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embeddings/oleObject1.bin" ContentType="application/vnd.openxmlformats-officedocument.oleObject"/>
  <Override PartName="/xl/drawings/drawing17.xml" ContentType="application/vnd.openxmlformats-officedocument.drawing+xml"/>
  <Override PartName="/xl/drawings/drawing1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codeName="EstaPasta_de_trabalho"/>
  <mc:AlternateContent xmlns:mc="http://schemas.openxmlformats.org/markup-compatibility/2006">
    <mc:Choice Requires="x15">
      <x15ac:absPath xmlns:x15ac="http://schemas.microsoft.com/office/spreadsheetml/2010/11/ac" url="\\srvhost-01\home$\jonatan.feitosa\Desktop\Obra PE-060 3ª Faixa\1.ONERADO\Composições\"/>
    </mc:Choice>
  </mc:AlternateContent>
  <xr:revisionPtr revIDLastSave="0" documentId="13_ncr:1_{FD8AADEA-BB18-48DF-9C73-246FB982A44C}" xr6:coauthVersionLast="47" xr6:coauthVersionMax="47" xr10:uidLastSave="{00000000-0000-0000-0000-000000000000}"/>
  <bookViews>
    <workbookView xWindow="-120" yWindow="-120" windowWidth="20730" windowHeight="11040" xr2:uid="{00000000-000D-0000-FFFF-FFFF00000000}"/>
  </bookViews>
  <sheets>
    <sheet name="RESUMO" sheetId="127" r:id="rId1"/>
    <sheet name="PLANILHA" sheetId="126" r:id="rId2"/>
    <sheet name="CRON" sheetId="140" r:id="rId3"/>
    <sheet name="CURVA ABC" sheetId="49" r:id="rId4"/>
    <sheet name="Adm Local" sheetId="141" r:id="rId5"/>
    <sheet name="EFS" sheetId="142" r:id="rId6"/>
    <sheet name="MÃO DE OBRA" sheetId="143" r:id="rId7"/>
    <sheet name="Canteiro" sheetId="144" r:id="rId8"/>
    <sheet name="Mobilização-Desmobilização" sheetId="145" r:id="rId9"/>
    <sheet name="Equip Mínimo" sheetId="146" r:id="rId10"/>
    <sheet name="Rotas" sheetId="147" r:id="rId11"/>
    <sheet name="FIT" sheetId="148" r:id="rId12"/>
    <sheet name="BDI" sheetId="149" r:id="rId13"/>
    <sheet name="Cotações" sheetId="150" r:id="rId14"/>
    <sheet name="Mapa+Binômio" sheetId="151" r:id="rId15"/>
    <sheet name="Diagrama" sheetId="152" r:id="rId16"/>
    <sheet name="Mat. Betuminoso" sheetId="153" r:id="rId17"/>
    <sheet name="Aquis. Betuminoso" sheetId="154" r:id="rId18"/>
    <sheet name="Maps" sheetId="155" r:id="rId19"/>
  </sheets>
  <externalReferences>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s>
  <definedNames>
    <definedName name="\0" localSheetId="12">#REF!</definedName>
    <definedName name="\0" localSheetId="11">#REF!</definedName>
    <definedName name="\0" localSheetId="14">#REF!</definedName>
    <definedName name="\0">#REF!</definedName>
    <definedName name="\1" localSheetId="12">#REF!</definedName>
    <definedName name="\1">#REF!</definedName>
    <definedName name="\11" localSheetId="12">#REF!</definedName>
    <definedName name="\11">#REF!</definedName>
    <definedName name="\2" localSheetId="12">#REF!</definedName>
    <definedName name="\2">#REF!</definedName>
    <definedName name="\a" localSheetId="12">#REF!</definedName>
    <definedName name="\a" localSheetId="11">#REF!</definedName>
    <definedName name="\a" localSheetId="14">#REF!</definedName>
    <definedName name="\a">#REF!</definedName>
    <definedName name="\B" localSheetId="12">#REF!</definedName>
    <definedName name="\B">#REF!</definedName>
    <definedName name="\c" localSheetId="12">#REF!</definedName>
    <definedName name="\c">#REF!</definedName>
    <definedName name="\D" localSheetId="12">#REF!</definedName>
    <definedName name="\D">#REF!</definedName>
    <definedName name="\E" localSheetId="12">#REF!</definedName>
    <definedName name="\E">#REF!</definedName>
    <definedName name="\fagf" localSheetId="12">#REF!</definedName>
    <definedName name="\fagf">#REF!</definedName>
    <definedName name="\I" localSheetId="12">#REF!</definedName>
    <definedName name="\I" localSheetId="11">#REF!</definedName>
    <definedName name="\I" localSheetId="14">#REF!</definedName>
    <definedName name="\I">#REF!</definedName>
    <definedName name="\p" localSheetId="12">#REF!</definedName>
    <definedName name="\p">#REF!</definedName>
    <definedName name="\S" localSheetId="12">#REF!</definedName>
    <definedName name="\S" localSheetId="11">#REF!</definedName>
    <definedName name="\S" localSheetId="14">#REF!</definedName>
    <definedName name="\S">#REF!</definedName>
    <definedName name="\SA" localSheetId="12">#REF!</definedName>
    <definedName name="\SA">#REF!</definedName>
    <definedName name="\w" localSheetId="12">#REF!</definedName>
    <definedName name="\w">#REF!</definedName>
    <definedName name="\x" localSheetId="12">#REF!</definedName>
    <definedName name="\x">#REF!</definedName>
    <definedName name="\z" localSheetId="12">#REF!</definedName>
    <definedName name="\z">#REF!</definedName>
    <definedName name="\ZACVDERVREW">#N/A</definedName>
    <definedName name="_\1" localSheetId="12">#REF!</definedName>
    <definedName name="_\1">#REF!</definedName>
    <definedName name="_\11" localSheetId="12">#REF!</definedName>
    <definedName name="_\11">#REF!</definedName>
    <definedName name="_\a" localSheetId="12">#REF!</definedName>
    <definedName name="_\a">#REF!</definedName>
    <definedName name="_\b" localSheetId="12">#REF!</definedName>
    <definedName name="_\b">#REF!</definedName>
    <definedName name="_\c" localSheetId="12">#REF!</definedName>
    <definedName name="_\c">#REF!</definedName>
    <definedName name="_\fagf" localSheetId="12">#REF!</definedName>
    <definedName name="_\fagf">#REF!</definedName>
    <definedName name="_\I" localSheetId="12">#REF!</definedName>
    <definedName name="_\I">#REF!</definedName>
    <definedName name="_\p" localSheetId="12">#REF!</definedName>
    <definedName name="_\p">#REF!</definedName>
    <definedName name="_\S" localSheetId="12">#REF!</definedName>
    <definedName name="_\S">#REF!</definedName>
    <definedName name="_\w" localSheetId="12">#REF!</definedName>
    <definedName name="_\w">#REF!</definedName>
    <definedName name="_\z" localSheetId="12">#REF!</definedName>
    <definedName name="_\z">#REF!</definedName>
    <definedName name="_\ZACVDERVREW">#N/A</definedName>
    <definedName name="___" localSheetId="12" hidden="1">#REF!</definedName>
    <definedName name="___" localSheetId="11" hidden="1">#REF!</definedName>
    <definedName name="___" localSheetId="14" hidden="1">#REF!</definedName>
    <definedName name="___" hidden="1">#REF!</definedName>
    <definedName name="_____" localSheetId="12" hidden="1">#REF!</definedName>
    <definedName name="_____" localSheetId="11" hidden="1">#REF!</definedName>
    <definedName name="_____" localSheetId="14" hidden="1">#REF!</definedName>
    <definedName name="_____" hidden="1">#REF!</definedName>
    <definedName name="________" localSheetId="12" hidden="1">#REF!</definedName>
    <definedName name="________" localSheetId="11" hidden="1">#REF!</definedName>
    <definedName name="________" localSheetId="14" hidden="1">#REF!</definedName>
    <definedName name="________" hidden="1">#REF!</definedName>
    <definedName name="______________" localSheetId="12" hidden="1">#REF!</definedName>
    <definedName name="______________" localSheetId="11" hidden="1">#REF!</definedName>
    <definedName name="______________" localSheetId="14" hidden="1">#REF!</definedName>
    <definedName name="______________" hidden="1">#REF!</definedName>
    <definedName name="_______________" localSheetId="12" hidden="1">#REF!</definedName>
    <definedName name="_______________" localSheetId="11" hidden="1">#REF!</definedName>
    <definedName name="_______________" localSheetId="14" hidden="1">#REF!</definedName>
    <definedName name="_______________" hidden="1">#REF!</definedName>
    <definedName name="_____________________________________Ext2" localSheetId="12">#REF!</definedName>
    <definedName name="_____________________________________Ext2">#REF!</definedName>
    <definedName name="___________________________________PL1" localSheetId="12">#REF!</definedName>
    <definedName name="___________________________________PL1">#REF!</definedName>
    <definedName name="__________________________________PL1" localSheetId="12">#REF!</definedName>
    <definedName name="__________________________________PL1">#REF!</definedName>
    <definedName name="_________________________________CC709" localSheetId="11">[0]!Plan1</definedName>
    <definedName name="_________________________________CC709">#N/A</definedName>
    <definedName name="_________________________________PL1" localSheetId="12">#REF!</definedName>
    <definedName name="_________________________________PL1">#REF!</definedName>
    <definedName name="________________________________Ext2" localSheetId="12">#REF!</definedName>
    <definedName name="________________________________Ext2" localSheetId="11">#REF!</definedName>
    <definedName name="________________________________Ext2">#REF!</definedName>
    <definedName name="________________________________PL1" localSheetId="12">#REF!</definedName>
    <definedName name="________________________________PL1">#REF!</definedName>
    <definedName name="_______________________________PL1" localSheetId="12">#REF!</definedName>
    <definedName name="_______________________________PL1">#REF!</definedName>
    <definedName name="______________________________Ext2" localSheetId="12">#REF!</definedName>
    <definedName name="______________________________Ext2" localSheetId="11">#REF!</definedName>
    <definedName name="______________________________Ext2">#REF!</definedName>
    <definedName name="______________________________PL1" localSheetId="12">#REF!</definedName>
    <definedName name="______________________________PL1">#REF!</definedName>
    <definedName name="_____________________________PL1" localSheetId="12">#REF!</definedName>
    <definedName name="_____________________________PL1" localSheetId="11">#REF!</definedName>
    <definedName name="_____________________________PL1">#REF!</definedName>
    <definedName name="____________________________CC709" localSheetId="11">#REF!</definedName>
    <definedName name="____________________________CC709">#N/A</definedName>
    <definedName name="____________________________E" localSheetId="12" hidden="1">#REF!</definedName>
    <definedName name="____________________________E" localSheetId="11" hidden="1">#REF!</definedName>
    <definedName name="____________________________E" localSheetId="14" hidden="1">#REF!</definedName>
    <definedName name="____________________________E" hidden="1">#REF!</definedName>
    <definedName name="____________________________PL1" localSheetId="12">#REF!</definedName>
    <definedName name="____________________________PL1" localSheetId="11">#REF!</definedName>
    <definedName name="____________________________PL1">#REF!</definedName>
    <definedName name="____________________________T" localSheetId="12" hidden="1">#REF!</definedName>
    <definedName name="____________________________T" localSheetId="11" hidden="1">#REF!</definedName>
    <definedName name="____________________________T" localSheetId="14" hidden="1">#REF!</definedName>
    <definedName name="____________________________T" hidden="1">#REF!</definedName>
    <definedName name="____________________________UO" localSheetId="12" hidden="1">#REF!</definedName>
    <definedName name="____________________________UO" localSheetId="11" hidden="1">#REF!</definedName>
    <definedName name="____________________________UO" localSheetId="14" hidden="1">#REF!</definedName>
    <definedName name="____________________________UO" hidden="1">#REF!</definedName>
    <definedName name="___________________________Ext2" localSheetId="12">#REF!</definedName>
    <definedName name="___________________________Ext2">#REF!</definedName>
    <definedName name="___________________________PL1" localSheetId="12">#REF!</definedName>
    <definedName name="___________________________PL1" localSheetId="11">#REF!</definedName>
    <definedName name="___________________________PL1">#REF!</definedName>
    <definedName name="___________________________W" localSheetId="12" hidden="1">#REF!</definedName>
    <definedName name="___________________________W" localSheetId="11" hidden="1">#REF!</definedName>
    <definedName name="___________________________W" localSheetId="14" hidden="1">#REF!</definedName>
    <definedName name="___________________________W" hidden="1">#REF!</definedName>
    <definedName name="__________________________D" localSheetId="12" hidden="1">#REF!</definedName>
    <definedName name="__________________________D" localSheetId="11" hidden="1">#REF!</definedName>
    <definedName name="__________________________D" localSheetId="14" hidden="1">#REF!</definedName>
    <definedName name="__________________________D" hidden="1">#REF!</definedName>
    <definedName name="__________________________Ext2" localSheetId="12">#REF!</definedName>
    <definedName name="__________________________Ext2">#REF!</definedName>
    <definedName name="__________________________PL1" localSheetId="12">#REF!</definedName>
    <definedName name="__________________________PL1">#REF!</definedName>
    <definedName name="_________________________Ext2" localSheetId="12">#REF!</definedName>
    <definedName name="_________________________Ext2">#REF!</definedName>
    <definedName name="_________________________OUT98" localSheetId="12" hidden="1">{#N/A,#N/A,TRUE,"Serviços"}</definedName>
    <definedName name="_________________________OUT98" localSheetId="11" hidden="1">{#N/A,#N/A,TRUE,"Serviços"}</definedName>
    <definedName name="_________________________OUT98" hidden="1">{#N/A,#N/A,TRUE,"Serviços"}</definedName>
    <definedName name="_________________________PL1" localSheetId="12">#REF!</definedName>
    <definedName name="_________________________PL1" localSheetId="11">#REF!</definedName>
    <definedName name="_________________________PL1">#REF!</definedName>
    <definedName name="_________________________r" localSheetId="12">#REF!</definedName>
    <definedName name="_________________________r">#REF!</definedName>
    <definedName name="________________________KM406407" localSheetId="12">#REF!</definedName>
    <definedName name="________________________KM406407">#REF!</definedName>
    <definedName name="________________________OUT98" localSheetId="12" hidden="1">{#N/A,#N/A,TRUE,"Serviços"}</definedName>
    <definedName name="________________________OUT98" localSheetId="11" hidden="1">{#N/A,#N/A,TRUE,"Serviços"}</definedName>
    <definedName name="________________________OUT98" hidden="1">{#N/A,#N/A,TRUE,"Serviços"}</definedName>
    <definedName name="________________________PL1" localSheetId="12">#REF!</definedName>
    <definedName name="________________________PL1" localSheetId="11">#REF!</definedName>
    <definedName name="________________________PL1">#REF!</definedName>
    <definedName name="________________________r" localSheetId="12">#REF!</definedName>
    <definedName name="________________________r">#REF!</definedName>
    <definedName name="________________________Rbv1" localSheetId="12">#REF!</definedName>
    <definedName name="________________________Rbv1">#REF!</definedName>
    <definedName name="________________________RE" localSheetId="12" hidden="1">#REF!</definedName>
    <definedName name="________________________RE" localSheetId="11" hidden="1">#REF!</definedName>
    <definedName name="________________________RE" localSheetId="14" hidden="1">#REF!</definedName>
    <definedName name="________________________RE" hidden="1">#REF!</definedName>
    <definedName name="_______________________Ext2" localSheetId="12">#REF!</definedName>
    <definedName name="_______________________Ext2">#REF!</definedName>
    <definedName name="_______________________fr" localSheetId="12" hidden="1">#REF!</definedName>
    <definedName name="_______________________fr" localSheetId="11" hidden="1">#REF!</definedName>
    <definedName name="_______________________fr" localSheetId="14" hidden="1">#REF!</definedName>
    <definedName name="_______________________fr" hidden="1">#REF!</definedName>
    <definedName name="_______________________OUT98" localSheetId="12" hidden="1">{#N/A,#N/A,TRUE,"Serviços"}</definedName>
    <definedName name="_______________________OUT98" localSheetId="15" hidden="1">{#N/A,#N/A,TRUE,"Serviços"}</definedName>
    <definedName name="_______________________OUT98" localSheetId="11" hidden="1">{#N/A,#N/A,TRUE,"Serviços"}</definedName>
    <definedName name="_______________________OUT98" hidden="1">{#N/A,#N/A,TRUE,"Serviços"}</definedName>
    <definedName name="_______________________PCM30" localSheetId="12">#REF!</definedName>
    <definedName name="_______________________PCM30">#REF!</definedName>
    <definedName name="_______________________PL1" localSheetId="12">#REF!</definedName>
    <definedName name="_______________________PL1" localSheetId="11">#REF!</definedName>
    <definedName name="_______________________PL1">#REF!</definedName>
    <definedName name="_______________________PLA2" localSheetId="12">#REF!</definedName>
    <definedName name="_______________________PLA2">#REF!</definedName>
    <definedName name="_______________________PTB10" localSheetId="12">#REF!</definedName>
    <definedName name="_______________________PTB10">#REF!</definedName>
    <definedName name="_______________________r" localSheetId="12">#REF!</definedName>
    <definedName name="_______________________r">#REF!</definedName>
    <definedName name="_______________________Rbv1" localSheetId="12">#REF!</definedName>
    <definedName name="_______________________Rbv1">#REF!</definedName>
    <definedName name="_______________________RE" localSheetId="12" hidden="1">#REF!</definedName>
    <definedName name="_______________________RE" localSheetId="11" hidden="1">#REF!</definedName>
    <definedName name="_______________________RE" localSheetId="14" hidden="1">#REF!</definedName>
    <definedName name="_______________________RE" hidden="1">#REF!</definedName>
    <definedName name="_______________________T" localSheetId="12" hidden="1">#REF!</definedName>
    <definedName name="_______________________T" localSheetId="11" hidden="1">#REF!</definedName>
    <definedName name="_______________________T" localSheetId="14" hidden="1">#REF!</definedName>
    <definedName name="_______________________T" hidden="1">#REF!</definedName>
    <definedName name="_______________________TOT7" localSheetId="12">#REF!</definedName>
    <definedName name="_______________________TOT7">#REF!</definedName>
    <definedName name="_______________________TSD2" localSheetId="12">#REF!</definedName>
    <definedName name="_______________________TSD2">#REF!</definedName>
    <definedName name="______________________CAP20" localSheetId="12">#REF!</definedName>
    <definedName name="______________________CAP20" localSheetId="11">#REF!</definedName>
    <definedName name="______________________CAP20" localSheetId="14">#REF!</definedName>
    <definedName name="______________________CAP20">#REF!</definedName>
    <definedName name="______________________CC709" localSheetId="12">#REF!</definedName>
    <definedName name="______________________CC709">#REF!</definedName>
    <definedName name="______________________Ext2" localSheetId="12">#REF!</definedName>
    <definedName name="______________________Ext2">#REF!</definedName>
    <definedName name="______________________KM406407" localSheetId="12">#REF!</definedName>
    <definedName name="______________________KM406407">#REF!</definedName>
    <definedName name="______________________la2" localSheetId="12">#REF!</definedName>
    <definedName name="______________________la2">#REF!</definedName>
    <definedName name="______________________OUT98" localSheetId="12" hidden="1">{#N/A,#N/A,TRUE,"Serviços"}</definedName>
    <definedName name="______________________OUT98" localSheetId="11" hidden="1">{#N/A,#N/A,TRUE,"Serviços"}</definedName>
    <definedName name="______________________OUT98" hidden="1">{#N/A,#N/A,TRUE,"Serviços"}</definedName>
    <definedName name="______________________PCM30" localSheetId="12">#REF!</definedName>
    <definedName name="______________________PCM30">#REF!</definedName>
    <definedName name="______________________PL1" localSheetId="12">#REF!</definedName>
    <definedName name="______________________PL1" localSheetId="11">#REF!</definedName>
    <definedName name="______________________PL1">#REF!</definedName>
    <definedName name="______________________PLA2" localSheetId="12">#REF!</definedName>
    <definedName name="______________________PLA2">#REF!</definedName>
    <definedName name="______________________PTB10" localSheetId="12">#REF!</definedName>
    <definedName name="______________________PTB10">#REF!</definedName>
    <definedName name="______________________r" localSheetId="12">#REF!</definedName>
    <definedName name="______________________r" localSheetId="11">#REF!</definedName>
    <definedName name="______________________r">#REF!</definedName>
    <definedName name="______________________Rbv1" localSheetId="12">#REF!</definedName>
    <definedName name="______________________Rbv1">#REF!</definedName>
    <definedName name="______________________RE" localSheetId="12" hidden="1">#REF!</definedName>
    <definedName name="______________________RE" localSheetId="11" hidden="1">#REF!</definedName>
    <definedName name="______________________RE" localSheetId="14" hidden="1">#REF!</definedName>
    <definedName name="______________________RE" hidden="1">#REF!</definedName>
    <definedName name="______________________TB10" localSheetId="12">#REF!</definedName>
    <definedName name="______________________TB10" localSheetId="11">#REF!</definedName>
    <definedName name="______________________TB10" localSheetId="14">#REF!</definedName>
    <definedName name="______________________TB10">#REF!</definedName>
    <definedName name="______________________TCB5" localSheetId="12">#REF!</definedName>
    <definedName name="______________________TCB5" localSheetId="11">#REF!</definedName>
    <definedName name="______________________TCB5" localSheetId="14">#REF!</definedName>
    <definedName name="______________________TCB5">#REF!</definedName>
    <definedName name="______________________tcc4" localSheetId="12">#REF!</definedName>
    <definedName name="______________________tcc4" localSheetId="11">#REF!</definedName>
    <definedName name="______________________tcc4" localSheetId="14">#REF!</definedName>
    <definedName name="______________________tcc4">#REF!</definedName>
    <definedName name="______________________TOT7" localSheetId="12">#REF!</definedName>
    <definedName name="______________________TOT7">#REF!</definedName>
    <definedName name="______________________TSD2" localSheetId="12">#REF!</definedName>
    <definedName name="______________________TSD2">#REF!</definedName>
    <definedName name="_____________________CAP20" localSheetId="12">#REF!</definedName>
    <definedName name="_____________________CAP20" localSheetId="11">#REF!</definedName>
    <definedName name="_____________________CAP20" localSheetId="14">#REF!</definedName>
    <definedName name="_____________________CAP20">#REF!</definedName>
    <definedName name="_____________________CC709" localSheetId="12">#REF!</definedName>
    <definedName name="_____________________CC709">#REF!</definedName>
    <definedName name="_____________________CCM30" localSheetId="12">#REF!</definedName>
    <definedName name="_____________________CCM30">#REF!</definedName>
    <definedName name="_____________________Ext2" localSheetId="12">#REF!</definedName>
    <definedName name="_____________________Ext2">#REF!</definedName>
    <definedName name="_____________________KM406407" localSheetId="12">#REF!</definedName>
    <definedName name="_____________________KM406407">#REF!</definedName>
    <definedName name="_____________________la2" localSheetId="12">#REF!</definedName>
    <definedName name="_____________________la2">#REF!</definedName>
    <definedName name="_____________________OUT98" localSheetId="12" hidden="1">{#N/A,#N/A,TRUE,"Serviços"}</definedName>
    <definedName name="_____________________OUT98" localSheetId="15" hidden="1">{#N/A,#N/A,TRUE,"Serviços"}</definedName>
    <definedName name="_____________________OUT98" localSheetId="11" hidden="1">{#N/A,#N/A,TRUE,"Serviços"}</definedName>
    <definedName name="_____________________OUT98" hidden="1">{#N/A,#N/A,TRUE,"Serviços"}</definedName>
    <definedName name="_____________________PL1" localSheetId="12">#REF!</definedName>
    <definedName name="_____________________PL1" localSheetId="11">#REF!</definedName>
    <definedName name="_____________________PL1">#REF!</definedName>
    <definedName name="_____________________r" localSheetId="12">#REF!</definedName>
    <definedName name="_____________________r" localSheetId="11">#REF!</definedName>
    <definedName name="_____________________r">#REF!</definedName>
    <definedName name="_____________________Rbv1" localSheetId="12">#REF!</definedName>
    <definedName name="_____________________Rbv1">#REF!</definedName>
    <definedName name="_____________________SD" localSheetId="12" hidden="1">#REF!</definedName>
    <definedName name="_____________________SD" localSheetId="11" hidden="1">#REF!</definedName>
    <definedName name="_____________________SD" localSheetId="14" hidden="1">#REF!</definedName>
    <definedName name="_____________________SD" hidden="1">#REF!</definedName>
    <definedName name="_____________________TB10" localSheetId="12">#REF!</definedName>
    <definedName name="_____________________TB10" localSheetId="11">#REF!</definedName>
    <definedName name="_____________________TB10" localSheetId="14">#REF!</definedName>
    <definedName name="_____________________TB10">#REF!</definedName>
    <definedName name="_____________________TCB5" localSheetId="12">#REF!</definedName>
    <definedName name="_____________________TCB5" localSheetId="11">#REF!</definedName>
    <definedName name="_____________________TCB5" localSheetId="14">#REF!</definedName>
    <definedName name="_____________________TCB5">#REF!</definedName>
    <definedName name="_____________________tcc4" localSheetId="12">#REF!</definedName>
    <definedName name="_____________________tcc4" localSheetId="11">#REF!</definedName>
    <definedName name="_____________________tcc4" localSheetId="14">#REF!</definedName>
    <definedName name="_____________________tcc4">#REF!</definedName>
    <definedName name="_____________________wq" localSheetId="12" hidden="1">#REF!</definedName>
    <definedName name="_____________________wq" localSheetId="11" hidden="1">#REF!</definedName>
    <definedName name="_____________________wq" localSheetId="14" hidden="1">#REF!</definedName>
    <definedName name="_____________________wq" hidden="1">#REF!</definedName>
    <definedName name="____________________A1" localSheetId="12">BDI!____________________A1</definedName>
    <definedName name="____________________A1">[0]!____________________A1</definedName>
    <definedName name="____________________A10" localSheetId="12">BDI!____________________A10</definedName>
    <definedName name="____________________A10">[0]!____________________A10</definedName>
    <definedName name="____________________A11" localSheetId="12">BDI!____________________A11</definedName>
    <definedName name="____________________A11">[0]!____________________A11</definedName>
    <definedName name="____________________A12" localSheetId="12">BDI!____________________A12</definedName>
    <definedName name="____________________A12">[0]!____________________A12</definedName>
    <definedName name="____________________A13" localSheetId="12">BDI!____________________A13</definedName>
    <definedName name="____________________A13">[0]!____________________A13</definedName>
    <definedName name="____________________A14" localSheetId="12">BDI!____________________A14</definedName>
    <definedName name="____________________A14">[0]!____________________A14</definedName>
    <definedName name="____________________A15" localSheetId="12">BDI!____________________A15</definedName>
    <definedName name="____________________A15">[0]!____________________A15</definedName>
    <definedName name="____________________A16" localSheetId="12">BDI!____________________A16</definedName>
    <definedName name="____________________A16">[0]!____________________A16</definedName>
    <definedName name="____________________A17" localSheetId="12">BDI!____________________A17</definedName>
    <definedName name="____________________A17">[0]!____________________A17</definedName>
    <definedName name="____________________A19" localSheetId="12">BDI!____________________A19</definedName>
    <definedName name="____________________A19">[0]!____________________A19</definedName>
    <definedName name="____________________A2" localSheetId="12">BDI!____________________A2</definedName>
    <definedName name="____________________A2">[0]!____________________A2</definedName>
    <definedName name="____________________A20" localSheetId="12">BDI!____________________A20</definedName>
    <definedName name="____________________A20">[0]!____________________A20</definedName>
    <definedName name="____________________A21" localSheetId="12">BDI!____________________A21</definedName>
    <definedName name="____________________A21">[0]!____________________A21</definedName>
    <definedName name="____________________A22" localSheetId="12">BDI!____________________A22</definedName>
    <definedName name="____________________A22">[0]!____________________A22</definedName>
    <definedName name="____________________A23" localSheetId="12">BDI!____________________A23</definedName>
    <definedName name="____________________A23">[0]!____________________A23</definedName>
    <definedName name="____________________A24" localSheetId="12">BDI!____________________A24</definedName>
    <definedName name="____________________A24">[0]!____________________A24</definedName>
    <definedName name="____________________A25" localSheetId="12">BDI!____________________A25</definedName>
    <definedName name="____________________A25">[0]!____________________A25</definedName>
    <definedName name="____________________A3" localSheetId="12">BDI!____________________A3</definedName>
    <definedName name="____________________A3">[0]!____________________A3</definedName>
    <definedName name="____________________A4" localSheetId="12">BDI!____________________A4</definedName>
    <definedName name="____________________A4">[0]!____________________A4</definedName>
    <definedName name="____________________A5" localSheetId="12">BDI!____________________A5</definedName>
    <definedName name="____________________A5">[0]!____________________A5</definedName>
    <definedName name="____________________A6" localSheetId="12">BDI!____________________A6</definedName>
    <definedName name="____________________A6">[0]!____________________A6</definedName>
    <definedName name="____________________A7" localSheetId="12">BDI!____________________A7</definedName>
    <definedName name="____________________A7">[0]!____________________A7</definedName>
    <definedName name="____________________A9" localSheetId="12">BDI!____________________A9</definedName>
    <definedName name="____________________A9">[0]!____________________A9</definedName>
    <definedName name="____________________CCM30" localSheetId="12">#REF!</definedName>
    <definedName name="____________________CCM30">#REF!</definedName>
    <definedName name="____________________D" localSheetId="12" hidden="1">#REF!</definedName>
    <definedName name="____________________D" localSheetId="11" hidden="1">#REF!</definedName>
    <definedName name="____________________D" localSheetId="14" hidden="1">#REF!</definedName>
    <definedName name="____________________D" hidden="1">#REF!</definedName>
    <definedName name="____________________DND2" localSheetId="12">#REF!</definedName>
    <definedName name="____________________DND2">#REF!</definedName>
    <definedName name="____________________Ext2" localSheetId="12">#REF!</definedName>
    <definedName name="____________________Ext2">#REF!</definedName>
    <definedName name="____________________Fev1" localSheetId="12">BDI!____________________Fev1</definedName>
    <definedName name="____________________Fev1">[0]!____________________Fev1</definedName>
    <definedName name="____________________Jan1" localSheetId="12">BDI!____________________Jan1</definedName>
    <definedName name="____________________Jan1">[0]!____________________Jan1</definedName>
    <definedName name="____________________KM406407" localSheetId="12">#REF!</definedName>
    <definedName name="____________________KM406407">#REF!</definedName>
    <definedName name="____________________Mar1" localSheetId="12">BDI!____________________Mar1</definedName>
    <definedName name="____________________Mar1">[0]!____________________Mar1</definedName>
    <definedName name="____________________MOD01" localSheetId="12">BDI!____________________MOD01</definedName>
    <definedName name="____________________MOD01">[0]!____________________MOD01</definedName>
    <definedName name="____________________OUT98" localSheetId="12" hidden="1">{#N/A,#N/A,TRUE,"Serviços"}</definedName>
    <definedName name="____________________OUT98" localSheetId="15" hidden="1">{#N/A,#N/A,TRUE,"Serviços"}</definedName>
    <definedName name="____________________OUT98" localSheetId="11" hidden="1">{#N/A,#N/A,TRUE,"Serviços"}</definedName>
    <definedName name="____________________OUT98" hidden="1">{#N/A,#N/A,TRUE,"Serviços"}</definedName>
    <definedName name="____________________PCM30" localSheetId="12">#REF!</definedName>
    <definedName name="____________________PCM30">#REF!</definedName>
    <definedName name="____________________PL1" localSheetId="12">#REF!</definedName>
    <definedName name="____________________PL1" localSheetId="11">#REF!</definedName>
    <definedName name="____________________PL1">#REF!</definedName>
    <definedName name="____________________PLA2" localSheetId="12">#REF!</definedName>
    <definedName name="____________________PLA2">#REF!</definedName>
    <definedName name="____________________PTB10" localSheetId="12">#REF!</definedName>
    <definedName name="____________________PTB10">#REF!</definedName>
    <definedName name="____________________r" localSheetId="12">#REF!</definedName>
    <definedName name="____________________r" localSheetId="11">#REF!</definedName>
    <definedName name="____________________r">#REF!</definedName>
    <definedName name="____________________Rbv1" localSheetId="12">#REF!</definedName>
    <definedName name="____________________Rbv1" localSheetId="11">#REF!</definedName>
    <definedName name="____________________Rbv1">#REF!</definedName>
    <definedName name="____________________RP1" localSheetId="12">BDI!____________________RP1</definedName>
    <definedName name="____________________RP1">[0]!____________________RP1</definedName>
    <definedName name="____________________tcc4" localSheetId="12">#REF!</definedName>
    <definedName name="____________________tcc4" localSheetId="11">#REF!</definedName>
    <definedName name="____________________tcc4" localSheetId="14">#REF!</definedName>
    <definedName name="____________________tcc4">#REF!</definedName>
    <definedName name="____________________TOT7" localSheetId="12">#REF!</definedName>
    <definedName name="____________________TOT7">#REF!</definedName>
    <definedName name="____________________TSD2" localSheetId="12">#REF!</definedName>
    <definedName name="____________________TSD2">#REF!</definedName>
    <definedName name="___________________ATD1" localSheetId="12">#REF!</definedName>
    <definedName name="___________________ATD1">#REF!</definedName>
    <definedName name="___________________CAP20" localSheetId="12">#REF!</definedName>
    <definedName name="___________________CAP20" localSheetId="11">#REF!</definedName>
    <definedName name="___________________CAP20" localSheetId="14">#REF!</definedName>
    <definedName name="___________________CAP20">#REF!</definedName>
    <definedName name="___________________CC709" localSheetId="12">#REF!</definedName>
    <definedName name="___________________CC709">#REF!</definedName>
    <definedName name="___________________DND2" localSheetId="12">#REF!</definedName>
    <definedName name="___________________DND2">#REF!</definedName>
    <definedName name="___________________Ext2" localSheetId="12">#REF!</definedName>
    <definedName name="___________________Ext2">#REF!</definedName>
    <definedName name="___________________HCB5" localSheetId="12">#REF!</definedName>
    <definedName name="___________________HCB5">#REF!</definedName>
    <definedName name="___________________HGF" localSheetId="12" hidden="1">#REF!</definedName>
    <definedName name="___________________HGF" localSheetId="11" hidden="1">#REF!</definedName>
    <definedName name="___________________HGF" localSheetId="14" hidden="1">#REF!</definedName>
    <definedName name="___________________HGF" hidden="1">#REF!</definedName>
    <definedName name="___________________KM406407" localSheetId="12">#REF!</definedName>
    <definedName name="___________________KM406407">#REF!</definedName>
    <definedName name="___________________la2" localSheetId="12">#REF!</definedName>
    <definedName name="___________________la2">#REF!</definedName>
    <definedName name="___________________OUT98" localSheetId="17" hidden="1">{#N/A,#N/A,TRUE,"Serviços"}</definedName>
    <definedName name="___________________OUT98" localSheetId="12" hidden="1">{#N/A,#N/A,TRUE,"Serviços"}</definedName>
    <definedName name="___________________OUT98" localSheetId="15" hidden="1">{#N/A,#N/A,TRUE,"Serviços"}</definedName>
    <definedName name="___________________OUT98" localSheetId="11" hidden="1">{#N/A,#N/A,TRUE,"Serviços"}</definedName>
    <definedName name="___________________OUT98" localSheetId="6" hidden="1">{#N/A,#N/A,TRUE,"Serviços"}</definedName>
    <definedName name="___________________OUT98" localSheetId="16" hidden="1">{#N/A,#N/A,TRUE,"Serviços"}</definedName>
    <definedName name="___________________OUT98" hidden="1">{#N/A,#N/A,TRUE,"Serviços"}</definedName>
    <definedName name="___________________PCM30" localSheetId="12">#REF!</definedName>
    <definedName name="___________________PCM30">#REF!</definedName>
    <definedName name="___________________PL1" localSheetId="12">#REF!</definedName>
    <definedName name="___________________PL1" localSheetId="11">#REF!</definedName>
    <definedName name="___________________PL1">#REF!</definedName>
    <definedName name="___________________PLA2" localSheetId="12">#REF!</definedName>
    <definedName name="___________________PLA2">#REF!</definedName>
    <definedName name="___________________PM334" localSheetId="12">#REF!</definedName>
    <definedName name="___________________PM334">#REF!</definedName>
    <definedName name="___________________PM335" localSheetId="12">#REF!</definedName>
    <definedName name="___________________PM335">#REF!</definedName>
    <definedName name="___________________PM346" localSheetId="12">#REF!</definedName>
    <definedName name="___________________PM346">#REF!</definedName>
    <definedName name="___________________PM406" localSheetId="12">#REF!</definedName>
    <definedName name="___________________PM406">#REF!</definedName>
    <definedName name="___________________PM412" localSheetId="12">#REF!</definedName>
    <definedName name="___________________PM412">#REF!</definedName>
    <definedName name="___________________PM609" localSheetId="12">#REF!</definedName>
    <definedName name="___________________PM609">#REF!</definedName>
    <definedName name="___________________PM970" localSheetId="12">#REF!</definedName>
    <definedName name="___________________PM970">#REF!</definedName>
    <definedName name="___________________PTB10" localSheetId="12">#REF!</definedName>
    <definedName name="___________________PTB10">#REF!</definedName>
    <definedName name="___________________r" localSheetId="12">#REF!</definedName>
    <definedName name="___________________r" localSheetId="11">#REF!</definedName>
    <definedName name="___________________r">#REF!</definedName>
    <definedName name="___________________Rbv1" localSheetId="12">#REF!</definedName>
    <definedName name="___________________Rbv1" localSheetId="11">#REF!</definedName>
    <definedName name="___________________Rbv1">#REF!</definedName>
    <definedName name="___________________TB10" localSheetId="12">#REF!</definedName>
    <definedName name="___________________TB10" localSheetId="11">#REF!</definedName>
    <definedName name="___________________TB10" localSheetId="14">#REF!</definedName>
    <definedName name="___________________TB10">#REF!</definedName>
    <definedName name="___________________TCB4" localSheetId="12">#REF!</definedName>
    <definedName name="___________________TCB4">#REF!</definedName>
    <definedName name="___________________TCB5" localSheetId="12">#REF!</definedName>
    <definedName name="___________________TCB5" localSheetId="11">#REF!</definedName>
    <definedName name="___________________TCB5" localSheetId="14">#REF!</definedName>
    <definedName name="___________________TCB5">#REF!</definedName>
    <definedName name="___________________tcc4" localSheetId="12">#REF!</definedName>
    <definedName name="___________________tcc4" localSheetId="11">#REF!</definedName>
    <definedName name="___________________tcc4" localSheetId="14">#REF!</definedName>
    <definedName name="___________________tcc4">#REF!</definedName>
    <definedName name="___________________TCM30" localSheetId="12">#REF!</definedName>
    <definedName name="___________________TCM30">#REF!</definedName>
    <definedName name="___________________TEB4" localSheetId="12">#REF!</definedName>
    <definedName name="___________________TEB4">#REF!</definedName>
    <definedName name="___________________TOT1" localSheetId="12">#REF!</definedName>
    <definedName name="___________________TOT1">#REF!</definedName>
    <definedName name="___________________TOT2" localSheetId="12">#REF!</definedName>
    <definedName name="___________________TOT2">#REF!</definedName>
    <definedName name="___________________TOT3" localSheetId="12">#REF!</definedName>
    <definedName name="___________________TOT3">#REF!</definedName>
    <definedName name="___________________TOT4" localSheetId="12">#REF!</definedName>
    <definedName name="___________________TOT4">#REF!</definedName>
    <definedName name="___________________TOT5" localSheetId="12">#REF!</definedName>
    <definedName name="___________________TOT5">#REF!</definedName>
    <definedName name="___________________TOT6" localSheetId="12">#REF!</definedName>
    <definedName name="___________________TOT6">#REF!</definedName>
    <definedName name="___________________TOT7" localSheetId="12">#REF!</definedName>
    <definedName name="___________________TOT7">#REF!</definedName>
    <definedName name="___________________TSD2" localSheetId="12">#REF!</definedName>
    <definedName name="___________________TSD2">#REF!</definedName>
    <definedName name="__________________A1">#N/A</definedName>
    <definedName name="__________________A10">#N/A</definedName>
    <definedName name="__________________A11">#N/A</definedName>
    <definedName name="__________________A12">#N/A</definedName>
    <definedName name="__________________A13">#N/A</definedName>
    <definedName name="__________________A14">#N/A</definedName>
    <definedName name="__________________A15">#N/A</definedName>
    <definedName name="__________________A16">#N/A</definedName>
    <definedName name="__________________A17">#N/A</definedName>
    <definedName name="__________________A19">#N/A</definedName>
    <definedName name="__________________A2">#N/A</definedName>
    <definedName name="__________________A20">#N/A</definedName>
    <definedName name="__________________A21">#N/A</definedName>
    <definedName name="__________________A22">#N/A</definedName>
    <definedName name="__________________A23">#N/A</definedName>
    <definedName name="__________________A24">#N/A</definedName>
    <definedName name="__________________A25">#N/A</definedName>
    <definedName name="__________________A3">#N/A</definedName>
    <definedName name="__________________A4">#N/A</definedName>
    <definedName name="__________________A5">#N/A</definedName>
    <definedName name="__________________A6">#N/A</definedName>
    <definedName name="__________________A7">#N/A</definedName>
    <definedName name="__________________A9">#N/A</definedName>
    <definedName name="__________________ACM30" localSheetId="12">#REF!</definedName>
    <definedName name="__________________ACM30">#REF!</definedName>
    <definedName name="__________________ATD1" localSheetId="12">#REF!</definedName>
    <definedName name="__________________ATD1">#REF!</definedName>
    <definedName name="__________________CAP20" localSheetId="12">#REF!</definedName>
    <definedName name="__________________CAP20" localSheetId="11">#REF!</definedName>
    <definedName name="__________________CAP20" localSheetId="14">#REF!</definedName>
    <definedName name="__________________CAP20">#REF!</definedName>
    <definedName name="__________________CCM30" localSheetId="12">#REF!</definedName>
    <definedName name="__________________CCM30">#REF!</definedName>
    <definedName name="__________________CMM30" localSheetId="12">#REF!</definedName>
    <definedName name="__________________CMM30">#REF!</definedName>
    <definedName name="__________________DAR02" localSheetId="12">#REF!</definedName>
    <definedName name="__________________DAR02">#REF!</definedName>
    <definedName name="__________________EDA01" localSheetId="12">#REF!</definedName>
    <definedName name="__________________EDA01">#REF!</definedName>
    <definedName name="__________________Ext2" localSheetId="12">#REF!</definedName>
    <definedName name="__________________Ext2">#REF!</definedName>
    <definedName name="__________________F" localSheetId="12" hidden="1">#REF!</definedName>
    <definedName name="__________________F" localSheetId="11" hidden="1">#REF!</definedName>
    <definedName name="__________________F" localSheetId="14" hidden="1">#REF!</definedName>
    <definedName name="__________________F" hidden="1">#REF!</definedName>
    <definedName name="__________________Fev1">#N/A</definedName>
    <definedName name="__________________HCB5" localSheetId="12">#REF!</definedName>
    <definedName name="__________________HCB5">#REF!</definedName>
    <definedName name="__________________Jan1">#N/A</definedName>
    <definedName name="__________________KM406407" localSheetId="12">#REF!</definedName>
    <definedName name="__________________KM406407" localSheetId="11">#REF!</definedName>
    <definedName name="__________________KM406407">#REF!</definedName>
    <definedName name="__________________la2" localSheetId="12">#REF!</definedName>
    <definedName name="__________________la2">#REF!</definedName>
    <definedName name="__________________Mar1">#N/A</definedName>
    <definedName name="__________________MFC01" localSheetId="12">#REF!</definedName>
    <definedName name="__________________MFC01">#REF!</definedName>
    <definedName name="__________________MOD01">#N/A</definedName>
    <definedName name="__________________OUT98" localSheetId="17" hidden="1">{#N/A,#N/A,TRUE,"Serviços"}</definedName>
    <definedName name="__________________OUT98" localSheetId="12" hidden="1">{#N/A,#N/A,TRUE,"Serviços"}</definedName>
    <definedName name="__________________OUT98" localSheetId="15" hidden="1">{#N/A,#N/A,TRUE,"Serviços"}</definedName>
    <definedName name="__________________OUT98" localSheetId="9">{#N/A,#N/A,TRUE,"Serviços"}</definedName>
    <definedName name="__________________OUT98" localSheetId="11" hidden="1">{#N/A,#N/A,TRUE,"Serviços"}</definedName>
    <definedName name="__________________OUT98" localSheetId="6" hidden="1">{#N/A,#N/A,TRUE,"Serviços"}</definedName>
    <definedName name="__________________OUT98" localSheetId="16" hidden="1">{#N/A,#N/A,TRUE,"Serviços"}</definedName>
    <definedName name="__________________OUT98" hidden="1">{#N/A,#N/A,TRUE,"Serviços"}</definedName>
    <definedName name="__________________PCB5" localSheetId="12">#REF!</definedName>
    <definedName name="__________________PCB5">#REF!</definedName>
    <definedName name="__________________PCM30" localSheetId="12">#REF!</definedName>
    <definedName name="__________________PCM30">#REF!</definedName>
    <definedName name="__________________PL1" localSheetId="12">#REF!</definedName>
    <definedName name="__________________PL1" localSheetId="11">#REF!</definedName>
    <definedName name="__________________PL1">#REF!</definedName>
    <definedName name="__________________PLA2" localSheetId="12">#REF!</definedName>
    <definedName name="__________________PLA2">#REF!</definedName>
    <definedName name="__________________PM334" localSheetId="12">#REF!</definedName>
    <definedName name="__________________PM334">#REF!</definedName>
    <definedName name="__________________PM335" localSheetId="12">#REF!</definedName>
    <definedName name="__________________PM335">#REF!</definedName>
    <definedName name="__________________PM346" localSheetId="12">#REF!</definedName>
    <definedName name="__________________PM346">#REF!</definedName>
    <definedName name="__________________PM406" localSheetId="12">#REF!</definedName>
    <definedName name="__________________PM406">#REF!</definedName>
    <definedName name="__________________PM412" localSheetId="12">#REF!</definedName>
    <definedName name="__________________PM412">#REF!</definedName>
    <definedName name="__________________PM609" localSheetId="12">#REF!</definedName>
    <definedName name="__________________PM609">#REF!</definedName>
    <definedName name="__________________PM970" localSheetId="12">#REF!</definedName>
    <definedName name="__________________PM970">#REF!</definedName>
    <definedName name="__________________PTB10" localSheetId="12">#REF!</definedName>
    <definedName name="__________________PTB10">#REF!</definedName>
    <definedName name="__________________r" localSheetId="12">#REF!</definedName>
    <definedName name="__________________r" localSheetId="11">#REF!</definedName>
    <definedName name="__________________r">#REF!</definedName>
    <definedName name="__________________Rbv1" localSheetId="12">#REF!</definedName>
    <definedName name="__________________Rbv1" localSheetId="11">#REF!</definedName>
    <definedName name="__________________Rbv1">#REF!</definedName>
    <definedName name="__________________RP1">#N/A</definedName>
    <definedName name="__________________TB10" localSheetId="12">#REF!</definedName>
    <definedName name="__________________TB10" localSheetId="11">#REF!</definedName>
    <definedName name="__________________TB10" localSheetId="14">#REF!</definedName>
    <definedName name="__________________TB10">#REF!</definedName>
    <definedName name="__________________TCB4" localSheetId="12">#REF!</definedName>
    <definedName name="__________________TCB4">#REF!</definedName>
    <definedName name="__________________TCB5" localSheetId="12">#REF!</definedName>
    <definedName name="__________________TCB5" localSheetId="11">#REF!</definedName>
    <definedName name="__________________TCB5" localSheetId="14">#REF!</definedName>
    <definedName name="__________________TCB5">#REF!</definedName>
    <definedName name="__________________tcc4" localSheetId="12">#REF!</definedName>
    <definedName name="__________________tcc4" localSheetId="11">#REF!</definedName>
    <definedName name="__________________tcc4" localSheetId="14">#REF!</definedName>
    <definedName name="__________________tcc4">#REF!</definedName>
    <definedName name="__________________TCM30" localSheetId="12">#REF!</definedName>
    <definedName name="__________________TCM30">#REF!</definedName>
    <definedName name="__________________TEB4" localSheetId="12">#REF!</definedName>
    <definedName name="__________________TEB4">#REF!</definedName>
    <definedName name="__________________TOT1" localSheetId="12">#REF!</definedName>
    <definedName name="__________________TOT1">#REF!</definedName>
    <definedName name="__________________TOT2" localSheetId="12">#REF!</definedName>
    <definedName name="__________________TOT2">#REF!</definedName>
    <definedName name="__________________TOT3" localSheetId="12">#REF!</definedName>
    <definedName name="__________________TOT3">#REF!</definedName>
    <definedName name="__________________TOT4" localSheetId="12">#REF!</definedName>
    <definedName name="__________________TOT4">#REF!</definedName>
    <definedName name="__________________TOT5" localSheetId="12">#REF!</definedName>
    <definedName name="__________________TOT5">#REF!</definedName>
    <definedName name="__________________TOT6" localSheetId="12">#REF!</definedName>
    <definedName name="__________________TOT6">#REF!</definedName>
    <definedName name="__________________TOT7" localSheetId="12">#REF!</definedName>
    <definedName name="__________________TOT7">#REF!</definedName>
    <definedName name="__________________TP10" localSheetId="12">#REF!</definedName>
    <definedName name="__________________TP10">#REF!</definedName>
    <definedName name="__________________TP5" localSheetId="12">#REF!</definedName>
    <definedName name="__________________TP5">#REF!</definedName>
    <definedName name="__________________TSD2" localSheetId="12">#REF!</definedName>
    <definedName name="__________________TSD2">#REF!</definedName>
    <definedName name="_________________A1">#N/A</definedName>
    <definedName name="_________________A10">#N/A</definedName>
    <definedName name="_________________A11">#N/A</definedName>
    <definedName name="_________________A12">#N/A</definedName>
    <definedName name="_________________A13">#N/A</definedName>
    <definedName name="_________________A14">#N/A</definedName>
    <definedName name="_________________A15">#N/A</definedName>
    <definedName name="_________________A16">#N/A</definedName>
    <definedName name="_________________A17">#N/A</definedName>
    <definedName name="_________________A19">#N/A</definedName>
    <definedName name="_________________A2">#N/A</definedName>
    <definedName name="_________________A20">#N/A</definedName>
    <definedName name="_________________A21">#N/A</definedName>
    <definedName name="_________________A22">#N/A</definedName>
    <definedName name="_________________A23">#N/A</definedName>
    <definedName name="_________________A24">#N/A</definedName>
    <definedName name="_________________A25">#N/A</definedName>
    <definedName name="_________________A3">#N/A</definedName>
    <definedName name="_________________A4">#N/A</definedName>
    <definedName name="_________________A5">#N/A</definedName>
    <definedName name="_________________A6">#N/A</definedName>
    <definedName name="_________________A7">#N/A</definedName>
    <definedName name="_________________A9">#N/A</definedName>
    <definedName name="_________________ACA50" localSheetId="12">#REF!</definedName>
    <definedName name="_________________ACA50">#REF!</definedName>
    <definedName name="_________________ACM30" localSheetId="12">#REF!</definedName>
    <definedName name="_________________ACM30">#REF!</definedName>
    <definedName name="_________________CAP20" localSheetId="12">#REF!</definedName>
    <definedName name="_________________CAP20" localSheetId="11">#REF!</definedName>
    <definedName name="_________________CAP20" localSheetId="14">#REF!</definedName>
    <definedName name="_________________CAP20">#REF!</definedName>
    <definedName name="_________________CC709" localSheetId="12">#REF!</definedName>
    <definedName name="_________________CC709">#REF!</definedName>
    <definedName name="_________________CCM30" localSheetId="12">#REF!</definedName>
    <definedName name="_________________CCM30">#REF!</definedName>
    <definedName name="_________________CMM30" localSheetId="12">#REF!</definedName>
    <definedName name="_________________CMM30">#REF!</definedName>
    <definedName name="_________________DAR02" localSheetId="12">#REF!</definedName>
    <definedName name="_________________DAR02">#REF!</definedName>
    <definedName name="_________________DND2" localSheetId="12">#REF!</definedName>
    <definedName name="_________________DND2">#REF!</definedName>
    <definedName name="_________________EDA01" localSheetId="12">#REF!</definedName>
    <definedName name="_________________EDA01">#REF!</definedName>
    <definedName name="_________________Ext2" localSheetId="12">#REF!</definedName>
    <definedName name="_________________Ext2">#REF!</definedName>
    <definedName name="_________________Fev1">#N/A</definedName>
    <definedName name="_________________Jan1">#N/A</definedName>
    <definedName name="_________________KM406407" localSheetId="12">#REF!</definedName>
    <definedName name="_________________KM406407" localSheetId="11">#REF!</definedName>
    <definedName name="_________________KM406407">#REF!</definedName>
    <definedName name="_________________la2" localSheetId="12">#REF!</definedName>
    <definedName name="_________________la2">#REF!</definedName>
    <definedName name="_________________Mar1">#N/A</definedName>
    <definedName name="_________________MFC01" localSheetId="12">#REF!</definedName>
    <definedName name="_________________MFC01">#REF!</definedName>
    <definedName name="_________________MOD01">#N/A</definedName>
    <definedName name="_________________OUT98" localSheetId="17" hidden="1">{#N/A,#N/A,TRUE,"Serviços"}</definedName>
    <definedName name="_________________OUT98" localSheetId="12" hidden="1">{#N/A,#N/A,TRUE,"Serviços"}</definedName>
    <definedName name="_________________OUT98" localSheetId="15" hidden="1">{#N/A,#N/A,TRUE,"Serviços"}</definedName>
    <definedName name="_________________OUT98" localSheetId="11" hidden="1">{#N/A,#N/A,TRUE,"Serviços"}</definedName>
    <definedName name="_________________OUT98" localSheetId="6" hidden="1">{#N/A,#N/A,TRUE,"Serviços"}</definedName>
    <definedName name="_________________OUT98" localSheetId="16" hidden="1">{#N/A,#N/A,TRUE,"Serviços"}</definedName>
    <definedName name="_________________OUT98" hidden="1">{#N/A,#N/A,TRUE,"Serviços"}</definedName>
    <definedName name="_________________PCB5" localSheetId="12">#REF!</definedName>
    <definedName name="_________________PCB5">#REF!</definedName>
    <definedName name="_________________PCM30" localSheetId="12">#REF!</definedName>
    <definedName name="_________________PCM30">#REF!</definedName>
    <definedName name="_________________PL1" localSheetId="12">#REF!</definedName>
    <definedName name="_________________PL1" localSheetId="11">#REF!</definedName>
    <definedName name="_________________PL1">#REF!</definedName>
    <definedName name="_________________PLA2" localSheetId="12">#REF!</definedName>
    <definedName name="_________________PLA2">#REF!</definedName>
    <definedName name="_________________PTB10" localSheetId="12">#REF!</definedName>
    <definedName name="_________________PTB10">#REF!</definedName>
    <definedName name="_________________qw" localSheetId="12" hidden="1">#REF!</definedName>
    <definedName name="_________________qw" localSheetId="11" hidden="1">#REF!</definedName>
    <definedName name="_________________qw" localSheetId="14" hidden="1">#REF!</definedName>
    <definedName name="_________________qw" hidden="1">#REF!</definedName>
    <definedName name="_________________r" localSheetId="12">#REF!</definedName>
    <definedName name="_________________r" localSheetId="11">#REF!</definedName>
    <definedName name="_________________r">#REF!</definedName>
    <definedName name="_________________Rbv1" localSheetId="12">#REF!</definedName>
    <definedName name="_________________Rbv1" localSheetId="11">#REF!</definedName>
    <definedName name="_________________Rbv1">#REF!</definedName>
    <definedName name="_________________RP1">#N/A</definedName>
    <definedName name="_________________TB10" localSheetId="12">#REF!</definedName>
    <definedName name="_________________TB10" localSheetId="11">#REF!</definedName>
    <definedName name="_________________TB10" localSheetId="14">#REF!</definedName>
    <definedName name="_________________TB10">#REF!</definedName>
    <definedName name="_________________TCB5" localSheetId="12">#REF!</definedName>
    <definedName name="_________________TCB5" localSheetId="11">#REF!</definedName>
    <definedName name="_________________TCB5" localSheetId="14">#REF!</definedName>
    <definedName name="_________________TCB5">#REF!</definedName>
    <definedName name="_________________tcc4" localSheetId="12">#REF!</definedName>
    <definedName name="_________________tcc4" localSheetId="11">#REF!</definedName>
    <definedName name="_________________tcc4" localSheetId="14">#REF!</definedName>
    <definedName name="_________________tcc4">#REF!</definedName>
    <definedName name="_________________TOT7" localSheetId="12">#REF!</definedName>
    <definedName name="_________________TOT7">#REF!</definedName>
    <definedName name="_________________TP10" localSheetId="12">#REF!</definedName>
    <definedName name="_________________TP10">#REF!</definedName>
    <definedName name="_________________TP5" localSheetId="12">#REF!</definedName>
    <definedName name="_________________TP5">#REF!</definedName>
    <definedName name="_________________TSD2" localSheetId="12">#REF!</definedName>
    <definedName name="_________________TSD2">#REF!</definedName>
    <definedName name="_________________U" localSheetId="12" hidden="1">#REF!</definedName>
    <definedName name="_________________U" localSheetId="11" hidden="1">#REF!</definedName>
    <definedName name="_________________U" localSheetId="14" hidden="1">#REF!</definedName>
    <definedName name="_________________U" hidden="1">#REF!</definedName>
    <definedName name="________________ACA50" localSheetId="12">#REF!</definedName>
    <definedName name="________________ACA50">#REF!</definedName>
    <definedName name="________________ATD1" localSheetId="12">#REF!</definedName>
    <definedName name="________________ATD1">#REF!</definedName>
    <definedName name="________________CAP20" localSheetId="12">#REF!</definedName>
    <definedName name="________________CAP20" localSheetId="11">#REF!</definedName>
    <definedName name="________________CAP20" localSheetId="14">#REF!</definedName>
    <definedName name="________________CAP20">#REF!</definedName>
    <definedName name="________________CCM30" localSheetId="12">#REF!</definedName>
    <definedName name="________________CCM30">#REF!</definedName>
    <definedName name="________________CMM30" localSheetId="12">#REF!</definedName>
    <definedName name="________________CMM30">#REF!</definedName>
    <definedName name="________________DAR02" localSheetId="12">#REF!</definedName>
    <definedName name="________________DAR02">#REF!</definedName>
    <definedName name="________________EDA01" localSheetId="12">#REF!</definedName>
    <definedName name="________________EDA01">#REF!</definedName>
    <definedName name="________________Ext2" localSheetId="12">#REF!</definedName>
    <definedName name="________________Ext2">#REF!</definedName>
    <definedName name="________________HCB5" localSheetId="12">#REF!</definedName>
    <definedName name="________________HCB5">#REF!</definedName>
    <definedName name="________________KM406407" localSheetId="12">#REF!</definedName>
    <definedName name="________________KM406407">#REF!</definedName>
    <definedName name="________________la2" localSheetId="12">#REF!</definedName>
    <definedName name="________________la2">#REF!</definedName>
    <definedName name="________________MFC01" localSheetId="12">#REF!</definedName>
    <definedName name="________________MFC01">#REF!</definedName>
    <definedName name="________________OUT98" localSheetId="17" hidden="1">{#N/A,#N/A,TRUE,"Serviços"}</definedName>
    <definedName name="________________OUT98" localSheetId="12" hidden="1">{#N/A,#N/A,TRUE,"Serviços"}</definedName>
    <definedName name="________________OUT98" localSheetId="15" hidden="1">{#N/A,#N/A,TRUE,"Serviços"}</definedName>
    <definedName name="________________OUT98" localSheetId="11" hidden="1">{#N/A,#N/A,TRUE,"Serviços"}</definedName>
    <definedName name="________________OUT98" localSheetId="6" hidden="1">{#N/A,#N/A,TRUE,"Serviços"}</definedName>
    <definedName name="________________OUT98" localSheetId="16" hidden="1">{#N/A,#N/A,TRUE,"Serviços"}</definedName>
    <definedName name="________________OUT98" hidden="1">{#N/A,#N/A,TRUE,"Serviços"}</definedName>
    <definedName name="________________PCB5" localSheetId="12">#REF!</definedName>
    <definedName name="________________PCB5">#REF!</definedName>
    <definedName name="________________PCM30" localSheetId="12">#REF!</definedName>
    <definedName name="________________PCM30">#REF!</definedName>
    <definedName name="________________PL1" localSheetId="12">#REF!</definedName>
    <definedName name="________________PL1" localSheetId="11">#REF!</definedName>
    <definedName name="________________PL1">#REF!</definedName>
    <definedName name="________________PLA2" localSheetId="12">#REF!</definedName>
    <definedName name="________________PLA2">#REF!</definedName>
    <definedName name="________________PM334" localSheetId="12">#REF!</definedName>
    <definedName name="________________PM334">#REF!</definedName>
    <definedName name="________________PM335" localSheetId="12">#REF!</definedName>
    <definedName name="________________PM335">#REF!</definedName>
    <definedName name="________________PM346" localSheetId="12">#REF!</definedName>
    <definedName name="________________PM346">#REF!</definedName>
    <definedName name="________________PM406" localSheetId="12">#REF!</definedName>
    <definedName name="________________PM406">#REF!</definedName>
    <definedName name="________________PM412" localSheetId="12">#REF!</definedName>
    <definedName name="________________PM412">#REF!</definedName>
    <definedName name="________________PM609" localSheetId="12">#REF!</definedName>
    <definedName name="________________PM609">#REF!</definedName>
    <definedName name="________________PM970" localSheetId="12">#REF!</definedName>
    <definedName name="________________PM970">#REF!</definedName>
    <definedName name="________________PTB10" localSheetId="12">#REF!</definedName>
    <definedName name="________________PTB10">#REF!</definedName>
    <definedName name="________________r" localSheetId="12">#REF!</definedName>
    <definedName name="________________r" localSheetId="11">#REF!</definedName>
    <definedName name="________________r">#REF!</definedName>
    <definedName name="________________Rbv1" localSheetId="12">#REF!</definedName>
    <definedName name="________________Rbv1" localSheetId="11">#REF!</definedName>
    <definedName name="________________Rbv1">#REF!</definedName>
    <definedName name="________________T" localSheetId="12" hidden="1">#REF!</definedName>
    <definedName name="________________T" localSheetId="11" hidden="1">#REF!</definedName>
    <definedName name="________________T" localSheetId="14" hidden="1">#REF!</definedName>
    <definedName name="________________T" hidden="1">#REF!</definedName>
    <definedName name="________________TB10" localSheetId="12">#REF!</definedName>
    <definedName name="________________TB10" localSheetId="11">#REF!</definedName>
    <definedName name="________________TB10" localSheetId="14">#REF!</definedName>
    <definedName name="________________TB10">#REF!</definedName>
    <definedName name="________________TCB4" localSheetId="12">#REF!</definedName>
    <definedName name="________________TCB4">#REF!</definedName>
    <definedName name="________________TCB5" localSheetId="12">#REF!</definedName>
    <definedName name="________________TCB5" localSheetId="11">#REF!</definedName>
    <definedName name="________________TCB5" localSheetId="14">#REF!</definedName>
    <definedName name="________________TCB5">#REF!</definedName>
    <definedName name="________________tcc4" localSheetId="12">#REF!</definedName>
    <definedName name="________________tcc4" localSheetId="11">#REF!</definedName>
    <definedName name="________________tcc4" localSheetId="14">#REF!</definedName>
    <definedName name="________________tcc4">#REF!</definedName>
    <definedName name="________________TCM30" localSheetId="12">#REF!</definedName>
    <definedName name="________________TCM30">#REF!</definedName>
    <definedName name="________________TEB4" localSheetId="12">#REF!</definedName>
    <definedName name="________________TEB4">#REF!</definedName>
    <definedName name="________________TOT1" localSheetId="12">#REF!</definedName>
    <definedName name="________________TOT1">#REF!</definedName>
    <definedName name="________________TOT2" localSheetId="12">#REF!</definedName>
    <definedName name="________________TOT2">#REF!</definedName>
    <definedName name="________________TOT3" localSheetId="12">#REF!</definedName>
    <definedName name="________________TOT3">#REF!</definedName>
    <definedName name="________________TOT4" localSheetId="12">#REF!</definedName>
    <definedName name="________________TOT4">#REF!</definedName>
    <definedName name="________________TOT5" localSheetId="12">#REF!</definedName>
    <definedName name="________________TOT5">#REF!</definedName>
    <definedName name="________________TOT6" localSheetId="12">#REF!</definedName>
    <definedName name="________________TOT6">#REF!</definedName>
    <definedName name="________________TOT7" localSheetId="12">#REF!</definedName>
    <definedName name="________________TOT7">#REF!</definedName>
    <definedName name="________________TP10" localSheetId="12">#REF!</definedName>
    <definedName name="________________TP10">#REF!</definedName>
    <definedName name="________________TP5" localSheetId="12">#REF!</definedName>
    <definedName name="________________TP5">#REF!</definedName>
    <definedName name="________________TSD2" localSheetId="12">#REF!</definedName>
    <definedName name="________________TSD2">#REF!</definedName>
    <definedName name="_______________A1">#N/A</definedName>
    <definedName name="_______________A10">#N/A</definedName>
    <definedName name="_______________A11">#N/A</definedName>
    <definedName name="_______________A12">#N/A</definedName>
    <definedName name="_______________A13">#N/A</definedName>
    <definedName name="_______________A14">#N/A</definedName>
    <definedName name="_______________A15">#N/A</definedName>
    <definedName name="_______________A16">#N/A</definedName>
    <definedName name="_______________A17">#N/A</definedName>
    <definedName name="_______________A19">#N/A</definedName>
    <definedName name="_______________A2">#N/A</definedName>
    <definedName name="_______________A20">#N/A</definedName>
    <definedName name="_______________A21">#N/A</definedName>
    <definedName name="_______________A22">#N/A</definedName>
    <definedName name="_______________A23">#N/A</definedName>
    <definedName name="_______________A24">#N/A</definedName>
    <definedName name="_______________A25">#N/A</definedName>
    <definedName name="_______________A3">#N/A</definedName>
    <definedName name="_______________A4">#N/A</definedName>
    <definedName name="_______________A5">#N/A</definedName>
    <definedName name="_______________A6">#N/A</definedName>
    <definedName name="_______________A7">#N/A</definedName>
    <definedName name="_______________A9">#N/A</definedName>
    <definedName name="_______________ACA50" localSheetId="12">#REF!</definedName>
    <definedName name="_______________ACA50">#REF!</definedName>
    <definedName name="_______________ACM30" localSheetId="12">#REF!</definedName>
    <definedName name="_______________ACM30">#REF!</definedName>
    <definedName name="_______________ATD1" localSheetId="12">#REF!</definedName>
    <definedName name="_______________ATD1">#REF!</definedName>
    <definedName name="_______________brv2" localSheetId="12">#REF!</definedName>
    <definedName name="_______________brv2">#REF!</definedName>
    <definedName name="_______________CAP20" localSheetId="12">#REF!</definedName>
    <definedName name="_______________CAP20" localSheetId="11">#REF!</definedName>
    <definedName name="_______________CAP20" localSheetId="14">#REF!</definedName>
    <definedName name="_______________CAP20">#REF!</definedName>
    <definedName name="_______________CC709" localSheetId="12">#REF!</definedName>
    <definedName name="_______________CC709" localSheetId="11">#REF!</definedName>
    <definedName name="_______________CC709">#REF!</definedName>
    <definedName name="_______________CCM30" localSheetId="12">#REF!</definedName>
    <definedName name="_______________CCM30">#REF!</definedName>
    <definedName name="_______________CMM30" localSheetId="12">#REF!</definedName>
    <definedName name="_______________CMM30">#REF!</definedName>
    <definedName name="_______________DAR02" localSheetId="12">#REF!</definedName>
    <definedName name="_______________DAR02">#REF!</definedName>
    <definedName name="_______________DND2" localSheetId="11">[0]!Plan1</definedName>
    <definedName name="_______________DND2">#N/A</definedName>
    <definedName name="_______________E" localSheetId="12" hidden="1">#REF!</definedName>
    <definedName name="_______________E" localSheetId="11" hidden="1">#REF!</definedName>
    <definedName name="_______________E" localSheetId="14" hidden="1">#REF!</definedName>
    <definedName name="_______________E" hidden="1">#REF!</definedName>
    <definedName name="_______________EDA01" localSheetId="12">#REF!</definedName>
    <definedName name="_______________EDA01">#REF!</definedName>
    <definedName name="_______________Ext2" localSheetId="12">#REF!</definedName>
    <definedName name="_______________Ext2">#REF!</definedName>
    <definedName name="_______________Fev1">#N/A</definedName>
    <definedName name="_______________HCB5" localSheetId="12">#REF!</definedName>
    <definedName name="_______________HCB5">#REF!</definedName>
    <definedName name="_______________Jan1">#N/A</definedName>
    <definedName name="_______________KM406407" localSheetId="12">#REF!</definedName>
    <definedName name="_______________KM406407" localSheetId="11">#REF!</definedName>
    <definedName name="_______________KM406407">#REF!</definedName>
    <definedName name="_______________la2" localSheetId="12">#REF!</definedName>
    <definedName name="_______________la2">#REF!</definedName>
    <definedName name="_______________Mar1">#N/A</definedName>
    <definedName name="_______________MFC01" localSheetId="12">#REF!</definedName>
    <definedName name="_______________MFC01">#REF!</definedName>
    <definedName name="_______________MOD01">#N/A</definedName>
    <definedName name="_______________OUT98" localSheetId="17" hidden="1">{#N/A,#N/A,TRUE,"Serviços"}</definedName>
    <definedName name="_______________OUT98" localSheetId="12" hidden="1">{#N/A,#N/A,TRUE,"Serviços"}</definedName>
    <definedName name="_______________OUT98" localSheetId="15" hidden="1">{#N/A,#N/A,TRUE,"Serviços"}</definedName>
    <definedName name="_______________OUT98" localSheetId="11" hidden="1">{#N/A,#N/A,TRUE,"Serviços"}</definedName>
    <definedName name="_______________OUT98" localSheetId="6" hidden="1">{#N/A,#N/A,TRUE,"Serviços"}</definedName>
    <definedName name="_______________OUT98" localSheetId="16" hidden="1">{#N/A,#N/A,TRUE,"Serviços"}</definedName>
    <definedName name="_______________OUT98" hidden="1">{#N/A,#N/A,TRUE,"Serviços"}</definedName>
    <definedName name="_______________PCB5" localSheetId="12">#REF!</definedName>
    <definedName name="_______________PCB5">#REF!</definedName>
    <definedName name="_______________PCM30" localSheetId="12">#REF!</definedName>
    <definedName name="_______________PCM30">#REF!</definedName>
    <definedName name="_______________PL1" localSheetId="12">#REF!</definedName>
    <definedName name="_______________PL1" localSheetId="11">#REF!</definedName>
    <definedName name="_______________PL1">#REF!</definedName>
    <definedName name="_______________PLA2" localSheetId="12">#REF!</definedName>
    <definedName name="_______________PLA2">#REF!</definedName>
    <definedName name="_______________PM334" localSheetId="12">#REF!</definedName>
    <definedName name="_______________PM334">#REF!</definedName>
    <definedName name="_______________PM335" localSheetId="12">#REF!</definedName>
    <definedName name="_______________PM335">#REF!</definedName>
    <definedName name="_______________PM346" localSheetId="12">#REF!</definedName>
    <definedName name="_______________PM346">#REF!</definedName>
    <definedName name="_______________PM406" localSheetId="12">#REF!</definedName>
    <definedName name="_______________PM406">#REF!</definedName>
    <definedName name="_______________PM412" localSheetId="12">#REF!</definedName>
    <definedName name="_______________PM412">#REF!</definedName>
    <definedName name="_______________PM609" localSheetId="12">#REF!</definedName>
    <definedName name="_______________PM609">#REF!</definedName>
    <definedName name="_______________PM970" localSheetId="12">#REF!</definedName>
    <definedName name="_______________PM970">#REF!</definedName>
    <definedName name="_______________PTB10" localSheetId="12">#REF!</definedName>
    <definedName name="_______________PTB10">#REF!</definedName>
    <definedName name="_______________r" localSheetId="12">#REF!</definedName>
    <definedName name="_______________r" localSheetId="11">NA()</definedName>
    <definedName name="_______________r" localSheetId="14">#REF!</definedName>
    <definedName name="_______________r">#REF!</definedName>
    <definedName name="_______________Rbv1" localSheetId="12">#REF!</definedName>
    <definedName name="_______________Rbv1" localSheetId="11">#REF!</definedName>
    <definedName name="_______________Rbv1">#REF!</definedName>
    <definedName name="_______________RP1">#N/A</definedName>
    <definedName name="_______________SE2" localSheetId="12">#REF!</definedName>
    <definedName name="_______________SE2">#REF!</definedName>
    <definedName name="_______________TB10" localSheetId="12">#REF!</definedName>
    <definedName name="_______________TB10" localSheetId="11">#REF!</definedName>
    <definedName name="_______________TB10" localSheetId="14">#REF!</definedName>
    <definedName name="_______________TB10">#REF!</definedName>
    <definedName name="_______________TCB4" localSheetId="12">#REF!</definedName>
    <definedName name="_______________TCB4">#REF!</definedName>
    <definedName name="_______________TCB5" localSheetId="12">#REF!</definedName>
    <definedName name="_______________TCB5" localSheetId="11">#REF!</definedName>
    <definedName name="_______________TCB5" localSheetId="14">#REF!</definedName>
    <definedName name="_______________TCB5">#REF!</definedName>
    <definedName name="_______________tcc4" localSheetId="12">#REF!</definedName>
    <definedName name="_______________tcc4" localSheetId="11">#REF!</definedName>
    <definedName name="_______________tcc4" localSheetId="14">#REF!</definedName>
    <definedName name="_______________tcc4">#REF!</definedName>
    <definedName name="_______________TCM30" localSheetId="12">#REF!</definedName>
    <definedName name="_______________TCM30">#REF!</definedName>
    <definedName name="_______________TEB4" localSheetId="12">#REF!</definedName>
    <definedName name="_______________TEB4">#REF!</definedName>
    <definedName name="_______________TOT1" localSheetId="12">#REF!</definedName>
    <definedName name="_______________TOT1">#REF!</definedName>
    <definedName name="_______________TOT2" localSheetId="12">#REF!</definedName>
    <definedName name="_______________TOT2">#REF!</definedName>
    <definedName name="_______________TOT3" localSheetId="12">#REF!</definedName>
    <definedName name="_______________TOT3">#REF!</definedName>
    <definedName name="_______________TOT4" localSheetId="12">#REF!</definedName>
    <definedName name="_______________TOT4">#REF!</definedName>
    <definedName name="_______________TOT5" localSheetId="12">#REF!</definedName>
    <definedName name="_______________TOT5">#REF!</definedName>
    <definedName name="_______________TOT6" localSheetId="12">#REF!</definedName>
    <definedName name="_______________TOT6">#REF!</definedName>
    <definedName name="_______________TOT7" localSheetId="12">#REF!</definedName>
    <definedName name="_______________TOT7">#REF!</definedName>
    <definedName name="_______________TP10" localSheetId="12">#REF!</definedName>
    <definedName name="_______________TP10">#REF!</definedName>
    <definedName name="_______________TP5" localSheetId="12">#REF!</definedName>
    <definedName name="_______________TP5">#REF!</definedName>
    <definedName name="_______________TSD2" localSheetId="12">#REF!</definedName>
    <definedName name="_______________TSD2">#REF!</definedName>
    <definedName name="______________A1" localSheetId="12">BDI!______________A1</definedName>
    <definedName name="______________A1">[0]!______________A1</definedName>
    <definedName name="______________A10" localSheetId="12">BDI!______________A10</definedName>
    <definedName name="______________A10">[0]!______________A10</definedName>
    <definedName name="______________A11" localSheetId="12">BDI!______________A11</definedName>
    <definedName name="______________A11">[0]!______________A11</definedName>
    <definedName name="______________A12" localSheetId="12">BDI!______________A12</definedName>
    <definedName name="______________A12">[0]!______________A12</definedName>
    <definedName name="______________A13" localSheetId="12">BDI!______________A13</definedName>
    <definedName name="______________A13">[0]!______________A13</definedName>
    <definedName name="______________A14" localSheetId="12">BDI!______________A14</definedName>
    <definedName name="______________A14">[0]!______________A14</definedName>
    <definedName name="______________A15" localSheetId="12">BDI!______________A15</definedName>
    <definedName name="______________A15">[0]!______________A15</definedName>
    <definedName name="______________A16" localSheetId="12">BDI!______________A16</definedName>
    <definedName name="______________A16">[0]!______________A16</definedName>
    <definedName name="______________A17" localSheetId="12">BDI!______________A17</definedName>
    <definedName name="______________A17">[0]!______________A17</definedName>
    <definedName name="______________A19" localSheetId="12">BDI!______________A19</definedName>
    <definedName name="______________A19">[0]!______________A19</definedName>
    <definedName name="______________A2" localSheetId="12">BDI!______________A2</definedName>
    <definedName name="______________A2">[0]!______________A2</definedName>
    <definedName name="______________A20" localSheetId="12">BDI!______________A20</definedName>
    <definedName name="______________A20">[0]!______________A20</definedName>
    <definedName name="______________A21" localSheetId="12">BDI!______________A21</definedName>
    <definedName name="______________A21">[0]!______________A21</definedName>
    <definedName name="______________A22" localSheetId="12">BDI!______________A22</definedName>
    <definedName name="______________A22">[0]!______________A22</definedName>
    <definedName name="______________A23" localSheetId="12">BDI!______________A23</definedName>
    <definedName name="______________A23">[0]!______________A23</definedName>
    <definedName name="______________A24" localSheetId="12">BDI!______________A24</definedName>
    <definedName name="______________A24">[0]!______________A24</definedName>
    <definedName name="______________A25" localSheetId="12">BDI!______________A25</definedName>
    <definedName name="______________A25">[0]!______________A25</definedName>
    <definedName name="______________A3" localSheetId="12">BDI!______________A3</definedName>
    <definedName name="______________A3">[0]!______________A3</definedName>
    <definedName name="______________A4" localSheetId="12">BDI!______________A4</definedName>
    <definedName name="______________A4">[0]!______________A4</definedName>
    <definedName name="______________A5" localSheetId="12">BDI!______________A5</definedName>
    <definedName name="______________A5">[0]!______________A5</definedName>
    <definedName name="______________A6" localSheetId="12">BDI!______________A6</definedName>
    <definedName name="______________A6">[0]!______________A6</definedName>
    <definedName name="______________A7" localSheetId="12">BDI!______________A7</definedName>
    <definedName name="______________A7">[0]!______________A7</definedName>
    <definedName name="______________A9" localSheetId="12">BDI!______________A9</definedName>
    <definedName name="______________A9">[0]!______________A9</definedName>
    <definedName name="______________ACA50" localSheetId="12">#REF!</definedName>
    <definedName name="______________ACA50">#REF!</definedName>
    <definedName name="______________ACM30" localSheetId="12">#REF!</definedName>
    <definedName name="______________ACM30">#REF!</definedName>
    <definedName name="______________as" localSheetId="12" hidden="1">#REF!</definedName>
    <definedName name="______________as" localSheetId="11" hidden="1">#REF!</definedName>
    <definedName name="______________as" localSheetId="14" hidden="1">#REF!</definedName>
    <definedName name="______________as" hidden="1">#REF!</definedName>
    <definedName name="______________ATD1" localSheetId="12">#REF!</definedName>
    <definedName name="______________ATD1">#REF!</definedName>
    <definedName name="______________brv2" localSheetId="12">#REF!</definedName>
    <definedName name="______________brv2">#REF!</definedName>
    <definedName name="______________CAP20" localSheetId="12">#REF!</definedName>
    <definedName name="______________CAP20" localSheetId="11">#REF!</definedName>
    <definedName name="______________CAP20" localSheetId="14">#REF!</definedName>
    <definedName name="______________CAP20">#REF!</definedName>
    <definedName name="______________CC709">#N/A</definedName>
    <definedName name="______________CCM30" localSheetId="12">#REF!</definedName>
    <definedName name="______________CCM30">#REF!</definedName>
    <definedName name="______________CMM30" localSheetId="12">#REF!</definedName>
    <definedName name="______________CMM30">#REF!</definedName>
    <definedName name="______________DAR02" localSheetId="12">#REF!</definedName>
    <definedName name="______________DAR02">#REF!</definedName>
    <definedName name="______________DND2" localSheetId="12">#REF!</definedName>
    <definedName name="______________DND2" localSheetId="11">#REF!</definedName>
    <definedName name="______________DND2">#REF!</definedName>
    <definedName name="______________EDA01" localSheetId="12">#REF!</definedName>
    <definedName name="______________EDA01">#REF!</definedName>
    <definedName name="______________Ext2" localSheetId="12">#REF!</definedName>
    <definedName name="______________Ext2">#REF!</definedName>
    <definedName name="______________Fev1" localSheetId="12">BDI!______________Fev1</definedName>
    <definedName name="______________Fev1">[0]!______________Fev1</definedName>
    <definedName name="______________HCB5" localSheetId="12">#REF!</definedName>
    <definedName name="______________HCB5">#REF!</definedName>
    <definedName name="______________Jan1" localSheetId="12">BDI!______________Jan1</definedName>
    <definedName name="______________Jan1">[0]!______________Jan1</definedName>
    <definedName name="______________JAN18" localSheetId="12" hidden="1">{#N/A,#N/A,TRUE,"Serviços"}</definedName>
    <definedName name="______________JAN18" localSheetId="11" hidden="1">{#N/A,#N/A,TRUE,"Serviços"}</definedName>
    <definedName name="______________JAN18" hidden="1">{#N/A,#N/A,TRUE,"Serviços"}</definedName>
    <definedName name="______________ki5" localSheetId="12">#REF!</definedName>
    <definedName name="______________ki5">#REF!</definedName>
    <definedName name="______________KM406407" localSheetId="12">#REF!</definedName>
    <definedName name="______________KM406407" localSheetId="11">#REF!</definedName>
    <definedName name="______________KM406407">#REF!</definedName>
    <definedName name="______________la2" localSheetId="12">#REF!</definedName>
    <definedName name="______________la2">#REF!</definedName>
    <definedName name="______________Mar1" localSheetId="12">BDI!______________Mar1</definedName>
    <definedName name="______________Mar1">[0]!______________Mar1</definedName>
    <definedName name="______________MFC01" localSheetId="12">#REF!</definedName>
    <definedName name="______________MFC01">#REF!</definedName>
    <definedName name="______________MNS8418" localSheetId="12">#REF!</definedName>
    <definedName name="______________MNS8418">#REF!</definedName>
    <definedName name="______________MOD01" localSheetId="12">BDI!______________MOD01</definedName>
    <definedName name="______________MOD01">[0]!______________MOD01</definedName>
    <definedName name="______________OUT98" localSheetId="17" hidden="1">{#N/A,#N/A,TRUE,"Serviços"}</definedName>
    <definedName name="______________OUT98" localSheetId="12" hidden="1">{#N/A,#N/A,TRUE,"Serviços"}</definedName>
    <definedName name="______________OUT98" localSheetId="15" hidden="1">{#N/A,#N/A,TRUE,"Serviços"}</definedName>
    <definedName name="______________OUT98" localSheetId="11" hidden="1">{#N/A,#N/A,TRUE,"Serviços"}</definedName>
    <definedName name="______________OUT98" localSheetId="6" hidden="1">{#N/A,#N/A,TRUE,"Serviços"}</definedName>
    <definedName name="______________OUT98" localSheetId="16" hidden="1">{#N/A,#N/A,TRUE,"Serviços"}</definedName>
    <definedName name="______________OUT98" hidden="1">{#N/A,#N/A,TRUE,"Serviços"}</definedName>
    <definedName name="______________PCB5" localSheetId="12">#REF!</definedName>
    <definedName name="______________PCB5">#REF!</definedName>
    <definedName name="______________PCM30" localSheetId="12">#REF!</definedName>
    <definedName name="______________PCM30">#REF!</definedName>
    <definedName name="______________PL1" localSheetId="12">#REF!</definedName>
    <definedName name="______________PL1" localSheetId="11">#REF!</definedName>
    <definedName name="______________PL1" localSheetId="14">#REF!</definedName>
    <definedName name="______________PL1">#REF!</definedName>
    <definedName name="______________PLA2" localSheetId="12">#REF!</definedName>
    <definedName name="______________PLA2">#REF!</definedName>
    <definedName name="______________PM334" localSheetId="12">#REF!</definedName>
    <definedName name="______________PM334">#REF!</definedName>
    <definedName name="______________PM335" localSheetId="12">#REF!</definedName>
    <definedName name="______________PM335">#REF!</definedName>
    <definedName name="______________PM346" localSheetId="12">#REF!</definedName>
    <definedName name="______________PM346">#REF!</definedName>
    <definedName name="______________PM406" localSheetId="12">#REF!</definedName>
    <definedName name="______________PM406">#REF!</definedName>
    <definedName name="______________PM412" localSheetId="12">#REF!</definedName>
    <definedName name="______________PM412">#REF!</definedName>
    <definedName name="______________PM609" localSheetId="12">#REF!</definedName>
    <definedName name="______________PM609">#REF!</definedName>
    <definedName name="______________PM970" localSheetId="12">#REF!</definedName>
    <definedName name="______________PM970">#REF!</definedName>
    <definedName name="______________PTB10" localSheetId="12">#REF!</definedName>
    <definedName name="______________PTB10">#REF!</definedName>
    <definedName name="______________r" localSheetId="12">#REF!</definedName>
    <definedName name="______________r" localSheetId="11">#REF!</definedName>
    <definedName name="______________r" localSheetId="14">#REF!</definedName>
    <definedName name="______________r">#REF!</definedName>
    <definedName name="______________Rbv1" localSheetId="12">#REF!</definedName>
    <definedName name="______________Rbv1">#REF!</definedName>
    <definedName name="______________RP1" localSheetId="12">BDI!______________RP1</definedName>
    <definedName name="______________RP1">[0]!______________RP1</definedName>
    <definedName name="______________RT" localSheetId="12" hidden="1">#REF!</definedName>
    <definedName name="______________RT" localSheetId="11" hidden="1">#REF!</definedName>
    <definedName name="______________RT" localSheetId="14" hidden="1">#REF!</definedName>
    <definedName name="______________RT" hidden="1">#REF!</definedName>
    <definedName name="______________SE2" localSheetId="12">#REF!</definedName>
    <definedName name="______________SE2">#REF!</definedName>
    <definedName name="______________STC04" localSheetId="12">#REF!</definedName>
    <definedName name="______________STC04">#REF!</definedName>
    <definedName name="______________TB10" localSheetId="12">#REF!</definedName>
    <definedName name="______________TB10" localSheetId="11">#REF!</definedName>
    <definedName name="______________TB10" localSheetId="14">#REF!</definedName>
    <definedName name="______________TB10">#REF!</definedName>
    <definedName name="______________TCB4" localSheetId="12">#REF!</definedName>
    <definedName name="______________TCB4">#REF!</definedName>
    <definedName name="______________TCB5" localSheetId="12">#REF!</definedName>
    <definedName name="______________TCB5" localSheetId="11">#REF!</definedName>
    <definedName name="______________TCB5" localSheetId="14">#REF!</definedName>
    <definedName name="______________TCB5">#REF!</definedName>
    <definedName name="______________tcc4" localSheetId="12">#REF!</definedName>
    <definedName name="______________tcc4" localSheetId="11">#REF!</definedName>
    <definedName name="______________tcc4" localSheetId="14">#REF!</definedName>
    <definedName name="______________tcc4">#REF!</definedName>
    <definedName name="______________TCM30" localSheetId="12">#REF!</definedName>
    <definedName name="______________TCM30">#REF!</definedName>
    <definedName name="______________TEB4" localSheetId="12">#REF!</definedName>
    <definedName name="______________TEB4">#REF!</definedName>
    <definedName name="______________TOT1" localSheetId="12">#REF!</definedName>
    <definedName name="______________TOT1">#REF!</definedName>
    <definedName name="______________TOT2" localSheetId="12">#REF!</definedName>
    <definedName name="______________TOT2">#REF!</definedName>
    <definedName name="______________TOT3" localSheetId="12">#REF!</definedName>
    <definedName name="______________TOT3">#REF!</definedName>
    <definedName name="______________TOT4" localSheetId="12">#REF!</definedName>
    <definedName name="______________TOT4">#REF!</definedName>
    <definedName name="______________TOT5" localSheetId="12">#REF!</definedName>
    <definedName name="______________TOT5">#REF!</definedName>
    <definedName name="______________TOT6" localSheetId="12">#REF!</definedName>
    <definedName name="______________TOT6">#REF!</definedName>
    <definedName name="______________TOT7" localSheetId="12">#REF!</definedName>
    <definedName name="______________TOT7">#REF!</definedName>
    <definedName name="______________TP10" localSheetId="12">#REF!</definedName>
    <definedName name="______________TP10">#REF!</definedName>
    <definedName name="______________TP5" localSheetId="12">#REF!</definedName>
    <definedName name="______________TP5">#REF!</definedName>
    <definedName name="______________TSD2" localSheetId="12">#REF!</definedName>
    <definedName name="______________TSD2">#REF!</definedName>
    <definedName name="_____________A1" localSheetId="12">BDI!_____________A1</definedName>
    <definedName name="_____________A1">[0]!_____________A1</definedName>
    <definedName name="_____________A10" localSheetId="12">BDI!_____________A10</definedName>
    <definedName name="_____________A10">[0]!_____________A10</definedName>
    <definedName name="_____________A11" localSheetId="12">BDI!_____________A11</definedName>
    <definedName name="_____________A11">[0]!_____________A11</definedName>
    <definedName name="_____________A12" localSheetId="12">BDI!_____________A12</definedName>
    <definedName name="_____________A12">[0]!_____________A12</definedName>
    <definedName name="_____________A13" localSheetId="12">BDI!_____________A13</definedName>
    <definedName name="_____________A13">[0]!_____________A13</definedName>
    <definedName name="_____________A14" localSheetId="12">BDI!_____________A14</definedName>
    <definedName name="_____________A14">[0]!_____________A14</definedName>
    <definedName name="_____________A15" localSheetId="12">BDI!_____________A15</definedName>
    <definedName name="_____________A15">[0]!_____________A15</definedName>
    <definedName name="_____________A16" localSheetId="12">BDI!_____________A16</definedName>
    <definedName name="_____________A16">[0]!_____________A16</definedName>
    <definedName name="_____________A17" localSheetId="12">BDI!_____________A17</definedName>
    <definedName name="_____________A17">[0]!_____________A17</definedName>
    <definedName name="_____________A19" localSheetId="12">BDI!_____________A19</definedName>
    <definedName name="_____________A19">[0]!_____________A19</definedName>
    <definedName name="_____________A2" localSheetId="12">BDI!_____________A2</definedName>
    <definedName name="_____________A2">[0]!_____________A2</definedName>
    <definedName name="_____________A20" localSheetId="12">BDI!_____________A20</definedName>
    <definedName name="_____________A20">[0]!_____________A20</definedName>
    <definedName name="_____________A21" localSheetId="12">BDI!_____________A21</definedName>
    <definedName name="_____________A21">[0]!_____________A21</definedName>
    <definedName name="_____________A22" localSheetId="12">BDI!_____________A22</definedName>
    <definedName name="_____________A22">[0]!_____________A22</definedName>
    <definedName name="_____________A23" localSheetId="12">BDI!_____________A23</definedName>
    <definedName name="_____________A23">[0]!_____________A23</definedName>
    <definedName name="_____________A24" localSheetId="12">BDI!_____________A24</definedName>
    <definedName name="_____________A24">[0]!_____________A24</definedName>
    <definedName name="_____________A25" localSheetId="12">BDI!_____________A25</definedName>
    <definedName name="_____________A25">[0]!_____________A25</definedName>
    <definedName name="_____________A3" localSheetId="12">BDI!_____________A3</definedName>
    <definedName name="_____________A3">[0]!_____________A3</definedName>
    <definedName name="_____________A4" localSheetId="12">BDI!_____________A4</definedName>
    <definedName name="_____________A4">[0]!_____________A4</definedName>
    <definedName name="_____________A5" localSheetId="12">BDI!_____________A5</definedName>
    <definedName name="_____________A5">[0]!_____________A5</definedName>
    <definedName name="_____________A6" localSheetId="12">BDI!_____________A6</definedName>
    <definedName name="_____________A6">[0]!_____________A6</definedName>
    <definedName name="_____________A7" localSheetId="12">BDI!_____________A7</definedName>
    <definedName name="_____________A7">[0]!_____________A7</definedName>
    <definedName name="_____________A9" localSheetId="12">BDI!_____________A9</definedName>
    <definedName name="_____________A9">[0]!_____________A9</definedName>
    <definedName name="_____________ACA50" localSheetId="12">#REF!</definedName>
    <definedName name="_____________ACA50">#REF!</definedName>
    <definedName name="_____________ACM30" localSheetId="12">#REF!</definedName>
    <definedName name="_____________ACM30">#REF!</definedName>
    <definedName name="_____________ATD1" localSheetId="12">#REF!</definedName>
    <definedName name="_____________ATD1">#REF!</definedName>
    <definedName name="_____________brv2" localSheetId="12">#REF!</definedName>
    <definedName name="_____________brv2">#REF!</definedName>
    <definedName name="_____________CAP20" localSheetId="12">#REF!</definedName>
    <definedName name="_____________CAP20" localSheetId="11">#REF!</definedName>
    <definedName name="_____________CAP20" localSheetId="14">#REF!</definedName>
    <definedName name="_____________CAP20">#REF!</definedName>
    <definedName name="_____________CC709" localSheetId="11">#REF!</definedName>
    <definedName name="_____________CC709">#N/A</definedName>
    <definedName name="_____________CCM30" localSheetId="12">#REF!</definedName>
    <definedName name="_____________CCM30">#REF!</definedName>
    <definedName name="_____________CMM30" localSheetId="12">#REF!</definedName>
    <definedName name="_____________CMM30">#REF!</definedName>
    <definedName name="_____________DAR02" localSheetId="12">#REF!</definedName>
    <definedName name="_____________DAR02">#REF!</definedName>
    <definedName name="_____________DND2">#N/A</definedName>
    <definedName name="_____________EDA01" localSheetId="12">#REF!</definedName>
    <definedName name="_____________EDA01">#REF!</definedName>
    <definedName name="_____________Ext2" localSheetId="12">#REF!</definedName>
    <definedName name="_____________Ext2">#REF!</definedName>
    <definedName name="_____________Fev1" localSheetId="12">BDI!_____________Fev1</definedName>
    <definedName name="_____________Fev1">[0]!_____________Fev1</definedName>
    <definedName name="_____________HCB5" localSheetId="12">#REF!</definedName>
    <definedName name="_____________HCB5">#REF!</definedName>
    <definedName name="_____________Jan1" localSheetId="12">BDI!_____________Jan1</definedName>
    <definedName name="_____________Jan1">[0]!_____________Jan1</definedName>
    <definedName name="_____________ki5" localSheetId="12">#REF!</definedName>
    <definedName name="_____________ki5">#REF!</definedName>
    <definedName name="_____________KM406407" localSheetId="12">#REF!</definedName>
    <definedName name="_____________KM406407">#REF!</definedName>
    <definedName name="_____________la2" localSheetId="12">#REF!</definedName>
    <definedName name="_____________la2">#REF!</definedName>
    <definedName name="_____________Mar1" localSheetId="12">BDI!_____________Mar1</definedName>
    <definedName name="_____________Mar1">[0]!_____________Mar1</definedName>
    <definedName name="_____________MFC01" localSheetId="12">#REF!</definedName>
    <definedName name="_____________MFC01">#REF!</definedName>
    <definedName name="_____________MNS8418" localSheetId="12">#REF!</definedName>
    <definedName name="_____________MNS8418">#REF!</definedName>
    <definedName name="_____________MOD01" localSheetId="12">BDI!_____________MOD01</definedName>
    <definedName name="_____________MOD01">[0]!_____________MOD01</definedName>
    <definedName name="_____________Obs1" localSheetId="12">#REF!</definedName>
    <definedName name="_____________Obs1">#REF!</definedName>
    <definedName name="_____________Obs2" localSheetId="12">#REF!</definedName>
    <definedName name="_____________Obs2">#REF!</definedName>
    <definedName name="_____________OUT98" localSheetId="17" hidden="1">{#N/A,#N/A,TRUE,"Serviços"}</definedName>
    <definedName name="_____________OUT98" localSheetId="12" hidden="1">{#N/A,#N/A,TRUE,"Serviços"}</definedName>
    <definedName name="_____________OUT98" localSheetId="15" hidden="1">{#N/A,#N/A,TRUE,"Serviços"}</definedName>
    <definedName name="_____________OUT98" localSheetId="9">{#N/A,#N/A,TRUE,"Serviços"}</definedName>
    <definedName name="_____________OUT98" localSheetId="11" hidden="1">{#N/A,#N/A,TRUE,"Serviços"}</definedName>
    <definedName name="_____________OUT98" localSheetId="6" hidden="1">{#N/A,#N/A,TRUE,"Serviços"}</definedName>
    <definedName name="_____________OUT98" localSheetId="16" hidden="1">{#N/A,#N/A,TRUE,"Serviços"}</definedName>
    <definedName name="_____________OUT98" hidden="1">{#N/A,#N/A,TRUE,"Serviços"}</definedName>
    <definedName name="_____________PCB5" localSheetId="12">#REF!</definedName>
    <definedName name="_____________PCB5">#REF!</definedName>
    <definedName name="_____________PCM30" localSheetId="12">#REF!</definedName>
    <definedName name="_____________PCM30">#REF!</definedName>
    <definedName name="_____________PL1" localSheetId="12">#REF!</definedName>
    <definedName name="_____________PL1" localSheetId="11">#REF!</definedName>
    <definedName name="_____________PL1" localSheetId="14">#REF!</definedName>
    <definedName name="_____________PL1">#REF!</definedName>
    <definedName name="_____________PLA2" localSheetId="12">#REF!</definedName>
    <definedName name="_____________PLA2">#REF!</definedName>
    <definedName name="_____________PM334" localSheetId="12">#REF!</definedName>
    <definedName name="_____________PM334">#REF!</definedName>
    <definedName name="_____________PM335" localSheetId="12">#REF!</definedName>
    <definedName name="_____________PM335">#REF!</definedName>
    <definedName name="_____________PM346" localSheetId="12">#REF!</definedName>
    <definedName name="_____________PM346">#REF!</definedName>
    <definedName name="_____________PM406" localSheetId="12">#REF!</definedName>
    <definedName name="_____________PM406">#REF!</definedName>
    <definedName name="_____________PM412" localSheetId="12">#REF!</definedName>
    <definedName name="_____________PM412">#REF!</definedName>
    <definedName name="_____________PM609" localSheetId="12">#REF!</definedName>
    <definedName name="_____________PM609">#REF!</definedName>
    <definedName name="_____________PM970" localSheetId="12">#REF!</definedName>
    <definedName name="_____________PM970">#REF!</definedName>
    <definedName name="_____________PTB10" localSheetId="12">#REF!</definedName>
    <definedName name="_____________PTB10">#REF!</definedName>
    <definedName name="_____________r" localSheetId="12">#REF!</definedName>
    <definedName name="_____________r" localSheetId="11">#REF!</definedName>
    <definedName name="_____________r" localSheetId="14">#REF!</definedName>
    <definedName name="_____________r">#REF!</definedName>
    <definedName name="_____________Rbv1" localSheetId="12">#REF!</definedName>
    <definedName name="_____________Rbv1">#REF!</definedName>
    <definedName name="_____________RP1" localSheetId="12">BDI!_____________RP1</definedName>
    <definedName name="_____________RP1">[0]!_____________RP1</definedName>
    <definedName name="_____________SE2" localSheetId="12">#REF!</definedName>
    <definedName name="_____________SE2">#REF!</definedName>
    <definedName name="_____________STC04" localSheetId="12">#REF!</definedName>
    <definedName name="_____________STC04">#REF!</definedName>
    <definedName name="_____________TB10" localSheetId="12">#REF!</definedName>
    <definedName name="_____________TB10" localSheetId="11">#REF!</definedName>
    <definedName name="_____________TB10" localSheetId="14">#REF!</definedName>
    <definedName name="_____________TB10">#REF!</definedName>
    <definedName name="_____________TCB4" localSheetId="12">#REF!</definedName>
    <definedName name="_____________TCB4">#REF!</definedName>
    <definedName name="_____________TCB5" localSheetId="12">#REF!</definedName>
    <definedName name="_____________TCB5" localSheetId="11">#REF!</definedName>
    <definedName name="_____________TCB5" localSheetId="14">#REF!</definedName>
    <definedName name="_____________TCB5">#REF!</definedName>
    <definedName name="_____________tcc4" localSheetId="12">#REF!</definedName>
    <definedName name="_____________tcc4" localSheetId="11">#REF!</definedName>
    <definedName name="_____________tcc4" localSheetId="14">#REF!</definedName>
    <definedName name="_____________tcc4">#REF!</definedName>
    <definedName name="_____________TCM30" localSheetId="12">#REF!</definedName>
    <definedName name="_____________TCM30">#REF!</definedName>
    <definedName name="_____________TEB4" localSheetId="12">#REF!</definedName>
    <definedName name="_____________TEB4">#REF!</definedName>
    <definedName name="_____________TOT1" localSheetId="12">#REF!</definedName>
    <definedName name="_____________TOT1">#REF!</definedName>
    <definedName name="_____________TOT2" localSheetId="12">#REF!</definedName>
    <definedName name="_____________TOT2">#REF!</definedName>
    <definedName name="_____________TOT3" localSheetId="12">#REF!</definedName>
    <definedName name="_____________TOT3">#REF!</definedName>
    <definedName name="_____________TOT4" localSheetId="12">#REF!</definedName>
    <definedName name="_____________TOT4">#REF!</definedName>
    <definedName name="_____________TOT5" localSheetId="12">#REF!</definedName>
    <definedName name="_____________TOT5">#REF!</definedName>
    <definedName name="_____________TOT6" localSheetId="12">#REF!</definedName>
    <definedName name="_____________TOT6">#REF!</definedName>
    <definedName name="_____________TOT7" localSheetId="12">#REF!</definedName>
    <definedName name="_____________TOT7">#REF!</definedName>
    <definedName name="_____________TP10" localSheetId="12">#REF!</definedName>
    <definedName name="_____________TP10">#REF!</definedName>
    <definedName name="_____________TP5" localSheetId="12">#REF!</definedName>
    <definedName name="_____________TP5">#REF!</definedName>
    <definedName name="_____________TSD2" localSheetId="12">#REF!</definedName>
    <definedName name="_____________TSD2">#REF!</definedName>
    <definedName name="____________A1" localSheetId="12">BDI!____________A1</definedName>
    <definedName name="____________A1">[0]!____________A1</definedName>
    <definedName name="____________A10" localSheetId="12">BDI!____________A10</definedName>
    <definedName name="____________A10">[0]!____________A10</definedName>
    <definedName name="____________A11" localSheetId="12">BDI!____________A11</definedName>
    <definedName name="____________A11">[0]!____________A11</definedName>
    <definedName name="____________A12" localSheetId="12">BDI!____________A12</definedName>
    <definedName name="____________A12">[0]!____________A12</definedName>
    <definedName name="____________A13" localSheetId="12">BDI!____________A13</definedName>
    <definedName name="____________A13">[0]!____________A13</definedName>
    <definedName name="____________A14" localSheetId="12">BDI!____________A14</definedName>
    <definedName name="____________A14">[0]!____________A14</definedName>
    <definedName name="____________A15" localSheetId="12">BDI!____________A15</definedName>
    <definedName name="____________A15">[0]!____________A15</definedName>
    <definedName name="____________A16" localSheetId="12">BDI!____________A16</definedName>
    <definedName name="____________A16">[0]!____________A16</definedName>
    <definedName name="____________A17" localSheetId="12">BDI!____________A17</definedName>
    <definedName name="____________A17">[0]!____________A17</definedName>
    <definedName name="____________A19" localSheetId="12">BDI!____________A19</definedName>
    <definedName name="____________A19">[0]!____________A19</definedName>
    <definedName name="____________A2" localSheetId="12">BDI!____________A2</definedName>
    <definedName name="____________A2">[0]!____________A2</definedName>
    <definedName name="____________A20" localSheetId="12">BDI!____________A20</definedName>
    <definedName name="____________A20">[0]!____________A20</definedName>
    <definedName name="____________A21" localSheetId="12">BDI!____________A21</definedName>
    <definedName name="____________A21">[0]!____________A21</definedName>
    <definedName name="____________A22" localSheetId="12">BDI!____________A22</definedName>
    <definedName name="____________A22">[0]!____________A22</definedName>
    <definedName name="____________A23" localSheetId="12">BDI!____________A23</definedName>
    <definedName name="____________A23">[0]!____________A23</definedName>
    <definedName name="____________A24" localSheetId="12">BDI!____________A24</definedName>
    <definedName name="____________A24">[0]!____________A24</definedName>
    <definedName name="____________A25" localSheetId="12">BDI!____________A25</definedName>
    <definedName name="____________A25">[0]!____________A25</definedName>
    <definedName name="____________A3" localSheetId="12">BDI!____________A3</definedName>
    <definedName name="____________A3">[0]!____________A3</definedName>
    <definedName name="____________A4" localSheetId="12">BDI!____________A4</definedName>
    <definedName name="____________A4">[0]!____________A4</definedName>
    <definedName name="____________A5" localSheetId="12">BDI!____________A5</definedName>
    <definedName name="____________A5">[0]!____________A5</definedName>
    <definedName name="____________A6" localSheetId="12">BDI!____________A6</definedName>
    <definedName name="____________A6">[0]!____________A6</definedName>
    <definedName name="____________A7" localSheetId="12">BDI!____________A7</definedName>
    <definedName name="____________A7">[0]!____________A7</definedName>
    <definedName name="____________A9" localSheetId="12">BDI!____________A9</definedName>
    <definedName name="____________A9">[0]!____________A9</definedName>
    <definedName name="____________ACA50" localSheetId="12">#REF!</definedName>
    <definedName name="____________ACA50">#REF!</definedName>
    <definedName name="____________ACM30" localSheetId="12">#REF!</definedName>
    <definedName name="____________ACM30">#REF!</definedName>
    <definedName name="____________ATD1" localSheetId="12">#REF!</definedName>
    <definedName name="____________ATD1">#REF!</definedName>
    <definedName name="____________brv2" localSheetId="12">#REF!</definedName>
    <definedName name="____________brv2">#REF!</definedName>
    <definedName name="____________CAP20" localSheetId="12">#REF!</definedName>
    <definedName name="____________CAP20" localSheetId="11">#REF!</definedName>
    <definedName name="____________CAP20" localSheetId="14">#REF!</definedName>
    <definedName name="____________CAP20">#REF!</definedName>
    <definedName name="____________CC709" localSheetId="12">#REF!</definedName>
    <definedName name="____________CC709">#REF!</definedName>
    <definedName name="____________CCM30" localSheetId="12">#REF!</definedName>
    <definedName name="____________CCM30">#REF!</definedName>
    <definedName name="____________CMM30" localSheetId="12">#REF!</definedName>
    <definedName name="____________CMM30">#REF!</definedName>
    <definedName name="____________DAR02" localSheetId="12">#REF!</definedName>
    <definedName name="____________DAR02">#REF!</definedName>
    <definedName name="____________DND2" localSheetId="12">#REF!</definedName>
    <definedName name="____________DND2" localSheetId="11">#REF!</definedName>
    <definedName name="____________DND2">#REF!</definedName>
    <definedName name="____________EDA01" localSheetId="12">#REF!</definedName>
    <definedName name="____________EDA01">#REF!</definedName>
    <definedName name="____________Ext2" localSheetId="12">#REF!</definedName>
    <definedName name="____________Ext2" localSheetId="11">#REF!</definedName>
    <definedName name="____________Ext2" localSheetId="14">#REF!</definedName>
    <definedName name="____________Ext2">#REF!</definedName>
    <definedName name="____________Fev1" localSheetId="12">BDI!____________Fev1</definedName>
    <definedName name="____________Fev1">[0]!____________Fev1</definedName>
    <definedName name="____________HCB5" localSheetId="12">#REF!</definedName>
    <definedName name="____________HCB5">#REF!</definedName>
    <definedName name="____________Jan1" localSheetId="12">BDI!____________Jan1</definedName>
    <definedName name="____________Jan1">[0]!____________Jan1</definedName>
    <definedName name="____________ki5" localSheetId="12">#REF!</definedName>
    <definedName name="____________ki5" localSheetId="11">#REF!</definedName>
    <definedName name="____________ki5">#REF!</definedName>
    <definedName name="____________KM406407" localSheetId="12">#REF!</definedName>
    <definedName name="____________KM406407">#REF!</definedName>
    <definedName name="____________la2" localSheetId="12">#REF!</definedName>
    <definedName name="____________la2">#REF!</definedName>
    <definedName name="____________Mar1" localSheetId="12">BDI!____________Mar1</definedName>
    <definedName name="____________Mar1">[0]!____________Mar1</definedName>
    <definedName name="____________MFC01" localSheetId="12">#REF!</definedName>
    <definedName name="____________MFC01">#REF!</definedName>
    <definedName name="____________MOD01" localSheetId="12">BDI!____________MOD01</definedName>
    <definedName name="____________MOD01">[0]!____________MOD01</definedName>
    <definedName name="____________Obs1" localSheetId="12">#REF!</definedName>
    <definedName name="____________Obs1">#REF!</definedName>
    <definedName name="____________Obs2" localSheetId="12">#REF!</definedName>
    <definedName name="____________Obs2">#REF!</definedName>
    <definedName name="____________OUT98" localSheetId="17" hidden="1">{#N/A,#N/A,TRUE,"Serviços"}</definedName>
    <definedName name="____________OUT98" localSheetId="12" hidden="1">{#N/A,#N/A,TRUE,"Serviços"}</definedName>
    <definedName name="____________OUT98" localSheetId="15" hidden="1">{#N/A,#N/A,TRUE,"Serviços"}</definedName>
    <definedName name="____________OUT98" localSheetId="9">{#N/A,#N/A,TRUE,"Serviços"}</definedName>
    <definedName name="____________OUT98" localSheetId="11" hidden="1">{#N/A,#N/A,TRUE,"Serviços"}</definedName>
    <definedName name="____________OUT98" localSheetId="6" hidden="1">{#N/A,#N/A,TRUE,"Serviços"}</definedName>
    <definedName name="____________OUT98" localSheetId="16" hidden="1">{#N/A,#N/A,TRUE,"Serviços"}</definedName>
    <definedName name="____________OUT98" hidden="1">{#N/A,#N/A,TRUE,"Serviços"}</definedName>
    <definedName name="____________OUT988" localSheetId="17" hidden="1">{#N/A,#N/A,TRUE,"Serviços"}</definedName>
    <definedName name="____________OUT988" localSheetId="12" hidden="1">{#N/A,#N/A,TRUE,"Serviços"}</definedName>
    <definedName name="____________OUT988" localSheetId="15" hidden="1">{#N/A,#N/A,TRUE,"Serviços"}</definedName>
    <definedName name="____________OUT988" localSheetId="9">{#N/A,#N/A,TRUE,"Serviços"}</definedName>
    <definedName name="____________OUT988" localSheetId="11" hidden="1">{#N/A,#N/A,TRUE,"Serviços"}</definedName>
    <definedName name="____________OUT988" localSheetId="6" hidden="1">{#N/A,#N/A,TRUE,"Serviços"}</definedName>
    <definedName name="____________OUT988" localSheetId="16" hidden="1">{#N/A,#N/A,TRUE,"Serviços"}</definedName>
    <definedName name="____________OUT988" hidden="1">{#N/A,#N/A,TRUE,"Serviços"}</definedName>
    <definedName name="____________OUT98A">{#N/A,#N/A,TRUE,"Serviços"}</definedName>
    <definedName name="____________PCB5" localSheetId="12">#REF!</definedName>
    <definedName name="____________PCB5">#REF!</definedName>
    <definedName name="____________PCM30" localSheetId="12">#REF!</definedName>
    <definedName name="____________PCM30">#REF!</definedName>
    <definedName name="____________PL1" localSheetId="12">#REF!</definedName>
    <definedName name="____________PL1" localSheetId="11">#REF!</definedName>
    <definedName name="____________PL1" localSheetId="14">#REF!</definedName>
    <definedName name="____________PL1">#REF!</definedName>
    <definedName name="____________PLA2" localSheetId="12">#REF!</definedName>
    <definedName name="____________PLA2">#REF!</definedName>
    <definedName name="____________PM334" localSheetId="12">#REF!</definedName>
    <definedName name="____________PM334">#REF!</definedName>
    <definedName name="____________PM335" localSheetId="12">#REF!</definedName>
    <definedName name="____________PM335">#REF!</definedName>
    <definedName name="____________PM346" localSheetId="12">#REF!</definedName>
    <definedName name="____________PM346">#REF!</definedName>
    <definedName name="____________PM406" localSheetId="12">#REF!</definedName>
    <definedName name="____________PM406">#REF!</definedName>
    <definedName name="____________PM412" localSheetId="12">#REF!</definedName>
    <definedName name="____________PM412">#REF!</definedName>
    <definedName name="____________PM609" localSheetId="12">#REF!</definedName>
    <definedName name="____________PM609">#REF!</definedName>
    <definedName name="____________PM970" localSheetId="12">#REF!</definedName>
    <definedName name="____________PM970">#REF!</definedName>
    <definedName name="____________PTB10" localSheetId="12">#REF!</definedName>
    <definedName name="____________PTB10">#REF!</definedName>
    <definedName name="____________r" localSheetId="12">#REF!</definedName>
    <definedName name="____________r" localSheetId="11">#REF!</definedName>
    <definedName name="____________r" localSheetId="14">#REF!</definedName>
    <definedName name="____________r">#REF!</definedName>
    <definedName name="____________Rbv1" localSheetId="12">#REF!</definedName>
    <definedName name="____________Rbv1">#REF!</definedName>
    <definedName name="____________RP1" localSheetId="12">BDI!____________RP1</definedName>
    <definedName name="____________RP1">[0]!____________RP1</definedName>
    <definedName name="____________sd" localSheetId="12" hidden="1">#REF!</definedName>
    <definedName name="____________sd" localSheetId="11" hidden="1">#REF!</definedName>
    <definedName name="____________sd" localSheetId="14" hidden="1">#REF!</definedName>
    <definedName name="____________sd" hidden="1">#REF!</definedName>
    <definedName name="____________SE2" localSheetId="12">#REF!</definedName>
    <definedName name="____________SE2">#REF!</definedName>
    <definedName name="____________STC04" localSheetId="12">#REF!</definedName>
    <definedName name="____________STC04">#REF!</definedName>
    <definedName name="____________TB10" localSheetId="12">#REF!</definedName>
    <definedName name="____________TB10" localSheetId="11">#REF!</definedName>
    <definedName name="____________TB10" localSheetId="14">#REF!</definedName>
    <definedName name="____________TB10">#REF!</definedName>
    <definedName name="____________TCB4" localSheetId="12">#REF!</definedName>
    <definedName name="____________TCB4">#REF!</definedName>
    <definedName name="____________TCB5" localSheetId="12">#REF!</definedName>
    <definedName name="____________TCB5" localSheetId="11">#REF!</definedName>
    <definedName name="____________TCB5" localSheetId="14">#REF!</definedName>
    <definedName name="____________TCB5">#REF!</definedName>
    <definedName name="____________tcc4" localSheetId="12">#REF!</definedName>
    <definedName name="____________tcc4" localSheetId="11">#REF!</definedName>
    <definedName name="____________tcc4" localSheetId="14">#REF!</definedName>
    <definedName name="____________tcc4">#REF!</definedName>
    <definedName name="____________TCM30" localSheetId="12">#REF!</definedName>
    <definedName name="____________TCM30">#REF!</definedName>
    <definedName name="____________TEB4" localSheetId="12">#REF!</definedName>
    <definedName name="____________TEB4">#REF!</definedName>
    <definedName name="____________TOT1" localSheetId="12">#REF!</definedName>
    <definedName name="____________TOT1">#REF!</definedName>
    <definedName name="____________TOT2" localSheetId="12">#REF!</definedName>
    <definedName name="____________TOT2">#REF!</definedName>
    <definedName name="____________TOT3" localSheetId="12">#REF!</definedName>
    <definedName name="____________TOT3">#REF!</definedName>
    <definedName name="____________TOT4" localSheetId="12">#REF!</definedName>
    <definedName name="____________TOT4">#REF!</definedName>
    <definedName name="____________TOT5" localSheetId="12">#REF!</definedName>
    <definedName name="____________TOT5">#REF!</definedName>
    <definedName name="____________TOT6" localSheetId="12">#REF!</definedName>
    <definedName name="____________TOT6">#REF!</definedName>
    <definedName name="____________TOT7" localSheetId="12">#REF!</definedName>
    <definedName name="____________TOT7">#REF!</definedName>
    <definedName name="____________TP10" localSheetId="12">#REF!</definedName>
    <definedName name="____________TP10">#REF!</definedName>
    <definedName name="____________TP5" localSheetId="12">#REF!</definedName>
    <definedName name="____________TP5">#REF!</definedName>
    <definedName name="____________TSD2" localSheetId="12">#REF!</definedName>
    <definedName name="____________TSD2">#REF!</definedName>
    <definedName name="___________23" localSheetId="12" hidden="1">#REF!</definedName>
    <definedName name="___________23" localSheetId="11" hidden="1">#REF!</definedName>
    <definedName name="___________23" localSheetId="14" hidden="1">#REF!</definedName>
    <definedName name="___________23" hidden="1">#REF!</definedName>
    <definedName name="___________A1" localSheetId="12">BDI!___________A1</definedName>
    <definedName name="___________A1">[0]!___________A1</definedName>
    <definedName name="___________A10" localSheetId="12">BDI!___________A10</definedName>
    <definedName name="___________A10">[0]!___________A10</definedName>
    <definedName name="___________A11" localSheetId="12">BDI!___________A11</definedName>
    <definedName name="___________A11">[0]!___________A11</definedName>
    <definedName name="___________A12" localSheetId="12">BDI!___________A12</definedName>
    <definedName name="___________A12">[0]!___________A12</definedName>
    <definedName name="___________A13" localSheetId="12">BDI!___________A13</definedName>
    <definedName name="___________A13">[0]!___________A13</definedName>
    <definedName name="___________A14" localSheetId="12">BDI!___________A14</definedName>
    <definedName name="___________A14">[0]!___________A14</definedName>
    <definedName name="___________A15" localSheetId="12">BDI!___________A15</definedName>
    <definedName name="___________A15">[0]!___________A15</definedName>
    <definedName name="___________A16" localSheetId="12">BDI!___________A16</definedName>
    <definedName name="___________A16">[0]!___________A16</definedName>
    <definedName name="___________A17" localSheetId="12">BDI!___________A17</definedName>
    <definedName name="___________A17">[0]!___________A17</definedName>
    <definedName name="___________A19" localSheetId="12">BDI!___________A19</definedName>
    <definedName name="___________A19">[0]!___________A19</definedName>
    <definedName name="___________A2" localSheetId="12">BDI!___________A2</definedName>
    <definedName name="___________A2">[0]!___________A2</definedName>
    <definedName name="___________A20" localSheetId="12">BDI!___________A20</definedName>
    <definedName name="___________A20">[0]!___________A20</definedName>
    <definedName name="___________A21" localSheetId="12">BDI!___________A21</definedName>
    <definedName name="___________A21">[0]!___________A21</definedName>
    <definedName name="___________A22" localSheetId="12">BDI!___________A22</definedName>
    <definedName name="___________A22">[0]!___________A22</definedName>
    <definedName name="___________A23" localSheetId="12">BDI!___________A23</definedName>
    <definedName name="___________A23">[0]!___________A23</definedName>
    <definedName name="___________A24" localSheetId="12">BDI!___________A24</definedName>
    <definedName name="___________A24">[0]!___________A24</definedName>
    <definedName name="___________A25" localSheetId="12">BDI!___________A25</definedName>
    <definedName name="___________A25">[0]!___________A25</definedName>
    <definedName name="___________A3" localSheetId="12">BDI!___________A3</definedName>
    <definedName name="___________A3">[0]!___________A3</definedName>
    <definedName name="___________A4" localSheetId="12">BDI!___________A4</definedName>
    <definedName name="___________A4">[0]!___________A4</definedName>
    <definedName name="___________A5" localSheetId="12">BDI!___________A5</definedName>
    <definedName name="___________A5">[0]!___________A5</definedName>
    <definedName name="___________A6" localSheetId="12">BDI!___________A6</definedName>
    <definedName name="___________A6">[0]!___________A6</definedName>
    <definedName name="___________A7" localSheetId="12">BDI!___________A7</definedName>
    <definedName name="___________A7">[0]!___________A7</definedName>
    <definedName name="___________A9" localSheetId="12">BDI!___________A9</definedName>
    <definedName name="___________A9">[0]!___________A9</definedName>
    <definedName name="___________ACA50" localSheetId="12">#REF!</definedName>
    <definedName name="___________ACA50">#REF!</definedName>
    <definedName name="___________ACM30" localSheetId="12">#REF!</definedName>
    <definedName name="___________ACM30">#REF!</definedName>
    <definedName name="___________ATD1" localSheetId="12">#REF!</definedName>
    <definedName name="___________ATD1">#REF!</definedName>
    <definedName name="___________brv2" localSheetId="12">#REF!</definedName>
    <definedName name="___________brv2">#REF!</definedName>
    <definedName name="___________Brz1" localSheetId="11">#REF!</definedName>
    <definedName name="___________Brz1">#N/A</definedName>
    <definedName name="___________Brz2" localSheetId="11">#REF!</definedName>
    <definedName name="___________Brz2">#N/A</definedName>
    <definedName name="___________CAP20" localSheetId="12">#REF!</definedName>
    <definedName name="___________CAP20" localSheetId="11">#REF!</definedName>
    <definedName name="___________CAP20" localSheetId="14">#REF!</definedName>
    <definedName name="___________CAP20">#REF!</definedName>
    <definedName name="___________CC709" localSheetId="11">[0]!Plan1</definedName>
    <definedName name="___________CC709">#N/A</definedName>
    <definedName name="___________CCM30" localSheetId="12">#REF!</definedName>
    <definedName name="___________CCM30">#REF!</definedName>
    <definedName name="___________CMM30" localSheetId="12">#REF!</definedName>
    <definedName name="___________CMM30">#REF!</definedName>
    <definedName name="___________DAR02" localSheetId="12">#REF!</definedName>
    <definedName name="___________DAR02">#REF!</definedName>
    <definedName name="___________DND2" localSheetId="11">#REF!</definedName>
    <definedName name="___________DND2">#N/A</definedName>
    <definedName name="___________EDA01" localSheetId="12">#REF!</definedName>
    <definedName name="___________EDA01">#REF!</definedName>
    <definedName name="___________Ext2" localSheetId="12">#REF!</definedName>
    <definedName name="___________Ext2" localSheetId="11">#REF!</definedName>
    <definedName name="___________Ext2" localSheetId="14">#REF!</definedName>
    <definedName name="___________Ext2">#REF!</definedName>
    <definedName name="___________Ext2_25" localSheetId="12">#REF!</definedName>
    <definedName name="___________Ext2_25" localSheetId="11">#REF!</definedName>
    <definedName name="___________Ext2_25" localSheetId="14">#REF!</definedName>
    <definedName name="___________Ext2_25">#REF!</definedName>
    <definedName name="___________Fev1" localSheetId="12">BDI!___________Fev1</definedName>
    <definedName name="___________Fev1">[0]!___________Fev1</definedName>
    <definedName name="___________HCB5" localSheetId="12">#REF!</definedName>
    <definedName name="___________HCB5">#REF!</definedName>
    <definedName name="___________Jan1" localSheetId="12">BDI!___________Jan1</definedName>
    <definedName name="___________Jan1">[0]!___________Jan1</definedName>
    <definedName name="___________ki5" localSheetId="12">#REF!</definedName>
    <definedName name="___________ki5" localSheetId="11">#REF!</definedName>
    <definedName name="___________ki5">#REF!</definedName>
    <definedName name="___________KM406407" localSheetId="12">#REF!</definedName>
    <definedName name="___________KM406407">#REF!</definedName>
    <definedName name="___________la2" localSheetId="12">#REF!</definedName>
    <definedName name="___________la2">#REF!</definedName>
    <definedName name="___________Mar1" localSheetId="12">BDI!___________Mar1</definedName>
    <definedName name="___________Mar1">[0]!___________Mar1</definedName>
    <definedName name="___________MFC01" localSheetId="12">#REF!</definedName>
    <definedName name="___________MFC01">#REF!</definedName>
    <definedName name="___________MNS8418" localSheetId="12">#REF!</definedName>
    <definedName name="___________MNS8418">#REF!</definedName>
    <definedName name="___________MOD01" localSheetId="12">BDI!___________MOD01</definedName>
    <definedName name="___________MOD01">[0]!___________MOD01</definedName>
    <definedName name="___________Obs1" localSheetId="12">#REF!</definedName>
    <definedName name="___________Obs1">#REF!</definedName>
    <definedName name="___________Obs2" localSheetId="12">#REF!</definedName>
    <definedName name="___________Obs2">#REF!</definedName>
    <definedName name="___________OUT98" localSheetId="17" hidden="1">{#N/A,#N/A,TRUE,"Serviços"}</definedName>
    <definedName name="___________OUT98" localSheetId="12" hidden="1">{#N/A,#N/A,TRUE,"Serviços"}</definedName>
    <definedName name="___________OUT98" localSheetId="15" hidden="1">{#N/A,#N/A,TRUE,"Serviços"}</definedName>
    <definedName name="___________OUT98" localSheetId="9">{#N/A,#N/A,TRUE,"Serviços"}</definedName>
    <definedName name="___________OUT98" localSheetId="11" hidden="1">{#N/A,#N/A,TRUE,"Serviços"}</definedName>
    <definedName name="___________OUT98" localSheetId="6" hidden="1">{#N/A,#N/A,TRUE,"Serviços"}</definedName>
    <definedName name="___________OUT98" localSheetId="16" hidden="1">{#N/A,#N/A,TRUE,"Serviços"}</definedName>
    <definedName name="___________OUT98" hidden="1">{#N/A,#N/A,TRUE,"Serviços"}</definedName>
    <definedName name="___________OUT988" localSheetId="17" hidden="1">{#N/A,#N/A,TRUE,"Serviços"}</definedName>
    <definedName name="___________OUT988" localSheetId="12" hidden="1">{#N/A,#N/A,TRUE,"Serviços"}</definedName>
    <definedName name="___________OUT988" localSheetId="15" hidden="1">{#N/A,#N/A,TRUE,"Serviços"}</definedName>
    <definedName name="___________OUT988" localSheetId="9">{#N/A,#N/A,TRUE,"Serviços"}</definedName>
    <definedName name="___________OUT988" localSheetId="11" hidden="1">{#N/A,#N/A,TRUE,"Serviços"}</definedName>
    <definedName name="___________OUT988" localSheetId="6" hidden="1">{#N/A,#N/A,TRUE,"Serviços"}</definedName>
    <definedName name="___________OUT988" localSheetId="16" hidden="1">{#N/A,#N/A,TRUE,"Serviços"}</definedName>
    <definedName name="___________OUT988" hidden="1">{#N/A,#N/A,TRUE,"Serviços"}</definedName>
    <definedName name="___________OUT9888" localSheetId="17" hidden="1">{#N/A,#N/A,TRUE,"Serviços"}</definedName>
    <definedName name="___________OUT9888" localSheetId="12" hidden="1">{#N/A,#N/A,TRUE,"Serviços"}</definedName>
    <definedName name="___________OUT9888" localSheetId="15" hidden="1">{#N/A,#N/A,TRUE,"Serviços"}</definedName>
    <definedName name="___________OUT9888" localSheetId="9">{#N/A,#N/A,TRUE,"Serviços"}</definedName>
    <definedName name="___________OUT9888" localSheetId="11" hidden="1">{#N/A,#N/A,TRUE,"Serviços"}</definedName>
    <definedName name="___________OUT9888" localSheetId="6" hidden="1">{#N/A,#N/A,TRUE,"Serviços"}</definedName>
    <definedName name="___________OUT9888" localSheetId="16" hidden="1">{#N/A,#N/A,TRUE,"Serviços"}</definedName>
    <definedName name="___________OUT9888" hidden="1">{#N/A,#N/A,TRUE,"Serviços"}</definedName>
    <definedName name="___________PCB5" localSheetId="12">#REF!</definedName>
    <definedName name="___________PCB5">#REF!</definedName>
    <definedName name="___________PCM30" localSheetId="12">#REF!</definedName>
    <definedName name="___________PCM30">#REF!</definedName>
    <definedName name="___________PL1" localSheetId="12">#REF!</definedName>
    <definedName name="___________PL1" localSheetId="11">#REF!</definedName>
    <definedName name="___________PL1" localSheetId="14">#REF!</definedName>
    <definedName name="___________PL1">#REF!</definedName>
    <definedName name="___________PLA2" localSheetId="12">#REF!</definedName>
    <definedName name="___________PLA2">#REF!</definedName>
    <definedName name="___________PM334" localSheetId="12">#REF!</definedName>
    <definedName name="___________PM334">#REF!</definedName>
    <definedName name="___________PM335" localSheetId="12">#REF!</definedName>
    <definedName name="___________PM335">#REF!</definedName>
    <definedName name="___________PM346" localSheetId="12">#REF!</definedName>
    <definedName name="___________PM346">#REF!</definedName>
    <definedName name="___________PM406" localSheetId="12">#REF!</definedName>
    <definedName name="___________PM406">#REF!</definedName>
    <definedName name="___________PM412" localSheetId="12">#REF!</definedName>
    <definedName name="___________PM412">#REF!</definedName>
    <definedName name="___________PM609" localSheetId="12">#REF!</definedName>
    <definedName name="___________PM609">#REF!</definedName>
    <definedName name="___________PM970" localSheetId="12">#REF!</definedName>
    <definedName name="___________PM970">#REF!</definedName>
    <definedName name="___________PTB10" localSheetId="12">#REF!</definedName>
    <definedName name="___________PTB10">#REF!</definedName>
    <definedName name="___________r" localSheetId="12">#REF!</definedName>
    <definedName name="___________r" localSheetId="11">#REF!</definedName>
    <definedName name="___________r" localSheetId="14">#REF!</definedName>
    <definedName name="___________r">#REF!</definedName>
    <definedName name="___________Rbv1" localSheetId="12">#REF!</definedName>
    <definedName name="___________Rbv1">#REF!</definedName>
    <definedName name="___________RP1" localSheetId="12">BDI!___________RP1</definedName>
    <definedName name="___________RP1">[0]!___________RP1</definedName>
    <definedName name="___________SE2" localSheetId="12">#REF!</definedName>
    <definedName name="___________SE2">#REF!</definedName>
    <definedName name="___________STC04" localSheetId="12">#REF!</definedName>
    <definedName name="___________STC04">#REF!</definedName>
    <definedName name="___________TB10" localSheetId="12">#REF!</definedName>
    <definedName name="___________TB10" localSheetId="11">#REF!</definedName>
    <definedName name="___________TB10" localSheetId="14">#REF!</definedName>
    <definedName name="___________TB10">#REF!</definedName>
    <definedName name="___________TCB4" localSheetId="12">#REF!</definedName>
    <definedName name="___________TCB4">#REF!</definedName>
    <definedName name="___________TCB5" localSheetId="12">#REF!</definedName>
    <definedName name="___________TCB5" localSheetId="11">#REF!</definedName>
    <definedName name="___________TCB5" localSheetId="14">#REF!</definedName>
    <definedName name="___________TCB5">#REF!</definedName>
    <definedName name="___________tcc4" localSheetId="12">#REF!</definedName>
    <definedName name="___________tcc4" localSheetId="11">#REF!</definedName>
    <definedName name="___________tcc4" localSheetId="14">#REF!</definedName>
    <definedName name="___________tcc4">#REF!</definedName>
    <definedName name="___________TCM30" localSheetId="12">#REF!</definedName>
    <definedName name="___________TCM30">#REF!</definedName>
    <definedName name="___________TEB4" localSheetId="12">#REF!</definedName>
    <definedName name="___________TEB4">#REF!</definedName>
    <definedName name="___________TOT1" localSheetId="12">#REF!</definedName>
    <definedName name="___________TOT1">#REF!</definedName>
    <definedName name="___________TOT2" localSheetId="12">#REF!</definedName>
    <definedName name="___________TOT2">#REF!</definedName>
    <definedName name="___________TOT3" localSheetId="12">#REF!</definedName>
    <definedName name="___________TOT3">#REF!</definedName>
    <definedName name="___________TOT4" localSheetId="12">#REF!</definedName>
    <definedName name="___________TOT4">#REF!</definedName>
    <definedName name="___________TOT5" localSheetId="12">#REF!</definedName>
    <definedName name="___________TOT5">#REF!</definedName>
    <definedName name="___________TOT6" localSheetId="12">#REF!</definedName>
    <definedName name="___________TOT6">#REF!</definedName>
    <definedName name="___________TOT7" localSheetId="12">#REF!</definedName>
    <definedName name="___________TOT7">#REF!</definedName>
    <definedName name="___________TP10" localSheetId="12">#REF!</definedName>
    <definedName name="___________TP10">#REF!</definedName>
    <definedName name="___________TP5" localSheetId="12">#REF!</definedName>
    <definedName name="___________TP5">#REF!</definedName>
    <definedName name="___________TSD2" localSheetId="12">#REF!</definedName>
    <definedName name="___________TSD2">#REF!</definedName>
    <definedName name="__________A1" localSheetId="12">BDI!__________A1</definedName>
    <definedName name="__________A1">[0]!__________A1</definedName>
    <definedName name="__________A10" localSheetId="12">BDI!__________A10</definedName>
    <definedName name="__________A10">[0]!__________A10</definedName>
    <definedName name="__________A11" localSheetId="12">BDI!__________A11</definedName>
    <definedName name="__________A11">[0]!__________A11</definedName>
    <definedName name="__________A12" localSheetId="12">BDI!__________A12</definedName>
    <definedName name="__________A12">[0]!__________A12</definedName>
    <definedName name="__________A13" localSheetId="12">BDI!__________A13</definedName>
    <definedName name="__________A13">[0]!__________A13</definedName>
    <definedName name="__________A14" localSheetId="12">BDI!__________A14</definedName>
    <definedName name="__________A14" localSheetId="11">NA()</definedName>
    <definedName name="__________A14">[0]!__________A14</definedName>
    <definedName name="__________A15" localSheetId="12">BDI!__________A15</definedName>
    <definedName name="__________A15">[0]!__________A15</definedName>
    <definedName name="__________A16" localSheetId="12">BDI!__________A16</definedName>
    <definedName name="__________A16">[0]!__________A16</definedName>
    <definedName name="__________A17" localSheetId="12">BDI!__________A17</definedName>
    <definedName name="__________A17">[0]!__________A17</definedName>
    <definedName name="__________A19" localSheetId="12">BDI!__________A19</definedName>
    <definedName name="__________A19">[0]!__________A19</definedName>
    <definedName name="__________A2" localSheetId="12">BDI!__________A2</definedName>
    <definedName name="__________A2">[0]!__________A2</definedName>
    <definedName name="__________A20" localSheetId="12">BDI!__________A20</definedName>
    <definedName name="__________A20">[0]!__________A20</definedName>
    <definedName name="__________A21" localSheetId="12">BDI!__________A21</definedName>
    <definedName name="__________A21">[0]!__________A21</definedName>
    <definedName name="__________A22" localSheetId="12">BDI!__________A22</definedName>
    <definedName name="__________A22">[0]!__________A22</definedName>
    <definedName name="__________A23" localSheetId="12">BDI!__________A23</definedName>
    <definedName name="__________A23">[0]!__________A23</definedName>
    <definedName name="__________A24" localSheetId="12">BDI!__________A24</definedName>
    <definedName name="__________A24">[0]!__________A24</definedName>
    <definedName name="__________A25" localSheetId="12">BDI!__________A25</definedName>
    <definedName name="__________A25">[0]!__________A25</definedName>
    <definedName name="__________A3" localSheetId="12">BDI!__________A3</definedName>
    <definedName name="__________A3">[0]!__________A3</definedName>
    <definedName name="__________A4" localSheetId="12">BDI!__________A4</definedName>
    <definedName name="__________A4">[0]!__________A4</definedName>
    <definedName name="__________A5" localSheetId="12">BDI!__________A5</definedName>
    <definedName name="__________A5">[0]!__________A5</definedName>
    <definedName name="__________A6" localSheetId="12">BDI!__________A6</definedName>
    <definedName name="__________A6">[0]!__________A6</definedName>
    <definedName name="__________A7" localSheetId="12">BDI!__________A7</definedName>
    <definedName name="__________A7">[0]!__________A7</definedName>
    <definedName name="__________A9" localSheetId="12">BDI!__________A9</definedName>
    <definedName name="__________A9">[0]!__________A9</definedName>
    <definedName name="__________ACA50" localSheetId="12">#REF!</definedName>
    <definedName name="__________ACA50">#REF!</definedName>
    <definedName name="__________ACM30" localSheetId="12">#REF!</definedName>
    <definedName name="__________ACM30">#REF!</definedName>
    <definedName name="__________Ago1" localSheetId="12">#REF!</definedName>
    <definedName name="__________Ago1" localSheetId="11">#REF!</definedName>
    <definedName name="__________Ago1">#REF!</definedName>
    <definedName name="__________ATD1" localSheetId="12">#REF!</definedName>
    <definedName name="__________ATD1">#REF!</definedName>
    <definedName name="__________brv2" localSheetId="12">#REF!</definedName>
    <definedName name="__________brv2" localSheetId="11">#REF!</definedName>
    <definedName name="__________brv2">#REF!</definedName>
    <definedName name="__________Brz1" localSheetId="12">#REF!</definedName>
    <definedName name="__________Brz1" localSheetId="11">#REF!:#REF!</definedName>
    <definedName name="__________Brz1">#REF!</definedName>
    <definedName name="__________Brz2" localSheetId="12">#REF!</definedName>
    <definedName name="__________Brz2" localSheetId="11">#REF!:#REF!</definedName>
    <definedName name="__________Brz2">#REF!</definedName>
    <definedName name="__________CAP20" localSheetId="12">#REF!</definedName>
    <definedName name="__________CAP20" localSheetId="11">#REF!</definedName>
    <definedName name="__________CAP20" localSheetId="14">#REF!</definedName>
    <definedName name="__________CAP20">#REF!</definedName>
    <definedName name="__________CC709" localSheetId="12">#REF!</definedName>
    <definedName name="__________CC709" localSheetId="11">#REF!</definedName>
    <definedName name="__________CC709">#REF!</definedName>
    <definedName name="__________CCM30" localSheetId="12">#REF!</definedName>
    <definedName name="__________CCM30">#REF!</definedName>
    <definedName name="__________CMM30" localSheetId="12">#REF!</definedName>
    <definedName name="__________CMM30">#REF!</definedName>
    <definedName name="__________DAR02" localSheetId="12">#REF!</definedName>
    <definedName name="__________DAR02">#REF!</definedName>
    <definedName name="__________Dez1" localSheetId="12">#REF!</definedName>
    <definedName name="__________Dez1" localSheetId="11">#REF!</definedName>
    <definedName name="__________Dez1">#REF!</definedName>
    <definedName name="__________DND2">#N/A</definedName>
    <definedName name="__________EDA01" localSheetId="12">#REF!</definedName>
    <definedName name="__________EDA01">#REF!</definedName>
    <definedName name="__________Ext2" localSheetId="12">#REF!</definedName>
    <definedName name="__________Ext2" localSheetId="11">#REF!</definedName>
    <definedName name="__________Ext2" localSheetId="14">#REF!</definedName>
    <definedName name="__________Ext2">#REF!</definedName>
    <definedName name="__________Fev1" localSheetId="12">#REF!</definedName>
    <definedName name="__________Fev1" localSheetId="11">#N/A</definedName>
    <definedName name="__________Fev1">#REF!</definedName>
    <definedName name="__________HCB5" localSheetId="12">#REF!</definedName>
    <definedName name="__________HCB5">#REF!</definedName>
    <definedName name="__________Jan1" localSheetId="12">#REF!</definedName>
    <definedName name="__________Jan1" localSheetId="11">#N/A</definedName>
    <definedName name="__________Jan1">#REF!</definedName>
    <definedName name="__________Jul1" localSheetId="12">#REF!</definedName>
    <definedName name="__________Jul1" localSheetId="11">#REF!</definedName>
    <definedName name="__________Jul1">#REF!</definedName>
    <definedName name="__________Jun1" localSheetId="12">#REF!</definedName>
    <definedName name="__________Jun1" localSheetId="11">#REF!</definedName>
    <definedName name="__________Jun1">#REF!</definedName>
    <definedName name="__________ki5" localSheetId="12">#REF!</definedName>
    <definedName name="__________ki5">#REF!</definedName>
    <definedName name="__________KM406407">#N/A</definedName>
    <definedName name="__________la2" localSheetId="12">#REF!</definedName>
    <definedName name="__________la2">#REF!</definedName>
    <definedName name="__________Mai1" localSheetId="12">#REF!</definedName>
    <definedName name="__________Mai1" localSheetId="11">#REF!</definedName>
    <definedName name="__________Mai1">#REF!</definedName>
    <definedName name="__________Mar1" localSheetId="12">#REF!</definedName>
    <definedName name="__________Mar1" localSheetId="11">#N/A</definedName>
    <definedName name="__________Mar1">#REF!</definedName>
    <definedName name="__________MFC01" localSheetId="12">#REF!</definedName>
    <definedName name="__________MFC01">#REF!</definedName>
    <definedName name="__________MOD01" localSheetId="12">BDI!__________MOD01</definedName>
    <definedName name="__________MOD01">[0]!__________MOD01</definedName>
    <definedName name="__________Nov1" localSheetId="12">#REF!</definedName>
    <definedName name="__________Nov1" localSheetId="11">#REF!</definedName>
    <definedName name="__________Nov1">#REF!</definedName>
    <definedName name="__________Obs1" localSheetId="12">#REF!</definedName>
    <definedName name="__________Obs1">#REF!</definedName>
    <definedName name="__________Obs2" localSheetId="12">#REF!</definedName>
    <definedName name="__________Obs2">#REF!</definedName>
    <definedName name="__________Out1" localSheetId="12">#REF!</definedName>
    <definedName name="__________Out1" localSheetId="11">#REF!</definedName>
    <definedName name="__________Out1">#REF!</definedName>
    <definedName name="__________OUT98" localSheetId="17" hidden="1">{#N/A,#N/A,TRUE,"Serviços"}</definedName>
    <definedName name="__________OUT98" localSheetId="12" hidden="1">{#N/A,#N/A,TRUE,"Serviços"}</definedName>
    <definedName name="__________OUT98" localSheetId="15" hidden="1">{#N/A,#N/A,TRUE,"Serviços"}</definedName>
    <definedName name="__________OUT98" localSheetId="9">{#N/A,#N/A,TRUE,"Serviços"}</definedName>
    <definedName name="__________OUT98" localSheetId="11" hidden="1">{#N/A,#N/A,TRUE,"Serviços"}</definedName>
    <definedName name="__________OUT98" localSheetId="6" hidden="1">{#N/A,#N/A,TRUE,"Serviços"}</definedName>
    <definedName name="__________OUT98" localSheetId="16" hidden="1">{#N/A,#N/A,TRUE,"Serviços"}</definedName>
    <definedName name="__________OUT98" hidden="1">{#N/A,#N/A,TRUE,"Serviços"}</definedName>
    <definedName name="__________PCB5" localSheetId="12">#REF!</definedName>
    <definedName name="__________PCB5">#REF!</definedName>
    <definedName name="__________PCM30" localSheetId="12">#REF!</definedName>
    <definedName name="__________PCM30">#REF!</definedName>
    <definedName name="__________PL1" localSheetId="12">#REF!</definedName>
    <definedName name="__________PL1" localSheetId="11">#REF!</definedName>
    <definedName name="__________PL1" localSheetId="14">#REF!</definedName>
    <definedName name="__________PL1">#REF!</definedName>
    <definedName name="__________PL1_25" localSheetId="12">#REF!</definedName>
    <definedName name="__________PL1_25" localSheetId="11">#REF!</definedName>
    <definedName name="__________PL1_25" localSheetId="14">#REF!</definedName>
    <definedName name="__________PL1_25">#REF!</definedName>
    <definedName name="__________PLA2" localSheetId="12">#REF!</definedName>
    <definedName name="__________PLA2">#REF!</definedName>
    <definedName name="__________PM334" localSheetId="12">#REF!</definedName>
    <definedName name="__________PM334">#REF!</definedName>
    <definedName name="__________PM335" localSheetId="12">#REF!</definedName>
    <definedName name="__________PM335">#REF!</definedName>
    <definedName name="__________PM346" localSheetId="12">#REF!</definedName>
    <definedName name="__________PM346">#REF!</definedName>
    <definedName name="__________PM406" localSheetId="12">#REF!</definedName>
    <definedName name="__________PM406">#REF!</definedName>
    <definedName name="__________PM412" localSheetId="12">#REF!</definedName>
    <definedName name="__________PM412">#REF!</definedName>
    <definedName name="__________PM609" localSheetId="12">#REF!</definedName>
    <definedName name="__________PM609">#REF!</definedName>
    <definedName name="__________PM970" localSheetId="12">#REF!</definedName>
    <definedName name="__________PM970">#REF!</definedName>
    <definedName name="__________PTB10" localSheetId="12">#REF!</definedName>
    <definedName name="__________PTB10">#REF!</definedName>
    <definedName name="__________r" localSheetId="12">#REF!</definedName>
    <definedName name="__________r" localSheetId="11">#REF!</definedName>
    <definedName name="__________r" localSheetId="14">#REF!</definedName>
    <definedName name="__________r">#REF!</definedName>
    <definedName name="__________r_25" localSheetId="12">#REF!</definedName>
    <definedName name="__________r_25" localSheetId="11">#REF!</definedName>
    <definedName name="__________r_25" localSheetId="14">#REF!</definedName>
    <definedName name="__________r_25">#REF!</definedName>
    <definedName name="__________Rbv1" localSheetId="12">#REF!</definedName>
    <definedName name="__________Rbv1" localSheetId="11">#REF!</definedName>
    <definedName name="__________Rbv1" localSheetId="14">#REF!</definedName>
    <definedName name="__________Rbv1">#REF!</definedName>
    <definedName name="__________RP1" localSheetId="12">BDI!__________RP1</definedName>
    <definedName name="__________RP1">[0]!__________RP1</definedName>
    <definedName name="__________SE2" localSheetId="12">#REF!</definedName>
    <definedName name="__________SE2">#REF!</definedName>
    <definedName name="__________Set1" localSheetId="12">#REF!</definedName>
    <definedName name="__________Set1">#REF!</definedName>
    <definedName name="__________STC04" localSheetId="12">#REF!</definedName>
    <definedName name="__________STC04">#REF!</definedName>
    <definedName name="__________TB10" localSheetId="12">#REF!</definedName>
    <definedName name="__________TB10" localSheetId="11">#REF!</definedName>
    <definedName name="__________TB10" localSheetId="14">#REF!</definedName>
    <definedName name="__________TB10">#REF!</definedName>
    <definedName name="__________TCB4" localSheetId="12">#REF!</definedName>
    <definedName name="__________TCB4">#REF!</definedName>
    <definedName name="__________TCB5" localSheetId="12">#REF!</definedName>
    <definedName name="__________TCB5" localSheetId="11">#REF!</definedName>
    <definedName name="__________TCB5" localSheetId="14">#REF!</definedName>
    <definedName name="__________TCB5">#REF!</definedName>
    <definedName name="__________tcc4" localSheetId="12">#REF!</definedName>
    <definedName name="__________tcc4" localSheetId="11">#REF!</definedName>
    <definedName name="__________tcc4" localSheetId="14">#REF!</definedName>
    <definedName name="__________tcc4">#REF!</definedName>
    <definedName name="__________TCM30" localSheetId="12">#REF!</definedName>
    <definedName name="__________TCM30">#REF!</definedName>
    <definedName name="__________TEB4" localSheetId="12">#REF!</definedName>
    <definedName name="__________TEB4">#REF!</definedName>
    <definedName name="__________TOT1" localSheetId="12">#REF!</definedName>
    <definedName name="__________TOT1">#REF!</definedName>
    <definedName name="__________TOT2" localSheetId="12">#REF!</definedName>
    <definedName name="__________TOT2">#REF!</definedName>
    <definedName name="__________TOT3" localSheetId="12">#REF!</definedName>
    <definedName name="__________TOT3">#REF!</definedName>
    <definedName name="__________TOT4" localSheetId="12">#REF!</definedName>
    <definedName name="__________TOT4">#REF!</definedName>
    <definedName name="__________TOT5" localSheetId="12">#REF!</definedName>
    <definedName name="__________TOT5">#REF!</definedName>
    <definedName name="__________TOT6" localSheetId="12">#REF!</definedName>
    <definedName name="__________TOT6">#REF!</definedName>
    <definedName name="__________TOT7" localSheetId="12">#REF!</definedName>
    <definedName name="__________TOT7">#REF!</definedName>
    <definedName name="__________TP10" localSheetId="12">#REF!</definedName>
    <definedName name="__________TP10">#REF!</definedName>
    <definedName name="__________TP5" localSheetId="12">#REF!</definedName>
    <definedName name="__________TP5">#REF!</definedName>
    <definedName name="__________TSD2" localSheetId="12">#REF!</definedName>
    <definedName name="__________TSD2">#REF!</definedName>
    <definedName name="_________A1" localSheetId="12">BDI!_________A1</definedName>
    <definedName name="_________A1" localSheetId="11">#N/A</definedName>
    <definedName name="_________A1">[0]!_________A1</definedName>
    <definedName name="_________A10" localSheetId="12">BDI!_________A10</definedName>
    <definedName name="_________A10" localSheetId="11">#N/A</definedName>
    <definedName name="_________A10">[0]!_________A10</definedName>
    <definedName name="_________A11" localSheetId="12">BDI!_________A11</definedName>
    <definedName name="_________A11" localSheetId="11">#N/A</definedName>
    <definedName name="_________A11">[0]!_________A11</definedName>
    <definedName name="_________A12" localSheetId="12">BDI!_________A12</definedName>
    <definedName name="_________A12" localSheetId="11">#N/A</definedName>
    <definedName name="_________A12">[0]!_________A12</definedName>
    <definedName name="_________A13" localSheetId="12">BDI!_________A13</definedName>
    <definedName name="_________A13" localSheetId="11">#N/A</definedName>
    <definedName name="_________A13">[0]!_________A13</definedName>
    <definedName name="_________A14" localSheetId="12">BDI!_________A14</definedName>
    <definedName name="_________A14" localSheetId="11">#N/A</definedName>
    <definedName name="_________A14">[0]!_________A14</definedName>
    <definedName name="_________A15" localSheetId="12">BDI!_________A15</definedName>
    <definedName name="_________A15" localSheetId="11">#N/A</definedName>
    <definedName name="_________A15">[0]!_________A15</definedName>
    <definedName name="_________A16" localSheetId="12">BDI!_________A16</definedName>
    <definedName name="_________A16" localSheetId="11">#N/A</definedName>
    <definedName name="_________A16">[0]!_________A16</definedName>
    <definedName name="_________A17" localSheetId="12">BDI!_________A17</definedName>
    <definedName name="_________A17" localSheetId="11">#N/A</definedName>
    <definedName name="_________A17">[0]!_________A17</definedName>
    <definedName name="_________A19" localSheetId="12">BDI!_________A19</definedName>
    <definedName name="_________A19" localSheetId="11">#N/A</definedName>
    <definedName name="_________A19">[0]!_________A19</definedName>
    <definedName name="_________A2" localSheetId="12">BDI!_________A2</definedName>
    <definedName name="_________A2" localSheetId="11">#N/A</definedName>
    <definedName name="_________A2">[0]!_________A2</definedName>
    <definedName name="_________A20" localSheetId="12">BDI!_________A20</definedName>
    <definedName name="_________A20" localSheetId="11">#N/A</definedName>
    <definedName name="_________A20">[0]!_________A20</definedName>
    <definedName name="_________A21" localSheetId="12">BDI!_________A21</definedName>
    <definedName name="_________A21" localSheetId="11">#N/A</definedName>
    <definedName name="_________A21">[0]!_________A21</definedName>
    <definedName name="_________A22" localSheetId="12">BDI!_________A22</definedName>
    <definedName name="_________A22" localSheetId="11">#N/A</definedName>
    <definedName name="_________A22">[0]!_________A22</definedName>
    <definedName name="_________A23" localSheetId="12">BDI!_________A23</definedName>
    <definedName name="_________A23" localSheetId="11">#N/A</definedName>
    <definedName name="_________A23">[0]!_________A23</definedName>
    <definedName name="_________A24" localSheetId="12">BDI!_________A24</definedName>
    <definedName name="_________A24" localSheetId="11">#N/A</definedName>
    <definedName name="_________A24">[0]!_________A24</definedName>
    <definedName name="_________A25" localSheetId="12">BDI!_________A25</definedName>
    <definedName name="_________A25" localSheetId="11">#N/A</definedName>
    <definedName name="_________A25">[0]!_________A25</definedName>
    <definedName name="_________A3" localSheetId="12">BDI!_________A3</definedName>
    <definedName name="_________A3" localSheetId="11">#N/A</definedName>
    <definedName name="_________A3">[0]!_________A3</definedName>
    <definedName name="_________A4" localSheetId="12">BDI!_________A4</definedName>
    <definedName name="_________A4" localSheetId="11">#N/A</definedName>
    <definedName name="_________A4">[0]!_________A4</definedName>
    <definedName name="_________A5" localSheetId="12">BDI!_________A5</definedName>
    <definedName name="_________A5" localSheetId="11">#N/A</definedName>
    <definedName name="_________A5">[0]!_________A5</definedName>
    <definedName name="_________A6" localSheetId="12">BDI!_________A6</definedName>
    <definedName name="_________A6" localSheetId="11">#N/A</definedName>
    <definedName name="_________A6">[0]!_________A6</definedName>
    <definedName name="_________A7" localSheetId="12">BDI!_________A7</definedName>
    <definedName name="_________A7" localSheetId="11">#N/A</definedName>
    <definedName name="_________A7">[0]!_________A7</definedName>
    <definedName name="_________A9" localSheetId="12">BDI!_________A9</definedName>
    <definedName name="_________A9" localSheetId="11">#N/A</definedName>
    <definedName name="_________A9">[0]!_________A9</definedName>
    <definedName name="_________Abr1" localSheetId="12">#REF!</definedName>
    <definedName name="_________Abr1" localSheetId="11">#REF!</definedName>
    <definedName name="_________Abr1">#REF!</definedName>
    <definedName name="_________ACA50" localSheetId="12">#REF!</definedName>
    <definedName name="_________ACA50">#REF!</definedName>
    <definedName name="_________ACM30" localSheetId="12">#REF!</definedName>
    <definedName name="_________ACM30">#REF!</definedName>
    <definedName name="_________Ago1" localSheetId="12">#REF!</definedName>
    <definedName name="_________Ago1" localSheetId="11">#REF!</definedName>
    <definedName name="_________Ago1">#REF!</definedName>
    <definedName name="_________ATD1" localSheetId="12">#REF!</definedName>
    <definedName name="_________ATD1">#REF!</definedName>
    <definedName name="_________brv2" localSheetId="12">#REF!</definedName>
    <definedName name="_________brv2" localSheetId="11">#REF!</definedName>
    <definedName name="_________brv2">#REF!</definedName>
    <definedName name="_________Brz1" localSheetId="12">#REF!</definedName>
    <definedName name="_________Brz1">#REF!</definedName>
    <definedName name="_________Brz2" localSheetId="12">#REF!</definedName>
    <definedName name="_________Brz2">#REF!</definedName>
    <definedName name="_________CAP20" localSheetId="12">#REF!</definedName>
    <definedName name="_________CAP20" localSheetId="11">#REF!</definedName>
    <definedName name="_________CAP20" localSheetId="14">#REF!</definedName>
    <definedName name="_________CAP20">#REF!</definedName>
    <definedName name="_________CC709" localSheetId="11">#REF!</definedName>
    <definedName name="_________CC709">#N/A</definedName>
    <definedName name="_________CCM30" localSheetId="12">#REF!</definedName>
    <definedName name="_________CCM30">#REF!</definedName>
    <definedName name="_________CMM30" localSheetId="12">#REF!</definedName>
    <definedName name="_________CMM30">#REF!</definedName>
    <definedName name="_________DAR02" localSheetId="12">#REF!</definedName>
    <definedName name="_________DAR02">#REF!</definedName>
    <definedName name="_________Dez1" localSheetId="12">#REF!</definedName>
    <definedName name="_________Dez1" localSheetId="11">#REF!</definedName>
    <definedName name="_________Dez1">#REF!</definedName>
    <definedName name="_________DND2" localSheetId="11">#REF!</definedName>
    <definedName name="_________DND2">#N/A</definedName>
    <definedName name="_________EDA01" localSheetId="12">#REF!</definedName>
    <definedName name="_________EDA01">#REF!</definedName>
    <definedName name="_________Ext2" localSheetId="12">#REF!</definedName>
    <definedName name="_________Ext2" localSheetId="11">#REF!</definedName>
    <definedName name="_________Ext2" localSheetId="14">#REF!</definedName>
    <definedName name="_________Ext2">#REF!</definedName>
    <definedName name="_________Ext2_25" localSheetId="12">#REF!</definedName>
    <definedName name="_________Ext2_25" localSheetId="11">#REF!</definedName>
    <definedName name="_________Ext2_25" localSheetId="14">#REF!</definedName>
    <definedName name="_________Ext2_25">#REF!</definedName>
    <definedName name="_________Fev1" localSheetId="12">#REF!</definedName>
    <definedName name="_________Fev1" localSheetId="11">#N/A</definedName>
    <definedName name="_________Fev1">#REF!</definedName>
    <definedName name="_________gf" localSheetId="12" hidden="1">#REF!</definedName>
    <definedName name="_________gf" localSheetId="11" hidden="1">#REF!</definedName>
    <definedName name="_________gf" localSheetId="14" hidden="1">#REF!</definedName>
    <definedName name="_________gf" hidden="1">#REF!</definedName>
    <definedName name="_________HCB5" localSheetId="12">#REF!</definedName>
    <definedName name="_________HCB5">#REF!</definedName>
    <definedName name="_________Jan1" localSheetId="12">#REF!</definedName>
    <definedName name="_________Jan1" localSheetId="11">#N/A</definedName>
    <definedName name="_________Jan1">#REF!</definedName>
    <definedName name="_________Jul1" localSheetId="12">#REF!</definedName>
    <definedName name="_________Jul1" localSheetId="11">#REF!</definedName>
    <definedName name="_________Jul1">#REF!</definedName>
    <definedName name="_________Jun1" localSheetId="12">#REF!</definedName>
    <definedName name="_________Jun1" localSheetId="11">#REF!</definedName>
    <definedName name="_________Jun1">#REF!</definedName>
    <definedName name="_________ki5" localSheetId="12">#REF!</definedName>
    <definedName name="_________ki5">#REF!</definedName>
    <definedName name="_________KM406407">#N/A</definedName>
    <definedName name="_________la2" localSheetId="12">#REF!</definedName>
    <definedName name="_________la2">#REF!</definedName>
    <definedName name="_________Mai1" localSheetId="12">#REF!</definedName>
    <definedName name="_________Mai1" localSheetId="11">#REF!</definedName>
    <definedName name="_________Mai1">#REF!</definedName>
    <definedName name="_________Mar1" localSheetId="12">#REF!</definedName>
    <definedName name="_________Mar1" localSheetId="11">#N/A</definedName>
    <definedName name="_________Mar1">#REF!</definedName>
    <definedName name="_________MFC01" localSheetId="12">#REF!</definedName>
    <definedName name="_________MFC01">#REF!</definedName>
    <definedName name="_________MNS8418" localSheetId="12">#REF!</definedName>
    <definedName name="_________MNS8418" localSheetId="11">#REF!</definedName>
    <definedName name="_________MNS8418">#REF!</definedName>
    <definedName name="_________MOD01" localSheetId="12">BDI!_________MOD01</definedName>
    <definedName name="_________MOD01" localSheetId="11">#N/A</definedName>
    <definedName name="_________MOD01">[0]!_________MOD01</definedName>
    <definedName name="_________Nov1" localSheetId="12">#REF!</definedName>
    <definedName name="_________Nov1" localSheetId="11">#REF!</definedName>
    <definedName name="_________Nov1">#REF!</definedName>
    <definedName name="_________Obs1" localSheetId="12">#REF!</definedName>
    <definedName name="_________Obs1">#REF!</definedName>
    <definedName name="_________Obs2" localSheetId="12">#REF!</definedName>
    <definedName name="_________Obs2">#REF!</definedName>
    <definedName name="_________op" localSheetId="12" hidden="1">#REF!</definedName>
    <definedName name="_________op" localSheetId="11" hidden="1">#REF!</definedName>
    <definedName name="_________op" localSheetId="14" hidden="1">#REF!</definedName>
    <definedName name="_________op" hidden="1">#REF!</definedName>
    <definedName name="_________Out1" localSheetId="12">#REF!</definedName>
    <definedName name="_________Out1" localSheetId="11">#REF!</definedName>
    <definedName name="_________Out1">#REF!</definedName>
    <definedName name="_________OUT98" localSheetId="17" hidden="1">{#N/A,#N/A,TRUE,"Serviços"}</definedName>
    <definedName name="_________OUT98" localSheetId="12" hidden="1">{#N/A,#N/A,TRUE,"Serviços"}</definedName>
    <definedName name="_________OUT98" localSheetId="15" hidden="1">{#N/A,#N/A,TRUE,"Serviços"}</definedName>
    <definedName name="_________OUT98" localSheetId="9">{#N/A,#N/A,TRUE,"Serviços"}</definedName>
    <definedName name="_________OUT98" localSheetId="11" hidden="1">{#N/A,#N/A,TRUE,"Serviços"}</definedName>
    <definedName name="_________OUT98" localSheetId="6" hidden="1">{#N/A,#N/A,TRUE,"Serviços"}</definedName>
    <definedName name="_________OUT98" localSheetId="16" hidden="1">{#N/A,#N/A,TRUE,"Serviços"}</definedName>
    <definedName name="_________OUT98" hidden="1">{#N/A,#N/A,TRUE,"Serviços"}</definedName>
    <definedName name="_________out99" localSheetId="12" hidden="1">{#N/A,#N/A,TRUE,"Serviços"}</definedName>
    <definedName name="_________out99" localSheetId="15" hidden="1">{#N/A,#N/A,TRUE,"Serviços"}</definedName>
    <definedName name="_________out99" localSheetId="11" hidden="1">{#N/A,#N/A,TRUE,"Serviços"}</definedName>
    <definedName name="_________out99" hidden="1">{#N/A,#N/A,TRUE,"Serviços"}</definedName>
    <definedName name="_________OUTT98" localSheetId="17" hidden="1">{#N/A,#N/A,TRUE,"Serviços"}</definedName>
    <definedName name="_________OUTT98" localSheetId="12" hidden="1">{#N/A,#N/A,TRUE,"Serviços"}</definedName>
    <definedName name="_________OUTT98" localSheetId="15" hidden="1">{#N/A,#N/A,TRUE,"Serviços"}</definedName>
    <definedName name="_________OUTT98" localSheetId="9">{#N/A,#N/A,TRUE,"Serviços"}</definedName>
    <definedName name="_________OUTT98" localSheetId="11" hidden="1">{#N/A,#N/A,TRUE,"Serviços"}</definedName>
    <definedName name="_________OUTT98" localSheetId="6" hidden="1">{#N/A,#N/A,TRUE,"Serviços"}</definedName>
    <definedName name="_________OUTT98" localSheetId="16" hidden="1">{#N/A,#N/A,TRUE,"Serviços"}</definedName>
    <definedName name="_________OUTT98" hidden="1">{#N/A,#N/A,TRUE,"Serviços"}</definedName>
    <definedName name="_________OUTT988" localSheetId="17" hidden="1">{#N/A,#N/A,TRUE,"Serviços"}</definedName>
    <definedName name="_________OUTT988" localSheetId="12" hidden="1">{#N/A,#N/A,TRUE,"Serviços"}</definedName>
    <definedName name="_________OUTT988" localSheetId="15" hidden="1">{#N/A,#N/A,TRUE,"Serviços"}</definedName>
    <definedName name="_________OUTT988" localSheetId="9">{#N/A,#N/A,TRUE,"Serviços"}</definedName>
    <definedName name="_________OUTT988" localSheetId="11" hidden="1">{#N/A,#N/A,TRUE,"Serviços"}</definedName>
    <definedName name="_________OUTT988" localSheetId="6" hidden="1">{#N/A,#N/A,TRUE,"Serviços"}</definedName>
    <definedName name="_________OUTT988" localSheetId="16" hidden="1">{#N/A,#N/A,TRUE,"Serviços"}</definedName>
    <definedName name="_________OUTT988" hidden="1">{#N/A,#N/A,TRUE,"Serviços"}</definedName>
    <definedName name="_________PCB5" localSheetId="12">#REF!</definedName>
    <definedName name="_________PCB5">#REF!</definedName>
    <definedName name="_________PCM30" localSheetId="12">#REF!</definedName>
    <definedName name="_________PCM30">#REF!</definedName>
    <definedName name="_________PL1" localSheetId="12">#REF!</definedName>
    <definedName name="_________PL1" localSheetId="11">#REF!</definedName>
    <definedName name="_________PL1" localSheetId="14">#REF!</definedName>
    <definedName name="_________PL1">#REF!</definedName>
    <definedName name="_________PLA2" localSheetId="12">#REF!</definedName>
    <definedName name="_________PLA2">#REF!</definedName>
    <definedName name="_________planilha" localSheetId="12" hidden="1">{#N/A,#N/A,TRUE,"Serviços"}</definedName>
    <definedName name="_________planilha" hidden="1">{#N/A,#N/A,TRUE,"Serviços"}</definedName>
    <definedName name="_________PM334" localSheetId="12">#REF!</definedName>
    <definedName name="_________PM334">#REF!</definedName>
    <definedName name="_________PM335" localSheetId="12">#REF!</definedName>
    <definedName name="_________PM335">#REF!</definedName>
    <definedName name="_________PM346" localSheetId="12">#REF!</definedName>
    <definedName name="_________PM346">#REF!</definedName>
    <definedName name="_________PM406" localSheetId="12">#REF!</definedName>
    <definedName name="_________PM406">#REF!</definedName>
    <definedName name="_________PM412" localSheetId="12">#REF!</definedName>
    <definedName name="_________PM412">#REF!</definedName>
    <definedName name="_________PM609" localSheetId="12">#REF!</definedName>
    <definedName name="_________PM609">#REF!</definedName>
    <definedName name="_________PM970" localSheetId="12">#REF!</definedName>
    <definedName name="_________PM970">#REF!</definedName>
    <definedName name="_________PTB10" localSheetId="12">#REF!</definedName>
    <definedName name="_________PTB10">#REF!</definedName>
    <definedName name="_________r" localSheetId="12">#REF!</definedName>
    <definedName name="_________r" localSheetId="11">#REF!</definedName>
    <definedName name="_________r" localSheetId="14">#REF!</definedName>
    <definedName name="_________r">#REF!</definedName>
    <definedName name="_________r_25" localSheetId="12">#REF!</definedName>
    <definedName name="_________r_25" localSheetId="11">#REF!</definedName>
    <definedName name="_________r_25" localSheetId="14">#REF!</definedName>
    <definedName name="_________r_25">#REF!</definedName>
    <definedName name="_________Rbv1" localSheetId="12">#REF!</definedName>
    <definedName name="_________Rbv1" localSheetId="11">#REF!</definedName>
    <definedName name="_________Rbv1" localSheetId="14">#REF!</definedName>
    <definedName name="_________Rbv1">#REF!</definedName>
    <definedName name="_________RP1" localSheetId="12">BDI!_________RP1</definedName>
    <definedName name="_________RP1" localSheetId="11">#N/A</definedName>
    <definedName name="_________RP1">[0]!_________RP1</definedName>
    <definedName name="_________SE2" localSheetId="12">#REF!</definedName>
    <definedName name="_________SE2">#REF!</definedName>
    <definedName name="_________Set1" localSheetId="12">#REF!</definedName>
    <definedName name="_________Set1" localSheetId="11">#REF!</definedName>
    <definedName name="_________Set1">#REF!</definedName>
    <definedName name="_________STC04" localSheetId="12">#REF!</definedName>
    <definedName name="_________STC04">#REF!</definedName>
    <definedName name="_________TB10" localSheetId="12">#REF!</definedName>
    <definedName name="_________TB10" localSheetId="11">#REF!</definedName>
    <definedName name="_________TB10" localSheetId="14">#REF!</definedName>
    <definedName name="_________TB10">#REF!</definedName>
    <definedName name="_________TCB4" localSheetId="12">#REF!</definedName>
    <definedName name="_________TCB4">#REF!</definedName>
    <definedName name="_________TCB5" localSheetId="12">#REF!</definedName>
    <definedName name="_________TCB5" localSheetId="11">#REF!</definedName>
    <definedName name="_________TCB5" localSheetId="14">#REF!</definedName>
    <definedName name="_________TCB5">#REF!</definedName>
    <definedName name="_________tcc4" localSheetId="12">#REF!</definedName>
    <definedName name="_________tcc4" localSheetId="11">#REF!</definedName>
    <definedName name="_________tcc4" localSheetId="14">#REF!</definedName>
    <definedName name="_________tcc4">#REF!</definedName>
    <definedName name="_________TCM30" localSheetId="12">#REF!</definedName>
    <definedName name="_________TCM30">#REF!</definedName>
    <definedName name="_________TEB4" localSheetId="12">#REF!</definedName>
    <definedName name="_________TEB4">#REF!</definedName>
    <definedName name="_________TOT1" localSheetId="12">#REF!</definedName>
    <definedName name="_________TOT1">#REF!</definedName>
    <definedName name="_________TOT2" localSheetId="12">#REF!</definedName>
    <definedName name="_________TOT2">#REF!</definedName>
    <definedName name="_________TOT3" localSheetId="12">#REF!</definedName>
    <definedName name="_________TOT3">#REF!</definedName>
    <definedName name="_________TOT4" localSheetId="12">#REF!</definedName>
    <definedName name="_________TOT4">#REF!</definedName>
    <definedName name="_________TOT5" localSheetId="12">#REF!</definedName>
    <definedName name="_________TOT5">#REF!</definedName>
    <definedName name="_________TOT6" localSheetId="12">#REF!</definedName>
    <definedName name="_________TOT6">#REF!</definedName>
    <definedName name="_________TOT7" localSheetId="12">#REF!</definedName>
    <definedName name="_________TOT7">#REF!</definedName>
    <definedName name="_________TP10" localSheetId="12">#REF!</definedName>
    <definedName name="_________TP10">#REF!</definedName>
    <definedName name="_________TP5" localSheetId="12">#REF!</definedName>
    <definedName name="_________TP5">#REF!</definedName>
    <definedName name="_________TSD2" localSheetId="12">#REF!</definedName>
    <definedName name="_________TSD2">#REF!</definedName>
    <definedName name="________A1" localSheetId="12">#REF!</definedName>
    <definedName name="________A1">#REF!</definedName>
    <definedName name="________A10" localSheetId="12">#REF!</definedName>
    <definedName name="________A10">#REF!</definedName>
    <definedName name="________A11" localSheetId="12">#REF!</definedName>
    <definedName name="________A11">#REF!</definedName>
    <definedName name="________A12" localSheetId="12">#REF!</definedName>
    <definedName name="________A12">#REF!</definedName>
    <definedName name="________A13" localSheetId="12">#REF!</definedName>
    <definedName name="________A13">#REF!</definedName>
    <definedName name="________A14" localSheetId="12">#REF!</definedName>
    <definedName name="________A14">#REF!</definedName>
    <definedName name="________A15" localSheetId="12">#REF!</definedName>
    <definedName name="________A15">#REF!</definedName>
    <definedName name="________A16" localSheetId="12">#REF!</definedName>
    <definedName name="________A16">#REF!</definedName>
    <definedName name="________A17" localSheetId="12">#REF!</definedName>
    <definedName name="________A17">#REF!</definedName>
    <definedName name="________A19" localSheetId="12">#REF!</definedName>
    <definedName name="________A19">#REF!</definedName>
    <definedName name="________A2" localSheetId="12">#REF!</definedName>
    <definedName name="________A2">#REF!</definedName>
    <definedName name="________A20" localSheetId="12">#REF!</definedName>
    <definedName name="________A20">#REF!</definedName>
    <definedName name="________A21" localSheetId="12">#REF!</definedName>
    <definedName name="________A21">#REF!</definedName>
    <definedName name="________A22" localSheetId="12">#REF!</definedName>
    <definedName name="________A22">#REF!</definedName>
    <definedName name="________A23" localSheetId="12">#REF!</definedName>
    <definedName name="________A23">#REF!</definedName>
    <definedName name="________A24" localSheetId="12">#REF!</definedName>
    <definedName name="________A24">#REF!</definedName>
    <definedName name="________A25" localSheetId="12">#REF!</definedName>
    <definedName name="________A25">#REF!</definedName>
    <definedName name="________A3" localSheetId="12">#REF!</definedName>
    <definedName name="________A3">#REF!</definedName>
    <definedName name="________A4" localSheetId="12">#REF!</definedName>
    <definedName name="________A4">#REF!</definedName>
    <definedName name="________A5" localSheetId="12">#REF!</definedName>
    <definedName name="________A5">#REF!</definedName>
    <definedName name="________A6" localSheetId="12">#REF!</definedName>
    <definedName name="________A6">#REF!</definedName>
    <definedName name="________A7" localSheetId="12">#REF!</definedName>
    <definedName name="________A7">#REF!</definedName>
    <definedName name="________A9" localSheetId="12">#REF!</definedName>
    <definedName name="________A9">#REF!</definedName>
    <definedName name="________Abr1" localSheetId="12">#REF!</definedName>
    <definedName name="________Abr1">#REF!</definedName>
    <definedName name="________ACA50" localSheetId="12">#REF!</definedName>
    <definedName name="________ACA50">#REF!</definedName>
    <definedName name="________ACM30" localSheetId="12">#REF!</definedName>
    <definedName name="________ACM30">#REF!</definedName>
    <definedName name="________Ago1" localSheetId="12">#REF!</definedName>
    <definedName name="________Ago1">#REF!</definedName>
    <definedName name="________ATD1" localSheetId="12">#REF!</definedName>
    <definedName name="________ATD1">#REF!</definedName>
    <definedName name="________brv2" localSheetId="12">#REF!</definedName>
    <definedName name="________brv2">#REF!</definedName>
    <definedName name="________Brz1" localSheetId="12">#REF!</definedName>
    <definedName name="________Brz1" localSheetId="11">#REF!:#REF!</definedName>
    <definedName name="________Brz1">#REF!</definedName>
    <definedName name="________Brz2" localSheetId="12">#REF!</definedName>
    <definedName name="________Brz2" localSheetId="11">#REF!:#REF!</definedName>
    <definedName name="________Brz2">#REF!</definedName>
    <definedName name="________CAP20" localSheetId="12">#REF!</definedName>
    <definedName name="________CAP20" localSheetId="11">#REF!</definedName>
    <definedName name="________CAP20" localSheetId="14">#REF!</definedName>
    <definedName name="________CAP20">#REF!</definedName>
    <definedName name="________CC709" localSheetId="11">#REF!</definedName>
    <definedName name="________CC709">#N/A</definedName>
    <definedName name="________CCM30" localSheetId="12">#REF!</definedName>
    <definedName name="________CCM30">#REF!</definedName>
    <definedName name="________CMM30" localSheetId="12">#REF!</definedName>
    <definedName name="________CMM30">#REF!</definedName>
    <definedName name="________DAR02" localSheetId="12">#REF!</definedName>
    <definedName name="________DAR02">#REF!</definedName>
    <definedName name="________Dez1" localSheetId="12">#REF!</definedName>
    <definedName name="________Dez1" localSheetId="11">#REF!</definedName>
    <definedName name="________Dez1">#REF!</definedName>
    <definedName name="________DIV1004" localSheetId="12">#REF!</definedName>
    <definedName name="________DIV1004" localSheetId="11">#REF!</definedName>
    <definedName name="________DIV1004">#REF!</definedName>
    <definedName name="________DIV1015" localSheetId="12">#REF!</definedName>
    <definedName name="________DIV1015">#REF!</definedName>
    <definedName name="________DIV1039" localSheetId="12">#REF!</definedName>
    <definedName name="________DIV1039">#REF!</definedName>
    <definedName name="________DIV1050" localSheetId="12">#REF!</definedName>
    <definedName name="________DIV1050">#REF!</definedName>
    <definedName name="________DIV278" localSheetId="12">#REF!</definedName>
    <definedName name="________DIV278">#REF!</definedName>
    <definedName name="________DIV279" localSheetId="12">#REF!</definedName>
    <definedName name="________DIV279">#REF!</definedName>
    <definedName name="________DIV45" localSheetId="12">#REF!</definedName>
    <definedName name="________DIV45">#REF!</definedName>
    <definedName name="________DIV450" localSheetId="12">#REF!</definedName>
    <definedName name="________DIV450">#REF!</definedName>
    <definedName name="________DIV709" localSheetId="12">#REF!</definedName>
    <definedName name="________DIV709">#REF!</definedName>
    <definedName name="________DIV710" localSheetId="12">#REF!</definedName>
    <definedName name="________DIV710">#REF!</definedName>
    <definedName name="________DIV711" localSheetId="12">#REF!</definedName>
    <definedName name="________DIV711">#REF!</definedName>
    <definedName name="________DIV718" localSheetId="12">#REF!</definedName>
    <definedName name="________DIV718">#REF!</definedName>
    <definedName name="________DIV719" localSheetId="12">#REF!</definedName>
    <definedName name="________DIV719">#REF!</definedName>
    <definedName name="________DIV720" localSheetId="12">#REF!</definedName>
    <definedName name="________DIV720">#REF!</definedName>
    <definedName name="________DIV819" localSheetId="12">#REF!</definedName>
    <definedName name="________DIV819">#REF!</definedName>
    <definedName name="________DIV947" localSheetId="12">#REF!</definedName>
    <definedName name="________DIV947">#REF!</definedName>
    <definedName name="________DND2" localSheetId="11">#REF!</definedName>
    <definedName name="________DND2">#N/A</definedName>
    <definedName name="________EDA01" localSheetId="12">#REF!</definedName>
    <definedName name="________EDA01">#REF!</definedName>
    <definedName name="________Ext2" localSheetId="12">#REF!</definedName>
    <definedName name="________Ext2" localSheetId="11">#REF!</definedName>
    <definedName name="________Ext2" localSheetId="14">#REF!</definedName>
    <definedName name="________Ext2">#REF!</definedName>
    <definedName name="________Fev1" localSheetId="12">#REF!</definedName>
    <definedName name="________Fev1">#REF!</definedName>
    <definedName name="________HCB5" localSheetId="12">#REF!</definedName>
    <definedName name="________HCB5">#REF!</definedName>
    <definedName name="________Jan1" localSheetId="12">#REF!</definedName>
    <definedName name="________Jan1">#REF!</definedName>
    <definedName name="________Jul1" localSheetId="12">#REF!</definedName>
    <definedName name="________Jul1">#REF!</definedName>
    <definedName name="________Jun1" localSheetId="12">#REF!</definedName>
    <definedName name="________Jun1">#REF!</definedName>
    <definedName name="________ki5" localSheetId="12">#REF!</definedName>
    <definedName name="________ki5">#REF!</definedName>
    <definedName name="________KM406407" localSheetId="12">#REF!</definedName>
    <definedName name="________KM406407">#REF!</definedName>
    <definedName name="________la2" localSheetId="12">#REF!</definedName>
    <definedName name="________la2">#REF!</definedName>
    <definedName name="________LO1004" localSheetId="12">#REF!</definedName>
    <definedName name="________LO1004">#REF!</definedName>
    <definedName name="________LO1015" localSheetId="12">#REF!</definedName>
    <definedName name="________LO1015">#REF!</definedName>
    <definedName name="________LO1039" localSheetId="12">#REF!</definedName>
    <definedName name="________LO1039">#REF!</definedName>
    <definedName name="________LO1050" localSheetId="12">#REF!</definedName>
    <definedName name="________LO1050">#REF!</definedName>
    <definedName name="________LO278" localSheetId="12">#REF!</definedName>
    <definedName name="________LO278">#REF!</definedName>
    <definedName name="________LO279" localSheetId="12">#REF!</definedName>
    <definedName name="________LO279">#REF!</definedName>
    <definedName name="________LO450" localSheetId="12">#REF!</definedName>
    <definedName name="________LO450">#REF!</definedName>
    <definedName name="________LO709" localSheetId="12">#REF!</definedName>
    <definedName name="________LO709">#REF!</definedName>
    <definedName name="________LO710" localSheetId="12">#REF!</definedName>
    <definedName name="________LO710">#REF!</definedName>
    <definedName name="________LO711" localSheetId="12">#REF!</definedName>
    <definedName name="________LO711">#REF!</definedName>
    <definedName name="________LO719" localSheetId="12">#REF!</definedName>
    <definedName name="________LO719">#REF!</definedName>
    <definedName name="________LO720" localSheetId="12">#REF!</definedName>
    <definedName name="________LO720">#REF!</definedName>
    <definedName name="________LO819" localSheetId="12">#REF!</definedName>
    <definedName name="________LO819">#REF!</definedName>
    <definedName name="________LO947" localSheetId="12">#REF!</definedName>
    <definedName name="________LO947">#REF!</definedName>
    <definedName name="________Mai1" localSheetId="12">#REF!</definedName>
    <definedName name="________Mai1">#REF!</definedName>
    <definedName name="________Mar1" localSheetId="12">#REF!</definedName>
    <definedName name="________Mar1">#REF!</definedName>
    <definedName name="________ME1004" localSheetId="12">#REF!</definedName>
    <definedName name="________ME1004">#REF!</definedName>
    <definedName name="________ME1015" localSheetId="12">#REF!</definedName>
    <definedName name="________ME1015">#REF!</definedName>
    <definedName name="________ME1039" localSheetId="12">#REF!</definedName>
    <definedName name="________ME1039">#REF!</definedName>
    <definedName name="________ME1050" localSheetId="12">#REF!</definedName>
    <definedName name="________ME1050">#REF!</definedName>
    <definedName name="________ME278" localSheetId="12">#REF!</definedName>
    <definedName name="________ME278">#REF!</definedName>
    <definedName name="________ME279" localSheetId="12">#REF!</definedName>
    <definedName name="________ME279">#REF!</definedName>
    <definedName name="________ME450" localSheetId="12">#REF!</definedName>
    <definedName name="________ME450">#REF!</definedName>
    <definedName name="________ME709" localSheetId="12">#REF!</definedName>
    <definedName name="________ME709">#REF!</definedName>
    <definedName name="________ME710" localSheetId="12">#REF!</definedName>
    <definedName name="________ME710">#REF!</definedName>
    <definedName name="________ME711" localSheetId="12">#REF!</definedName>
    <definedName name="________ME711">#REF!</definedName>
    <definedName name="________ME719" localSheetId="12">#REF!</definedName>
    <definedName name="________ME719">#REF!</definedName>
    <definedName name="________ME720" localSheetId="12">#REF!</definedName>
    <definedName name="________ME720">#REF!</definedName>
    <definedName name="________ME819" localSheetId="12">#REF!</definedName>
    <definedName name="________ME819">#REF!</definedName>
    <definedName name="________ME947" localSheetId="12">#REF!</definedName>
    <definedName name="________ME947">#REF!</definedName>
    <definedName name="________MFC01" localSheetId="12">#REF!</definedName>
    <definedName name="________MFC01">#REF!</definedName>
    <definedName name="________MNS8418" localSheetId="11">[0]!Plan1</definedName>
    <definedName name="________MNS8418">#N/A</definedName>
    <definedName name="________MOD01" localSheetId="12">#REF!</definedName>
    <definedName name="________MOD01" localSheetId="11">#REF!</definedName>
    <definedName name="________MOD01">#REF!</definedName>
    <definedName name="________Nov1" localSheetId="12">#REF!</definedName>
    <definedName name="________Nov1">#REF!</definedName>
    <definedName name="________Obs1" localSheetId="12">#REF!</definedName>
    <definedName name="________Obs1">#REF!</definedName>
    <definedName name="________Obs2" localSheetId="12">#REF!</definedName>
    <definedName name="________Obs2">#REF!</definedName>
    <definedName name="________Out1" localSheetId="12">#REF!</definedName>
    <definedName name="________Out1">#REF!</definedName>
    <definedName name="________OUT98" localSheetId="17" hidden="1">{#N/A,#N/A,TRUE,"Serviços"}</definedName>
    <definedName name="________OUT98" localSheetId="12" hidden="1">{#N/A,#N/A,TRUE,"Serviços"}</definedName>
    <definedName name="________OUT98" localSheetId="15" hidden="1">{#N/A,#N/A,TRUE,"Serviços"}</definedName>
    <definedName name="________OUT98" localSheetId="9">{#N/A,#N/A,TRUE,"Serviços"}</definedName>
    <definedName name="________OUT98" localSheetId="11" hidden="1">{#N/A,#N/A,TRUE,"Serviços"}</definedName>
    <definedName name="________OUT98" localSheetId="6" hidden="1">{#N/A,#N/A,TRUE,"Serviços"}</definedName>
    <definedName name="________OUT98" localSheetId="16" hidden="1">{#N/A,#N/A,TRUE,"Serviços"}</definedName>
    <definedName name="________OUT98" hidden="1">{#N/A,#N/A,TRUE,"Serviços"}</definedName>
    <definedName name="________out99" localSheetId="12" hidden="1">{#N/A,#N/A,TRUE,"Serviços"}</definedName>
    <definedName name="________out99" localSheetId="15" hidden="1">{#N/A,#N/A,TRUE,"Serviços"}</definedName>
    <definedName name="________out99" localSheetId="11" hidden="1">{#N/A,#N/A,TRUE,"Serviços"}</definedName>
    <definedName name="________out99" hidden="1">{#N/A,#N/A,TRUE,"Serviços"}</definedName>
    <definedName name="________OUTTT98" localSheetId="17" hidden="1">{#N/A,#N/A,TRUE,"Serviços"}</definedName>
    <definedName name="________OUTTT98" localSheetId="12" hidden="1">{#N/A,#N/A,TRUE,"Serviços"}</definedName>
    <definedName name="________OUTTT98" localSheetId="15" hidden="1">{#N/A,#N/A,TRUE,"Serviços"}</definedName>
    <definedName name="________OUTTT98" localSheetId="9">{#N/A,#N/A,TRUE,"Serviços"}</definedName>
    <definedName name="________OUTTT98" localSheetId="11" hidden="1">{#N/A,#N/A,TRUE,"Serviços"}</definedName>
    <definedName name="________OUTTT98" localSheetId="6" hidden="1">{#N/A,#N/A,TRUE,"Serviços"}</definedName>
    <definedName name="________OUTTT98" localSheetId="16" hidden="1">{#N/A,#N/A,TRUE,"Serviços"}</definedName>
    <definedName name="________OUTTT98" hidden="1">{#N/A,#N/A,TRUE,"Serviços"}</definedName>
    <definedName name="________PCB5" localSheetId="12">#REF!</definedName>
    <definedName name="________PCB5">#REF!</definedName>
    <definedName name="________PCM30" localSheetId="12">#REF!</definedName>
    <definedName name="________PCM30">#REF!</definedName>
    <definedName name="________PL1" localSheetId="12">#REF!</definedName>
    <definedName name="________PL1" localSheetId="11">#REF!</definedName>
    <definedName name="________PL1" localSheetId="14">#REF!</definedName>
    <definedName name="________PL1">#REF!</definedName>
    <definedName name="________PL1_25" localSheetId="12">#REF!</definedName>
    <definedName name="________PL1_25" localSheetId="11">#REF!</definedName>
    <definedName name="________PL1_25" localSheetId="14">#REF!</definedName>
    <definedName name="________PL1_25">#REF!</definedName>
    <definedName name="________PLA2" localSheetId="12">#REF!</definedName>
    <definedName name="________PLA2">#REF!</definedName>
    <definedName name="________PM334" localSheetId="12">#REF!</definedName>
    <definedName name="________PM334">#REF!</definedName>
    <definedName name="________PM335" localSheetId="12">#REF!</definedName>
    <definedName name="________PM335">#REF!</definedName>
    <definedName name="________PM346" localSheetId="12">#REF!</definedName>
    <definedName name="________PM346">#REF!</definedName>
    <definedName name="________PM406" localSheetId="12">#REF!</definedName>
    <definedName name="________PM406">#REF!</definedName>
    <definedName name="________PM412" localSheetId="12">#REF!</definedName>
    <definedName name="________PM412">#REF!</definedName>
    <definedName name="________PM609" localSheetId="12">#REF!</definedName>
    <definedName name="________PM609">#REF!</definedName>
    <definedName name="________PM970" localSheetId="12">#REF!</definedName>
    <definedName name="________PM970">#REF!</definedName>
    <definedName name="________PR1004" localSheetId="12">#REF!</definedName>
    <definedName name="________PR1004">#REF!</definedName>
    <definedName name="________PR1015" localSheetId="12">#REF!</definedName>
    <definedName name="________PR1015">#REF!</definedName>
    <definedName name="________PR1039" localSheetId="12">#REF!</definedName>
    <definedName name="________PR1039">#REF!</definedName>
    <definedName name="________PR1050" localSheetId="12">#REF!</definedName>
    <definedName name="________PR1050">#REF!</definedName>
    <definedName name="________PR278" localSheetId="12">#REF!</definedName>
    <definedName name="________PR278">#REF!</definedName>
    <definedName name="________PR279" localSheetId="12">#REF!</definedName>
    <definedName name="________PR279">#REF!</definedName>
    <definedName name="________PR450" localSheetId="12">#REF!</definedName>
    <definedName name="________PR450">#REF!</definedName>
    <definedName name="________PR709" localSheetId="12">#REF!</definedName>
    <definedName name="________PR709">#REF!</definedName>
    <definedName name="________PR710" localSheetId="12">#REF!</definedName>
    <definedName name="________PR710">#REF!</definedName>
    <definedName name="________PR711" localSheetId="12">#REF!</definedName>
    <definedName name="________PR711">#REF!</definedName>
    <definedName name="________PR719" localSheetId="12">#REF!</definedName>
    <definedName name="________PR719">#REF!</definedName>
    <definedName name="________PR720" localSheetId="12">#REF!</definedName>
    <definedName name="________PR720">#REF!</definedName>
    <definedName name="________PR819" localSheetId="12">#REF!</definedName>
    <definedName name="________PR819">#REF!</definedName>
    <definedName name="________PR947" localSheetId="12">#REF!</definedName>
    <definedName name="________PR947">#REF!</definedName>
    <definedName name="________PTB10" localSheetId="12">#REF!</definedName>
    <definedName name="________PTB10">#REF!</definedName>
    <definedName name="________r" localSheetId="12">#REF!</definedName>
    <definedName name="________r" localSheetId="11">#REF!</definedName>
    <definedName name="________r" localSheetId="14">#REF!</definedName>
    <definedName name="________r">#REF!</definedName>
    <definedName name="________r_25" localSheetId="12">#REF!</definedName>
    <definedName name="________r_25" localSheetId="11">#REF!</definedName>
    <definedName name="________r_25" localSheetId="14">#REF!</definedName>
    <definedName name="________r_25">#REF!</definedName>
    <definedName name="________Rbv1" localSheetId="12">#REF!</definedName>
    <definedName name="________Rbv1" localSheetId="11">#REF!</definedName>
    <definedName name="________Rbv1" localSheetId="14">#REF!</definedName>
    <definedName name="________Rbv1">#REF!</definedName>
    <definedName name="________RP1" localSheetId="12">#REF!</definedName>
    <definedName name="________RP1">#REF!</definedName>
    <definedName name="________SE2" localSheetId="12">#REF!</definedName>
    <definedName name="________SE2">#REF!</definedName>
    <definedName name="________Set1" localSheetId="12">#REF!</definedName>
    <definedName name="________Set1">#REF!</definedName>
    <definedName name="________STC04" localSheetId="12">#REF!</definedName>
    <definedName name="________STC04">#REF!</definedName>
    <definedName name="________TB10" localSheetId="12">#REF!</definedName>
    <definedName name="________TB10" localSheetId="11">#REF!</definedName>
    <definedName name="________TB10" localSheetId="14">#REF!</definedName>
    <definedName name="________TB10">#REF!</definedName>
    <definedName name="________TCB4" localSheetId="12">#REF!</definedName>
    <definedName name="________TCB4">#REF!</definedName>
    <definedName name="________TCB5" localSheetId="12">#REF!</definedName>
    <definedName name="________TCB5" localSheetId="11">#REF!</definedName>
    <definedName name="________TCB5" localSheetId="14">#REF!</definedName>
    <definedName name="________TCB5">#REF!</definedName>
    <definedName name="________tcc4" localSheetId="12">#REF!</definedName>
    <definedName name="________tcc4" localSheetId="11">#REF!</definedName>
    <definedName name="________tcc4" localSheetId="14">#REF!</definedName>
    <definedName name="________tcc4">#REF!</definedName>
    <definedName name="________TCM30" localSheetId="12">#REF!</definedName>
    <definedName name="________TCM30">#REF!</definedName>
    <definedName name="________TEB4" localSheetId="12">#REF!</definedName>
    <definedName name="________TEB4">#REF!</definedName>
    <definedName name="________TOT1" localSheetId="12">#REF!</definedName>
    <definedName name="________TOT1">#REF!</definedName>
    <definedName name="________TOT2" localSheetId="12">#REF!</definedName>
    <definedName name="________TOT2">#REF!</definedName>
    <definedName name="________TOT3" localSheetId="12">#REF!</definedName>
    <definedName name="________TOT3">#REF!</definedName>
    <definedName name="________TOT4" localSheetId="12">#REF!</definedName>
    <definedName name="________TOT4">#REF!</definedName>
    <definedName name="________TOT5" localSheetId="12">#REF!</definedName>
    <definedName name="________TOT5">#REF!</definedName>
    <definedName name="________TOT6" localSheetId="12">#REF!</definedName>
    <definedName name="________TOT6">#REF!</definedName>
    <definedName name="________TOT7" localSheetId="12">#REF!</definedName>
    <definedName name="________TOT7">#REF!</definedName>
    <definedName name="________TP10" localSheetId="12">#REF!</definedName>
    <definedName name="________TP10">#REF!</definedName>
    <definedName name="________TP5" localSheetId="12">#REF!</definedName>
    <definedName name="________TP5">#REF!</definedName>
    <definedName name="________TSD2" localSheetId="12">#REF!</definedName>
    <definedName name="________TSD2">#REF!</definedName>
    <definedName name="________TT102" localSheetId="12">#REF!</definedName>
    <definedName name="________TT102">#REF!</definedName>
    <definedName name="________TT107" localSheetId="12">#REF!</definedName>
    <definedName name="________TT107">#REF!</definedName>
    <definedName name="________TT121" localSheetId="12">#REF!</definedName>
    <definedName name="________TT121">#REF!</definedName>
    <definedName name="________TT123" localSheetId="12">#REF!</definedName>
    <definedName name="________TT123">#REF!</definedName>
    <definedName name="________TT19" localSheetId="12">#REF!</definedName>
    <definedName name="________TT19">#REF!</definedName>
    <definedName name="________TT20" localSheetId="12">#REF!</definedName>
    <definedName name="________TT20">#REF!</definedName>
    <definedName name="________TT21" localSheetId="12">#REF!</definedName>
    <definedName name="________TT21">#REF!</definedName>
    <definedName name="________TT22" localSheetId="12">#REF!</definedName>
    <definedName name="________TT22">#REF!</definedName>
    <definedName name="________TT26" localSheetId="12">#REF!</definedName>
    <definedName name="________TT26">#REF!</definedName>
    <definedName name="________TT27" localSheetId="12">#REF!</definedName>
    <definedName name="________TT27">#REF!</definedName>
    <definedName name="________TT28" localSheetId="12">#REF!</definedName>
    <definedName name="________TT28">#REF!</definedName>
    <definedName name="________TT30" localSheetId="12">#REF!</definedName>
    <definedName name="________TT30">#REF!</definedName>
    <definedName name="________TT31" localSheetId="12">#REF!</definedName>
    <definedName name="________TT31">#REF!</definedName>
    <definedName name="________TT32" localSheetId="12">#REF!</definedName>
    <definedName name="________TT32">#REF!</definedName>
    <definedName name="________TT33" localSheetId="12">#REF!</definedName>
    <definedName name="________TT33">#REF!</definedName>
    <definedName name="________TT34" localSheetId="12">#REF!</definedName>
    <definedName name="________TT34">#REF!</definedName>
    <definedName name="________TT36" localSheetId="12">#REF!</definedName>
    <definedName name="________TT36">#REF!</definedName>
    <definedName name="________TT37" localSheetId="12">#REF!</definedName>
    <definedName name="________TT37">#REF!</definedName>
    <definedName name="________TT38" localSheetId="12">#REF!</definedName>
    <definedName name="________TT38">#REF!</definedName>
    <definedName name="________TT39" localSheetId="12">#REF!</definedName>
    <definedName name="________TT39">#REF!</definedName>
    <definedName name="________TT40" localSheetId="12">#REF!</definedName>
    <definedName name="________TT40">#REF!</definedName>
    <definedName name="________TT5" localSheetId="12">#REF!</definedName>
    <definedName name="________TT5">#REF!</definedName>
    <definedName name="________TT52" localSheetId="12">#REF!</definedName>
    <definedName name="________TT52">#REF!</definedName>
    <definedName name="________TT53" localSheetId="12">#REF!</definedName>
    <definedName name="________TT53">#REF!</definedName>
    <definedName name="________TT54" localSheetId="12">#REF!</definedName>
    <definedName name="________TT54">#REF!</definedName>
    <definedName name="________TT55" localSheetId="12">#REF!</definedName>
    <definedName name="________TT55">#REF!</definedName>
    <definedName name="________TT6" localSheetId="12">#REF!</definedName>
    <definedName name="________TT6">#REF!</definedName>
    <definedName name="________TT60" localSheetId="12">#REF!</definedName>
    <definedName name="________TT60">#REF!</definedName>
    <definedName name="________TT61" localSheetId="12">#REF!</definedName>
    <definedName name="________TT61">#REF!</definedName>
    <definedName name="________TT69" localSheetId="12">#REF!</definedName>
    <definedName name="________TT69">#REF!</definedName>
    <definedName name="________TT7" localSheetId="12">#REF!</definedName>
    <definedName name="________TT7">#REF!</definedName>
    <definedName name="________TT70" localSheetId="12">#REF!</definedName>
    <definedName name="________TT70">#REF!</definedName>
    <definedName name="________TT71" localSheetId="12">#REF!</definedName>
    <definedName name="________TT71">#REF!</definedName>
    <definedName name="________TT74" localSheetId="12">#REF!</definedName>
    <definedName name="________TT74">#REF!</definedName>
    <definedName name="________TT75" localSheetId="12">#REF!</definedName>
    <definedName name="________TT75">#REF!</definedName>
    <definedName name="________TT76" localSheetId="12">#REF!</definedName>
    <definedName name="________TT76">#REF!</definedName>
    <definedName name="________TT77" localSheetId="12">#REF!</definedName>
    <definedName name="________TT77">#REF!</definedName>
    <definedName name="________TT78" localSheetId="12">#REF!</definedName>
    <definedName name="________TT78">#REF!</definedName>
    <definedName name="________TT79" localSheetId="12">#REF!</definedName>
    <definedName name="________TT79">#REF!</definedName>
    <definedName name="________TT94" localSheetId="12">#REF!</definedName>
    <definedName name="________TT94">#REF!</definedName>
    <definedName name="________TT95" localSheetId="12">#REF!</definedName>
    <definedName name="________TT95">#REF!</definedName>
    <definedName name="________TT97" localSheetId="12">#REF!</definedName>
    <definedName name="________TT97">#REF!</definedName>
    <definedName name="_______A1" localSheetId="12">#REF!</definedName>
    <definedName name="_______A1">#REF!</definedName>
    <definedName name="_______A10" localSheetId="12">#REF!</definedName>
    <definedName name="_______A10">#REF!</definedName>
    <definedName name="_______A11" localSheetId="12">#REF!</definedName>
    <definedName name="_______A11">#REF!</definedName>
    <definedName name="_______A12" localSheetId="12">#REF!</definedName>
    <definedName name="_______A12">#REF!</definedName>
    <definedName name="_______A13" localSheetId="12">#REF!</definedName>
    <definedName name="_______A13">#REF!</definedName>
    <definedName name="_______A14" localSheetId="12">#REF!</definedName>
    <definedName name="_______A14">#REF!</definedName>
    <definedName name="_______A15" localSheetId="12">#REF!</definedName>
    <definedName name="_______A15">#REF!</definedName>
    <definedName name="_______A16" localSheetId="12">#REF!</definedName>
    <definedName name="_______A16">#REF!</definedName>
    <definedName name="_______A17" localSheetId="12">#REF!</definedName>
    <definedName name="_______A17">#REF!</definedName>
    <definedName name="_______A19" localSheetId="12">#REF!</definedName>
    <definedName name="_______A19">#REF!</definedName>
    <definedName name="_______A2" localSheetId="12">#REF!</definedName>
    <definedName name="_______A2">#REF!</definedName>
    <definedName name="_______A20" localSheetId="12">#REF!</definedName>
    <definedName name="_______A20">#REF!</definedName>
    <definedName name="_______A21" localSheetId="12">#REF!</definedName>
    <definedName name="_______A21">#REF!</definedName>
    <definedName name="_______A22" localSheetId="12">#REF!</definedName>
    <definedName name="_______A22">#REF!</definedName>
    <definedName name="_______A23" localSheetId="12">#REF!</definedName>
    <definedName name="_______A23">#REF!</definedName>
    <definedName name="_______A24" localSheetId="12">#REF!</definedName>
    <definedName name="_______A24">#REF!</definedName>
    <definedName name="_______A25" localSheetId="12">#REF!</definedName>
    <definedName name="_______A25">#REF!</definedName>
    <definedName name="_______A3" localSheetId="12">#REF!</definedName>
    <definedName name="_______A3">#REF!</definedName>
    <definedName name="_______A4" localSheetId="12">#REF!</definedName>
    <definedName name="_______A4">#REF!</definedName>
    <definedName name="_______A5" localSheetId="12">#REF!</definedName>
    <definedName name="_______A5">#REF!</definedName>
    <definedName name="_______A6" localSheetId="12">#REF!</definedName>
    <definedName name="_______A6">#REF!</definedName>
    <definedName name="_______A7" localSheetId="12">#REF!</definedName>
    <definedName name="_______A7">#REF!</definedName>
    <definedName name="_______A9" localSheetId="12">#REF!</definedName>
    <definedName name="_______A9">#REF!</definedName>
    <definedName name="_______Abr1" localSheetId="12">#REF!</definedName>
    <definedName name="_______Abr1">#REF!</definedName>
    <definedName name="_______ACA25" localSheetId="12">#REF!</definedName>
    <definedName name="_______ACA25">#REF!</definedName>
    <definedName name="_______ACA50" localSheetId="12">#REF!</definedName>
    <definedName name="_______ACA50">#REF!</definedName>
    <definedName name="_______ACM30" localSheetId="12">#REF!</definedName>
    <definedName name="_______ACM30">#REF!</definedName>
    <definedName name="_______Ago1" localSheetId="12">#REF!</definedName>
    <definedName name="_______Ago1">#REF!</definedName>
    <definedName name="_______arg13">"$#REF!.$H$31"</definedName>
    <definedName name="_______arg16">"$#REF!.$H$55"</definedName>
    <definedName name="_______ATD1" localSheetId="12">#REF!</definedName>
    <definedName name="_______ATD1">#REF!</definedName>
    <definedName name="_______BDI1" localSheetId="12">#REF!</definedName>
    <definedName name="_______BDI1">#REF!</definedName>
    <definedName name="_______brv2" localSheetId="12">#REF!</definedName>
    <definedName name="_______brv2">#REF!</definedName>
    <definedName name="_______Brz1" localSheetId="12">#REF!</definedName>
    <definedName name="_______Brz1" localSheetId="11">#REF!:#REF!</definedName>
    <definedName name="_______Brz1">#REF!</definedName>
    <definedName name="_______Brz2" localSheetId="12">#REF!</definedName>
    <definedName name="_______Brz2" localSheetId="11">#REF!:#REF!</definedName>
    <definedName name="_______Brz2">#REF!</definedName>
    <definedName name="_______cab1" localSheetId="12">#REF!</definedName>
    <definedName name="_______cab1" localSheetId="11">#REF!</definedName>
    <definedName name="_______cab1" localSheetId="14">#REF!</definedName>
    <definedName name="_______cab1">#REF!</definedName>
    <definedName name="_______CAP20" localSheetId="12">#REF!</definedName>
    <definedName name="_______CAP20" localSheetId="11">#REF!</definedName>
    <definedName name="_______CAP20" localSheetId="14">#REF!</definedName>
    <definedName name="_______CAP20">#REF!</definedName>
    <definedName name="_______CC709" localSheetId="11">#REF!</definedName>
    <definedName name="_______CC709">#N/A</definedName>
    <definedName name="_______CC947" localSheetId="11">#REF!</definedName>
    <definedName name="_______CC947">#N/A</definedName>
    <definedName name="_______CCM30" localSheetId="12">#REF!</definedName>
    <definedName name="_______CCM30">#REF!</definedName>
    <definedName name="_______CMM30" localSheetId="12">#REF!</definedName>
    <definedName name="_______CMM30">#REF!</definedName>
    <definedName name="_______DAR02" localSheetId="12">#REF!</definedName>
    <definedName name="_______DAR02">#REF!</definedName>
    <definedName name="_______Dez1" localSheetId="12">#REF!</definedName>
    <definedName name="_______Dez1" localSheetId="11">#REF!</definedName>
    <definedName name="_______Dez1">#REF!</definedName>
    <definedName name="_______DIV1004" localSheetId="12">#REF!</definedName>
    <definedName name="_______DIV1004" localSheetId="11">#REF!</definedName>
    <definedName name="_______DIV1004">#REF!</definedName>
    <definedName name="_______DIV1015" localSheetId="12">#REF!</definedName>
    <definedName name="_______DIV1015">#REF!</definedName>
    <definedName name="_______DIV1039" localSheetId="12">#REF!</definedName>
    <definedName name="_______DIV1039">#REF!</definedName>
    <definedName name="_______DIV1050" localSheetId="12">#REF!</definedName>
    <definedName name="_______DIV1050">#REF!</definedName>
    <definedName name="_______DIV278" localSheetId="12">#REF!</definedName>
    <definedName name="_______DIV278">#REF!</definedName>
    <definedName name="_______DIV279" localSheetId="12">#REF!</definedName>
    <definedName name="_______DIV279">#REF!</definedName>
    <definedName name="_______DIV45" localSheetId="12">#REF!</definedName>
    <definedName name="_______DIV45">#REF!</definedName>
    <definedName name="_______DIV450" localSheetId="12">#REF!</definedName>
    <definedName name="_______DIV450">#REF!</definedName>
    <definedName name="_______DIV709" localSheetId="12">#REF!</definedName>
    <definedName name="_______DIV709">#REF!</definedName>
    <definedName name="_______DIV710" localSheetId="12">#REF!</definedName>
    <definedName name="_______DIV710">#REF!</definedName>
    <definedName name="_______DIV711" localSheetId="12">#REF!</definedName>
    <definedName name="_______DIV711">#REF!</definedName>
    <definedName name="_______DIV718" localSheetId="12">#REF!</definedName>
    <definedName name="_______DIV718">#REF!</definedName>
    <definedName name="_______DIV719" localSheetId="12">#REF!</definedName>
    <definedName name="_______DIV719">#REF!</definedName>
    <definedName name="_______DIV720" localSheetId="12">#REF!</definedName>
    <definedName name="_______DIV720">#REF!</definedName>
    <definedName name="_______DIV819" localSheetId="12">#REF!</definedName>
    <definedName name="_______DIV819">#REF!</definedName>
    <definedName name="_______DIV947" localSheetId="12">#REF!</definedName>
    <definedName name="_______DIV947">#REF!</definedName>
    <definedName name="_______DND2" localSheetId="11">#REF!</definedName>
    <definedName name="_______DND2">#N/A</definedName>
    <definedName name="_______EDA01" localSheetId="12">#REF!</definedName>
    <definedName name="_______EDA01">#REF!</definedName>
    <definedName name="_______Ext2" localSheetId="12">#REF!</definedName>
    <definedName name="_______Ext2" localSheetId="11">#REF!</definedName>
    <definedName name="_______Ext2" localSheetId="14">#REF!</definedName>
    <definedName name="_______Ext2">#REF!</definedName>
    <definedName name="_______Fev1" localSheetId="12">#REF!</definedName>
    <definedName name="_______Fev1">#REF!</definedName>
    <definedName name="_______HCB5" localSheetId="12">#REF!</definedName>
    <definedName name="_______HCB5">#REF!</definedName>
    <definedName name="_______Jan1" localSheetId="12">#REF!</definedName>
    <definedName name="_______Jan1">#REF!</definedName>
    <definedName name="_______JAZ1" localSheetId="12">#REF!</definedName>
    <definedName name="_______JAZ1" localSheetId="11">#REF!</definedName>
    <definedName name="_______JAZ1" localSheetId="14">#REF!</definedName>
    <definedName name="_______JAZ1">#REF!</definedName>
    <definedName name="_______JAZ11" localSheetId="12">#REF!</definedName>
    <definedName name="_______JAZ11" localSheetId="11">#REF!</definedName>
    <definedName name="_______JAZ11" localSheetId="14">#REF!</definedName>
    <definedName name="_______JAZ11">#REF!</definedName>
    <definedName name="_______JAZ2" localSheetId="12">#REF!</definedName>
    <definedName name="_______JAZ2" localSheetId="11">#REF!</definedName>
    <definedName name="_______JAZ2" localSheetId="14">#REF!</definedName>
    <definedName name="_______JAZ2">#REF!</definedName>
    <definedName name="_______JAZ22" localSheetId="12">#REF!</definedName>
    <definedName name="_______JAZ22" localSheetId="11">#REF!</definedName>
    <definedName name="_______JAZ22" localSheetId="14">#REF!</definedName>
    <definedName name="_______JAZ22">#REF!</definedName>
    <definedName name="_______JAZ3" localSheetId="12">#REF!</definedName>
    <definedName name="_______JAZ3" localSheetId="11">#REF!</definedName>
    <definedName name="_______JAZ3" localSheetId="14">#REF!</definedName>
    <definedName name="_______JAZ3">#REF!</definedName>
    <definedName name="_______JAZ33" localSheetId="12">#REF!</definedName>
    <definedName name="_______JAZ33" localSheetId="11">#REF!</definedName>
    <definedName name="_______JAZ33" localSheetId="14">#REF!</definedName>
    <definedName name="_______JAZ33">#REF!</definedName>
    <definedName name="_______Jul1" localSheetId="12">#REF!</definedName>
    <definedName name="_______Jul1">#REF!</definedName>
    <definedName name="_______Jun1" localSheetId="12">#REF!</definedName>
    <definedName name="_______Jun1">#REF!</definedName>
    <definedName name="_______ki5" localSheetId="12">#REF!</definedName>
    <definedName name="_______ki5">#REF!</definedName>
    <definedName name="_______KM406407" localSheetId="12">#REF!</definedName>
    <definedName name="_______KM406407" localSheetId="11">#REF!</definedName>
    <definedName name="_______KM406407" localSheetId="14">#REF!</definedName>
    <definedName name="_______KM406407">#REF!</definedName>
    <definedName name="_______la2" localSheetId="12">#REF!</definedName>
    <definedName name="_______la2">#REF!</definedName>
    <definedName name="_______LO1004" localSheetId="12">#REF!</definedName>
    <definedName name="_______LO1004">#REF!</definedName>
    <definedName name="_______LO1015" localSheetId="12">#REF!</definedName>
    <definedName name="_______LO1015">#REF!</definedName>
    <definedName name="_______LO1039" localSheetId="12">#REF!</definedName>
    <definedName name="_______LO1039">#REF!</definedName>
    <definedName name="_______LO1050" localSheetId="12">#REF!</definedName>
    <definedName name="_______LO1050">#REF!</definedName>
    <definedName name="_______LO278" localSheetId="12">#REF!</definedName>
    <definedName name="_______LO278">#REF!</definedName>
    <definedName name="_______LO279" localSheetId="12">#REF!</definedName>
    <definedName name="_______LO279">#REF!</definedName>
    <definedName name="_______LO450" localSheetId="12">#REF!</definedName>
    <definedName name="_______LO450">#REF!</definedName>
    <definedName name="_______LO709" localSheetId="12">#REF!</definedName>
    <definedName name="_______LO709">#REF!</definedName>
    <definedName name="_______LO710" localSheetId="12">#REF!</definedName>
    <definedName name="_______LO710">#REF!</definedName>
    <definedName name="_______LO711" localSheetId="12">#REF!</definedName>
    <definedName name="_______LO711">#REF!</definedName>
    <definedName name="_______LO719" localSheetId="12">#REF!</definedName>
    <definedName name="_______LO719">#REF!</definedName>
    <definedName name="_______LO720" localSheetId="12">#REF!</definedName>
    <definedName name="_______LO720">#REF!</definedName>
    <definedName name="_______LO819" localSheetId="12">#REF!</definedName>
    <definedName name="_______LO819">#REF!</definedName>
    <definedName name="_______LO947" localSheetId="12">#REF!</definedName>
    <definedName name="_______LO947">#REF!</definedName>
    <definedName name="_______Mai1" localSheetId="12">#REF!</definedName>
    <definedName name="_______Mai1">#REF!</definedName>
    <definedName name="_______Mar1" localSheetId="12">#REF!</definedName>
    <definedName name="_______Mar1">#REF!</definedName>
    <definedName name="_______ME1004" localSheetId="12">#REF!</definedName>
    <definedName name="_______ME1004">#REF!</definedName>
    <definedName name="_______ME1015" localSheetId="12">#REF!</definedName>
    <definedName name="_______ME1015">#REF!</definedName>
    <definedName name="_______ME1039" localSheetId="12">#REF!</definedName>
    <definedName name="_______ME1039">#REF!</definedName>
    <definedName name="_______ME1050" localSheetId="12">#REF!</definedName>
    <definedName name="_______ME1050">#REF!</definedName>
    <definedName name="_______ME278" localSheetId="12">#REF!</definedName>
    <definedName name="_______ME278">#REF!</definedName>
    <definedName name="_______ME279" localSheetId="12">#REF!</definedName>
    <definedName name="_______ME279">#REF!</definedName>
    <definedName name="_______ME450" localSheetId="12">#REF!</definedName>
    <definedName name="_______ME450">#REF!</definedName>
    <definedName name="_______ME709" localSheetId="12">#REF!</definedName>
    <definedName name="_______ME709">#REF!</definedName>
    <definedName name="_______ME710" localSheetId="12">#REF!</definedName>
    <definedName name="_______ME710">#REF!</definedName>
    <definedName name="_______ME711" localSheetId="12">#REF!</definedName>
    <definedName name="_______ME711">#REF!</definedName>
    <definedName name="_______ME719" localSheetId="12">#REF!</definedName>
    <definedName name="_______ME719">#REF!</definedName>
    <definedName name="_______ME720" localSheetId="12">#REF!</definedName>
    <definedName name="_______ME720">#REF!</definedName>
    <definedName name="_______ME819" localSheetId="12">#REF!</definedName>
    <definedName name="_______ME819">#REF!</definedName>
    <definedName name="_______ME947" localSheetId="12">#REF!</definedName>
    <definedName name="_______ME947">#REF!</definedName>
    <definedName name="_______MFC01" localSheetId="12">#REF!</definedName>
    <definedName name="_______MFC01">#REF!</definedName>
    <definedName name="_______MNS8418">#N/A</definedName>
    <definedName name="_______MOD01" localSheetId="12">#REF!</definedName>
    <definedName name="_______MOD01" localSheetId="11">#REF!</definedName>
    <definedName name="_______MOD01">#REF!</definedName>
    <definedName name="_______Nov1" localSheetId="12">#REF!</definedName>
    <definedName name="_______Nov1">#REF!</definedName>
    <definedName name="_______Obs1" localSheetId="12">#REF!</definedName>
    <definedName name="_______Obs1">#REF!</definedName>
    <definedName name="_______Obs2" localSheetId="12">#REF!</definedName>
    <definedName name="_______Obs2">#REF!</definedName>
    <definedName name="_______Out1" localSheetId="12">#REF!</definedName>
    <definedName name="_______Out1">#REF!</definedName>
    <definedName name="_______OUT98" localSheetId="17" hidden="1">{#N/A,#N/A,TRUE,"Serviços"}</definedName>
    <definedName name="_______OUT98" localSheetId="12" hidden="1">{#N/A,#N/A,TRUE,"Serviços"}</definedName>
    <definedName name="_______OUT98" localSheetId="15" hidden="1">{#N/A,#N/A,TRUE,"Serviços"}</definedName>
    <definedName name="_______OUT98" localSheetId="9">{#N/A,#N/A,TRUE,"Serviços"}</definedName>
    <definedName name="_______OUT98" localSheetId="11" hidden="1">{#N/A,#N/A,TRUE,"Serviços"}</definedName>
    <definedName name="_______OUT98" localSheetId="6" hidden="1">{#N/A,#N/A,TRUE,"Serviços"}</definedName>
    <definedName name="_______OUT98" localSheetId="16" hidden="1">{#N/A,#N/A,TRUE,"Serviços"}</definedName>
    <definedName name="_______OUT98" hidden="1">{#N/A,#N/A,TRUE,"Serviços"}</definedName>
    <definedName name="_______OUT9888" localSheetId="17" hidden="1">{#N/A,#N/A,TRUE,"Serviços"}</definedName>
    <definedName name="_______OUT9888" localSheetId="12" hidden="1">{#N/A,#N/A,TRUE,"Serviços"}</definedName>
    <definedName name="_______OUT9888" localSheetId="15" hidden="1">{#N/A,#N/A,TRUE,"Serviços"}</definedName>
    <definedName name="_______OUT9888" localSheetId="9">{#N/A,#N/A,TRUE,"Serviços"}</definedName>
    <definedName name="_______OUT9888" localSheetId="11" hidden="1">{#N/A,#N/A,TRUE,"Serviços"}</definedName>
    <definedName name="_______OUT9888" localSheetId="6" hidden="1">{#N/A,#N/A,TRUE,"Serviços"}</definedName>
    <definedName name="_______OUT9888" localSheetId="16" hidden="1">{#N/A,#N/A,TRUE,"Serviços"}</definedName>
    <definedName name="_______OUT9888" hidden="1">{#N/A,#N/A,TRUE,"Serviços"}</definedName>
    <definedName name="_______out99" localSheetId="12" hidden="1">{#N/A,#N/A,TRUE,"Serviços"}</definedName>
    <definedName name="_______out99" localSheetId="15" hidden="1">{#N/A,#N/A,TRUE,"Serviços"}</definedName>
    <definedName name="_______out99" localSheetId="11" hidden="1">{#N/A,#N/A,TRUE,"Serviços"}</definedName>
    <definedName name="_______out99" hidden="1">{#N/A,#N/A,TRUE,"Serviços"}</definedName>
    <definedName name="_______PCB5" localSheetId="12">#REF!</definedName>
    <definedName name="_______PCB5">#REF!</definedName>
    <definedName name="_______PCM30" localSheetId="12">#REF!</definedName>
    <definedName name="_______PCM30">#REF!</definedName>
    <definedName name="_______PL1" localSheetId="12">#REF!</definedName>
    <definedName name="_______PL1" localSheetId="11">#REF!</definedName>
    <definedName name="_______PL1" localSheetId="14">#REF!</definedName>
    <definedName name="_______PL1">#REF!</definedName>
    <definedName name="_______PLA2" localSheetId="12">#REF!</definedName>
    <definedName name="_______PLA2">#REF!</definedName>
    <definedName name="_______PM334" localSheetId="12">#REF!</definedName>
    <definedName name="_______PM334">#REF!</definedName>
    <definedName name="_______PM335" localSheetId="12">#REF!</definedName>
    <definedName name="_______PM335">#REF!</definedName>
    <definedName name="_______PM346" localSheetId="12">#REF!</definedName>
    <definedName name="_______PM346">#REF!</definedName>
    <definedName name="_______PM406" localSheetId="12">#REF!</definedName>
    <definedName name="_______PM406">#REF!</definedName>
    <definedName name="_______PM412" localSheetId="12">#REF!</definedName>
    <definedName name="_______PM412">#REF!</definedName>
    <definedName name="_______PM609" localSheetId="12">#REF!</definedName>
    <definedName name="_______PM609">#REF!</definedName>
    <definedName name="_______PM970" localSheetId="12">#REF!</definedName>
    <definedName name="_______PM970">#REF!</definedName>
    <definedName name="_______PNV2002" localSheetId="12">#REF!</definedName>
    <definedName name="_______PNV2002">#REF!</definedName>
    <definedName name="_______PNV2003" localSheetId="12">#REF!</definedName>
    <definedName name="_______PNV2003">#REF!</definedName>
    <definedName name="_______PNV2009" localSheetId="12">#REF!</definedName>
    <definedName name="_______PNV2009">#REF!</definedName>
    <definedName name="_______PR1004" localSheetId="12">#REF!</definedName>
    <definedName name="_______PR1004">#REF!</definedName>
    <definedName name="_______PR1015" localSheetId="12">#REF!</definedName>
    <definedName name="_______PR1015">#REF!</definedName>
    <definedName name="_______PR1039" localSheetId="12">#REF!</definedName>
    <definedName name="_______PR1039">#REF!</definedName>
    <definedName name="_______PR1050" localSheetId="12">#REF!</definedName>
    <definedName name="_______PR1050">#REF!</definedName>
    <definedName name="_______PR278" localSheetId="12">#REF!</definedName>
    <definedName name="_______PR278">#REF!</definedName>
    <definedName name="_______PR279" localSheetId="12">#REF!</definedName>
    <definedName name="_______PR279">#REF!</definedName>
    <definedName name="_______PR450" localSheetId="12">#REF!</definedName>
    <definedName name="_______PR450">#REF!</definedName>
    <definedName name="_______PR709" localSheetId="12">#REF!</definedName>
    <definedName name="_______PR709">#REF!</definedName>
    <definedName name="_______PR710" localSheetId="12">#REF!</definedName>
    <definedName name="_______PR710">#REF!</definedName>
    <definedName name="_______PR711" localSheetId="12">#REF!</definedName>
    <definedName name="_______PR711">#REF!</definedName>
    <definedName name="_______PR719" localSheetId="12">#REF!</definedName>
    <definedName name="_______PR719">#REF!</definedName>
    <definedName name="_______PR720" localSheetId="12">#REF!</definedName>
    <definedName name="_______PR720">#REF!</definedName>
    <definedName name="_______PR819" localSheetId="12">#REF!</definedName>
    <definedName name="_______PR819">#REF!</definedName>
    <definedName name="_______PR947" localSheetId="12">#REF!</definedName>
    <definedName name="_______PR947">#REF!</definedName>
    <definedName name="_______PTB10" localSheetId="12">#REF!</definedName>
    <definedName name="_______PTB10">#REF!</definedName>
    <definedName name="_______r" localSheetId="12">#REF!</definedName>
    <definedName name="_______r" localSheetId="11">#REF!</definedName>
    <definedName name="_______r" localSheetId="14">#REF!</definedName>
    <definedName name="_______r">#REF!</definedName>
    <definedName name="_______Rbv1" localSheetId="12">#REF!</definedName>
    <definedName name="_______Rbv1" localSheetId="11">#REF!</definedName>
    <definedName name="_______Rbv1" localSheetId="14">#REF!</definedName>
    <definedName name="_______Rbv1">#REF!</definedName>
    <definedName name="_______reg1" localSheetId="12">#REF!</definedName>
    <definedName name="_______reg1">#REF!</definedName>
    <definedName name="_______reg3" localSheetId="12">#REF!</definedName>
    <definedName name="_______reg3">#REF!</definedName>
    <definedName name="_______reg5" localSheetId="12">#REF!</definedName>
    <definedName name="_______reg5">#REF!</definedName>
    <definedName name="_______reg7" localSheetId="12">#REF!</definedName>
    <definedName name="_______reg7">#REF!</definedName>
    <definedName name="_______RET1" localSheetId="12">#REF!</definedName>
    <definedName name="_______RET1" localSheetId="11">#REF!</definedName>
    <definedName name="_______RET1" localSheetId="14">#REF!</definedName>
    <definedName name="_______RET1">#REF!</definedName>
    <definedName name="_______RP1" localSheetId="12">#REF!</definedName>
    <definedName name="_______RP1">#REF!</definedName>
    <definedName name="_______SE2" localSheetId="12">#REF!</definedName>
    <definedName name="_______SE2">#REF!</definedName>
    <definedName name="_______Set1" localSheetId="12">#REF!</definedName>
    <definedName name="_______Set1">#REF!</definedName>
    <definedName name="_______STC04" localSheetId="12">#REF!</definedName>
    <definedName name="_______STC04">#REF!</definedName>
    <definedName name="_______TB10" localSheetId="12">#REF!</definedName>
    <definedName name="_______TB10" localSheetId="11">#REF!</definedName>
    <definedName name="_______TB10" localSheetId="14">#REF!</definedName>
    <definedName name="_______TB10">#REF!</definedName>
    <definedName name="_______TCB4" localSheetId="12">#REF!</definedName>
    <definedName name="_______TCB4">#REF!</definedName>
    <definedName name="_______TCB5" localSheetId="12">#REF!</definedName>
    <definedName name="_______TCB5" localSheetId="11">#REF!</definedName>
    <definedName name="_______TCB5" localSheetId="14">#REF!</definedName>
    <definedName name="_______TCB5">#REF!</definedName>
    <definedName name="_______tcc4" localSheetId="12">#REF!</definedName>
    <definedName name="_______tcc4" localSheetId="11">#REF!</definedName>
    <definedName name="_______tcc4" localSheetId="14">#REF!</definedName>
    <definedName name="_______tcc4">#REF!</definedName>
    <definedName name="_______TCM30" localSheetId="12">#REF!</definedName>
    <definedName name="_______TCM30">#REF!</definedName>
    <definedName name="_______TEB4" localSheetId="12">#REF!</definedName>
    <definedName name="_______TEB4">#REF!</definedName>
    <definedName name="_______TOT1" localSheetId="12">#REF!</definedName>
    <definedName name="_______TOT1">#REF!</definedName>
    <definedName name="_______TOT2" localSheetId="12">#REF!</definedName>
    <definedName name="_______TOT2">#REF!</definedName>
    <definedName name="_______TOT3" localSheetId="12">#REF!</definedName>
    <definedName name="_______TOT3">#REF!</definedName>
    <definedName name="_______TOT4" localSheetId="12">#REF!</definedName>
    <definedName name="_______TOT4">#REF!</definedName>
    <definedName name="_______TOT5" localSheetId="12">#REF!</definedName>
    <definedName name="_______TOT5">#REF!</definedName>
    <definedName name="_______TOT6" localSheetId="12">#REF!</definedName>
    <definedName name="_______TOT6">#REF!</definedName>
    <definedName name="_______TOT7" localSheetId="12">#REF!</definedName>
    <definedName name="_______TOT7">#REF!</definedName>
    <definedName name="_______TP10">#N/A</definedName>
    <definedName name="_______TP5">#N/A</definedName>
    <definedName name="_______TSD2" localSheetId="12">#REF!</definedName>
    <definedName name="_______TSD2">#REF!</definedName>
    <definedName name="_______TT102" localSheetId="12">#REF!</definedName>
    <definedName name="_______TT102">#REF!</definedName>
    <definedName name="_______TT107" localSheetId="12">#REF!</definedName>
    <definedName name="_______TT107">#REF!</definedName>
    <definedName name="_______TT121" localSheetId="12">#REF!</definedName>
    <definedName name="_______TT121">#REF!</definedName>
    <definedName name="_______TT123" localSheetId="12">#REF!</definedName>
    <definedName name="_______TT123">#REF!</definedName>
    <definedName name="_______TT19" localSheetId="12">#REF!</definedName>
    <definedName name="_______TT19">#REF!</definedName>
    <definedName name="_______TT20" localSheetId="12">#REF!</definedName>
    <definedName name="_______TT20">#REF!</definedName>
    <definedName name="_______TT21" localSheetId="12">#REF!</definedName>
    <definedName name="_______TT21">#REF!</definedName>
    <definedName name="_______TT22" localSheetId="12">#REF!</definedName>
    <definedName name="_______TT22">#REF!</definedName>
    <definedName name="_______TT26" localSheetId="12">#REF!</definedName>
    <definedName name="_______TT26">#REF!</definedName>
    <definedName name="_______TT27" localSheetId="12">#REF!</definedName>
    <definedName name="_______TT27">#REF!</definedName>
    <definedName name="_______TT28" localSheetId="12">#REF!</definedName>
    <definedName name="_______TT28">#REF!</definedName>
    <definedName name="_______TT30" localSheetId="12">#REF!</definedName>
    <definedName name="_______TT30">#REF!</definedName>
    <definedName name="_______TT31" localSheetId="12">#REF!</definedName>
    <definedName name="_______TT31">#REF!</definedName>
    <definedName name="_______TT32" localSheetId="12">#REF!</definedName>
    <definedName name="_______TT32">#REF!</definedName>
    <definedName name="_______TT33" localSheetId="12">#REF!</definedName>
    <definedName name="_______TT33">#REF!</definedName>
    <definedName name="_______TT34" localSheetId="12">#REF!</definedName>
    <definedName name="_______TT34">#REF!</definedName>
    <definedName name="_______TT36" localSheetId="12">#REF!</definedName>
    <definedName name="_______TT36">#REF!</definedName>
    <definedName name="_______TT37" localSheetId="12">#REF!</definedName>
    <definedName name="_______TT37">#REF!</definedName>
    <definedName name="_______TT38" localSheetId="12">#REF!</definedName>
    <definedName name="_______TT38">#REF!</definedName>
    <definedName name="_______TT39" localSheetId="12">#REF!</definedName>
    <definedName name="_______TT39">#REF!</definedName>
    <definedName name="_______TT40" localSheetId="12">#REF!</definedName>
    <definedName name="_______TT40">#REF!</definedName>
    <definedName name="_______TT5" localSheetId="12">#REF!</definedName>
    <definedName name="_______TT5">#REF!</definedName>
    <definedName name="_______TT52" localSheetId="12">#REF!</definedName>
    <definedName name="_______TT52">#REF!</definedName>
    <definedName name="_______TT53" localSheetId="12">#REF!</definedName>
    <definedName name="_______TT53">#REF!</definedName>
    <definedName name="_______TT54" localSheetId="12">#REF!</definedName>
    <definedName name="_______TT54">#REF!</definedName>
    <definedName name="_______TT55" localSheetId="12">#REF!</definedName>
    <definedName name="_______TT55">#REF!</definedName>
    <definedName name="_______TT6" localSheetId="12">#REF!</definedName>
    <definedName name="_______TT6">#REF!</definedName>
    <definedName name="_______TT60" localSheetId="12">#REF!</definedName>
    <definedName name="_______TT60">#REF!</definedName>
    <definedName name="_______TT61" localSheetId="12">#REF!</definedName>
    <definedName name="_______TT61">#REF!</definedName>
    <definedName name="_______TT69" localSheetId="12">#REF!</definedName>
    <definedName name="_______TT69">#REF!</definedName>
    <definedName name="_______TT7" localSheetId="12">#REF!</definedName>
    <definedName name="_______TT7">#REF!</definedName>
    <definedName name="_______TT70" localSheetId="12">#REF!</definedName>
    <definedName name="_______TT70">#REF!</definedName>
    <definedName name="_______TT71" localSheetId="12">#REF!</definedName>
    <definedName name="_______TT71">#REF!</definedName>
    <definedName name="_______TT74" localSheetId="12">#REF!</definedName>
    <definedName name="_______TT74">#REF!</definedName>
    <definedName name="_______TT75" localSheetId="12">#REF!</definedName>
    <definedName name="_______TT75">#REF!</definedName>
    <definedName name="_______TT76" localSheetId="12">#REF!</definedName>
    <definedName name="_______TT76">#REF!</definedName>
    <definedName name="_______TT77" localSheetId="12">#REF!</definedName>
    <definedName name="_______TT77">#REF!</definedName>
    <definedName name="_______TT78" localSheetId="12">#REF!</definedName>
    <definedName name="_______TT78">#REF!</definedName>
    <definedName name="_______TT79" localSheetId="12">#REF!</definedName>
    <definedName name="_______TT79">#REF!</definedName>
    <definedName name="_______TT94" localSheetId="12">#REF!</definedName>
    <definedName name="_______TT94">#REF!</definedName>
    <definedName name="_______TT95" localSheetId="12">#REF!</definedName>
    <definedName name="_______TT95">#REF!</definedName>
    <definedName name="_______TT97" localSheetId="12">#REF!</definedName>
    <definedName name="_______TT97">#REF!</definedName>
    <definedName name="______A1" localSheetId="12">#REF!</definedName>
    <definedName name="______A1" localSheetId="11">#REF!</definedName>
    <definedName name="______A1">#REF!</definedName>
    <definedName name="______A10" localSheetId="12">#REF!</definedName>
    <definedName name="______A10" localSheetId="11">#REF!</definedName>
    <definedName name="______A10">#REF!</definedName>
    <definedName name="______A11" localSheetId="12">#REF!</definedName>
    <definedName name="______A11" localSheetId="11">#REF!</definedName>
    <definedName name="______A11">#REF!</definedName>
    <definedName name="______A12" localSheetId="12">#REF!</definedName>
    <definedName name="______A12">#REF!</definedName>
    <definedName name="______A13" localSheetId="12">#REF!</definedName>
    <definedName name="______A13">#REF!</definedName>
    <definedName name="______A14" localSheetId="12">#REF!</definedName>
    <definedName name="______A14">#REF!</definedName>
    <definedName name="______A15" localSheetId="12">#REF!</definedName>
    <definedName name="______A15">#REF!</definedName>
    <definedName name="______A16" localSheetId="12">#REF!</definedName>
    <definedName name="______A16">#REF!</definedName>
    <definedName name="______A17" localSheetId="12">#REF!</definedName>
    <definedName name="______A17">#REF!</definedName>
    <definedName name="______A19" localSheetId="12">#REF!</definedName>
    <definedName name="______A19">#REF!</definedName>
    <definedName name="______A2" localSheetId="12">#REF!</definedName>
    <definedName name="______A2">#REF!</definedName>
    <definedName name="______A20" localSheetId="12">#REF!</definedName>
    <definedName name="______A20">#REF!</definedName>
    <definedName name="______A21" localSheetId="12">#REF!</definedName>
    <definedName name="______A21">#REF!</definedName>
    <definedName name="______A22" localSheetId="12">#REF!</definedName>
    <definedName name="______A22">#REF!</definedName>
    <definedName name="______A23" localSheetId="12">#REF!</definedName>
    <definedName name="______A23">#REF!</definedName>
    <definedName name="______A24" localSheetId="12">#REF!</definedName>
    <definedName name="______A24">#REF!</definedName>
    <definedName name="______A25" localSheetId="12">#REF!</definedName>
    <definedName name="______A25">#REF!</definedName>
    <definedName name="______A3" localSheetId="12">#REF!</definedName>
    <definedName name="______A3">#REF!</definedName>
    <definedName name="______A4" localSheetId="12">#REF!</definedName>
    <definedName name="______A4">#REF!</definedName>
    <definedName name="______A5" localSheetId="12">#REF!</definedName>
    <definedName name="______A5">#REF!</definedName>
    <definedName name="______A6" localSheetId="12">#REF!</definedName>
    <definedName name="______A6">#REF!</definedName>
    <definedName name="______A7" localSheetId="12">#REF!</definedName>
    <definedName name="______A7">#REF!</definedName>
    <definedName name="______A9" localSheetId="12">#REF!</definedName>
    <definedName name="______A9">#REF!</definedName>
    <definedName name="______Abr1" localSheetId="12">#REF!</definedName>
    <definedName name="______Abr1">#REF!</definedName>
    <definedName name="______ACA25" localSheetId="12">#REF!</definedName>
    <definedName name="______ACA25">#REF!</definedName>
    <definedName name="______ACA50" localSheetId="12">#REF!</definedName>
    <definedName name="______ACA50">#REF!</definedName>
    <definedName name="______ACM30" localSheetId="12">#REF!</definedName>
    <definedName name="______ACM30">#REF!</definedName>
    <definedName name="______act2" localSheetId="12">#REF!</definedName>
    <definedName name="______act2">#REF!</definedName>
    <definedName name="______Ago1" localSheetId="12">#REF!</definedName>
    <definedName name="______Ago1">#REF!</definedName>
    <definedName name="______arg13">"$#REF!.$H$31"</definedName>
    <definedName name="______arg16">"$#REF!.$H$55"</definedName>
    <definedName name="______ATD1" localSheetId="12">#REF!</definedName>
    <definedName name="______ATD1">#REF!</definedName>
    <definedName name="______BDI1" localSheetId="12">#REF!</definedName>
    <definedName name="______BDI1">#REF!</definedName>
    <definedName name="______brv2" localSheetId="12">#REF!</definedName>
    <definedName name="______brv2">#REF!</definedName>
    <definedName name="______Brz1" localSheetId="12">#REF!</definedName>
    <definedName name="______Brz1" localSheetId="11">#REF!:#REF!</definedName>
    <definedName name="______Brz1">#REF!</definedName>
    <definedName name="______Brz2" localSheetId="12">#REF!</definedName>
    <definedName name="______Brz2" localSheetId="11">#REF!:#REF!</definedName>
    <definedName name="______Brz2">#REF!</definedName>
    <definedName name="______cab1" localSheetId="12">#REF!</definedName>
    <definedName name="______cab1" localSheetId="11">#REF!</definedName>
    <definedName name="______cab1" localSheetId="14">#REF!</definedName>
    <definedName name="______cab1">#REF!</definedName>
    <definedName name="______cab2" localSheetId="12">#REF!</definedName>
    <definedName name="______cab2">#REF!</definedName>
    <definedName name="______CAP20" localSheetId="12">#REF!</definedName>
    <definedName name="______CAP20" localSheetId="11">#REF!</definedName>
    <definedName name="______CAP20" localSheetId="14">#REF!</definedName>
    <definedName name="______CAP20">#REF!</definedName>
    <definedName name="______CC709">#N/A</definedName>
    <definedName name="______CC947" localSheetId="11">#REF!</definedName>
    <definedName name="______CC947">#N/A</definedName>
    <definedName name="______CCM30" localSheetId="12">#REF!</definedName>
    <definedName name="______CCM30">#REF!</definedName>
    <definedName name="______CMM30" localSheetId="12">#REF!</definedName>
    <definedName name="______CMM30">#REF!</definedName>
    <definedName name="______DAR02" localSheetId="12">#REF!</definedName>
    <definedName name="______DAR02">#REF!</definedName>
    <definedName name="______Dez1" localSheetId="12">#REF!</definedName>
    <definedName name="______Dez1" localSheetId="11">#REF!</definedName>
    <definedName name="______Dez1">#REF!</definedName>
    <definedName name="______DIV1004" localSheetId="12">#REF!</definedName>
    <definedName name="______DIV1004" localSheetId="11">#REF!</definedName>
    <definedName name="______DIV1004">#REF!</definedName>
    <definedName name="______DIV1015" localSheetId="12">#REF!</definedName>
    <definedName name="______DIV1015">#REF!</definedName>
    <definedName name="______DIV1039" localSheetId="12">#REF!</definedName>
    <definedName name="______DIV1039">#REF!</definedName>
    <definedName name="______DIV1050" localSheetId="12">#REF!</definedName>
    <definedName name="______DIV1050">#REF!</definedName>
    <definedName name="______DIV278" localSheetId="12">#REF!</definedName>
    <definedName name="______DIV278">#REF!</definedName>
    <definedName name="______DIV279" localSheetId="12">#REF!</definedName>
    <definedName name="______DIV279">#REF!</definedName>
    <definedName name="______DIV45" localSheetId="12">#REF!</definedName>
    <definedName name="______DIV45">#REF!</definedName>
    <definedName name="______DIV450" localSheetId="12">#REF!</definedName>
    <definedName name="______DIV450">#REF!</definedName>
    <definedName name="______DIV709" localSheetId="12">#REF!</definedName>
    <definedName name="______DIV709">#REF!</definedName>
    <definedName name="______DIV710" localSheetId="12">#REF!</definedName>
    <definedName name="______DIV710">#REF!</definedName>
    <definedName name="______DIV711" localSheetId="12">#REF!</definedName>
    <definedName name="______DIV711">#REF!</definedName>
    <definedName name="______DIV718" localSheetId="12">#REF!</definedName>
    <definedName name="______DIV718">#REF!</definedName>
    <definedName name="______DIV719" localSheetId="12">#REF!</definedName>
    <definedName name="______DIV719">#REF!</definedName>
    <definedName name="______DIV720" localSheetId="12">#REF!</definedName>
    <definedName name="______DIV720">#REF!</definedName>
    <definedName name="______DIV819" localSheetId="12">#REF!</definedName>
    <definedName name="______DIV819">#REF!</definedName>
    <definedName name="______DIV947" localSheetId="12">#REF!</definedName>
    <definedName name="______DIV947">#REF!</definedName>
    <definedName name="______DND2">#N/A</definedName>
    <definedName name="______ECT12" localSheetId="12">#REF!</definedName>
    <definedName name="______ECT12">#REF!</definedName>
    <definedName name="______ECT3" localSheetId="12">#REF!</definedName>
    <definedName name="______ECT3">#REF!</definedName>
    <definedName name="______EDA01" localSheetId="12">#REF!</definedName>
    <definedName name="______EDA01">#REF!</definedName>
    <definedName name="______Ext2" localSheetId="12">#REF!</definedName>
    <definedName name="______Ext2" localSheetId="11">#REF!</definedName>
    <definedName name="______Ext2" localSheetId="14">#REF!</definedName>
    <definedName name="______Ext2">#REF!</definedName>
    <definedName name="______Fev1" localSheetId="12">#REF!</definedName>
    <definedName name="______Fev1">#REF!</definedName>
    <definedName name="______HCB5" localSheetId="12">#REF!</definedName>
    <definedName name="______HCB5">#REF!</definedName>
    <definedName name="______Jan1" localSheetId="12">#REF!</definedName>
    <definedName name="______Jan1">#REF!</definedName>
    <definedName name="______JAZ1" localSheetId="12">#REF!</definedName>
    <definedName name="______JAZ1" localSheetId="11">#REF!</definedName>
    <definedName name="______JAZ1" localSheetId="14">#REF!</definedName>
    <definedName name="______JAZ1">#REF!</definedName>
    <definedName name="______JAZ11" localSheetId="12">#REF!</definedName>
    <definedName name="______JAZ11" localSheetId="11">#REF!</definedName>
    <definedName name="______JAZ11" localSheetId="14">#REF!</definedName>
    <definedName name="______JAZ11">#REF!</definedName>
    <definedName name="______JAZ2" localSheetId="12">#REF!</definedName>
    <definedName name="______JAZ2" localSheetId="11">#REF!</definedName>
    <definedName name="______JAZ2" localSheetId="14">#REF!</definedName>
    <definedName name="______JAZ2">#REF!</definedName>
    <definedName name="______JAZ22" localSheetId="12">#REF!</definedName>
    <definedName name="______JAZ22" localSheetId="11">#REF!</definedName>
    <definedName name="______JAZ22" localSheetId="14">#REF!</definedName>
    <definedName name="______JAZ22">#REF!</definedName>
    <definedName name="______JAZ3" localSheetId="12">#REF!</definedName>
    <definedName name="______JAZ3" localSheetId="11">#REF!</definedName>
    <definedName name="______JAZ3" localSheetId="14">#REF!</definedName>
    <definedName name="______JAZ3">#REF!</definedName>
    <definedName name="______JAZ33" localSheetId="12">#REF!</definedName>
    <definedName name="______JAZ33" localSheetId="11">#REF!</definedName>
    <definedName name="______JAZ33" localSheetId="14">#REF!</definedName>
    <definedName name="______JAZ33">#REF!</definedName>
    <definedName name="______Jul1" localSheetId="12">#REF!</definedName>
    <definedName name="______Jul1">#REF!</definedName>
    <definedName name="______Jun1" localSheetId="12">#REF!</definedName>
    <definedName name="______Jun1">#REF!</definedName>
    <definedName name="______ki5" localSheetId="12">#REF!</definedName>
    <definedName name="______ki5">#REF!</definedName>
    <definedName name="______KM406407" localSheetId="12">#REF!</definedName>
    <definedName name="______KM406407" localSheetId="11">#REF!</definedName>
    <definedName name="______KM406407" localSheetId="14">#REF!</definedName>
    <definedName name="______KM406407">#REF!</definedName>
    <definedName name="______la2" localSheetId="12">#REF!</definedName>
    <definedName name="______la2">#REF!</definedName>
    <definedName name="______LO1004" localSheetId="12">#REF!</definedName>
    <definedName name="______LO1004">#REF!</definedName>
    <definedName name="______LO1015" localSheetId="12">#REF!</definedName>
    <definedName name="______LO1015">#REF!</definedName>
    <definedName name="______LO1039" localSheetId="12">#REF!</definedName>
    <definedName name="______LO1039">#REF!</definedName>
    <definedName name="______LO1050" localSheetId="12">#REF!</definedName>
    <definedName name="______LO1050">#REF!</definedName>
    <definedName name="______LO278" localSheetId="12">#REF!</definedName>
    <definedName name="______LO278">#REF!</definedName>
    <definedName name="______LO279" localSheetId="12">#REF!</definedName>
    <definedName name="______LO279">#REF!</definedName>
    <definedName name="______LO450" localSheetId="12">#REF!</definedName>
    <definedName name="______LO450">#REF!</definedName>
    <definedName name="______LO709" localSheetId="12">#REF!</definedName>
    <definedName name="______LO709">#REF!</definedName>
    <definedName name="______LO710" localSheetId="12">#REF!</definedName>
    <definedName name="______LO710">#REF!</definedName>
    <definedName name="______LO711" localSheetId="12">#REF!</definedName>
    <definedName name="______LO711">#REF!</definedName>
    <definedName name="______LO719" localSheetId="12">#REF!</definedName>
    <definedName name="______LO719">#REF!</definedName>
    <definedName name="______LO720" localSheetId="12">#REF!</definedName>
    <definedName name="______LO720">#REF!</definedName>
    <definedName name="______LO819" localSheetId="12">#REF!</definedName>
    <definedName name="______LO819">#REF!</definedName>
    <definedName name="______LO947" localSheetId="12">#REF!</definedName>
    <definedName name="______LO947">#REF!</definedName>
    <definedName name="______Mai1" localSheetId="12">#REF!</definedName>
    <definedName name="______Mai1">#REF!</definedName>
    <definedName name="______Mar1" localSheetId="12">#REF!</definedName>
    <definedName name="______Mar1">#REF!</definedName>
    <definedName name="______ME1004" localSheetId="12">#REF!</definedName>
    <definedName name="______ME1004">#REF!</definedName>
    <definedName name="______ME1015" localSheetId="12">#REF!</definedName>
    <definedName name="______ME1015">#REF!</definedName>
    <definedName name="______ME1039" localSheetId="12">#REF!</definedName>
    <definedName name="______ME1039">#REF!</definedName>
    <definedName name="______ME1050" localSheetId="12">#REF!</definedName>
    <definedName name="______ME1050">#REF!</definedName>
    <definedName name="______ME278" localSheetId="12">#REF!</definedName>
    <definedName name="______ME278">#REF!</definedName>
    <definedName name="______ME279" localSheetId="12">#REF!</definedName>
    <definedName name="______ME279">#REF!</definedName>
    <definedName name="______ME450" localSheetId="12">#REF!</definedName>
    <definedName name="______ME450">#REF!</definedName>
    <definedName name="______ME709" localSheetId="12">#REF!</definedName>
    <definedName name="______ME709">#REF!</definedName>
    <definedName name="______ME710" localSheetId="12">#REF!</definedName>
    <definedName name="______ME710">#REF!</definedName>
    <definedName name="______ME711" localSheetId="12">#REF!</definedName>
    <definedName name="______ME711">#REF!</definedName>
    <definedName name="______ME719" localSheetId="12">#REF!</definedName>
    <definedName name="______ME719">#REF!</definedName>
    <definedName name="______ME720" localSheetId="12">#REF!</definedName>
    <definedName name="______ME720">#REF!</definedName>
    <definedName name="______ME819" localSheetId="12">#REF!</definedName>
    <definedName name="______ME819">#REF!</definedName>
    <definedName name="______ME947" localSheetId="12">#REF!</definedName>
    <definedName name="______ME947">#REF!</definedName>
    <definedName name="______MFC01" localSheetId="12">#REF!</definedName>
    <definedName name="______MFC01">#REF!</definedName>
    <definedName name="______MNS8418" localSheetId="12">#REF!</definedName>
    <definedName name="______MNS8418" localSheetId="11">#REF!</definedName>
    <definedName name="______MNS8418">#REF!</definedName>
    <definedName name="______MOD01" localSheetId="12">#REF!</definedName>
    <definedName name="______MOD01" localSheetId="11">#REF!</definedName>
    <definedName name="______MOD01">#REF!</definedName>
    <definedName name="______Nov1" localSheetId="12">#REF!</definedName>
    <definedName name="______Nov1" localSheetId="11">#REF!</definedName>
    <definedName name="______Nov1">#REF!</definedName>
    <definedName name="______Obs1" localSheetId="12">#REF!</definedName>
    <definedName name="______Obs1">#REF!</definedName>
    <definedName name="______Obs2" localSheetId="12">#REF!</definedName>
    <definedName name="______Obs2">#REF!</definedName>
    <definedName name="______Out1" localSheetId="12">#REF!</definedName>
    <definedName name="______Out1">#REF!</definedName>
    <definedName name="______OUT98" localSheetId="17" hidden="1">{#N/A,#N/A,TRUE,"Serviços"}</definedName>
    <definedName name="______OUT98" localSheetId="12" hidden="1">{#N/A,#N/A,TRUE,"Serviços"}</definedName>
    <definedName name="______OUT98" localSheetId="15" hidden="1">{#N/A,#N/A,TRUE,"Serviços"}</definedName>
    <definedName name="______OUT98" localSheetId="9">{#N/A,#N/A,TRUE,"Serviços"}</definedName>
    <definedName name="______OUT98" localSheetId="11" hidden="1">{#N/A,#N/A,TRUE,"Serviços"}</definedName>
    <definedName name="______OUT98" localSheetId="6" hidden="1">{#N/A,#N/A,TRUE,"Serviços"}</definedName>
    <definedName name="______OUT98" localSheetId="16" hidden="1">{#N/A,#N/A,TRUE,"Serviços"}</definedName>
    <definedName name="______OUT98" hidden="1">{#N/A,#N/A,TRUE,"Serviços"}</definedName>
    <definedName name="______out99" localSheetId="12" hidden="1">{#N/A,#N/A,TRUE,"Serviços"}</definedName>
    <definedName name="______out99" localSheetId="15" hidden="1">{#N/A,#N/A,TRUE,"Serviços"}</definedName>
    <definedName name="______out99" localSheetId="11" hidden="1">{#N/A,#N/A,TRUE,"Serviços"}</definedName>
    <definedName name="______out99" hidden="1">{#N/A,#N/A,TRUE,"Serviços"}</definedName>
    <definedName name="______OUTT98888" localSheetId="17" hidden="1">{#N/A,#N/A,TRUE,"Serviços"}</definedName>
    <definedName name="______OUTT98888" localSheetId="12" hidden="1">{#N/A,#N/A,TRUE,"Serviços"}</definedName>
    <definedName name="______OUTT98888" localSheetId="15" hidden="1">{#N/A,#N/A,TRUE,"Serviços"}</definedName>
    <definedName name="______OUTT98888" localSheetId="9">{#N/A,#N/A,TRUE,"Serviços"}</definedName>
    <definedName name="______OUTT98888" localSheetId="11" hidden="1">{#N/A,#N/A,TRUE,"Serviços"}</definedName>
    <definedName name="______OUTT98888" localSheetId="6" hidden="1">{#N/A,#N/A,TRUE,"Serviços"}</definedName>
    <definedName name="______OUTT98888" localSheetId="16" hidden="1">{#N/A,#N/A,TRUE,"Serviços"}</definedName>
    <definedName name="______OUTT98888" hidden="1">{#N/A,#N/A,TRUE,"Serviços"}</definedName>
    <definedName name="______PCB5" localSheetId="12">#REF!</definedName>
    <definedName name="______PCB5">#REF!</definedName>
    <definedName name="______PCM30" localSheetId="12">#REF!</definedName>
    <definedName name="______PCM30">#REF!</definedName>
    <definedName name="______PL1" localSheetId="12">#REF!</definedName>
    <definedName name="______PL1" localSheetId="11">#REF!</definedName>
    <definedName name="______PL1" localSheetId="14">#REF!</definedName>
    <definedName name="______PL1">#REF!</definedName>
    <definedName name="______PLA2" localSheetId="12">#REF!</definedName>
    <definedName name="______PLA2">#REF!</definedName>
    <definedName name="______PM334" localSheetId="12">#REF!</definedName>
    <definedName name="______PM334">#REF!</definedName>
    <definedName name="______PM335" localSheetId="12">#REF!</definedName>
    <definedName name="______PM335">#REF!</definedName>
    <definedName name="______PM346" localSheetId="12">#REF!</definedName>
    <definedName name="______PM346">#REF!</definedName>
    <definedName name="______PM406" localSheetId="12">#REF!</definedName>
    <definedName name="______PM406">#REF!</definedName>
    <definedName name="______PM412" localSheetId="12">#REF!</definedName>
    <definedName name="______PM412">#REF!</definedName>
    <definedName name="______PM609" localSheetId="12">#REF!</definedName>
    <definedName name="______PM609">#REF!</definedName>
    <definedName name="______PM970" localSheetId="12">#REF!</definedName>
    <definedName name="______PM970">#REF!</definedName>
    <definedName name="______PNV2002" localSheetId="12">#REF!</definedName>
    <definedName name="______PNV2002">#REF!</definedName>
    <definedName name="______PNV2003" localSheetId="12">#REF!</definedName>
    <definedName name="______PNV2003">#REF!</definedName>
    <definedName name="______PNV2009" localSheetId="12">#REF!</definedName>
    <definedName name="______PNV2009">#REF!</definedName>
    <definedName name="______PR1004" localSheetId="12">#REF!</definedName>
    <definedName name="______PR1004">#REF!</definedName>
    <definedName name="______PR1015" localSheetId="12">#REF!</definedName>
    <definedName name="______PR1015">#REF!</definedName>
    <definedName name="______PR1039" localSheetId="12">#REF!</definedName>
    <definedName name="______PR1039">#REF!</definedName>
    <definedName name="______PR1050" localSheetId="12">#REF!</definedName>
    <definedName name="______PR1050">#REF!</definedName>
    <definedName name="______PR278" localSheetId="12">#REF!</definedName>
    <definedName name="______PR278">#REF!</definedName>
    <definedName name="______PR279" localSheetId="12">#REF!</definedName>
    <definedName name="______PR279">#REF!</definedName>
    <definedName name="______PR450" localSheetId="12">#REF!</definedName>
    <definedName name="______PR450">#REF!</definedName>
    <definedName name="______PR709" localSheetId="12">#REF!</definedName>
    <definedName name="______PR709">#REF!</definedName>
    <definedName name="______PR710" localSheetId="12">#REF!</definedName>
    <definedName name="______PR710">#REF!</definedName>
    <definedName name="______PR711" localSheetId="12">#REF!</definedName>
    <definedName name="______PR711">#REF!</definedName>
    <definedName name="______PR719" localSheetId="12">#REF!</definedName>
    <definedName name="______PR719">#REF!</definedName>
    <definedName name="______PR720" localSheetId="12">#REF!</definedName>
    <definedName name="______PR720">#REF!</definedName>
    <definedName name="______PR819" localSheetId="12">#REF!</definedName>
    <definedName name="______PR819">#REF!</definedName>
    <definedName name="______PR947" localSheetId="12">#REF!</definedName>
    <definedName name="______PR947">#REF!</definedName>
    <definedName name="______PTB10" localSheetId="12">#REF!</definedName>
    <definedName name="______PTB10">#REF!</definedName>
    <definedName name="______r" localSheetId="12">#REF!</definedName>
    <definedName name="______r" localSheetId="11">#REF!</definedName>
    <definedName name="______r" localSheetId="14">#REF!</definedName>
    <definedName name="______r">#REF!</definedName>
    <definedName name="______Rbv1" localSheetId="12">#REF!</definedName>
    <definedName name="______Rbv1" localSheetId="11">#REF!</definedName>
    <definedName name="______Rbv1" localSheetId="14">#REF!</definedName>
    <definedName name="______Rbv1">#REF!</definedName>
    <definedName name="______reg1" localSheetId="12">#REF!</definedName>
    <definedName name="______reg1">#REF!</definedName>
    <definedName name="______reg3" localSheetId="12">#REF!</definedName>
    <definedName name="______reg3">#REF!</definedName>
    <definedName name="______reg5" localSheetId="12">#REF!</definedName>
    <definedName name="______reg5">#REF!</definedName>
    <definedName name="______reg7" localSheetId="12">#REF!</definedName>
    <definedName name="______reg7">#REF!</definedName>
    <definedName name="______RET1" localSheetId="12">#REF!</definedName>
    <definedName name="______RET1" localSheetId="11">#REF!</definedName>
    <definedName name="______RET1" localSheetId="14">#REF!</definedName>
    <definedName name="______RET1">#REF!</definedName>
    <definedName name="______RP1" localSheetId="12">#REF!</definedName>
    <definedName name="______RP1">#REF!</definedName>
    <definedName name="______SE2" localSheetId="12">#REF!</definedName>
    <definedName name="______SE2">#REF!</definedName>
    <definedName name="______Set1" localSheetId="12">#REF!</definedName>
    <definedName name="______Set1">#REF!</definedName>
    <definedName name="______STC04" localSheetId="12">#REF!</definedName>
    <definedName name="______STC04">#REF!</definedName>
    <definedName name="______TB10" localSheetId="12">#REF!</definedName>
    <definedName name="______TB10" localSheetId="11">#REF!</definedName>
    <definedName name="______TB10" localSheetId="14">#REF!</definedName>
    <definedName name="______TB10">#REF!</definedName>
    <definedName name="______TCB4" localSheetId="12">#REF!</definedName>
    <definedName name="______TCB4">#REF!</definedName>
    <definedName name="______TCB5" localSheetId="12">#REF!</definedName>
    <definedName name="______TCB5" localSheetId="11">#REF!</definedName>
    <definedName name="______TCB5" localSheetId="14">#REF!</definedName>
    <definedName name="______TCB5">#REF!</definedName>
    <definedName name="______tcc4" localSheetId="12">#REF!</definedName>
    <definedName name="______tcc4" localSheetId="11">#REF!</definedName>
    <definedName name="______tcc4" localSheetId="14">#REF!</definedName>
    <definedName name="______tcc4">#REF!</definedName>
    <definedName name="______TCM30" localSheetId="12">#REF!</definedName>
    <definedName name="______TCM30">#REF!</definedName>
    <definedName name="______TEB4" localSheetId="12">#REF!</definedName>
    <definedName name="______TEB4">#REF!</definedName>
    <definedName name="______TOT1" localSheetId="12">#REF!</definedName>
    <definedName name="______TOT1">#REF!</definedName>
    <definedName name="______TOT2" localSheetId="12">#REF!</definedName>
    <definedName name="______TOT2">#REF!</definedName>
    <definedName name="______TOT3" localSheetId="12">#REF!</definedName>
    <definedName name="______TOT3">#REF!</definedName>
    <definedName name="______TOT4" localSheetId="12">#REF!</definedName>
    <definedName name="______TOT4">#REF!</definedName>
    <definedName name="______TOT5" localSheetId="12">#REF!</definedName>
    <definedName name="______TOT5">#REF!</definedName>
    <definedName name="______TOT6" localSheetId="12">#REF!</definedName>
    <definedName name="______TOT6">#REF!</definedName>
    <definedName name="______TOT7" localSheetId="12">#REF!</definedName>
    <definedName name="______TOT7">#REF!</definedName>
    <definedName name="______TP10" localSheetId="12">#REF!</definedName>
    <definedName name="______TP10">#REF!</definedName>
    <definedName name="______TP5" localSheetId="12">#REF!</definedName>
    <definedName name="______TP5">#REF!</definedName>
    <definedName name="______TSD2" localSheetId="12">#REF!</definedName>
    <definedName name="______TSD2">#REF!</definedName>
    <definedName name="______TT1" localSheetId="12">#REF!</definedName>
    <definedName name="______TT1">#REF!</definedName>
    <definedName name="______TT10" localSheetId="12">#REF!</definedName>
    <definedName name="______TT10">#REF!</definedName>
    <definedName name="______TT100" localSheetId="12">#REF!</definedName>
    <definedName name="______TT100">#REF!</definedName>
    <definedName name="______TT101" localSheetId="12">#REF!</definedName>
    <definedName name="______TT101">#REF!</definedName>
    <definedName name="______TT102" localSheetId="12">#REF!</definedName>
    <definedName name="______TT102">#REF!</definedName>
    <definedName name="______TT103" localSheetId="12">#REF!</definedName>
    <definedName name="______TT103">#REF!</definedName>
    <definedName name="______TT104" localSheetId="12">#REF!</definedName>
    <definedName name="______TT104">#REF!</definedName>
    <definedName name="______TT105" localSheetId="12">#REF!</definedName>
    <definedName name="______TT105">#REF!</definedName>
    <definedName name="______TT106" localSheetId="12">#REF!</definedName>
    <definedName name="______TT106">#REF!</definedName>
    <definedName name="______TT107" localSheetId="12">#REF!</definedName>
    <definedName name="______TT107">#REF!</definedName>
    <definedName name="______TT108" localSheetId="12">#REF!</definedName>
    <definedName name="______TT108">#REF!</definedName>
    <definedName name="______TT109" localSheetId="12">#REF!</definedName>
    <definedName name="______TT109">#REF!</definedName>
    <definedName name="______TT11" localSheetId="12">#REF!</definedName>
    <definedName name="______TT11">#REF!</definedName>
    <definedName name="______TT110" localSheetId="12">#REF!</definedName>
    <definedName name="______TT110">#REF!</definedName>
    <definedName name="______TT111" localSheetId="12">#REF!</definedName>
    <definedName name="______TT111">#REF!</definedName>
    <definedName name="______TT112" localSheetId="12">#REF!</definedName>
    <definedName name="______TT112">#REF!</definedName>
    <definedName name="______TT113" localSheetId="12">#REF!</definedName>
    <definedName name="______TT113">#REF!</definedName>
    <definedName name="______TT114" localSheetId="12">#REF!</definedName>
    <definedName name="______TT114">#REF!</definedName>
    <definedName name="______TT115" localSheetId="12">#REF!</definedName>
    <definedName name="______TT115">#REF!</definedName>
    <definedName name="______TT116" localSheetId="12">#REF!</definedName>
    <definedName name="______TT116">#REF!</definedName>
    <definedName name="______TT117" localSheetId="12">#REF!</definedName>
    <definedName name="______TT117">#REF!</definedName>
    <definedName name="______TT118" localSheetId="12">#REF!</definedName>
    <definedName name="______TT118">#REF!</definedName>
    <definedName name="______TT119" localSheetId="12">#REF!</definedName>
    <definedName name="______TT119">#REF!</definedName>
    <definedName name="______TT12" localSheetId="12">#REF!</definedName>
    <definedName name="______TT12">#REF!</definedName>
    <definedName name="______TT120" localSheetId="12">#REF!</definedName>
    <definedName name="______TT120">#REF!</definedName>
    <definedName name="______TT121" localSheetId="12">#REF!</definedName>
    <definedName name="______TT121">#REF!</definedName>
    <definedName name="______TT122" localSheetId="12">#REF!</definedName>
    <definedName name="______TT122">#REF!</definedName>
    <definedName name="______TT123" localSheetId="12">#REF!</definedName>
    <definedName name="______TT123">#REF!</definedName>
    <definedName name="______TT124" localSheetId="12">#REF!</definedName>
    <definedName name="______TT124">#REF!</definedName>
    <definedName name="______TT125" localSheetId="12">#REF!</definedName>
    <definedName name="______TT125">#REF!</definedName>
    <definedName name="______TT126" localSheetId="12">#REF!</definedName>
    <definedName name="______TT126">#REF!</definedName>
    <definedName name="______TT127" localSheetId="12">#REF!</definedName>
    <definedName name="______TT127">#REF!</definedName>
    <definedName name="______TT128" localSheetId="12">#REF!</definedName>
    <definedName name="______TT128">#REF!</definedName>
    <definedName name="______TT129" localSheetId="12">#REF!</definedName>
    <definedName name="______TT129">#REF!</definedName>
    <definedName name="______TT13" localSheetId="12">#REF!</definedName>
    <definedName name="______TT13">#REF!</definedName>
    <definedName name="______TT130" localSheetId="12">#REF!</definedName>
    <definedName name="______TT130">#REF!</definedName>
    <definedName name="______TT131" localSheetId="12">#REF!</definedName>
    <definedName name="______TT131">#REF!</definedName>
    <definedName name="______TT132" localSheetId="12">#REF!</definedName>
    <definedName name="______TT132">#REF!</definedName>
    <definedName name="______TT133" localSheetId="12">#REF!</definedName>
    <definedName name="______TT133">#REF!</definedName>
    <definedName name="______TT134" localSheetId="12">#REF!</definedName>
    <definedName name="______TT134">#REF!</definedName>
    <definedName name="______TT135" localSheetId="12">#REF!</definedName>
    <definedName name="______TT135">#REF!</definedName>
    <definedName name="______TT136" localSheetId="12">#REF!</definedName>
    <definedName name="______TT136">#REF!</definedName>
    <definedName name="______TT137" localSheetId="12">#REF!</definedName>
    <definedName name="______TT137">#REF!</definedName>
    <definedName name="______TT138" localSheetId="12">#REF!</definedName>
    <definedName name="______TT138">#REF!</definedName>
    <definedName name="______TT139" localSheetId="12">#REF!</definedName>
    <definedName name="______TT139">#REF!</definedName>
    <definedName name="______TT14" localSheetId="12">#REF!</definedName>
    <definedName name="______TT14">#REF!</definedName>
    <definedName name="______TT140" localSheetId="12">#REF!</definedName>
    <definedName name="______TT140">#REF!</definedName>
    <definedName name="______TT141" localSheetId="12">#REF!</definedName>
    <definedName name="______TT141">#REF!</definedName>
    <definedName name="______TT142" localSheetId="12">#REF!</definedName>
    <definedName name="______TT142">#REF!</definedName>
    <definedName name="______TT15" localSheetId="12">#REF!</definedName>
    <definedName name="______TT15">#REF!</definedName>
    <definedName name="______TT16" localSheetId="12">#REF!</definedName>
    <definedName name="______TT16">#REF!</definedName>
    <definedName name="______TT17" localSheetId="12">#REF!</definedName>
    <definedName name="______TT17">#REF!</definedName>
    <definedName name="______TT18" localSheetId="12">#REF!</definedName>
    <definedName name="______TT18">#REF!</definedName>
    <definedName name="______TT19" localSheetId="12">#REF!</definedName>
    <definedName name="______TT19">#REF!</definedName>
    <definedName name="______TT2" localSheetId="12">#REF!</definedName>
    <definedName name="______TT2">#REF!</definedName>
    <definedName name="______TT20" localSheetId="12">#REF!</definedName>
    <definedName name="______TT20">#REF!</definedName>
    <definedName name="______TT21" localSheetId="12">#REF!</definedName>
    <definedName name="______TT21">#REF!</definedName>
    <definedName name="______TT22" localSheetId="12">#REF!</definedName>
    <definedName name="______TT22">#REF!</definedName>
    <definedName name="______tt23" localSheetId="12">#REF!</definedName>
    <definedName name="______tt23">#REF!</definedName>
    <definedName name="______TT24" localSheetId="12">#REF!</definedName>
    <definedName name="______TT24">#REF!</definedName>
    <definedName name="______TT25" localSheetId="12">#REF!</definedName>
    <definedName name="______TT25">#REF!</definedName>
    <definedName name="______TT26" localSheetId="12">#REF!</definedName>
    <definedName name="______TT26">#REF!</definedName>
    <definedName name="______TT27" localSheetId="12">#REF!</definedName>
    <definedName name="______TT27">#REF!</definedName>
    <definedName name="______TT28" localSheetId="12">#REF!</definedName>
    <definedName name="______TT28">#REF!</definedName>
    <definedName name="______tt288" localSheetId="12">#REF!</definedName>
    <definedName name="______tt288">#REF!</definedName>
    <definedName name="______TT29" localSheetId="12">#REF!</definedName>
    <definedName name="______TT29">#REF!</definedName>
    <definedName name="______TT3" localSheetId="12">#REF!</definedName>
    <definedName name="______TT3">#REF!</definedName>
    <definedName name="______TT30" localSheetId="12">#REF!</definedName>
    <definedName name="______TT30">#REF!</definedName>
    <definedName name="______tt300" localSheetId="12">#REF!</definedName>
    <definedName name="______tt300">#REF!</definedName>
    <definedName name="______TT31" localSheetId="12">#REF!</definedName>
    <definedName name="______TT31">#REF!</definedName>
    <definedName name="______TT32" localSheetId="12">#REF!</definedName>
    <definedName name="______TT32">#REF!</definedName>
    <definedName name="______tt322" localSheetId="12">#REF!</definedName>
    <definedName name="______tt322">#REF!</definedName>
    <definedName name="______TT33" localSheetId="12">#REF!</definedName>
    <definedName name="______TT33">#REF!</definedName>
    <definedName name="______TT34" localSheetId="12">#REF!</definedName>
    <definedName name="______TT34">#REF!</definedName>
    <definedName name="______TT35" localSheetId="12">#REF!</definedName>
    <definedName name="______TT35">#REF!</definedName>
    <definedName name="______TT36" localSheetId="12">#REF!</definedName>
    <definedName name="______TT36">#REF!</definedName>
    <definedName name="______TT37" localSheetId="12">#REF!</definedName>
    <definedName name="______TT37">#REF!</definedName>
    <definedName name="______TT38" localSheetId="12">#REF!</definedName>
    <definedName name="______TT38">#REF!</definedName>
    <definedName name="______TT39" localSheetId="12">#REF!</definedName>
    <definedName name="______TT39">#REF!</definedName>
    <definedName name="______TT4" localSheetId="12">#REF!</definedName>
    <definedName name="______TT4">#REF!</definedName>
    <definedName name="______TT40" localSheetId="12">#REF!</definedName>
    <definedName name="______TT40">#REF!</definedName>
    <definedName name="______TT41" localSheetId="12">#REF!</definedName>
    <definedName name="______TT41">#REF!</definedName>
    <definedName name="______TT42" localSheetId="12">#REF!</definedName>
    <definedName name="______TT42">#REF!</definedName>
    <definedName name="______TT43" localSheetId="12">#REF!</definedName>
    <definedName name="______TT43">#REF!</definedName>
    <definedName name="______TT44" localSheetId="12">#REF!</definedName>
    <definedName name="______TT44">#REF!</definedName>
    <definedName name="______TT45" localSheetId="12">#REF!</definedName>
    <definedName name="______TT45">#REF!</definedName>
    <definedName name="______TT46" localSheetId="12">#REF!</definedName>
    <definedName name="______TT46">#REF!</definedName>
    <definedName name="______TT47" localSheetId="12">#REF!</definedName>
    <definedName name="______TT47">#REF!</definedName>
    <definedName name="______TT48" localSheetId="12">#REF!</definedName>
    <definedName name="______TT48">#REF!</definedName>
    <definedName name="______TT49" localSheetId="12">#REF!</definedName>
    <definedName name="______TT49">#REF!</definedName>
    <definedName name="______TT5" localSheetId="12">#REF!</definedName>
    <definedName name="______TT5">#REF!</definedName>
    <definedName name="______TT50" localSheetId="12">#REF!</definedName>
    <definedName name="______TT50">#REF!</definedName>
    <definedName name="______TT51" localSheetId="12">#REF!</definedName>
    <definedName name="______TT51">#REF!</definedName>
    <definedName name="______TT52" localSheetId="12">#REF!</definedName>
    <definedName name="______TT52">#REF!</definedName>
    <definedName name="______TT53" localSheetId="12">#REF!</definedName>
    <definedName name="______TT53">#REF!</definedName>
    <definedName name="______TT54" localSheetId="12">#REF!</definedName>
    <definedName name="______TT54">#REF!</definedName>
    <definedName name="______TT55" localSheetId="12">#REF!</definedName>
    <definedName name="______TT55">#REF!</definedName>
    <definedName name="______TT56" localSheetId="12">#REF!</definedName>
    <definedName name="______TT56">#REF!</definedName>
    <definedName name="______TT57" localSheetId="12">#REF!</definedName>
    <definedName name="______TT57">#REF!</definedName>
    <definedName name="______TT58" localSheetId="12">#REF!</definedName>
    <definedName name="______TT58">#REF!</definedName>
    <definedName name="______TT59" localSheetId="12">#REF!</definedName>
    <definedName name="______TT59">#REF!</definedName>
    <definedName name="______TT6" localSheetId="12">#REF!</definedName>
    <definedName name="______TT6">#REF!</definedName>
    <definedName name="______TT60" localSheetId="12">#REF!</definedName>
    <definedName name="______TT60">#REF!</definedName>
    <definedName name="______TT61" localSheetId="12">#REF!</definedName>
    <definedName name="______TT61">#REF!</definedName>
    <definedName name="______TT62" localSheetId="12">#REF!</definedName>
    <definedName name="______TT62">#REF!</definedName>
    <definedName name="______TT63" localSheetId="12">#REF!</definedName>
    <definedName name="______TT63">#REF!</definedName>
    <definedName name="______TT64" localSheetId="12">#REF!</definedName>
    <definedName name="______TT64">#REF!</definedName>
    <definedName name="______TT65" localSheetId="12">#REF!</definedName>
    <definedName name="______TT65">#REF!</definedName>
    <definedName name="______TT66" localSheetId="12">#REF!</definedName>
    <definedName name="______TT66">#REF!</definedName>
    <definedName name="______TT67" localSheetId="12">#REF!</definedName>
    <definedName name="______TT67">#REF!</definedName>
    <definedName name="______TT68" localSheetId="12">#REF!</definedName>
    <definedName name="______TT68">#REF!</definedName>
    <definedName name="______TT69" localSheetId="12">#REF!</definedName>
    <definedName name="______TT69">#REF!</definedName>
    <definedName name="______TT7" localSheetId="12">#REF!</definedName>
    <definedName name="______TT7">#REF!</definedName>
    <definedName name="______TT70" localSheetId="12">#REF!</definedName>
    <definedName name="______TT70">#REF!</definedName>
    <definedName name="______TT71" localSheetId="12">#REF!</definedName>
    <definedName name="______TT71">#REF!</definedName>
    <definedName name="______TT72" localSheetId="12">#REF!</definedName>
    <definedName name="______TT72">#REF!</definedName>
    <definedName name="______TT73" localSheetId="12">#REF!</definedName>
    <definedName name="______TT73">#REF!</definedName>
    <definedName name="______TT74" localSheetId="12">#REF!</definedName>
    <definedName name="______TT74">#REF!</definedName>
    <definedName name="______TT75" localSheetId="12">#REF!</definedName>
    <definedName name="______TT75">#REF!</definedName>
    <definedName name="______TT76" localSheetId="12">#REF!</definedName>
    <definedName name="______TT76">#REF!</definedName>
    <definedName name="______TT77" localSheetId="12">#REF!</definedName>
    <definedName name="______TT77">#REF!</definedName>
    <definedName name="______TT78" localSheetId="12">#REF!</definedName>
    <definedName name="______TT78">#REF!</definedName>
    <definedName name="______TT79" localSheetId="12">#REF!</definedName>
    <definedName name="______TT79">#REF!</definedName>
    <definedName name="______TT8" localSheetId="12">#REF!</definedName>
    <definedName name="______TT8">#REF!</definedName>
    <definedName name="______TT80" localSheetId="12">#REF!</definedName>
    <definedName name="______TT80">#REF!</definedName>
    <definedName name="______TT81" localSheetId="12">#REF!</definedName>
    <definedName name="______TT81">#REF!</definedName>
    <definedName name="______TT82" localSheetId="12">#REF!</definedName>
    <definedName name="______TT82">#REF!</definedName>
    <definedName name="______TT83" localSheetId="12">#REF!</definedName>
    <definedName name="______TT83">#REF!</definedName>
    <definedName name="______TT84" localSheetId="12">#REF!</definedName>
    <definedName name="______TT84">#REF!</definedName>
    <definedName name="______TT85" localSheetId="12">#REF!</definedName>
    <definedName name="______TT85">#REF!</definedName>
    <definedName name="______TT86" localSheetId="12">#REF!</definedName>
    <definedName name="______TT86">#REF!</definedName>
    <definedName name="______TT87" localSheetId="12">#REF!</definedName>
    <definedName name="______TT87">#REF!</definedName>
    <definedName name="______TT88" localSheetId="12">#REF!</definedName>
    <definedName name="______TT88">#REF!</definedName>
    <definedName name="______TT89" localSheetId="12">#REF!</definedName>
    <definedName name="______TT89">#REF!</definedName>
    <definedName name="______TT9" localSheetId="12">#REF!</definedName>
    <definedName name="______TT9">#REF!</definedName>
    <definedName name="______TT90" localSheetId="12">#REF!</definedName>
    <definedName name="______TT90">#REF!</definedName>
    <definedName name="______TT91" localSheetId="12">#REF!</definedName>
    <definedName name="______TT91">#REF!</definedName>
    <definedName name="______TT92" localSheetId="12">#REF!</definedName>
    <definedName name="______TT92">#REF!</definedName>
    <definedName name="______TT93" localSheetId="12">#REF!</definedName>
    <definedName name="______TT93">#REF!</definedName>
    <definedName name="______TT94" localSheetId="12">#REF!</definedName>
    <definedName name="______TT94">#REF!</definedName>
    <definedName name="______TT95" localSheetId="12">#REF!</definedName>
    <definedName name="______TT95">#REF!</definedName>
    <definedName name="______TT96" localSheetId="12">#REF!</definedName>
    <definedName name="______TT96">#REF!</definedName>
    <definedName name="______TT97" localSheetId="12">#REF!</definedName>
    <definedName name="______TT97">#REF!</definedName>
    <definedName name="______TT98" localSheetId="12">#REF!</definedName>
    <definedName name="______TT98">#REF!</definedName>
    <definedName name="______TT99" localSheetId="12">#REF!</definedName>
    <definedName name="______TT99">#REF!</definedName>
    <definedName name="______xlnm.Print_Area_2" localSheetId="12">#REF!</definedName>
    <definedName name="______xlnm.Print_Area_2">#REF!</definedName>
    <definedName name="_____A1" localSheetId="12">#REF!</definedName>
    <definedName name="_____A1">#REF!</definedName>
    <definedName name="_____A10" localSheetId="12">#REF!</definedName>
    <definedName name="_____A10">#REF!</definedName>
    <definedName name="_____A11" localSheetId="12">#REF!</definedName>
    <definedName name="_____A11">#REF!</definedName>
    <definedName name="_____A12" localSheetId="12">#REF!</definedName>
    <definedName name="_____A12">#REF!</definedName>
    <definedName name="_____A13" localSheetId="12">#REF!</definedName>
    <definedName name="_____A13">#REF!</definedName>
    <definedName name="_____A14" localSheetId="12">#REF!</definedName>
    <definedName name="_____A14">#REF!</definedName>
    <definedName name="_____A15" localSheetId="12">#REF!</definedName>
    <definedName name="_____A15">#REF!</definedName>
    <definedName name="_____A16" localSheetId="12">#REF!</definedName>
    <definedName name="_____A16">#REF!</definedName>
    <definedName name="_____A17" localSheetId="12">#REF!</definedName>
    <definedName name="_____A17">#REF!</definedName>
    <definedName name="_____A19" localSheetId="12">#REF!</definedName>
    <definedName name="_____A19">#REF!</definedName>
    <definedName name="_____A2" localSheetId="12">#REF!</definedName>
    <definedName name="_____A2">#REF!</definedName>
    <definedName name="_____A20" localSheetId="12">#REF!</definedName>
    <definedName name="_____A20">#REF!</definedName>
    <definedName name="_____A21" localSheetId="12">#REF!</definedName>
    <definedName name="_____A21">#REF!</definedName>
    <definedName name="_____A22" localSheetId="12">#REF!</definedName>
    <definedName name="_____A22">#REF!</definedName>
    <definedName name="_____A23" localSheetId="12">#REF!</definedName>
    <definedName name="_____A23">#REF!</definedName>
    <definedName name="_____A24" localSheetId="12">#REF!</definedName>
    <definedName name="_____A24">#REF!</definedName>
    <definedName name="_____A25" localSheetId="12">#REF!</definedName>
    <definedName name="_____A25">#REF!</definedName>
    <definedName name="_____A3" localSheetId="12">#REF!</definedName>
    <definedName name="_____A3">#REF!</definedName>
    <definedName name="_____A4" localSheetId="12">#REF!</definedName>
    <definedName name="_____A4">#REF!</definedName>
    <definedName name="_____A5" localSheetId="12">#REF!</definedName>
    <definedName name="_____A5">#REF!</definedName>
    <definedName name="_____A6" localSheetId="12">#REF!</definedName>
    <definedName name="_____A6">#REF!</definedName>
    <definedName name="_____A7" localSheetId="12">#REF!</definedName>
    <definedName name="_____A7">#REF!</definedName>
    <definedName name="_____A9" localSheetId="12">#REF!</definedName>
    <definedName name="_____A9">#REF!</definedName>
    <definedName name="_____Abr1" localSheetId="12">#REF!</definedName>
    <definedName name="_____Abr1">#REF!</definedName>
    <definedName name="_____ACA25" localSheetId="12">#REF!</definedName>
    <definedName name="_____ACA25">#REF!</definedName>
    <definedName name="_____ACA50" localSheetId="12">#REF!</definedName>
    <definedName name="_____ACA50">#REF!</definedName>
    <definedName name="_____ACM30" localSheetId="12">#REF!</definedName>
    <definedName name="_____ACM30">#REF!</definedName>
    <definedName name="_____act2" localSheetId="12">#REF!</definedName>
    <definedName name="_____act2">#REF!</definedName>
    <definedName name="_____Ago1" localSheetId="12">#REF!</definedName>
    <definedName name="_____Ago1">#REF!</definedName>
    <definedName name="_____arg13">"$#REF!.$H$31"</definedName>
    <definedName name="_____arg16">"$#REF!.$H$55"</definedName>
    <definedName name="_____ATD1" localSheetId="12">#REF!</definedName>
    <definedName name="_____ATD1">#REF!</definedName>
    <definedName name="_____BDI1" localSheetId="12">#REF!</definedName>
    <definedName name="_____BDI1">#REF!</definedName>
    <definedName name="_____brv2" localSheetId="12">#REF!</definedName>
    <definedName name="_____brv2">#REF!</definedName>
    <definedName name="_____Brz1" localSheetId="12">#REF!</definedName>
    <definedName name="_____Brz1">#REF!</definedName>
    <definedName name="_____Brz2" localSheetId="12">#REF!</definedName>
    <definedName name="_____Brz2">#REF!</definedName>
    <definedName name="_____cab1" localSheetId="12">#REF!</definedName>
    <definedName name="_____cab1" localSheetId="11">#REF!</definedName>
    <definedName name="_____cab1" localSheetId="14">#REF!</definedName>
    <definedName name="_____cab1">#REF!</definedName>
    <definedName name="_____cab2" localSheetId="12">#REF!</definedName>
    <definedName name="_____cab2">#REF!</definedName>
    <definedName name="_____CAP20" localSheetId="12">#REF!</definedName>
    <definedName name="_____CAP20" localSheetId="11">#REF!</definedName>
    <definedName name="_____CAP20" localSheetId="14">#REF!</definedName>
    <definedName name="_____CAP20">#REF!</definedName>
    <definedName name="_____CC709" localSheetId="11">#REF!</definedName>
    <definedName name="_____CC709">#N/A</definedName>
    <definedName name="_____CC947" localSheetId="11">#REF!</definedName>
    <definedName name="_____CC947">#N/A</definedName>
    <definedName name="_____CCM30" localSheetId="12">#REF!</definedName>
    <definedName name="_____CCM30">#REF!</definedName>
    <definedName name="_____CMM30" localSheetId="12">#REF!</definedName>
    <definedName name="_____CMM30">#REF!</definedName>
    <definedName name="_____DAR02" localSheetId="12">#REF!</definedName>
    <definedName name="_____DAR02">#REF!</definedName>
    <definedName name="_____Dez1" localSheetId="12">#REF!</definedName>
    <definedName name="_____Dez1" localSheetId="11">#REF!</definedName>
    <definedName name="_____Dez1">#REF!</definedName>
    <definedName name="_____DIV1004" localSheetId="12">#REF!</definedName>
    <definedName name="_____DIV1004" localSheetId="11">#REF!</definedName>
    <definedName name="_____DIV1004">#REF!</definedName>
    <definedName name="_____DIV1015" localSheetId="12">#REF!</definedName>
    <definedName name="_____DIV1015">#REF!</definedName>
    <definedName name="_____DIV1039" localSheetId="12">#REF!</definedName>
    <definedName name="_____DIV1039">#REF!</definedName>
    <definedName name="_____DIV1050" localSheetId="12">#REF!</definedName>
    <definedName name="_____DIV1050">#REF!</definedName>
    <definedName name="_____DIV278" localSheetId="12">#REF!</definedName>
    <definedName name="_____DIV278">#REF!</definedName>
    <definedName name="_____DIV279" localSheetId="12">#REF!</definedName>
    <definedName name="_____DIV279">#REF!</definedName>
    <definedName name="_____DIV45" localSheetId="12">#REF!</definedName>
    <definedName name="_____DIV45">#REF!</definedName>
    <definedName name="_____DIV450" localSheetId="12">#REF!</definedName>
    <definedName name="_____DIV450">#REF!</definedName>
    <definedName name="_____DIV709" localSheetId="12">#REF!</definedName>
    <definedName name="_____DIV709">#REF!</definedName>
    <definedName name="_____DIV710" localSheetId="12">#REF!</definedName>
    <definedName name="_____DIV710">#REF!</definedName>
    <definedName name="_____DIV711" localSheetId="12">#REF!</definedName>
    <definedName name="_____DIV711">#REF!</definedName>
    <definedName name="_____DIV718" localSheetId="12">#REF!</definedName>
    <definedName name="_____DIV718">#REF!</definedName>
    <definedName name="_____DIV719" localSheetId="12">#REF!</definedName>
    <definedName name="_____DIV719">#REF!</definedName>
    <definedName name="_____DIV720" localSheetId="12">#REF!</definedName>
    <definedName name="_____DIV720">#REF!</definedName>
    <definedName name="_____DIV819" localSheetId="12">#REF!</definedName>
    <definedName name="_____DIV819">#REF!</definedName>
    <definedName name="_____DIV947" localSheetId="12">#REF!</definedName>
    <definedName name="_____DIV947">#REF!</definedName>
    <definedName name="_____DND2" localSheetId="11">#REF!</definedName>
    <definedName name="_____DND2">#N/A</definedName>
    <definedName name="_____DT" localSheetId="12" hidden="1">#REF!</definedName>
    <definedName name="_____DT" localSheetId="11" hidden="1">#REF!</definedName>
    <definedName name="_____DT" localSheetId="14" hidden="1">#REF!</definedName>
    <definedName name="_____DT" hidden="1">#REF!</definedName>
    <definedName name="_____ECT12" localSheetId="12">#REF!</definedName>
    <definedName name="_____ECT12">#REF!</definedName>
    <definedName name="_____ECT3" localSheetId="12">#REF!</definedName>
    <definedName name="_____ECT3">#REF!</definedName>
    <definedName name="_____EDA01" localSheetId="12">#REF!</definedName>
    <definedName name="_____EDA01">#REF!</definedName>
    <definedName name="_____Ext2" localSheetId="12">#REF!</definedName>
    <definedName name="_____Ext2" localSheetId="11">#REF!</definedName>
    <definedName name="_____Ext2" localSheetId="14">#REF!</definedName>
    <definedName name="_____Ext2">#REF!</definedName>
    <definedName name="_____Fev1" localSheetId="12">#REF!</definedName>
    <definedName name="_____Fev1">#REF!</definedName>
    <definedName name="_____HCB5" localSheetId="12">#REF!</definedName>
    <definedName name="_____HCB5">#REF!</definedName>
    <definedName name="_____Jan1" localSheetId="12">#REF!</definedName>
    <definedName name="_____Jan1">#REF!</definedName>
    <definedName name="_____JAZ1" localSheetId="12">#REF!</definedName>
    <definedName name="_____JAZ1" localSheetId="11">#REF!</definedName>
    <definedName name="_____JAZ1" localSheetId="14">#REF!</definedName>
    <definedName name="_____JAZ1">#REF!</definedName>
    <definedName name="_____JAZ11" localSheetId="12">#REF!</definedName>
    <definedName name="_____JAZ11" localSheetId="11">#REF!</definedName>
    <definedName name="_____JAZ11" localSheetId="14">#REF!</definedName>
    <definedName name="_____JAZ11">#REF!</definedName>
    <definedName name="_____JAZ2" localSheetId="12">#REF!</definedName>
    <definedName name="_____JAZ2" localSheetId="11">#REF!</definedName>
    <definedName name="_____JAZ2" localSheetId="14">#REF!</definedName>
    <definedName name="_____JAZ2">#REF!</definedName>
    <definedName name="_____JAZ22" localSheetId="12">#REF!</definedName>
    <definedName name="_____JAZ22" localSheetId="11">#REF!</definedName>
    <definedName name="_____JAZ22" localSheetId="14">#REF!</definedName>
    <definedName name="_____JAZ22">#REF!</definedName>
    <definedName name="_____JAZ3" localSheetId="12">#REF!</definedName>
    <definedName name="_____JAZ3" localSheetId="11">#REF!</definedName>
    <definedName name="_____JAZ3" localSheetId="14">#REF!</definedName>
    <definedName name="_____JAZ3">#REF!</definedName>
    <definedName name="_____JAZ33" localSheetId="12">#REF!</definedName>
    <definedName name="_____JAZ33" localSheetId="11">#REF!</definedName>
    <definedName name="_____JAZ33" localSheetId="14">#REF!</definedName>
    <definedName name="_____JAZ33">#REF!</definedName>
    <definedName name="_____Jul1" localSheetId="12">#REF!</definedName>
    <definedName name="_____Jul1">#REF!</definedName>
    <definedName name="_____Jun1" localSheetId="12">#REF!</definedName>
    <definedName name="_____Jun1">#REF!</definedName>
    <definedName name="_____ki5" localSheetId="12">#REF!</definedName>
    <definedName name="_____ki5">#REF!</definedName>
    <definedName name="_____KM406407" localSheetId="12">#REF!</definedName>
    <definedName name="_____KM406407" localSheetId="11">#REF!</definedName>
    <definedName name="_____KM406407" localSheetId="14">#REF!</definedName>
    <definedName name="_____KM406407">#REF!</definedName>
    <definedName name="_____la2" localSheetId="12">#REF!</definedName>
    <definedName name="_____la2">#REF!</definedName>
    <definedName name="_____LO1004" localSheetId="12">#REF!</definedName>
    <definedName name="_____LO1004">#REF!</definedName>
    <definedName name="_____LO1015" localSheetId="12">#REF!</definedName>
    <definedName name="_____LO1015">#REF!</definedName>
    <definedName name="_____LO1039" localSheetId="12">#REF!</definedName>
    <definedName name="_____LO1039">#REF!</definedName>
    <definedName name="_____LO1050" localSheetId="12">#REF!</definedName>
    <definedName name="_____LO1050">#REF!</definedName>
    <definedName name="_____LO278" localSheetId="12">#REF!</definedName>
    <definedName name="_____LO278">#REF!</definedName>
    <definedName name="_____LO279" localSheetId="12">#REF!</definedName>
    <definedName name="_____LO279">#REF!</definedName>
    <definedName name="_____LO450" localSheetId="12">#REF!</definedName>
    <definedName name="_____LO450">#REF!</definedName>
    <definedName name="_____LO709" localSheetId="12">#REF!</definedName>
    <definedName name="_____LO709">#REF!</definedName>
    <definedName name="_____LO710" localSheetId="12">#REF!</definedName>
    <definedName name="_____LO710">#REF!</definedName>
    <definedName name="_____LO711" localSheetId="12">#REF!</definedName>
    <definedName name="_____LO711">#REF!</definedName>
    <definedName name="_____LO719" localSheetId="12">#REF!</definedName>
    <definedName name="_____LO719">#REF!</definedName>
    <definedName name="_____LO720" localSheetId="12">#REF!</definedName>
    <definedName name="_____LO720">#REF!</definedName>
    <definedName name="_____LO819" localSheetId="12">#REF!</definedName>
    <definedName name="_____LO819">#REF!</definedName>
    <definedName name="_____LO947" localSheetId="12">#REF!</definedName>
    <definedName name="_____LO947">#REF!</definedName>
    <definedName name="_____Mai1" localSheetId="12">#REF!</definedName>
    <definedName name="_____Mai1">#REF!</definedName>
    <definedName name="_____Mar1" localSheetId="12">#REF!</definedName>
    <definedName name="_____Mar1">#REF!</definedName>
    <definedName name="_____ME1004" localSheetId="12">#REF!</definedName>
    <definedName name="_____ME1004">#REF!</definedName>
    <definedName name="_____ME1015" localSheetId="12">#REF!</definedName>
    <definedName name="_____ME1015">#REF!</definedName>
    <definedName name="_____ME1039" localSheetId="12">#REF!</definedName>
    <definedName name="_____ME1039">#REF!</definedName>
    <definedName name="_____ME1050" localSheetId="12">#REF!</definedName>
    <definedName name="_____ME1050">#REF!</definedName>
    <definedName name="_____ME278" localSheetId="12">#REF!</definedName>
    <definedName name="_____ME278">#REF!</definedName>
    <definedName name="_____ME279" localSheetId="12">#REF!</definedName>
    <definedName name="_____ME279">#REF!</definedName>
    <definedName name="_____ME450" localSheetId="12">#REF!</definedName>
    <definedName name="_____ME450">#REF!</definedName>
    <definedName name="_____ME709" localSheetId="12">#REF!</definedName>
    <definedName name="_____ME709">#REF!</definedName>
    <definedName name="_____ME710" localSheetId="12">#REF!</definedName>
    <definedName name="_____ME710">#REF!</definedName>
    <definedName name="_____ME711" localSheetId="12">#REF!</definedName>
    <definedName name="_____ME711">#REF!</definedName>
    <definedName name="_____ME719" localSheetId="12">#REF!</definedName>
    <definedName name="_____ME719">#REF!</definedName>
    <definedName name="_____ME720" localSheetId="12">#REF!</definedName>
    <definedName name="_____ME720">#REF!</definedName>
    <definedName name="_____ME819" localSheetId="12">#REF!</definedName>
    <definedName name="_____ME819">#REF!</definedName>
    <definedName name="_____ME947" localSheetId="12">#REF!</definedName>
    <definedName name="_____ME947">#REF!</definedName>
    <definedName name="_____MFC01" localSheetId="12">#REF!</definedName>
    <definedName name="_____MFC01">#REF!</definedName>
    <definedName name="_____MNS8418" localSheetId="11">#REF!</definedName>
    <definedName name="_____MNS8418">#N/A</definedName>
    <definedName name="_____MOD01" localSheetId="12">#REF!</definedName>
    <definedName name="_____MOD01" localSheetId="11">#REF!</definedName>
    <definedName name="_____MOD01">#REF!</definedName>
    <definedName name="_____Nov1" localSheetId="12">#REF!</definedName>
    <definedName name="_____Nov1">#REF!</definedName>
    <definedName name="_____Obs1" localSheetId="12">#REF!</definedName>
    <definedName name="_____Obs1">#REF!</definedName>
    <definedName name="_____Obs2" localSheetId="12">#REF!</definedName>
    <definedName name="_____Obs2">#REF!</definedName>
    <definedName name="_____Out1" localSheetId="12">#REF!</definedName>
    <definedName name="_____Out1">#REF!</definedName>
    <definedName name="_____OUT98" localSheetId="17" hidden="1">{#N/A,#N/A,TRUE,"Serviços"}</definedName>
    <definedName name="_____OUT98" localSheetId="12" hidden="1">{#N/A,#N/A,TRUE,"Serviços"}</definedName>
    <definedName name="_____OUT98" localSheetId="15" hidden="1">{#N/A,#N/A,TRUE,"Serviços"}</definedName>
    <definedName name="_____OUT98" localSheetId="9">{#N/A,#N/A,TRUE,"Serviços"}</definedName>
    <definedName name="_____OUT98" localSheetId="11" hidden="1">{#N/A,#N/A,TRUE,"Serviços"}</definedName>
    <definedName name="_____OUT98" localSheetId="6" hidden="1">{#N/A,#N/A,TRUE,"Serviços"}</definedName>
    <definedName name="_____OUT98" localSheetId="16" hidden="1">{#N/A,#N/A,TRUE,"Serviços"}</definedName>
    <definedName name="_____OUT98" hidden="1">{#N/A,#N/A,TRUE,"Serviços"}</definedName>
    <definedName name="_____out99" localSheetId="12" hidden="1">{#N/A,#N/A,TRUE,"Serviços"}</definedName>
    <definedName name="_____out99" localSheetId="15" hidden="1">{#N/A,#N/A,TRUE,"Serviços"}</definedName>
    <definedName name="_____out99" localSheetId="11" hidden="1">{#N/A,#N/A,TRUE,"Serviços"}</definedName>
    <definedName name="_____out99" hidden="1">{#N/A,#N/A,TRUE,"Serviços"}</definedName>
    <definedName name="_____OUTTT988" localSheetId="17" hidden="1">{#N/A,#N/A,TRUE,"Serviços"}</definedName>
    <definedName name="_____OUTTT988" localSheetId="12" hidden="1">{#N/A,#N/A,TRUE,"Serviços"}</definedName>
    <definedName name="_____OUTTT988" localSheetId="15" hidden="1">{#N/A,#N/A,TRUE,"Serviços"}</definedName>
    <definedName name="_____OUTTT988" localSheetId="9">{#N/A,#N/A,TRUE,"Serviços"}</definedName>
    <definedName name="_____OUTTT988" localSheetId="11" hidden="1">{#N/A,#N/A,TRUE,"Serviços"}</definedName>
    <definedName name="_____OUTTT988" localSheetId="6" hidden="1">{#N/A,#N/A,TRUE,"Serviços"}</definedName>
    <definedName name="_____OUTTT988" localSheetId="16" hidden="1">{#N/A,#N/A,TRUE,"Serviços"}</definedName>
    <definedName name="_____OUTTT988" hidden="1">{#N/A,#N/A,TRUE,"Serviços"}</definedName>
    <definedName name="_____PCB5" localSheetId="12">#REF!</definedName>
    <definedName name="_____PCB5">#REF!</definedName>
    <definedName name="_____PCM30" localSheetId="12">#REF!</definedName>
    <definedName name="_____PCM30">#REF!</definedName>
    <definedName name="_____PL1" localSheetId="12">#REF!</definedName>
    <definedName name="_____PL1" localSheetId="11">#REF!</definedName>
    <definedName name="_____PL1" localSheetId="14">#REF!</definedName>
    <definedName name="_____PL1">#REF!</definedName>
    <definedName name="_____PLA2" localSheetId="12">#REF!</definedName>
    <definedName name="_____PLA2">#REF!</definedName>
    <definedName name="_____PM334" localSheetId="12">#REF!</definedName>
    <definedName name="_____PM334">#REF!</definedName>
    <definedName name="_____PM335" localSheetId="12">#REF!</definedName>
    <definedName name="_____PM335">#REF!</definedName>
    <definedName name="_____PM346" localSheetId="12">#REF!</definedName>
    <definedName name="_____PM346">#REF!</definedName>
    <definedName name="_____PM406" localSheetId="12">#REF!</definedName>
    <definedName name="_____PM406">#REF!</definedName>
    <definedName name="_____PM412" localSheetId="12">#REF!</definedName>
    <definedName name="_____PM412">#REF!</definedName>
    <definedName name="_____PM609" localSheetId="12">#REF!</definedName>
    <definedName name="_____PM609">#REF!</definedName>
    <definedName name="_____PM970" localSheetId="12">#REF!</definedName>
    <definedName name="_____PM970">#REF!</definedName>
    <definedName name="_____PNV2002" localSheetId="12">#REF!</definedName>
    <definedName name="_____PNV2002">#REF!</definedName>
    <definedName name="_____PNV2003" localSheetId="12">#REF!</definedName>
    <definedName name="_____PNV2003">#REF!</definedName>
    <definedName name="_____PNV2009" localSheetId="12">#REF!</definedName>
    <definedName name="_____PNV2009">#REF!</definedName>
    <definedName name="_____PR1004" localSheetId="12">#REF!</definedName>
    <definedName name="_____PR1004">#REF!</definedName>
    <definedName name="_____PR1015" localSheetId="12">#REF!</definedName>
    <definedName name="_____PR1015">#REF!</definedName>
    <definedName name="_____PR1039" localSheetId="12">#REF!</definedName>
    <definedName name="_____PR1039">#REF!</definedName>
    <definedName name="_____PR1050" localSheetId="12">#REF!</definedName>
    <definedName name="_____PR1050">#REF!</definedName>
    <definedName name="_____PR278" localSheetId="12">#REF!</definedName>
    <definedName name="_____PR278">#REF!</definedName>
    <definedName name="_____PR279" localSheetId="12">#REF!</definedName>
    <definedName name="_____PR279">#REF!</definedName>
    <definedName name="_____PR450" localSheetId="12">#REF!</definedName>
    <definedName name="_____PR450">#REF!</definedName>
    <definedName name="_____PR709" localSheetId="12">#REF!</definedName>
    <definedName name="_____PR709">#REF!</definedName>
    <definedName name="_____PR710" localSheetId="12">#REF!</definedName>
    <definedName name="_____PR710">#REF!</definedName>
    <definedName name="_____PR711" localSheetId="12">#REF!</definedName>
    <definedName name="_____PR711">#REF!</definedName>
    <definedName name="_____PR719" localSheetId="12">#REF!</definedName>
    <definedName name="_____PR719">#REF!</definedName>
    <definedName name="_____PR720" localSheetId="12">#REF!</definedName>
    <definedName name="_____PR720">#REF!</definedName>
    <definedName name="_____PR819" localSheetId="12">#REF!</definedName>
    <definedName name="_____PR819">#REF!</definedName>
    <definedName name="_____PR947" localSheetId="12">#REF!</definedName>
    <definedName name="_____PR947">#REF!</definedName>
    <definedName name="_____PTB10" localSheetId="12">#REF!</definedName>
    <definedName name="_____PTB10">#REF!</definedName>
    <definedName name="_____r" localSheetId="12">#REF!</definedName>
    <definedName name="_____r" localSheetId="11">#REF!</definedName>
    <definedName name="_____r" localSheetId="14">#REF!</definedName>
    <definedName name="_____r">#REF!</definedName>
    <definedName name="_____Rbv1" localSheetId="12">#REF!</definedName>
    <definedName name="_____Rbv1" localSheetId="11">#REF!</definedName>
    <definedName name="_____Rbv1" localSheetId="14">#REF!</definedName>
    <definedName name="_____Rbv1">#REF!</definedName>
    <definedName name="_____reg1" localSheetId="12">#REF!</definedName>
    <definedName name="_____reg1">#REF!</definedName>
    <definedName name="_____reg3" localSheetId="12">#REF!</definedName>
    <definedName name="_____reg3">#REF!</definedName>
    <definedName name="_____reg5" localSheetId="12">#REF!</definedName>
    <definedName name="_____reg5">#REF!</definedName>
    <definedName name="_____reg7" localSheetId="12">#REF!</definedName>
    <definedName name="_____reg7">#REF!</definedName>
    <definedName name="_____RET1" localSheetId="12">#REF!</definedName>
    <definedName name="_____RET1" localSheetId="11">#REF!</definedName>
    <definedName name="_____RET1" localSheetId="14">#REF!</definedName>
    <definedName name="_____RET1">#REF!</definedName>
    <definedName name="_____RP1" localSheetId="12">#REF!</definedName>
    <definedName name="_____RP1">#REF!</definedName>
    <definedName name="_____SE2" localSheetId="12">#REF!</definedName>
    <definedName name="_____SE2">#REF!</definedName>
    <definedName name="_____Set1" localSheetId="12">#REF!</definedName>
    <definedName name="_____Set1">#REF!</definedName>
    <definedName name="_____STC04" localSheetId="12">#REF!</definedName>
    <definedName name="_____STC04">#REF!</definedName>
    <definedName name="_____TB10" localSheetId="12">#REF!</definedName>
    <definedName name="_____TB10" localSheetId="11">#REF!</definedName>
    <definedName name="_____TB10" localSheetId="14">#REF!</definedName>
    <definedName name="_____TB10">#REF!</definedName>
    <definedName name="_____TCB4" localSheetId="12">#REF!</definedName>
    <definedName name="_____TCB4">#REF!</definedName>
    <definedName name="_____TCB5" localSheetId="12">#REF!</definedName>
    <definedName name="_____TCB5" localSheetId="11">#REF!</definedName>
    <definedName name="_____TCB5" localSheetId="14">#REF!</definedName>
    <definedName name="_____TCB5">#REF!</definedName>
    <definedName name="_____tcc4" localSheetId="12">#REF!</definedName>
    <definedName name="_____tcc4" localSheetId="11">#REF!</definedName>
    <definedName name="_____tcc4" localSheetId="14">#REF!</definedName>
    <definedName name="_____tcc4">#REF!</definedName>
    <definedName name="_____TCM30" localSheetId="12">#REF!</definedName>
    <definedName name="_____TCM30">#REF!</definedName>
    <definedName name="_____TEB4" localSheetId="12">#REF!</definedName>
    <definedName name="_____TEB4">#REF!</definedName>
    <definedName name="_____TOT1" localSheetId="12">#REF!</definedName>
    <definedName name="_____TOT1">#REF!</definedName>
    <definedName name="_____TOT2" localSheetId="12">#REF!</definedName>
    <definedName name="_____TOT2">#REF!</definedName>
    <definedName name="_____TOT3" localSheetId="12">#REF!</definedName>
    <definedName name="_____TOT3">#REF!</definedName>
    <definedName name="_____TOT4" localSheetId="12">#REF!</definedName>
    <definedName name="_____TOT4">#REF!</definedName>
    <definedName name="_____TOT5" localSheetId="12">#REF!</definedName>
    <definedName name="_____TOT5">#REF!</definedName>
    <definedName name="_____TOT6" localSheetId="12">#REF!</definedName>
    <definedName name="_____TOT6">#REF!</definedName>
    <definedName name="_____TOT7" localSheetId="12">#REF!</definedName>
    <definedName name="_____TOT7">#REF!</definedName>
    <definedName name="_____TP10" localSheetId="12">#REF!</definedName>
    <definedName name="_____TP10">#REF!</definedName>
    <definedName name="_____TP5" localSheetId="12">#REF!</definedName>
    <definedName name="_____TP5">#REF!</definedName>
    <definedName name="_____TSD2" localSheetId="12">#REF!</definedName>
    <definedName name="_____TSD2">#REF!</definedName>
    <definedName name="_____TT1" localSheetId="12">#REF!</definedName>
    <definedName name="_____TT1">#REF!</definedName>
    <definedName name="_____TT10" localSheetId="12">#REF!</definedName>
    <definedName name="_____TT10">#REF!</definedName>
    <definedName name="_____TT100" localSheetId="12">#REF!</definedName>
    <definedName name="_____TT100">#REF!</definedName>
    <definedName name="_____TT101" localSheetId="12">#REF!</definedName>
    <definedName name="_____TT101">#REF!</definedName>
    <definedName name="_____TT102" localSheetId="12">#REF!</definedName>
    <definedName name="_____TT102">#REF!</definedName>
    <definedName name="_____TT103" localSheetId="12">#REF!</definedName>
    <definedName name="_____TT103">#REF!</definedName>
    <definedName name="_____TT104" localSheetId="12">#REF!</definedName>
    <definedName name="_____TT104">#REF!</definedName>
    <definedName name="_____TT105" localSheetId="12">#REF!</definedName>
    <definedName name="_____TT105">#REF!</definedName>
    <definedName name="_____TT106" localSheetId="12">#REF!</definedName>
    <definedName name="_____TT106">#REF!</definedName>
    <definedName name="_____TT107" localSheetId="12">#REF!</definedName>
    <definedName name="_____TT107">#REF!</definedName>
    <definedName name="_____TT108" localSheetId="12">#REF!</definedName>
    <definedName name="_____TT108">#REF!</definedName>
    <definedName name="_____TT109" localSheetId="12">#REF!</definedName>
    <definedName name="_____TT109">#REF!</definedName>
    <definedName name="_____TT11" localSheetId="12">#REF!</definedName>
    <definedName name="_____TT11">#REF!</definedName>
    <definedName name="_____TT110" localSheetId="12">#REF!</definedName>
    <definedName name="_____TT110">#REF!</definedName>
    <definedName name="_____TT111" localSheetId="12">#REF!</definedName>
    <definedName name="_____TT111">#REF!</definedName>
    <definedName name="_____TT112" localSheetId="12">#REF!</definedName>
    <definedName name="_____TT112">#REF!</definedName>
    <definedName name="_____TT113" localSheetId="12">#REF!</definedName>
    <definedName name="_____TT113">#REF!</definedName>
    <definedName name="_____TT114" localSheetId="12">#REF!</definedName>
    <definedName name="_____TT114">#REF!</definedName>
    <definedName name="_____TT115" localSheetId="12">#REF!</definedName>
    <definedName name="_____TT115">#REF!</definedName>
    <definedName name="_____TT116" localSheetId="12">#REF!</definedName>
    <definedName name="_____TT116">#REF!</definedName>
    <definedName name="_____TT117" localSheetId="12">#REF!</definedName>
    <definedName name="_____TT117">#REF!</definedName>
    <definedName name="_____TT118" localSheetId="12">#REF!</definedName>
    <definedName name="_____TT118">#REF!</definedName>
    <definedName name="_____TT119" localSheetId="12">#REF!</definedName>
    <definedName name="_____TT119">#REF!</definedName>
    <definedName name="_____TT12" localSheetId="12">#REF!</definedName>
    <definedName name="_____TT12">#REF!</definedName>
    <definedName name="_____TT120" localSheetId="12">#REF!</definedName>
    <definedName name="_____TT120">#REF!</definedName>
    <definedName name="_____TT121" localSheetId="12">#REF!</definedName>
    <definedName name="_____TT121">#REF!</definedName>
    <definedName name="_____TT122" localSheetId="12">#REF!</definedName>
    <definedName name="_____TT122">#REF!</definedName>
    <definedName name="_____TT123" localSheetId="12">#REF!</definedName>
    <definedName name="_____TT123">#REF!</definedName>
    <definedName name="_____TT124" localSheetId="12">#REF!</definedName>
    <definedName name="_____TT124">#REF!</definedName>
    <definedName name="_____TT125" localSheetId="12">#REF!</definedName>
    <definedName name="_____TT125">#REF!</definedName>
    <definedName name="_____TT126" localSheetId="12">#REF!</definedName>
    <definedName name="_____TT126">#REF!</definedName>
    <definedName name="_____TT127" localSheetId="12">#REF!</definedName>
    <definedName name="_____TT127">#REF!</definedName>
    <definedName name="_____TT128" localSheetId="12">#REF!</definedName>
    <definedName name="_____TT128">#REF!</definedName>
    <definedName name="_____TT129" localSheetId="12">#REF!</definedName>
    <definedName name="_____TT129">#REF!</definedName>
    <definedName name="_____TT13" localSheetId="12">#REF!</definedName>
    <definedName name="_____TT13">#REF!</definedName>
    <definedName name="_____TT130" localSheetId="12">#REF!</definedName>
    <definedName name="_____TT130">#REF!</definedName>
    <definedName name="_____TT131" localSheetId="12">#REF!</definedName>
    <definedName name="_____TT131">#REF!</definedName>
    <definedName name="_____TT132" localSheetId="12">#REF!</definedName>
    <definedName name="_____TT132">#REF!</definedName>
    <definedName name="_____TT133" localSheetId="12">#REF!</definedName>
    <definedName name="_____TT133">#REF!</definedName>
    <definedName name="_____TT134" localSheetId="12">#REF!</definedName>
    <definedName name="_____TT134">#REF!</definedName>
    <definedName name="_____TT135" localSheetId="12">#REF!</definedName>
    <definedName name="_____TT135">#REF!</definedName>
    <definedName name="_____TT136" localSheetId="12">#REF!</definedName>
    <definedName name="_____TT136">#REF!</definedName>
    <definedName name="_____TT137" localSheetId="12">#REF!</definedName>
    <definedName name="_____TT137">#REF!</definedName>
    <definedName name="_____TT138" localSheetId="12">#REF!</definedName>
    <definedName name="_____TT138">#REF!</definedName>
    <definedName name="_____TT139" localSheetId="12">#REF!</definedName>
    <definedName name="_____TT139">#REF!</definedName>
    <definedName name="_____TT14" localSheetId="12">#REF!</definedName>
    <definedName name="_____TT14">#REF!</definedName>
    <definedName name="_____TT140" localSheetId="12">#REF!</definedName>
    <definedName name="_____TT140">#REF!</definedName>
    <definedName name="_____TT141" localSheetId="12">#REF!</definedName>
    <definedName name="_____TT141">#REF!</definedName>
    <definedName name="_____TT142" localSheetId="12">#REF!</definedName>
    <definedName name="_____TT142">#REF!</definedName>
    <definedName name="_____TT15" localSheetId="12">#REF!</definedName>
    <definedName name="_____TT15">#REF!</definedName>
    <definedName name="_____TT16" localSheetId="12">#REF!</definedName>
    <definedName name="_____TT16">#REF!</definedName>
    <definedName name="_____TT17" localSheetId="12">#REF!</definedName>
    <definedName name="_____TT17">#REF!</definedName>
    <definedName name="_____TT18" localSheetId="12">#REF!</definedName>
    <definedName name="_____TT18">#REF!</definedName>
    <definedName name="_____TT19" localSheetId="12">#REF!</definedName>
    <definedName name="_____TT19">#REF!</definedName>
    <definedName name="_____TT2" localSheetId="12">#REF!</definedName>
    <definedName name="_____TT2">#REF!</definedName>
    <definedName name="_____TT20" localSheetId="12">#REF!</definedName>
    <definedName name="_____TT20">#REF!</definedName>
    <definedName name="_____TT21" localSheetId="12">#REF!</definedName>
    <definedName name="_____TT21">#REF!</definedName>
    <definedName name="_____TT22" localSheetId="12">#REF!</definedName>
    <definedName name="_____TT22">#REF!</definedName>
    <definedName name="_____tt23" localSheetId="12">#REF!</definedName>
    <definedName name="_____tt23">#REF!</definedName>
    <definedName name="_____TT24" localSheetId="12">#REF!</definedName>
    <definedName name="_____TT24">#REF!</definedName>
    <definedName name="_____TT25" localSheetId="12">#REF!</definedName>
    <definedName name="_____TT25">#REF!</definedName>
    <definedName name="_____TT26" localSheetId="12">#REF!</definedName>
    <definedName name="_____TT26">#REF!</definedName>
    <definedName name="_____TT27" localSheetId="12">#REF!</definedName>
    <definedName name="_____TT27">#REF!</definedName>
    <definedName name="_____TT28" localSheetId="12">#REF!</definedName>
    <definedName name="_____TT28">#REF!</definedName>
    <definedName name="_____tt288" localSheetId="12">#REF!</definedName>
    <definedName name="_____tt288">#REF!</definedName>
    <definedName name="_____TT29" localSheetId="12">#REF!</definedName>
    <definedName name="_____TT29">#REF!</definedName>
    <definedName name="_____TT3" localSheetId="12">#REF!</definedName>
    <definedName name="_____TT3">#REF!</definedName>
    <definedName name="_____TT30" localSheetId="12">#REF!</definedName>
    <definedName name="_____TT30">#REF!</definedName>
    <definedName name="_____tt300" localSheetId="12">#REF!</definedName>
    <definedName name="_____tt300">#REF!</definedName>
    <definedName name="_____TT31" localSheetId="12">#REF!</definedName>
    <definedName name="_____TT31">#REF!</definedName>
    <definedName name="_____TT32" localSheetId="12">#REF!</definedName>
    <definedName name="_____TT32">#REF!</definedName>
    <definedName name="_____tt322" localSheetId="12">#REF!</definedName>
    <definedName name="_____tt322">#REF!</definedName>
    <definedName name="_____TT33" localSheetId="12">#REF!</definedName>
    <definedName name="_____TT33">#REF!</definedName>
    <definedName name="_____TT34" localSheetId="12">#REF!</definedName>
    <definedName name="_____TT34">#REF!</definedName>
    <definedName name="_____TT35" localSheetId="12">#REF!</definedName>
    <definedName name="_____TT35">#REF!</definedName>
    <definedName name="_____TT36" localSheetId="12">#REF!</definedName>
    <definedName name="_____TT36">#REF!</definedName>
    <definedName name="_____TT37" localSheetId="12">#REF!</definedName>
    <definedName name="_____TT37">#REF!</definedName>
    <definedName name="_____TT38" localSheetId="12">#REF!</definedName>
    <definedName name="_____TT38">#REF!</definedName>
    <definedName name="_____TT39" localSheetId="12">#REF!</definedName>
    <definedName name="_____TT39">#REF!</definedName>
    <definedName name="_____TT4" localSheetId="12">#REF!</definedName>
    <definedName name="_____TT4">#REF!</definedName>
    <definedName name="_____TT40" localSheetId="12">#REF!</definedName>
    <definedName name="_____TT40">#REF!</definedName>
    <definedName name="_____TT41" localSheetId="12">#REF!</definedName>
    <definedName name="_____TT41">#REF!</definedName>
    <definedName name="_____TT42" localSheetId="12">#REF!</definedName>
    <definedName name="_____TT42">#REF!</definedName>
    <definedName name="_____TT43" localSheetId="12">#REF!</definedName>
    <definedName name="_____TT43">#REF!</definedName>
    <definedName name="_____TT44" localSheetId="12">#REF!</definedName>
    <definedName name="_____TT44">#REF!</definedName>
    <definedName name="_____TT45" localSheetId="12">#REF!</definedName>
    <definedName name="_____TT45">#REF!</definedName>
    <definedName name="_____TT46" localSheetId="12">#REF!</definedName>
    <definedName name="_____TT46">#REF!</definedName>
    <definedName name="_____TT47" localSheetId="12">#REF!</definedName>
    <definedName name="_____TT47">#REF!</definedName>
    <definedName name="_____TT48" localSheetId="12">#REF!</definedName>
    <definedName name="_____TT48">#REF!</definedName>
    <definedName name="_____TT49" localSheetId="12">#REF!</definedName>
    <definedName name="_____TT49">#REF!</definedName>
    <definedName name="_____TT5" localSheetId="12">#REF!</definedName>
    <definedName name="_____TT5">#REF!</definedName>
    <definedName name="_____TT50" localSheetId="12">#REF!</definedName>
    <definedName name="_____TT50">#REF!</definedName>
    <definedName name="_____TT51" localSheetId="12">#REF!</definedName>
    <definedName name="_____TT51">#REF!</definedName>
    <definedName name="_____TT52" localSheetId="12">#REF!</definedName>
    <definedName name="_____TT52">#REF!</definedName>
    <definedName name="_____TT53" localSheetId="12">#REF!</definedName>
    <definedName name="_____TT53">#REF!</definedName>
    <definedName name="_____TT54" localSheetId="12">#REF!</definedName>
    <definedName name="_____TT54">#REF!</definedName>
    <definedName name="_____TT55" localSheetId="12">#REF!</definedName>
    <definedName name="_____TT55">#REF!</definedName>
    <definedName name="_____TT56" localSheetId="12">#REF!</definedName>
    <definedName name="_____TT56">#REF!</definedName>
    <definedName name="_____TT57" localSheetId="12">#REF!</definedName>
    <definedName name="_____TT57">#REF!</definedName>
    <definedName name="_____TT58" localSheetId="12">#REF!</definedName>
    <definedName name="_____TT58">#REF!</definedName>
    <definedName name="_____TT59" localSheetId="12">#REF!</definedName>
    <definedName name="_____TT59">#REF!</definedName>
    <definedName name="_____TT6" localSheetId="12">#REF!</definedName>
    <definedName name="_____TT6">#REF!</definedName>
    <definedName name="_____TT60" localSheetId="12">#REF!</definedName>
    <definedName name="_____TT60">#REF!</definedName>
    <definedName name="_____TT61" localSheetId="12">#REF!</definedName>
    <definedName name="_____TT61">#REF!</definedName>
    <definedName name="_____TT62" localSheetId="12">#REF!</definedName>
    <definedName name="_____TT62">#REF!</definedName>
    <definedName name="_____TT63" localSheetId="12">#REF!</definedName>
    <definedName name="_____TT63">#REF!</definedName>
    <definedName name="_____TT64" localSheetId="12">#REF!</definedName>
    <definedName name="_____TT64">#REF!</definedName>
    <definedName name="_____TT65" localSheetId="12">#REF!</definedName>
    <definedName name="_____TT65">#REF!</definedName>
    <definedName name="_____TT66" localSheetId="12">#REF!</definedName>
    <definedName name="_____TT66">#REF!</definedName>
    <definedName name="_____TT67" localSheetId="12">#REF!</definedName>
    <definedName name="_____TT67">#REF!</definedName>
    <definedName name="_____TT68" localSheetId="12">#REF!</definedName>
    <definedName name="_____TT68">#REF!</definedName>
    <definedName name="_____TT69" localSheetId="12">#REF!</definedName>
    <definedName name="_____TT69">#REF!</definedName>
    <definedName name="_____TT7" localSheetId="12">#REF!</definedName>
    <definedName name="_____TT7">#REF!</definedName>
    <definedName name="_____TT70" localSheetId="12">#REF!</definedName>
    <definedName name="_____TT70">#REF!</definedName>
    <definedName name="_____TT71" localSheetId="12">#REF!</definedName>
    <definedName name="_____TT71">#REF!</definedName>
    <definedName name="_____TT72" localSheetId="12">#REF!</definedName>
    <definedName name="_____TT72">#REF!</definedName>
    <definedName name="_____TT73" localSheetId="12">#REF!</definedName>
    <definedName name="_____TT73">#REF!</definedName>
    <definedName name="_____TT74" localSheetId="12">#REF!</definedName>
    <definedName name="_____TT74">#REF!</definedName>
    <definedName name="_____TT75" localSheetId="12">#REF!</definedName>
    <definedName name="_____TT75">#REF!</definedName>
    <definedName name="_____TT76" localSheetId="12">#REF!</definedName>
    <definedName name="_____TT76">#REF!</definedName>
    <definedName name="_____TT77" localSheetId="12">#REF!</definedName>
    <definedName name="_____TT77">#REF!</definedName>
    <definedName name="_____TT78" localSheetId="12">#REF!</definedName>
    <definedName name="_____TT78">#REF!</definedName>
    <definedName name="_____TT79" localSheetId="12">#REF!</definedName>
    <definedName name="_____TT79">#REF!</definedName>
    <definedName name="_____TT8" localSheetId="12">#REF!</definedName>
    <definedName name="_____TT8">#REF!</definedName>
    <definedName name="_____TT80" localSheetId="12">#REF!</definedName>
    <definedName name="_____TT80">#REF!</definedName>
    <definedName name="_____TT81" localSheetId="12">#REF!</definedName>
    <definedName name="_____TT81">#REF!</definedName>
    <definedName name="_____TT82" localSheetId="12">#REF!</definedName>
    <definedName name="_____TT82">#REF!</definedName>
    <definedName name="_____TT83" localSheetId="12">#REF!</definedName>
    <definedName name="_____TT83">#REF!</definedName>
    <definedName name="_____TT84" localSheetId="12">#REF!</definedName>
    <definedName name="_____TT84">#REF!</definedName>
    <definedName name="_____TT85" localSheetId="12">#REF!</definedName>
    <definedName name="_____TT85">#REF!</definedName>
    <definedName name="_____TT86" localSheetId="12">#REF!</definedName>
    <definedName name="_____TT86">#REF!</definedName>
    <definedName name="_____TT87" localSheetId="12">#REF!</definedName>
    <definedName name="_____TT87">#REF!</definedName>
    <definedName name="_____TT88" localSheetId="12">#REF!</definedName>
    <definedName name="_____TT88">#REF!</definedName>
    <definedName name="_____TT89" localSheetId="12">#REF!</definedName>
    <definedName name="_____TT89">#REF!</definedName>
    <definedName name="_____TT9" localSheetId="12">#REF!</definedName>
    <definedName name="_____TT9">#REF!</definedName>
    <definedName name="_____TT90" localSheetId="12">#REF!</definedName>
    <definedName name="_____TT90">#REF!</definedName>
    <definedName name="_____TT91" localSheetId="12">#REF!</definedName>
    <definedName name="_____TT91">#REF!</definedName>
    <definedName name="_____TT92" localSheetId="12">#REF!</definedName>
    <definedName name="_____TT92">#REF!</definedName>
    <definedName name="_____TT93" localSheetId="12">#REF!</definedName>
    <definedName name="_____TT93">#REF!</definedName>
    <definedName name="_____TT94" localSheetId="12">#REF!</definedName>
    <definedName name="_____TT94">#REF!</definedName>
    <definedName name="_____TT95" localSheetId="12">#REF!</definedName>
    <definedName name="_____TT95">#REF!</definedName>
    <definedName name="_____TT96" localSheetId="12">#REF!</definedName>
    <definedName name="_____TT96">#REF!</definedName>
    <definedName name="_____TT97" localSheetId="12">#REF!</definedName>
    <definedName name="_____TT97">#REF!</definedName>
    <definedName name="_____TT98" localSheetId="12">#REF!</definedName>
    <definedName name="_____TT98">#REF!</definedName>
    <definedName name="_____TT99" localSheetId="12">#REF!</definedName>
    <definedName name="_____TT99">#REF!</definedName>
    <definedName name="____A1" localSheetId="12">#REF!</definedName>
    <definedName name="____A1">#REF!</definedName>
    <definedName name="____A10" localSheetId="12">#REF!</definedName>
    <definedName name="____A10">#REF!</definedName>
    <definedName name="____A11" localSheetId="12">#REF!</definedName>
    <definedName name="____A11">#REF!</definedName>
    <definedName name="____A12" localSheetId="12">#REF!</definedName>
    <definedName name="____A12">#REF!</definedName>
    <definedName name="____A13" localSheetId="12">#REF!</definedName>
    <definedName name="____A13">#REF!</definedName>
    <definedName name="____A14" localSheetId="12">#REF!</definedName>
    <definedName name="____A14">#REF!</definedName>
    <definedName name="____A15" localSheetId="12">#REF!</definedName>
    <definedName name="____A15">#REF!</definedName>
    <definedName name="____A16" localSheetId="12">#REF!</definedName>
    <definedName name="____A16">#REF!</definedName>
    <definedName name="____A17" localSheetId="12">#REF!</definedName>
    <definedName name="____A17">#REF!</definedName>
    <definedName name="____A19" localSheetId="12">#REF!</definedName>
    <definedName name="____A19">#REF!</definedName>
    <definedName name="____A2" localSheetId="12">#REF!</definedName>
    <definedName name="____A2">#REF!</definedName>
    <definedName name="____A20" localSheetId="12">#REF!</definedName>
    <definedName name="____A20">#REF!</definedName>
    <definedName name="____A21" localSheetId="12">#REF!</definedName>
    <definedName name="____A21">#REF!</definedName>
    <definedName name="____A22" localSheetId="12">#REF!</definedName>
    <definedName name="____A22">#REF!</definedName>
    <definedName name="____A23" localSheetId="12">#REF!</definedName>
    <definedName name="____A23">#REF!</definedName>
    <definedName name="____A24" localSheetId="12">#REF!</definedName>
    <definedName name="____A24">#REF!</definedName>
    <definedName name="____A25" localSheetId="12">#REF!</definedName>
    <definedName name="____A25">#REF!</definedName>
    <definedName name="____A3" localSheetId="12">#REF!</definedName>
    <definedName name="____A3">#REF!</definedName>
    <definedName name="____A4" localSheetId="12">#REF!</definedName>
    <definedName name="____A4">#REF!</definedName>
    <definedName name="____A5" localSheetId="12">#REF!</definedName>
    <definedName name="____A5">#REF!</definedName>
    <definedName name="____A6" localSheetId="12">#REF!</definedName>
    <definedName name="____A6">#REF!</definedName>
    <definedName name="____A7" localSheetId="12">#REF!</definedName>
    <definedName name="____A7">#REF!</definedName>
    <definedName name="____A9" localSheetId="12">#REF!</definedName>
    <definedName name="____A9">#REF!</definedName>
    <definedName name="____Abr1" localSheetId="12">#REF!</definedName>
    <definedName name="____Abr1">#REF!</definedName>
    <definedName name="____ACA25" localSheetId="12">#REF!</definedName>
    <definedName name="____ACA25" localSheetId="11">#REF!</definedName>
    <definedName name="____ACA25">#REF!</definedName>
    <definedName name="____ACA50" localSheetId="12">#REF!</definedName>
    <definedName name="____ACA50" localSheetId="11">#REF!</definedName>
    <definedName name="____ACA50">#REF!</definedName>
    <definedName name="____ACM30" localSheetId="12">#REF!</definedName>
    <definedName name="____ACM30">#REF!</definedName>
    <definedName name="____act2" localSheetId="12">#REF!</definedName>
    <definedName name="____act2">#REF!</definedName>
    <definedName name="____adm1" localSheetId="12" hidden="1">{"'Índice'!$A$1:$K$49"}</definedName>
    <definedName name="____adm1" hidden="1">{"'Índice'!$A$1:$K$49"}</definedName>
    <definedName name="____adm2" localSheetId="12" hidden="1">{"VENTAS1",#N/A,FALSE,"VENTAS";"VENTAS2",#N/A,FALSE,"VENTAS";"VENTAS3",#N/A,FALSE,"VENTAS";"VENTAS4",#N/A,FALSE,"VENTAS";"VENTAS5",#N/A,FALSE,"VENTAS";"VENTAS6",#N/A,FALSE,"VENTAS";"VENTAS7",#N/A,FALSE,"VENTAS";"VENTAS8",#N/A,FALSE,"VENTAS"}</definedName>
    <definedName name="____adm2" hidden="1">{"VENTAS1",#N/A,FALSE,"VENTAS";"VENTAS2",#N/A,FALSE,"VENTAS";"VENTAS3",#N/A,FALSE,"VENTAS";"VENTAS4",#N/A,FALSE,"VENTAS";"VENTAS5",#N/A,FALSE,"VENTAS";"VENTAS6",#N/A,FALSE,"VENTAS";"VENTAS7",#N/A,FALSE,"VENTAS";"VENTAS8",#N/A,FALSE,"VENTAS"}</definedName>
    <definedName name="____Ago1" localSheetId="12">#REF!</definedName>
    <definedName name="____Ago1" localSheetId="11">#REF!</definedName>
    <definedName name="____Ago1">#REF!</definedName>
    <definedName name="____arg13">"$#REF!.$H$31"</definedName>
    <definedName name="____arg16">"$#REF!.$H$55"</definedName>
    <definedName name="____ATD1" localSheetId="12">#REF!</definedName>
    <definedName name="____ATD1">#REF!</definedName>
    <definedName name="____BDI1" localSheetId="12">#REF!</definedName>
    <definedName name="____BDI1">#REF!</definedName>
    <definedName name="____brv2" localSheetId="12">#REF!</definedName>
    <definedName name="____brv2">#REF!</definedName>
    <definedName name="____Brz1" localSheetId="12">#REF!</definedName>
    <definedName name="____Brz1">#REF!</definedName>
    <definedName name="____Brz2" localSheetId="12">#REF!</definedName>
    <definedName name="____Brz2">#REF!</definedName>
    <definedName name="____cab1" localSheetId="12">#REF!</definedName>
    <definedName name="____cab1" localSheetId="11">#REF!</definedName>
    <definedName name="____cab1" localSheetId="14">#REF!</definedName>
    <definedName name="____cab1">#REF!</definedName>
    <definedName name="____cab2" localSheetId="12">#REF!</definedName>
    <definedName name="____cab2">#REF!</definedName>
    <definedName name="____CAP20" localSheetId="12">#REF!</definedName>
    <definedName name="____CAP20" localSheetId="11">#REF!</definedName>
    <definedName name="____CAP20" localSheetId="14">#REF!</definedName>
    <definedName name="____CAP20">#REF!</definedName>
    <definedName name="____CC709" localSheetId="11">#REF!</definedName>
    <definedName name="____CC709">#N/A</definedName>
    <definedName name="____CC947" localSheetId="11">#REF!</definedName>
    <definedName name="____CC947">#N/A</definedName>
    <definedName name="____CCM30" localSheetId="12">#REF!</definedName>
    <definedName name="____CCM30" localSheetId="11">#REF!</definedName>
    <definedName name="____CCM30">#REF!</definedName>
    <definedName name="____CMM30" localSheetId="12">#REF!</definedName>
    <definedName name="____CMM30" localSheetId="11">#REF!</definedName>
    <definedName name="____CMM30">#REF!</definedName>
    <definedName name="____d2" localSheetId="12" hidden="1">{#N/A,#N/A,FALSE,"Aging Summary";#N/A,#N/A,FALSE,"Ratio Analysis";#N/A,#N/A,FALSE,"Test 120 Day Accts";#N/A,#N/A,FALSE,"Tickmarks"}</definedName>
    <definedName name="____d2" hidden="1">{#N/A,#N/A,FALSE,"Aging Summary";#N/A,#N/A,FALSE,"Ratio Analysis";#N/A,#N/A,FALSE,"Test 120 Day Accts";#N/A,#N/A,FALSE,"Tickmarks"}</definedName>
    <definedName name="____DAR02" localSheetId="12">#REF!</definedName>
    <definedName name="____DAR02">#REF!</definedName>
    <definedName name="____Dez1" localSheetId="12">#REF!</definedName>
    <definedName name="____Dez1" localSheetId="11">#REF!</definedName>
    <definedName name="____Dez1">#REF!</definedName>
    <definedName name="____DIV1004" localSheetId="12">#REF!</definedName>
    <definedName name="____DIV1004" localSheetId="11">#REF!</definedName>
    <definedName name="____DIV1004">#REF!</definedName>
    <definedName name="____DIV1015" localSheetId="12">#REF!</definedName>
    <definedName name="____DIV1015">#REF!</definedName>
    <definedName name="____DIV1039" localSheetId="12">#REF!</definedName>
    <definedName name="____DIV1039">#REF!</definedName>
    <definedName name="____DIV1050" localSheetId="12">#REF!</definedName>
    <definedName name="____DIV1050">#REF!</definedName>
    <definedName name="____DIV278" localSheetId="12">#REF!</definedName>
    <definedName name="____DIV278">#REF!</definedName>
    <definedName name="____DIV279" localSheetId="12">#REF!</definedName>
    <definedName name="____DIV279">#REF!</definedName>
    <definedName name="____DIV45" localSheetId="12">#REF!</definedName>
    <definedName name="____DIV45">#REF!</definedName>
    <definedName name="____DIV450" localSheetId="12">#REF!</definedName>
    <definedName name="____DIV450">#REF!</definedName>
    <definedName name="____DIV709" localSheetId="12">#REF!</definedName>
    <definedName name="____DIV709">#REF!</definedName>
    <definedName name="____DIV710" localSheetId="12">#REF!</definedName>
    <definedName name="____DIV710">#REF!</definedName>
    <definedName name="____DIV711" localSheetId="12">#REF!</definedName>
    <definedName name="____DIV711">#REF!</definedName>
    <definedName name="____DIV718" localSheetId="12">#REF!</definedName>
    <definedName name="____DIV718">#REF!</definedName>
    <definedName name="____DIV719" localSheetId="12">#REF!</definedName>
    <definedName name="____DIV719">#REF!</definedName>
    <definedName name="____DIV720" localSheetId="12">#REF!</definedName>
    <definedName name="____DIV720">#REF!</definedName>
    <definedName name="____DIV819" localSheetId="12">#REF!</definedName>
    <definedName name="____DIV819">#REF!</definedName>
    <definedName name="____DIV947" localSheetId="12">#REF!</definedName>
    <definedName name="____DIV947">#REF!</definedName>
    <definedName name="____DND2" localSheetId="11">#REF!</definedName>
    <definedName name="____DND2">#N/A</definedName>
    <definedName name="____DRE0700" localSheetId="12" hidden="1">{"'PXR_6500'!$A$1:$I$124"}</definedName>
    <definedName name="____DRE0700" hidden="1">{"'PXR_6500'!$A$1:$I$124"}</definedName>
    <definedName name="____ECT12" localSheetId="12">#REF!</definedName>
    <definedName name="____ECT12">#REF!</definedName>
    <definedName name="____ECT3" localSheetId="12">#REF!</definedName>
    <definedName name="____ECT3">#REF!</definedName>
    <definedName name="____EDA01" localSheetId="12">#REF!</definedName>
    <definedName name="____EDA01">#REF!</definedName>
    <definedName name="____Ext2" localSheetId="12">#REF!</definedName>
    <definedName name="____Ext2">#REF!</definedName>
    <definedName name="____FAT1" localSheetId="12">#REF!</definedName>
    <definedName name="____FAT1">#REF!</definedName>
    <definedName name="____FAT2" localSheetId="12">#REF!</definedName>
    <definedName name="____FAT2">#REF!</definedName>
    <definedName name="____Fev1" localSheetId="12">#REF!</definedName>
    <definedName name="____Fev1">#REF!</definedName>
    <definedName name="____HCB5" localSheetId="12">#REF!</definedName>
    <definedName name="____HCB5">#REF!</definedName>
    <definedName name="____Jan1" localSheetId="12">#REF!</definedName>
    <definedName name="____Jan1">#REF!</definedName>
    <definedName name="____JAN2003">"$#REF!.$G$5"</definedName>
    <definedName name="____JAZ1" localSheetId="12">#REF!</definedName>
    <definedName name="____JAZ1" localSheetId="11">#REF!</definedName>
    <definedName name="____JAZ1" localSheetId="14">#REF!</definedName>
    <definedName name="____JAZ1">#REF!</definedName>
    <definedName name="____JAZ11" localSheetId="12">#REF!</definedName>
    <definedName name="____JAZ11" localSheetId="11">#REF!</definedName>
    <definedName name="____JAZ11" localSheetId="14">#REF!</definedName>
    <definedName name="____JAZ11">#REF!</definedName>
    <definedName name="____JAZ2" localSheetId="12">#REF!</definedName>
    <definedName name="____JAZ2" localSheetId="11">#REF!</definedName>
    <definedName name="____JAZ2" localSheetId="14">#REF!</definedName>
    <definedName name="____JAZ2">#REF!</definedName>
    <definedName name="____JAZ22" localSheetId="12">#REF!</definedName>
    <definedName name="____JAZ22" localSheetId="11">#REF!</definedName>
    <definedName name="____JAZ22" localSheetId="14">#REF!</definedName>
    <definedName name="____JAZ22">#REF!</definedName>
    <definedName name="____JAZ3" localSheetId="12">#REF!</definedName>
    <definedName name="____JAZ3" localSheetId="11">#REF!</definedName>
    <definedName name="____JAZ3" localSheetId="14">#REF!</definedName>
    <definedName name="____JAZ3">#REF!</definedName>
    <definedName name="____JAZ33" localSheetId="12">#REF!</definedName>
    <definedName name="____JAZ33" localSheetId="11">#REF!</definedName>
    <definedName name="____JAZ33" localSheetId="14">#REF!</definedName>
    <definedName name="____JAZ33">#REF!</definedName>
    <definedName name="____Jul1" localSheetId="12">#REF!</definedName>
    <definedName name="____Jul1">#REF!</definedName>
    <definedName name="____Jun1" localSheetId="12">#REF!</definedName>
    <definedName name="____Jun1">#REF!</definedName>
    <definedName name="____ki5" localSheetId="12">#REF!</definedName>
    <definedName name="____ki5">#REF!</definedName>
    <definedName name="____KM406407" localSheetId="12">#REF!</definedName>
    <definedName name="____KM406407" localSheetId="11">#REF!</definedName>
    <definedName name="____KM406407" localSheetId="14">#REF!</definedName>
    <definedName name="____KM406407">#REF!</definedName>
    <definedName name="____la2" localSheetId="12">#REF!</definedName>
    <definedName name="____la2" localSheetId="11">#REF!</definedName>
    <definedName name="____la2">#REF!</definedName>
    <definedName name="____LO1004" localSheetId="12">#REF!</definedName>
    <definedName name="____LO1004">#REF!</definedName>
    <definedName name="____LO1015" localSheetId="12">#REF!</definedName>
    <definedName name="____LO1015">#REF!</definedName>
    <definedName name="____LO1039" localSheetId="12">#REF!</definedName>
    <definedName name="____LO1039">#REF!</definedName>
    <definedName name="____LO1050" localSheetId="12">#REF!</definedName>
    <definedName name="____LO1050">#REF!</definedName>
    <definedName name="____LO278" localSheetId="12">#REF!</definedName>
    <definedName name="____LO278">#REF!</definedName>
    <definedName name="____LO279" localSheetId="12">#REF!</definedName>
    <definedName name="____LO279">#REF!</definedName>
    <definedName name="____LO450" localSheetId="12">#REF!</definedName>
    <definedName name="____LO450">#REF!</definedName>
    <definedName name="____LO709" localSheetId="12">#REF!</definedName>
    <definedName name="____LO709">#REF!</definedName>
    <definedName name="____LO710" localSheetId="12">#REF!</definedName>
    <definedName name="____LO710">#REF!</definedName>
    <definedName name="____LO711" localSheetId="12">#REF!</definedName>
    <definedName name="____LO711">#REF!</definedName>
    <definedName name="____LO719" localSheetId="12">#REF!</definedName>
    <definedName name="____LO719">#REF!</definedName>
    <definedName name="____LO720" localSheetId="12">#REF!</definedName>
    <definedName name="____LO720">#REF!</definedName>
    <definedName name="____LO819" localSheetId="12">#REF!</definedName>
    <definedName name="____LO819">#REF!</definedName>
    <definedName name="____LO947" localSheetId="12">#REF!</definedName>
    <definedName name="____LO947">#REF!</definedName>
    <definedName name="____Mai1" localSheetId="12">#REF!</definedName>
    <definedName name="____Mai1">#REF!</definedName>
    <definedName name="____Mar1" localSheetId="12">#REF!</definedName>
    <definedName name="____Mar1">#REF!</definedName>
    <definedName name="____ME10005" localSheetId="12">#REF!</definedName>
    <definedName name="____ME10005">#REF!</definedName>
    <definedName name="____ME1004" localSheetId="12">#REF!</definedName>
    <definedName name="____ME1004">#REF!</definedName>
    <definedName name="____ME1015" localSheetId="12">#REF!</definedName>
    <definedName name="____ME1015">#REF!</definedName>
    <definedName name="____ME1039" localSheetId="12">#REF!</definedName>
    <definedName name="____ME1039">#REF!</definedName>
    <definedName name="____ME1050" localSheetId="12">#REF!</definedName>
    <definedName name="____ME1050">#REF!</definedName>
    <definedName name="____ME278" localSheetId="12">#REF!</definedName>
    <definedName name="____ME278">#REF!</definedName>
    <definedName name="____ME279" localSheetId="12">#REF!</definedName>
    <definedName name="____ME279">#REF!</definedName>
    <definedName name="____ME450" localSheetId="12">#REF!</definedName>
    <definedName name="____ME450">#REF!</definedName>
    <definedName name="____ME709" localSheetId="12">#REF!</definedName>
    <definedName name="____ME709">#REF!</definedName>
    <definedName name="____ME710" localSheetId="12">#REF!</definedName>
    <definedName name="____ME710">#REF!</definedName>
    <definedName name="____ME711" localSheetId="12">#REF!</definedName>
    <definedName name="____ME711">#REF!</definedName>
    <definedName name="____ME719" localSheetId="12">#REF!</definedName>
    <definedName name="____ME719">#REF!</definedName>
    <definedName name="____ME720" localSheetId="12">#REF!</definedName>
    <definedName name="____ME720">#REF!</definedName>
    <definedName name="____ME819" localSheetId="12">#REF!</definedName>
    <definedName name="____ME819">#REF!</definedName>
    <definedName name="____ME947" localSheetId="12">#REF!</definedName>
    <definedName name="____ME947">#REF!</definedName>
    <definedName name="____MFC01" localSheetId="12">#REF!</definedName>
    <definedName name="____MFC01">#REF!</definedName>
    <definedName name="____MNS8418">#N/A</definedName>
    <definedName name="____MOD01" localSheetId="12">#REF!</definedName>
    <definedName name="____MOD01" localSheetId="11">#REF!</definedName>
    <definedName name="____MOD01">#REF!</definedName>
    <definedName name="____Nov1" localSheetId="12">#REF!</definedName>
    <definedName name="____Nov1" localSheetId="11">#REF!</definedName>
    <definedName name="____Nov1">#REF!</definedName>
    <definedName name="____Obs1" localSheetId="12">#REF!</definedName>
    <definedName name="____Obs1">#REF!</definedName>
    <definedName name="____Obs2" localSheetId="12">#REF!</definedName>
    <definedName name="____Obs2">#REF!</definedName>
    <definedName name="____Out1" localSheetId="12">#REF!</definedName>
    <definedName name="____Out1">#REF!</definedName>
    <definedName name="____OUT98" localSheetId="17" hidden="1">{#N/A,#N/A,TRUE,"Serviços"}</definedName>
    <definedName name="____OUT98" localSheetId="12" hidden="1">{#N/A,#N/A,TRUE,"Serviços"}</definedName>
    <definedName name="____OUT98" localSheetId="15" hidden="1">{#N/A,#N/A,TRUE,"Serviços"}</definedName>
    <definedName name="____OUT98" localSheetId="9">{#N/A,#N/A,TRUE,"Serviços"}</definedName>
    <definedName name="____OUT98" localSheetId="11" hidden="1">{#N/A,#N/A,TRUE,"Serviços"}</definedName>
    <definedName name="____OUT98" localSheetId="6" hidden="1">{#N/A,#N/A,TRUE,"Serviços"}</definedName>
    <definedName name="____OUT98" localSheetId="16" hidden="1">{#N/A,#N/A,TRUE,"Serviços"}</definedName>
    <definedName name="____OUT98" hidden="1">{#N/A,#N/A,TRUE,"Serviços"}</definedName>
    <definedName name="____out99" localSheetId="12" hidden="1">{#N/A,#N/A,TRUE,"Serviços"}</definedName>
    <definedName name="____out99" localSheetId="15" hidden="1">{#N/A,#N/A,TRUE,"Serviços"}</definedName>
    <definedName name="____out99" localSheetId="11" hidden="1">{#N/A,#N/A,TRUE,"Serviços"}</definedName>
    <definedName name="____out99" hidden="1">{#N/A,#N/A,TRUE,"Serviços"}</definedName>
    <definedName name="____OUTTT98" localSheetId="17" hidden="1">{#N/A,#N/A,TRUE,"Serviços"}</definedName>
    <definedName name="____OUTTT98" localSheetId="12" hidden="1">{#N/A,#N/A,TRUE,"Serviços"}</definedName>
    <definedName name="____OUTTT98" localSheetId="15" hidden="1">{#N/A,#N/A,TRUE,"Serviços"}</definedName>
    <definedName name="____OUTTT98" localSheetId="9">{#N/A,#N/A,TRUE,"Serviços"}</definedName>
    <definedName name="____OUTTT98" localSheetId="11" hidden="1">{#N/A,#N/A,TRUE,"Serviços"}</definedName>
    <definedName name="____OUTTT98" localSheetId="6" hidden="1">{#N/A,#N/A,TRUE,"Serviços"}</definedName>
    <definedName name="____OUTTT98" localSheetId="16" hidden="1">{#N/A,#N/A,TRUE,"Serviços"}</definedName>
    <definedName name="____OUTTT98" hidden="1">{#N/A,#N/A,TRUE,"Serviços"}</definedName>
    <definedName name="____PCB5" localSheetId="12">#REF!</definedName>
    <definedName name="____PCB5">#REF!</definedName>
    <definedName name="____PCM30" localSheetId="12">#REF!</definedName>
    <definedName name="____PCM30" localSheetId="11">#REF!</definedName>
    <definedName name="____PCM30">#REF!</definedName>
    <definedName name="____PL1" localSheetId="12">#REF!</definedName>
    <definedName name="____PL1" localSheetId="11">#REF!</definedName>
    <definedName name="____PL1" localSheetId="14">#REF!</definedName>
    <definedName name="____PL1">#REF!</definedName>
    <definedName name="____PLA2" localSheetId="12">#REF!</definedName>
    <definedName name="____PLA2" localSheetId="11">#REF!</definedName>
    <definedName name="____PLA2">#REF!</definedName>
    <definedName name="____PM334" localSheetId="12">#REF!</definedName>
    <definedName name="____PM334">#REF!</definedName>
    <definedName name="____PM335" localSheetId="12">#REF!</definedName>
    <definedName name="____PM335">#REF!</definedName>
    <definedName name="____PM346" localSheetId="12">#REF!</definedName>
    <definedName name="____PM346">#REF!</definedName>
    <definedName name="____PM406" localSheetId="12">#REF!</definedName>
    <definedName name="____PM406">#REF!</definedName>
    <definedName name="____PM412" localSheetId="12">#REF!</definedName>
    <definedName name="____PM412">#REF!</definedName>
    <definedName name="____PM609" localSheetId="12">#REF!</definedName>
    <definedName name="____PM609">#REF!</definedName>
    <definedName name="____PM970" localSheetId="12">#REF!</definedName>
    <definedName name="____PM970">#REF!</definedName>
    <definedName name="____PNV2002" localSheetId="12">#REF!</definedName>
    <definedName name="____PNV2002">#REF!</definedName>
    <definedName name="____PNV2003" localSheetId="12">#REF!</definedName>
    <definedName name="____PNV2003">#REF!</definedName>
    <definedName name="____PNV2009" localSheetId="12">#REF!</definedName>
    <definedName name="____PNV2009">#REF!</definedName>
    <definedName name="____PR1004" localSheetId="12">#REF!</definedName>
    <definedName name="____PR1004">#REF!</definedName>
    <definedName name="____PR1015" localSheetId="12">#REF!</definedName>
    <definedName name="____PR1015">#REF!</definedName>
    <definedName name="____PR1039" localSheetId="12">#REF!</definedName>
    <definedName name="____PR1039">#REF!</definedName>
    <definedName name="____PR1050" localSheetId="12">#REF!</definedName>
    <definedName name="____PR1050">#REF!</definedName>
    <definedName name="____PR278" localSheetId="12">#REF!</definedName>
    <definedName name="____PR278">#REF!</definedName>
    <definedName name="____PR279" localSheetId="12">#REF!</definedName>
    <definedName name="____PR279">#REF!</definedName>
    <definedName name="____PR450" localSheetId="12">#REF!</definedName>
    <definedName name="____PR450">#REF!</definedName>
    <definedName name="____PR709" localSheetId="12">#REF!</definedName>
    <definedName name="____PR709">#REF!</definedName>
    <definedName name="____PR710" localSheetId="12">#REF!</definedName>
    <definedName name="____PR710">#REF!</definedName>
    <definedName name="____PR711" localSheetId="12">#REF!</definedName>
    <definedName name="____PR711">#REF!</definedName>
    <definedName name="____PR719" localSheetId="12">#REF!</definedName>
    <definedName name="____PR719">#REF!</definedName>
    <definedName name="____PR720" localSheetId="12">#REF!</definedName>
    <definedName name="____PR720">#REF!</definedName>
    <definedName name="____PR819" localSheetId="12">#REF!</definedName>
    <definedName name="____PR819">#REF!</definedName>
    <definedName name="____PR947" localSheetId="12">#REF!</definedName>
    <definedName name="____PR947">#REF!</definedName>
    <definedName name="____PTB10" localSheetId="12">#REF!</definedName>
    <definedName name="____PTB10" localSheetId="11">#REF!</definedName>
    <definedName name="____PTB10">#REF!</definedName>
    <definedName name="____r" localSheetId="12">#REF!</definedName>
    <definedName name="____r" localSheetId="11">NA()</definedName>
    <definedName name="____r" localSheetId="14">#REF!</definedName>
    <definedName name="____r">#REF!</definedName>
    <definedName name="____Rbv1" localSheetId="12">#REF!</definedName>
    <definedName name="____Rbv1" localSheetId="11">#REF!</definedName>
    <definedName name="____Rbv1" localSheetId="14">#REF!</definedName>
    <definedName name="____Rbv1">#REF!</definedName>
    <definedName name="____reg1" localSheetId="12">#REF!</definedName>
    <definedName name="____reg1">#REF!</definedName>
    <definedName name="____reg3" localSheetId="12">#REF!</definedName>
    <definedName name="____reg3">#REF!</definedName>
    <definedName name="____reg5" localSheetId="12">#REF!</definedName>
    <definedName name="____reg5">#REF!</definedName>
    <definedName name="____reg7" localSheetId="12">#REF!</definedName>
    <definedName name="____reg7">#REF!</definedName>
    <definedName name="____RET1" localSheetId="12">#REF!</definedName>
    <definedName name="____RET1" localSheetId="11">#REF!</definedName>
    <definedName name="____RET1" localSheetId="14">#REF!</definedName>
    <definedName name="____RET1">#REF!</definedName>
    <definedName name="____RP1" localSheetId="12">#REF!</definedName>
    <definedName name="____RP1">#REF!</definedName>
    <definedName name="____SE2" localSheetId="12">#REF!</definedName>
    <definedName name="____SE2">#REF!</definedName>
    <definedName name="____Set1" localSheetId="12">#REF!</definedName>
    <definedName name="____Set1">#REF!</definedName>
    <definedName name="____STC04" localSheetId="12">#REF!</definedName>
    <definedName name="____STC04">#REF!</definedName>
    <definedName name="____sub1">#REF!</definedName>
    <definedName name="____sub3">#REF!</definedName>
    <definedName name="____TB10" localSheetId="12">#REF!</definedName>
    <definedName name="____TB10" localSheetId="11">#REF!</definedName>
    <definedName name="____TB10" localSheetId="14">#REF!</definedName>
    <definedName name="____TB10">#REF!</definedName>
    <definedName name="____TCB4" localSheetId="12">#REF!</definedName>
    <definedName name="____TCB4">#REF!</definedName>
    <definedName name="____TCB5" localSheetId="12">#REF!</definedName>
    <definedName name="____TCB5" localSheetId="11">#REF!</definedName>
    <definedName name="____TCB5" localSheetId="14">#REF!</definedName>
    <definedName name="____TCB5">#REF!</definedName>
    <definedName name="____tcc4" localSheetId="12">#REF!</definedName>
    <definedName name="____tcc4" localSheetId="11">#REF!</definedName>
    <definedName name="____tcc4" localSheetId="14">#REF!</definedName>
    <definedName name="____tcc4">#REF!</definedName>
    <definedName name="____TCM30" localSheetId="12">#REF!</definedName>
    <definedName name="____TCM30">#REF!</definedName>
    <definedName name="____TEB4" localSheetId="12">#REF!</definedName>
    <definedName name="____TEB4">#REF!</definedName>
    <definedName name="____TOT1" localSheetId="12">#REF!</definedName>
    <definedName name="____TOT1" localSheetId="11">#REF!</definedName>
    <definedName name="____TOT1">#REF!</definedName>
    <definedName name="____TOT2" localSheetId="12">#REF!</definedName>
    <definedName name="____TOT2" localSheetId="11">#REF!</definedName>
    <definedName name="____TOT2">#REF!</definedName>
    <definedName name="____TOT3" localSheetId="12">#REF!</definedName>
    <definedName name="____TOT3" localSheetId="11">#REF!</definedName>
    <definedName name="____TOT3">#REF!</definedName>
    <definedName name="____TOT4" localSheetId="12">#REF!</definedName>
    <definedName name="____TOT4" localSheetId="11">#REF!</definedName>
    <definedName name="____TOT4">#REF!</definedName>
    <definedName name="____TOT5" localSheetId="12">#REF!</definedName>
    <definedName name="____TOT5" localSheetId="11">#REF!</definedName>
    <definedName name="____TOT5">#REF!</definedName>
    <definedName name="____TOT6" localSheetId="12">#REF!</definedName>
    <definedName name="____TOT6" localSheetId="11">#REF!</definedName>
    <definedName name="____TOT6">#REF!</definedName>
    <definedName name="____TOT7" localSheetId="12">#REF!</definedName>
    <definedName name="____TOT7" localSheetId="11">#REF!</definedName>
    <definedName name="____TOT7">#REF!</definedName>
    <definedName name="____TP10" localSheetId="12">#REF!</definedName>
    <definedName name="____TP10">#REF!</definedName>
    <definedName name="____TP5" localSheetId="12">#REF!</definedName>
    <definedName name="____TP5">#REF!</definedName>
    <definedName name="____TSD2" localSheetId="12">#REF!</definedName>
    <definedName name="____TSD2">#REF!</definedName>
    <definedName name="____TT1" localSheetId="12">#REF!</definedName>
    <definedName name="____TT1">#REF!</definedName>
    <definedName name="____TT10" localSheetId="12">#REF!</definedName>
    <definedName name="____TT10">#REF!</definedName>
    <definedName name="____TT100" localSheetId="12">#REF!</definedName>
    <definedName name="____TT100">#REF!</definedName>
    <definedName name="____TT101" localSheetId="12">#REF!</definedName>
    <definedName name="____TT101">#REF!</definedName>
    <definedName name="____TT102" localSheetId="12">#REF!</definedName>
    <definedName name="____TT102">#REF!</definedName>
    <definedName name="____TT103" localSheetId="12">#REF!</definedName>
    <definedName name="____TT103">#REF!</definedName>
    <definedName name="____TT104" localSheetId="12">#REF!</definedName>
    <definedName name="____TT104">#REF!</definedName>
    <definedName name="____TT105" localSheetId="12">#REF!</definedName>
    <definedName name="____TT105">#REF!</definedName>
    <definedName name="____TT106" localSheetId="12">#REF!</definedName>
    <definedName name="____TT106">#REF!</definedName>
    <definedName name="____TT107" localSheetId="12">#REF!</definedName>
    <definedName name="____TT107">#REF!</definedName>
    <definedName name="____TT108" localSheetId="12">#REF!</definedName>
    <definedName name="____TT108">#REF!</definedName>
    <definedName name="____TT109" localSheetId="12">#REF!</definedName>
    <definedName name="____TT109">#REF!</definedName>
    <definedName name="____TT11" localSheetId="12">#REF!</definedName>
    <definedName name="____TT11">#REF!</definedName>
    <definedName name="____TT110" localSheetId="12">#REF!</definedName>
    <definedName name="____TT110">#REF!</definedName>
    <definedName name="____TT111" localSheetId="12">#REF!</definedName>
    <definedName name="____TT111">#REF!</definedName>
    <definedName name="____TT112" localSheetId="12">#REF!</definedName>
    <definedName name="____TT112">#REF!</definedName>
    <definedName name="____TT113" localSheetId="12">#REF!</definedName>
    <definedName name="____TT113">#REF!</definedName>
    <definedName name="____TT114" localSheetId="12">#REF!</definedName>
    <definedName name="____TT114">#REF!</definedName>
    <definedName name="____TT115" localSheetId="12">#REF!</definedName>
    <definedName name="____TT115">#REF!</definedName>
    <definedName name="____TT116" localSheetId="12">#REF!</definedName>
    <definedName name="____TT116">#REF!</definedName>
    <definedName name="____TT117" localSheetId="12">#REF!</definedName>
    <definedName name="____TT117">#REF!</definedName>
    <definedName name="____TT118" localSheetId="12">#REF!</definedName>
    <definedName name="____TT118">#REF!</definedName>
    <definedName name="____TT119" localSheetId="12">#REF!</definedName>
    <definedName name="____TT119">#REF!</definedName>
    <definedName name="____TT12" localSheetId="12">#REF!</definedName>
    <definedName name="____TT12">#REF!</definedName>
    <definedName name="____TT120" localSheetId="12">#REF!</definedName>
    <definedName name="____TT120">#REF!</definedName>
    <definedName name="____TT121" localSheetId="12">#REF!</definedName>
    <definedName name="____TT121">#REF!</definedName>
    <definedName name="____TT122" localSheetId="12">#REF!</definedName>
    <definedName name="____TT122">#REF!</definedName>
    <definedName name="____TT123" localSheetId="12">#REF!</definedName>
    <definedName name="____TT123">#REF!</definedName>
    <definedName name="____TT124" localSheetId="12">#REF!</definedName>
    <definedName name="____TT124">#REF!</definedName>
    <definedName name="____TT125" localSheetId="12">#REF!</definedName>
    <definedName name="____TT125">#REF!</definedName>
    <definedName name="____TT126" localSheetId="12">#REF!</definedName>
    <definedName name="____TT126">#REF!</definedName>
    <definedName name="____TT127" localSheetId="12">#REF!</definedName>
    <definedName name="____TT127">#REF!</definedName>
    <definedName name="____TT128" localSheetId="12">#REF!</definedName>
    <definedName name="____TT128">#REF!</definedName>
    <definedName name="____TT129" localSheetId="12">#REF!</definedName>
    <definedName name="____TT129">#REF!</definedName>
    <definedName name="____TT13" localSheetId="12">#REF!</definedName>
    <definedName name="____TT13">#REF!</definedName>
    <definedName name="____TT130" localSheetId="12">#REF!</definedName>
    <definedName name="____TT130">#REF!</definedName>
    <definedName name="____TT131" localSheetId="12">#REF!</definedName>
    <definedName name="____TT131">#REF!</definedName>
    <definedName name="____TT132" localSheetId="12">#REF!</definedName>
    <definedName name="____TT132">#REF!</definedName>
    <definedName name="____TT133" localSheetId="12">#REF!</definedName>
    <definedName name="____TT133">#REF!</definedName>
    <definedName name="____TT134" localSheetId="12">#REF!</definedName>
    <definedName name="____TT134">#REF!</definedName>
    <definedName name="____TT135" localSheetId="12">#REF!</definedName>
    <definedName name="____TT135">#REF!</definedName>
    <definedName name="____TT136" localSheetId="12">#REF!</definedName>
    <definedName name="____TT136">#REF!</definedName>
    <definedName name="____TT137" localSheetId="12">#REF!</definedName>
    <definedName name="____TT137">#REF!</definedName>
    <definedName name="____TT138" localSheetId="12">#REF!</definedName>
    <definedName name="____TT138">#REF!</definedName>
    <definedName name="____TT139" localSheetId="12">#REF!</definedName>
    <definedName name="____TT139">#REF!</definedName>
    <definedName name="____TT14" localSheetId="12">#REF!</definedName>
    <definedName name="____TT14">#REF!</definedName>
    <definedName name="____TT140" localSheetId="12">#REF!</definedName>
    <definedName name="____TT140">#REF!</definedName>
    <definedName name="____TT141" localSheetId="12">#REF!</definedName>
    <definedName name="____TT141">#REF!</definedName>
    <definedName name="____TT142" localSheetId="12">#REF!</definedName>
    <definedName name="____TT142">#REF!</definedName>
    <definedName name="____TT15" localSheetId="12">#REF!</definedName>
    <definedName name="____TT15">#REF!</definedName>
    <definedName name="____TT16" localSheetId="12">#REF!</definedName>
    <definedName name="____TT16">#REF!</definedName>
    <definedName name="____TT17" localSheetId="12">#REF!</definedName>
    <definedName name="____TT17">#REF!</definedName>
    <definedName name="____TT18" localSheetId="12">#REF!</definedName>
    <definedName name="____TT18">#REF!</definedName>
    <definedName name="____TT19" localSheetId="12">#REF!</definedName>
    <definedName name="____TT19">#REF!</definedName>
    <definedName name="____TT2" localSheetId="12">#REF!</definedName>
    <definedName name="____TT2">#REF!</definedName>
    <definedName name="____TT20" localSheetId="12">#REF!</definedName>
    <definedName name="____TT20">#REF!</definedName>
    <definedName name="____TT21" localSheetId="12">#REF!</definedName>
    <definedName name="____TT21">#REF!</definedName>
    <definedName name="____TT22" localSheetId="12">#REF!</definedName>
    <definedName name="____TT22">#REF!</definedName>
    <definedName name="____tt23" localSheetId="12">#REF!</definedName>
    <definedName name="____tt23">#REF!</definedName>
    <definedName name="____TT24" localSheetId="12">#REF!</definedName>
    <definedName name="____TT24">#REF!</definedName>
    <definedName name="____TT25" localSheetId="12">#REF!</definedName>
    <definedName name="____TT25">#REF!</definedName>
    <definedName name="____TT26" localSheetId="12">#REF!</definedName>
    <definedName name="____TT26">#REF!</definedName>
    <definedName name="____TT27" localSheetId="12">#REF!</definedName>
    <definedName name="____TT27">#REF!</definedName>
    <definedName name="____TT28" localSheetId="12">#REF!</definedName>
    <definedName name="____TT28">#REF!</definedName>
    <definedName name="____tt288" localSheetId="12">#REF!</definedName>
    <definedName name="____tt288">#REF!</definedName>
    <definedName name="____TT29" localSheetId="12">#REF!</definedName>
    <definedName name="____TT29">#REF!</definedName>
    <definedName name="____TT3" localSheetId="12">#REF!</definedName>
    <definedName name="____TT3">#REF!</definedName>
    <definedName name="____TT30" localSheetId="12">#REF!</definedName>
    <definedName name="____TT30">#REF!</definedName>
    <definedName name="____tt300" localSheetId="12">#REF!</definedName>
    <definedName name="____tt300">#REF!</definedName>
    <definedName name="____TT31" localSheetId="12">#REF!</definedName>
    <definedName name="____TT31">#REF!</definedName>
    <definedName name="____TT32" localSheetId="12">#REF!</definedName>
    <definedName name="____TT32">#REF!</definedName>
    <definedName name="____tt322" localSheetId="12">#REF!</definedName>
    <definedName name="____tt322">#REF!</definedName>
    <definedName name="____TT33" localSheetId="12">#REF!</definedName>
    <definedName name="____TT33">#REF!</definedName>
    <definedName name="____TT34" localSheetId="12">#REF!</definedName>
    <definedName name="____TT34">#REF!</definedName>
    <definedName name="____TT35" localSheetId="12">#REF!</definedName>
    <definedName name="____TT35">#REF!</definedName>
    <definedName name="____TT36" localSheetId="12">#REF!</definedName>
    <definedName name="____TT36">#REF!</definedName>
    <definedName name="____TT37" localSheetId="12">#REF!</definedName>
    <definedName name="____TT37">#REF!</definedName>
    <definedName name="____TT38" localSheetId="12">#REF!</definedName>
    <definedName name="____TT38">#REF!</definedName>
    <definedName name="____TT39" localSheetId="12">#REF!</definedName>
    <definedName name="____TT39">#REF!</definedName>
    <definedName name="____TT4" localSheetId="12">#REF!</definedName>
    <definedName name="____TT4">#REF!</definedName>
    <definedName name="____TT40" localSheetId="12">#REF!</definedName>
    <definedName name="____TT40">#REF!</definedName>
    <definedName name="____TT41" localSheetId="12">#REF!</definedName>
    <definedName name="____TT41">#REF!</definedName>
    <definedName name="____TT42" localSheetId="12">#REF!</definedName>
    <definedName name="____TT42">#REF!</definedName>
    <definedName name="____TT43" localSheetId="12">#REF!</definedName>
    <definedName name="____TT43">#REF!</definedName>
    <definedName name="____TT44" localSheetId="12">#REF!</definedName>
    <definedName name="____TT44">#REF!</definedName>
    <definedName name="____TT45" localSheetId="12">#REF!</definedName>
    <definedName name="____TT45">#REF!</definedName>
    <definedName name="____TT46" localSheetId="12">#REF!</definedName>
    <definedName name="____TT46">#REF!</definedName>
    <definedName name="____TT47" localSheetId="12">#REF!</definedName>
    <definedName name="____TT47">#REF!</definedName>
    <definedName name="____TT48" localSheetId="12">#REF!</definedName>
    <definedName name="____TT48">#REF!</definedName>
    <definedName name="____TT49" localSheetId="12">#REF!</definedName>
    <definedName name="____TT49">#REF!</definedName>
    <definedName name="____TT5" localSheetId="12">#REF!</definedName>
    <definedName name="____TT5">#REF!</definedName>
    <definedName name="____TT50" localSheetId="12">#REF!</definedName>
    <definedName name="____TT50">#REF!</definedName>
    <definedName name="____TT51" localSheetId="12">#REF!</definedName>
    <definedName name="____TT51">#REF!</definedName>
    <definedName name="____TT52" localSheetId="12">#REF!</definedName>
    <definedName name="____TT52">#REF!</definedName>
    <definedName name="____TT53" localSheetId="12">#REF!</definedName>
    <definedName name="____TT53">#REF!</definedName>
    <definedName name="____TT54" localSheetId="12">#REF!</definedName>
    <definedName name="____TT54">#REF!</definedName>
    <definedName name="____TT55" localSheetId="12">#REF!</definedName>
    <definedName name="____TT55">#REF!</definedName>
    <definedName name="____TT56" localSheetId="12">#REF!</definedName>
    <definedName name="____TT56">#REF!</definedName>
    <definedName name="____TT57" localSheetId="12">#REF!</definedName>
    <definedName name="____TT57">#REF!</definedName>
    <definedName name="____TT58" localSheetId="12">#REF!</definedName>
    <definedName name="____TT58">#REF!</definedName>
    <definedName name="____TT59" localSheetId="12">#REF!</definedName>
    <definedName name="____TT59">#REF!</definedName>
    <definedName name="____TT6" localSheetId="12">#REF!</definedName>
    <definedName name="____TT6">#REF!</definedName>
    <definedName name="____TT60" localSheetId="12">#REF!</definedName>
    <definedName name="____TT60">#REF!</definedName>
    <definedName name="____TT61" localSheetId="12">#REF!</definedName>
    <definedName name="____TT61">#REF!</definedName>
    <definedName name="____TT62" localSheetId="12">#REF!</definedName>
    <definedName name="____TT62">#REF!</definedName>
    <definedName name="____TT63" localSheetId="12">#REF!</definedName>
    <definedName name="____TT63">#REF!</definedName>
    <definedName name="____TT64" localSheetId="12">#REF!</definedName>
    <definedName name="____TT64">#REF!</definedName>
    <definedName name="____TT65" localSheetId="12">#REF!</definedName>
    <definedName name="____TT65">#REF!</definedName>
    <definedName name="____TT66" localSheetId="12">#REF!</definedName>
    <definedName name="____TT66">#REF!</definedName>
    <definedName name="____TT67" localSheetId="12">#REF!</definedName>
    <definedName name="____TT67">#REF!</definedName>
    <definedName name="____TT68" localSheetId="12">#REF!</definedName>
    <definedName name="____TT68">#REF!</definedName>
    <definedName name="____TT69" localSheetId="12">#REF!</definedName>
    <definedName name="____TT69">#REF!</definedName>
    <definedName name="____TT7" localSheetId="12">#REF!</definedName>
    <definedName name="____TT7">#REF!</definedName>
    <definedName name="____TT70" localSheetId="12">#REF!</definedName>
    <definedName name="____TT70">#REF!</definedName>
    <definedName name="____TT71" localSheetId="12">#REF!</definedName>
    <definedName name="____TT71">#REF!</definedName>
    <definedName name="____TT72" localSheetId="12">#REF!</definedName>
    <definedName name="____TT72">#REF!</definedName>
    <definedName name="____TT73" localSheetId="12">#REF!</definedName>
    <definedName name="____TT73">#REF!</definedName>
    <definedName name="____TT74" localSheetId="12">#REF!</definedName>
    <definedName name="____TT74">#REF!</definedName>
    <definedName name="____TT75" localSheetId="12">#REF!</definedName>
    <definedName name="____TT75">#REF!</definedName>
    <definedName name="____TT76" localSheetId="12">#REF!</definedName>
    <definedName name="____TT76">#REF!</definedName>
    <definedName name="____TT77" localSheetId="12">#REF!</definedName>
    <definedName name="____TT77">#REF!</definedName>
    <definedName name="____TT78" localSheetId="12">#REF!</definedName>
    <definedName name="____TT78">#REF!</definedName>
    <definedName name="____TT79" localSheetId="12">#REF!</definedName>
    <definedName name="____TT79">#REF!</definedName>
    <definedName name="____TT8" localSheetId="12">#REF!</definedName>
    <definedName name="____TT8">#REF!</definedName>
    <definedName name="____TT80" localSheetId="12">#REF!</definedName>
    <definedName name="____TT80">#REF!</definedName>
    <definedName name="____TT81" localSheetId="12">#REF!</definedName>
    <definedName name="____TT81">#REF!</definedName>
    <definedName name="____TT82" localSheetId="12">#REF!</definedName>
    <definedName name="____TT82">#REF!</definedName>
    <definedName name="____TT83" localSheetId="12">#REF!</definedName>
    <definedName name="____TT83">#REF!</definedName>
    <definedName name="____TT84" localSheetId="12">#REF!</definedName>
    <definedName name="____TT84">#REF!</definedName>
    <definedName name="____TT85" localSheetId="12">#REF!</definedName>
    <definedName name="____TT85">#REF!</definedName>
    <definedName name="____TT86" localSheetId="12">#REF!</definedName>
    <definedName name="____TT86">#REF!</definedName>
    <definedName name="____TT87" localSheetId="12">#REF!</definedName>
    <definedName name="____TT87">#REF!</definedName>
    <definedName name="____TT88" localSheetId="12">#REF!</definedName>
    <definedName name="____TT88">#REF!</definedName>
    <definedName name="____TT89" localSheetId="12">#REF!</definedName>
    <definedName name="____TT89">#REF!</definedName>
    <definedName name="____TT9" localSheetId="12">#REF!</definedName>
    <definedName name="____TT9">#REF!</definedName>
    <definedName name="____TT90" localSheetId="12">#REF!</definedName>
    <definedName name="____TT90">#REF!</definedName>
    <definedName name="____TT91" localSheetId="12">#REF!</definedName>
    <definedName name="____TT91">#REF!</definedName>
    <definedName name="____TT92" localSheetId="12">#REF!</definedName>
    <definedName name="____TT92">#REF!</definedName>
    <definedName name="____TT93" localSheetId="12">#REF!</definedName>
    <definedName name="____TT93">#REF!</definedName>
    <definedName name="____TT94" localSheetId="12">#REF!</definedName>
    <definedName name="____TT94">#REF!</definedName>
    <definedName name="____TT95" localSheetId="12">#REF!</definedName>
    <definedName name="____TT95">#REF!</definedName>
    <definedName name="____TT96" localSheetId="12">#REF!</definedName>
    <definedName name="____TT96">#REF!</definedName>
    <definedName name="____TT97" localSheetId="12">#REF!</definedName>
    <definedName name="____TT97">#REF!</definedName>
    <definedName name="____TT98" localSheetId="12">#REF!</definedName>
    <definedName name="____TT98">#REF!</definedName>
    <definedName name="____TT99" localSheetId="12">#REF!</definedName>
    <definedName name="____TT99">#REF!</definedName>
    <definedName name="____xlnm.Print_Area_2" localSheetId="12">#REF!</definedName>
    <definedName name="____xlnm.Print_Area_2">#REF!</definedName>
    <definedName name="___12" localSheetId="12" hidden="1">#REF!</definedName>
    <definedName name="___12" localSheetId="11" hidden="1">#REF!</definedName>
    <definedName name="___12" localSheetId="14" hidden="1">#REF!</definedName>
    <definedName name="___12" hidden="1">#REF!</definedName>
    <definedName name="___A1" localSheetId="12">#REF!</definedName>
    <definedName name="___A1">#REF!</definedName>
    <definedName name="___A10" localSheetId="12">#REF!</definedName>
    <definedName name="___A10">#REF!</definedName>
    <definedName name="___A11" localSheetId="12">#REF!</definedName>
    <definedName name="___A11">#REF!</definedName>
    <definedName name="___A12" localSheetId="12">#REF!</definedName>
    <definedName name="___A12">#REF!</definedName>
    <definedName name="___A13" localSheetId="12">#REF!</definedName>
    <definedName name="___A13">#REF!</definedName>
    <definedName name="___A14" localSheetId="12">#REF!</definedName>
    <definedName name="___A14">#REF!</definedName>
    <definedName name="___A15" localSheetId="12">#REF!</definedName>
    <definedName name="___A15">#REF!</definedName>
    <definedName name="___A16" localSheetId="12">#REF!</definedName>
    <definedName name="___A16">#REF!</definedName>
    <definedName name="___A17" localSheetId="12">#REF!</definedName>
    <definedName name="___A17">#REF!</definedName>
    <definedName name="___A19" localSheetId="12">#REF!</definedName>
    <definedName name="___A19">#REF!</definedName>
    <definedName name="___A2" localSheetId="12">#REF!</definedName>
    <definedName name="___A2">#REF!</definedName>
    <definedName name="___A20" localSheetId="12">#REF!</definedName>
    <definedName name="___A20">#REF!</definedName>
    <definedName name="___A21" localSheetId="12">#REF!</definedName>
    <definedName name="___A21">#REF!</definedName>
    <definedName name="___A22" localSheetId="12">#REF!</definedName>
    <definedName name="___A22">#REF!</definedName>
    <definedName name="___A23" localSheetId="12">#REF!</definedName>
    <definedName name="___A23">#REF!</definedName>
    <definedName name="___A24" localSheetId="12">#REF!</definedName>
    <definedName name="___A24">#REF!</definedName>
    <definedName name="___A25" localSheetId="12">#REF!</definedName>
    <definedName name="___A25">#REF!</definedName>
    <definedName name="___A3" localSheetId="12">#REF!</definedName>
    <definedName name="___A3">#REF!</definedName>
    <definedName name="___A4" localSheetId="12">#REF!</definedName>
    <definedName name="___A4">#REF!</definedName>
    <definedName name="___A5" localSheetId="12">#REF!</definedName>
    <definedName name="___A5">#REF!</definedName>
    <definedName name="___A6" localSheetId="12">#REF!</definedName>
    <definedName name="___A6">#REF!</definedName>
    <definedName name="___A7" localSheetId="12">#REF!</definedName>
    <definedName name="___A7">#REF!</definedName>
    <definedName name="___A9" localSheetId="12">#REF!</definedName>
    <definedName name="___A9">#REF!</definedName>
    <definedName name="___Abr1" localSheetId="12">#REF!</definedName>
    <definedName name="___Abr1">#REF!</definedName>
    <definedName name="___ABR95" localSheetId="12">#REF!</definedName>
    <definedName name="___ABR95" localSheetId="11">#REF!</definedName>
    <definedName name="___ABR95" localSheetId="14">#REF!</definedName>
    <definedName name="___ABR95">#REF!</definedName>
    <definedName name="___ABR96" localSheetId="12">#REF!</definedName>
    <definedName name="___ABR96" localSheetId="11">#REF!</definedName>
    <definedName name="___ABR96" localSheetId="14">#REF!</definedName>
    <definedName name="___ABR96">#REF!</definedName>
    <definedName name="___ABR97" localSheetId="12">#REF!</definedName>
    <definedName name="___ABR97" localSheetId="11">#REF!</definedName>
    <definedName name="___ABR97" localSheetId="14">#REF!</definedName>
    <definedName name="___ABR97">#REF!</definedName>
    <definedName name="___ABR98" localSheetId="12">#REF!</definedName>
    <definedName name="___ABR98" localSheetId="11">#REF!</definedName>
    <definedName name="___ABR98" localSheetId="14">#REF!</definedName>
    <definedName name="___ABR98">#REF!</definedName>
    <definedName name="___ABR99" localSheetId="12">#REF!</definedName>
    <definedName name="___ABR99" localSheetId="11">#REF!</definedName>
    <definedName name="___ABR99" localSheetId="14">#REF!</definedName>
    <definedName name="___ABR99">#REF!</definedName>
    <definedName name="___ACA25" localSheetId="12">#REF!</definedName>
    <definedName name="___ACA25" localSheetId="11">#REF!</definedName>
    <definedName name="___ACA25">#REF!</definedName>
    <definedName name="___ACA50" localSheetId="12">#REF!</definedName>
    <definedName name="___ACA50" localSheetId="11">#REF!</definedName>
    <definedName name="___ACA50">#REF!</definedName>
    <definedName name="___ACM30" localSheetId="12">#REF!</definedName>
    <definedName name="___ACM30">#REF!</definedName>
    <definedName name="___act2" localSheetId="12">#REF!</definedName>
    <definedName name="___act2">#REF!</definedName>
    <definedName name="___adm1" localSheetId="12" hidden="1">{"'Índice'!$A$1:$K$49"}</definedName>
    <definedName name="___adm1" hidden="1">{"'Índice'!$A$1:$K$49"}</definedName>
    <definedName name="___adm2" localSheetId="12" hidden="1">{"VENTAS1",#N/A,FALSE,"VENTAS";"VENTAS2",#N/A,FALSE,"VENTAS";"VENTAS3",#N/A,FALSE,"VENTAS";"VENTAS4",#N/A,FALSE,"VENTAS";"VENTAS5",#N/A,FALSE,"VENTAS";"VENTAS6",#N/A,FALSE,"VENTAS";"VENTAS7",#N/A,FALSE,"VENTAS";"VENTAS8",#N/A,FALSE,"VENTAS"}</definedName>
    <definedName name="___adm2" hidden="1">{"VENTAS1",#N/A,FALSE,"VENTAS";"VENTAS2",#N/A,FALSE,"VENTAS";"VENTAS3",#N/A,FALSE,"VENTAS";"VENTAS4",#N/A,FALSE,"VENTAS";"VENTAS5",#N/A,FALSE,"VENTAS";"VENTAS6",#N/A,FALSE,"VENTAS";"VENTAS7",#N/A,FALSE,"VENTAS";"VENTAS8",#N/A,FALSE,"VENTAS"}</definedName>
    <definedName name="___Ago1" localSheetId="11">#REF!</definedName>
    <definedName name="___Ago1">#N/A</definedName>
    <definedName name="___AGO95" localSheetId="12">#REF!</definedName>
    <definedName name="___AGO95" localSheetId="11">#REF!</definedName>
    <definedName name="___AGO95" localSheetId="14">#REF!</definedName>
    <definedName name="___AGO95">#REF!</definedName>
    <definedName name="___AGO96" localSheetId="12">#REF!</definedName>
    <definedName name="___AGO96" localSheetId="11">#REF!</definedName>
    <definedName name="___AGO96" localSheetId="14">#REF!</definedName>
    <definedName name="___AGO96">#REF!</definedName>
    <definedName name="___AGO97" localSheetId="12">#REF!</definedName>
    <definedName name="___AGO97" localSheetId="11">#REF!</definedName>
    <definedName name="___AGO97" localSheetId="14">#REF!</definedName>
    <definedName name="___AGO97">#REF!</definedName>
    <definedName name="___AGO98" localSheetId="12">#REF!</definedName>
    <definedName name="___AGO98" localSheetId="11">#REF!</definedName>
    <definedName name="___AGO98" localSheetId="14">#REF!</definedName>
    <definedName name="___AGO98">#REF!</definedName>
    <definedName name="___AGO99" localSheetId="12">#REF!</definedName>
    <definedName name="___AGO99" localSheetId="11">#REF!</definedName>
    <definedName name="___AGO99" localSheetId="14">#REF!</definedName>
    <definedName name="___AGO99">#REF!</definedName>
    <definedName name="___arg13">"$#REF!.$H$31"</definedName>
    <definedName name="___arg16">"$#REF!.$H$55"</definedName>
    <definedName name="___ATD08" localSheetId="12">#REF!</definedName>
    <definedName name="___ATD08">#REF!</definedName>
    <definedName name="___ATD1" localSheetId="12">#REF!</definedName>
    <definedName name="___ATD1">#REF!</definedName>
    <definedName name="___BDI1" localSheetId="12">#REF!</definedName>
    <definedName name="___BDI1">#REF!</definedName>
    <definedName name="___brv2" localSheetId="12">#REF!</definedName>
    <definedName name="___brv2">#REF!</definedName>
    <definedName name="___Brz1" localSheetId="12">#REF!</definedName>
    <definedName name="___Brz1" localSheetId="11">#REF!:#REF!</definedName>
    <definedName name="___Brz1">#REF!</definedName>
    <definedName name="___Brz2" localSheetId="12">#REF!</definedName>
    <definedName name="___Brz2" localSheetId="11">#REF!:#REF!</definedName>
    <definedName name="___Brz2">#REF!</definedName>
    <definedName name="___cab1" localSheetId="12">#REF!</definedName>
    <definedName name="___cab1" localSheetId="11">#REF!</definedName>
    <definedName name="___cab1" localSheetId="14">#REF!</definedName>
    <definedName name="___cab1">#REF!</definedName>
    <definedName name="___cab2" localSheetId="12">#REF!</definedName>
    <definedName name="___cab2">#REF!</definedName>
    <definedName name="___CAP20" localSheetId="12">#REF!</definedName>
    <definedName name="___CAP20" localSheetId="11">#REF!</definedName>
    <definedName name="___CAP20" localSheetId="14">#REF!</definedName>
    <definedName name="___CAP20">#REF!</definedName>
    <definedName name="___CC709" localSheetId="11">#REF!</definedName>
    <definedName name="___CC709">#N/A</definedName>
    <definedName name="___CC947" localSheetId="11">#REF!</definedName>
    <definedName name="___CC947">#N/A</definedName>
    <definedName name="___CCM30" localSheetId="12">#REF!</definedName>
    <definedName name="___CCM30" localSheetId="11">#REF!</definedName>
    <definedName name="___CCM30">#REF!</definedName>
    <definedName name="___CIE011" localSheetId="12">#REF!</definedName>
    <definedName name="___CIE011">#REF!</definedName>
    <definedName name="___CIE400" localSheetId="12">#REF!</definedName>
    <definedName name="___CIE400">#REF!</definedName>
    <definedName name="___CIE411" localSheetId="12">#REF!</definedName>
    <definedName name="___CIE411">#REF!</definedName>
    <definedName name="___CIE412" localSheetId="12">#REF!</definedName>
    <definedName name="___CIE412">#REF!</definedName>
    <definedName name="___CIE916" localSheetId="12">#REF!</definedName>
    <definedName name="___CIE916">#REF!</definedName>
    <definedName name="___CMM30" localSheetId="12">#REF!</definedName>
    <definedName name="___CMM30" localSheetId="11">#REF!</definedName>
    <definedName name="___CMM30">#REF!</definedName>
    <definedName name="___COE011" localSheetId="12">#REF!</definedName>
    <definedName name="___COE011">#REF!</definedName>
    <definedName name="___COE400" localSheetId="12">#REF!</definedName>
    <definedName name="___COE400">#REF!</definedName>
    <definedName name="___COE411" localSheetId="12">#REF!</definedName>
    <definedName name="___COE411">#REF!</definedName>
    <definedName name="___COE412" localSheetId="12">#REF!</definedName>
    <definedName name="___COE412">#REF!</definedName>
    <definedName name="___COE916" localSheetId="12">#REF!</definedName>
    <definedName name="___COE916">#REF!</definedName>
    <definedName name="___d2" localSheetId="12" hidden="1">{#N/A,#N/A,FALSE,"Aging Summary";#N/A,#N/A,FALSE,"Ratio Analysis";#N/A,#N/A,FALSE,"Test 120 Day Accts";#N/A,#N/A,FALSE,"Tickmarks"}</definedName>
    <definedName name="___d2" hidden="1">{#N/A,#N/A,FALSE,"Aging Summary";#N/A,#N/A,FALSE,"Ratio Analysis";#N/A,#N/A,FALSE,"Test 120 Day Accts";#N/A,#N/A,FALSE,"Tickmarks"}</definedName>
    <definedName name="___DAR02" localSheetId="12">#REF!</definedName>
    <definedName name="___DAR02">#REF!</definedName>
    <definedName name="___Dez1" localSheetId="11">#REF!</definedName>
    <definedName name="___Dez1">#N/A</definedName>
    <definedName name="___DEZ94" localSheetId="12">#REF!</definedName>
    <definedName name="___DEZ94" localSheetId="11">#REF!</definedName>
    <definedName name="___DEZ94" localSheetId="14">#REF!</definedName>
    <definedName name="___DEZ94">#REF!</definedName>
    <definedName name="___DEZ95" localSheetId="12">#REF!</definedName>
    <definedName name="___DEZ95" localSheetId="11">#REF!</definedName>
    <definedName name="___DEZ95" localSheetId="14">#REF!</definedName>
    <definedName name="___DEZ95">#REF!</definedName>
    <definedName name="___DEZ96" localSheetId="12">#REF!</definedName>
    <definedName name="___DEZ96" localSheetId="11">#REF!</definedName>
    <definedName name="___DEZ96" localSheetId="14">#REF!</definedName>
    <definedName name="___DEZ96">#REF!</definedName>
    <definedName name="___DEZ97" localSheetId="12">#REF!</definedName>
    <definedName name="___DEZ97" localSheetId="11">#REF!</definedName>
    <definedName name="___DEZ97" localSheetId="14">#REF!</definedName>
    <definedName name="___DEZ97">#REF!</definedName>
    <definedName name="___DEZ98" localSheetId="12">#REF!</definedName>
    <definedName name="___DEZ98" localSheetId="11">#REF!</definedName>
    <definedName name="___DEZ98" localSheetId="14">#REF!</definedName>
    <definedName name="___DEZ98">#REF!</definedName>
    <definedName name="___DEZ99" localSheetId="12">#REF!</definedName>
    <definedName name="___DEZ99" localSheetId="11">#REF!</definedName>
    <definedName name="___DEZ99" localSheetId="14">#REF!</definedName>
    <definedName name="___DEZ99">#REF!</definedName>
    <definedName name="___DIV1004" localSheetId="12">#REF!</definedName>
    <definedName name="___DIV1004">#REF!</definedName>
    <definedName name="___DIV1015" localSheetId="12">#REF!</definedName>
    <definedName name="___DIV1015">#REF!</definedName>
    <definedName name="___DIV1039" localSheetId="12">#REF!</definedName>
    <definedName name="___DIV1039">#REF!</definedName>
    <definedName name="___DIV1050" localSheetId="12">#REF!</definedName>
    <definedName name="___DIV1050">#REF!</definedName>
    <definedName name="___DIV278" localSheetId="12">#REF!</definedName>
    <definedName name="___DIV278">#REF!</definedName>
    <definedName name="___DIV279" localSheetId="12">#REF!</definedName>
    <definedName name="___DIV279">#REF!</definedName>
    <definedName name="___DIV45" localSheetId="12">#REF!</definedName>
    <definedName name="___DIV45">#REF!</definedName>
    <definedName name="___DIV450" localSheetId="12">#REF!</definedName>
    <definedName name="___DIV450">#REF!</definedName>
    <definedName name="___DIV709" localSheetId="12">#REF!</definedName>
    <definedName name="___DIV709">#REF!</definedName>
    <definedName name="___DIV710" localSheetId="12">#REF!</definedName>
    <definedName name="___DIV710">#REF!</definedName>
    <definedName name="___DIV711" localSheetId="12">#REF!</definedName>
    <definedName name="___DIV711">#REF!</definedName>
    <definedName name="___DIV718" localSheetId="12">#REF!</definedName>
    <definedName name="___DIV718">#REF!</definedName>
    <definedName name="___DIV719" localSheetId="12">#REF!</definedName>
    <definedName name="___DIV719">#REF!</definedName>
    <definedName name="___DIV720" localSheetId="12">#REF!</definedName>
    <definedName name="___DIV720">#REF!</definedName>
    <definedName name="___DIV819" localSheetId="12">#REF!</definedName>
    <definedName name="___DIV819">#REF!</definedName>
    <definedName name="___DIV947" localSheetId="12">#REF!</definedName>
    <definedName name="___DIV947">#REF!</definedName>
    <definedName name="___DND2" localSheetId="11">#REF!</definedName>
    <definedName name="___DND2">#N/A</definedName>
    <definedName name="___DPS8" localSheetId="12">#REF!</definedName>
    <definedName name="___DPS8">#REF!</definedName>
    <definedName name="___DRE0700" localSheetId="12" hidden="1">{"'PXR_6500'!$A$1:$I$124"}</definedName>
    <definedName name="___DRE0700" hidden="1">{"'PXR_6500'!$A$1:$I$124"}</definedName>
    <definedName name="___ECT12" localSheetId="12">#REF!</definedName>
    <definedName name="___ECT12">#REF!</definedName>
    <definedName name="___ECT3" localSheetId="12">#REF!</definedName>
    <definedName name="___ECT3">#REF!</definedName>
    <definedName name="___EDA01" localSheetId="12">#REF!</definedName>
    <definedName name="___EDA01">#REF!</definedName>
    <definedName name="___Ext2" localSheetId="12">#REF!</definedName>
    <definedName name="___Ext2" localSheetId="11">#REF!</definedName>
    <definedName name="___Ext2" localSheetId="14">#REF!</definedName>
    <definedName name="___Ext2">#REF!</definedName>
    <definedName name="___FAT1" localSheetId="12">#REF!</definedName>
    <definedName name="___FAT1">#REF!</definedName>
    <definedName name="___FAT2" localSheetId="12">#REF!</definedName>
    <definedName name="___FAT2">#REF!</definedName>
    <definedName name="___Fev1" localSheetId="12">#REF!</definedName>
    <definedName name="___Fev1">#REF!</definedName>
    <definedName name="___FEV95" localSheetId="12">#REF!</definedName>
    <definedName name="___FEV95" localSheetId="11">#REF!</definedName>
    <definedName name="___FEV95" localSheetId="14">#REF!</definedName>
    <definedName name="___FEV95">#REF!</definedName>
    <definedName name="___FEV96" localSheetId="12">#REF!</definedName>
    <definedName name="___FEV96" localSheetId="11">#REF!</definedName>
    <definedName name="___FEV96" localSheetId="14">#REF!</definedName>
    <definedName name="___FEV96">#REF!</definedName>
    <definedName name="___FEV97" localSheetId="12">#REF!</definedName>
    <definedName name="___FEV97" localSheetId="11">#REF!</definedName>
    <definedName name="___FEV97" localSheetId="14">#REF!</definedName>
    <definedName name="___FEV97">#REF!</definedName>
    <definedName name="___FEV98" localSheetId="12">#REF!</definedName>
    <definedName name="___FEV98" localSheetId="11">#REF!</definedName>
    <definedName name="___FEV98" localSheetId="14">#REF!</definedName>
    <definedName name="___FEV98">#REF!</definedName>
    <definedName name="___FEV99" localSheetId="12">#REF!</definedName>
    <definedName name="___FEV99" localSheetId="11">#REF!</definedName>
    <definedName name="___FEV99" localSheetId="14">#REF!</definedName>
    <definedName name="___FEV99">#REF!</definedName>
    <definedName name="___HCB5" localSheetId="12">#REF!</definedName>
    <definedName name="___HCB5">#REF!</definedName>
    <definedName name="___Jan1" localSheetId="12">#REF!</definedName>
    <definedName name="___Jan1">#REF!</definedName>
    <definedName name="___JAN2003" localSheetId="12">#REF!</definedName>
    <definedName name="___JAN2003">#REF!</definedName>
    <definedName name="___JAN95" localSheetId="12">#REF!</definedName>
    <definedName name="___JAN95" localSheetId="11">#REF!</definedName>
    <definedName name="___JAN95" localSheetId="14">#REF!</definedName>
    <definedName name="___JAN95">#REF!</definedName>
    <definedName name="___JAN96" localSheetId="12">#REF!</definedName>
    <definedName name="___JAN96" localSheetId="11">#REF!</definedName>
    <definedName name="___JAN96" localSheetId="14">#REF!</definedName>
    <definedName name="___JAN96">#REF!</definedName>
    <definedName name="___JAN97" localSheetId="12">#REF!</definedName>
    <definedName name="___JAN97" localSheetId="11">#REF!</definedName>
    <definedName name="___JAN97" localSheetId="14">#REF!</definedName>
    <definedName name="___JAN97">#REF!</definedName>
    <definedName name="___JAN98" localSheetId="12">#REF!</definedName>
    <definedName name="___JAN98" localSheetId="11">#REF!</definedName>
    <definedName name="___JAN98" localSheetId="14">#REF!</definedName>
    <definedName name="___JAN98">#REF!</definedName>
    <definedName name="___JAN99" localSheetId="12">#REF!</definedName>
    <definedName name="___JAN99" localSheetId="11">#REF!</definedName>
    <definedName name="___JAN99" localSheetId="14">#REF!</definedName>
    <definedName name="___JAN99">#REF!</definedName>
    <definedName name="___JAZ1" localSheetId="12">#REF!</definedName>
    <definedName name="___JAZ1" localSheetId="11">#REF!</definedName>
    <definedName name="___JAZ1" localSheetId="14">#REF!</definedName>
    <definedName name="___JAZ1">#REF!</definedName>
    <definedName name="___JAZ11" localSheetId="12">#REF!</definedName>
    <definedName name="___JAZ11" localSheetId="11">#REF!</definedName>
    <definedName name="___JAZ11" localSheetId="14">#REF!</definedName>
    <definedName name="___JAZ11">#REF!</definedName>
    <definedName name="___JAZ2" localSheetId="12">#REF!</definedName>
    <definedName name="___JAZ2" localSheetId="11">#REF!</definedName>
    <definedName name="___JAZ2" localSheetId="14">#REF!</definedName>
    <definedName name="___JAZ2">#REF!</definedName>
    <definedName name="___JAZ22" localSheetId="12">#REF!</definedName>
    <definedName name="___JAZ22" localSheetId="11">#REF!</definedName>
    <definedName name="___JAZ22" localSheetId="14">#REF!</definedName>
    <definedName name="___JAZ22">#REF!</definedName>
    <definedName name="___JAZ3" localSheetId="12">#REF!</definedName>
    <definedName name="___JAZ3" localSheetId="11">#REF!</definedName>
    <definedName name="___JAZ3" localSheetId="14">#REF!</definedName>
    <definedName name="___JAZ3">#REF!</definedName>
    <definedName name="___JAZ33" localSheetId="12">#REF!</definedName>
    <definedName name="___JAZ33" localSheetId="11">#REF!</definedName>
    <definedName name="___JAZ33" localSheetId="14">#REF!</definedName>
    <definedName name="___JAZ33">#REF!</definedName>
    <definedName name="___Jul1" localSheetId="11">#REF!</definedName>
    <definedName name="___Jul1">#N/A</definedName>
    <definedName name="___JUL95" localSheetId="12">#REF!</definedName>
    <definedName name="___JUL95" localSheetId="11">#REF!</definedName>
    <definedName name="___JUL95" localSheetId="14">#REF!</definedName>
    <definedName name="___JUL95">#REF!</definedName>
    <definedName name="___JUL96" localSheetId="12">#REF!</definedName>
    <definedName name="___JUL96" localSheetId="11">#REF!</definedName>
    <definedName name="___JUL96" localSheetId="14">#REF!</definedName>
    <definedName name="___JUL96">#REF!</definedName>
    <definedName name="___JUL97" localSheetId="12">#REF!</definedName>
    <definedName name="___JUL97" localSheetId="11">#REF!</definedName>
    <definedName name="___JUL97" localSheetId="14">#REF!</definedName>
    <definedName name="___JUL97">#REF!</definedName>
    <definedName name="___JUL98" localSheetId="12">#REF!</definedName>
    <definedName name="___JUL98" localSheetId="11">#REF!</definedName>
    <definedName name="___JUL98" localSheetId="14">#REF!</definedName>
    <definedName name="___JUL98">#REF!</definedName>
    <definedName name="___JUL99" localSheetId="12">#REF!</definedName>
    <definedName name="___JUL99" localSheetId="11">#REF!</definedName>
    <definedName name="___JUL99" localSheetId="14">#REF!</definedName>
    <definedName name="___JUL99">#REF!</definedName>
    <definedName name="___Jun1" localSheetId="11">#REF!</definedName>
    <definedName name="___Jun1">#N/A</definedName>
    <definedName name="___JUN95" localSheetId="12">#REF!</definedName>
    <definedName name="___JUN95" localSheetId="11">#REF!</definedName>
    <definedName name="___JUN95" localSheetId="14">#REF!</definedName>
    <definedName name="___JUN95">#REF!</definedName>
    <definedName name="___JUN96" localSheetId="12">#REF!</definedName>
    <definedName name="___JUN96" localSheetId="11">#REF!</definedName>
    <definedName name="___JUN96" localSheetId="14">#REF!</definedName>
    <definedName name="___JUN96">#REF!</definedName>
    <definedName name="___JUN97" localSheetId="12">#REF!</definedName>
    <definedName name="___JUN97" localSheetId="11">#REF!</definedName>
    <definedName name="___JUN97" localSheetId="14">#REF!</definedName>
    <definedName name="___JUN97">#REF!</definedName>
    <definedName name="___JUN98" localSheetId="12">#REF!</definedName>
    <definedName name="___JUN98" localSheetId="11">#REF!</definedName>
    <definedName name="___JUN98" localSheetId="14">#REF!</definedName>
    <definedName name="___JUN98">#REF!</definedName>
    <definedName name="___JUN99" localSheetId="12">#REF!</definedName>
    <definedName name="___JUN99" localSheetId="11">#REF!</definedName>
    <definedName name="___JUN99" localSheetId="14">#REF!</definedName>
    <definedName name="___JUN99">#REF!</definedName>
    <definedName name="___ki5" localSheetId="12">#REF!</definedName>
    <definedName name="___ki5">#REF!</definedName>
    <definedName name="___KM406407" localSheetId="12">#REF!</definedName>
    <definedName name="___KM406407" localSheetId="11">#REF!</definedName>
    <definedName name="___KM406407" localSheetId="14">#REF!</definedName>
    <definedName name="___KM406407">#REF!</definedName>
    <definedName name="___km736" localSheetId="12">#REF!</definedName>
    <definedName name="___km736" localSheetId="11">#REF!</definedName>
    <definedName name="___km736" localSheetId="14">#REF!</definedName>
    <definedName name="___km736">#REF!</definedName>
    <definedName name="___la2" localSheetId="12">#REF!</definedName>
    <definedName name="___la2" localSheetId="11">#REF!</definedName>
    <definedName name="___la2">#REF!</definedName>
    <definedName name="___LO1004" localSheetId="12">#REF!</definedName>
    <definedName name="___LO1004">#REF!</definedName>
    <definedName name="___LO1015" localSheetId="12">#REF!</definedName>
    <definedName name="___LO1015">#REF!</definedName>
    <definedName name="___LO1039" localSheetId="12">#REF!</definedName>
    <definedName name="___LO1039">#REF!</definedName>
    <definedName name="___LO1050" localSheetId="12">#REF!</definedName>
    <definedName name="___LO1050">#REF!</definedName>
    <definedName name="___LO278" localSheetId="12">#REF!</definedName>
    <definedName name="___LO278">#REF!</definedName>
    <definedName name="___LO279" localSheetId="12">#REF!</definedName>
    <definedName name="___LO279">#REF!</definedName>
    <definedName name="___LO450" localSheetId="12">#REF!</definedName>
    <definedName name="___LO450">#REF!</definedName>
    <definedName name="___LO709" localSheetId="12">#REF!</definedName>
    <definedName name="___LO709">#REF!</definedName>
    <definedName name="___LO710" localSheetId="12">#REF!</definedName>
    <definedName name="___LO710">#REF!</definedName>
    <definedName name="___LO711" localSheetId="12">#REF!</definedName>
    <definedName name="___LO711">#REF!</definedName>
    <definedName name="___LO719" localSheetId="12">#REF!</definedName>
    <definedName name="___LO719">#REF!</definedName>
    <definedName name="___LO720" localSheetId="12">#REF!</definedName>
    <definedName name="___LO720">#REF!</definedName>
    <definedName name="___LO819" localSheetId="12">#REF!</definedName>
    <definedName name="___LO819">#REF!</definedName>
    <definedName name="___LO947" localSheetId="12">#REF!</definedName>
    <definedName name="___LO947">#REF!</definedName>
    <definedName name="___Mai1" localSheetId="11">#REF!</definedName>
    <definedName name="___Mai1">#N/A</definedName>
    <definedName name="___MAI95" localSheetId="12">#REF!</definedName>
    <definedName name="___MAI95" localSheetId="11">#REF!</definedName>
    <definedName name="___MAI95" localSheetId="14">#REF!</definedName>
    <definedName name="___MAI95">#REF!</definedName>
    <definedName name="___MAI96" localSheetId="12">#REF!</definedName>
    <definedName name="___MAI96" localSheetId="11">#REF!</definedName>
    <definedName name="___MAI96" localSheetId="14">#REF!</definedName>
    <definedName name="___MAI96">#REF!</definedName>
    <definedName name="___MAI97" localSheetId="12">#REF!</definedName>
    <definedName name="___MAI97" localSheetId="11">#REF!</definedName>
    <definedName name="___MAI97" localSheetId="14">#REF!</definedName>
    <definedName name="___MAI97">#REF!</definedName>
    <definedName name="___MAI98" localSheetId="12">#REF!</definedName>
    <definedName name="___MAI98" localSheetId="11">#REF!</definedName>
    <definedName name="___MAI98" localSheetId="14">#REF!</definedName>
    <definedName name="___MAI98">#REF!</definedName>
    <definedName name="___MAI99" localSheetId="12">#REF!</definedName>
    <definedName name="___MAI99" localSheetId="11">#REF!</definedName>
    <definedName name="___MAI99" localSheetId="14">#REF!</definedName>
    <definedName name="___MAI99">#REF!</definedName>
    <definedName name="___Mar1" localSheetId="12">#REF!</definedName>
    <definedName name="___Mar1">#REF!</definedName>
    <definedName name="___MAR95" localSheetId="12">#REF!</definedName>
    <definedName name="___MAR95" localSheetId="11">#REF!</definedName>
    <definedName name="___MAR95" localSheetId="14">#REF!</definedName>
    <definedName name="___MAR95">#REF!</definedName>
    <definedName name="___MAR96" localSheetId="12">#REF!</definedName>
    <definedName name="___MAR96" localSheetId="11">#REF!</definedName>
    <definedName name="___MAR96" localSheetId="14">#REF!</definedName>
    <definedName name="___MAR96">#REF!</definedName>
    <definedName name="___MAR97" localSheetId="12">#REF!</definedName>
    <definedName name="___MAR97" localSheetId="11">#REF!</definedName>
    <definedName name="___MAR97" localSheetId="14">#REF!</definedName>
    <definedName name="___MAR97">#REF!</definedName>
    <definedName name="___MAR98" localSheetId="12">#REF!</definedName>
    <definedName name="___MAR98" localSheetId="11">#REF!</definedName>
    <definedName name="___MAR98" localSheetId="14">#REF!</definedName>
    <definedName name="___MAR98">#REF!</definedName>
    <definedName name="___MAR99" localSheetId="12">#REF!</definedName>
    <definedName name="___MAR99" localSheetId="11">#REF!</definedName>
    <definedName name="___MAR99" localSheetId="14">#REF!</definedName>
    <definedName name="___MAR99">#REF!</definedName>
    <definedName name="___ME10005" localSheetId="12">#REF!</definedName>
    <definedName name="___ME10005">#REF!</definedName>
    <definedName name="___ME1004" localSheetId="12">#REF!</definedName>
    <definedName name="___ME1004">#REF!</definedName>
    <definedName name="___ME1015" localSheetId="12">#REF!</definedName>
    <definedName name="___ME1015">#REF!</definedName>
    <definedName name="___ME1039" localSheetId="12">#REF!</definedName>
    <definedName name="___ME1039">#REF!</definedName>
    <definedName name="___ME1050" localSheetId="12">#REF!</definedName>
    <definedName name="___ME1050">#REF!</definedName>
    <definedName name="___ME278" localSheetId="12">#REF!</definedName>
    <definedName name="___ME278">#REF!</definedName>
    <definedName name="___ME279" localSheetId="12">#REF!</definedName>
    <definedName name="___ME279">#REF!</definedName>
    <definedName name="___ME450" localSheetId="12">#REF!</definedName>
    <definedName name="___ME450">#REF!</definedName>
    <definedName name="___ME709" localSheetId="12">#REF!</definedName>
    <definedName name="___ME709">#REF!</definedName>
    <definedName name="___ME710" localSheetId="12">#REF!</definedName>
    <definedName name="___ME710">#REF!</definedName>
    <definedName name="___ME711" localSheetId="12">#REF!</definedName>
    <definedName name="___ME711">#REF!</definedName>
    <definedName name="___ME719" localSheetId="12">#REF!</definedName>
    <definedName name="___ME719">#REF!</definedName>
    <definedName name="___ME720" localSheetId="12">#REF!</definedName>
    <definedName name="___ME720">#REF!</definedName>
    <definedName name="___ME819" localSheetId="12">#REF!</definedName>
    <definedName name="___ME819">#REF!</definedName>
    <definedName name="___ME947" localSheetId="12">#REF!</definedName>
    <definedName name="___ME947">#REF!</definedName>
    <definedName name="___MFC01" localSheetId="12">#REF!</definedName>
    <definedName name="___MFC01">#REF!</definedName>
    <definedName name="___MNS8418" localSheetId="11">Plan1</definedName>
    <definedName name="___MNS8418">#N/A</definedName>
    <definedName name="___MOD01" localSheetId="12">#REF!</definedName>
    <definedName name="___MOD01" localSheetId="11">#REF!</definedName>
    <definedName name="___MOD01">#REF!</definedName>
    <definedName name="___Nov1" localSheetId="11">#REF!</definedName>
    <definedName name="___Nov1">#N/A</definedName>
    <definedName name="___NOV94" localSheetId="12">#REF!</definedName>
    <definedName name="___NOV94" localSheetId="11">#REF!</definedName>
    <definedName name="___NOV94" localSheetId="14">#REF!</definedName>
    <definedName name="___NOV94">#REF!</definedName>
    <definedName name="___NOV95" localSheetId="12">#REF!</definedName>
    <definedName name="___NOV95" localSheetId="11">#REF!</definedName>
    <definedName name="___NOV95" localSheetId="14">#REF!</definedName>
    <definedName name="___NOV95">#REF!</definedName>
    <definedName name="___NOV96" localSheetId="12">#REF!</definedName>
    <definedName name="___NOV96" localSheetId="11">#REF!</definedName>
    <definedName name="___NOV96" localSheetId="14">#REF!</definedName>
    <definedName name="___NOV96">#REF!</definedName>
    <definedName name="___NOV97" localSheetId="12">#REF!</definedName>
    <definedName name="___NOV97" localSheetId="11">#REF!</definedName>
    <definedName name="___NOV97" localSheetId="14">#REF!</definedName>
    <definedName name="___NOV97">#REF!</definedName>
    <definedName name="___NOV98" localSheetId="12">#REF!</definedName>
    <definedName name="___NOV98" localSheetId="11">#REF!</definedName>
    <definedName name="___NOV98" localSheetId="14">#REF!</definedName>
    <definedName name="___NOV98">#REF!</definedName>
    <definedName name="___NOV99" localSheetId="12">#REF!</definedName>
    <definedName name="___NOV99" localSheetId="11">#REF!</definedName>
    <definedName name="___NOV99" localSheetId="14">#REF!</definedName>
    <definedName name="___NOV99">#REF!</definedName>
    <definedName name="___Obs1" localSheetId="12">#REF!</definedName>
    <definedName name="___Obs1">#REF!</definedName>
    <definedName name="___Obs2" localSheetId="12">#REF!</definedName>
    <definedName name="___Obs2">#REF!</definedName>
    <definedName name="___Out1" localSheetId="11">#REF!</definedName>
    <definedName name="___Out1">#N/A</definedName>
    <definedName name="___OUT94" localSheetId="12">#REF!</definedName>
    <definedName name="___OUT94" localSheetId="11">#REF!</definedName>
    <definedName name="___OUT94" localSheetId="14">#REF!</definedName>
    <definedName name="___OUT94">#REF!</definedName>
    <definedName name="___OUT95" localSheetId="12">#REF!</definedName>
    <definedName name="___OUT95" localSheetId="11">#REF!</definedName>
    <definedName name="___OUT95" localSheetId="14">#REF!</definedName>
    <definedName name="___OUT95">#REF!</definedName>
    <definedName name="___OUT96" localSheetId="12">#REF!</definedName>
    <definedName name="___OUT96" localSheetId="11">#REF!</definedName>
    <definedName name="___OUT96" localSheetId="14">#REF!</definedName>
    <definedName name="___OUT96">#REF!</definedName>
    <definedName name="___OUT97" localSheetId="12">#REF!</definedName>
    <definedName name="___OUT97" localSheetId="11">#REF!</definedName>
    <definedName name="___OUT97" localSheetId="14">#REF!</definedName>
    <definedName name="___OUT97">#REF!</definedName>
    <definedName name="___OUT98" localSheetId="17" hidden="1">{#N/A,#N/A,TRUE,"Serviços"}</definedName>
    <definedName name="___OUT98" localSheetId="12" hidden="1">{#N/A,#N/A,TRUE,"Serviços"}</definedName>
    <definedName name="___OUT98" localSheetId="15" hidden="1">{#N/A,#N/A,TRUE,"Serviços"}</definedName>
    <definedName name="___OUT98" localSheetId="9">#REF!</definedName>
    <definedName name="___OUT98" localSheetId="11" hidden="1">{#N/A,#N/A,TRUE,"Serviços"}</definedName>
    <definedName name="___OUT98" localSheetId="6" hidden="1">{#N/A,#N/A,TRUE,"Serviços"}</definedName>
    <definedName name="___OUT98" localSheetId="16" hidden="1">{#N/A,#N/A,TRUE,"Serviços"}</definedName>
    <definedName name="___OUT98" hidden="1">{#N/A,#N/A,TRUE,"Serviços"}</definedName>
    <definedName name="___out99" localSheetId="12" hidden="1">{#N/A,#N/A,TRUE,"Serviços"}</definedName>
    <definedName name="___out99" localSheetId="15" hidden="1">{#N/A,#N/A,TRUE,"Serviços"}</definedName>
    <definedName name="___OUT99" localSheetId="11">#REF!</definedName>
    <definedName name="___out99" hidden="1">{#N/A,#N/A,TRUE,"Serviços"}</definedName>
    <definedName name="___pav2">#REF!</definedName>
    <definedName name="___PCB5" localSheetId="12">#REF!</definedName>
    <definedName name="___PCB5">#REF!</definedName>
    <definedName name="___PCM30" localSheetId="12">#REF!</definedName>
    <definedName name="___PCM30" localSheetId="11">#REF!</definedName>
    <definedName name="___PCM30">#REF!</definedName>
    <definedName name="___PL1" localSheetId="12">#REF!</definedName>
    <definedName name="___PL1" localSheetId="11">#REF!</definedName>
    <definedName name="___PL1" localSheetId="14">#REF!</definedName>
    <definedName name="___PL1">#REF!</definedName>
    <definedName name="___PLA2" localSheetId="12">#REF!</definedName>
    <definedName name="___PLA2" localSheetId="11">#REF!</definedName>
    <definedName name="___PLA2">#REF!</definedName>
    <definedName name="___PM334" localSheetId="12">#REF!</definedName>
    <definedName name="___PM334">#REF!</definedName>
    <definedName name="___PM335" localSheetId="12">#REF!</definedName>
    <definedName name="___PM335">#REF!</definedName>
    <definedName name="___PM346" localSheetId="12">#REF!</definedName>
    <definedName name="___PM346">#REF!</definedName>
    <definedName name="___PM406" localSheetId="12">#REF!</definedName>
    <definedName name="___PM406">#REF!</definedName>
    <definedName name="___PM412" localSheetId="12">#REF!</definedName>
    <definedName name="___PM412">#REF!</definedName>
    <definedName name="___PM609" localSheetId="12">#REF!</definedName>
    <definedName name="___PM609">#REF!</definedName>
    <definedName name="___PM970" localSheetId="12">#REF!</definedName>
    <definedName name="___PM970">#REF!</definedName>
    <definedName name="___PNV2002" localSheetId="12">#REF!</definedName>
    <definedName name="___PNV2002">#REF!</definedName>
    <definedName name="___PNV2003" localSheetId="12">#REF!</definedName>
    <definedName name="___PNV2003">#REF!</definedName>
    <definedName name="___PNV2009" localSheetId="12">#REF!</definedName>
    <definedName name="___PNV2009">#REF!</definedName>
    <definedName name="___PR1004" localSheetId="12">#REF!</definedName>
    <definedName name="___PR1004">#REF!</definedName>
    <definedName name="___PR1015" localSheetId="12">#REF!</definedName>
    <definedName name="___PR1015">#REF!</definedName>
    <definedName name="___PR1039" localSheetId="12">#REF!</definedName>
    <definedName name="___PR1039">#REF!</definedName>
    <definedName name="___PR1050" localSheetId="12">#REF!</definedName>
    <definedName name="___PR1050">#REF!</definedName>
    <definedName name="___PR278" localSheetId="12">#REF!</definedName>
    <definedName name="___PR278">#REF!</definedName>
    <definedName name="___PR279" localSheetId="12">#REF!</definedName>
    <definedName name="___PR279">#REF!</definedName>
    <definedName name="___PR450" localSheetId="12">#REF!</definedName>
    <definedName name="___PR450">#REF!</definedName>
    <definedName name="___PR709" localSheetId="12">#REF!</definedName>
    <definedName name="___PR709">#REF!</definedName>
    <definedName name="___PR710" localSheetId="12">#REF!</definedName>
    <definedName name="___PR710">#REF!</definedName>
    <definedName name="___PR711" localSheetId="12">#REF!</definedName>
    <definedName name="___PR711">#REF!</definedName>
    <definedName name="___PR719" localSheetId="12">#REF!</definedName>
    <definedName name="___PR719">#REF!</definedName>
    <definedName name="___PR720" localSheetId="12">#REF!</definedName>
    <definedName name="___PR720">#REF!</definedName>
    <definedName name="___PR819" localSheetId="12">#REF!</definedName>
    <definedName name="___PR819">#REF!</definedName>
    <definedName name="___PR947" localSheetId="12">#REF!</definedName>
    <definedName name="___PR947">#REF!</definedName>
    <definedName name="___PTB10" localSheetId="12">#REF!</definedName>
    <definedName name="___PTB10" localSheetId="11">#REF!</definedName>
    <definedName name="___PTB10">#REF!</definedName>
    <definedName name="___PUM334" localSheetId="12">#REF!</definedName>
    <definedName name="___PUM334">#REF!</definedName>
    <definedName name="___PUM335" localSheetId="12">#REF!</definedName>
    <definedName name="___PUM335">#REF!</definedName>
    <definedName name="___PUM346" localSheetId="12">#REF!</definedName>
    <definedName name="___PUM346">#REF!</definedName>
    <definedName name="___PUM406" localSheetId="12">#REF!</definedName>
    <definedName name="___PUM406">#REF!</definedName>
    <definedName name="___PUM412" localSheetId="12">#REF!</definedName>
    <definedName name="___PUM412">#REF!</definedName>
    <definedName name="___PUM609" localSheetId="12">#REF!</definedName>
    <definedName name="___PUM609">#REF!</definedName>
    <definedName name="___PUM970" localSheetId="12">#REF!</definedName>
    <definedName name="___PUM970">#REF!</definedName>
    <definedName name="___PUT501" localSheetId="12">#REF!</definedName>
    <definedName name="___PUT501">#REF!</definedName>
    <definedName name="___PUT701" localSheetId="12">#REF!</definedName>
    <definedName name="___PUT701">#REF!</definedName>
    <definedName name="___r" localSheetId="12">#REF!</definedName>
    <definedName name="___r" localSheetId="11">#REF!</definedName>
    <definedName name="___r" localSheetId="14">#REF!</definedName>
    <definedName name="___r">#REF!</definedName>
    <definedName name="___Rbv1" localSheetId="12">#REF!</definedName>
    <definedName name="___Rbv1" localSheetId="11">#REF!</definedName>
    <definedName name="___Rbv1" localSheetId="14">#REF!</definedName>
    <definedName name="___Rbv1">#REF!</definedName>
    <definedName name="___reg1" localSheetId="12">#REF!</definedName>
    <definedName name="___reg1">#REF!</definedName>
    <definedName name="___reg3" localSheetId="12">#REF!</definedName>
    <definedName name="___reg3">#REF!</definedName>
    <definedName name="___reg5" localSheetId="12">#REF!</definedName>
    <definedName name="___reg5">#REF!</definedName>
    <definedName name="___reg7" localSheetId="12">#REF!</definedName>
    <definedName name="___reg7">#REF!</definedName>
    <definedName name="___RET1" localSheetId="12">#REF!</definedName>
    <definedName name="___RET1" localSheetId="11">#REF!</definedName>
    <definedName name="___RET1" localSheetId="14">#REF!</definedName>
    <definedName name="___RET1">#REF!</definedName>
    <definedName name="___RP1" localSheetId="12">#REF!</definedName>
    <definedName name="___RP1">#REF!</definedName>
    <definedName name="___s" localSheetId="12">#REF!</definedName>
    <definedName name="___s" localSheetId="11">#REF!</definedName>
    <definedName name="___s" localSheetId="14">#REF!</definedName>
    <definedName name="___s">#REF!</definedName>
    <definedName name="___SE2" localSheetId="12">#REF!</definedName>
    <definedName name="___SE2" localSheetId="11">#REF!</definedName>
    <definedName name="___SE2" localSheetId="14">#REF!</definedName>
    <definedName name="___SE2">#REF!</definedName>
    <definedName name="___SEG1" localSheetId="12">#REF!</definedName>
    <definedName name="___SEG1" localSheetId="11">#REF!</definedName>
    <definedName name="___SEG1" localSheetId="14">#REF!</definedName>
    <definedName name="___SEG1">#REF!</definedName>
    <definedName name="___Set1" localSheetId="11">#REF!</definedName>
    <definedName name="___Set1">#N/A</definedName>
    <definedName name="___SET94" localSheetId="12">#REF!</definedName>
    <definedName name="___SET94" localSheetId="11">#REF!</definedName>
    <definedName name="___SET94" localSheetId="14">#REF!</definedName>
    <definedName name="___SET94">#REF!</definedName>
    <definedName name="___SET95" localSheetId="12">#REF!</definedName>
    <definedName name="___SET95" localSheetId="11">#REF!</definedName>
    <definedName name="___SET95" localSheetId="14">#REF!</definedName>
    <definedName name="___SET95">#REF!</definedName>
    <definedName name="___SET96" localSheetId="12">#REF!</definedName>
    <definedName name="___SET96" localSheetId="11">#REF!</definedName>
    <definedName name="___SET96" localSheetId="14">#REF!</definedName>
    <definedName name="___SET96">#REF!</definedName>
    <definedName name="___SET97" localSheetId="12">#REF!</definedName>
    <definedName name="___SET97" localSheetId="11">#REF!</definedName>
    <definedName name="___SET97" localSheetId="14">#REF!</definedName>
    <definedName name="___SET97">#REF!</definedName>
    <definedName name="___SET98" localSheetId="12">#REF!</definedName>
    <definedName name="___SET98" localSheetId="11">#REF!</definedName>
    <definedName name="___SET98" localSheetId="14">#REF!</definedName>
    <definedName name="___SET98">#REF!</definedName>
    <definedName name="___SET99" localSheetId="12">#REF!</definedName>
    <definedName name="___SET99" localSheetId="11">#REF!</definedName>
    <definedName name="___SET99" localSheetId="14">#REF!</definedName>
    <definedName name="___SET99">#REF!</definedName>
    <definedName name="___STC04" localSheetId="12">#REF!</definedName>
    <definedName name="___STC04">#REF!</definedName>
    <definedName name="___STC04_10" localSheetId="12">#REF!</definedName>
    <definedName name="___STC04_10">#REF!</definedName>
    <definedName name="___STC04_12" localSheetId="12">#REF!</definedName>
    <definedName name="___STC04_12">#REF!</definedName>
    <definedName name="___STC04_9" localSheetId="12">#REF!</definedName>
    <definedName name="___STC04_9">#REF!</definedName>
    <definedName name="___sub2">#REF!</definedName>
    <definedName name="___sub4">#REF!</definedName>
    <definedName name="___tab1" localSheetId="12">#REF!</definedName>
    <definedName name="___tab1" localSheetId="11">#REF!</definedName>
    <definedName name="___tab1" localSheetId="14">#REF!</definedName>
    <definedName name="___tab1">#REF!</definedName>
    <definedName name="___TB10" localSheetId="12">#REF!</definedName>
    <definedName name="___TB10" localSheetId="11">#REF!</definedName>
    <definedName name="___TB10" localSheetId="14">#REF!</definedName>
    <definedName name="___TB10">#REF!</definedName>
    <definedName name="___TCB4" localSheetId="12">#REF!</definedName>
    <definedName name="___TCB4">#REF!</definedName>
    <definedName name="___TCB5" localSheetId="12">#REF!</definedName>
    <definedName name="___TCB5" localSheetId="11">#REF!</definedName>
    <definedName name="___TCB5" localSheetId="14">#REF!</definedName>
    <definedName name="___TCB5">#REF!</definedName>
    <definedName name="___tcc4" localSheetId="12">#REF!</definedName>
    <definedName name="___tcc4" localSheetId="11">#REF!</definedName>
    <definedName name="___tcc4" localSheetId="14">#REF!</definedName>
    <definedName name="___tcc4">#REF!</definedName>
    <definedName name="___TCM30" localSheetId="12">#REF!</definedName>
    <definedName name="___TCM30">#REF!</definedName>
    <definedName name="___TEB4" localSheetId="12">#REF!</definedName>
    <definedName name="___TEB4">#REF!</definedName>
    <definedName name="___ter2">#REF!</definedName>
    <definedName name="___TOT1" localSheetId="12">#REF!</definedName>
    <definedName name="___TOT1" localSheetId="11">#REF!</definedName>
    <definedName name="___TOT1">#REF!</definedName>
    <definedName name="___TOT2" localSheetId="12">#REF!</definedName>
    <definedName name="___TOT2" localSheetId="11">#REF!</definedName>
    <definedName name="___TOT2">#REF!</definedName>
    <definedName name="___TOT3" localSheetId="12">#REF!</definedName>
    <definedName name="___TOT3" localSheetId="11">#REF!</definedName>
    <definedName name="___TOT3">#REF!</definedName>
    <definedName name="___TOT4" localSheetId="12">#REF!</definedName>
    <definedName name="___TOT4" localSheetId="11">#REF!</definedName>
    <definedName name="___TOT4">#REF!</definedName>
    <definedName name="___TOT5" localSheetId="12">#REF!</definedName>
    <definedName name="___TOT5" localSheetId="11">#REF!</definedName>
    <definedName name="___TOT5">#REF!</definedName>
    <definedName name="___TOT6" localSheetId="12">#REF!</definedName>
    <definedName name="___TOT6" localSheetId="11">#REF!</definedName>
    <definedName name="___TOT6">#REF!</definedName>
    <definedName name="___TOT7" localSheetId="12">#REF!</definedName>
    <definedName name="___TOT7" localSheetId="11">#REF!</definedName>
    <definedName name="___TOT7">#REF!</definedName>
    <definedName name="___TP10" localSheetId="12">#REF!</definedName>
    <definedName name="___TP10">#REF!</definedName>
    <definedName name="___TP5" localSheetId="12">#REF!</definedName>
    <definedName name="___TP5">#REF!</definedName>
    <definedName name="___TSD2" localSheetId="12">#REF!</definedName>
    <definedName name="___TSD2">#REF!</definedName>
    <definedName name="___tt1" localSheetId="12">#N/A</definedName>
    <definedName name="___tt1" localSheetId="11">#N/A</definedName>
    <definedName name="___tt1">#N/A</definedName>
    <definedName name="___TT10" localSheetId="12">#REF!</definedName>
    <definedName name="___TT10">#REF!</definedName>
    <definedName name="___TT100" localSheetId="12">#REF!</definedName>
    <definedName name="___TT100">#REF!</definedName>
    <definedName name="___TT101" localSheetId="12">#REF!</definedName>
    <definedName name="___TT101">#REF!</definedName>
    <definedName name="___TT102" localSheetId="12">#REF!</definedName>
    <definedName name="___TT102">#REF!</definedName>
    <definedName name="___TT103" localSheetId="12">#REF!</definedName>
    <definedName name="___TT103">#REF!</definedName>
    <definedName name="___TT104" localSheetId="12">#REF!</definedName>
    <definedName name="___TT104">#REF!</definedName>
    <definedName name="___TT105" localSheetId="12">#REF!</definedName>
    <definedName name="___TT105">#REF!</definedName>
    <definedName name="___TT106" localSheetId="12">#REF!</definedName>
    <definedName name="___TT106">#REF!</definedName>
    <definedName name="___TT107" localSheetId="12">#REF!</definedName>
    <definedName name="___TT107">#REF!</definedName>
    <definedName name="___TT108" localSheetId="12">#REF!</definedName>
    <definedName name="___TT108">#REF!</definedName>
    <definedName name="___TT109" localSheetId="12">#REF!</definedName>
    <definedName name="___TT109">#REF!</definedName>
    <definedName name="___TT11" localSheetId="12">#REF!</definedName>
    <definedName name="___TT11">#REF!</definedName>
    <definedName name="___TT110" localSheetId="12">#REF!</definedName>
    <definedName name="___TT110">#REF!</definedName>
    <definedName name="___TT111" localSheetId="12">#REF!</definedName>
    <definedName name="___TT111">#REF!</definedName>
    <definedName name="___TT112" localSheetId="12">#REF!</definedName>
    <definedName name="___TT112">#REF!</definedName>
    <definedName name="___TT113" localSheetId="12">#REF!</definedName>
    <definedName name="___TT113">#REF!</definedName>
    <definedName name="___TT114" localSheetId="12">#REF!</definedName>
    <definedName name="___TT114">#REF!</definedName>
    <definedName name="___TT115" localSheetId="12">#REF!</definedName>
    <definedName name="___TT115">#REF!</definedName>
    <definedName name="___TT116" localSheetId="12">#REF!</definedName>
    <definedName name="___TT116">#REF!</definedName>
    <definedName name="___TT117" localSheetId="12">#REF!</definedName>
    <definedName name="___TT117">#REF!</definedName>
    <definedName name="___TT118" localSheetId="12">#REF!</definedName>
    <definedName name="___TT118">#REF!</definedName>
    <definedName name="___TT119" localSheetId="12">#REF!</definedName>
    <definedName name="___TT119">#REF!</definedName>
    <definedName name="___TT12" localSheetId="12">#REF!</definedName>
    <definedName name="___TT12">#REF!</definedName>
    <definedName name="___TT120" localSheetId="12">#REF!</definedName>
    <definedName name="___TT120">#REF!</definedName>
    <definedName name="___TT121" localSheetId="12">#REF!</definedName>
    <definedName name="___TT121">#REF!</definedName>
    <definedName name="___TT122" localSheetId="12">#REF!</definedName>
    <definedName name="___TT122">#REF!</definedName>
    <definedName name="___TT123" localSheetId="12">#REF!</definedName>
    <definedName name="___TT123">#REF!</definedName>
    <definedName name="___TT124" localSheetId="12">#REF!</definedName>
    <definedName name="___TT124">#REF!</definedName>
    <definedName name="___TT125" localSheetId="12">#REF!</definedName>
    <definedName name="___TT125">#REF!</definedName>
    <definedName name="___TT126" localSheetId="12">#REF!</definedName>
    <definedName name="___TT126">#REF!</definedName>
    <definedName name="___TT127" localSheetId="12">#REF!</definedName>
    <definedName name="___TT127">#REF!</definedName>
    <definedName name="___TT128" localSheetId="12">#REF!</definedName>
    <definedName name="___TT128">#REF!</definedName>
    <definedName name="___TT129" localSheetId="12">#REF!</definedName>
    <definedName name="___TT129">#REF!</definedName>
    <definedName name="___TT13" localSheetId="12">#REF!</definedName>
    <definedName name="___TT13">#REF!</definedName>
    <definedName name="___TT130" localSheetId="12">#REF!</definedName>
    <definedName name="___TT130">#REF!</definedName>
    <definedName name="___TT131" localSheetId="12">#REF!</definedName>
    <definedName name="___TT131">#REF!</definedName>
    <definedName name="___TT132" localSheetId="12">#REF!</definedName>
    <definedName name="___TT132">#REF!</definedName>
    <definedName name="___TT133" localSheetId="12">#REF!</definedName>
    <definedName name="___TT133">#REF!</definedName>
    <definedName name="___TT134" localSheetId="12">#REF!</definedName>
    <definedName name="___TT134">#REF!</definedName>
    <definedName name="___TT135" localSheetId="12">#REF!</definedName>
    <definedName name="___TT135">#REF!</definedName>
    <definedName name="___TT136" localSheetId="12">#REF!</definedName>
    <definedName name="___TT136">#REF!</definedName>
    <definedName name="___TT137" localSheetId="12">#REF!</definedName>
    <definedName name="___TT137">#REF!</definedName>
    <definedName name="___TT138" localSheetId="12">#REF!</definedName>
    <definedName name="___TT138">#REF!</definedName>
    <definedName name="___TT139" localSheetId="12">#REF!</definedName>
    <definedName name="___TT139">#REF!</definedName>
    <definedName name="___TT14" localSheetId="12">#REF!</definedName>
    <definedName name="___TT14">#REF!</definedName>
    <definedName name="___TT140" localSheetId="12">#REF!</definedName>
    <definedName name="___TT140">#REF!</definedName>
    <definedName name="___TT141" localSheetId="12">#REF!</definedName>
    <definedName name="___TT141">#REF!</definedName>
    <definedName name="___TT142" localSheetId="12">#REF!</definedName>
    <definedName name="___TT142">#REF!</definedName>
    <definedName name="___TT15" localSheetId="12">#REF!</definedName>
    <definedName name="___TT15">#REF!</definedName>
    <definedName name="___TT16" localSheetId="12">#REF!</definedName>
    <definedName name="___TT16">#REF!</definedName>
    <definedName name="___TT17" localSheetId="12">#REF!</definedName>
    <definedName name="___TT17">#REF!</definedName>
    <definedName name="___TT18" localSheetId="12">#REF!</definedName>
    <definedName name="___TT18">#REF!</definedName>
    <definedName name="___TT19" localSheetId="12">#REF!</definedName>
    <definedName name="___TT19">#REF!</definedName>
    <definedName name="___TT2" localSheetId="12">#REF!</definedName>
    <definedName name="___TT2">#REF!</definedName>
    <definedName name="___TT20" localSheetId="12">#REF!</definedName>
    <definedName name="___TT20">#REF!</definedName>
    <definedName name="___TT21" localSheetId="12">#REF!</definedName>
    <definedName name="___TT21">#REF!</definedName>
    <definedName name="___TT22" localSheetId="12">#REF!</definedName>
    <definedName name="___TT22">#REF!</definedName>
    <definedName name="___tt23" localSheetId="12">#REF!</definedName>
    <definedName name="___tt23">#REF!</definedName>
    <definedName name="___TT24" localSheetId="12">#REF!</definedName>
    <definedName name="___TT24">#REF!</definedName>
    <definedName name="___TT25" localSheetId="12">#REF!</definedName>
    <definedName name="___TT25">#REF!</definedName>
    <definedName name="___TT26" localSheetId="12">#REF!</definedName>
    <definedName name="___TT26">#REF!</definedName>
    <definedName name="___TT27" localSheetId="12">#REF!</definedName>
    <definedName name="___TT27">#REF!</definedName>
    <definedName name="___TT28" localSheetId="12">#REF!</definedName>
    <definedName name="___TT28">#REF!</definedName>
    <definedName name="___tt288" localSheetId="12">#REF!</definedName>
    <definedName name="___tt288">#REF!</definedName>
    <definedName name="___TT29" localSheetId="12">#REF!</definedName>
    <definedName name="___TT29">#REF!</definedName>
    <definedName name="___TT3" localSheetId="12">#REF!</definedName>
    <definedName name="___TT3">#REF!</definedName>
    <definedName name="___TT30" localSheetId="12">#REF!</definedName>
    <definedName name="___TT30">#REF!</definedName>
    <definedName name="___tt300" localSheetId="12">#REF!</definedName>
    <definedName name="___tt300">#REF!</definedName>
    <definedName name="___TT31" localSheetId="12">#REF!</definedName>
    <definedName name="___TT31">#REF!</definedName>
    <definedName name="___TT32" localSheetId="12">#REF!</definedName>
    <definedName name="___TT32">#REF!</definedName>
    <definedName name="___tt322" localSheetId="12">#REF!</definedName>
    <definedName name="___tt322">#REF!</definedName>
    <definedName name="___TT33" localSheetId="12">#REF!</definedName>
    <definedName name="___TT33">#REF!</definedName>
    <definedName name="___TT34" localSheetId="12">#REF!</definedName>
    <definedName name="___TT34">#REF!</definedName>
    <definedName name="___TT35" localSheetId="12">#REF!</definedName>
    <definedName name="___TT35">#REF!</definedName>
    <definedName name="___TT36" localSheetId="12">#REF!</definedName>
    <definedName name="___TT36">#REF!</definedName>
    <definedName name="___TT37" localSheetId="12">#REF!</definedName>
    <definedName name="___TT37">#REF!</definedName>
    <definedName name="___TT38" localSheetId="12">#REF!</definedName>
    <definedName name="___TT38">#REF!</definedName>
    <definedName name="___TT39" localSheetId="12">#REF!</definedName>
    <definedName name="___TT39">#REF!</definedName>
    <definedName name="___TT4" localSheetId="12">#REF!</definedName>
    <definedName name="___TT4">#REF!</definedName>
    <definedName name="___TT40" localSheetId="12">#REF!</definedName>
    <definedName name="___TT40">#REF!</definedName>
    <definedName name="___TT41" localSheetId="12">#REF!</definedName>
    <definedName name="___TT41">#REF!</definedName>
    <definedName name="___TT42" localSheetId="12">#REF!</definedName>
    <definedName name="___TT42">#REF!</definedName>
    <definedName name="___TT43" localSheetId="12">#REF!</definedName>
    <definedName name="___TT43">#REF!</definedName>
    <definedName name="___TT44" localSheetId="12">#REF!</definedName>
    <definedName name="___TT44">#REF!</definedName>
    <definedName name="___TT45" localSheetId="12">#REF!</definedName>
    <definedName name="___TT45">#REF!</definedName>
    <definedName name="___TT46" localSheetId="12">#REF!</definedName>
    <definedName name="___TT46">#REF!</definedName>
    <definedName name="___TT47" localSheetId="12">#REF!</definedName>
    <definedName name="___TT47">#REF!</definedName>
    <definedName name="___TT48" localSheetId="12">#REF!</definedName>
    <definedName name="___TT48">#REF!</definedName>
    <definedName name="___TT49" localSheetId="12">#REF!</definedName>
    <definedName name="___TT49">#REF!</definedName>
    <definedName name="___TT5" localSheetId="12">#REF!</definedName>
    <definedName name="___TT5">#REF!</definedName>
    <definedName name="___TT50" localSheetId="12">#REF!</definedName>
    <definedName name="___TT50">#REF!</definedName>
    <definedName name="___TT51" localSheetId="12">#REF!</definedName>
    <definedName name="___TT51">#REF!</definedName>
    <definedName name="___TT52" localSheetId="12">#REF!</definedName>
    <definedName name="___TT52">#REF!</definedName>
    <definedName name="___TT53" localSheetId="12">#REF!</definedName>
    <definedName name="___TT53">#REF!</definedName>
    <definedName name="___TT54" localSheetId="12">#REF!</definedName>
    <definedName name="___TT54">#REF!</definedName>
    <definedName name="___TT55" localSheetId="12">#REF!</definedName>
    <definedName name="___TT55">#REF!</definedName>
    <definedName name="___TT56" localSheetId="12">#REF!</definedName>
    <definedName name="___TT56">#REF!</definedName>
    <definedName name="___TT57" localSheetId="12">#REF!</definedName>
    <definedName name="___TT57">#REF!</definedName>
    <definedName name="___TT58" localSheetId="12">#REF!</definedName>
    <definedName name="___TT58">#REF!</definedName>
    <definedName name="___TT59" localSheetId="12">#REF!</definedName>
    <definedName name="___TT59">#REF!</definedName>
    <definedName name="___TT6" localSheetId="12">#REF!</definedName>
    <definedName name="___TT6">#REF!</definedName>
    <definedName name="___TT60" localSheetId="12">#REF!</definedName>
    <definedName name="___TT60">#REF!</definedName>
    <definedName name="___TT61" localSheetId="12">#REF!</definedName>
    <definedName name="___TT61">#REF!</definedName>
    <definedName name="___TT62" localSheetId="12">#REF!</definedName>
    <definedName name="___TT62">#REF!</definedName>
    <definedName name="___TT63" localSheetId="12">#REF!</definedName>
    <definedName name="___TT63">#REF!</definedName>
    <definedName name="___TT64" localSheetId="12">#REF!</definedName>
    <definedName name="___TT64">#REF!</definedName>
    <definedName name="___TT65" localSheetId="12">#REF!</definedName>
    <definedName name="___TT65">#REF!</definedName>
    <definedName name="___TT66" localSheetId="12">#REF!</definedName>
    <definedName name="___TT66">#REF!</definedName>
    <definedName name="___TT67" localSheetId="12">#REF!</definedName>
    <definedName name="___TT67">#REF!</definedName>
    <definedName name="___TT68" localSheetId="12">#REF!</definedName>
    <definedName name="___TT68">#REF!</definedName>
    <definedName name="___TT69" localSheetId="12">#REF!</definedName>
    <definedName name="___TT69">#REF!</definedName>
    <definedName name="___TT7" localSheetId="12">#REF!</definedName>
    <definedName name="___TT7">#REF!</definedName>
    <definedName name="___TT70" localSheetId="12">#REF!</definedName>
    <definedName name="___TT70">#REF!</definedName>
    <definedName name="___TT71" localSheetId="12">#REF!</definedName>
    <definedName name="___TT71">#REF!</definedName>
    <definedName name="___TT72" localSheetId="12">#REF!</definedName>
    <definedName name="___TT72">#REF!</definedName>
    <definedName name="___TT73" localSheetId="12">#REF!</definedName>
    <definedName name="___TT73">#REF!</definedName>
    <definedName name="___TT74" localSheetId="12">#REF!</definedName>
    <definedName name="___TT74">#REF!</definedName>
    <definedName name="___TT75" localSheetId="12">#REF!</definedName>
    <definedName name="___TT75">#REF!</definedName>
    <definedName name="___TT76" localSheetId="12">#REF!</definedName>
    <definedName name="___TT76">#REF!</definedName>
    <definedName name="___TT77" localSheetId="12">#REF!</definedName>
    <definedName name="___TT77">#REF!</definedName>
    <definedName name="___TT78" localSheetId="12">#REF!</definedName>
    <definedName name="___TT78">#REF!</definedName>
    <definedName name="___TT79" localSheetId="12">#REF!</definedName>
    <definedName name="___TT79">#REF!</definedName>
    <definedName name="___TT8" localSheetId="12">#REF!</definedName>
    <definedName name="___TT8">#REF!</definedName>
    <definedName name="___TT80" localSheetId="12">#REF!</definedName>
    <definedName name="___TT80">#REF!</definedName>
    <definedName name="___TT81" localSheetId="12">#REF!</definedName>
    <definedName name="___TT81">#REF!</definedName>
    <definedName name="___TT82" localSheetId="12">#REF!</definedName>
    <definedName name="___TT82">#REF!</definedName>
    <definedName name="___TT83" localSheetId="12">#REF!</definedName>
    <definedName name="___TT83">#REF!</definedName>
    <definedName name="___TT84" localSheetId="12">#REF!</definedName>
    <definedName name="___TT84">#REF!</definedName>
    <definedName name="___TT85" localSheetId="12">#REF!</definedName>
    <definedName name="___TT85">#REF!</definedName>
    <definedName name="___TT86" localSheetId="12">#REF!</definedName>
    <definedName name="___TT86">#REF!</definedName>
    <definedName name="___TT87" localSheetId="12">#REF!</definedName>
    <definedName name="___TT87">#REF!</definedName>
    <definedName name="___TT88" localSheetId="12">#REF!</definedName>
    <definedName name="___TT88">#REF!</definedName>
    <definedName name="___TT89" localSheetId="12">#REF!</definedName>
    <definedName name="___TT89">#REF!</definedName>
    <definedName name="___TT9" localSheetId="12">#REF!</definedName>
    <definedName name="___TT9">#REF!</definedName>
    <definedName name="___TT90" localSheetId="12">#REF!</definedName>
    <definedName name="___TT90">#REF!</definedName>
    <definedName name="___TT91" localSheetId="12">#REF!</definedName>
    <definedName name="___TT91">#REF!</definedName>
    <definedName name="___TT92" localSheetId="12">#REF!</definedName>
    <definedName name="___TT92">#REF!</definedName>
    <definedName name="___TT93" localSheetId="12">#REF!</definedName>
    <definedName name="___TT93">#REF!</definedName>
    <definedName name="___TT94" localSheetId="12">#REF!</definedName>
    <definedName name="___TT94">#REF!</definedName>
    <definedName name="___TT95" localSheetId="12">#REF!</definedName>
    <definedName name="___TT95">#REF!</definedName>
    <definedName name="___TT96" localSheetId="12">#REF!</definedName>
    <definedName name="___TT96">#REF!</definedName>
    <definedName name="___TT97" localSheetId="12">#REF!</definedName>
    <definedName name="___TT97">#REF!</definedName>
    <definedName name="___TT98" localSheetId="12">#REF!</definedName>
    <definedName name="___TT98">#REF!</definedName>
    <definedName name="___TT99" localSheetId="12">#REF!</definedName>
    <definedName name="___TT99">#REF!</definedName>
    <definedName name="___xlfn_IFNA">#REF!</definedName>
    <definedName name="___xlnm.Extract_1">#N/A</definedName>
    <definedName name="___xlnm.Extract_2">#N/A</definedName>
    <definedName name="___xlnm.Extract_3">#N/A</definedName>
    <definedName name="___xlnm.Extract_5">#N/A</definedName>
    <definedName name="___xlnm.Print_Area_1" localSheetId="12">#REF!</definedName>
    <definedName name="___xlnm.Print_Area_1" localSheetId="11">#REF!</definedName>
    <definedName name="___xlnm.Print_Area_1">#REF!</definedName>
    <definedName name="___xlnm.Print_Area_2" localSheetId="12">#REF!</definedName>
    <definedName name="___xlnm.Print_Area_2" localSheetId="11">#REF!</definedName>
    <definedName name="___xlnm.Print_Area_2">#REF!</definedName>
    <definedName name="___xlnm.Print_Area_3" localSheetId="12">#REF!</definedName>
    <definedName name="___xlnm.Print_Area_3" localSheetId="11">#REF!</definedName>
    <definedName name="___xlnm.Print_Area_3">#REF!</definedName>
    <definedName name="___xlnm.Print_Area_4" localSheetId="12">NA()</definedName>
    <definedName name="___xlnm.Print_Area_4" localSheetId="11">NA()</definedName>
    <definedName name="___xlnm.Print_Area_4">NA()</definedName>
    <definedName name="___xlnm.Print_Area_5" localSheetId="12">#REF!</definedName>
    <definedName name="___xlnm.Print_Area_5" localSheetId="11">#REF!</definedName>
    <definedName name="___xlnm.Print_Area_5">#REF!</definedName>
    <definedName name="___xlnm.Print_Titles_1" localSheetId="12">#REF!</definedName>
    <definedName name="___xlnm.Print_Titles_1" localSheetId="11">#REF!</definedName>
    <definedName name="___xlnm.Print_Titles_1">#REF!</definedName>
    <definedName name="___xlnm.Print_Titles_2" localSheetId="12">#REF!</definedName>
    <definedName name="___xlnm.Print_Titles_2" localSheetId="11">#REF!</definedName>
    <definedName name="___xlnm.Print_Titles_2">#REF!</definedName>
    <definedName name="___xlnm.Print_Titles_3" localSheetId="12">#REF!</definedName>
    <definedName name="___xlnm.Print_Titles_3">#REF!</definedName>
    <definedName name="___xlnm.Print_Titles_5" localSheetId="12">#REF!</definedName>
    <definedName name="___xlnm.Print_Titles_5">#REF!</definedName>
    <definedName name="__1__123Graph_ACHART_1" localSheetId="12" hidden="1">#REF!</definedName>
    <definedName name="__1__123Graph_ACHART_1" hidden="1">#REF!</definedName>
    <definedName name="__1__123Graph_BGrßfico_10C" localSheetId="12" hidden="1">#REF!</definedName>
    <definedName name="__1__123Graph_BGrßfico_10C" hidden="1">#REF!</definedName>
    <definedName name="__10__123Graph_BCHART_9" localSheetId="12" hidden="1">#REF!</definedName>
    <definedName name="__10__123Graph_BCHART_9" hidden="1">#REF!</definedName>
    <definedName name="__11__123Graph_LBL_ACHART_2" localSheetId="12" hidden="1">#REF!</definedName>
    <definedName name="__11__123Graph_LBL_ACHART_2" hidden="1">#REF!</definedName>
    <definedName name="__12__123Graph_LBL_ACHART_3" localSheetId="12" hidden="1">#REF!</definedName>
    <definedName name="__12__123Graph_LBL_ACHART_3" hidden="1">#REF!</definedName>
    <definedName name="__123Graph_A" localSheetId="12" hidden="1">#REF!</definedName>
    <definedName name="__123Graph_A" localSheetId="9">#REF!</definedName>
    <definedName name="__123Graph_A" localSheetId="11" hidden="1">#REF!</definedName>
    <definedName name="__123Graph_A" localSheetId="6" hidden="1">#REF!</definedName>
    <definedName name="__123Graph_A" hidden="1">[1]A!$AF$59:$AF$65</definedName>
    <definedName name="__123Graph_A1" localSheetId="12" hidden="1">#REF!</definedName>
    <definedName name="__123Graph_A1" hidden="1">#REF!</definedName>
    <definedName name="__123Graph_A2" localSheetId="12" hidden="1">#REF!</definedName>
    <definedName name="__123Graph_A2" hidden="1">#REF!</definedName>
    <definedName name="__123Graph_A3" localSheetId="12" hidden="1">#REF!</definedName>
    <definedName name="__123Graph_A3" hidden="1">#REF!</definedName>
    <definedName name="__123Graph_AANIDRO" localSheetId="12" hidden="1">#REF!</definedName>
    <definedName name="__123Graph_AANIDRO" hidden="1">#REF!</definedName>
    <definedName name="__123Graph_AGraph1" localSheetId="12" hidden="1">#REF!</definedName>
    <definedName name="__123Graph_AGraph1" localSheetId="9">#REF!</definedName>
    <definedName name="__123Graph_AGraph1" localSheetId="11" hidden="1">#REF!</definedName>
    <definedName name="__123Graph_AGraph1" localSheetId="6" hidden="1">#REF!</definedName>
    <definedName name="__123Graph_AGraph1" hidden="1">[2]A!$B$4:$B$8</definedName>
    <definedName name="__123Graph_AGraph10" localSheetId="12" hidden="1">#REF!</definedName>
    <definedName name="__123Graph_AGraph10" localSheetId="9">#REF!</definedName>
    <definedName name="__123Graph_AGraph10" localSheetId="11" hidden="1">#REF!</definedName>
    <definedName name="__123Graph_AGraph10" localSheetId="6" hidden="1">#REF!</definedName>
    <definedName name="__123Graph_AGraph10" hidden="1">[3]aux!$I$24:$M$24</definedName>
    <definedName name="__123Graph_AGraph11" localSheetId="12" hidden="1">#REF!</definedName>
    <definedName name="__123Graph_AGraph11" localSheetId="9">#REF!</definedName>
    <definedName name="__123Graph_AGraph11" localSheetId="11" hidden="1">#REF!</definedName>
    <definedName name="__123Graph_AGraph11" localSheetId="6" hidden="1">#REF!</definedName>
    <definedName name="__123Graph_AGraph11" hidden="1">[3]aux!$I$26:$M$26</definedName>
    <definedName name="__123Graph_AGraph12" localSheetId="12" hidden="1">#REF!</definedName>
    <definedName name="__123Graph_AGraph12" localSheetId="9">#REF!</definedName>
    <definedName name="__123Graph_AGraph12" localSheetId="11" hidden="1">#REF!</definedName>
    <definedName name="__123Graph_AGraph12" localSheetId="6" hidden="1">#REF!</definedName>
    <definedName name="__123Graph_AGraph12" hidden="1">[3]aux!$I$28:$M$28</definedName>
    <definedName name="__123Graph_AGraph2" localSheetId="12" hidden="1">#REF!</definedName>
    <definedName name="__123Graph_AGraph2" localSheetId="9">#REF!</definedName>
    <definedName name="__123Graph_AGraph2" localSheetId="11" hidden="1">#REF!</definedName>
    <definedName name="__123Graph_AGraph2" localSheetId="6" hidden="1">#REF!</definedName>
    <definedName name="__123Graph_AGraph2" hidden="1">[2]A!$C$4:$C$8</definedName>
    <definedName name="__123Graph_AGraph3" localSheetId="12" hidden="1">#REF!</definedName>
    <definedName name="__123Graph_AGraph3" localSheetId="9">#REF!</definedName>
    <definedName name="__123Graph_AGraph3" localSheetId="11" hidden="1">#REF!</definedName>
    <definedName name="__123Graph_AGraph3" localSheetId="6" hidden="1">#REF!</definedName>
    <definedName name="__123Graph_AGraph3" hidden="1">[2]A!$D$4:$D$8</definedName>
    <definedName name="__123Graph_AGraph4" localSheetId="12" hidden="1">#REF!</definedName>
    <definedName name="__123Graph_AGraph4" localSheetId="9">#REF!</definedName>
    <definedName name="__123Graph_AGraph4" localSheetId="11" hidden="1">#REF!</definedName>
    <definedName name="__123Graph_AGraph4" localSheetId="6" hidden="1">#REF!</definedName>
    <definedName name="__123Graph_AGraph4" hidden="1">[2]A!$B$4:$B$9</definedName>
    <definedName name="__123Graph_AGraph5" localSheetId="12" hidden="1">#REF!</definedName>
    <definedName name="__123Graph_AGraph5" localSheetId="9">#REF!</definedName>
    <definedName name="__123Graph_AGraph5" localSheetId="11" hidden="1">#REF!</definedName>
    <definedName name="__123Graph_AGraph5" localSheetId="6" hidden="1">#REF!</definedName>
    <definedName name="__123Graph_AGraph5" hidden="1">[2]A!$B$4:$B$9</definedName>
    <definedName name="__123Graph_AGraph6" localSheetId="12" hidden="1">#REF!</definedName>
    <definedName name="__123Graph_AGraph6" localSheetId="9">#REF!</definedName>
    <definedName name="__123Graph_AGraph6" localSheetId="11" hidden="1">#REF!</definedName>
    <definedName name="__123Graph_AGraph6" localSheetId="6" hidden="1">#REF!</definedName>
    <definedName name="__123Graph_AGraph6" hidden="1">[2]A!$E$4:$E$8</definedName>
    <definedName name="__123Graph_AGraph7" localSheetId="12" hidden="1">#REF!</definedName>
    <definedName name="__123Graph_AGraph7" localSheetId="9">#REF!</definedName>
    <definedName name="__123Graph_AGraph7" localSheetId="11" hidden="1">#REF!</definedName>
    <definedName name="__123Graph_AGraph7" localSheetId="6" hidden="1">#REF!</definedName>
    <definedName name="__123Graph_AGraph7" hidden="1">[2]A!$B$4:$E$4</definedName>
    <definedName name="__123Graph_AGraph8" localSheetId="12" hidden="1">#REF!</definedName>
    <definedName name="__123Graph_AGraph8" localSheetId="9">#REF!</definedName>
    <definedName name="__123Graph_AGraph8" localSheetId="11" hidden="1">#REF!</definedName>
    <definedName name="__123Graph_AGraph8" localSheetId="6" hidden="1">#REF!</definedName>
    <definedName name="__123Graph_AGraph8" hidden="1">[2]A!$B$4:$E$4</definedName>
    <definedName name="__123Graph_AGraph9" localSheetId="12" hidden="1">#REF!</definedName>
    <definedName name="__123Graph_AGraph9" localSheetId="9">#REF!</definedName>
    <definedName name="__123Graph_AGraph9" localSheetId="11" hidden="1">#REF!</definedName>
    <definedName name="__123Graph_AGraph9" localSheetId="6" hidden="1">#REF!</definedName>
    <definedName name="__123Graph_AGraph9" hidden="1">[3]aux!$I$22:$M$22</definedName>
    <definedName name="__123Graph_AHIALCOOL" localSheetId="12" hidden="1">#REF!</definedName>
    <definedName name="__123Graph_AHIALCOOL" hidden="1">#REF!</definedName>
    <definedName name="__123Graph_AHIDRATADO" localSheetId="12" hidden="1">#REF!</definedName>
    <definedName name="__123Graph_AHIDRATADO" hidden="1">#REF!</definedName>
    <definedName name="__123Graph_ASACAS" localSheetId="12" hidden="1">#REF!</definedName>
    <definedName name="__123Graph_ASACAS" hidden="1">#REF!</definedName>
    <definedName name="__123Graph_ASIDECO" localSheetId="12" hidden="1">#REF!</definedName>
    <definedName name="__123Graph_ASIDECO" hidden="1">#REF!</definedName>
    <definedName name="__123Graph_B" localSheetId="12" hidden="1">#REF!</definedName>
    <definedName name="__123Graph_B" localSheetId="9">#REF!</definedName>
    <definedName name="__123Graph_B" localSheetId="11" hidden="1">#REF!</definedName>
    <definedName name="__123Graph_B" localSheetId="6" hidden="1">#REF!</definedName>
    <definedName name="__123Graph_B" hidden="1">[1]A!$AG$58:$AG$64</definedName>
    <definedName name="__123Graph_B1" localSheetId="12" hidden="1">#REF!</definedName>
    <definedName name="__123Graph_B1" hidden="1">#REF!</definedName>
    <definedName name="__123Graph_B2" localSheetId="12" hidden="1">#REF!</definedName>
    <definedName name="__123Graph_B2" hidden="1">#REF!</definedName>
    <definedName name="__123Graph_B3" localSheetId="12" hidden="1">#REF!</definedName>
    <definedName name="__123Graph_B3" hidden="1">#REF!</definedName>
    <definedName name="__123Graph_BGraph1" localSheetId="12" hidden="1">#REF!</definedName>
    <definedName name="__123Graph_BGraph1" localSheetId="9">#REF!</definedName>
    <definedName name="__123Graph_BGraph1" localSheetId="11" hidden="1">#REF!</definedName>
    <definedName name="__123Graph_BGraph1" localSheetId="6" hidden="1">#REF!</definedName>
    <definedName name="__123Graph_BGraph1" hidden="1">[3]aux!$B$6:$F$6</definedName>
    <definedName name="__123Graph_BGraph10" localSheetId="12" hidden="1">#REF!</definedName>
    <definedName name="__123Graph_BGraph10" localSheetId="9">#REF!</definedName>
    <definedName name="__123Graph_BGraph10" localSheetId="11" hidden="1">#REF!</definedName>
    <definedName name="__123Graph_BGraph10" localSheetId="6" hidden="1">#REF!</definedName>
    <definedName name="__123Graph_BGraph10" hidden="1">[3]aux!$B$24:$F$24</definedName>
    <definedName name="__123Graph_BGraph11" localSheetId="12" hidden="1">#REF!</definedName>
    <definedName name="__123Graph_BGraph11" localSheetId="9">#REF!</definedName>
    <definedName name="__123Graph_BGraph11" localSheetId="11" hidden="1">#REF!</definedName>
    <definedName name="__123Graph_BGraph11" localSheetId="6" hidden="1">#REF!</definedName>
    <definedName name="__123Graph_BGraph11" hidden="1">[3]aux!$B$26:$F$26</definedName>
    <definedName name="__123Graph_BGraph12" localSheetId="12" hidden="1">#REF!</definedName>
    <definedName name="__123Graph_BGraph12" localSheetId="9">#REF!</definedName>
    <definedName name="__123Graph_BGraph12" localSheetId="11" hidden="1">#REF!</definedName>
    <definedName name="__123Graph_BGraph12" localSheetId="6" hidden="1">#REF!</definedName>
    <definedName name="__123Graph_BGraph12" hidden="1">[3]aux!$B$28:$F$28</definedName>
    <definedName name="__123Graph_BGraph2" localSheetId="12" hidden="1">#REF!</definedName>
    <definedName name="__123Graph_BGraph2" localSheetId="9">#REF!</definedName>
    <definedName name="__123Graph_BGraph2" localSheetId="11" hidden="1">#REF!</definedName>
    <definedName name="__123Graph_BGraph2" localSheetId="6" hidden="1">#REF!</definedName>
    <definedName name="__123Graph_BGraph2" hidden="1">[3]aux!$B$8:$F$8</definedName>
    <definedName name="__123Graph_BGraph3" localSheetId="12" hidden="1">#REF!</definedName>
    <definedName name="__123Graph_BGraph3" localSheetId="9">#REF!</definedName>
    <definedName name="__123Graph_BGraph3" localSheetId="11" hidden="1">#REF!</definedName>
    <definedName name="__123Graph_BGraph3" localSheetId="6" hidden="1">#REF!</definedName>
    <definedName name="__123Graph_BGraph3" hidden="1">[3]aux!$B$10:$F$10</definedName>
    <definedName name="__123Graph_BGraph4" localSheetId="12" hidden="1">#REF!</definedName>
    <definedName name="__123Graph_BGraph4" localSheetId="9">#REF!</definedName>
    <definedName name="__123Graph_BGraph4" localSheetId="11" hidden="1">#REF!</definedName>
    <definedName name="__123Graph_BGraph4" localSheetId="6" hidden="1">#REF!</definedName>
    <definedName name="__123Graph_BGraph4" hidden="1">[3]aux!$B$12:$F$12</definedName>
    <definedName name="__123Graph_BGraph5" localSheetId="12" hidden="1">#REF!</definedName>
    <definedName name="__123Graph_BGraph5" localSheetId="9">#REF!</definedName>
    <definedName name="__123Graph_BGraph5" localSheetId="11" hidden="1">#REF!</definedName>
    <definedName name="__123Graph_BGraph5" localSheetId="6" hidden="1">#REF!</definedName>
    <definedName name="__123Graph_BGraph5" hidden="1">[3]aux!$B$14:$F$14</definedName>
    <definedName name="__123Graph_BGraph6" localSheetId="12" hidden="1">#REF!</definedName>
    <definedName name="__123Graph_BGraph6" localSheetId="9">#REF!</definedName>
    <definedName name="__123Graph_BGraph6" localSheetId="11" hidden="1">#REF!</definedName>
    <definedName name="__123Graph_BGraph6" localSheetId="6" hidden="1">#REF!</definedName>
    <definedName name="__123Graph_BGraph6" hidden="1">[3]aux!$B$16:$F$16</definedName>
    <definedName name="__123Graph_BGraph7" localSheetId="12" hidden="1">#REF!</definedName>
    <definedName name="__123Graph_BGraph7" localSheetId="9">#REF!</definedName>
    <definedName name="__123Graph_BGraph7" localSheetId="11" hidden="1">#REF!</definedName>
    <definedName name="__123Graph_BGraph7" localSheetId="6" hidden="1">#REF!</definedName>
    <definedName name="__123Graph_BGraph7" hidden="1">[2]A!$B$5:$E$5</definedName>
    <definedName name="__123Graph_BGraph8" localSheetId="12" hidden="1">#REF!</definedName>
    <definedName name="__123Graph_BGraph8" localSheetId="9">#REF!</definedName>
    <definedName name="__123Graph_BGraph8" localSheetId="11" hidden="1">#REF!</definedName>
    <definedName name="__123Graph_BGraph8" localSheetId="6" hidden="1">#REF!</definedName>
    <definedName name="__123Graph_BGraph8" hidden="1">[2]A!$B$5:$E$5</definedName>
    <definedName name="__123Graph_BGraph9" localSheetId="12" hidden="1">#REF!</definedName>
    <definedName name="__123Graph_BGraph9" localSheetId="9">#REF!</definedName>
    <definedName name="__123Graph_BGraph9" localSheetId="11" hidden="1">#REF!</definedName>
    <definedName name="__123Graph_BGraph9" localSheetId="6" hidden="1">#REF!</definedName>
    <definedName name="__123Graph_BGraph9" hidden="1">[3]aux!$B$22:$F$22</definedName>
    <definedName name="__123Graph_BSIDECO" localSheetId="12" hidden="1">#REF!</definedName>
    <definedName name="__123Graph_BSIDECO" hidden="1">#REF!</definedName>
    <definedName name="__123Graph_C" localSheetId="12" hidden="1">#REF!</definedName>
    <definedName name="__123Graph_C" localSheetId="9">#REF!</definedName>
    <definedName name="__123Graph_C" localSheetId="11" hidden="1">#REF!</definedName>
    <definedName name="__123Graph_C" localSheetId="6" hidden="1">#REF!</definedName>
    <definedName name="__123Graph_C" hidden="1">[2]A!$B$6:$E$6</definedName>
    <definedName name="__123Graph_C1" localSheetId="12" hidden="1">#REF!</definedName>
    <definedName name="__123Graph_C1" hidden="1">#REF!</definedName>
    <definedName name="__123Graph_C2" localSheetId="12" hidden="1">#REF!</definedName>
    <definedName name="__123Graph_C2" hidden="1">#REF!</definedName>
    <definedName name="__123Graph_C3" localSheetId="12" hidden="1">#REF!</definedName>
    <definedName name="__123Graph_C3" hidden="1">#REF!</definedName>
    <definedName name="__123Graph_CGraph7" localSheetId="12" hidden="1">#REF!</definedName>
    <definedName name="__123Graph_CGraph7" localSheetId="9">#REF!</definedName>
    <definedName name="__123Graph_CGraph7" localSheetId="11" hidden="1">#REF!</definedName>
    <definedName name="__123Graph_CGraph7" localSheetId="6" hidden="1">#REF!</definedName>
    <definedName name="__123Graph_CGraph7" hidden="1">[2]A!$B$6:$E$6</definedName>
    <definedName name="__123Graph_CGraph8" localSheetId="12" hidden="1">#REF!</definedName>
    <definedName name="__123Graph_CGraph8" localSheetId="9">#REF!</definedName>
    <definedName name="__123Graph_CGraph8" localSheetId="11" hidden="1">#REF!</definedName>
    <definedName name="__123Graph_CGraph8" localSheetId="6" hidden="1">#REF!</definedName>
    <definedName name="__123Graph_CGraph8" hidden="1">[2]A!$B$6:$E$6</definedName>
    <definedName name="__123Graph_CSIDECO" localSheetId="12" hidden="1">#REF!</definedName>
    <definedName name="__123Graph_CSIDECO" hidden="1">#REF!</definedName>
    <definedName name="__123Graph_D" localSheetId="12" hidden="1">#REF!</definedName>
    <definedName name="__123Graph_D" localSheetId="9">#REF!</definedName>
    <definedName name="__123Graph_D" localSheetId="11" hidden="1">#REF!</definedName>
    <definedName name="__123Graph_D" localSheetId="6" hidden="1">#REF!</definedName>
    <definedName name="__123Graph_D" hidden="1">[2]A!$B$7:$E$7</definedName>
    <definedName name="__123Graph_D1" localSheetId="12" hidden="1">#REF!</definedName>
    <definedName name="__123Graph_D1" hidden="1">#REF!</definedName>
    <definedName name="__123Graph_D2" localSheetId="12" hidden="1">#REF!</definedName>
    <definedName name="__123Graph_D2" hidden="1">#REF!</definedName>
    <definedName name="__123Graph_D3" localSheetId="12" hidden="1">#REF!</definedName>
    <definedName name="__123Graph_D3" hidden="1">#REF!</definedName>
    <definedName name="__123Graph_DGraph7" localSheetId="12" hidden="1">#REF!</definedName>
    <definedName name="__123Graph_DGraph7" localSheetId="9">#REF!</definedName>
    <definedName name="__123Graph_DGraph7" localSheetId="11" hidden="1">#REF!</definedName>
    <definedName name="__123Graph_DGraph7" localSheetId="6" hidden="1">#REF!</definedName>
    <definedName name="__123Graph_DGraph7" hidden="1">[2]A!$B$7:$E$7</definedName>
    <definedName name="__123Graph_DGraph8" localSheetId="12" hidden="1">#REF!</definedName>
    <definedName name="__123Graph_DGraph8" localSheetId="9">#REF!</definedName>
    <definedName name="__123Graph_DGraph8" localSheetId="11" hidden="1">#REF!</definedName>
    <definedName name="__123Graph_DGraph8" localSheetId="6" hidden="1">#REF!</definedName>
    <definedName name="__123Graph_DGraph8" hidden="1">[2]A!$B$7:$E$7</definedName>
    <definedName name="__123Graph_E" localSheetId="12" hidden="1">#REF!</definedName>
    <definedName name="__123Graph_E" localSheetId="9">#REF!</definedName>
    <definedName name="__123Graph_E" localSheetId="11" hidden="1">#REF!</definedName>
    <definedName name="__123Graph_E" localSheetId="6" hidden="1">#REF!</definedName>
    <definedName name="__123Graph_E" hidden="1">[2]A!$B$8:$E$8</definedName>
    <definedName name="__123Graph_E1" localSheetId="12" hidden="1">#REF!</definedName>
    <definedName name="__123Graph_E1" hidden="1">#REF!</definedName>
    <definedName name="__123Graph_E2" localSheetId="12" hidden="1">#REF!</definedName>
    <definedName name="__123Graph_E2" hidden="1">#REF!</definedName>
    <definedName name="__123Graph_E3" localSheetId="12" hidden="1">#REF!</definedName>
    <definedName name="__123Graph_E3" hidden="1">#REF!</definedName>
    <definedName name="__123Graph_EGraph7" localSheetId="12" hidden="1">#REF!</definedName>
    <definedName name="__123Graph_EGraph7" localSheetId="9">#REF!</definedName>
    <definedName name="__123Graph_EGraph7" localSheetId="11" hidden="1">#REF!</definedName>
    <definedName name="__123Graph_EGraph7" localSheetId="6" hidden="1">#REF!</definedName>
    <definedName name="__123Graph_EGraph7" hidden="1">[2]A!$B$8:$E$8</definedName>
    <definedName name="__123Graph_EGraph8" localSheetId="12" hidden="1">#REF!</definedName>
    <definedName name="__123Graph_EGraph8" localSheetId="9">#REF!</definedName>
    <definedName name="__123Graph_EGraph8" localSheetId="11" hidden="1">#REF!</definedName>
    <definedName name="__123Graph_EGraph8" localSheetId="6" hidden="1">#REF!</definedName>
    <definedName name="__123Graph_EGraph8" hidden="1">[2]A!$B$8:$E$8</definedName>
    <definedName name="__123Graph_F" localSheetId="12" hidden="1">#REF!</definedName>
    <definedName name="__123Graph_F" hidden="1">#REF!</definedName>
    <definedName name="__123Graph_F1" localSheetId="12" hidden="1">#REF!</definedName>
    <definedName name="__123Graph_F1" hidden="1">#REF!</definedName>
    <definedName name="__123Graph_F2" localSheetId="12" hidden="1">#REF!</definedName>
    <definedName name="__123Graph_F2" hidden="1">#REF!</definedName>
    <definedName name="__123Graph_F3" localSheetId="12" hidden="1">#REF!</definedName>
    <definedName name="__123Graph_F3" hidden="1">#REF!</definedName>
    <definedName name="__123Graph_X" localSheetId="12" hidden="1">#REF!</definedName>
    <definedName name="__123Graph_X" localSheetId="9">#REF!</definedName>
    <definedName name="__123Graph_X" localSheetId="11" hidden="1">#REF!</definedName>
    <definedName name="__123Graph_X" localSheetId="6" hidden="1">#REF!</definedName>
    <definedName name="__123Graph_X" hidden="1">[1]A!$AE$59:$AE$65</definedName>
    <definedName name="__123Graph_X1" localSheetId="12" hidden="1">#REF!</definedName>
    <definedName name="__123Graph_X1" hidden="1">#REF!</definedName>
    <definedName name="__123Graph_X2" localSheetId="12" hidden="1">#REF!</definedName>
    <definedName name="__123Graph_X2" hidden="1">#REF!</definedName>
    <definedName name="__123Graph_XANIDRO" localSheetId="12" hidden="1">#REF!</definedName>
    <definedName name="__123Graph_XANIDRO" hidden="1">#REF!</definedName>
    <definedName name="__123Graph_XGraph1" localSheetId="12" hidden="1">#REF!</definedName>
    <definedName name="__123Graph_XGraph1" localSheetId="9">#REF!</definedName>
    <definedName name="__123Graph_XGraph1" localSheetId="11" hidden="1">#REF!</definedName>
    <definedName name="__123Graph_XGraph1" localSheetId="6" hidden="1">#REF!</definedName>
    <definedName name="__123Graph_XGraph1" hidden="1">[2]A!$A$4:$A$8</definedName>
    <definedName name="__123Graph_XGraph10" localSheetId="12" hidden="1">#REF!</definedName>
    <definedName name="__123Graph_XGraph10" localSheetId="9">#REF!</definedName>
    <definedName name="__123Graph_XGraph10" localSheetId="11" hidden="1">#REF!</definedName>
    <definedName name="__123Graph_XGraph10" localSheetId="6" hidden="1">#REF!</definedName>
    <definedName name="__123Graph_XGraph10" hidden="1">[3]aux!$B$25:$F$25</definedName>
    <definedName name="__123Graph_XGraph11" localSheetId="12" hidden="1">#REF!</definedName>
    <definedName name="__123Graph_XGraph11" localSheetId="9">#REF!</definedName>
    <definedName name="__123Graph_XGraph11" localSheetId="11" hidden="1">#REF!</definedName>
    <definedName name="__123Graph_XGraph11" localSheetId="6" hidden="1">#REF!</definedName>
    <definedName name="__123Graph_XGraph11" hidden="1">[3]aux!$B$27:$F$27</definedName>
    <definedName name="__123Graph_XGraph12" localSheetId="12" hidden="1">#REF!</definedName>
    <definedName name="__123Graph_XGraph12" localSheetId="9">#REF!</definedName>
    <definedName name="__123Graph_XGraph12" localSheetId="11" hidden="1">#REF!</definedName>
    <definedName name="__123Graph_XGraph12" localSheetId="6" hidden="1">#REF!</definedName>
    <definedName name="__123Graph_XGraph12" hidden="1">[3]aux!$B$29:$F$29</definedName>
    <definedName name="__123Graph_XGraph2" localSheetId="12" hidden="1">#REF!</definedName>
    <definedName name="__123Graph_XGraph2" localSheetId="9">#REF!</definedName>
    <definedName name="__123Graph_XGraph2" localSheetId="11" hidden="1">#REF!</definedName>
    <definedName name="__123Graph_XGraph2" localSheetId="6" hidden="1">#REF!</definedName>
    <definedName name="__123Graph_XGraph2" hidden="1">[2]A!$A$4:$A$8</definedName>
    <definedName name="__123Graph_XGraph3" localSheetId="12" hidden="1">#REF!</definedName>
    <definedName name="__123Graph_XGraph3" localSheetId="9">#REF!</definedName>
    <definedName name="__123Graph_XGraph3" localSheetId="11" hidden="1">#REF!</definedName>
    <definedName name="__123Graph_XGraph3" localSheetId="6" hidden="1">#REF!</definedName>
    <definedName name="__123Graph_XGraph3" hidden="1">[2]A!$A$4:$A$8</definedName>
    <definedName name="__123Graph_XGraph4" localSheetId="12" hidden="1">#REF!</definedName>
    <definedName name="__123Graph_XGraph4" localSheetId="9">#REF!</definedName>
    <definedName name="__123Graph_XGraph4" localSheetId="11" hidden="1">#REF!</definedName>
    <definedName name="__123Graph_XGraph4" localSheetId="6" hidden="1">#REF!</definedName>
    <definedName name="__123Graph_XGraph4" hidden="1">[2]A!$A$4:$A$9</definedName>
    <definedName name="__123Graph_XGraph5" localSheetId="12" hidden="1">#REF!</definedName>
    <definedName name="__123Graph_XGraph5" localSheetId="9">#REF!</definedName>
    <definedName name="__123Graph_XGraph5" localSheetId="11" hidden="1">#REF!</definedName>
    <definedName name="__123Graph_XGraph5" localSheetId="6" hidden="1">#REF!</definedName>
    <definedName name="__123Graph_XGraph5" hidden="1">[2]A!$A$4:$A$9</definedName>
    <definedName name="__123Graph_XGraph6" localSheetId="12" hidden="1">#REF!</definedName>
    <definedName name="__123Graph_XGraph6" localSheetId="9">#REF!</definedName>
    <definedName name="__123Graph_XGraph6" localSheetId="11" hidden="1">#REF!</definedName>
    <definedName name="__123Graph_XGraph6" localSheetId="6" hidden="1">#REF!</definedName>
    <definedName name="__123Graph_XGraph6" hidden="1">[2]A!$A$4:$A$8</definedName>
    <definedName name="__123Graph_XGraph7" localSheetId="12" hidden="1">#REF!</definedName>
    <definedName name="__123Graph_XGraph7" localSheetId="9">#REF!</definedName>
    <definedName name="__123Graph_XGraph7" localSheetId="11" hidden="1">#REF!</definedName>
    <definedName name="__123Graph_XGraph7" localSheetId="6" hidden="1">#REF!</definedName>
    <definedName name="__123Graph_XGraph7" hidden="1">[2]A!$B$3:$E$3</definedName>
    <definedName name="__123Graph_XGraph8" localSheetId="12" hidden="1">#REF!</definedName>
    <definedName name="__123Graph_XGraph8" localSheetId="9">#REF!</definedName>
    <definedName name="__123Graph_XGraph8" localSheetId="11" hidden="1">#REF!</definedName>
    <definedName name="__123Graph_XGraph8" localSheetId="6" hidden="1">#REF!</definedName>
    <definedName name="__123Graph_XGraph8" hidden="1">[2]A!$B$3:$E$3</definedName>
    <definedName name="__123Graph_XGraph9" localSheetId="12" hidden="1">#REF!</definedName>
    <definedName name="__123Graph_XGraph9" localSheetId="9">#REF!</definedName>
    <definedName name="__123Graph_XGraph9" localSheetId="11" hidden="1">#REF!</definedName>
    <definedName name="__123Graph_XGraph9" localSheetId="6" hidden="1">#REF!</definedName>
    <definedName name="__123Graph_XGraph9" hidden="1">[3]aux!$B$23:$F$23</definedName>
    <definedName name="__123Graph_XHIALCOOL" localSheetId="12" hidden="1">#REF!</definedName>
    <definedName name="__123Graph_XHIALCOOL" hidden="1">#REF!</definedName>
    <definedName name="__123Graph_XHIDRATADO" localSheetId="12" hidden="1">#REF!</definedName>
    <definedName name="__123Graph_XHIDRATADO" hidden="1">#REF!</definedName>
    <definedName name="__123Graph_XSACAS" localSheetId="12" hidden="1">#REF!</definedName>
    <definedName name="__123Graph_XSACAS" hidden="1">#REF!</definedName>
    <definedName name="__123Graph_XSIDECO" localSheetId="12" hidden="1">#REF!</definedName>
    <definedName name="__123Graph_XSIDECO" hidden="1">#REF!</definedName>
    <definedName name="__13__123Graph_LBL_ACHART_7" localSheetId="12" hidden="1">#REF!</definedName>
    <definedName name="__13__123Graph_LBL_ACHART_7" hidden="1">#REF!</definedName>
    <definedName name="__14__123Graph_LBL_ACHART_8" localSheetId="12" hidden="1">#REF!</definedName>
    <definedName name="__14__123Graph_LBL_ACHART_8" hidden="1">#REF!</definedName>
    <definedName name="__15__123Graph_LBL_BCHART_2" localSheetId="12" hidden="1">#REF!</definedName>
    <definedName name="__15__123Graph_LBL_BCHART_2" hidden="1">#REF!</definedName>
    <definedName name="__16__123Graph_LBL_BCHART_3" localSheetId="12" hidden="1">#REF!</definedName>
    <definedName name="__16__123Graph_LBL_BCHART_3" hidden="1">#REF!</definedName>
    <definedName name="__17__123Graph_XCHART_3" localSheetId="12" hidden="1">#REF!</definedName>
    <definedName name="__17__123Graph_XCHART_3" hidden="1">#REF!</definedName>
    <definedName name="__18__123Graph_XCHART_8" localSheetId="12" hidden="1">#REF!</definedName>
    <definedName name="__18__123Graph_XCHART_8" hidden="1">#REF!</definedName>
    <definedName name="__19__123Graph_XCHART_9" localSheetId="12" hidden="1">#REF!</definedName>
    <definedName name="__19__123Graph_XCHART_9" hidden="1">#REF!</definedName>
    <definedName name="__1Excel_BuiltIn_Print_Area_2_1" localSheetId="12">#REF!</definedName>
    <definedName name="__1Excel_BuiltIn_Print_Area_2_1" localSheetId="11">#REF!</definedName>
    <definedName name="__1Excel_BuiltIn_Print_Area_2_1" localSheetId="14">#REF!</definedName>
    <definedName name="__1Excel_BuiltIn_Print_Area_2_1">#REF!</definedName>
    <definedName name="__1Excel_BuiltIn_Print_Area_7_1" localSheetId="12">#REF!</definedName>
    <definedName name="__1Excel_BuiltIn_Print_Area_7_1" localSheetId="11">#REF!</definedName>
    <definedName name="__1Excel_BuiltIn_Print_Area_7_1" localSheetId="14">#REF!</definedName>
    <definedName name="__1Excel_BuiltIn_Print_Area_7_1">#REF!</definedName>
    <definedName name="__1Excel_BuiltIn_Print_Area_9_1">"$#REF!.$A$1:$P$515"</definedName>
    <definedName name="__2__123Graph_ACHART_2" localSheetId="12" hidden="1">#REF!</definedName>
    <definedName name="__2__123Graph_ACHART_2" hidden="1">#REF!</definedName>
    <definedName name="__2Excel_BuiltIn_Print_Area_8_1" localSheetId="12">#REF!</definedName>
    <definedName name="__2Excel_BuiltIn_Print_Area_8_1" localSheetId="11">#REF!</definedName>
    <definedName name="__2Excel_BuiltIn_Print_Area_8_1" localSheetId="14">#REF!</definedName>
    <definedName name="__2Excel_BuiltIn_Print_Area_8_1">#REF!</definedName>
    <definedName name="__3__123Graph_ACHART_3" localSheetId="12" hidden="1">#REF!</definedName>
    <definedName name="__3__123Graph_ACHART_3" hidden="1">#REF!</definedName>
    <definedName name="__3Excel_BuiltIn_Print_Titles_1_1" localSheetId="12">#REF!</definedName>
    <definedName name="__3Excel_BuiltIn_Print_Titles_1_1" localSheetId="11">#REF!</definedName>
    <definedName name="__3Excel_BuiltIn_Print_Titles_1_1" localSheetId="14">#REF!</definedName>
    <definedName name="__3Excel_BuiltIn_Print_Titles_1_1">#REF!</definedName>
    <definedName name="__4__123Graph_ACHART_7" localSheetId="12" hidden="1">#REF!</definedName>
    <definedName name="__4__123Graph_ACHART_7" hidden="1">#REF!</definedName>
    <definedName name="__5__123Graph_ACHART_8" localSheetId="12" hidden="1">#REF!</definedName>
    <definedName name="__5__123Graph_ACHART_8" hidden="1">#REF!</definedName>
    <definedName name="__6__123Graph_ACHART_9" localSheetId="12" hidden="1">#REF!</definedName>
    <definedName name="__6__123Graph_ACHART_9" hidden="1">#REF!</definedName>
    <definedName name="__7__123Graph_BCHART_1" localSheetId="12" hidden="1">#REF!</definedName>
    <definedName name="__7__123Graph_BCHART_1" hidden="1">#REF!</definedName>
    <definedName name="__8__123Graph_BCHART_2" localSheetId="12" hidden="1">#REF!</definedName>
    <definedName name="__8__123Graph_BCHART_2" hidden="1">#REF!</definedName>
    <definedName name="__9__123Graph_BCHART_3" localSheetId="12" hidden="1">#REF!</definedName>
    <definedName name="__9__123Graph_BCHART_3" hidden="1">#REF!</definedName>
    <definedName name="__A1">#N/A</definedName>
    <definedName name="__A10">#N/A</definedName>
    <definedName name="__A11">#N/A</definedName>
    <definedName name="__A12">#N/A</definedName>
    <definedName name="__A13">#N/A</definedName>
    <definedName name="__A14">#N/A</definedName>
    <definedName name="__A15">#N/A</definedName>
    <definedName name="__A16">#N/A</definedName>
    <definedName name="__A17">#N/A</definedName>
    <definedName name="__A19">#N/A</definedName>
    <definedName name="__A2">#N/A</definedName>
    <definedName name="__A20">#N/A</definedName>
    <definedName name="__A21">#N/A</definedName>
    <definedName name="__A22">#N/A</definedName>
    <definedName name="__A23">#N/A</definedName>
    <definedName name="__A24">#N/A</definedName>
    <definedName name="__A25">#N/A</definedName>
    <definedName name="__A3">#N/A</definedName>
    <definedName name="__A4">#N/A</definedName>
    <definedName name="__A5">#N/A</definedName>
    <definedName name="__A6">#N/A</definedName>
    <definedName name="__A7">#N/A</definedName>
    <definedName name="__A9">#N/A</definedName>
    <definedName name="__Abr1" localSheetId="11">#REF!</definedName>
    <definedName name="__Abr1">#N/A</definedName>
    <definedName name="__ABR95" localSheetId="12">#REF!</definedName>
    <definedName name="__ABR95" localSheetId="11">#REF!</definedName>
    <definedName name="__ABR95" localSheetId="14">#REF!</definedName>
    <definedName name="__ABR95">#REF!</definedName>
    <definedName name="__ABR96" localSheetId="12">#REF!</definedName>
    <definedName name="__ABR96" localSheetId="11">#REF!</definedName>
    <definedName name="__ABR96" localSheetId="14">#REF!</definedName>
    <definedName name="__ABR96">#REF!</definedName>
    <definedName name="__ABR97" localSheetId="12">#REF!</definedName>
    <definedName name="__ABR97" localSheetId="11">#REF!</definedName>
    <definedName name="__ABR97" localSheetId="14">#REF!</definedName>
    <definedName name="__ABR97">#REF!</definedName>
    <definedName name="__ABR98" localSheetId="12">#REF!</definedName>
    <definedName name="__ABR98" localSheetId="11">#REF!</definedName>
    <definedName name="__ABR98" localSheetId="14">#REF!</definedName>
    <definedName name="__ABR98">#REF!</definedName>
    <definedName name="__ABR99" localSheetId="12">#REF!</definedName>
    <definedName name="__ABR99" localSheetId="11">#REF!</definedName>
    <definedName name="__ABR99" localSheetId="14">#REF!</definedName>
    <definedName name="__ABR99">#REF!</definedName>
    <definedName name="__ACA25" localSheetId="12">#REF!</definedName>
    <definedName name="__ACA25" localSheetId="11">#REF!</definedName>
    <definedName name="__ACA25">#REF!</definedName>
    <definedName name="__ACA50" localSheetId="12">#REF!</definedName>
    <definedName name="__ACA50" localSheetId="11">#REF!</definedName>
    <definedName name="__ACA50">#REF!</definedName>
    <definedName name="__ACM30" localSheetId="12">#REF!</definedName>
    <definedName name="__ACM30">#REF!</definedName>
    <definedName name="__act2" localSheetId="12">#REF!</definedName>
    <definedName name="__act2">#REF!</definedName>
    <definedName name="__adm1" localSheetId="12" hidden="1">{"'Índice'!$A$1:$K$49"}</definedName>
    <definedName name="__adm1" hidden="1">{"'Índice'!$A$1:$K$49"}</definedName>
    <definedName name="__adm2" localSheetId="12" hidden="1">{"VENTAS1",#N/A,FALSE,"VENTAS";"VENTAS2",#N/A,FALSE,"VENTAS";"VENTAS3",#N/A,FALSE,"VENTAS";"VENTAS4",#N/A,FALSE,"VENTAS";"VENTAS5",#N/A,FALSE,"VENTAS";"VENTAS6",#N/A,FALSE,"VENTAS";"VENTAS7",#N/A,FALSE,"VENTAS";"VENTAS8",#N/A,FALSE,"VENTAS"}</definedName>
    <definedName name="__adm2" hidden="1">{"VENTAS1",#N/A,FALSE,"VENTAS";"VENTAS2",#N/A,FALSE,"VENTAS";"VENTAS3",#N/A,FALSE,"VENTAS";"VENTAS4",#N/A,FALSE,"VENTAS";"VENTAS5",#N/A,FALSE,"VENTAS";"VENTAS6",#N/A,FALSE,"VENTAS";"VENTAS7",#N/A,FALSE,"VENTAS";"VENTAS8",#N/A,FALSE,"VENTAS"}</definedName>
    <definedName name="__Ago1" localSheetId="11">#REF!</definedName>
    <definedName name="__Ago1">#N/A</definedName>
    <definedName name="__AGO95" localSheetId="12">#REF!</definedName>
    <definedName name="__AGO95" localSheetId="11">#REF!</definedName>
    <definedName name="__AGO95" localSheetId="14">#REF!</definedName>
    <definedName name="__AGO95">#REF!</definedName>
    <definedName name="__AGO96" localSheetId="12">#REF!</definedName>
    <definedName name="__AGO96" localSheetId="11">#REF!</definedName>
    <definedName name="__AGO96" localSheetId="14">#REF!</definedName>
    <definedName name="__AGO96">#REF!</definedName>
    <definedName name="__AGO97" localSheetId="12">#REF!</definedName>
    <definedName name="__AGO97" localSheetId="11">#REF!</definedName>
    <definedName name="__AGO97" localSheetId="14">#REF!</definedName>
    <definedName name="__AGO97">#REF!</definedName>
    <definedName name="__AGO98" localSheetId="12">#REF!</definedName>
    <definedName name="__AGO98" localSheetId="11">#REF!</definedName>
    <definedName name="__AGO98" localSheetId="14">#REF!</definedName>
    <definedName name="__AGO98">#REF!</definedName>
    <definedName name="__AGO99" localSheetId="12">#REF!</definedName>
    <definedName name="__AGO99" localSheetId="11">#REF!</definedName>
    <definedName name="__AGO99" localSheetId="14">#REF!</definedName>
    <definedName name="__AGO99">#REF!</definedName>
    <definedName name="__arg13" localSheetId="12">#REF!</definedName>
    <definedName name="__arg13" localSheetId="11">#REF!</definedName>
    <definedName name="__arg13" localSheetId="14">#REF!</definedName>
    <definedName name="__arg13">#REF!</definedName>
    <definedName name="__arg16" localSheetId="12">#REF!</definedName>
    <definedName name="__arg16" localSheetId="11">#REF!</definedName>
    <definedName name="__arg16" localSheetId="14">#REF!</definedName>
    <definedName name="__arg16">#REF!</definedName>
    <definedName name="__ATD08" localSheetId="12">#REF!</definedName>
    <definedName name="__ATD08" localSheetId="11">#REF!</definedName>
    <definedName name="__ATD08" localSheetId="14">#REF!</definedName>
    <definedName name="__ATD08">#REF!</definedName>
    <definedName name="__ATD1" localSheetId="12">#REF!</definedName>
    <definedName name="__ATD1">#REF!</definedName>
    <definedName name="__BDI1" localSheetId="12">#REF!</definedName>
    <definedName name="__BDI1">#REF!</definedName>
    <definedName name="__brv2" localSheetId="12">#REF!</definedName>
    <definedName name="__brv2">#REF!</definedName>
    <definedName name="__Brz1" localSheetId="12">#REF!</definedName>
    <definedName name="__Brz1">#REF!</definedName>
    <definedName name="__Brz2" localSheetId="12">#REF!</definedName>
    <definedName name="__Brz2">#REF!</definedName>
    <definedName name="__cab1" localSheetId="12">#REF!</definedName>
    <definedName name="__cab1" localSheetId="11">#REF!</definedName>
    <definedName name="__cab1" localSheetId="14">#REF!</definedName>
    <definedName name="__cab1">#REF!</definedName>
    <definedName name="__cab2" localSheetId="12">#REF!</definedName>
    <definedName name="__cab2">#REF!</definedName>
    <definedName name="__CAP20" localSheetId="12">#REF!</definedName>
    <definedName name="__CAP20" localSheetId="11">#REF!</definedName>
    <definedName name="__CAP20" localSheetId="14">#REF!</definedName>
    <definedName name="__CAP20">#REF!</definedName>
    <definedName name="__CC709" localSheetId="11">#REF!</definedName>
    <definedName name="__CC709">#N/A</definedName>
    <definedName name="__CC947" localSheetId="11">#REF!</definedName>
    <definedName name="__CC947">#N/A</definedName>
    <definedName name="__CCM30" localSheetId="12">#REF!</definedName>
    <definedName name="__CCM30" localSheetId="11">#REF!</definedName>
    <definedName name="__CCM30">#REF!</definedName>
    <definedName name="__CIE011" localSheetId="12">#REF!</definedName>
    <definedName name="__CIE011">#REF!</definedName>
    <definedName name="__CIE400" localSheetId="12">#REF!</definedName>
    <definedName name="__CIE400">#REF!</definedName>
    <definedName name="__CIE411" localSheetId="12">#REF!</definedName>
    <definedName name="__CIE411">#REF!</definedName>
    <definedName name="__CIE412" localSheetId="12">#REF!</definedName>
    <definedName name="__CIE412">#REF!</definedName>
    <definedName name="__CIE916" localSheetId="12">#REF!</definedName>
    <definedName name="__CIE916">#REF!</definedName>
    <definedName name="__CMM30" localSheetId="12">#REF!</definedName>
    <definedName name="__CMM30" localSheetId="11">#REF!</definedName>
    <definedName name="__CMM30">#REF!</definedName>
    <definedName name="__COE011" localSheetId="12">#REF!</definedName>
    <definedName name="__COE011">#REF!</definedName>
    <definedName name="__COE400" localSheetId="12">#REF!</definedName>
    <definedName name="__COE400">#REF!</definedName>
    <definedName name="__COE411" localSheetId="12">#REF!</definedName>
    <definedName name="__COE411">#REF!</definedName>
    <definedName name="__COE412" localSheetId="12">#REF!</definedName>
    <definedName name="__COE412">#REF!</definedName>
    <definedName name="__COE916" localSheetId="12">#REF!</definedName>
    <definedName name="__COE916">#REF!</definedName>
    <definedName name="__d2" localSheetId="12" hidden="1">{#N/A,#N/A,FALSE,"Aging Summary";#N/A,#N/A,FALSE,"Ratio Analysis";#N/A,#N/A,FALSE,"Test 120 Day Accts";#N/A,#N/A,FALSE,"Tickmarks"}</definedName>
    <definedName name="__d2" hidden="1">{#N/A,#N/A,FALSE,"Aging Summary";#N/A,#N/A,FALSE,"Ratio Analysis";#N/A,#N/A,FALSE,"Test 120 Day Accts";#N/A,#N/A,FALSE,"Tickmarks"}</definedName>
    <definedName name="__DAR02" localSheetId="12">#REF!</definedName>
    <definedName name="__DAR02">#REF!</definedName>
    <definedName name="__Dez1" localSheetId="11">#REF!</definedName>
    <definedName name="__Dez1">#N/A</definedName>
    <definedName name="__DEZ94" localSheetId="12">#REF!</definedName>
    <definedName name="__DEZ94" localSheetId="11">#REF!</definedName>
    <definedName name="__DEZ94" localSheetId="14">#REF!</definedName>
    <definedName name="__DEZ94">#REF!</definedName>
    <definedName name="__DEZ95" localSheetId="12">#REF!</definedName>
    <definedName name="__DEZ95" localSheetId="11">#REF!</definedName>
    <definedName name="__DEZ95" localSheetId="14">#REF!</definedName>
    <definedName name="__DEZ95">#REF!</definedName>
    <definedName name="__DEZ96" localSheetId="12">#REF!</definedName>
    <definedName name="__DEZ96" localSheetId="11">#REF!</definedName>
    <definedName name="__DEZ96" localSheetId="14">#REF!</definedName>
    <definedName name="__DEZ96">#REF!</definedName>
    <definedName name="__DEZ97" localSheetId="12">#REF!</definedName>
    <definedName name="__DEZ97" localSheetId="11">#REF!</definedName>
    <definedName name="__DEZ97" localSheetId="14">#REF!</definedName>
    <definedName name="__DEZ97">#REF!</definedName>
    <definedName name="__DEZ98" localSheetId="12">#REF!</definedName>
    <definedName name="__DEZ98" localSheetId="11">#REF!</definedName>
    <definedName name="__DEZ98" localSheetId="14">#REF!</definedName>
    <definedName name="__DEZ98">#REF!</definedName>
    <definedName name="__DEZ99" localSheetId="12">#REF!</definedName>
    <definedName name="__DEZ99" localSheetId="11">#REF!</definedName>
    <definedName name="__DEZ99" localSheetId="14">#REF!</definedName>
    <definedName name="__DEZ99">#REF!</definedName>
    <definedName name="__DIV1004" localSheetId="12">#REF!</definedName>
    <definedName name="__DIV1004">#REF!</definedName>
    <definedName name="__DIV1015" localSheetId="12">#REF!</definedName>
    <definedName name="__DIV1015">#REF!</definedName>
    <definedName name="__DIV1039" localSheetId="12">#REF!</definedName>
    <definedName name="__DIV1039">#REF!</definedName>
    <definedName name="__DIV1050" localSheetId="12">#REF!</definedName>
    <definedName name="__DIV1050">#REF!</definedName>
    <definedName name="__DIV278" localSheetId="12">#REF!</definedName>
    <definedName name="__DIV278">#REF!</definedName>
    <definedName name="__DIV279" localSheetId="12">#REF!</definedName>
    <definedName name="__DIV279">#REF!</definedName>
    <definedName name="__DIV45" localSheetId="12">#REF!</definedName>
    <definedName name="__DIV45">#REF!</definedName>
    <definedName name="__DIV450" localSheetId="12">#REF!</definedName>
    <definedName name="__DIV450">#REF!</definedName>
    <definedName name="__DIV709" localSheetId="12">#REF!</definedName>
    <definedName name="__DIV709">#REF!</definedName>
    <definedName name="__DIV710" localSheetId="12">#REF!</definedName>
    <definedName name="__DIV710">#REF!</definedName>
    <definedName name="__DIV711" localSheetId="12">#REF!</definedName>
    <definedName name="__DIV711">#REF!</definedName>
    <definedName name="__DIV718" localSheetId="12">#REF!</definedName>
    <definedName name="__DIV718">#REF!</definedName>
    <definedName name="__DIV719" localSheetId="12">#REF!</definedName>
    <definedName name="__DIV719">#REF!</definedName>
    <definedName name="__DIV720" localSheetId="12">#REF!</definedName>
    <definedName name="__DIV720">#REF!</definedName>
    <definedName name="__DIV819" localSheetId="12">#REF!</definedName>
    <definedName name="__DIV819">#REF!</definedName>
    <definedName name="__DIV947" localSheetId="12">#REF!</definedName>
    <definedName name="__DIV947">#REF!</definedName>
    <definedName name="__dmt1000">#REF!</definedName>
    <definedName name="__dmt1200">#REF!</definedName>
    <definedName name="__dmt200">#REF!</definedName>
    <definedName name="__dmt400">#REF!</definedName>
    <definedName name="__dmt50">#REF!</definedName>
    <definedName name="__dmt600">#REF!</definedName>
    <definedName name="__dmt800">#REF!</definedName>
    <definedName name="__DND2" localSheetId="11">#REF!</definedName>
    <definedName name="__DND2">#N/A</definedName>
    <definedName name="__DPS8" localSheetId="12">#REF!</definedName>
    <definedName name="__DPS8" localSheetId="11">#REF!</definedName>
    <definedName name="__DPS8" localSheetId="14">#REF!</definedName>
    <definedName name="__DPS8">#REF!</definedName>
    <definedName name="__DRE0700" localSheetId="12" hidden="1">{"'PXR_6500'!$A$1:$I$124"}</definedName>
    <definedName name="__DRE0700" hidden="1">{"'PXR_6500'!$A$1:$I$124"}</definedName>
    <definedName name="__dre2">#REF!</definedName>
    <definedName name="__ECT12" localSheetId="12">#REF!</definedName>
    <definedName name="__ECT12">#REF!</definedName>
    <definedName name="__ECT3" localSheetId="12">#REF!</definedName>
    <definedName name="__ECT3">#REF!</definedName>
    <definedName name="__EDA01" localSheetId="12">#REF!</definedName>
    <definedName name="__EDA01">#REF!</definedName>
    <definedName name="__emp2">#REF!</definedName>
    <definedName name="__Ext2" localSheetId="12">#REF!</definedName>
    <definedName name="__Ext2">#REF!</definedName>
    <definedName name="__FAT1" localSheetId="12">#REF!</definedName>
    <definedName name="__FAT1">#REF!</definedName>
    <definedName name="__FAT2" localSheetId="12">#REF!</definedName>
    <definedName name="__FAT2">#REF!</definedName>
    <definedName name="__Fev1">#N/A</definedName>
    <definedName name="__FEV95" localSheetId="12">#REF!</definedName>
    <definedName name="__FEV95" localSheetId="11">#REF!</definedName>
    <definedName name="__FEV95" localSheetId="14">#REF!</definedName>
    <definedName name="__FEV95">#REF!</definedName>
    <definedName name="__FEV96" localSheetId="12">#REF!</definedName>
    <definedName name="__FEV96" localSheetId="11">#REF!</definedName>
    <definedName name="__FEV96" localSheetId="14">#REF!</definedName>
    <definedName name="__FEV96">#REF!</definedName>
    <definedName name="__FEV97" localSheetId="12">#REF!</definedName>
    <definedName name="__FEV97" localSheetId="11">#REF!</definedName>
    <definedName name="__FEV97" localSheetId="14">#REF!</definedName>
    <definedName name="__FEV97">#REF!</definedName>
    <definedName name="__FEV98" localSheetId="12">#REF!</definedName>
    <definedName name="__FEV98" localSheetId="11">#REF!</definedName>
    <definedName name="__FEV98" localSheetId="14">#REF!</definedName>
    <definedName name="__FEV98">#REF!</definedName>
    <definedName name="__FEV99" localSheetId="12">#REF!</definedName>
    <definedName name="__FEV99" localSheetId="11">#REF!</definedName>
    <definedName name="__FEV99" localSheetId="14">#REF!</definedName>
    <definedName name="__FEV99">#REF!</definedName>
    <definedName name="__FOG50" localSheetId="12">#REF!</definedName>
    <definedName name="__FOG50">#REF!</definedName>
    <definedName name="__FR2" localSheetId="12" hidden="1">{#N/A,#N/A,FALSE,"GERAL";#N/A,#N/A,FALSE,"012-96";#N/A,#N/A,FALSE,"018-96";#N/A,#N/A,FALSE,"027-96";#N/A,#N/A,FALSE,"059-96";#N/A,#N/A,FALSE,"076-96";#N/A,#N/A,FALSE,"019-97";#N/A,#N/A,FALSE,"021-97";#N/A,#N/A,FALSE,"022-97";#N/A,#N/A,FALSE,"028-97"}</definedName>
    <definedName name="__FR2" hidden="1">{#N/A,#N/A,FALSE,"GERAL";#N/A,#N/A,FALSE,"012-96";#N/A,#N/A,FALSE,"018-96";#N/A,#N/A,FALSE,"027-96";#N/A,#N/A,FALSE,"059-96";#N/A,#N/A,FALSE,"076-96";#N/A,#N/A,FALSE,"019-97";#N/A,#N/A,FALSE,"021-97";#N/A,#N/A,FALSE,"022-97";#N/A,#N/A,FALSE,"028-97"}</definedName>
    <definedName name="__HCB5" localSheetId="12">#REF!</definedName>
    <definedName name="__HCB5" localSheetId="11">#REF!</definedName>
    <definedName name="__HCB5">#REF!</definedName>
    <definedName name="__ind100">#REF!</definedName>
    <definedName name="__IntlFixup" hidden="1">TRUE</definedName>
    <definedName name="__Jan1">#N/A</definedName>
    <definedName name="__JAN2003" localSheetId="12">#REF!</definedName>
    <definedName name="__JAN2003">#REF!</definedName>
    <definedName name="__JAN95" localSheetId="12">#REF!</definedName>
    <definedName name="__JAN95" localSheetId="11">#REF!</definedName>
    <definedName name="__JAN95" localSheetId="14">#REF!</definedName>
    <definedName name="__JAN95">#REF!</definedName>
    <definedName name="__JAN96" localSheetId="12">#REF!</definedName>
    <definedName name="__JAN96" localSheetId="11">#REF!</definedName>
    <definedName name="__JAN96" localSheetId="14">#REF!</definedName>
    <definedName name="__JAN96">#REF!</definedName>
    <definedName name="__JAN97" localSheetId="12">#REF!</definedName>
    <definedName name="__JAN97" localSheetId="11">#REF!</definedName>
    <definedName name="__JAN97" localSheetId="14">#REF!</definedName>
    <definedName name="__JAN97">#REF!</definedName>
    <definedName name="__JAN98" localSheetId="12">#REF!</definedName>
    <definedName name="__JAN98" localSheetId="11">#REF!</definedName>
    <definedName name="__JAN98" localSheetId="14">#REF!</definedName>
    <definedName name="__JAN98">#REF!</definedName>
    <definedName name="__JAN99" localSheetId="12">#REF!</definedName>
    <definedName name="__JAN99" localSheetId="11">#REF!</definedName>
    <definedName name="__JAN99" localSheetId="14">#REF!</definedName>
    <definedName name="__JAN99">#REF!</definedName>
    <definedName name="__JAZ1" localSheetId="12">#REF!</definedName>
    <definedName name="__JAZ1" localSheetId="11">#REF!</definedName>
    <definedName name="__JAZ1" localSheetId="14">#REF!</definedName>
    <definedName name="__JAZ1">#REF!</definedName>
    <definedName name="__JAZ11" localSheetId="12">#REF!</definedName>
    <definedName name="__JAZ11" localSheetId="11">#REF!</definedName>
    <definedName name="__JAZ11" localSheetId="14">#REF!</definedName>
    <definedName name="__JAZ11">#REF!</definedName>
    <definedName name="__JAZ2" localSheetId="12">#REF!</definedName>
    <definedName name="__JAZ2" localSheetId="11">#REF!</definedName>
    <definedName name="__JAZ2" localSheetId="14">#REF!</definedName>
    <definedName name="__JAZ2">#REF!</definedName>
    <definedName name="__JAZ22" localSheetId="12">#REF!</definedName>
    <definedName name="__JAZ22" localSheetId="11">#REF!</definedName>
    <definedName name="__JAZ22" localSheetId="14">#REF!</definedName>
    <definedName name="__JAZ22">#REF!</definedName>
    <definedName name="__JAZ3" localSheetId="12">#REF!</definedName>
    <definedName name="__JAZ3" localSheetId="11">#REF!</definedName>
    <definedName name="__JAZ3" localSheetId="14">#REF!</definedName>
    <definedName name="__JAZ3">#REF!</definedName>
    <definedName name="__JAZ33" localSheetId="12">#REF!</definedName>
    <definedName name="__JAZ33" localSheetId="11">#REF!</definedName>
    <definedName name="__JAZ33" localSheetId="14">#REF!</definedName>
    <definedName name="__JAZ33">#REF!</definedName>
    <definedName name="__Jul1" localSheetId="11">#REF!</definedName>
    <definedName name="__Jul1">#N/A</definedName>
    <definedName name="__JUL95" localSheetId="12">#REF!</definedName>
    <definedName name="__JUL95" localSheetId="11">#REF!</definedName>
    <definedName name="__JUL95" localSheetId="14">#REF!</definedName>
    <definedName name="__JUL95">#REF!</definedName>
    <definedName name="__JUL96" localSheetId="12">#REF!</definedName>
    <definedName name="__JUL96" localSheetId="11">#REF!</definedName>
    <definedName name="__JUL96" localSheetId="14">#REF!</definedName>
    <definedName name="__JUL96">#REF!</definedName>
    <definedName name="__JUL97" localSheetId="12">#REF!</definedName>
    <definedName name="__JUL97" localSheetId="11">#REF!</definedName>
    <definedName name="__JUL97" localSheetId="14">#REF!</definedName>
    <definedName name="__JUL97">#REF!</definedName>
    <definedName name="__JUL98" localSheetId="12">#REF!</definedName>
    <definedName name="__JUL98" localSheetId="11">#REF!</definedName>
    <definedName name="__JUL98" localSheetId="14">#REF!</definedName>
    <definedName name="__JUL98">#REF!</definedName>
    <definedName name="__JUL99" localSheetId="12">#REF!</definedName>
    <definedName name="__JUL99" localSheetId="11">#REF!</definedName>
    <definedName name="__JUL99" localSheetId="14">#REF!</definedName>
    <definedName name="__JUL99">#REF!</definedName>
    <definedName name="__Jun1" localSheetId="11">#REF!</definedName>
    <definedName name="__Jun1">#N/A</definedName>
    <definedName name="__JUN95" localSheetId="12">#REF!</definedName>
    <definedName name="__JUN95" localSheetId="11">#REF!</definedName>
    <definedName name="__JUN95" localSheetId="14">#REF!</definedName>
    <definedName name="__JUN95">#REF!</definedName>
    <definedName name="__JUN96" localSheetId="12">#REF!</definedName>
    <definedName name="__JUN96" localSheetId="11">#REF!</definedName>
    <definedName name="__JUN96" localSheetId="14">#REF!</definedName>
    <definedName name="__JUN96">#REF!</definedName>
    <definedName name="__JUN97" localSheetId="12">#REF!</definedName>
    <definedName name="__JUN97" localSheetId="11">#REF!</definedName>
    <definedName name="__JUN97" localSheetId="14">#REF!</definedName>
    <definedName name="__JUN97">#REF!</definedName>
    <definedName name="__JUN98" localSheetId="12">#REF!</definedName>
    <definedName name="__JUN98" localSheetId="11">#REF!</definedName>
    <definedName name="__JUN98" localSheetId="14">#REF!</definedName>
    <definedName name="__JUN98">#REF!</definedName>
    <definedName name="__JUN99" localSheetId="12">#REF!</definedName>
    <definedName name="__JUN99" localSheetId="11">#REF!</definedName>
    <definedName name="__JUN99" localSheetId="14">#REF!</definedName>
    <definedName name="__JUN99">#REF!</definedName>
    <definedName name="__ki5" localSheetId="12">#REF!</definedName>
    <definedName name="__ki5">#REF!</definedName>
    <definedName name="__KM406407" localSheetId="12">#REF!</definedName>
    <definedName name="__KM406407" localSheetId="11">#REF!</definedName>
    <definedName name="__KM406407" localSheetId="14">#REF!</definedName>
    <definedName name="__KM406407">#REF!</definedName>
    <definedName name="__la2" localSheetId="12">#REF!</definedName>
    <definedName name="__la2" localSheetId="11">#REF!</definedName>
    <definedName name="__la2">#REF!</definedName>
    <definedName name="__LAG2" localSheetId="12">#REF!</definedName>
    <definedName name="__LAG2">#REF!</definedName>
    <definedName name="__LO1004" localSheetId="12">#REF!</definedName>
    <definedName name="__LO1004">#REF!</definedName>
    <definedName name="__LO1015" localSheetId="12">#REF!</definedName>
    <definedName name="__LO1015">#REF!</definedName>
    <definedName name="__LO1039" localSheetId="12">#REF!</definedName>
    <definedName name="__LO1039">#REF!</definedName>
    <definedName name="__LO1050" localSheetId="12">#REF!</definedName>
    <definedName name="__LO1050">#REF!</definedName>
    <definedName name="__LO278" localSheetId="12">#REF!</definedName>
    <definedName name="__LO278">#REF!</definedName>
    <definedName name="__LO279" localSheetId="12">#REF!</definedName>
    <definedName name="__LO279">#REF!</definedName>
    <definedName name="__LO450" localSheetId="12">#REF!</definedName>
    <definedName name="__LO450">#REF!</definedName>
    <definedName name="__LO709" localSheetId="12">#REF!</definedName>
    <definedName name="__LO709">#REF!</definedName>
    <definedName name="__LO710" localSheetId="12">#REF!</definedName>
    <definedName name="__LO710">#REF!</definedName>
    <definedName name="__LO711" localSheetId="12">#REF!</definedName>
    <definedName name="__LO711">#REF!</definedName>
    <definedName name="__LO719" localSheetId="12">#REF!</definedName>
    <definedName name="__LO719">#REF!</definedName>
    <definedName name="__LO720" localSheetId="12">#REF!</definedName>
    <definedName name="__LO720">#REF!</definedName>
    <definedName name="__LO819" localSheetId="12">#REF!</definedName>
    <definedName name="__LO819">#REF!</definedName>
    <definedName name="__LO947" localSheetId="12">#REF!</definedName>
    <definedName name="__LO947">#REF!</definedName>
    <definedName name="__Mai1" localSheetId="11">#REF!</definedName>
    <definedName name="__Mai1">#N/A</definedName>
    <definedName name="__MAI95" localSheetId="12">#REF!</definedName>
    <definedName name="__MAI95" localSheetId="11">#REF!</definedName>
    <definedName name="__MAI95" localSheetId="14">#REF!</definedName>
    <definedName name="__MAI95">#REF!</definedName>
    <definedName name="__MAI96" localSheetId="12">#REF!</definedName>
    <definedName name="__MAI96" localSheetId="11">#REF!</definedName>
    <definedName name="__MAI96" localSheetId="14">#REF!</definedName>
    <definedName name="__MAI96">#REF!</definedName>
    <definedName name="__MAI97" localSheetId="12">#REF!</definedName>
    <definedName name="__MAI97" localSheetId="11">#REF!</definedName>
    <definedName name="__MAI97" localSheetId="14">#REF!</definedName>
    <definedName name="__MAI97">#REF!</definedName>
    <definedName name="__MAI98" localSheetId="12">#REF!</definedName>
    <definedName name="__MAI98" localSheetId="11">#REF!</definedName>
    <definedName name="__MAI98" localSheetId="14">#REF!</definedName>
    <definedName name="__MAI98">#REF!</definedName>
    <definedName name="__MAI99" localSheetId="12">#REF!</definedName>
    <definedName name="__MAI99" localSheetId="11">#REF!</definedName>
    <definedName name="__MAI99" localSheetId="14">#REF!</definedName>
    <definedName name="__MAI99">#REF!</definedName>
    <definedName name="__Mar1">#N/A</definedName>
    <definedName name="__MAR95" localSheetId="12">#REF!</definedName>
    <definedName name="__MAR95" localSheetId="11">#REF!</definedName>
    <definedName name="__MAR95" localSheetId="14">#REF!</definedName>
    <definedName name="__MAR95">#REF!</definedName>
    <definedName name="__MAR96" localSheetId="12">#REF!</definedName>
    <definedName name="__MAR96" localSheetId="11">#REF!</definedName>
    <definedName name="__MAR96" localSheetId="14">#REF!</definedName>
    <definedName name="__MAR96">#REF!</definedName>
    <definedName name="__MAR97" localSheetId="12">#REF!</definedName>
    <definedName name="__MAR97" localSheetId="11">#REF!</definedName>
    <definedName name="__MAR97" localSheetId="14">#REF!</definedName>
    <definedName name="__MAR97">#REF!</definedName>
    <definedName name="__MAR98" localSheetId="12">#REF!</definedName>
    <definedName name="__MAR98" localSheetId="11">#REF!</definedName>
    <definedName name="__MAR98" localSheetId="14">#REF!</definedName>
    <definedName name="__MAR98">#REF!</definedName>
    <definedName name="__MAR99" localSheetId="12">#REF!</definedName>
    <definedName name="__MAR99" localSheetId="11">#REF!</definedName>
    <definedName name="__MAR99" localSheetId="14">#REF!</definedName>
    <definedName name="__MAR99">#REF!</definedName>
    <definedName name="__ME10005" localSheetId="12">#REF!</definedName>
    <definedName name="__ME10005">#REF!</definedName>
    <definedName name="__ME1004" localSheetId="12">#REF!</definedName>
    <definedName name="__ME1004">#REF!</definedName>
    <definedName name="__ME1015" localSheetId="12">#REF!</definedName>
    <definedName name="__ME1015">#REF!</definedName>
    <definedName name="__ME1039" localSheetId="12">#REF!</definedName>
    <definedName name="__ME1039">#REF!</definedName>
    <definedName name="__ME1050" localSheetId="12">#REF!</definedName>
    <definedName name="__ME1050">#REF!</definedName>
    <definedName name="__ME278" localSheetId="12">#REF!</definedName>
    <definedName name="__ME278">#REF!</definedName>
    <definedName name="__ME279" localSheetId="12">#REF!</definedName>
    <definedName name="__ME279">#REF!</definedName>
    <definedName name="__ME450" localSheetId="12">#REF!</definedName>
    <definedName name="__ME450">#REF!</definedName>
    <definedName name="__ME709" localSheetId="12">#REF!</definedName>
    <definedName name="__ME709">#REF!</definedName>
    <definedName name="__ME710" localSheetId="12">#REF!</definedName>
    <definedName name="__ME710">#REF!</definedName>
    <definedName name="__ME711" localSheetId="12">#REF!</definedName>
    <definedName name="__ME711">#REF!</definedName>
    <definedName name="__ME719" localSheetId="12">#REF!</definedName>
    <definedName name="__ME719">#REF!</definedName>
    <definedName name="__ME720" localSheetId="12">#REF!</definedName>
    <definedName name="__ME720">#REF!</definedName>
    <definedName name="__ME819" localSheetId="12">#REF!</definedName>
    <definedName name="__ME819">#REF!</definedName>
    <definedName name="__ME947" localSheetId="12">#REF!</definedName>
    <definedName name="__ME947">#REF!</definedName>
    <definedName name="__mem2">#REF!</definedName>
    <definedName name="__MFC01" localSheetId="12">#REF!</definedName>
    <definedName name="__MFC01">#REF!</definedName>
    <definedName name="__MNS8418" localSheetId="11">#REF!</definedName>
    <definedName name="__MNS8418">#N/A</definedName>
    <definedName name="__MO2">#REF!</definedName>
    <definedName name="__MOD01">#N/A</definedName>
    <definedName name="__Nov1" localSheetId="11">#REF!</definedName>
    <definedName name="__Nov1">#N/A</definedName>
    <definedName name="__NOV94" localSheetId="12">#REF!</definedName>
    <definedName name="__NOV94" localSheetId="11">#REF!</definedName>
    <definedName name="__NOV94" localSheetId="14">#REF!</definedName>
    <definedName name="__NOV94">#REF!</definedName>
    <definedName name="__NOV95" localSheetId="12">#REF!</definedName>
    <definedName name="__NOV95" localSheetId="11">#REF!</definedName>
    <definedName name="__NOV95" localSheetId="14">#REF!</definedName>
    <definedName name="__NOV95">#REF!</definedName>
    <definedName name="__NOV96" localSheetId="12">#REF!</definedName>
    <definedName name="__NOV96" localSheetId="11">#REF!</definedName>
    <definedName name="__NOV96" localSheetId="14">#REF!</definedName>
    <definedName name="__NOV96">#REF!</definedName>
    <definedName name="__NOV97" localSheetId="12">#REF!</definedName>
    <definedName name="__NOV97" localSheetId="11">#REF!</definedName>
    <definedName name="__NOV97" localSheetId="14">#REF!</definedName>
    <definedName name="__NOV97">#REF!</definedName>
    <definedName name="__NOV98" localSheetId="12">#REF!</definedName>
    <definedName name="__NOV98" localSheetId="11">#REF!</definedName>
    <definedName name="__NOV98" localSheetId="14">#REF!</definedName>
    <definedName name="__NOV98">#REF!</definedName>
    <definedName name="__NOV99" localSheetId="12">#REF!</definedName>
    <definedName name="__NOV99" localSheetId="11">#REF!</definedName>
    <definedName name="__NOV99" localSheetId="14">#REF!</definedName>
    <definedName name="__NOV99">#REF!</definedName>
    <definedName name="__oac2">#REF!</definedName>
    <definedName name="__oae2">#REF!</definedName>
    <definedName name="__Obs1" localSheetId="12">#REF!</definedName>
    <definedName name="__Obs1">#REF!</definedName>
    <definedName name="__Obs2" localSheetId="12">#REF!</definedName>
    <definedName name="__Obs2">#REF!</definedName>
    <definedName name="__oco2">#REF!</definedName>
    <definedName name="__OR1" localSheetId="12">#REF!</definedName>
    <definedName name="__OR1">#REF!</definedName>
    <definedName name="__OR12" localSheetId="12">#REF!</definedName>
    <definedName name="__OR12">#REF!</definedName>
    <definedName name="__OR13" localSheetId="12">#REF!</definedName>
    <definedName name="__OR13">#REF!</definedName>
    <definedName name="__OR14" localSheetId="12">#REF!</definedName>
    <definedName name="__OR14">#REF!</definedName>
    <definedName name="__OR15" localSheetId="12">#REF!</definedName>
    <definedName name="__OR15">#REF!</definedName>
    <definedName name="__OR16" localSheetId="12">#REF!</definedName>
    <definedName name="__OR16">#REF!</definedName>
    <definedName name="__OR17" localSheetId="12">#REF!</definedName>
    <definedName name="__OR17">#REF!</definedName>
    <definedName name="__OR18" localSheetId="12">#REF!</definedName>
    <definedName name="__OR18">#REF!</definedName>
    <definedName name="__OR19" localSheetId="12">#REF!</definedName>
    <definedName name="__OR19">#REF!</definedName>
    <definedName name="__OR2" localSheetId="12">#REF!</definedName>
    <definedName name="__OR2">#REF!</definedName>
    <definedName name="__OR3" localSheetId="12">#REF!</definedName>
    <definedName name="__OR3">#REF!</definedName>
    <definedName name="__OR4" localSheetId="12">#REF!</definedName>
    <definedName name="__OR4">#REF!</definedName>
    <definedName name="__OR5" localSheetId="12">#REF!</definedName>
    <definedName name="__OR5">#REF!</definedName>
    <definedName name="__OR6" localSheetId="12">#REF!</definedName>
    <definedName name="__OR6">#REF!</definedName>
    <definedName name="__OR7" localSheetId="12">#REF!</definedName>
    <definedName name="__OR7">#REF!</definedName>
    <definedName name="__OR8" localSheetId="12">#REF!</definedName>
    <definedName name="__OR8">#REF!</definedName>
    <definedName name="__OR9" localSheetId="12">#REF!</definedName>
    <definedName name="__OR9">#REF!</definedName>
    <definedName name="__Out1" localSheetId="11">#REF!</definedName>
    <definedName name="__Out1">#N/A</definedName>
    <definedName name="__OUT94" localSheetId="12">#REF!</definedName>
    <definedName name="__OUT94" localSheetId="11">#REF!</definedName>
    <definedName name="__OUT94" localSheetId="14">#REF!</definedName>
    <definedName name="__OUT94">#REF!</definedName>
    <definedName name="__OUT95" localSheetId="12">#REF!</definedName>
    <definedName name="__OUT95" localSheetId="11">#REF!</definedName>
    <definedName name="__OUT95" localSheetId="14">#REF!</definedName>
    <definedName name="__OUT95">#REF!</definedName>
    <definedName name="__OUT96" localSheetId="12">#REF!</definedName>
    <definedName name="__OUT96" localSheetId="11">#REF!</definedName>
    <definedName name="__OUT96" localSheetId="14">#REF!</definedName>
    <definedName name="__OUT96">#REF!</definedName>
    <definedName name="__OUT97" localSheetId="12">#REF!</definedName>
    <definedName name="__OUT97" localSheetId="11">#REF!</definedName>
    <definedName name="__OUT97" localSheetId="14">#REF!</definedName>
    <definedName name="__OUT97">#REF!</definedName>
    <definedName name="__OUT98" localSheetId="17" hidden="1">{#N/A,#N/A,TRUE,"Serviços"}</definedName>
    <definedName name="__OUT98" localSheetId="12" hidden="1">{#N/A,#N/A,TRUE,"Serviços"}</definedName>
    <definedName name="__OUT98" localSheetId="15" hidden="1">{#N/A,#N/A,TRUE,"Serviços"}</definedName>
    <definedName name="__OUT98" localSheetId="9">#REF!</definedName>
    <definedName name="__OUT98" localSheetId="11" hidden="1">{#N/A,#N/A,TRUE,"Serviços"}</definedName>
    <definedName name="__OUT98" localSheetId="6" hidden="1">{#N/A,#N/A,TRUE,"Serviços"}</definedName>
    <definedName name="__OUT98" localSheetId="16" hidden="1">{#N/A,#N/A,TRUE,"Serviços"}</definedName>
    <definedName name="__OUT98" hidden="1">{#N/A,#N/A,TRUE,"Serviços"}</definedName>
    <definedName name="__OUT988888" localSheetId="17" hidden="1">{#N/A,#N/A,TRUE,"Serviços"}</definedName>
    <definedName name="__OUT988888" localSheetId="12" hidden="1">{#N/A,#N/A,TRUE,"Serviços"}</definedName>
    <definedName name="__OUT988888" localSheetId="15" hidden="1">{#N/A,#N/A,TRUE,"Serviços"}</definedName>
    <definedName name="__OUT988888" localSheetId="9">{#N/A,#N/A,TRUE,"Serviços"}</definedName>
    <definedName name="__OUT988888" localSheetId="11" hidden="1">{#N/A,#N/A,TRUE,"Serviços"}</definedName>
    <definedName name="__OUT988888" localSheetId="6" hidden="1">{#N/A,#N/A,TRUE,"Serviços"}</definedName>
    <definedName name="__OUT988888" localSheetId="16" hidden="1">{#N/A,#N/A,TRUE,"Serviços"}</definedName>
    <definedName name="__OUT988888" hidden="1">{#N/A,#N/A,TRUE,"Serviços"}</definedName>
    <definedName name="__OUT99" localSheetId="12">#REF!</definedName>
    <definedName name="__out99" localSheetId="15" hidden="1">{#N/A,#N/A,TRUE,"Serviços"}</definedName>
    <definedName name="__OUT99" localSheetId="11">#REF!</definedName>
    <definedName name="__OUT99" localSheetId="14">#REF!</definedName>
    <definedName name="__OUT99">#REF!</definedName>
    <definedName name="__PA01" localSheetId="12" hidden="1">{"'teste'!$B$2:$R$49"}</definedName>
    <definedName name="__PA01" localSheetId="11" hidden="1">{"'teste'!$B$2:$R$49"}</definedName>
    <definedName name="__PA01" hidden="1">{"'teste'!$B$2:$R$49"}</definedName>
    <definedName name="__PAG1">"$#REF!.$C$16"</definedName>
    <definedName name="__PAG10">"$#REF!.$C$26"</definedName>
    <definedName name="__PAG11">"$#REF!.$C$27"</definedName>
    <definedName name="__PAG12">"$#REF!.$C$28"</definedName>
    <definedName name="__PAG13">"$#REF!.$C$21"</definedName>
    <definedName name="__PAG2">"$#REF!.$C$17"</definedName>
    <definedName name="__PAG3">"$#REF!.$C$18"</definedName>
    <definedName name="__PAG4">"$#REF!.$C$19"</definedName>
    <definedName name="__PAG5">"$#REF!.$C$20"</definedName>
    <definedName name="__PAG6">"$#REF!.$C$22"</definedName>
    <definedName name="__PAG7">"$#REF!.$C$23"</definedName>
    <definedName name="__PAG8">"$#REF!.$C$24"</definedName>
    <definedName name="__PAG9">"$#REF!.$C$25"</definedName>
    <definedName name="__pav2">#REF!</definedName>
    <definedName name="__PCB5" localSheetId="12">#REF!</definedName>
    <definedName name="__PCB5">#REF!</definedName>
    <definedName name="__PCM30" localSheetId="12">#REF!</definedName>
    <definedName name="__PCM30" localSheetId="11">#REF!</definedName>
    <definedName name="__PCM30">#REF!</definedName>
    <definedName name="__PL1" localSheetId="12">#REF!</definedName>
    <definedName name="__PL1" localSheetId="11">#REF!</definedName>
    <definedName name="__PL1" localSheetId="14">#REF!</definedName>
    <definedName name="__PL1">#REF!</definedName>
    <definedName name="__PLA2" localSheetId="12">#REF!</definedName>
    <definedName name="__PLA2" localSheetId="11">#REF!</definedName>
    <definedName name="__PLA2">#REF!</definedName>
    <definedName name="__PM334" localSheetId="12">#REF!</definedName>
    <definedName name="__PM334">#REF!</definedName>
    <definedName name="__PM335" localSheetId="12">#REF!</definedName>
    <definedName name="__PM335">#REF!</definedName>
    <definedName name="__PM346" localSheetId="12">#REF!</definedName>
    <definedName name="__PM346">#REF!</definedName>
    <definedName name="__PM406" localSheetId="12">#REF!</definedName>
    <definedName name="__PM406">#REF!</definedName>
    <definedName name="__PM412" localSheetId="12">#REF!</definedName>
    <definedName name="__PM412">#REF!</definedName>
    <definedName name="__PM609" localSheetId="12">#REF!</definedName>
    <definedName name="__PM609">#REF!</definedName>
    <definedName name="__PM970" localSheetId="12">#REF!</definedName>
    <definedName name="__PM970">#REF!</definedName>
    <definedName name="__PNV2002" localSheetId="12">#REF!</definedName>
    <definedName name="__PNV2002">#REF!</definedName>
    <definedName name="__PNV2003" localSheetId="12">#REF!</definedName>
    <definedName name="__PNV2003">#REF!</definedName>
    <definedName name="__PNV2009" localSheetId="12">#REF!</definedName>
    <definedName name="__PNV2009">#REF!</definedName>
    <definedName name="__PR1004" localSheetId="12">#REF!</definedName>
    <definedName name="__PR1004">#REF!</definedName>
    <definedName name="__PR1015" localSheetId="12">#REF!</definedName>
    <definedName name="__PR1015">#REF!</definedName>
    <definedName name="__PR1039" localSheetId="12">#REF!</definedName>
    <definedName name="__PR1039">#REF!</definedName>
    <definedName name="__PR1050" localSheetId="12">#REF!</definedName>
    <definedName name="__PR1050">#REF!</definedName>
    <definedName name="__PR278" localSheetId="12">#REF!</definedName>
    <definedName name="__PR278">#REF!</definedName>
    <definedName name="__PR279" localSheetId="12">#REF!</definedName>
    <definedName name="__PR279">#REF!</definedName>
    <definedName name="__PR450" localSheetId="12">#REF!</definedName>
    <definedName name="__PR450">#REF!</definedName>
    <definedName name="__PR709" localSheetId="12">#REF!</definedName>
    <definedName name="__PR709">#REF!</definedName>
    <definedName name="__PR710" localSheetId="12">#REF!</definedName>
    <definedName name="__PR710">#REF!</definedName>
    <definedName name="__PR711" localSheetId="12">#REF!</definedName>
    <definedName name="__PR711">#REF!</definedName>
    <definedName name="__PR719" localSheetId="12">#REF!</definedName>
    <definedName name="__PR719">#REF!</definedName>
    <definedName name="__PR720" localSheetId="12">#REF!</definedName>
    <definedName name="__PR720">#REF!</definedName>
    <definedName name="__PR819" localSheetId="12">#REF!</definedName>
    <definedName name="__PR819">#REF!</definedName>
    <definedName name="__PR947" localSheetId="12">#REF!</definedName>
    <definedName name="__PR947">#REF!</definedName>
    <definedName name="__PTB10" localSheetId="12">#REF!</definedName>
    <definedName name="__PTB10" localSheetId="11">#REF!</definedName>
    <definedName name="__PTB10">#REF!</definedName>
    <definedName name="__PUM334" localSheetId="12">#REF!</definedName>
    <definedName name="__PUM334">#REF!</definedName>
    <definedName name="__PUM335" localSheetId="12">#REF!</definedName>
    <definedName name="__PUM335">#REF!</definedName>
    <definedName name="__PUM346" localSheetId="12">#REF!</definedName>
    <definedName name="__PUM346">#REF!</definedName>
    <definedName name="__PUM406" localSheetId="12">#REF!</definedName>
    <definedName name="__PUM406">#REF!</definedName>
    <definedName name="__PUM412" localSheetId="12">#REF!</definedName>
    <definedName name="__PUM412">#REF!</definedName>
    <definedName name="__PUM609" localSheetId="12">#REF!</definedName>
    <definedName name="__PUM609">#REF!</definedName>
    <definedName name="__PUM970" localSheetId="12">#REF!</definedName>
    <definedName name="__PUM970">#REF!</definedName>
    <definedName name="__PUT501" localSheetId="12">#REF!</definedName>
    <definedName name="__PUT501">#REF!</definedName>
    <definedName name="__PUT701" localSheetId="12">#REF!</definedName>
    <definedName name="__PUT701">#REF!</definedName>
    <definedName name="__PVC100" localSheetId="12">#REF!</definedName>
    <definedName name="__PVC100">#REF!</definedName>
    <definedName name="__PVC150" localSheetId="12">#REF!</definedName>
    <definedName name="__PVC150">#REF!</definedName>
    <definedName name="__PVC50" localSheetId="12">#REF!</definedName>
    <definedName name="__PVC50">#REF!</definedName>
    <definedName name="__PVC75" localSheetId="12">#REF!</definedName>
    <definedName name="__PVC75">#REF!</definedName>
    <definedName name="__QQ2">#N/A</definedName>
    <definedName name="__r" localSheetId="12">#REF!</definedName>
    <definedName name="__r" localSheetId="11">#REF!</definedName>
    <definedName name="__r" localSheetId="14">#REF!</definedName>
    <definedName name="__r">#REF!</definedName>
    <definedName name="__Rbv1" localSheetId="12">#REF!</definedName>
    <definedName name="__Rbv1" localSheetId="11">#REF!</definedName>
    <definedName name="__Rbv1" localSheetId="14">#REF!</definedName>
    <definedName name="__Rbv1">#REF!</definedName>
    <definedName name="__reg1" localSheetId="12">#REF!</definedName>
    <definedName name="__reg1">#REF!</definedName>
    <definedName name="__reg3" localSheetId="12">#REF!</definedName>
    <definedName name="__reg3">#REF!</definedName>
    <definedName name="__reg5" localSheetId="12">#REF!</definedName>
    <definedName name="__reg5">#REF!</definedName>
    <definedName name="__reg7" localSheetId="12">#REF!</definedName>
    <definedName name="__reg7">#REF!</definedName>
    <definedName name="__RET1" localSheetId="12">#REF!</definedName>
    <definedName name="__RET1" localSheetId="11">#REF!</definedName>
    <definedName name="__RET1" localSheetId="14">#REF!</definedName>
    <definedName name="__RET1">#REF!</definedName>
    <definedName name="__RP1">#N/A</definedName>
    <definedName name="__SE2" localSheetId="12">#REF!</definedName>
    <definedName name="__SE2" localSheetId="11">#REF!</definedName>
    <definedName name="__SE2" localSheetId="14">#REF!</definedName>
    <definedName name="__SE2">#REF!</definedName>
    <definedName name="__SEG1" localSheetId="12">#REF!</definedName>
    <definedName name="__SEG1" localSheetId="11">#REF!</definedName>
    <definedName name="__SEG1" localSheetId="14">#REF!</definedName>
    <definedName name="__SEG1">#REF!</definedName>
    <definedName name="__Set1" localSheetId="11">#REF!</definedName>
    <definedName name="__Set1">#N/A</definedName>
    <definedName name="__SET94" localSheetId="12">#REF!</definedName>
    <definedName name="__SET94" localSheetId="11">#REF!</definedName>
    <definedName name="__SET94" localSheetId="14">#REF!</definedName>
    <definedName name="__SET94">#REF!</definedName>
    <definedName name="__SET95" localSheetId="12">#REF!</definedName>
    <definedName name="__SET95" localSheetId="11">#REF!</definedName>
    <definedName name="__SET95" localSheetId="14">#REF!</definedName>
    <definedName name="__SET95">#REF!</definedName>
    <definedName name="__SET96" localSheetId="12">#REF!</definedName>
    <definedName name="__SET96" localSheetId="11">#REF!</definedName>
    <definedName name="__SET96" localSheetId="14">#REF!</definedName>
    <definedName name="__SET96">#REF!</definedName>
    <definedName name="__SET97" localSheetId="12">#REF!</definedName>
    <definedName name="__SET97" localSheetId="11">#REF!</definedName>
    <definedName name="__SET97" localSheetId="14">#REF!</definedName>
    <definedName name="__SET97">#REF!</definedName>
    <definedName name="__SET98" localSheetId="12">#REF!</definedName>
    <definedName name="__SET98" localSheetId="11">#REF!</definedName>
    <definedName name="__SET98" localSheetId="14">#REF!</definedName>
    <definedName name="__SET98">#REF!</definedName>
    <definedName name="__SET99" localSheetId="12">#REF!</definedName>
    <definedName name="__SET99" localSheetId="11">#REF!</definedName>
    <definedName name="__SET99" localSheetId="14">#REF!</definedName>
    <definedName name="__SET99">#REF!</definedName>
    <definedName name="__STC04" localSheetId="12">#REF!</definedName>
    <definedName name="__STC04" localSheetId="11">#REF!</definedName>
    <definedName name="__STC04" localSheetId="14">#REF!</definedName>
    <definedName name="__STC04">#REF!</definedName>
    <definedName name="__STC04_10" localSheetId="12">#REF!</definedName>
    <definedName name="__STC04_10">#REF!</definedName>
    <definedName name="__STC04_12" localSheetId="12">#REF!</definedName>
    <definedName name="__STC04_12">#REF!</definedName>
    <definedName name="__STC04_9" localSheetId="12">#REF!</definedName>
    <definedName name="__STC04_9">#REF!</definedName>
    <definedName name="__tab0198" localSheetId="12">#REF!</definedName>
    <definedName name="__tab0198">#REF!</definedName>
    <definedName name="__TB10" localSheetId="12">#REF!</definedName>
    <definedName name="__TB10" localSheetId="11">#REF!</definedName>
    <definedName name="__TB10" localSheetId="14">#REF!</definedName>
    <definedName name="__TB10">#REF!</definedName>
    <definedName name="__TB10163" localSheetId="12">#REF!</definedName>
    <definedName name="__TB10163">#REF!</definedName>
    <definedName name="__TB10262" localSheetId="12">#REF!</definedName>
    <definedName name="__TB10262">#REF!</definedName>
    <definedName name="__tb97">"$#REF!.$E$71"</definedName>
    <definedName name="__tbw97">"$#REF!.$E$73"</definedName>
    <definedName name="__TCB10" localSheetId="12">#REF!</definedName>
    <definedName name="__TCB10">#REF!</definedName>
    <definedName name="__TCB4" localSheetId="12">#REF!</definedName>
    <definedName name="__TCB4">#REF!</definedName>
    <definedName name="__TCB5" localSheetId="12">#REF!</definedName>
    <definedName name="__TCB5" localSheetId="11">#REF!</definedName>
    <definedName name="__TCB5" localSheetId="14">#REF!</definedName>
    <definedName name="__TCB5">#REF!</definedName>
    <definedName name="__tcc4" localSheetId="12">#REF!</definedName>
    <definedName name="__TCC4" localSheetId="11">#REF!</definedName>
    <definedName name="__tcc4" localSheetId="14">#REF!</definedName>
    <definedName name="__tcc4">#REF!</definedName>
    <definedName name="__TCM30" localSheetId="12">#REF!</definedName>
    <definedName name="__TCM30">#REF!</definedName>
    <definedName name="__TEB4" localSheetId="12">#REF!</definedName>
    <definedName name="__TEB4">#REF!</definedName>
    <definedName name="__ter2">#REF!</definedName>
    <definedName name="__TOT1" localSheetId="12">#REF!</definedName>
    <definedName name="__TOT1" localSheetId="11">#REF!</definedName>
    <definedName name="__TOT1">#REF!</definedName>
    <definedName name="__TOT2" localSheetId="12">#REF!</definedName>
    <definedName name="__TOT2" localSheetId="11">#REF!</definedName>
    <definedName name="__TOT2">#REF!</definedName>
    <definedName name="__TOT3" localSheetId="12">#REF!</definedName>
    <definedName name="__TOT3" localSheetId="11">#REF!</definedName>
    <definedName name="__TOT3">#REF!</definedName>
    <definedName name="__TOT4" localSheetId="12">#REF!</definedName>
    <definedName name="__TOT4" localSheetId="11">#REF!</definedName>
    <definedName name="__TOT4">#REF!</definedName>
    <definedName name="__TOT5" localSheetId="12">#REF!</definedName>
    <definedName name="__TOT5" localSheetId="11">#REF!</definedName>
    <definedName name="__TOT5">#REF!</definedName>
    <definedName name="__TOT6" localSheetId="12">#REF!</definedName>
    <definedName name="__TOT6" localSheetId="11">#REF!</definedName>
    <definedName name="__TOT6">#REF!</definedName>
    <definedName name="__TOT7" localSheetId="12">#REF!</definedName>
    <definedName name="__TOT7" localSheetId="11">#REF!</definedName>
    <definedName name="__TOT7">#REF!</definedName>
    <definedName name="__TP10" localSheetId="12">#REF!</definedName>
    <definedName name="__TP10" localSheetId="11">#REF!</definedName>
    <definedName name="__TP10" localSheetId="14">#REF!</definedName>
    <definedName name="__TP10">#REF!</definedName>
    <definedName name="__TP5" localSheetId="12">#REF!</definedName>
    <definedName name="__TP5" localSheetId="11">#REF!</definedName>
    <definedName name="__TP5" localSheetId="14">#REF!</definedName>
    <definedName name="__TP5">#REF!</definedName>
    <definedName name="__TSD2" localSheetId="12">#REF!</definedName>
    <definedName name="__TSD2">#REF!</definedName>
    <definedName name="__tt1" localSheetId="11">FIT!__tt1</definedName>
    <definedName name="__tt1">#N/A</definedName>
    <definedName name="__TT10" localSheetId="12">#REF!</definedName>
    <definedName name="__TT10">#REF!</definedName>
    <definedName name="__TT100" localSheetId="12">#REF!</definedName>
    <definedName name="__TT100">#REF!</definedName>
    <definedName name="__TT101" localSheetId="12">#REF!</definedName>
    <definedName name="__TT101">#REF!</definedName>
    <definedName name="__TT102" localSheetId="12">#REF!</definedName>
    <definedName name="__TT102">#REF!</definedName>
    <definedName name="__TT103" localSheetId="12">#REF!</definedName>
    <definedName name="__TT103">#REF!</definedName>
    <definedName name="__TT104" localSheetId="12">#REF!</definedName>
    <definedName name="__TT104">#REF!</definedName>
    <definedName name="__TT105" localSheetId="12">#REF!</definedName>
    <definedName name="__TT105">#REF!</definedName>
    <definedName name="__TT106" localSheetId="12">#REF!</definedName>
    <definedName name="__TT106">#REF!</definedName>
    <definedName name="__TT107" localSheetId="12">#REF!</definedName>
    <definedName name="__TT107">#REF!</definedName>
    <definedName name="__TT108" localSheetId="12">#REF!</definedName>
    <definedName name="__TT108">#REF!</definedName>
    <definedName name="__TT109" localSheetId="12">#REF!</definedName>
    <definedName name="__TT109">#REF!</definedName>
    <definedName name="__TT11" localSheetId="12">#REF!</definedName>
    <definedName name="__TT11">#REF!</definedName>
    <definedName name="__TT110" localSheetId="12">#REF!</definedName>
    <definedName name="__TT110">#REF!</definedName>
    <definedName name="__TT111" localSheetId="12">#REF!</definedName>
    <definedName name="__TT111">#REF!</definedName>
    <definedName name="__TT112" localSheetId="12">#REF!</definedName>
    <definedName name="__TT112">#REF!</definedName>
    <definedName name="__TT113" localSheetId="12">#REF!</definedName>
    <definedName name="__TT113">#REF!</definedName>
    <definedName name="__TT114" localSheetId="12">#REF!</definedName>
    <definedName name="__TT114">#REF!</definedName>
    <definedName name="__TT115" localSheetId="12">#REF!</definedName>
    <definedName name="__TT115">#REF!</definedName>
    <definedName name="__TT116" localSheetId="12">#REF!</definedName>
    <definedName name="__TT116">#REF!</definedName>
    <definedName name="__TT117" localSheetId="12">#REF!</definedName>
    <definedName name="__TT117">#REF!</definedName>
    <definedName name="__TT118" localSheetId="12">#REF!</definedName>
    <definedName name="__TT118">#REF!</definedName>
    <definedName name="__TT119" localSheetId="12">#REF!</definedName>
    <definedName name="__TT119">#REF!</definedName>
    <definedName name="__TT12" localSheetId="12">#REF!</definedName>
    <definedName name="__TT12">#REF!</definedName>
    <definedName name="__TT120" localSheetId="12">#REF!</definedName>
    <definedName name="__TT120">#REF!</definedName>
    <definedName name="__TT121" localSheetId="12">#REF!</definedName>
    <definedName name="__TT121">#REF!</definedName>
    <definedName name="__TT122" localSheetId="12">#REF!</definedName>
    <definedName name="__TT122">#REF!</definedName>
    <definedName name="__TT123" localSheetId="12">#REF!</definedName>
    <definedName name="__TT123">#REF!</definedName>
    <definedName name="__TT124" localSheetId="12">#REF!</definedName>
    <definedName name="__TT124">#REF!</definedName>
    <definedName name="__TT125" localSheetId="12">#REF!</definedName>
    <definedName name="__TT125">#REF!</definedName>
    <definedName name="__TT126" localSheetId="12">#REF!</definedName>
    <definedName name="__TT126">#REF!</definedName>
    <definedName name="__TT127" localSheetId="12">#REF!</definedName>
    <definedName name="__TT127">#REF!</definedName>
    <definedName name="__TT128" localSheetId="12">#REF!</definedName>
    <definedName name="__TT128">#REF!</definedName>
    <definedName name="__TT129" localSheetId="12">#REF!</definedName>
    <definedName name="__TT129">#REF!</definedName>
    <definedName name="__TT13" localSheetId="12">#REF!</definedName>
    <definedName name="__TT13">#REF!</definedName>
    <definedName name="__TT130" localSheetId="12">#REF!</definedName>
    <definedName name="__TT130">#REF!</definedName>
    <definedName name="__TT131" localSheetId="12">#REF!</definedName>
    <definedName name="__TT131">#REF!</definedName>
    <definedName name="__TT132" localSheetId="12">#REF!</definedName>
    <definedName name="__TT132">#REF!</definedName>
    <definedName name="__TT133" localSheetId="12">#REF!</definedName>
    <definedName name="__TT133">#REF!</definedName>
    <definedName name="__TT134" localSheetId="12">#REF!</definedName>
    <definedName name="__TT134">#REF!</definedName>
    <definedName name="__TT135" localSheetId="12">#REF!</definedName>
    <definedName name="__TT135">#REF!</definedName>
    <definedName name="__TT136" localSheetId="12">#REF!</definedName>
    <definedName name="__TT136">#REF!</definedName>
    <definedName name="__TT137" localSheetId="12">#REF!</definedName>
    <definedName name="__TT137">#REF!</definedName>
    <definedName name="__TT138" localSheetId="12">#REF!</definedName>
    <definedName name="__TT138">#REF!</definedName>
    <definedName name="__TT139" localSheetId="12">#REF!</definedName>
    <definedName name="__TT139">#REF!</definedName>
    <definedName name="__TT14" localSheetId="12">#REF!</definedName>
    <definedName name="__TT14">#REF!</definedName>
    <definedName name="__TT140" localSheetId="12">#REF!</definedName>
    <definedName name="__TT140">#REF!</definedName>
    <definedName name="__TT141" localSheetId="12">#REF!</definedName>
    <definedName name="__TT141">#REF!</definedName>
    <definedName name="__TT142" localSheetId="12">#REF!</definedName>
    <definedName name="__TT142">#REF!</definedName>
    <definedName name="__TT15" localSheetId="12">#REF!</definedName>
    <definedName name="__TT15">#REF!</definedName>
    <definedName name="__TT16" localSheetId="12">#REF!</definedName>
    <definedName name="__TT16">#REF!</definedName>
    <definedName name="__TT17" localSheetId="12">#REF!</definedName>
    <definedName name="__TT17">#REF!</definedName>
    <definedName name="__TT18" localSheetId="12">#REF!</definedName>
    <definedName name="__TT18">#REF!</definedName>
    <definedName name="__TT19" localSheetId="12">#REF!</definedName>
    <definedName name="__TT19">#REF!</definedName>
    <definedName name="__TT2" localSheetId="12">#REF!</definedName>
    <definedName name="__TT2">#REF!</definedName>
    <definedName name="__TT20" localSheetId="12">#REF!</definedName>
    <definedName name="__TT20">#REF!</definedName>
    <definedName name="__TT21" localSheetId="12">#REF!</definedName>
    <definedName name="__TT21">#REF!</definedName>
    <definedName name="__TT22" localSheetId="12">#REF!</definedName>
    <definedName name="__TT22">#REF!</definedName>
    <definedName name="__tt23" localSheetId="12">#REF!</definedName>
    <definedName name="__tt23">#REF!</definedName>
    <definedName name="__TT24" localSheetId="12">#REF!</definedName>
    <definedName name="__TT24">#REF!</definedName>
    <definedName name="__TT25" localSheetId="12">#REF!</definedName>
    <definedName name="__TT25">#REF!</definedName>
    <definedName name="__TT26" localSheetId="12">#REF!</definedName>
    <definedName name="__TT26">#REF!</definedName>
    <definedName name="__TT27" localSheetId="12">#REF!</definedName>
    <definedName name="__TT27">#REF!</definedName>
    <definedName name="__TT28" localSheetId="12">#REF!</definedName>
    <definedName name="__TT28">#REF!</definedName>
    <definedName name="__tt288" localSheetId="12">#REF!</definedName>
    <definedName name="__tt288">#REF!</definedName>
    <definedName name="__TT29" localSheetId="12">#REF!</definedName>
    <definedName name="__TT29">#REF!</definedName>
    <definedName name="__TT3" localSheetId="12">#REF!</definedName>
    <definedName name="__TT3">#REF!</definedName>
    <definedName name="__TT30" localSheetId="12">#REF!</definedName>
    <definedName name="__TT30">#REF!</definedName>
    <definedName name="__tt300" localSheetId="12">#REF!</definedName>
    <definedName name="__tt300">#REF!</definedName>
    <definedName name="__TT31" localSheetId="12">#REF!</definedName>
    <definedName name="__TT31">#REF!</definedName>
    <definedName name="__TT32" localSheetId="12">#REF!</definedName>
    <definedName name="__TT32">#REF!</definedName>
    <definedName name="__tt322" localSheetId="12">#REF!</definedName>
    <definedName name="__tt322">#REF!</definedName>
    <definedName name="__TT33" localSheetId="12">#REF!</definedName>
    <definedName name="__TT33">#REF!</definedName>
    <definedName name="__TT34" localSheetId="12">#REF!</definedName>
    <definedName name="__TT34">#REF!</definedName>
    <definedName name="__TT35" localSheetId="12">#REF!</definedName>
    <definedName name="__TT35">#REF!</definedName>
    <definedName name="__TT36" localSheetId="12">#REF!</definedName>
    <definedName name="__TT36">#REF!</definedName>
    <definedName name="__TT37" localSheetId="12">#REF!</definedName>
    <definedName name="__TT37">#REF!</definedName>
    <definedName name="__TT38" localSheetId="12">#REF!</definedName>
    <definedName name="__TT38">#REF!</definedName>
    <definedName name="__TT39" localSheetId="12">#REF!</definedName>
    <definedName name="__TT39">#REF!</definedName>
    <definedName name="__TT4" localSheetId="12">#REF!</definedName>
    <definedName name="__TT4">#REF!</definedName>
    <definedName name="__TT40" localSheetId="12">#REF!</definedName>
    <definedName name="__TT40">#REF!</definedName>
    <definedName name="__TT41" localSheetId="12">#REF!</definedName>
    <definedName name="__TT41">#REF!</definedName>
    <definedName name="__TT42" localSheetId="12">#REF!</definedName>
    <definedName name="__TT42">#REF!</definedName>
    <definedName name="__TT43" localSheetId="12">#REF!</definedName>
    <definedName name="__TT43">#REF!</definedName>
    <definedName name="__TT44" localSheetId="12">#REF!</definedName>
    <definedName name="__TT44">#REF!</definedName>
    <definedName name="__TT45" localSheetId="12">#REF!</definedName>
    <definedName name="__TT45">#REF!</definedName>
    <definedName name="__TT46" localSheetId="12">#REF!</definedName>
    <definedName name="__TT46">#REF!</definedName>
    <definedName name="__TT47" localSheetId="12">#REF!</definedName>
    <definedName name="__TT47">#REF!</definedName>
    <definedName name="__TT48" localSheetId="12">#REF!</definedName>
    <definedName name="__TT48">#REF!</definedName>
    <definedName name="__TT49" localSheetId="12">#REF!</definedName>
    <definedName name="__TT49">#REF!</definedName>
    <definedName name="__TT5" localSheetId="12">#REF!</definedName>
    <definedName name="__TT5">#REF!</definedName>
    <definedName name="__TT50" localSheetId="12">#REF!</definedName>
    <definedName name="__TT50">#REF!</definedName>
    <definedName name="__TT51" localSheetId="12">#REF!</definedName>
    <definedName name="__TT51">#REF!</definedName>
    <definedName name="__TT52" localSheetId="12">#REF!</definedName>
    <definedName name="__TT52">#REF!</definedName>
    <definedName name="__TT53" localSheetId="12">#REF!</definedName>
    <definedName name="__TT53">#REF!</definedName>
    <definedName name="__TT54" localSheetId="12">#REF!</definedName>
    <definedName name="__TT54">#REF!</definedName>
    <definedName name="__TT55" localSheetId="12">#REF!</definedName>
    <definedName name="__TT55">#REF!</definedName>
    <definedName name="__TT56" localSheetId="12">#REF!</definedName>
    <definedName name="__TT56">#REF!</definedName>
    <definedName name="__TT57" localSheetId="12">#REF!</definedName>
    <definedName name="__TT57">#REF!</definedName>
    <definedName name="__TT58" localSheetId="12">#REF!</definedName>
    <definedName name="__TT58">#REF!</definedName>
    <definedName name="__TT59" localSheetId="12">#REF!</definedName>
    <definedName name="__TT59">#REF!</definedName>
    <definedName name="__TT6" localSheetId="12">#REF!</definedName>
    <definedName name="__TT6">#REF!</definedName>
    <definedName name="__TT60" localSheetId="12">#REF!</definedName>
    <definedName name="__TT60">#REF!</definedName>
    <definedName name="__TT61" localSheetId="12">#REF!</definedName>
    <definedName name="__TT61">#REF!</definedName>
    <definedName name="__TT62" localSheetId="12">#REF!</definedName>
    <definedName name="__TT62">#REF!</definedName>
    <definedName name="__TT63" localSheetId="12">#REF!</definedName>
    <definedName name="__TT63">#REF!</definedName>
    <definedName name="__TT64" localSheetId="12">#REF!</definedName>
    <definedName name="__TT64">#REF!</definedName>
    <definedName name="__TT65" localSheetId="12">#REF!</definedName>
    <definedName name="__TT65">#REF!</definedName>
    <definedName name="__TT66" localSheetId="12">#REF!</definedName>
    <definedName name="__TT66">#REF!</definedName>
    <definedName name="__TT67" localSheetId="12">#REF!</definedName>
    <definedName name="__TT67">#REF!</definedName>
    <definedName name="__TT68" localSheetId="12">#REF!</definedName>
    <definedName name="__TT68">#REF!</definedName>
    <definedName name="__TT69" localSheetId="12">#REF!</definedName>
    <definedName name="__TT69">#REF!</definedName>
    <definedName name="__TT7" localSheetId="12">#REF!</definedName>
    <definedName name="__TT7">#REF!</definedName>
    <definedName name="__TT70" localSheetId="12">#REF!</definedName>
    <definedName name="__TT70">#REF!</definedName>
    <definedName name="__TT71" localSheetId="12">#REF!</definedName>
    <definedName name="__TT71">#REF!</definedName>
    <definedName name="__TT72" localSheetId="12">#REF!</definedName>
    <definedName name="__TT72">#REF!</definedName>
    <definedName name="__TT73" localSheetId="12">#REF!</definedName>
    <definedName name="__TT73">#REF!</definedName>
    <definedName name="__TT74" localSheetId="12">#REF!</definedName>
    <definedName name="__TT74">#REF!</definedName>
    <definedName name="__TT75" localSheetId="12">#REF!</definedName>
    <definedName name="__TT75">#REF!</definedName>
    <definedName name="__TT76" localSheetId="12">#REF!</definedName>
    <definedName name="__TT76">#REF!</definedName>
    <definedName name="__TT77" localSheetId="12">#REF!</definedName>
    <definedName name="__TT77">#REF!</definedName>
    <definedName name="__TT78" localSheetId="12">#REF!</definedName>
    <definedName name="__TT78">#REF!</definedName>
    <definedName name="__TT79" localSheetId="12">#REF!</definedName>
    <definedName name="__TT79">#REF!</definedName>
    <definedName name="__TT8" localSheetId="12">#REF!</definedName>
    <definedName name="__TT8">#REF!</definedName>
    <definedName name="__TT80" localSheetId="12">#REF!</definedName>
    <definedName name="__TT80">#REF!</definedName>
    <definedName name="__TT81" localSheetId="12">#REF!</definedName>
    <definedName name="__TT81">#REF!</definedName>
    <definedName name="__TT82" localSheetId="12">#REF!</definedName>
    <definedName name="__TT82">#REF!</definedName>
    <definedName name="__TT83" localSheetId="12">#REF!</definedName>
    <definedName name="__TT83">#REF!</definedName>
    <definedName name="__TT84" localSheetId="12">#REF!</definedName>
    <definedName name="__TT84">#REF!</definedName>
    <definedName name="__TT85" localSheetId="12">#REF!</definedName>
    <definedName name="__TT85">#REF!</definedName>
    <definedName name="__TT86" localSheetId="12">#REF!</definedName>
    <definedName name="__TT86">#REF!</definedName>
    <definedName name="__TT87" localSheetId="12">#REF!</definedName>
    <definedName name="__TT87">#REF!</definedName>
    <definedName name="__TT88" localSheetId="12">#REF!</definedName>
    <definedName name="__TT88">#REF!</definedName>
    <definedName name="__TT89" localSheetId="12">#REF!</definedName>
    <definedName name="__TT89">#REF!</definedName>
    <definedName name="__TT9" localSheetId="12">#REF!</definedName>
    <definedName name="__TT9">#REF!</definedName>
    <definedName name="__TT90" localSheetId="12">#REF!</definedName>
    <definedName name="__TT90">#REF!</definedName>
    <definedName name="__TT91" localSheetId="12">#REF!</definedName>
    <definedName name="__TT91">#REF!</definedName>
    <definedName name="__TT92" localSheetId="12">#REF!</definedName>
    <definedName name="__TT92">#REF!</definedName>
    <definedName name="__TT93" localSheetId="12">#REF!</definedName>
    <definedName name="__TT93">#REF!</definedName>
    <definedName name="__TT94" localSheetId="12">#REF!</definedName>
    <definedName name="__TT94">#REF!</definedName>
    <definedName name="__TT95" localSheetId="12">#REF!</definedName>
    <definedName name="__TT95">#REF!</definedName>
    <definedName name="__TT96" localSheetId="12">#REF!</definedName>
    <definedName name="__TT96">#REF!</definedName>
    <definedName name="__TT97" localSheetId="12">#REF!</definedName>
    <definedName name="__TT97">#REF!</definedName>
    <definedName name="__TT98" localSheetId="12">#REF!</definedName>
    <definedName name="__TT98">#REF!</definedName>
    <definedName name="__TT99" localSheetId="12">#REF!</definedName>
    <definedName name="__TT99">#REF!</definedName>
    <definedName name="__VBF1" localSheetId="12">#REF!</definedName>
    <definedName name="__VBF1">#REF!</definedName>
    <definedName name="__VE1" localSheetId="12">#REF!</definedName>
    <definedName name="__VE1">#REF!</definedName>
    <definedName name="__VO1" localSheetId="12">#REF!</definedName>
    <definedName name="__VO1">#REF!</definedName>
    <definedName name="__VR1" localSheetId="12">#REF!</definedName>
    <definedName name="__VR1">#REF!</definedName>
    <definedName name="__VV9" localSheetId="12">#REF!</definedName>
    <definedName name="__VV9" localSheetId="11">#REF!</definedName>
    <definedName name="__VV9" localSheetId="14">#REF!</definedName>
    <definedName name="__VV9">#REF!</definedName>
    <definedName name="__WWW1" localSheetId="12" hidden="1">{#N/A,#N/A,FALSE,"QD_F1 Invest Detalhado";#N/A,#N/A,FALSE,"QD_F3 Invest_Comparado";#N/A,#N/A,FALSE,"QD_B Trafego";#N/A,#N/A,FALSE,"QD_D0 Custos Operacionais";#N/A,#N/A,FALSE,"QD_C Receita";#N/A,#N/A,FALSE,"QD_D Custos";#N/A,#N/A,FALSE,"QD_E Resultado";#N/A,#N/A,FALSE,"QD_G Fluxo Caixa"}</definedName>
    <definedName name="__WWW1" hidden="1">{#N/A,#N/A,FALSE,"QD_F1 Invest Detalhado";#N/A,#N/A,FALSE,"QD_F3 Invest_Comparado";#N/A,#N/A,FALSE,"QD_B Trafego";#N/A,#N/A,FALSE,"QD_D0 Custos Operacionais";#N/A,#N/A,FALSE,"QD_C Receita";#N/A,#N/A,FALSE,"QD_D Custos";#N/A,#N/A,FALSE,"QD_E Resultado";#N/A,#N/A,FALSE,"QD_G Fluxo Caixa"}</definedName>
    <definedName name="__xlfn.AVERAGEIF" hidden="1">#NAME?</definedName>
    <definedName name="__xlfn.RTD" hidden="1">#NAME?</definedName>
    <definedName name="__xlfn_IFNA">#REF!</definedName>
    <definedName name="__xlnm.Extract_1">#N/A</definedName>
    <definedName name="__xlnm.Extract_2">#N/A</definedName>
    <definedName name="__xlnm.Extract_3">#N/A</definedName>
    <definedName name="__xlnm.Extract_5">#N/A</definedName>
    <definedName name="__xlnm.Print_Area" localSheetId="12">{#NAME?}</definedName>
    <definedName name="__xlnm.Print_Area">{#NAME?}</definedName>
    <definedName name="__xlnm.Print_Area_1" localSheetId="12">#REF!</definedName>
    <definedName name="__xlnm.Print_Area_1" localSheetId="11">#REF!</definedName>
    <definedName name="__xlnm.Print_Area_1">#REF!</definedName>
    <definedName name="__xlnm.Print_Area_1_1" localSheetId="12">#REF!</definedName>
    <definedName name="__xlnm.Print_Area_1_1">#REF!</definedName>
    <definedName name="__xlnm.Print_Area_10" localSheetId="12">#REF!</definedName>
    <definedName name="__xlnm.Print_Area_10">#REF!</definedName>
    <definedName name="__xlnm.Print_Area_10_1" localSheetId="12">#REF!</definedName>
    <definedName name="__xlnm.Print_Area_10_1">#REF!</definedName>
    <definedName name="__xlnm.Print_Area_11">#REF!</definedName>
    <definedName name="__xlnm.Print_Area_12">#REF!</definedName>
    <definedName name="__xlnm.Print_Area_13">#REF!</definedName>
    <definedName name="__xlnm.Print_Area_14">#REF!</definedName>
    <definedName name="__xlnm.Print_Area_15">#REF!</definedName>
    <definedName name="__xlnm.Print_Area_16">#REF!</definedName>
    <definedName name="__xlnm.Print_Area_17">#REF!</definedName>
    <definedName name="__xlnm.Print_Area_18">#REF!</definedName>
    <definedName name="__xlnm.Print_Area_19">#REF!</definedName>
    <definedName name="__xlnm.Print_Area_2" localSheetId="12">#REF!</definedName>
    <definedName name="__xlnm.Print_Area_2" localSheetId="11">#REF!</definedName>
    <definedName name="__xlnm.Print_Area_2" localSheetId="14">#REF!</definedName>
    <definedName name="__xlnm.Print_Area_2">#REF!</definedName>
    <definedName name="__xlnm.Print_Area_2_1" localSheetId="12">#REF!</definedName>
    <definedName name="__xlnm.Print_Area_2_1">#REF!</definedName>
    <definedName name="__xlnm.Print_Area_20">#REF!</definedName>
    <definedName name="__xlnm.Print_Area_3" localSheetId="12">#REF!</definedName>
    <definedName name="__xlnm.Print_Area_3" localSheetId="11">#REF!</definedName>
    <definedName name="__xlnm.Print_Area_3">#REF!</definedName>
    <definedName name="__xlnm.Print_Area_3_1" localSheetId="12">#REF!</definedName>
    <definedName name="__xlnm.Print_Area_3_1">#REF!</definedName>
    <definedName name="__xlnm.Print_Area_4" localSheetId="12">NA()</definedName>
    <definedName name="__xlnm.Print_Area_4" localSheetId="11">NA()</definedName>
    <definedName name="__xlnm.Print_Area_4">NA()</definedName>
    <definedName name="__xlnm.Print_Area_4_1">#N/A</definedName>
    <definedName name="__xlnm.Print_Area_5" localSheetId="12">#REF!</definedName>
    <definedName name="__xlnm.Print_Area_5" localSheetId="11">#REF!</definedName>
    <definedName name="__xlnm.Print_Area_5">#REF!</definedName>
    <definedName name="__xlnm.Print_Area_5_1" localSheetId="12">#REF!</definedName>
    <definedName name="__xlnm.Print_Area_5_1">#REF!</definedName>
    <definedName name="__xlnm.Print_Area_6" localSheetId="12">{#NAME?}</definedName>
    <definedName name="__xlnm.Print_Area_6" localSheetId="11">{#NAME?}</definedName>
    <definedName name="__xlnm.Print_Area_6">#REF!</definedName>
    <definedName name="__xlnm.Print_Area_6_1" localSheetId="12">#REF!</definedName>
    <definedName name="__xlnm.Print_Area_6_1">#REF!</definedName>
    <definedName name="__xlnm.Print_Area_7" localSheetId="12">#REF!</definedName>
    <definedName name="__xlnm.Print_Area_7" localSheetId="11">#REF!</definedName>
    <definedName name="__xlnm.Print_Area_7">#REF!</definedName>
    <definedName name="__xlnm.Print_Area_7_1" localSheetId="12">#REF!</definedName>
    <definedName name="__xlnm.Print_Area_7_1">#REF!</definedName>
    <definedName name="__xlnm.Print_Area_8" localSheetId="12">#REF!</definedName>
    <definedName name="__xlnm.Print_Area_8" localSheetId="11">#REF!</definedName>
    <definedName name="__xlnm.Print_Area_8">#REF!</definedName>
    <definedName name="__xlnm.Print_Area_8_1" localSheetId="12">#REF!</definedName>
    <definedName name="__xlnm.Print_Area_8_1">#REF!</definedName>
    <definedName name="__xlnm.Print_Area_9" localSheetId="12">#REF!</definedName>
    <definedName name="__xlnm.Print_Area_9" localSheetId="11">#REF!</definedName>
    <definedName name="__xlnm.Print_Area_9">#REF!</definedName>
    <definedName name="__xlnm.Print_Area_9_1" localSheetId="12">#REF!</definedName>
    <definedName name="__xlnm.Print_Area_9_1">#REF!</definedName>
    <definedName name="__xlnm.Print_Titles" localSheetId="12">{#NAME?}</definedName>
    <definedName name="__xlnm.Print_Titles">{#NAME?}</definedName>
    <definedName name="__xlnm.Print_Titles_1" localSheetId="12">#REF!</definedName>
    <definedName name="__xlnm.Print_Titles_1">#REF!</definedName>
    <definedName name="__xlnm.Print_Titles_1_2" localSheetId="12">#REF!</definedName>
    <definedName name="__xlnm.Print_Titles_1_2">#REF!</definedName>
    <definedName name="__xlnm.Print_Titles_10" localSheetId="12">{#NAME?}</definedName>
    <definedName name="__xlnm.Print_Titles_10">{#NAME?}</definedName>
    <definedName name="__xlnm.Print_Titles_10_1" localSheetId="12">#REF!</definedName>
    <definedName name="__xlnm.Print_Titles_10_1">#REF!</definedName>
    <definedName name="__xlnm.Print_Titles_11" localSheetId="12">(#REF!,#REF!)</definedName>
    <definedName name="__xlnm.Print_Titles_11">(#REF!,#REF!)</definedName>
    <definedName name="__xlnm.Print_Titles_2" localSheetId="12">#REF!</definedName>
    <definedName name="__xlnm.Print_Titles_2" localSheetId="11">#REF!</definedName>
    <definedName name="__xlnm.Print_Titles_2">#REF!</definedName>
    <definedName name="__xlnm.Print_Titles_2_1" localSheetId="12">#REF!</definedName>
    <definedName name="__xlnm.Print_Titles_2_1">#REF!</definedName>
    <definedName name="__xlnm.Print_Titles_3" localSheetId="12">#REF!</definedName>
    <definedName name="__xlnm.Print_Titles_3">#REF!</definedName>
    <definedName name="__xlnm.Print_Titles_3_1" localSheetId="12">#REF!</definedName>
    <definedName name="__xlnm.Print_Titles_3_1">#REF!</definedName>
    <definedName name="__xlnm.Print_Titles_4" localSheetId="12">{#NAME?}</definedName>
    <definedName name="__xlnm.Print_Titles_4">{#NAME?}</definedName>
    <definedName name="__xlnm.Print_Titles_5" localSheetId="12">#REF!</definedName>
    <definedName name="__xlnm.Print_Titles_5">#REF!</definedName>
    <definedName name="__xlnm.Print_Titles_6" localSheetId="12">{#NAME?}</definedName>
    <definedName name="__xlnm.Print_Titles_6">{#NAME?}</definedName>
    <definedName name="__xlnm.Print_Titles_6_1" localSheetId="12">#REF!</definedName>
    <definedName name="__xlnm.Print_Titles_6_1">#REF!</definedName>
    <definedName name="__xlnm.Print_Titles_7" localSheetId="12">{#NAME?}</definedName>
    <definedName name="__xlnm.Print_Titles_7">{#NAME?}</definedName>
    <definedName name="__xlnm.Print_Titles_8" localSheetId="12">{#NAME?}</definedName>
    <definedName name="__xlnm.Print_Titles_8">{#NAME?}</definedName>
    <definedName name="__xlnm.Print_Titles_8_1" localSheetId="12">#REF!</definedName>
    <definedName name="__xlnm.Print_Titles_8_1">#REF!</definedName>
    <definedName name="__xlnm.Print_Titles_9" localSheetId="12">{#NAME?}</definedName>
    <definedName name="__xlnm.Print_Titles_9">{#NAME?}</definedName>
    <definedName name="__xlnm.Print_Titles_9_1" localSheetId="12">#REF!</definedName>
    <definedName name="__xlnm.Print_Titles_9_1">#REF!</definedName>
    <definedName name="_0" localSheetId="12">#REF!</definedName>
    <definedName name="_0" localSheetId="11">#REF!</definedName>
    <definedName name="_0" localSheetId="14">#REF!</definedName>
    <definedName name="_0">#REF!</definedName>
    <definedName name="_0_1" localSheetId="12">#REF!</definedName>
    <definedName name="_0_1" localSheetId="11">#REF!</definedName>
    <definedName name="_0_1" localSheetId="14">#REF!</definedName>
    <definedName name="_0_1">#REF!</definedName>
    <definedName name="_0_11" localSheetId="12">#REF!</definedName>
    <definedName name="_0_11" localSheetId="11">#REF!</definedName>
    <definedName name="_0_11" localSheetId="14">#REF!</definedName>
    <definedName name="_0_11">#REF!</definedName>
    <definedName name="_0_12" localSheetId="12">#REF!</definedName>
    <definedName name="_0_12" localSheetId="11">#REF!</definedName>
    <definedName name="_0_12" localSheetId="14">#REF!</definedName>
    <definedName name="_0_12">#REF!</definedName>
    <definedName name="_0_13" localSheetId="12">#REF!</definedName>
    <definedName name="_0_13" localSheetId="11">#REF!</definedName>
    <definedName name="_0_13" localSheetId="14">#REF!</definedName>
    <definedName name="_0_13">#REF!</definedName>
    <definedName name="_0_14">#N/A</definedName>
    <definedName name="_0_14_1">#N/A</definedName>
    <definedName name="_0_15" localSheetId="12">#REF!</definedName>
    <definedName name="_0_15" localSheetId="11">#REF!</definedName>
    <definedName name="_0_15" localSheetId="14">#REF!</definedName>
    <definedName name="_0_15">#REF!</definedName>
    <definedName name="_0_16" localSheetId="12">#REF!</definedName>
    <definedName name="_0_16" localSheetId="11">#REF!</definedName>
    <definedName name="_0_16" localSheetId="14">#REF!</definedName>
    <definedName name="_0_16">#REF!</definedName>
    <definedName name="_0_17" localSheetId="12">#REF!</definedName>
    <definedName name="_0_17" localSheetId="11">#REF!</definedName>
    <definedName name="_0_17" localSheetId="14">#REF!</definedName>
    <definedName name="_0_17">#REF!</definedName>
    <definedName name="_0_19" localSheetId="12">#REF!</definedName>
    <definedName name="_0_19" localSheetId="11">#REF!</definedName>
    <definedName name="_0_19" localSheetId="14">#REF!</definedName>
    <definedName name="_0_19">#REF!</definedName>
    <definedName name="_0_2" localSheetId="12">#REF!</definedName>
    <definedName name="_0_2" localSheetId="11">#REF!</definedName>
    <definedName name="_0_2" localSheetId="14">#REF!</definedName>
    <definedName name="_0_2">#REF!</definedName>
    <definedName name="_0_28" localSheetId="12">#REF!</definedName>
    <definedName name="_0_28" localSheetId="11">#REF!</definedName>
    <definedName name="_0_28" localSheetId="14">#REF!</definedName>
    <definedName name="_0_28">#REF!</definedName>
    <definedName name="_0_3" localSheetId="12">#REF!</definedName>
    <definedName name="_0_3" localSheetId="11">#REF!</definedName>
    <definedName name="_0_3" localSheetId="14">#REF!</definedName>
    <definedName name="_0_3">#REF!</definedName>
    <definedName name="_0_4" localSheetId="12">#REF!</definedName>
    <definedName name="_0_4" localSheetId="11">#REF!</definedName>
    <definedName name="_0_4" localSheetId="14">#REF!</definedName>
    <definedName name="_0_4">#REF!</definedName>
    <definedName name="_0_7" localSheetId="12">#REF!</definedName>
    <definedName name="_0_7" localSheetId="11">#REF!</definedName>
    <definedName name="_0_7" localSheetId="14">#REF!</definedName>
    <definedName name="_0_7">#REF!</definedName>
    <definedName name="_0_7_1" localSheetId="12">#REF!</definedName>
    <definedName name="_0_7_1" localSheetId="11">#REF!</definedName>
    <definedName name="_0_7_1" localSheetId="14">#REF!</definedName>
    <definedName name="_0_7_1">#REF!</definedName>
    <definedName name="_0_7_14">#N/A</definedName>
    <definedName name="_0_9" localSheetId="12">#REF!</definedName>
    <definedName name="_0_9" localSheetId="11">#REF!</definedName>
    <definedName name="_0_9" localSheetId="14">#REF!</definedName>
    <definedName name="_0_9">#REF!</definedName>
    <definedName name="_01" localSheetId="11">#REF!</definedName>
    <definedName name="_01">#N/A</definedName>
    <definedName name="_01_09_96" localSheetId="12">#REF!</definedName>
    <definedName name="_01_09_96" localSheetId="11">#REF!</definedName>
    <definedName name="_01_09_96" localSheetId="14">#REF!</definedName>
    <definedName name="_01_09_96">#REF!</definedName>
    <definedName name="_01_09_96_2">#N/A</definedName>
    <definedName name="_01_09_96_25" localSheetId="12">#REF!</definedName>
    <definedName name="_01_09_96_25" localSheetId="11">#REF!</definedName>
    <definedName name="_01_09_96_25" localSheetId="14">#REF!</definedName>
    <definedName name="_01_09_96_25">#REF!</definedName>
    <definedName name="_01_09_96_4" localSheetId="12">#REF!</definedName>
    <definedName name="_01_09_96_4">#REF!</definedName>
    <definedName name="_01_09_966" localSheetId="12">#REF!</definedName>
    <definedName name="_01_09_966">#REF!</definedName>
    <definedName name="_02" localSheetId="11">#REF!</definedName>
    <definedName name="_02">#N/A</definedName>
    <definedName name="_03" localSheetId="11">#REF!</definedName>
    <definedName name="_03">#N/A</definedName>
    <definedName name="_04" localSheetId="11">#REF!</definedName>
    <definedName name="_04">#N/A</definedName>
    <definedName name="_05" localSheetId="11">#REF!</definedName>
    <definedName name="_05">#N/A</definedName>
    <definedName name="_06" localSheetId="11">#REF!</definedName>
    <definedName name="_06">#N/A</definedName>
    <definedName name="_07" localSheetId="11">#REF!</definedName>
    <definedName name="_07">#N/A</definedName>
    <definedName name="_08" localSheetId="11">#REF!</definedName>
    <definedName name="_08">#N/A</definedName>
    <definedName name="_08.302.01" localSheetId="12">#REF!</definedName>
    <definedName name="_08.302.01" localSheetId="11">#REF!</definedName>
    <definedName name="_08.302.01" localSheetId="14">#REF!</definedName>
    <definedName name="_08.302.01">#REF!</definedName>
    <definedName name="_08.302.01_1" localSheetId="12">#REF!</definedName>
    <definedName name="_08.302.01_1" localSheetId="11">#REF!</definedName>
    <definedName name="_08.302.01_1" localSheetId="14">#REF!</definedName>
    <definedName name="_08.302.01_1">#REF!</definedName>
    <definedName name="_09" localSheetId="11">#REF!</definedName>
    <definedName name="_09">#N/A</definedName>
    <definedName name="_1____123Graph_ACHART_1" localSheetId="12" hidden="1">#REF!</definedName>
    <definedName name="_1____123Graph_ACHART_1" hidden="1">#REF!</definedName>
    <definedName name="_1__123Graph_ACHART_1" localSheetId="12" hidden="1">#REF!</definedName>
    <definedName name="_1__123Graph_ACHART_1" localSheetId="11" hidden="1">#REF!</definedName>
    <definedName name="_1__123Graph_ACHART_1" localSheetId="14" hidden="1">#REF!</definedName>
    <definedName name="_1__123Graph_ACHART_1" hidden="1">#REF!</definedName>
    <definedName name="_1__123Graph_BGrßfico_10C" localSheetId="12" hidden="1">#REF!</definedName>
    <definedName name="_1__123Graph_BGrßfico_10C" hidden="1">#REF!</definedName>
    <definedName name="_1_c_1" localSheetId="12">#REF!</definedName>
    <definedName name="_1_c_1">#REF!</definedName>
    <definedName name="_1_I_1" localSheetId="12">#REF!</definedName>
    <definedName name="_1_I_1" localSheetId="11">#REF!</definedName>
    <definedName name="_1_I_1" localSheetId="14">#REF!</definedName>
    <definedName name="_1_I_1">#REF!</definedName>
    <definedName name="_10" localSheetId="11">#REF!</definedName>
    <definedName name="_10">#N/A</definedName>
    <definedName name="_10__123Graph_ACHART_18" localSheetId="12" hidden="1">#REF!</definedName>
    <definedName name="_10__123Graph_ACHART_18" hidden="1">#REF!</definedName>
    <definedName name="_10__123Graph_BCHART_9" localSheetId="12" hidden="1">#REF!</definedName>
    <definedName name="_10__123Graph_BCHART_9" hidden="1">#REF!</definedName>
    <definedName name="_10__123Graph_ECHART_1" localSheetId="12" hidden="1">#REF!</definedName>
    <definedName name="_10__123Graph_ECHART_1" localSheetId="11" hidden="1">#REF!</definedName>
    <definedName name="_10__123Graph_ECHART_1" localSheetId="14" hidden="1">#REF!</definedName>
    <definedName name="_10__123Graph_ECHART_1" hidden="1">#REF!</definedName>
    <definedName name="_10_a_14_1" localSheetId="12">#REF!</definedName>
    <definedName name="_10_a_14_1" localSheetId="11">#REF!</definedName>
    <definedName name="_10_a_14_1" localSheetId="14">#REF!</definedName>
    <definedName name="_10_a_14_1">#REF!</definedName>
    <definedName name="_100___123Graph_ECHART_21" localSheetId="12" hidden="1">#REF!</definedName>
    <definedName name="_100___123Graph_ECHART_21" hidden="1">#REF!</definedName>
    <definedName name="_100__123Graph_FCHART_17" localSheetId="12" hidden="1">#REF!</definedName>
    <definedName name="_100__123Graph_FCHART_17" hidden="1">#REF!</definedName>
    <definedName name="_100Excel_BuiltIn_Print_Area_7_1_1_1">#N/A</definedName>
    <definedName name="_101___123Graph_ECHART_22" localSheetId="12" hidden="1">#REF!</definedName>
    <definedName name="_101___123Graph_ECHART_22" hidden="1">#REF!</definedName>
    <definedName name="_101__123Graph_FCHART_18" localSheetId="12" hidden="1">#REF!</definedName>
    <definedName name="_101__123Graph_FCHART_18" hidden="1">#REF!</definedName>
    <definedName name="_101Excel_BuiltIn_Print_Area_7_1_1_2">#N/A</definedName>
    <definedName name="_102___123Graph_ECHART_23" localSheetId="12" hidden="1">#REF!</definedName>
    <definedName name="_102___123Graph_ECHART_23" hidden="1">#REF!</definedName>
    <definedName name="_102__123Graph_FCHART_19" localSheetId="12" hidden="1">#REF!</definedName>
    <definedName name="_102__123Graph_FCHART_19" hidden="1">#REF!</definedName>
    <definedName name="_103___123Graph_ECHART_9" localSheetId="12" hidden="1">#REF!</definedName>
    <definedName name="_103___123Graph_ECHART_9" hidden="1">#REF!</definedName>
    <definedName name="_103__123Graph_FCHART_20" localSheetId="12" hidden="1">#REF!</definedName>
    <definedName name="_103__123Graph_FCHART_20" hidden="1">#REF!</definedName>
    <definedName name="_104___123Graph_FCHART_10" localSheetId="12" hidden="1">#REF!</definedName>
    <definedName name="_104___123Graph_FCHART_10" hidden="1">#REF!</definedName>
    <definedName name="_104__123Graph_FCHART_21" localSheetId="12" hidden="1">#REF!</definedName>
    <definedName name="_104__123Graph_FCHART_21" hidden="1">#REF!</definedName>
    <definedName name="_104Excel_BuiltIn_Print_Area_8_1" localSheetId="12">#REF!</definedName>
    <definedName name="_104Excel_BuiltIn_Print_Area_8_1" localSheetId="11">#REF!</definedName>
    <definedName name="_104Excel_BuiltIn_Print_Area_8_1" localSheetId="14">#REF!</definedName>
    <definedName name="_104Excel_BuiltIn_Print_Area_8_1">#REF!</definedName>
    <definedName name="_105___123Graph_FCHART_13" localSheetId="12" hidden="1">#REF!</definedName>
    <definedName name="_105___123Graph_FCHART_13" hidden="1">#REF!</definedName>
    <definedName name="_105__123Graph_FCHART_22" localSheetId="12" hidden="1">#REF!</definedName>
    <definedName name="_105__123Graph_FCHART_22" hidden="1">#REF!</definedName>
    <definedName name="_106___123Graph_FCHART_14" localSheetId="12" hidden="1">#REF!</definedName>
    <definedName name="_106___123Graph_FCHART_14" hidden="1">#REF!</definedName>
    <definedName name="_106__123Graph_FCHART_23" localSheetId="12" hidden="1">#REF!</definedName>
    <definedName name="_106__123Graph_FCHART_23" hidden="1">#REF!</definedName>
    <definedName name="_106Excel_BuiltIn_Print_Area_8_1_1">#N/A</definedName>
    <definedName name="_107___123Graph_FCHART_15" localSheetId="12" hidden="1">#REF!</definedName>
    <definedName name="_107___123Graph_FCHART_15" hidden="1">#REF!</definedName>
    <definedName name="_107__123Graph_FCHART_9" localSheetId="12" hidden="1">#REF!</definedName>
    <definedName name="_107__123Graph_FCHART_9" hidden="1">#REF!</definedName>
    <definedName name="_107Excel_BuiltIn_Print_Area_8_1_1_1">#N/A</definedName>
    <definedName name="_108___123Graph_FCHART_16" localSheetId="12" hidden="1">#REF!</definedName>
    <definedName name="_108___123Graph_FCHART_16" hidden="1">#REF!</definedName>
    <definedName name="_108__123Graph_LBL_ACHART_2" localSheetId="12" hidden="1">#REF!</definedName>
    <definedName name="_108__123Graph_LBL_ACHART_2" hidden="1">#REF!</definedName>
    <definedName name="_109___123Graph_FCHART_17" localSheetId="12" hidden="1">#REF!</definedName>
    <definedName name="_109___123Graph_FCHART_17" hidden="1">#REF!</definedName>
    <definedName name="_109__123Graph_LBL_ACHART_3" localSheetId="12" hidden="1">#REF!</definedName>
    <definedName name="_109__123Graph_LBL_ACHART_3" hidden="1">#REF!</definedName>
    <definedName name="_10Aut_resumo_4_1" localSheetId="12">#REF!</definedName>
    <definedName name="_10Aut_resumo_4_1">#REF!</definedName>
    <definedName name="_10Excel_BuiltIn_Print_Titles_5_1" localSheetId="12">(#REF!,#REF!)</definedName>
    <definedName name="_10Excel_BuiltIn_Print_Titles_5_1">(#REF!,#REF!)</definedName>
    <definedName name="_10PassaExtenso_7_1">"#NAME!PassaExtenso"</definedName>
    <definedName name="_11" localSheetId="11">#REF!</definedName>
    <definedName name="_11">#N/A</definedName>
    <definedName name="_11___123Graph_ACHART_10" localSheetId="12" hidden="1">#REF!</definedName>
    <definedName name="_11___123Graph_ACHART_10" hidden="1">#REF!</definedName>
    <definedName name="_11__123Graph_ACHART_19" localSheetId="12" hidden="1">#REF!</definedName>
    <definedName name="_11__123Graph_ACHART_19" hidden="1">#REF!</definedName>
    <definedName name="_11__123Graph_LBL_ACHART_2" localSheetId="12" hidden="1">#REF!</definedName>
    <definedName name="_11__123Graph_LBL_ACHART_2" hidden="1">#REF!</definedName>
    <definedName name="_11_a_7_1">#N/A</definedName>
    <definedName name="_110___123Graph_FCHART_18" localSheetId="12" hidden="1">#REF!</definedName>
    <definedName name="_110___123Graph_FCHART_18" hidden="1">#REF!</definedName>
    <definedName name="_110__123Graph_LBL_ACHART_7" localSheetId="12" hidden="1">#REF!</definedName>
    <definedName name="_110__123Graph_LBL_ACHART_7" hidden="1">#REF!</definedName>
    <definedName name="_110Excel_BuiltIn_Print_Titles_1_1" localSheetId="12">#REF!</definedName>
    <definedName name="_110Excel_BuiltIn_Print_Titles_1_1" localSheetId="11">#REF!</definedName>
    <definedName name="_110Excel_BuiltIn_Print_Titles_1_1" localSheetId="14">#REF!</definedName>
    <definedName name="_110Excel_BuiltIn_Print_Titles_1_1">#REF!</definedName>
    <definedName name="_111___123Graph_FCHART_19" localSheetId="12" hidden="1">#REF!</definedName>
    <definedName name="_111___123Graph_FCHART_19" hidden="1">#REF!</definedName>
    <definedName name="_111__123Graph_LBL_ACHART_8" localSheetId="12" hidden="1">#REF!</definedName>
    <definedName name="_111__123Graph_LBL_ACHART_8" hidden="1">#REF!</definedName>
    <definedName name="_112___123Graph_FCHART_20" localSheetId="12" hidden="1">#REF!</definedName>
    <definedName name="_112___123Graph_FCHART_20" hidden="1">#REF!</definedName>
    <definedName name="_112__123Graph_LBL_ACHART_9" localSheetId="12" hidden="1">#REF!</definedName>
    <definedName name="_112__123Graph_LBL_ACHART_9" hidden="1">#REF!</definedName>
    <definedName name="_112Excel_BuiltIn_Print_Titles_1_1_1">#N/A</definedName>
    <definedName name="_113___123Graph_FCHART_21" localSheetId="12" hidden="1">#REF!</definedName>
    <definedName name="_113___123Graph_FCHART_21" hidden="1">#REF!</definedName>
    <definedName name="_113__123Graph_LBL_BCHART_10" localSheetId="12" hidden="1">#REF!</definedName>
    <definedName name="_113__123Graph_LBL_BCHART_10" hidden="1">#REF!</definedName>
    <definedName name="_113Excel_BuiltIn_Print_Titles_1_1_1_1">#N/A</definedName>
    <definedName name="_114___123Graph_FCHART_22" localSheetId="12" hidden="1">#REF!</definedName>
    <definedName name="_114___123Graph_FCHART_22" hidden="1">#REF!</definedName>
    <definedName name="_114__123Graph_LBL_BCHART_13" localSheetId="12" hidden="1">#REF!</definedName>
    <definedName name="_114__123Graph_LBL_BCHART_13" hidden="1">#REF!</definedName>
    <definedName name="_114Excel_BuiltIn_Print_Titles_1_1_1_2">#N/A</definedName>
    <definedName name="_115___123Graph_FCHART_23" localSheetId="12" hidden="1">#REF!</definedName>
    <definedName name="_115___123Graph_FCHART_23" hidden="1">#REF!</definedName>
    <definedName name="_115__123Graph_LBL_BCHART_14" localSheetId="12" hidden="1">#REF!</definedName>
    <definedName name="_115__123Graph_LBL_BCHART_14" hidden="1">#REF!</definedName>
    <definedName name="_115Print_Area_MI_1_1" localSheetId="12">#REF!</definedName>
    <definedName name="_115Print_Area_MI_1_1" localSheetId="11">#REF!</definedName>
    <definedName name="_115Print_Area_MI_1_1" localSheetId="14">#REF!</definedName>
    <definedName name="_115Print_Area_MI_1_1">#REF!</definedName>
    <definedName name="_116___123Graph_FCHART_9" localSheetId="12" hidden="1">#REF!</definedName>
    <definedName name="_116___123Graph_FCHART_9" hidden="1">#REF!</definedName>
    <definedName name="_116__123Graph_LBL_BCHART_15" localSheetId="12" hidden="1">#REF!</definedName>
    <definedName name="_116__123Graph_LBL_BCHART_15" hidden="1">#REF!</definedName>
    <definedName name="_117___123Graph_LBL_ACHART_2" localSheetId="12" hidden="1">#REF!</definedName>
    <definedName name="_117___123Graph_LBL_ACHART_2" hidden="1">#REF!</definedName>
    <definedName name="_117__123Graph_LBL_BCHART_16" localSheetId="12" hidden="1">#REF!</definedName>
    <definedName name="_117__123Graph_LBL_BCHART_16" hidden="1">#REF!</definedName>
    <definedName name="_118___123Graph_LBL_ACHART_3" localSheetId="12" hidden="1">#REF!</definedName>
    <definedName name="_118___123Graph_LBL_ACHART_3" hidden="1">#REF!</definedName>
    <definedName name="_118__123Graph_LBL_BCHART_17" localSheetId="12" hidden="1">#REF!</definedName>
    <definedName name="_118__123Graph_LBL_BCHART_17" hidden="1">#REF!</definedName>
    <definedName name="_119___123Graph_LBL_ACHART_7" localSheetId="12" hidden="1">#REF!</definedName>
    <definedName name="_119___123Graph_LBL_ACHART_7" hidden="1">#REF!</definedName>
    <definedName name="_119__123Graph_LBL_BCHART_18" localSheetId="12" hidden="1">#REF!</definedName>
    <definedName name="_119__123Graph_LBL_BCHART_18" hidden="1">#REF!</definedName>
    <definedName name="_11Excel_BuiltIn_Print_Titles_7_1" localSheetId="12">(#REF!,#REF!)</definedName>
    <definedName name="_11Excel_BuiltIn_Print_Titles_7_1">(#REF!,#REF!)</definedName>
    <definedName name="_11Print_4_1" localSheetId="12">#REF!</definedName>
    <definedName name="_11Print_4_1">#REF!</definedName>
    <definedName name="_12" localSheetId="11">#REF!</definedName>
    <definedName name="_12">#N/A</definedName>
    <definedName name="_12___123Graph_ACHART_11" localSheetId="12" hidden="1">#REF!</definedName>
    <definedName name="_12___123Graph_ACHART_11" hidden="1">#REF!</definedName>
    <definedName name="_12__123Graph_ACHART_2" localSheetId="12" hidden="1">#REF!</definedName>
    <definedName name="_12__123Graph_ACHART_2" hidden="1">#REF!</definedName>
    <definedName name="_12__123Graph_FCHART_1" localSheetId="12" hidden="1">#REF!</definedName>
    <definedName name="_12__123Graph_FCHART_1" localSheetId="11" hidden="1">#REF!</definedName>
    <definedName name="_12__123Graph_FCHART_1" localSheetId="14" hidden="1">#REF!</definedName>
    <definedName name="_12__123Graph_FCHART_1" hidden="1">#REF!</definedName>
    <definedName name="_12__123Graph_LBL_ACHART_3" localSheetId="12" hidden="1">#REF!</definedName>
    <definedName name="_12__123Graph_LBL_ACHART_3" hidden="1">#REF!</definedName>
    <definedName name="_12_c_1" localSheetId="12">#REF!</definedName>
    <definedName name="_12_c_1" localSheetId="11">#REF!</definedName>
    <definedName name="_12_c_1" localSheetId="14">#REF!</definedName>
    <definedName name="_12_c_1">#REF!</definedName>
    <definedName name="_120___123Graph_LBL_ACHART_8" localSheetId="12" hidden="1">#REF!</definedName>
    <definedName name="_120___123Graph_LBL_ACHART_8" hidden="1">#REF!</definedName>
    <definedName name="_120__123Graph_LBL_BCHART_19" localSheetId="12" hidden="1">#REF!</definedName>
    <definedName name="_120__123Graph_LBL_BCHART_19" hidden="1">#REF!</definedName>
    <definedName name="_121___123Graph_LBL_ACHART_9" localSheetId="12" hidden="1">#REF!</definedName>
    <definedName name="_121___123Graph_LBL_ACHART_9" hidden="1">#REF!</definedName>
    <definedName name="_121__123Graph_LBL_BCHART_2" localSheetId="12" hidden="1">#REF!</definedName>
    <definedName name="_121__123Graph_LBL_BCHART_2" hidden="1">#REF!</definedName>
    <definedName name="_122___123Graph_LBL_BCHART_10" localSheetId="12" hidden="1">#REF!</definedName>
    <definedName name="_122___123Graph_LBL_BCHART_10" hidden="1">#REF!</definedName>
    <definedName name="_122__123Graph_LBL_BCHART_20" localSheetId="12" hidden="1">#REF!</definedName>
    <definedName name="_122__123Graph_LBL_BCHART_20" hidden="1">#REF!</definedName>
    <definedName name="_123" localSheetId="12" hidden="1">{#N/A,#N/A,TRUE,"Serviços"}</definedName>
    <definedName name="_123" localSheetId="11" hidden="1">{#N/A,#N/A,TRUE,"Serviços"}</definedName>
    <definedName name="_123" hidden="1">{#N/A,#N/A,TRUE,"Serviços"}</definedName>
    <definedName name="_123___123Graph_LBL_BCHART_13" localSheetId="12" hidden="1">#REF!</definedName>
    <definedName name="_123___123Graph_LBL_BCHART_13" hidden="1">#REF!</definedName>
    <definedName name="_123__123Graph_LBL_BCHART_21" localSheetId="12" hidden="1">#REF!</definedName>
    <definedName name="_123__123Graph_LBL_BCHART_21" hidden="1">#REF!</definedName>
    <definedName name="_124___123Graph_LBL_BCHART_14" localSheetId="12" hidden="1">#REF!</definedName>
    <definedName name="_124___123Graph_LBL_BCHART_14" hidden="1">#REF!</definedName>
    <definedName name="_124__123Graph_LBL_BCHART_22" localSheetId="12" hidden="1">#REF!</definedName>
    <definedName name="_124__123Graph_LBL_BCHART_22" hidden="1">#REF!</definedName>
    <definedName name="_125___123Graph_LBL_BCHART_15" localSheetId="12" hidden="1">#REF!</definedName>
    <definedName name="_125___123Graph_LBL_BCHART_15" hidden="1">#REF!</definedName>
    <definedName name="_125__123Graph_LBL_BCHART_23" localSheetId="12" hidden="1">#REF!</definedName>
    <definedName name="_125__123Graph_LBL_BCHART_23" hidden="1">#REF!</definedName>
    <definedName name="_126___123Graph_LBL_BCHART_16" localSheetId="12" hidden="1">#REF!</definedName>
    <definedName name="_126___123Graph_LBL_BCHART_16" hidden="1">#REF!</definedName>
    <definedName name="_126__123Graph_LBL_BCHART_3" localSheetId="12" hidden="1">#REF!</definedName>
    <definedName name="_126__123Graph_LBL_BCHART_3" hidden="1">#REF!</definedName>
    <definedName name="_127___123Graph_LBL_BCHART_17" localSheetId="12" hidden="1">#REF!</definedName>
    <definedName name="_127___123Graph_LBL_BCHART_17" hidden="1">#REF!</definedName>
    <definedName name="_127__123Graph_LBL_DCHART_10" localSheetId="12" hidden="1">#REF!</definedName>
    <definedName name="_127__123Graph_LBL_DCHART_10" hidden="1">#REF!</definedName>
    <definedName name="_128___123Graph_LBL_BCHART_18" localSheetId="12" hidden="1">#REF!</definedName>
    <definedName name="_128___123Graph_LBL_BCHART_18" hidden="1">#REF!</definedName>
    <definedName name="_128__123Graph_LBL_DCHART_13" localSheetId="12" hidden="1">#REF!</definedName>
    <definedName name="_128__123Graph_LBL_DCHART_13" hidden="1">#REF!</definedName>
    <definedName name="_129___123Graph_LBL_BCHART_19" localSheetId="12" hidden="1">#REF!</definedName>
    <definedName name="_129___123Graph_LBL_BCHART_19" hidden="1">#REF!</definedName>
    <definedName name="_129__123Graph_LBL_DCHART_14" localSheetId="12" hidden="1">#REF!</definedName>
    <definedName name="_129__123Graph_LBL_DCHART_14" hidden="1">#REF!</definedName>
    <definedName name="_12Excel_BuiltIn_Criteria_1" localSheetId="12">#REF!</definedName>
    <definedName name="_12Excel_BuiltIn_Criteria_1">#REF!</definedName>
    <definedName name="_12Excel_BuiltIn_Print_Titles_9_1" localSheetId="12">(#REF!,#REF!)</definedName>
    <definedName name="_12Excel_BuiltIn_Print_Titles_9_1">(#REF!,#REF!)</definedName>
    <definedName name="_12Print_Area_MI_4_1" localSheetId="12">#REF!</definedName>
    <definedName name="_12Print_Area_MI_4_1">#REF!</definedName>
    <definedName name="_13" localSheetId="11">#REF!</definedName>
    <definedName name="_13">#N/A</definedName>
    <definedName name="_13___123Graph_ACHART_12" localSheetId="12" hidden="1">#REF!</definedName>
    <definedName name="_13___123Graph_ACHART_12" hidden="1">#REF!</definedName>
    <definedName name="_13__123Graph_ACHART_20" localSheetId="12" hidden="1">#REF!</definedName>
    <definedName name="_13__123Graph_ACHART_20" hidden="1">#REF!</definedName>
    <definedName name="_13__123Graph_LBL_ACHART_7" localSheetId="12" hidden="1">#REF!</definedName>
    <definedName name="_13__123Graph_LBL_ACHART_7" hidden="1">#REF!</definedName>
    <definedName name="_13_c_11_1" localSheetId="12">#REF!</definedName>
    <definedName name="_13_c_11_1" localSheetId="11">#REF!</definedName>
    <definedName name="_13_c_11_1" localSheetId="14">#REF!</definedName>
    <definedName name="_13_c_11_1">#REF!</definedName>
    <definedName name="_130___123Graph_LBL_BCHART_2" localSheetId="12" hidden="1">#REF!</definedName>
    <definedName name="_130___123Graph_LBL_BCHART_2" hidden="1">#REF!</definedName>
    <definedName name="_130__123Graph_LBL_DCHART_15" localSheetId="12" hidden="1">#REF!</definedName>
    <definedName name="_130__123Graph_LBL_DCHART_15" hidden="1">#REF!</definedName>
    <definedName name="_131___123Graph_LBL_BCHART_20" localSheetId="12" hidden="1">#REF!</definedName>
    <definedName name="_131___123Graph_LBL_BCHART_20" hidden="1">#REF!</definedName>
    <definedName name="_131__123Graph_LBL_DCHART_16" localSheetId="12" hidden="1">#REF!</definedName>
    <definedName name="_131__123Graph_LBL_DCHART_16" hidden="1">#REF!</definedName>
    <definedName name="_132___123Graph_LBL_BCHART_21" localSheetId="12" hidden="1">#REF!</definedName>
    <definedName name="_132___123Graph_LBL_BCHART_21" hidden="1">#REF!</definedName>
    <definedName name="_132__123Graph_LBL_DCHART_17" localSheetId="12" hidden="1">#REF!</definedName>
    <definedName name="_132__123Graph_LBL_DCHART_17" hidden="1">#REF!</definedName>
    <definedName name="_133___123Graph_LBL_BCHART_22" localSheetId="12" hidden="1">#REF!</definedName>
    <definedName name="_133___123Graph_LBL_BCHART_22" hidden="1">#REF!</definedName>
    <definedName name="_133__123Graph_LBL_DCHART_18" localSheetId="12" hidden="1">#REF!</definedName>
    <definedName name="_133__123Graph_LBL_DCHART_18" hidden="1">#REF!</definedName>
    <definedName name="_134___123Graph_LBL_BCHART_23" localSheetId="12" hidden="1">#REF!</definedName>
    <definedName name="_134___123Graph_LBL_BCHART_23" hidden="1">#REF!</definedName>
    <definedName name="_134__123Graph_LBL_DCHART_19" localSheetId="12" hidden="1">#REF!</definedName>
    <definedName name="_134__123Graph_LBL_DCHART_19" hidden="1">#REF!</definedName>
    <definedName name="_135___123Graph_LBL_BCHART_3" localSheetId="12" hidden="1">#REF!</definedName>
    <definedName name="_135___123Graph_LBL_BCHART_3" hidden="1">#REF!</definedName>
    <definedName name="_135__123Graph_LBL_DCHART_20" localSheetId="12" hidden="1">#REF!</definedName>
    <definedName name="_135__123Graph_LBL_DCHART_20" hidden="1">#REF!</definedName>
    <definedName name="_136___123Graph_LBL_DCHART_10" localSheetId="12" hidden="1">#REF!</definedName>
    <definedName name="_136___123Graph_LBL_DCHART_10" hidden="1">#REF!</definedName>
    <definedName name="_136__123Graph_LBL_DCHART_21" localSheetId="12" hidden="1">#REF!</definedName>
    <definedName name="_136__123Graph_LBL_DCHART_21" hidden="1">#REF!</definedName>
    <definedName name="_137___123Graph_LBL_DCHART_13" localSheetId="12" hidden="1">#REF!</definedName>
    <definedName name="_137___123Graph_LBL_DCHART_13" hidden="1">#REF!</definedName>
    <definedName name="_137__123Graph_LBL_DCHART_22" localSheetId="12" hidden="1">#REF!</definedName>
    <definedName name="_137__123Graph_LBL_DCHART_22" hidden="1">#REF!</definedName>
    <definedName name="_138___123Graph_LBL_DCHART_14" localSheetId="12" hidden="1">#REF!</definedName>
    <definedName name="_138___123Graph_LBL_DCHART_14" hidden="1">#REF!</definedName>
    <definedName name="_138__123Graph_LBL_DCHART_23" localSheetId="12" hidden="1">#REF!</definedName>
    <definedName name="_138__123Graph_LBL_DCHART_23" hidden="1">#REF!</definedName>
    <definedName name="_139___123Graph_LBL_DCHART_15" localSheetId="12" hidden="1">#REF!</definedName>
    <definedName name="_139___123Graph_LBL_DCHART_15" hidden="1">#REF!</definedName>
    <definedName name="_139__123Graph_XCHART_1" localSheetId="12" hidden="1">#REF!</definedName>
    <definedName name="_139__123Graph_XCHART_1" hidden="1">#REF!</definedName>
    <definedName name="_13Excel_BuiltIn_Database_1" localSheetId="12">#REF!</definedName>
    <definedName name="_13Excel_BuiltIn_Database_1">#REF!</definedName>
    <definedName name="_14" localSheetId="11">#REF!</definedName>
    <definedName name="_14">#N/A</definedName>
    <definedName name="_14___123Graph_ACHART_13" localSheetId="12" hidden="1">#REF!</definedName>
    <definedName name="_14___123Graph_ACHART_13" hidden="1">#REF!</definedName>
    <definedName name="_14__123Graph_ACHART_21" localSheetId="12" hidden="1">#REF!</definedName>
    <definedName name="_14__123Graph_ACHART_21" hidden="1">#REF!</definedName>
    <definedName name="_14__123Graph_LBL_ACHART_8" localSheetId="12" hidden="1">#REF!</definedName>
    <definedName name="_14__123Graph_LBL_ACHART_8" hidden="1">#REF!</definedName>
    <definedName name="_14__123Graph_XCHART_3" localSheetId="12" hidden="1">#REF!</definedName>
    <definedName name="_14__123Graph_XCHART_3" localSheetId="11" hidden="1">#REF!</definedName>
    <definedName name="_14__123Graph_XCHART_3" localSheetId="14" hidden="1">#REF!</definedName>
    <definedName name="_14__123Graph_XCHART_3" hidden="1">#REF!</definedName>
    <definedName name="_14_c_12_1" localSheetId="12">#REF!</definedName>
    <definedName name="_14_c_12_1" localSheetId="11">#REF!</definedName>
    <definedName name="_14_c_12_1" localSheetId="14">#REF!</definedName>
    <definedName name="_14_c_12_1">#REF!</definedName>
    <definedName name="_140___123Graph_LBL_DCHART_16" localSheetId="12" hidden="1">#REF!</definedName>
    <definedName name="_140___123Graph_LBL_DCHART_16" hidden="1">#REF!</definedName>
    <definedName name="_140__123Graph_XCHART_3" localSheetId="12" hidden="1">#REF!</definedName>
    <definedName name="_140__123Graph_XCHART_3" hidden="1">#REF!</definedName>
    <definedName name="_141___123Graph_LBL_DCHART_17" localSheetId="12" hidden="1">#REF!</definedName>
    <definedName name="_141___123Graph_LBL_DCHART_17" hidden="1">#REF!</definedName>
    <definedName name="_141__123Graph_XCHART_6" localSheetId="12" hidden="1">#REF!</definedName>
    <definedName name="_141__123Graph_XCHART_6" hidden="1">#REF!</definedName>
    <definedName name="_142___123Graph_LBL_DCHART_18" localSheetId="12" hidden="1">#REF!</definedName>
    <definedName name="_142___123Graph_LBL_DCHART_18" hidden="1">#REF!</definedName>
    <definedName name="_142__123Graph_XCHART_8" localSheetId="12" hidden="1">#REF!</definedName>
    <definedName name="_142__123Graph_XCHART_8" hidden="1">#REF!</definedName>
    <definedName name="_143___123Graph_LBL_DCHART_19" localSheetId="12" hidden="1">#REF!</definedName>
    <definedName name="_143___123Graph_LBL_DCHART_19" hidden="1">#REF!</definedName>
    <definedName name="_143__123Graph_XCHART_9" localSheetId="12" hidden="1">#REF!</definedName>
    <definedName name="_143__123Graph_XCHART_9" hidden="1">#REF!</definedName>
    <definedName name="_144___123Graph_LBL_DCHART_20" localSheetId="12" hidden="1">#REF!</definedName>
    <definedName name="_144___123Graph_LBL_DCHART_20" hidden="1">#REF!</definedName>
    <definedName name="_145___123Graph_LBL_DCHART_21" localSheetId="12" hidden="1">#REF!</definedName>
    <definedName name="_145___123Graph_LBL_DCHART_21" hidden="1">#REF!</definedName>
    <definedName name="_146___123Graph_LBL_DCHART_22" localSheetId="12" hidden="1">#REF!</definedName>
    <definedName name="_146___123Graph_LBL_DCHART_22" hidden="1">#REF!</definedName>
    <definedName name="_147___123Graph_LBL_DCHART_23" localSheetId="12" hidden="1">#REF!</definedName>
    <definedName name="_147___123Graph_LBL_DCHART_23" hidden="1">#REF!</definedName>
    <definedName name="_148___123Graph_XCHART_1" localSheetId="12" hidden="1">#REF!</definedName>
    <definedName name="_148___123Graph_XCHART_1" hidden="1">#REF!</definedName>
    <definedName name="_149___123Graph_XCHART_3" localSheetId="12" hidden="1">#REF!</definedName>
    <definedName name="_149___123Graph_XCHART_3" hidden="1">#REF!</definedName>
    <definedName name="_14Excel_BuiltIn_Print_Area_12_1">"$#REF!.$A$1:$C$24"</definedName>
    <definedName name="_14totmsa_4_1" localSheetId="12">#REF!</definedName>
    <definedName name="_14totmsa_4_1">#REF!</definedName>
    <definedName name="_15" localSheetId="11">#REF!</definedName>
    <definedName name="_15">#N/A</definedName>
    <definedName name="_15___123Graph_ACHART_14" localSheetId="12" hidden="1">#REF!</definedName>
    <definedName name="_15___123Graph_ACHART_14" hidden="1">#REF!</definedName>
    <definedName name="_15__123Graph_ACHART_22" localSheetId="12" hidden="1">#REF!</definedName>
    <definedName name="_15__123Graph_ACHART_22" hidden="1">#REF!</definedName>
    <definedName name="_15__123Graph_LBL_BCHART_2" localSheetId="12" hidden="1">#REF!</definedName>
    <definedName name="_15__123Graph_LBL_BCHART_2" hidden="1">#REF!</definedName>
    <definedName name="_15_c_13_1" localSheetId="12">#REF!</definedName>
    <definedName name="_15_c_13_1" localSheetId="11">#REF!</definedName>
    <definedName name="_15_c_13_1" localSheetId="14">#REF!</definedName>
    <definedName name="_15_c_13_1">#REF!</definedName>
    <definedName name="_150___123Graph_XCHART_6" localSheetId="12" hidden="1">#REF!</definedName>
    <definedName name="_150___123Graph_XCHART_6" hidden="1">#REF!</definedName>
    <definedName name="_151___123Graph_XCHART_8" localSheetId="12" hidden="1">#REF!</definedName>
    <definedName name="_151___123Graph_XCHART_8" hidden="1">#REF!</definedName>
    <definedName name="_15Excel_BuiltIn_Print_Area_5_1">"$#REF!.$A$1:$I$70"</definedName>
    <definedName name="_15Excel_BuiltIn_Print_Titles_2_1" localSheetId="12">#REF!</definedName>
    <definedName name="_15Excel_BuiltIn_Print_Titles_2_1" localSheetId="11">#REF!</definedName>
    <definedName name="_15Excel_BuiltIn_Print_Titles_2_1" localSheetId="14">#REF!</definedName>
    <definedName name="_15Excel_BuiltIn_Print_Titles_2_1">#REF!</definedName>
    <definedName name="_15totmsa2_4_1" localSheetId="12">#REF!</definedName>
    <definedName name="_15totmsa2_4_1">#REF!</definedName>
    <definedName name="_16" localSheetId="11">#REF!</definedName>
    <definedName name="_16">#N/A</definedName>
    <definedName name="_16.3___VEÍCULOS" localSheetId="12">#REF!</definedName>
    <definedName name="_16.3___VEÍCULOS" localSheetId="11">#REF!</definedName>
    <definedName name="_16.3___VEÍCULOS">#REF!</definedName>
    <definedName name="_16.4___COMBÚSTIVEL" localSheetId="12">#REF!</definedName>
    <definedName name="_16.4___COMBÚSTIVEL">#REF!</definedName>
    <definedName name="_16.5___EQUIPAMENTOS_DE_ESCRITÓRIO" localSheetId="12">#REF!</definedName>
    <definedName name="_16.5___EQUIPAMENTOS_DE_ESCRITÓRIO">#REF!</definedName>
    <definedName name="_16___123Graph_ACHART_15" localSheetId="12" hidden="1">#REF!</definedName>
    <definedName name="_16___123Graph_ACHART_15" hidden="1">#REF!</definedName>
    <definedName name="_16__123Graph_ACHART_23" localSheetId="12" hidden="1">#REF!</definedName>
    <definedName name="_16__123Graph_ACHART_23" hidden="1">#REF!</definedName>
    <definedName name="_16__123Graph_LBL_BCHART_3" localSheetId="12" hidden="1">#REF!</definedName>
    <definedName name="_16__123Graph_LBL_BCHART_3" hidden="1">#REF!</definedName>
    <definedName name="_16_c_15_1" localSheetId="12">#REF!</definedName>
    <definedName name="_16_c_15_1" localSheetId="11">#REF!</definedName>
    <definedName name="_16_c_15_1" localSheetId="14">#REF!</definedName>
    <definedName name="_16_c_15_1">#REF!</definedName>
    <definedName name="_16Excel_BuiltIn_Print_Area_8_1">"$#REF!.$A$1:$I$17"</definedName>
    <definedName name="_16totsma_4_1" localSheetId="12">#REF!</definedName>
    <definedName name="_16totsma_4_1">#REF!</definedName>
    <definedName name="_17" localSheetId="11">#REF!</definedName>
    <definedName name="_17">#N/A</definedName>
    <definedName name="_17.1_MENSALISTA" localSheetId="12">#REF!</definedName>
    <definedName name="_17.1_MENSALISTA" localSheetId="11">#REF!</definedName>
    <definedName name="_17.1_MENSALISTA">#REF!</definedName>
    <definedName name="_17.2___HORISTA" localSheetId="12">#REF!</definedName>
    <definedName name="_17.2___HORISTA">#REF!</definedName>
    <definedName name="_17___123Graph_ACHART_16" localSheetId="12" hidden="1">#REF!</definedName>
    <definedName name="_17___123Graph_ACHART_16" hidden="1">#REF!</definedName>
    <definedName name="_17__123Graph_ACHART_25" localSheetId="12" hidden="1">#REF!</definedName>
    <definedName name="_17__123Graph_ACHART_25" hidden="1">#REF!</definedName>
    <definedName name="_17__123Graph_XCHART_3" localSheetId="12" hidden="1">#REF!</definedName>
    <definedName name="_17__123Graph_XCHART_3" hidden="1">#REF!</definedName>
    <definedName name="_17_c_16_1" localSheetId="12">#REF!</definedName>
    <definedName name="_17_c_16_1" localSheetId="11">#REF!</definedName>
    <definedName name="_17_c_16_1" localSheetId="14">#REF!</definedName>
    <definedName name="_17_c_16_1">#REF!</definedName>
    <definedName name="_17Excel_BuiltIn_Print_Titles_11_1">"$'Cubação aterros'.$#REF!$#REF!:$#REF!$#REF!"</definedName>
    <definedName name="_18" localSheetId="11">#REF!</definedName>
    <definedName name="_18">#N/A</definedName>
    <definedName name="_18___123Graph_ACHART_17" localSheetId="12" hidden="1">#REF!</definedName>
    <definedName name="_18___123Graph_ACHART_17" hidden="1">#REF!</definedName>
    <definedName name="_18___CANTEIRO___INSTALAÇÃO___MANUTENÇÃO" localSheetId="12">#REF!</definedName>
    <definedName name="_18___CANTEIRO___INSTALAÇÃO___MANUTENÇÃO">#REF!</definedName>
    <definedName name="_18__123Graph_ACHART_27" localSheetId="12" hidden="1">#REF!</definedName>
    <definedName name="_18__123Graph_ACHART_27" hidden="1">#REF!</definedName>
    <definedName name="_18__123Graph_XCHART_8" localSheetId="12" hidden="1">#REF!</definedName>
    <definedName name="_18__123Graph_XCHART_8" hidden="1">#REF!</definedName>
    <definedName name="_18_c_17_1" localSheetId="12">#REF!</definedName>
    <definedName name="_18_c_17_1" localSheetId="11">#REF!</definedName>
    <definedName name="_18_c_17_1" localSheetId="14">#REF!</definedName>
    <definedName name="_18_c_17_1">#REF!</definedName>
    <definedName name="_1830201" localSheetId="11">NA()</definedName>
    <definedName name="_1830201" hidden="1">#N/A</definedName>
    <definedName name="_1830201_26">NA()</definedName>
    <definedName name="_1830201_27">NA()</definedName>
    <definedName name="_18Excel_BuiltIn_Print_Area_1_1" localSheetId="12">#REF!</definedName>
    <definedName name="_18Excel_BuiltIn_Print_Area_1_1" localSheetId="11">#REF!</definedName>
    <definedName name="_18Excel_BuiltIn_Print_Area_1_1" localSheetId="14">#REF!</definedName>
    <definedName name="_18Excel_BuiltIn_Print_Area_1_1">#REF!</definedName>
    <definedName name="_18PassaExtenso_1_1_1">#N/A</definedName>
    <definedName name="_19" localSheetId="11">#REF!</definedName>
    <definedName name="_19">#N/A</definedName>
    <definedName name="_19___123Graph_ACHART_18" localSheetId="12" hidden="1">#REF!</definedName>
    <definedName name="_19___123Graph_ACHART_18" hidden="1">#REF!</definedName>
    <definedName name="_19__123Graph_ACHART_29" localSheetId="12" hidden="1">#REF!</definedName>
    <definedName name="_19__123Graph_ACHART_29" hidden="1">#REF!</definedName>
    <definedName name="_19__123Graph_XCHART_9" localSheetId="12" hidden="1">#REF!</definedName>
    <definedName name="_19__123Graph_XCHART_9" hidden="1">#REF!</definedName>
    <definedName name="_19_c_19_1" localSheetId="12">#REF!</definedName>
    <definedName name="_19_c_19_1" localSheetId="11">#REF!</definedName>
    <definedName name="_19_c_19_1" localSheetId="14">#REF!</definedName>
    <definedName name="_19_c_19_1">#REF!</definedName>
    <definedName name="_19PassaExtenso_1_1_33_1">#N/A</definedName>
    <definedName name="_1Cons_1_1">NA()</definedName>
    <definedName name="_1Excel_BuiltIn_Print_Area_1_1" localSheetId="12">#REF!</definedName>
    <definedName name="_1Excel_BuiltIn_Print_Area_1_1" localSheetId="11">#REF!</definedName>
    <definedName name="_1Excel_BuiltIn_Print_Area_1_1" localSheetId="14">#REF!</definedName>
    <definedName name="_1Excel_BuiltIn_Print_Area_1_1">#REF!</definedName>
    <definedName name="_1Excel_BuiltIn_Print_Area_12_1" localSheetId="12">"$#REF!.$A$1:$C$24"</definedName>
    <definedName name="_1Excel_BuiltIn_Print_Area_12_1" localSheetId="11">"$#REF!.$A$1:$C$24"</definedName>
    <definedName name="_1Excel_BuiltIn_Print_Area_12_1">"$#REF!.$A$1:$A$18"</definedName>
    <definedName name="_1Excel_BuiltIn_Print_Area_15_1_1" localSheetId="12">#REF!</definedName>
    <definedName name="_1Excel_BuiltIn_Print_Area_15_1_1">#REF!</definedName>
    <definedName name="_1Excel_BuiltIn_Print_Area_17_1" localSheetId="12">#REF!</definedName>
    <definedName name="_1Excel_BuiltIn_Print_Area_17_1">#REF!</definedName>
    <definedName name="_1Excel_BuiltIn_Print_Area_2_1" localSheetId="12">#REF!</definedName>
    <definedName name="_1Excel_BuiltIn_Print_Area_2_1" localSheetId="11">#REF!</definedName>
    <definedName name="_1Excel_BuiltIn_Print_Area_2_1" localSheetId="14">#REF!</definedName>
    <definedName name="_1Excel_BuiltIn_Print_Area_2_1">#REF!</definedName>
    <definedName name="_1Excel_BuiltIn_Print_Area_5_1" localSheetId="12">#REF!</definedName>
    <definedName name="_1Excel_BuiltIn_Print_Area_5_1" localSheetId="11">#REF!</definedName>
    <definedName name="_1Excel_BuiltIn_Print_Area_5_1" localSheetId="14">#REF!</definedName>
    <definedName name="_1Excel_BuiltIn_Print_Area_5_1">#REF!</definedName>
    <definedName name="_1Excel_BuiltIn_Print_Area_7_1" localSheetId="12">#REF!</definedName>
    <definedName name="_1Excel_BuiltIn_Print_Area_7_1" localSheetId="11">#REF!</definedName>
    <definedName name="_1Excel_BuiltIn_Print_Area_7_1" localSheetId="14">#REF!</definedName>
    <definedName name="_1Excel_BuiltIn_Print_Area_7_1">#REF!</definedName>
    <definedName name="_1Excel_BuiltIn_Print_Area_7_1_1" localSheetId="12">#REF!</definedName>
    <definedName name="_1Excel_BuiltIn_Print_Area_7_1_1">#REF!</definedName>
    <definedName name="_1Excel_BuiltIn_Print_Area_9_1">"$#REF!.$A$1:$P$515"</definedName>
    <definedName name="_1Excel_BuiltIn_Print_Titles_6_1" localSheetId="12">#REF!,#REF!</definedName>
    <definedName name="_1Excel_BuiltIn_Print_Titles_6_1">#REF!,#REF!</definedName>
    <definedName name="_1RC_" localSheetId="12">#REF!</definedName>
    <definedName name="_1RC_">#REF!</definedName>
    <definedName name="_1VB3" localSheetId="12">#REF!</definedName>
    <definedName name="_1VB3" localSheetId="11">#REF!</definedName>
    <definedName name="_1VB3" localSheetId="14">#REF!</definedName>
    <definedName name="_1VB3">#REF!</definedName>
    <definedName name="_2" localSheetId="12">#REF!</definedName>
    <definedName name="_2" localSheetId="11">#REF!</definedName>
    <definedName name="_2" localSheetId="14">#REF!</definedName>
    <definedName name="_2">#REF!</definedName>
    <definedName name="_2____123Graph_ACHART_2" localSheetId="12" hidden="1">#REF!</definedName>
    <definedName name="_2____123Graph_ACHART_2" hidden="1">#REF!</definedName>
    <definedName name="_2__123Graph_ACHART_10" localSheetId="12" hidden="1">#REF!</definedName>
    <definedName name="_2__123Graph_ACHART_10" hidden="1">#REF!</definedName>
    <definedName name="_2__123Graph_ACHART_2" localSheetId="12" hidden="1">#REF!</definedName>
    <definedName name="_2__123Graph_ACHART_2" hidden="1">#REF!</definedName>
    <definedName name="_2__123Graph_ACHART_3" localSheetId="12" hidden="1">#REF!</definedName>
    <definedName name="_2__123Graph_ACHART_3" localSheetId="11" hidden="1">#REF!</definedName>
    <definedName name="_2__123Graph_ACHART_3" localSheetId="14" hidden="1">#REF!</definedName>
    <definedName name="_2__123Graph_ACHART_3" hidden="1">#REF!</definedName>
    <definedName name="_2_0_1">#N/A</definedName>
    <definedName name="_2_11" localSheetId="12">#REF!</definedName>
    <definedName name="_2_11" localSheetId="11">#REF!</definedName>
    <definedName name="_2_11" localSheetId="14">#REF!</definedName>
    <definedName name="_2_11">#REF!</definedName>
    <definedName name="_2_12" localSheetId="12">#REF!</definedName>
    <definedName name="_2_12" localSheetId="11">#REF!</definedName>
    <definedName name="_2_12" localSheetId="14">#REF!</definedName>
    <definedName name="_2_12">#REF!</definedName>
    <definedName name="_2_13" localSheetId="12">#REF!</definedName>
    <definedName name="_2_13" localSheetId="11">#REF!</definedName>
    <definedName name="_2_13" localSheetId="14">#REF!</definedName>
    <definedName name="_2_13">#REF!</definedName>
    <definedName name="_2_14">#N/A</definedName>
    <definedName name="_2_15" localSheetId="12">#REF!</definedName>
    <definedName name="_2_15" localSheetId="11">#REF!</definedName>
    <definedName name="_2_15" localSheetId="14">#REF!</definedName>
    <definedName name="_2_15">#REF!</definedName>
    <definedName name="_2_16" localSheetId="12">#REF!</definedName>
    <definedName name="_2_16" localSheetId="11">#REF!</definedName>
    <definedName name="_2_16" localSheetId="14">#REF!</definedName>
    <definedName name="_2_16">#REF!</definedName>
    <definedName name="_2_17" localSheetId="12">#REF!</definedName>
    <definedName name="_2_17" localSheetId="11">#REF!</definedName>
    <definedName name="_2_17" localSheetId="14">#REF!</definedName>
    <definedName name="_2_17">#REF!</definedName>
    <definedName name="_2_19" localSheetId="12">#REF!</definedName>
    <definedName name="_2_19" localSheetId="11">#REF!</definedName>
    <definedName name="_2_19" localSheetId="14">#REF!</definedName>
    <definedName name="_2_19">#REF!</definedName>
    <definedName name="_2_2" localSheetId="12">#REF!</definedName>
    <definedName name="_2_2" localSheetId="11">#REF!</definedName>
    <definedName name="_2_2" localSheetId="14">#REF!</definedName>
    <definedName name="_2_2">#REF!</definedName>
    <definedName name="_2_28" localSheetId="12">#REF!</definedName>
    <definedName name="_2_28" localSheetId="11">#REF!</definedName>
    <definedName name="_2_28" localSheetId="14">#REF!</definedName>
    <definedName name="_2_28">#REF!</definedName>
    <definedName name="_2_3" localSheetId="12">#REF!</definedName>
    <definedName name="_2_3" localSheetId="11">#REF!</definedName>
    <definedName name="_2_3" localSheetId="14">#REF!</definedName>
    <definedName name="_2_3">#REF!</definedName>
    <definedName name="_2_4" localSheetId="12">#REF!</definedName>
    <definedName name="_2_4" localSheetId="11">#REF!</definedName>
    <definedName name="_2_4" localSheetId="14">#REF!</definedName>
    <definedName name="_2_4">#REF!</definedName>
    <definedName name="_2_7" localSheetId="12">#REF!</definedName>
    <definedName name="_2_7" localSheetId="11">#REF!</definedName>
    <definedName name="_2_7" localSheetId="14">#REF!</definedName>
    <definedName name="_2_7">#REF!</definedName>
    <definedName name="_2_9" localSheetId="12">#REF!</definedName>
    <definedName name="_2_9" localSheetId="11">#REF!</definedName>
    <definedName name="_2_9" localSheetId="14">#REF!</definedName>
    <definedName name="_2_9">#REF!</definedName>
    <definedName name="_2_c_1" localSheetId="12">#REF!</definedName>
    <definedName name="_2_c_1">#REF!</definedName>
    <definedName name="_2_S_1" localSheetId="12">#REF!</definedName>
    <definedName name="_2_S_1">#REF!</definedName>
    <definedName name="_2_x_1" localSheetId="12">#REF!</definedName>
    <definedName name="_2_x_1">#REF!</definedName>
    <definedName name="_20" localSheetId="11">#REF!</definedName>
    <definedName name="_20">#N/A</definedName>
    <definedName name="_20___123Graph_ACHART_19" localSheetId="12" hidden="1">#REF!</definedName>
    <definedName name="_20___123Graph_ACHART_19" hidden="1">#REF!</definedName>
    <definedName name="_20__123Graph_ACHART_3" localSheetId="12" hidden="1">#REF!</definedName>
    <definedName name="_20__123Graph_ACHART_3" hidden="1">#REF!</definedName>
    <definedName name="_20_c_2_1" localSheetId="12">#REF!</definedName>
    <definedName name="_20_c_2_1" localSheetId="11">#REF!</definedName>
    <definedName name="_20_c_2_1" localSheetId="14">#REF!</definedName>
    <definedName name="_20_c_2_1">#REF!</definedName>
    <definedName name="_20PassaExtenso_1_1_35_1">#N/A</definedName>
    <definedName name="_21" localSheetId="11">#REF!</definedName>
    <definedName name="_21">#N/A</definedName>
    <definedName name="_21__123Graph_ACHART_31" localSheetId="12" hidden="1">#REF!</definedName>
    <definedName name="_21__123Graph_ACHART_31" hidden="1">#REF!</definedName>
    <definedName name="_21_c_28_1" localSheetId="12">#REF!</definedName>
    <definedName name="_21_c_28_1" localSheetId="11">#REF!</definedName>
    <definedName name="_21_c_28_1" localSheetId="14">#REF!</definedName>
    <definedName name="_21_c_28_1">#REF!</definedName>
    <definedName name="_21PassaExtenso_4_1">NA()</definedName>
    <definedName name="_22" localSheetId="11">#REF!</definedName>
    <definedName name="_22">#N/A</definedName>
    <definedName name="_22___123Graph_ACHART_20" localSheetId="12" hidden="1">#REF!</definedName>
    <definedName name="_22___123Graph_ACHART_20" hidden="1">#REF!</definedName>
    <definedName name="_22__123Graph_ACHART_33" localSheetId="12" hidden="1">#REF!</definedName>
    <definedName name="_22__123Graph_ACHART_33" hidden="1">#REF!</definedName>
    <definedName name="_22_c_3_1" localSheetId="12">#REF!</definedName>
    <definedName name="_22_c_3_1" localSheetId="11">#REF!</definedName>
    <definedName name="_22_c_3_1" localSheetId="14">#REF!</definedName>
    <definedName name="_22_c_3_1">#REF!</definedName>
    <definedName name="_22PassaExtenso_6_1">"#NAME!PassaExtenso"</definedName>
    <definedName name="_23" localSheetId="11">#REF!</definedName>
    <definedName name="_23">#N/A</definedName>
    <definedName name="_23___123Graph_ACHART_21" localSheetId="12" hidden="1">#REF!</definedName>
    <definedName name="_23___123Graph_ACHART_21" hidden="1">#REF!</definedName>
    <definedName name="_23__123Graph_ACHART_35" localSheetId="12" hidden="1">#REF!</definedName>
    <definedName name="_23__123Graph_ACHART_35" hidden="1">#REF!</definedName>
    <definedName name="_23_c_4_1" localSheetId="12">#REF!</definedName>
    <definedName name="_23_c_4_1" localSheetId="11">#REF!</definedName>
    <definedName name="_23_c_4_1" localSheetId="14">#REF!</definedName>
    <definedName name="_23_c_4_1">#REF!</definedName>
    <definedName name="_23PassaExtenso_7_1">"#NAME!PassaExtenso"</definedName>
    <definedName name="_24" localSheetId="11">#REF!</definedName>
    <definedName name="_24">#N/A</definedName>
    <definedName name="_24___123Graph_ACHART_22" localSheetId="12" hidden="1">#REF!</definedName>
    <definedName name="_24___123Graph_ACHART_22" hidden="1">#REF!</definedName>
    <definedName name="_24__123Graph_ACHART_37" localSheetId="12" hidden="1">#REF!</definedName>
    <definedName name="_24__123Graph_ACHART_37" hidden="1">#REF!</definedName>
    <definedName name="_24_c_7_1" localSheetId="12">#REF!</definedName>
    <definedName name="_24_c_7_1" localSheetId="11">#REF!</definedName>
    <definedName name="_24_c_7_1" localSheetId="14">#REF!</definedName>
    <definedName name="_24_c_7_1">#REF!</definedName>
    <definedName name="_25" localSheetId="11">#REF!</definedName>
    <definedName name="_25">#N/A</definedName>
    <definedName name="_25___123Graph_ACHART_23" localSheetId="12" hidden="1">#REF!</definedName>
    <definedName name="_25___123Graph_ACHART_23" hidden="1">#REF!</definedName>
    <definedName name="_25__123Graph_ACHART_39" localSheetId="12" hidden="1">#REF!</definedName>
    <definedName name="_25__123Graph_ACHART_39" hidden="1">#REF!</definedName>
    <definedName name="_25_c_9_1" localSheetId="12">#REF!</definedName>
    <definedName name="_25_c_9_1" localSheetId="11">#REF!</definedName>
    <definedName name="_25_c_9_1" localSheetId="14">#REF!</definedName>
    <definedName name="_25_c_9_1">#REF!</definedName>
    <definedName name="_25Print_4_1" localSheetId="12">#REF!</definedName>
    <definedName name="_25Print_4_1">#REF!</definedName>
    <definedName name="_26" localSheetId="11">#REF!</definedName>
    <definedName name="_26">#N/A</definedName>
    <definedName name="_26___123Graph_ACHART_25" localSheetId="12" hidden="1">#REF!</definedName>
    <definedName name="_26___123Graph_ACHART_25" hidden="1">#REF!</definedName>
    <definedName name="_26__123Graph_ACHART_4" localSheetId="12" hidden="1">#REF!</definedName>
    <definedName name="_26__123Graph_ACHART_4" hidden="1">#REF!</definedName>
    <definedName name="_27" localSheetId="11">#REF!</definedName>
    <definedName name="_27">#N/A</definedName>
    <definedName name="_27___123Graph_ACHART_27" localSheetId="12" hidden="1">#REF!</definedName>
    <definedName name="_27___123Graph_ACHART_27" hidden="1">#REF!</definedName>
    <definedName name="_27__123Graph_ACHART_41" localSheetId="12" hidden="1">#REF!</definedName>
    <definedName name="_27__123Graph_ACHART_41" hidden="1">#REF!</definedName>
    <definedName name="_27_I_1">#N/A</definedName>
    <definedName name="_27Print_Area_MI_4_1" localSheetId="12">#REF!</definedName>
    <definedName name="_27Print_Area_MI_4_1">#REF!</definedName>
    <definedName name="_28" localSheetId="11">#REF!</definedName>
    <definedName name="_28">#N/A</definedName>
    <definedName name="_28___123Graph_ACHART_29" localSheetId="12" hidden="1">#REF!</definedName>
    <definedName name="_28___123Graph_ACHART_29" hidden="1">#REF!</definedName>
    <definedName name="_28__123Graph_ACHART_43" localSheetId="12" hidden="1">#REF!</definedName>
    <definedName name="_28__123Graph_ACHART_43" hidden="1">#REF!</definedName>
    <definedName name="_28_I_1_1">#N/A</definedName>
    <definedName name="_29" localSheetId="11">#REF!</definedName>
    <definedName name="_29">#N/A</definedName>
    <definedName name="_29__123Graph_ACHART_45" localSheetId="12" hidden="1">#REF!</definedName>
    <definedName name="_29__123Graph_ACHART_45" hidden="1">#REF!</definedName>
    <definedName name="_29_I_1_2">#N/A</definedName>
    <definedName name="_29TES_4_1" localSheetId="12">#REF!</definedName>
    <definedName name="_29TES_4_1">#REF!</definedName>
    <definedName name="_2consumo_1_1">NA()</definedName>
    <definedName name="_2Excel_BuiltIn_Print_Area_1_1">#REF!</definedName>
    <definedName name="_2Excel_BuiltIn_Print_Area_1_1_1_1" localSheetId="12">#REF!</definedName>
    <definedName name="_2Excel_BuiltIn_Print_Area_1_1_1_1">#REF!</definedName>
    <definedName name="_2Excel_BuiltIn_Print_Area_5_1" localSheetId="12">#REF!</definedName>
    <definedName name="_2Excel_BuiltIn_Print_Area_5_1" localSheetId="11">#REF!</definedName>
    <definedName name="_2Excel_BuiltIn_Print_Area_5_1" localSheetId="14">#REF!</definedName>
    <definedName name="_2Excel_BuiltIn_Print_Area_5_1">#REF!</definedName>
    <definedName name="_2Excel_BuiltIn_Print_Area_51_1_1" localSheetId="12">#REF!</definedName>
    <definedName name="_2Excel_BuiltIn_Print_Area_51_1_1">#REF!</definedName>
    <definedName name="_2Excel_BuiltIn_Print_Area_7_1">"'file:///Y:/ENGENHARIA/Deise Aoki/PATOS - OK/PATOS 05-09-2007-ok/Laptop - Arquivos/DNIT/PATOs/Rondonópolis/PATO_BR-364_km_000_ao_km_11290_LICITAÇÃO MAIO DE 2007.xls'#$reg_mec_fx_dm_.$#REF!$#REF!:$#REF!$#REF!"</definedName>
    <definedName name="_2Excel_BuiltIn_Print_Area_8_1" localSheetId="12">#REF!</definedName>
    <definedName name="_2Excel_BuiltIn_Print_Area_8_1" localSheetId="11">#REF!</definedName>
    <definedName name="_2Excel_BuiltIn_Print_Area_8_1" localSheetId="14">#REF!</definedName>
    <definedName name="_2Excel_BuiltIn_Print_Area_8_1">#REF!</definedName>
    <definedName name="_2Excel_BuiltIn_Print_Titles_13_1" localSheetId="12">(#REF!,#REF!)</definedName>
    <definedName name="_2Excel_BuiltIn_Print_Titles_13_1">(#REF!,#REF!)</definedName>
    <definedName name="_3____123Graph_ACHART_3" localSheetId="12" hidden="1">#REF!</definedName>
    <definedName name="_3____123Graph_ACHART_3" hidden="1">#REF!</definedName>
    <definedName name="_3__123Graph_ACHART_11" localSheetId="12" hidden="1">#REF!</definedName>
    <definedName name="_3__123Graph_ACHART_11" hidden="1">#REF!</definedName>
    <definedName name="_3__123Graph_ACHART_3" localSheetId="12" hidden="1">#REF!</definedName>
    <definedName name="_3__123Graph_ACHART_3" hidden="1">#REF!</definedName>
    <definedName name="_3_0_1_1">#N/A</definedName>
    <definedName name="_3_z_1" localSheetId="12">#REF!</definedName>
    <definedName name="_3_z_1">#REF!</definedName>
    <definedName name="_30" localSheetId="11">#REF!</definedName>
    <definedName name="_30">#N/A</definedName>
    <definedName name="_30___123Graph_ACHART_31" localSheetId="12" hidden="1">#REF!</definedName>
    <definedName name="_30___123Graph_ACHART_31" hidden="1">#REF!</definedName>
    <definedName name="_30__123Graph_ACHART_5" localSheetId="12" hidden="1">#REF!</definedName>
    <definedName name="_30__123Graph_ACHART_5" hidden="1">#REF!</definedName>
    <definedName name="_31" localSheetId="11">#REF!</definedName>
    <definedName name="_31">#N/A</definedName>
    <definedName name="_31___123Graph_ACHART_33" localSheetId="12" hidden="1">#REF!</definedName>
    <definedName name="_31___123Graph_ACHART_33" hidden="1">#REF!</definedName>
    <definedName name="_31__123Graph_ACHART_6" localSheetId="12" hidden="1">#REF!</definedName>
    <definedName name="_31__123Graph_ACHART_6" hidden="1">#REF!</definedName>
    <definedName name="_31_S_1">#N/A</definedName>
    <definedName name="_31totmsa_4_1" localSheetId="12">#REF!</definedName>
    <definedName name="_31totmsa_4_1">#REF!</definedName>
    <definedName name="_32" localSheetId="11">#REF!</definedName>
    <definedName name="_32">#N/A</definedName>
    <definedName name="_32___123Graph_ACHART_35" localSheetId="12" hidden="1">#REF!</definedName>
    <definedName name="_32___123Graph_ACHART_35" hidden="1">#REF!</definedName>
    <definedName name="_32__123Graph_ACHART_7" localSheetId="12" hidden="1">#REF!</definedName>
    <definedName name="_32__123Graph_ACHART_7" hidden="1">#REF!</definedName>
    <definedName name="_32_S_1_1">#N/A</definedName>
    <definedName name="_33" localSheetId="11">#REF!</definedName>
    <definedName name="_33">#N/A</definedName>
    <definedName name="_33___123Graph_ACHART_37" localSheetId="12" hidden="1">#REF!</definedName>
    <definedName name="_33___123Graph_ACHART_37" hidden="1">#REF!</definedName>
    <definedName name="_33__123Graph_ACHART_8" localSheetId="12" hidden="1">#REF!</definedName>
    <definedName name="_33__123Graph_ACHART_8" hidden="1">#REF!</definedName>
    <definedName name="_33_S_1_2">#N/A</definedName>
    <definedName name="_33totmsa2_4_1" localSheetId="12">#REF!</definedName>
    <definedName name="_33totmsa2_4_1">#REF!</definedName>
    <definedName name="_34" localSheetId="11">#REF!</definedName>
    <definedName name="_34">#N/A</definedName>
    <definedName name="_34___123Graph_ACHART_39" localSheetId="12" hidden="1">#REF!</definedName>
    <definedName name="_34___123Graph_ACHART_39" hidden="1">#REF!</definedName>
    <definedName name="_34__123Graph_ACHART_9" localSheetId="12" hidden="1">#REF!</definedName>
    <definedName name="_34__123Graph_ACHART_9" hidden="1">#REF!</definedName>
    <definedName name="_34_S_14_1" localSheetId="12">#REF!</definedName>
    <definedName name="_34_S_14_1" localSheetId="11">#REF!</definedName>
    <definedName name="_34_S_14_1" localSheetId="14">#REF!</definedName>
    <definedName name="_34_S_14_1">#REF!</definedName>
    <definedName name="_35" localSheetId="11">#REF!</definedName>
    <definedName name="_35">#N/A</definedName>
    <definedName name="_35___123Graph_ACHART_4" localSheetId="12" hidden="1">#REF!</definedName>
    <definedName name="_35___123Graph_ACHART_4" hidden="1">#REF!</definedName>
    <definedName name="_35__123Graph_BCHART_1" localSheetId="12" hidden="1">#REF!</definedName>
    <definedName name="_35__123Graph_BCHART_1" hidden="1">#REF!</definedName>
    <definedName name="_35_x_1" localSheetId="12">#REF!</definedName>
    <definedName name="_35_x_1" localSheetId="11">#REF!</definedName>
    <definedName name="_35_x_1" localSheetId="14">#REF!</definedName>
    <definedName name="_35_x_1">#REF!</definedName>
    <definedName name="_35totsma_4_1" localSheetId="12">#REF!</definedName>
    <definedName name="_35totsma_4_1">#REF!</definedName>
    <definedName name="_36" localSheetId="11">#REF!</definedName>
    <definedName name="_36">#N/A</definedName>
    <definedName name="_36___123Graph_ACHART_41" localSheetId="12" hidden="1">#REF!</definedName>
    <definedName name="_36___123Graph_ACHART_41" hidden="1">#REF!</definedName>
    <definedName name="_36__123Graph_BCHART_10" localSheetId="12" hidden="1">#REF!</definedName>
    <definedName name="_36__123Graph_BCHART_10" hidden="1">#REF!</definedName>
    <definedName name="_36_x_11_1" localSheetId="12">#REF!</definedName>
    <definedName name="_36_x_11_1" localSheetId="11">#REF!</definedName>
    <definedName name="_36_x_11_1" localSheetId="14">#REF!</definedName>
    <definedName name="_36_x_11_1">#REF!</definedName>
    <definedName name="_37" localSheetId="11">#REF!</definedName>
    <definedName name="_37">#N/A</definedName>
    <definedName name="_37___123Graph_ACHART_43" localSheetId="12" hidden="1">#REF!</definedName>
    <definedName name="_37___123Graph_ACHART_43" hidden="1">#REF!</definedName>
    <definedName name="_37__123Graph_BCHART_13" localSheetId="12" hidden="1">#REF!</definedName>
    <definedName name="_37__123Graph_BCHART_13" hidden="1">#REF!</definedName>
    <definedName name="_37_x_12_1" localSheetId="12">#REF!</definedName>
    <definedName name="_37_x_12_1" localSheetId="11">#REF!</definedName>
    <definedName name="_37_x_12_1" localSheetId="14">#REF!</definedName>
    <definedName name="_37_x_12_1">#REF!</definedName>
    <definedName name="_38" localSheetId="11">#REF!</definedName>
    <definedName name="_38">#N/A</definedName>
    <definedName name="_38___123Graph_ACHART_45" localSheetId="12" hidden="1">#REF!</definedName>
    <definedName name="_38___123Graph_ACHART_45" hidden="1">#REF!</definedName>
    <definedName name="_38__123Graph_BCHART_14" localSheetId="12" hidden="1">#REF!</definedName>
    <definedName name="_38__123Graph_BCHART_14" hidden="1">#REF!</definedName>
    <definedName name="_38_x_13_1" localSheetId="12">#REF!</definedName>
    <definedName name="_38_x_13_1" localSheetId="11">#REF!</definedName>
    <definedName name="_38_x_13_1" localSheetId="14">#REF!</definedName>
    <definedName name="_38_x_13_1">#REF!</definedName>
    <definedName name="_39" localSheetId="11">#REF!</definedName>
    <definedName name="_39">#N/A</definedName>
    <definedName name="_39___123Graph_ACHART_5" localSheetId="12" hidden="1">#REF!</definedName>
    <definedName name="_39___123Graph_ACHART_5" hidden="1">#REF!</definedName>
    <definedName name="_39__123Graph_BCHART_15" localSheetId="12" hidden="1">#REF!</definedName>
    <definedName name="_39__123Graph_BCHART_15" hidden="1">#REF!</definedName>
    <definedName name="_39_x_15_1" localSheetId="12">#REF!</definedName>
    <definedName name="_39_x_15_1" localSheetId="11">#REF!</definedName>
    <definedName name="_39_x_15_1" localSheetId="14">#REF!</definedName>
    <definedName name="_39_x_15_1">#REF!</definedName>
    <definedName name="_3Consumodemateriais_1_1">NA()</definedName>
    <definedName name="_3Excel_BuiltIn_Print_Area_1_1_1">"#REF!"</definedName>
    <definedName name="_3Excel_BuiltIn_Print_Area_11_1_1">"$#REF!.$A$1:$AL$33"</definedName>
    <definedName name="_3Excel_BuiltIn_Print_Area_8_1">"$#REF!.$A$1:$I$17"</definedName>
    <definedName name="_3Excel_BuiltIn_Print_Titles_1_1" localSheetId="12">#REF!</definedName>
    <definedName name="_3Excel_BuiltIn_Print_Titles_1_1" localSheetId="11">#REF!</definedName>
    <definedName name="_3Excel_BuiltIn_Print_Titles_1_1" localSheetId="14">#REF!</definedName>
    <definedName name="_3Excel_BuiltIn_Print_Titles_1_1">#REF!</definedName>
    <definedName name="_3Excel_BuiltIn_Print_Titles_21_1" localSheetId="12">(#REF!,#REF!)</definedName>
    <definedName name="_3Excel_BuiltIn_Print_Titles_21_1">(#REF!,#REF!)</definedName>
    <definedName name="_3S0120000">#N/A</definedName>
    <definedName name="_3S0120000_1" localSheetId="12">#REF!</definedName>
    <definedName name="_3S0120000_1" localSheetId="11">#REF!</definedName>
    <definedName name="_3S0120000_1" localSheetId="14">#REF!</definedName>
    <definedName name="_3S0120000_1">#REF!</definedName>
    <definedName name="_3S0193000">#N/A</definedName>
    <definedName name="_3S0193000_1" localSheetId="12">#REF!</definedName>
    <definedName name="_3S0193000_1" localSheetId="11">#REF!</definedName>
    <definedName name="_3S0193000_1" localSheetId="14">#REF!</definedName>
    <definedName name="_3S0193000_1">#REF!</definedName>
    <definedName name="_3S0220001">#N/A</definedName>
    <definedName name="_3S0220001_1" localSheetId="12">#REF!</definedName>
    <definedName name="_3S0220001_1" localSheetId="11">#REF!</definedName>
    <definedName name="_3S0220001_1" localSheetId="14">#REF!</definedName>
    <definedName name="_3S0220001_1">#REF!</definedName>
    <definedName name="_3S0223000">#N/A</definedName>
    <definedName name="_3S0223000_1" localSheetId="12">#REF!</definedName>
    <definedName name="_3S0223000_1" localSheetId="11">#REF!</definedName>
    <definedName name="_3S0223000_1" localSheetId="14">#REF!</definedName>
    <definedName name="_3S0223000_1">#REF!</definedName>
    <definedName name="_3S0240000">#N/A</definedName>
    <definedName name="_3S0240000_1" localSheetId="12">#REF!</definedName>
    <definedName name="_3S0240000_1" localSheetId="11">#REF!</definedName>
    <definedName name="_3S0240000_1" localSheetId="14">#REF!</definedName>
    <definedName name="_3S0240000_1">#REF!</definedName>
    <definedName name="_3S0251000">#N/A</definedName>
    <definedName name="_3S0251000_1" localSheetId="12">#REF!</definedName>
    <definedName name="_3S0251000_1" localSheetId="11">#REF!</definedName>
    <definedName name="_3S0251000_1" localSheetId="14">#REF!</definedName>
    <definedName name="_3S0251000_1">#REF!</definedName>
    <definedName name="_3S0253001">#N/A</definedName>
    <definedName name="_3S0253001_1" localSheetId="12">#REF!</definedName>
    <definedName name="_3S0253001_1" localSheetId="11">#REF!</definedName>
    <definedName name="_3S0253001_1" localSheetId="14">#REF!</definedName>
    <definedName name="_3S0253001_1">#REF!</definedName>
    <definedName name="_3S0254000">#N/A</definedName>
    <definedName name="_3S0254000_1" localSheetId="12">#REF!</definedName>
    <definedName name="_3S0254000_1" localSheetId="11">#REF!</definedName>
    <definedName name="_3S0254000_1" localSheetId="14">#REF!</definedName>
    <definedName name="_3S0254000_1">#REF!</definedName>
    <definedName name="_3S0260100">#N/A</definedName>
    <definedName name="_3S0260100_1" localSheetId="12">#REF!</definedName>
    <definedName name="_3S0260100_1" localSheetId="11">#REF!</definedName>
    <definedName name="_3S0260100_1" localSheetId="14">#REF!</definedName>
    <definedName name="_3S0260100_1">#REF!</definedName>
    <definedName name="_3S0290000">#N/A</definedName>
    <definedName name="_3S0290000_1" localSheetId="12">#REF!</definedName>
    <definedName name="_3S0290000_1" localSheetId="11">#REF!</definedName>
    <definedName name="_3S0290000_1" localSheetId="14">#REF!</definedName>
    <definedName name="_3S0290000_1">#REF!</definedName>
    <definedName name="_3S0331000">#N/A</definedName>
    <definedName name="_3S0331000_1" localSheetId="12">#REF!</definedName>
    <definedName name="_3S0331000_1" localSheetId="11">#REF!</definedName>
    <definedName name="_3S0331000_1" localSheetId="14">#REF!</definedName>
    <definedName name="_3S0331000_1">#REF!</definedName>
    <definedName name="_3S0332901">#N/A</definedName>
    <definedName name="_3S0332901_1" localSheetId="12">#REF!</definedName>
    <definedName name="_3S0332901_1" localSheetId="11">#REF!</definedName>
    <definedName name="_3S0332901_1" localSheetId="14">#REF!</definedName>
    <definedName name="_3S0332901_1">#REF!</definedName>
    <definedName name="_3S0334002">#N/A</definedName>
    <definedName name="_3S0334002_1" localSheetId="12">#REF!</definedName>
    <definedName name="_3S0334002_1" localSheetId="11">#REF!</definedName>
    <definedName name="_3S0334002_1" localSheetId="14">#REF!</definedName>
    <definedName name="_3S0334002_1">#REF!</definedName>
    <definedName name="_3S0335300">#N/A</definedName>
    <definedName name="_3S0335300_1" localSheetId="12">#REF!</definedName>
    <definedName name="_3S0335300_1" localSheetId="11">#REF!</definedName>
    <definedName name="_3S0335300_1" localSheetId="14">#REF!</definedName>
    <definedName name="_3S0335300_1">#REF!</definedName>
    <definedName name="_3S0337000">#N/A</definedName>
    <definedName name="_3S0337000_1" localSheetId="12">#REF!</definedName>
    <definedName name="_3S0337000_1" localSheetId="11">#REF!</definedName>
    <definedName name="_3S0337000_1" localSheetId="14">#REF!</definedName>
    <definedName name="_3S0337000_1">#REF!</definedName>
    <definedName name="_3S0394001">#N/A</definedName>
    <definedName name="_3S0394001_1" localSheetId="12">#REF!</definedName>
    <definedName name="_3S0394001_1" localSheetId="11">#REF!</definedName>
    <definedName name="_3S0394001_1" localSheetId="14">#REF!</definedName>
    <definedName name="_3S0394001_1">#REF!</definedName>
    <definedName name="_3S0394002">#N/A</definedName>
    <definedName name="_3S0394002_1" localSheetId="12">#REF!</definedName>
    <definedName name="_3S0394002_1" localSheetId="11">#REF!</definedName>
    <definedName name="_3S0394002_1" localSheetId="14">#REF!</definedName>
    <definedName name="_3S0394002_1">#REF!</definedName>
    <definedName name="_3S0395000">#N/A</definedName>
    <definedName name="_3S0395000_1" localSheetId="12">#REF!</definedName>
    <definedName name="_3S0395000_1" localSheetId="11">#REF!</definedName>
    <definedName name="_3S0395000_1" localSheetId="14">#REF!</definedName>
    <definedName name="_3S0395000_1">#REF!</definedName>
    <definedName name="_3S0400000">#N/A</definedName>
    <definedName name="_3S0400000_1" localSheetId="12">#REF!</definedName>
    <definedName name="_3S0400000_1" localSheetId="11">#REF!</definedName>
    <definedName name="_3S0400000_1" localSheetId="14">#REF!</definedName>
    <definedName name="_3S0400000_1">#REF!</definedName>
    <definedName name="_3S0400001">#N/A</definedName>
    <definedName name="_3S0400001_1" localSheetId="12">#REF!</definedName>
    <definedName name="_3S0400001_1" localSheetId="11">#REF!</definedName>
    <definedName name="_3S0400001_1" localSheetId="14">#REF!</definedName>
    <definedName name="_3S0400001_1">#REF!</definedName>
    <definedName name="_3S0459000">#N/A</definedName>
    <definedName name="_3S0459000_1" localSheetId="12">#REF!</definedName>
    <definedName name="_3S0459000_1" localSheetId="11">#REF!</definedName>
    <definedName name="_3S0459000_1" localSheetId="14">#REF!</definedName>
    <definedName name="_3S0459000_1">#REF!</definedName>
    <definedName name="_3S0499908">#N/A</definedName>
    <definedName name="_3S0499908_1" localSheetId="12">#REF!</definedName>
    <definedName name="_3S0499908_1" localSheetId="11">#REF!</definedName>
    <definedName name="_3S0499908_1" localSheetId="14">#REF!</definedName>
    <definedName name="_3S0499908_1">#REF!</definedName>
    <definedName name="_3S0500000">#N/A</definedName>
    <definedName name="_3S0500000_1" localSheetId="12">#REF!</definedName>
    <definedName name="_3S0500000_1" localSheetId="11">#REF!</definedName>
    <definedName name="_3S0500000_1" localSheetId="14">#REF!</definedName>
    <definedName name="_3S0500000_1">#REF!</definedName>
    <definedName name="_3S0500100">#N/A</definedName>
    <definedName name="_3S0500100_1" localSheetId="12">#REF!</definedName>
    <definedName name="_3S0500100_1" localSheetId="11">#REF!</definedName>
    <definedName name="_3S0500100_1" localSheetId="14">#REF!</definedName>
    <definedName name="_3S0500100_1">#REF!</definedName>
    <definedName name="_3S0510102">#N/A</definedName>
    <definedName name="_3S0510102_1" localSheetId="12">#REF!</definedName>
    <definedName name="_3S0510102_1" localSheetId="11">#REF!</definedName>
    <definedName name="_3S0510102_1" localSheetId="14">#REF!</definedName>
    <definedName name="_3S0510102_1">#REF!</definedName>
    <definedName name="_3S0810000">#N/A</definedName>
    <definedName name="_3S0810000_1" localSheetId="12">#REF!</definedName>
    <definedName name="_3S0810000_1" localSheetId="11">#REF!</definedName>
    <definedName name="_3S0810000_1" localSheetId="14">#REF!</definedName>
    <definedName name="_3S0810000_1">#REF!</definedName>
    <definedName name="_3S0810101">#N/A</definedName>
    <definedName name="_3S0810101_1" localSheetId="12">#REF!</definedName>
    <definedName name="_3S0810101_1" localSheetId="11">#REF!</definedName>
    <definedName name="_3S0810101_1" localSheetId="14">#REF!</definedName>
    <definedName name="_3S0810101_1">#REF!</definedName>
    <definedName name="_3S0810102">#N/A</definedName>
    <definedName name="_3S0810102_1" localSheetId="12">#REF!</definedName>
    <definedName name="_3S0810102_1" localSheetId="11">#REF!</definedName>
    <definedName name="_3S0810102_1" localSheetId="14">#REF!</definedName>
    <definedName name="_3S0810102_1">#REF!</definedName>
    <definedName name="_3S0810201">#N/A</definedName>
    <definedName name="_3S0810201_1" localSheetId="12">#REF!</definedName>
    <definedName name="_3S0810201_1" localSheetId="11">#REF!</definedName>
    <definedName name="_3S0810201_1" localSheetId="14">#REF!</definedName>
    <definedName name="_3S0810201_1">#REF!</definedName>
    <definedName name="_3S0810900">#N/A</definedName>
    <definedName name="_3S0810900_1" localSheetId="12">#REF!</definedName>
    <definedName name="_3S0810900_1" localSheetId="11">#REF!</definedName>
    <definedName name="_3S0810900_1" localSheetId="14">#REF!</definedName>
    <definedName name="_3S0810900_1">#REF!</definedName>
    <definedName name="_3S0820000">#N/A</definedName>
    <definedName name="_3S0820000_1" localSheetId="12">#REF!</definedName>
    <definedName name="_3S0820000_1" localSheetId="11">#REF!</definedName>
    <definedName name="_3S0820000_1" localSheetId="14">#REF!</definedName>
    <definedName name="_3S0820000_1">#REF!</definedName>
    <definedName name="_3S0830001">#N/A</definedName>
    <definedName name="_3S0830001_1" localSheetId="12">#REF!</definedName>
    <definedName name="_3S0830001_1" localSheetId="11">#REF!</definedName>
    <definedName name="_3S0830001_1" localSheetId="14">#REF!</definedName>
    <definedName name="_3S0830001_1">#REF!</definedName>
    <definedName name="_3S0830101">#N/A</definedName>
    <definedName name="_3S0830101_1" localSheetId="12">#REF!</definedName>
    <definedName name="_3S0830101_1" localSheetId="11">#REF!</definedName>
    <definedName name="_3S0830101_1" localSheetId="14">#REF!</definedName>
    <definedName name="_3S0830101_1">#REF!</definedName>
    <definedName name="_3S0830102">#N/A</definedName>
    <definedName name="_3S0830102_1" localSheetId="12">#REF!</definedName>
    <definedName name="_3S0830102_1" localSheetId="11">#REF!</definedName>
    <definedName name="_3S0830102_1" localSheetId="14">#REF!</definedName>
    <definedName name="_3S0830102_1">#REF!</definedName>
    <definedName name="_3S0830103">#N/A</definedName>
    <definedName name="_3S0830103_1" localSheetId="12">#REF!</definedName>
    <definedName name="_3S0830103_1" localSheetId="11">#REF!</definedName>
    <definedName name="_3S0830103_1" localSheetId="14">#REF!</definedName>
    <definedName name="_3S0830103_1">#REF!</definedName>
    <definedName name="_3S0830201">#N/A</definedName>
    <definedName name="_3S0830201_1" localSheetId="12">#REF!</definedName>
    <definedName name="_3S0830201_1" localSheetId="11">#REF!</definedName>
    <definedName name="_3S0830201_1" localSheetId="14">#REF!</definedName>
    <definedName name="_3S0830201_1">#REF!</definedName>
    <definedName name="_3S0830202">#N/A</definedName>
    <definedName name="_3S0830202_1" localSheetId="12">#REF!</definedName>
    <definedName name="_3S0830202_1" localSheetId="11">#REF!</definedName>
    <definedName name="_3S0830202_1" localSheetId="14">#REF!</definedName>
    <definedName name="_3S0830202_1">#REF!</definedName>
    <definedName name="_3S0830203">#N/A</definedName>
    <definedName name="_3S0830203_1" localSheetId="12">#REF!</definedName>
    <definedName name="_3S0830203_1" localSheetId="11">#REF!</definedName>
    <definedName name="_3S0830203_1" localSheetId="14">#REF!</definedName>
    <definedName name="_3S0830203_1">#REF!</definedName>
    <definedName name="_3S0830204">#N/A</definedName>
    <definedName name="_3S0830204_1" localSheetId="12">#REF!</definedName>
    <definedName name="_3S0830204_1" localSheetId="11">#REF!</definedName>
    <definedName name="_3S0830204_1" localSheetId="14">#REF!</definedName>
    <definedName name="_3S0830204_1">#REF!</definedName>
    <definedName name="_3S0830205">#N/A</definedName>
    <definedName name="_3S0830205_1" localSheetId="12">#REF!</definedName>
    <definedName name="_3S0830205_1" localSheetId="11">#REF!</definedName>
    <definedName name="_3S0830205_1" localSheetId="14">#REF!</definedName>
    <definedName name="_3S0830205_1">#REF!</definedName>
    <definedName name="_3S0840000">#N/A</definedName>
    <definedName name="_3S0840000_1" localSheetId="12">#REF!</definedName>
    <definedName name="_3S0840000_1" localSheetId="11">#REF!</definedName>
    <definedName name="_3S0840000_1" localSheetId="14">#REF!</definedName>
    <definedName name="_3S0840000_1">#REF!</definedName>
    <definedName name="_3S0840001">#N/A</definedName>
    <definedName name="_3S0840001_1" localSheetId="12">#REF!</definedName>
    <definedName name="_3S0840001_1" localSheetId="11">#REF!</definedName>
    <definedName name="_3S0840001_1" localSheetId="14">#REF!</definedName>
    <definedName name="_3S0840001_1">#REF!</definedName>
    <definedName name="_3S0840002">#N/A</definedName>
    <definedName name="_3S0840002_1" localSheetId="12">#REF!</definedName>
    <definedName name="_3S0840002_1" localSheetId="11">#REF!</definedName>
    <definedName name="_3S0840002_1" localSheetId="14">#REF!</definedName>
    <definedName name="_3S0840002_1">#REF!</definedName>
    <definedName name="_3S0840100">#N/A</definedName>
    <definedName name="_3S0840100_1" localSheetId="12">#REF!</definedName>
    <definedName name="_3S0840100_1" localSheetId="11">#REF!</definedName>
    <definedName name="_3S0840100_1" localSheetId="14">#REF!</definedName>
    <definedName name="_3S0840100_1">#REF!</definedName>
    <definedName name="_3S0840200">#N/A</definedName>
    <definedName name="_3S0840200_1" localSheetId="12">#REF!</definedName>
    <definedName name="_3S0840200_1" localSheetId="11">#REF!</definedName>
    <definedName name="_3S0840200_1" localSheetId="14">#REF!</definedName>
    <definedName name="_3S0840200_1">#REF!</definedName>
    <definedName name="_3S0840300">#N/A</definedName>
    <definedName name="_3S0840300_1" localSheetId="12">#REF!</definedName>
    <definedName name="_3S0840300_1" localSheetId="11">#REF!</definedName>
    <definedName name="_3S0840300_1" localSheetId="14">#REF!</definedName>
    <definedName name="_3S0840300_1">#REF!</definedName>
    <definedName name="_3S0840400">#N/A</definedName>
    <definedName name="_3S0840400_1" localSheetId="12">#REF!</definedName>
    <definedName name="_3S0840400_1" localSheetId="11">#REF!</definedName>
    <definedName name="_3S0840400_1" localSheetId="14">#REF!</definedName>
    <definedName name="_3S0840400_1">#REF!</definedName>
    <definedName name="_3S0850000">#N/A</definedName>
    <definedName name="_3S0850000_1" localSheetId="12">#REF!</definedName>
    <definedName name="_3S0850000_1" localSheetId="11">#REF!</definedName>
    <definedName name="_3S0850000_1" localSheetId="14">#REF!</definedName>
    <definedName name="_3S0850000_1">#REF!</definedName>
    <definedName name="_3S0850100">#N/A</definedName>
    <definedName name="_3S0850100_1" localSheetId="12">#REF!</definedName>
    <definedName name="_3S0850100_1" localSheetId="11">#REF!</definedName>
    <definedName name="_3S0850100_1" localSheetId="14">#REF!</definedName>
    <definedName name="_3S0850100_1">#REF!</definedName>
    <definedName name="_3S0851000">#N/A</definedName>
    <definedName name="_3S0851000_1" localSheetId="12">#REF!</definedName>
    <definedName name="_3S0851000_1" localSheetId="11">#REF!</definedName>
    <definedName name="_3S0851000_1" localSheetId="14">#REF!</definedName>
    <definedName name="_3S0851000_1">#REF!</definedName>
    <definedName name="_3S0851100">#N/A</definedName>
    <definedName name="_3S0851100_1" localSheetId="12">#REF!</definedName>
    <definedName name="_3S0851100_1" localSheetId="11">#REF!</definedName>
    <definedName name="_3S0851100_1" localSheetId="14">#REF!</definedName>
    <definedName name="_3S0851100_1">#REF!</definedName>
    <definedName name="_3S0890000">#N/A</definedName>
    <definedName name="_3S0890000_1" localSheetId="12">#REF!</definedName>
    <definedName name="_3S0890000_1" localSheetId="11">#REF!</definedName>
    <definedName name="_3S0890000_1" localSheetId="14">#REF!</definedName>
    <definedName name="_3S0890000_1">#REF!</definedName>
    <definedName name="_3S0890001">#N/A</definedName>
    <definedName name="_3S0890001_1" localSheetId="12">#REF!</definedName>
    <definedName name="_3S0890001_1" localSheetId="11">#REF!</definedName>
    <definedName name="_3S0890001_1" localSheetId="14">#REF!</definedName>
    <definedName name="_3S0890001_1">#REF!</definedName>
    <definedName name="_3S0890100">#N/A</definedName>
    <definedName name="_3S0890100_1" localSheetId="12">#REF!</definedName>
    <definedName name="_3S0890100_1" localSheetId="11">#REF!</definedName>
    <definedName name="_3S0890100_1" localSheetId="14">#REF!</definedName>
    <definedName name="_3S0890100_1">#REF!</definedName>
    <definedName name="_3S0890101">#N/A</definedName>
    <definedName name="_3S0890101_1" localSheetId="12">#REF!</definedName>
    <definedName name="_3S0890101_1" localSheetId="11">#REF!</definedName>
    <definedName name="_3S0890101_1" localSheetId="14">#REF!</definedName>
    <definedName name="_3S0890101_1">#REF!</definedName>
    <definedName name="_3S0891000">#N/A</definedName>
    <definedName name="_3S0891000_1" localSheetId="12">#REF!</definedName>
    <definedName name="_3S0891000_1" localSheetId="11">#REF!</definedName>
    <definedName name="_3S0891000_1" localSheetId="14">#REF!</definedName>
    <definedName name="_3S0891000_1">#REF!</definedName>
    <definedName name="_3S0900200">#N/A</definedName>
    <definedName name="_3S0900200_1" localSheetId="12">#REF!</definedName>
    <definedName name="_3S0900200_1" localSheetId="11">#REF!</definedName>
    <definedName name="_3S0900200_1" localSheetId="14">#REF!</definedName>
    <definedName name="_3S0900200_1">#REF!</definedName>
    <definedName name="_3S0900203">#N/A</definedName>
    <definedName name="_3S0900203_1" localSheetId="12">#REF!</definedName>
    <definedName name="_3S0900203_1" localSheetId="11">#REF!</definedName>
    <definedName name="_3S0900203_1" localSheetId="14">#REF!</definedName>
    <definedName name="_3S0900203_1">#REF!</definedName>
    <definedName name="_3S0900241">#N/A</definedName>
    <definedName name="_3S0900241_1" localSheetId="12">#REF!</definedName>
    <definedName name="_3S0900241_1" localSheetId="11">#REF!</definedName>
    <definedName name="_3S0900241_1" localSheetId="14">#REF!</definedName>
    <definedName name="_3S0900241_1">#REF!</definedName>
    <definedName name="_3S0920270">#N/A</definedName>
    <definedName name="_3S0920270_1" localSheetId="12">#REF!</definedName>
    <definedName name="_3S0920270_1" localSheetId="11">#REF!</definedName>
    <definedName name="_3S0920270_1" localSheetId="14">#REF!</definedName>
    <definedName name="_3S0920270_1">#REF!</definedName>
    <definedName name="_4____123Graph_ACHART_7" localSheetId="12" hidden="1">#REF!</definedName>
    <definedName name="_4____123Graph_ACHART_7" hidden="1">#REF!</definedName>
    <definedName name="_4__123Graph_ACHART_12" localSheetId="12" hidden="1">#REF!</definedName>
    <definedName name="_4__123Graph_ACHART_12" hidden="1">#REF!</definedName>
    <definedName name="_4__123Graph_ACHART_7" localSheetId="12" hidden="1">#REF!</definedName>
    <definedName name="_4__123Graph_ACHART_7" hidden="1">#REF!</definedName>
    <definedName name="_4__123Graph_BCHART_1" localSheetId="12" hidden="1">#REF!</definedName>
    <definedName name="_4__123Graph_BCHART_1" localSheetId="11" hidden="1">#REF!</definedName>
    <definedName name="_4__123Graph_BCHART_1" localSheetId="14" hidden="1">#REF!</definedName>
    <definedName name="_4__123Graph_BCHART_1" hidden="1">#REF!</definedName>
    <definedName name="_4_0_14_1" localSheetId="12">#REF!</definedName>
    <definedName name="_4_0_14_1" localSheetId="11">#REF!</definedName>
    <definedName name="_4_0_14_1" localSheetId="14">#REF!</definedName>
    <definedName name="_4_0_14_1">#REF!</definedName>
    <definedName name="_4_S_1" localSheetId="12">#REF!</definedName>
    <definedName name="_4_S_1">#REF!</definedName>
    <definedName name="_4_x_1" localSheetId="12">#REF!</definedName>
    <definedName name="_4_x_1">#REF!</definedName>
    <definedName name="_40" localSheetId="11">#REF!</definedName>
    <definedName name="_40">#N/A</definedName>
    <definedName name="_40___123Graph_ACHART_6" localSheetId="12" hidden="1">#REF!</definedName>
    <definedName name="_40___123Graph_ACHART_6" hidden="1">#REF!</definedName>
    <definedName name="_40__123Graph_BCHART_16" localSheetId="12" hidden="1">#REF!</definedName>
    <definedName name="_40__123Graph_BCHART_16" hidden="1">#REF!</definedName>
    <definedName name="_40_x_16_1" localSheetId="12">#REF!</definedName>
    <definedName name="_40_x_16_1" localSheetId="11">#REF!</definedName>
    <definedName name="_40_x_16_1" localSheetId="14">#REF!</definedName>
    <definedName name="_40_x_16_1">#REF!</definedName>
    <definedName name="_41" localSheetId="11">#REF!</definedName>
    <definedName name="_41">#N/A</definedName>
    <definedName name="_41__123Graph_BCHART_17" localSheetId="12" hidden="1">#REF!</definedName>
    <definedName name="_41__123Graph_BCHART_17" hidden="1">#REF!</definedName>
    <definedName name="_41_x_17_1" localSheetId="12">#REF!</definedName>
    <definedName name="_41_x_17_1" localSheetId="11">#REF!</definedName>
    <definedName name="_41_x_17_1" localSheetId="14">#REF!</definedName>
    <definedName name="_41_x_17_1">#REF!</definedName>
    <definedName name="_42" localSheetId="11">#REF!</definedName>
    <definedName name="_42">#N/A</definedName>
    <definedName name="_42__123Graph_BCHART_18" localSheetId="12" hidden="1">#REF!</definedName>
    <definedName name="_42__123Graph_BCHART_18" hidden="1">#REF!</definedName>
    <definedName name="_42_x_19_1" localSheetId="12">#REF!</definedName>
    <definedName name="_42_x_19_1" localSheetId="11">#REF!</definedName>
    <definedName name="_42_x_19_1" localSheetId="14">#REF!</definedName>
    <definedName name="_42_x_19_1">#REF!</definedName>
    <definedName name="_43" localSheetId="11">#REF!</definedName>
    <definedName name="_43">#N/A</definedName>
    <definedName name="_43__123Graph_BCHART_19" localSheetId="12" hidden="1">#REF!</definedName>
    <definedName name="_43__123Graph_BCHART_19" hidden="1">#REF!</definedName>
    <definedName name="_43_x_2_1" localSheetId="12">#REF!</definedName>
    <definedName name="_43_x_2_1" localSheetId="11">#REF!</definedName>
    <definedName name="_43_x_2_1" localSheetId="14">#REF!</definedName>
    <definedName name="_43_x_2_1">#REF!</definedName>
    <definedName name="_44" localSheetId="11">#REF!</definedName>
    <definedName name="_44">#N/A</definedName>
    <definedName name="_44__123Graph_BCHART_2" localSheetId="12" hidden="1">#REF!</definedName>
    <definedName name="_44__123Graph_BCHART_2" hidden="1">#REF!</definedName>
    <definedName name="_44_x_28_1" localSheetId="12">#REF!</definedName>
    <definedName name="_44_x_28_1" localSheetId="11">#REF!</definedName>
    <definedName name="_44_x_28_1" localSheetId="14">#REF!</definedName>
    <definedName name="_44_x_28_1">#REF!</definedName>
    <definedName name="_45" localSheetId="11">#REF!</definedName>
    <definedName name="_45">#N/A</definedName>
    <definedName name="_45___123Graph_BCHART_10" localSheetId="12" hidden="1">#REF!</definedName>
    <definedName name="_45___123Graph_BCHART_10" hidden="1">#REF!</definedName>
    <definedName name="_45__123Graph_BCHART_20" localSheetId="12" hidden="1">#REF!</definedName>
    <definedName name="_45__123Graph_BCHART_20" hidden="1">#REF!</definedName>
    <definedName name="_45_x_3_1" localSheetId="12">#REF!</definedName>
    <definedName name="_45_x_3_1" localSheetId="11">#REF!</definedName>
    <definedName name="_45_x_3_1" localSheetId="14">#REF!</definedName>
    <definedName name="_45_x_3_1">#REF!</definedName>
    <definedName name="_46" localSheetId="11">#REF!</definedName>
    <definedName name="_46">#N/A</definedName>
    <definedName name="_46___123Graph_BCHART_13" localSheetId="12" hidden="1">#REF!</definedName>
    <definedName name="_46___123Graph_BCHART_13" hidden="1">#REF!</definedName>
    <definedName name="_46__123Graph_BCHART_21" localSheetId="12" hidden="1">#REF!</definedName>
    <definedName name="_46__123Graph_BCHART_21" hidden="1">#REF!</definedName>
    <definedName name="_46_x_4_1" localSheetId="12">#REF!</definedName>
    <definedName name="_46_x_4_1" localSheetId="11">#REF!</definedName>
    <definedName name="_46_x_4_1" localSheetId="14">#REF!</definedName>
    <definedName name="_46_x_4_1">#REF!</definedName>
    <definedName name="_47" localSheetId="11">#REF!</definedName>
    <definedName name="_47">#N/A</definedName>
    <definedName name="_47___123Graph_BCHART_14" localSheetId="12" hidden="1">#REF!</definedName>
    <definedName name="_47___123Graph_BCHART_14" hidden="1">#REF!</definedName>
    <definedName name="_47__123Graph_BCHART_22" localSheetId="12" hidden="1">#REF!</definedName>
    <definedName name="_47__123Graph_BCHART_22" hidden="1">#REF!</definedName>
    <definedName name="_47_x_7_1" localSheetId="12">#REF!</definedName>
    <definedName name="_47_x_7_1" localSheetId="11">#REF!</definedName>
    <definedName name="_47_x_7_1" localSheetId="14">#REF!</definedName>
    <definedName name="_47_x_7_1">#REF!</definedName>
    <definedName name="_48" localSheetId="11">#REF!</definedName>
    <definedName name="_48">#N/A</definedName>
    <definedName name="_48___123Graph_BCHART_15" localSheetId="12" hidden="1">#REF!</definedName>
    <definedName name="_48___123Graph_BCHART_15" hidden="1">#REF!</definedName>
    <definedName name="_48__123Graph_BCHART_23" localSheetId="12" hidden="1">#REF!</definedName>
    <definedName name="_48__123Graph_BCHART_23" hidden="1">#REF!</definedName>
    <definedName name="_48_x_9_1" localSheetId="12">#REF!</definedName>
    <definedName name="_48_x_9_1" localSheetId="11">#REF!</definedName>
    <definedName name="_48_x_9_1" localSheetId="14">#REF!</definedName>
    <definedName name="_48_x_9_1">#REF!</definedName>
    <definedName name="_49" localSheetId="11">#REF!</definedName>
    <definedName name="_49">#N/A</definedName>
    <definedName name="_49___123Graph_BCHART_16" localSheetId="12" hidden="1">#REF!</definedName>
    <definedName name="_49___123Graph_BCHART_16" hidden="1">#REF!</definedName>
    <definedName name="_49__123Graph_BCHART_3" localSheetId="12" hidden="1">#REF!</definedName>
    <definedName name="_49__123Graph_BCHART_3" hidden="1">#REF!</definedName>
    <definedName name="_4Aut_original_4_1" localSheetId="12">#REF!</definedName>
    <definedName name="_4Aut_original_4_1">#REF!</definedName>
    <definedName name="_4Consumodemateriais_6_1">NA()</definedName>
    <definedName name="_4Excel_BuiltIn_Print_Area_53_1_1_1_1" localSheetId="12">#REF!</definedName>
    <definedName name="_4Excel_BuiltIn_Print_Area_53_1_1_1_1">#REF!</definedName>
    <definedName name="_4Excel_BuiltIn_Print_Titles_11_1">"$'Cubação aterros'.$#REF!$#REF!:$#REF!$#REF!"</definedName>
    <definedName name="_4Excel_BuiltIn_Print_Titles_29_1" localSheetId="12">(#REF!,#REF!)</definedName>
    <definedName name="_4Excel_BuiltIn_Print_Titles_29_1">(#REF!,#REF!)</definedName>
    <definedName name="_4S0612001">#N/A</definedName>
    <definedName name="_4S0612001_1" localSheetId="12">#REF!</definedName>
    <definedName name="_4S0612001_1" localSheetId="11">#REF!</definedName>
    <definedName name="_4S0612001_1" localSheetId="14">#REF!</definedName>
    <definedName name="_4S0612001_1">#REF!</definedName>
    <definedName name="_4S0612101">#N/A</definedName>
    <definedName name="_4S0612101_1" localSheetId="12">#REF!</definedName>
    <definedName name="_4S0612101_1" localSheetId="11">#REF!</definedName>
    <definedName name="_4S0612101_1" localSheetId="14">#REF!</definedName>
    <definedName name="_4S0612101_1">#REF!</definedName>
    <definedName name="_4S0612111">#N/A</definedName>
    <definedName name="_4S0612111_1" localSheetId="12">#REF!</definedName>
    <definedName name="_4S0612111_1" localSheetId="11">#REF!</definedName>
    <definedName name="_4S0612111_1" localSheetId="14">#REF!</definedName>
    <definedName name="_4S0612111_1">#REF!</definedName>
    <definedName name="_4S0620002">#N/A</definedName>
    <definedName name="_4S0620002_1" localSheetId="12">#REF!</definedName>
    <definedName name="_4S0620002_1" localSheetId="11">#REF!</definedName>
    <definedName name="_4S0620002_1" localSheetId="14">#REF!</definedName>
    <definedName name="_4S0620002_1">#REF!</definedName>
    <definedName name="_5____123Graph_ACHART_8" localSheetId="12" hidden="1">#REF!</definedName>
    <definedName name="_5____123Graph_ACHART_8" hidden="1">#REF!</definedName>
    <definedName name="_5__123Graph_ACHART_13" localSheetId="12" hidden="1">#REF!</definedName>
    <definedName name="_5__123Graph_ACHART_13" hidden="1">#REF!</definedName>
    <definedName name="_5__123Graph_ACHART_8" localSheetId="12" hidden="1">#REF!</definedName>
    <definedName name="_5__123Graph_ACHART_8" hidden="1">#REF!</definedName>
    <definedName name="_5_0_7_1">#N/A</definedName>
    <definedName name="_50" localSheetId="11">#REF!</definedName>
    <definedName name="_50">#N/A</definedName>
    <definedName name="_50___123Graph_BCHART_17" localSheetId="12" hidden="1">#REF!</definedName>
    <definedName name="_50___123Graph_BCHART_17" hidden="1">#REF!</definedName>
    <definedName name="_50__123Graph_BCHART_6" localSheetId="12" hidden="1">#REF!</definedName>
    <definedName name="_50__123Graph_BCHART_6" hidden="1">#REF!</definedName>
    <definedName name="_50_z_1">#N/A</definedName>
    <definedName name="_51" localSheetId="11">#REF!</definedName>
    <definedName name="_51">#N/A</definedName>
    <definedName name="_51___123Graph_BCHART_18" localSheetId="12" hidden="1">#REF!</definedName>
    <definedName name="_51___123Graph_BCHART_18" hidden="1">#REF!</definedName>
    <definedName name="_51__123Graph_BCHART_9" localSheetId="12" hidden="1">#REF!</definedName>
    <definedName name="_51__123Graph_BCHART_9" hidden="1">#REF!</definedName>
    <definedName name="_51_z_1_1">#N/A</definedName>
    <definedName name="_52" localSheetId="11">#REF!</definedName>
    <definedName name="_52">#N/A</definedName>
    <definedName name="_52___123Graph_BCHART_19" localSheetId="12" hidden="1">#REF!</definedName>
    <definedName name="_52___123Graph_BCHART_19" hidden="1">#REF!</definedName>
    <definedName name="_52__123Graph_CCHART_1" localSheetId="12" hidden="1">#REF!</definedName>
    <definedName name="_52__123Graph_CCHART_1" hidden="1">#REF!</definedName>
    <definedName name="_52Excel_BuiltIn_Criteria_1" localSheetId="12">#REF!</definedName>
    <definedName name="_52Excel_BuiltIn_Criteria_1" localSheetId="11">#REF!</definedName>
    <definedName name="_52Excel_BuiltIn_Criteria_1" localSheetId="14">#REF!</definedName>
    <definedName name="_52Excel_BuiltIn_Criteria_1">#REF!</definedName>
    <definedName name="_53" localSheetId="11">#REF!</definedName>
    <definedName name="_53">#N/A</definedName>
    <definedName name="_53___123Graph_BCHART_2" localSheetId="12" hidden="1">#REF!</definedName>
    <definedName name="_53___123Graph_BCHART_2" hidden="1">#REF!</definedName>
    <definedName name="_53__123Graph_CCHART_10" localSheetId="12" hidden="1">#REF!</definedName>
    <definedName name="_53__123Graph_CCHART_10" hidden="1">#REF!</definedName>
    <definedName name="_53Excel_BuiltIn_Criteria_11_1" localSheetId="12">#REF!</definedName>
    <definedName name="_53Excel_BuiltIn_Criteria_11_1" localSheetId="11">#REF!</definedName>
    <definedName name="_53Excel_BuiltIn_Criteria_11_1" localSheetId="14">#REF!</definedName>
    <definedName name="_53Excel_BuiltIn_Criteria_11_1">#REF!</definedName>
    <definedName name="_54___123Graph_BCHART_20" localSheetId="12" hidden="1">#REF!</definedName>
    <definedName name="_54___123Graph_BCHART_20" hidden="1">#REF!</definedName>
    <definedName name="_54__123Graph_CCHART_13" localSheetId="12" hidden="1">#REF!</definedName>
    <definedName name="_54__123Graph_CCHART_13" hidden="1">#REF!</definedName>
    <definedName name="_54Excel_BuiltIn_Criteria_12_1" localSheetId="12">#REF!</definedName>
    <definedName name="_54Excel_BuiltIn_Criteria_12_1" localSheetId="11">#REF!</definedName>
    <definedName name="_54Excel_BuiltIn_Criteria_12_1" localSheetId="14">#REF!</definedName>
    <definedName name="_54Excel_BuiltIn_Criteria_12_1">#REF!</definedName>
    <definedName name="_55___123Graph_BCHART_21" localSheetId="12" hidden="1">#REF!</definedName>
    <definedName name="_55___123Graph_BCHART_21" hidden="1">#REF!</definedName>
    <definedName name="_55__123Graph_CCHART_14" localSheetId="12" hidden="1">#REF!</definedName>
    <definedName name="_55__123Graph_CCHART_14" hidden="1">#REF!</definedName>
    <definedName name="_55Excel_BuiltIn_Criteria_13_1" localSheetId="12">#REF!</definedName>
    <definedName name="_55Excel_BuiltIn_Criteria_13_1" localSheetId="11">#REF!</definedName>
    <definedName name="_55Excel_BuiltIn_Criteria_13_1" localSheetId="14">#REF!</definedName>
    <definedName name="_55Excel_BuiltIn_Criteria_13_1">#REF!</definedName>
    <definedName name="_56___123Graph_BCHART_22" localSheetId="12" hidden="1">#REF!</definedName>
    <definedName name="_56___123Graph_BCHART_22" hidden="1">#REF!</definedName>
    <definedName name="_56__123Graph_CCHART_15" localSheetId="12" hidden="1">#REF!</definedName>
    <definedName name="_56__123Graph_CCHART_15" hidden="1">#REF!</definedName>
    <definedName name="_56Excel_BuiltIn_Criteria_15_1" localSheetId="12">#REF!</definedName>
    <definedName name="_56Excel_BuiltIn_Criteria_15_1" localSheetId="11">#REF!</definedName>
    <definedName name="_56Excel_BuiltIn_Criteria_15_1" localSheetId="14">#REF!</definedName>
    <definedName name="_56Excel_BuiltIn_Criteria_15_1">#REF!</definedName>
    <definedName name="_57___123Graph_BCHART_23" localSheetId="12" hidden="1">#REF!</definedName>
    <definedName name="_57___123Graph_BCHART_23" hidden="1">#REF!</definedName>
    <definedName name="_57__123Graph_CCHART_16" localSheetId="12" hidden="1">#REF!</definedName>
    <definedName name="_57__123Graph_CCHART_16" hidden="1">#REF!</definedName>
    <definedName name="_57Excel_BuiltIn_Criteria_16_1" localSheetId="12">#REF!</definedName>
    <definedName name="_57Excel_BuiltIn_Criteria_16_1" localSheetId="11">#REF!</definedName>
    <definedName name="_57Excel_BuiltIn_Criteria_16_1" localSheetId="14">#REF!</definedName>
    <definedName name="_57Excel_BuiltIn_Criteria_16_1">#REF!</definedName>
    <definedName name="_58___123Graph_BCHART_3" localSheetId="12" hidden="1">#REF!</definedName>
    <definedName name="_58___123Graph_BCHART_3" hidden="1">#REF!</definedName>
    <definedName name="_58__123Graph_CCHART_17" localSheetId="12" hidden="1">#REF!</definedName>
    <definedName name="_58__123Graph_CCHART_17" hidden="1">#REF!</definedName>
    <definedName name="_58Excel_BuiltIn_Criteria_17_1" localSheetId="12">#REF!</definedName>
    <definedName name="_58Excel_BuiltIn_Criteria_17_1" localSheetId="11">#REF!</definedName>
    <definedName name="_58Excel_BuiltIn_Criteria_17_1" localSheetId="14">#REF!</definedName>
    <definedName name="_58Excel_BuiltIn_Criteria_17_1">#REF!</definedName>
    <definedName name="_59___123Graph_BCHART_6" localSheetId="12" hidden="1">#REF!</definedName>
    <definedName name="_59___123Graph_BCHART_6" hidden="1">#REF!</definedName>
    <definedName name="_59__123Graph_CCHART_18" localSheetId="12" hidden="1">#REF!</definedName>
    <definedName name="_59__123Graph_CCHART_18" hidden="1">#REF!</definedName>
    <definedName name="_59Excel_BuiltIn_Criteria_19_1" localSheetId="12">#REF!</definedName>
    <definedName name="_59Excel_BuiltIn_Criteria_19_1" localSheetId="11">#REF!</definedName>
    <definedName name="_59Excel_BuiltIn_Criteria_19_1" localSheetId="14">#REF!</definedName>
    <definedName name="_59Excel_BuiltIn_Criteria_19_1">#REF!</definedName>
    <definedName name="_5Aut_resumo_4_1" localSheetId="12">#REF!</definedName>
    <definedName name="_5Aut_resumo_4_1">#REF!</definedName>
    <definedName name="_5Excel_BuiltIn_Print_Titles_3_1" localSheetId="12">(#REF!,#REF!)</definedName>
    <definedName name="_5Excel_BuiltIn_Print_Titles_3_1">(#REF!,#REF!)</definedName>
    <definedName name="_5PassaExtenso_1_1_1">#N/A</definedName>
    <definedName name="_6____123Graph_ACHART_9" localSheetId="12" hidden="1">#REF!</definedName>
    <definedName name="_6____123Graph_ACHART_9" hidden="1">#REF!</definedName>
    <definedName name="_6__123Graph_ACHART_14" localSheetId="12" hidden="1">#REF!</definedName>
    <definedName name="_6__123Graph_ACHART_14" hidden="1">#REF!</definedName>
    <definedName name="_6__123Graph_ACHART_9" localSheetId="12" hidden="1">#REF!</definedName>
    <definedName name="_6__123Graph_ACHART_9" hidden="1">#REF!</definedName>
    <definedName name="_6__123Graph_CCHART_1" localSheetId="12" hidden="1">#REF!</definedName>
    <definedName name="_6__123Graph_CCHART_1" localSheetId="11" hidden="1">#REF!</definedName>
    <definedName name="_6__123Graph_CCHART_1" localSheetId="14" hidden="1">#REF!</definedName>
    <definedName name="_6__123Graph_CCHART_1" hidden="1">#REF!</definedName>
    <definedName name="_6_2_1">#N/A</definedName>
    <definedName name="_6_z_1" localSheetId="12">#REF!</definedName>
    <definedName name="_6_z_1">#REF!</definedName>
    <definedName name="_60__123Graph_CCHART_19" localSheetId="12" hidden="1">#REF!</definedName>
    <definedName name="_60__123Graph_CCHART_19" hidden="1">#REF!</definedName>
    <definedName name="_60Excel_BuiltIn_Criteria_2_1" localSheetId="12">#REF!</definedName>
    <definedName name="_60Excel_BuiltIn_Criteria_2_1" localSheetId="11">#REF!</definedName>
    <definedName name="_60Excel_BuiltIn_Criteria_2_1" localSheetId="14">#REF!</definedName>
    <definedName name="_60Excel_BuiltIn_Criteria_2_1">#REF!</definedName>
    <definedName name="_61___123Graph_CCHART_1" localSheetId="12" hidden="1">#REF!</definedName>
    <definedName name="_61___123Graph_CCHART_1" hidden="1">#REF!</definedName>
    <definedName name="_61__123Graph_CCHART_20" localSheetId="12" hidden="1">#REF!</definedName>
    <definedName name="_61__123Graph_CCHART_20" hidden="1">#REF!</definedName>
    <definedName name="_61Excel_BuiltIn_Criteria_28_1" localSheetId="12">#REF!</definedName>
    <definedName name="_61Excel_BuiltIn_Criteria_28_1" localSheetId="11">#REF!</definedName>
    <definedName name="_61Excel_BuiltIn_Criteria_28_1" localSheetId="14">#REF!</definedName>
    <definedName name="_61Excel_BuiltIn_Criteria_28_1">#REF!</definedName>
    <definedName name="_62___123Graph_CCHART_10" localSheetId="12" hidden="1">#REF!</definedName>
    <definedName name="_62___123Graph_CCHART_10" hidden="1">#REF!</definedName>
    <definedName name="_62__123Graph_CCHART_21" localSheetId="12" hidden="1">#REF!</definedName>
    <definedName name="_62__123Graph_CCHART_21" hidden="1">#REF!</definedName>
    <definedName name="_62Excel_BuiltIn_Criteria_3_1" localSheetId="12">#REF!</definedName>
    <definedName name="_62Excel_BuiltIn_Criteria_3_1" localSheetId="11">#REF!</definedName>
    <definedName name="_62Excel_BuiltIn_Criteria_3_1" localSheetId="14">#REF!</definedName>
    <definedName name="_62Excel_BuiltIn_Criteria_3_1">#REF!</definedName>
    <definedName name="_63___123Graph_CCHART_13" localSheetId="12" hidden="1">#REF!</definedName>
    <definedName name="_63___123Graph_CCHART_13" hidden="1">#REF!</definedName>
    <definedName name="_63__123Graph_CCHART_22" localSheetId="12" hidden="1">#REF!</definedName>
    <definedName name="_63__123Graph_CCHART_22" hidden="1">#REF!</definedName>
    <definedName name="_63Excel_BuiltIn_Criteria_4_1" localSheetId="12">#REF!</definedName>
    <definedName name="_63Excel_BuiltIn_Criteria_4_1" localSheetId="11">#REF!</definedName>
    <definedName name="_63Excel_BuiltIn_Criteria_4_1" localSheetId="14">#REF!</definedName>
    <definedName name="_63Excel_BuiltIn_Criteria_4_1">#REF!</definedName>
    <definedName name="_64___123Graph_CCHART_14" localSheetId="12" hidden="1">#REF!</definedName>
    <definedName name="_64___123Graph_CCHART_14" hidden="1">#REF!</definedName>
    <definedName name="_64__123Graph_CCHART_23" localSheetId="12" hidden="1">#REF!</definedName>
    <definedName name="_64__123Graph_CCHART_23" hidden="1">#REF!</definedName>
    <definedName name="_64Excel_BuiltIn_Criteria_7_1" localSheetId="12">#REF!</definedName>
    <definedName name="_64Excel_BuiltIn_Criteria_7_1" localSheetId="11">#REF!</definedName>
    <definedName name="_64Excel_BuiltIn_Criteria_7_1" localSheetId="14">#REF!</definedName>
    <definedName name="_64Excel_BuiltIn_Criteria_7_1">#REF!</definedName>
    <definedName name="_65___123Graph_CCHART_15" localSheetId="12" hidden="1">#REF!</definedName>
    <definedName name="_65___123Graph_CCHART_15" hidden="1">#REF!</definedName>
    <definedName name="_65__123Graph_CCHART_6" localSheetId="12" hidden="1">#REF!</definedName>
    <definedName name="_65__123Graph_CCHART_6" hidden="1">#REF!</definedName>
    <definedName name="_65Excel_BuiltIn_Criteria_9_1" localSheetId="12">#REF!</definedName>
    <definedName name="_65Excel_BuiltIn_Criteria_9_1" localSheetId="11">#REF!</definedName>
    <definedName name="_65Excel_BuiltIn_Criteria_9_1" localSheetId="14">#REF!</definedName>
    <definedName name="_65Excel_BuiltIn_Criteria_9_1">#REF!</definedName>
    <definedName name="_66___123Graph_CCHART_16" localSheetId="12" hidden="1">#REF!</definedName>
    <definedName name="_66___123Graph_CCHART_16" hidden="1">#REF!</definedName>
    <definedName name="_66__123Graph_CCHART_9" localSheetId="12" hidden="1">#REF!</definedName>
    <definedName name="_66__123Graph_CCHART_9" hidden="1">#REF!</definedName>
    <definedName name="_67___123Graph_CCHART_17" localSheetId="12" hidden="1">#REF!</definedName>
    <definedName name="_67___123Graph_CCHART_17" hidden="1">#REF!</definedName>
    <definedName name="_67__123Graph_DCHART_1" localSheetId="12" hidden="1">#REF!</definedName>
    <definedName name="_67__123Graph_DCHART_1" hidden="1">#REF!</definedName>
    <definedName name="_67Excel_BuiltIn_Database_1">#N/A</definedName>
    <definedName name="_68___123Graph_CCHART_18" localSheetId="12" hidden="1">#REF!</definedName>
    <definedName name="_68___123Graph_CCHART_18" hidden="1">#REF!</definedName>
    <definedName name="_68__123Graph_DCHART_10" localSheetId="12" hidden="1">#REF!</definedName>
    <definedName name="_68__123Graph_DCHART_10" hidden="1">#REF!</definedName>
    <definedName name="_68Excel_BuiltIn_Database_1_1">#N/A</definedName>
    <definedName name="_69___123Graph_CCHART_19" localSheetId="12" hidden="1">#REF!</definedName>
    <definedName name="_69___123Graph_CCHART_19" hidden="1">#REF!</definedName>
    <definedName name="_69__123Graph_DCHART_13" localSheetId="12" hidden="1">#REF!</definedName>
    <definedName name="_69__123Graph_DCHART_13" hidden="1">#REF!</definedName>
    <definedName name="_6Excel_BuiltIn_Criteria_1" localSheetId="12">#REF!</definedName>
    <definedName name="_6Excel_BuiltIn_Criteria_1">#REF!</definedName>
    <definedName name="_6Excel_BuiltIn_Print_Titles_30_1" localSheetId="12">(#REF!,#REF!)</definedName>
    <definedName name="_6Excel_BuiltIn_Print_Titles_30_1">(#REF!,#REF!)</definedName>
    <definedName name="_6Mat_1_1">NA()</definedName>
    <definedName name="_6PassaExtenso_1_1_33_1">#N/A</definedName>
    <definedName name="_7____123Graph_BCHART_1" localSheetId="12" hidden="1">#REF!</definedName>
    <definedName name="_7____123Graph_BCHART_1" hidden="1">#REF!</definedName>
    <definedName name="_7__123Graph_ACHART_15" localSheetId="12" hidden="1">#REF!</definedName>
    <definedName name="_7__123Graph_ACHART_15" hidden="1">#REF!</definedName>
    <definedName name="_7__123Graph_BCHART_1" localSheetId="12" hidden="1">#REF!</definedName>
    <definedName name="_7__123Graph_BCHART_1" hidden="1">#REF!</definedName>
    <definedName name="_70___123Graph_CCHART_20" localSheetId="12" hidden="1">#REF!</definedName>
    <definedName name="_70___123Graph_CCHART_20" hidden="1">#REF!</definedName>
    <definedName name="_70__123Graph_DCHART_14" localSheetId="12" hidden="1">#REF!</definedName>
    <definedName name="_70__123Graph_DCHART_14" hidden="1">#REF!</definedName>
    <definedName name="_70Excel_BuiltIn_Print_Area_1_1" localSheetId="12">#REF!</definedName>
    <definedName name="_70Excel_BuiltIn_Print_Area_1_1" localSheetId="11">#REF!</definedName>
    <definedName name="_70Excel_BuiltIn_Print_Area_1_1" localSheetId="14">#REF!</definedName>
    <definedName name="_70Excel_BuiltIn_Print_Area_1_1">#REF!</definedName>
    <definedName name="_71___123Graph_CCHART_21" localSheetId="12" hidden="1">#REF!</definedName>
    <definedName name="_71___123Graph_CCHART_21" hidden="1">#REF!</definedName>
    <definedName name="_71__123Graph_DCHART_15" localSheetId="12" hidden="1">#REF!</definedName>
    <definedName name="_71__123Graph_DCHART_15" hidden="1">#REF!</definedName>
    <definedName name="_72___123Graph_CCHART_22" localSheetId="12" hidden="1">#REF!</definedName>
    <definedName name="_72___123Graph_CCHART_22" hidden="1">#REF!</definedName>
    <definedName name="_72__123Graph_DCHART_16" localSheetId="12" hidden="1">#REF!</definedName>
    <definedName name="_72__123Graph_DCHART_16" hidden="1">#REF!</definedName>
    <definedName name="_72Excel_BuiltIn_Print_Area_1_1_1">#N/A</definedName>
    <definedName name="_73___123Graph_CCHART_23" localSheetId="12" hidden="1">#REF!</definedName>
    <definedName name="_73___123Graph_CCHART_23" hidden="1">#REF!</definedName>
    <definedName name="_73__123Graph_DCHART_17" localSheetId="12" hidden="1">#REF!</definedName>
    <definedName name="_73__123Graph_DCHART_17" hidden="1">#REF!</definedName>
    <definedName name="_74___123Graph_CCHART_6" localSheetId="12" hidden="1">#REF!</definedName>
    <definedName name="_74___123Graph_CCHART_6" hidden="1">#REF!</definedName>
    <definedName name="_74__123Graph_DCHART_18" localSheetId="12" hidden="1">#REF!</definedName>
    <definedName name="_74__123Graph_DCHART_18" hidden="1">#REF!</definedName>
    <definedName name="_74Excel_BuiltIn_Print_Area_1_1_1_1" localSheetId="12">#REF!</definedName>
    <definedName name="_74Excel_BuiltIn_Print_Area_1_1_1_1" localSheetId="11">#REF!</definedName>
    <definedName name="_74Excel_BuiltIn_Print_Area_1_1_1_1" localSheetId="14">#REF!</definedName>
    <definedName name="_74Excel_BuiltIn_Print_Area_1_1_1_1">#REF!</definedName>
    <definedName name="_75___123Graph_CCHART_9" localSheetId="12" hidden="1">#REF!</definedName>
    <definedName name="_75___123Graph_CCHART_9" hidden="1">#REF!</definedName>
    <definedName name="_75__123Graph_DCHART_19" localSheetId="12" hidden="1">#REF!</definedName>
    <definedName name="_75__123Graph_DCHART_19" hidden="1">#REF!</definedName>
    <definedName name="_76___123Graph_DCHART_1" localSheetId="12" hidden="1">#REF!</definedName>
    <definedName name="_76___123Graph_DCHART_1" hidden="1">#REF!</definedName>
    <definedName name="_76__123Graph_DCHART_20" localSheetId="12" hidden="1">#REF!</definedName>
    <definedName name="_76__123Graph_DCHART_20" hidden="1">#REF!</definedName>
    <definedName name="_76Excel_BuiltIn_Print_Area_1_1_1_1_1">#N/A</definedName>
    <definedName name="_77___123Graph_DCHART_10" localSheetId="12" hidden="1">#REF!</definedName>
    <definedName name="_77___123Graph_DCHART_10" hidden="1">#REF!</definedName>
    <definedName name="_77__123Graph_DCHART_21" localSheetId="12" hidden="1">#REF!</definedName>
    <definedName name="_77__123Graph_DCHART_21" hidden="1">#REF!</definedName>
    <definedName name="_77Excel_BuiltIn_Print_Area_1_1_1_1_1_1">#N/A</definedName>
    <definedName name="_78___123Graph_DCHART_13" localSheetId="12" hidden="1">#REF!</definedName>
    <definedName name="_78___123Graph_DCHART_13" hidden="1">#REF!</definedName>
    <definedName name="_78__123Graph_DCHART_22" localSheetId="12" hidden="1">#REF!</definedName>
    <definedName name="_78__123Graph_DCHART_22" hidden="1">#REF!</definedName>
    <definedName name="_78Excel_BuiltIn_Print_Area_1_1_1_1_1_1_1">#N/A</definedName>
    <definedName name="_79___123Graph_DCHART_14" localSheetId="12" hidden="1">#REF!</definedName>
    <definedName name="_79___123Graph_DCHART_14" hidden="1">#REF!</definedName>
    <definedName name="_79__123Graph_DCHART_23" localSheetId="12" hidden="1">#REF!</definedName>
    <definedName name="_79__123Graph_DCHART_23" hidden="1">#REF!</definedName>
    <definedName name="_79Excel_BuiltIn_Print_Area_1_1_1_1_1_1_1_1">#N/A</definedName>
    <definedName name="_7Excel_BuiltIn_Database_1" localSheetId="12">#REF!</definedName>
    <definedName name="_7Excel_BuiltIn_Database_1">#REF!</definedName>
    <definedName name="_7Excel_BuiltIn_Print_Titles_32_1" localSheetId="12">(#REF!,#REF!)</definedName>
    <definedName name="_7Excel_BuiltIn_Print_Titles_32_1">(#REF!,#REF!)</definedName>
    <definedName name="_7Materiais_1_1">NA()</definedName>
    <definedName name="_7PassaExtenso_1_1_35_1">#N/A</definedName>
    <definedName name="_8____123Graph_BCHART_9" localSheetId="12" hidden="1">#REF!</definedName>
    <definedName name="_8____123Graph_BCHART_9" hidden="1">#REF!</definedName>
    <definedName name="_8__123Graph_ACHART_16" localSheetId="12" hidden="1">#REF!</definedName>
    <definedName name="_8__123Graph_ACHART_16" hidden="1">#REF!</definedName>
    <definedName name="_8__123Graph_BCHART_2" localSheetId="12" hidden="1">#REF!</definedName>
    <definedName name="_8__123Graph_BCHART_2" hidden="1">#REF!</definedName>
    <definedName name="_8__123Graph_DCHART_1" localSheetId="12" hidden="1">#REF!</definedName>
    <definedName name="_8__123Graph_DCHART_1" localSheetId="11" hidden="1">#REF!</definedName>
    <definedName name="_8__123Graph_DCHART_1" localSheetId="14" hidden="1">#REF!</definedName>
    <definedName name="_8__123Graph_DCHART_1" hidden="1">#REF!</definedName>
    <definedName name="_8_a_1">#N/A</definedName>
    <definedName name="_80___123Graph_DCHART_15" localSheetId="12" hidden="1">#REF!</definedName>
    <definedName name="_80___123Graph_DCHART_15" hidden="1">#REF!</definedName>
    <definedName name="_80__123Graph_DCHART_6" localSheetId="12" hidden="1">#REF!</definedName>
    <definedName name="_80__123Graph_DCHART_6" hidden="1">#REF!</definedName>
    <definedName name="_80Excel_BuiltIn_Print_Area_1_1_1_1_1_1_1_1_1">#N/A</definedName>
    <definedName name="_81___123Graph_DCHART_16" localSheetId="12" hidden="1">#REF!</definedName>
    <definedName name="_81___123Graph_DCHART_16" hidden="1">#REF!</definedName>
    <definedName name="_81__123Graph_DCHART_9" localSheetId="12" hidden="1">#REF!</definedName>
    <definedName name="_81__123Graph_DCHART_9" hidden="1">#REF!</definedName>
    <definedName name="_81Excel_BuiltIn_Print_Area_1_1_1_1_1_1_1_1_1_1">#N/A</definedName>
    <definedName name="_82___123Graph_DCHART_17" localSheetId="12" hidden="1">#REF!</definedName>
    <definedName name="_82___123Graph_DCHART_17" hidden="1">#REF!</definedName>
    <definedName name="_82__123Graph_ECHART_10" localSheetId="12" hidden="1">#REF!</definedName>
    <definedName name="_82__123Graph_ECHART_10" hidden="1">#REF!</definedName>
    <definedName name="_82Excel_BuiltIn_Print_Area_2_1" localSheetId="12">#REF!</definedName>
    <definedName name="_82Excel_BuiltIn_Print_Area_2_1" localSheetId="11">#REF!</definedName>
    <definedName name="_82Excel_BuiltIn_Print_Area_2_1" localSheetId="14">#REF!</definedName>
    <definedName name="_82Excel_BuiltIn_Print_Area_2_1">#REF!</definedName>
    <definedName name="_83___123Graph_DCHART_18" localSheetId="12" hidden="1">#REF!</definedName>
    <definedName name="_83___123Graph_DCHART_18" hidden="1">#REF!</definedName>
    <definedName name="_83__123Graph_ECHART_13" localSheetId="12" hidden="1">#REF!</definedName>
    <definedName name="_83__123Graph_ECHART_13" hidden="1">#REF!</definedName>
    <definedName name="_84___123Graph_DCHART_19" localSheetId="12" hidden="1">#REF!</definedName>
    <definedName name="_84___123Graph_DCHART_19" hidden="1">#REF!</definedName>
    <definedName name="_84__123Graph_ECHART_14" localSheetId="12" hidden="1">#REF!</definedName>
    <definedName name="_84__123Graph_ECHART_14" hidden="1">#REF!</definedName>
    <definedName name="_84Excel_BuiltIn_Print_Area_2_1_1" localSheetId="12">#REF!</definedName>
    <definedName name="_84Excel_BuiltIn_Print_Area_2_1_1">#REF!</definedName>
    <definedName name="_85___123Graph_DCHART_20" localSheetId="12" hidden="1">#REF!</definedName>
    <definedName name="_85___123Graph_DCHART_20" hidden="1">#REF!</definedName>
    <definedName name="_85__123Graph_ECHART_15" localSheetId="12" hidden="1">#REF!</definedName>
    <definedName name="_85__123Graph_ECHART_15" hidden="1">#REF!</definedName>
    <definedName name="_85Excel_BuiltIn_Print_Area_2_1_1_1_1_1_1">#N/A</definedName>
    <definedName name="_86___123Graph_DCHART_21" localSheetId="12" hidden="1">#REF!</definedName>
    <definedName name="_86___123Graph_DCHART_21" hidden="1">#REF!</definedName>
    <definedName name="_86__123Graph_ECHART_16" localSheetId="12" hidden="1">#REF!</definedName>
    <definedName name="_86__123Graph_ECHART_16" hidden="1">#REF!</definedName>
    <definedName name="_86Excel_BuiltIn_Print_Area_2_1_1_1_1_1_1_1">#N/A</definedName>
    <definedName name="_87___123Graph_DCHART_22" localSheetId="12" hidden="1">#REF!</definedName>
    <definedName name="_87___123Graph_DCHART_22" hidden="1">#REF!</definedName>
    <definedName name="_87__123Graph_ECHART_17" localSheetId="12" hidden="1">#REF!</definedName>
    <definedName name="_87__123Graph_ECHART_17" hidden="1">#REF!</definedName>
    <definedName name="_87Excel_BuiltIn_Print_Area_2_1_1_1_1_1_1_1_1">#N/A</definedName>
    <definedName name="_88___123Graph_DCHART_23" localSheetId="12" hidden="1">#REF!</definedName>
    <definedName name="_88___123Graph_DCHART_23" hidden="1">#REF!</definedName>
    <definedName name="_88__123Graph_ECHART_18" localSheetId="12" hidden="1">#REF!</definedName>
    <definedName name="_88__123Graph_ECHART_18" hidden="1">#REF!</definedName>
    <definedName name="_88Excel_BuiltIn_Print_Area_20_1" localSheetId="12">#REF!</definedName>
    <definedName name="_88Excel_BuiltIn_Print_Area_20_1" localSheetId="11">#REF!</definedName>
    <definedName name="_88Excel_BuiltIn_Print_Area_20_1" localSheetId="14">#REF!</definedName>
    <definedName name="_88Excel_BuiltIn_Print_Area_20_1">#REF!</definedName>
    <definedName name="_89___123Graph_DCHART_6" localSheetId="12" hidden="1">#REF!</definedName>
    <definedName name="_89___123Graph_DCHART_6" hidden="1">#REF!</definedName>
    <definedName name="_89__123Graph_ECHART_19" localSheetId="12" hidden="1">#REF!</definedName>
    <definedName name="_89__123Graph_ECHART_19" hidden="1">#REF!</definedName>
    <definedName name="_89Excel_BuiltIn_Print_Area_3_1" localSheetId="12">#REF!</definedName>
    <definedName name="_89Excel_BuiltIn_Print_Area_3_1" localSheetId="11">#REF!</definedName>
    <definedName name="_89Excel_BuiltIn_Print_Area_3_1" localSheetId="14">#REF!</definedName>
    <definedName name="_89Excel_BuiltIn_Print_Area_3_1">#REF!</definedName>
    <definedName name="_8Aut_original_4_1" localSheetId="12">#REF!</definedName>
    <definedName name="_8Aut_original_4_1">#REF!</definedName>
    <definedName name="_8Excel_BuiltIn_Print_Titles_33_1" localSheetId="12">(#REF!,#REF!)</definedName>
    <definedName name="_8Excel_BuiltIn_Print_Titles_33_1">(#REF!,#REF!)</definedName>
    <definedName name="_8Materiais2_1_1">NA()</definedName>
    <definedName name="_8PassaExtenso_4_1">NA()</definedName>
    <definedName name="_9____123Graph_XCHART_9" localSheetId="12" hidden="1">#REF!</definedName>
    <definedName name="_9____123Graph_XCHART_9" hidden="1">#REF!</definedName>
    <definedName name="_9__123Graph_ACHART_17" localSheetId="12" hidden="1">#REF!</definedName>
    <definedName name="_9__123Graph_ACHART_17" hidden="1">#REF!</definedName>
    <definedName name="_9__123Graph_BCHART_3" localSheetId="12" hidden="1">#REF!</definedName>
    <definedName name="_9__123Graph_BCHART_3" hidden="1">#REF!</definedName>
    <definedName name="_9_a_1_1">#N/A</definedName>
    <definedName name="_90___123Graph_DCHART_9" localSheetId="12" hidden="1">#REF!</definedName>
    <definedName name="_90___123Graph_DCHART_9" hidden="1">#REF!</definedName>
    <definedName name="_90__123Graph_ECHART_20" localSheetId="12" hidden="1">#REF!</definedName>
    <definedName name="_90__123Graph_ECHART_20" hidden="1">#REF!</definedName>
    <definedName name="_90Excel_BuiltIn_Print_Area_3_1_1">#N/A</definedName>
    <definedName name="_91___123Graph_ECHART_10" localSheetId="12" hidden="1">#REF!</definedName>
    <definedName name="_91___123Graph_ECHART_10" hidden="1">#REF!</definedName>
    <definedName name="_91__123Graph_ECHART_21" localSheetId="12" hidden="1">#REF!</definedName>
    <definedName name="_91__123Graph_ECHART_21" hidden="1">#REF!</definedName>
    <definedName name="_91Excel_BuiltIn_Print_Area_3_1_1_1">#N/A</definedName>
    <definedName name="_92___123Graph_ECHART_13" localSheetId="12" hidden="1">#REF!</definedName>
    <definedName name="_92___123Graph_ECHART_13" hidden="1">#REF!</definedName>
    <definedName name="_92__123Graph_ECHART_22" localSheetId="12" hidden="1">#REF!</definedName>
    <definedName name="_92__123Graph_ECHART_22" hidden="1">#REF!</definedName>
    <definedName name="_92Excel_BuiltIn_Print_Area_3_1_1_1_1">#N/A</definedName>
    <definedName name="_93___123Graph_ECHART_14" localSheetId="12" hidden="1">#REF!</definedName>
    <definedName name="_93___123Graph_ECHART_14" hidden="1">#REF!</definedName>
    <definedName name="_93__123Graph_ECHART_23" localSheetId="12" hidden="1">#REF!</definedName>
    <definedName name="_93__123Graph_ECHART_23" hidden="1">#REF!</definedName>
    <definedName name="_93Excel_BuiltIn_Print_Area_3_1_1_1_1_1">#N/A</definedName>
    <definedName name="_94___123Graph_ECHART_15" localSheetId="12" hidden="1">#REF!</definedName>
    <definedName name="_94___123Graph_ECHART_15" hidden="1">#REF!</definedName>
    <definedName name="_94__123Graph_ECHART_9" localSheetId="12" hidden="1">#REF!</definedName>
    <definedName name="_94__123Graph_ECHART_9" hidden="1">#REF!</definedName>
    <definedName name="_94Excel_BuiltIn_Print_Area_6_1" localSheetId="12">#REF!</definedName>
    <definedName name="_94Excel_BuiltIn_Print_Area_6_1" localSheetId="11">#REF!</definedName>
    <definedName name="_94Excel_BuiltIn_Print_Area_6_1" localSheetId="14">#REF!</definedName>
    <definedName name="_94Excel_BuiltIn_Print_Area_6_1">#REF!</definedName>
    <definedName name="_95___123Graph_ECHART_16" localSheetId="12" hidden="1">#REF!</definedName>
    <definedName name="_95___123Graph_ECHART_16" hidden="1">#REF!</definedName>
    <definedName name="_95__123Graph_FCHART_10" localSheetId="12" hidden="1">#REF!</definedName>
    <definedName name="_95__123Graph_FCHART_10" hidden="1">#REF!</definedName>
    <definedName name="_96___123Graph_ECHART_17" localSheetId="12" hidden="1">#REF!</definedName>
    <definedName name="_96___123Graph_ECHART_17" hidden="1">#REF!</definedName>
    <definedName name="_96__123Graph_FCHART_13" localSheetId="12" hidden="1">#REF!</definedName>
    <definedName name="_96__123Graph_FCHART_13" hidden="1">#REF!</definedName>
    <definedName name="_97___123Graph_ECHART_18" localSheetId="12" hidden="1">#REF!</definedName>
    <definedName name="_97___123Graph_ECHART_18" hidden="1">#REF!</definedName>
    <definedName name="_97__123Graph_FCHART_14" localSheetId="12" hidden="1">#REF!</definedName>
    <definedName name="_97__123Graph_FCHART_14" hidden="1">#REF!</definedName>
    <definedName name="_97Excel_BuiltIn_Print_Area_7_1" localSheetId="12">#REF!</definedName>
    <definedName name="_97Excel_BuiltIn_Print_Area_7_1" localSheetId="11">#REF!</definedName>
    <definedName name="_97Excel_BuiltIn_Print_Area_7_1" localSheetId="14">#REF!</definedName>
    <definedName name="_97Excel_BuiltIn_Print_Area_7_1">#REF!</definedName>
    <definedName name="_98___123Graph_ECHART_19" localSheetId="12" hidden="1">#REF!</definedName>
    <definedName name="_98___123Graph_ECHART_19" hidden="1">#REF!</definedName>
    <definedName name="_98__123Graph_FCHART_15" localSheetId="12" hidden="1">#REF!</definedName>
    <definedName name="_98__123Graph_FCHART_15" hidden="1">#REF!</definedName>
    <definedName name="_99___123Graph_ECHART_20" localSheetId="12" hidden="1">#REF!</definedName>
    <definedName name="_99___123Graph_ECHART_20" hidden="1">#REF!</definedName>
    <definedName name="_99__123Graph_FCHART_16" localSheetId="12" hidden="1">#REF!</definedName>
    <definedName name="_99__123Graph_FCHART_16" hidden="1">#REF!</definedName>
    <definedName name="_99Excel_BuiltIn_Print_Area_7_1_1">#N/A</definedName>
    <definedName name="_9Excel_BuiltIn_Print_Titles_34_1" localSheetId="12">(#REF!,#REF!)</definedName>
    <definedName name="_9Excel_BuiltIn_Print_Titles_34_1">(#REF!,#REF!)</definedName>
    <definedName name="_9Materiais3_1_1">NA()</definedName>
    <definedName name="_9PassaExtenso_6_1">"#NAME!PassaExtenso"</definedName>
    <definedName name="_a" localSheetId="12">#REF!</definedName>
    <definedName name="_a" localSheetId="11">#REF!</definedName>
    <definedName name="_a" localSheetId="14">#REF!</definedName>
    <definedName name="_a">#REF!</definedName>
    <definedName name="_a_1" localSheetId="12">#REF!</definedName>
    <definedName name="_a_1" localSheetId="11">#REF!</definedName>
    <definedName name="_a_1" localSheetId="14">#REF!</definedName>
    <definedName name="_a_1">#REF!</definedName>
    <definedName name="_a_11" localSheetId="12">#REF!</definedName>
    <definedName name="_a_11" localSheetId="11">#REF!</definedName>
    <definedName name="_a_11" localSheetId="14">#REF!</definedName>
    <definedName name="_a_11">#REF!</definedName>
    <definedName name="_a_12" localSheetId="12">#REF!</definedName>
    <definedName name="_a_12" localSheetId="11">#REF!</definedName>
    <definedName name="_a_12" localSheetId="14">#REF!</definedName>
    <definedName name="_a_12">#REF!</definedName>
    <definedName name="_a_13" localSheetId="12">#REF!</definedName>
    <definedName name="_a_13" localSheetId="11">#REF!</definedName>
    <definedName name="_a_13" localSheetId="14">#REF!</definedName>
    <definedName name="_a_13">#REF!</definedName>
    <definedName name="_a_14">#N/A</definedName>
    <definedName name="_a_14_1">#N/A</definedName>
    <definedName name="_a_15" localSheetId="12">#REF!</definedName>
    <definedName name="_a_15" localSheetId="11">#REF!</definedName>
    <definedName name="_a_15" localSheetId="14">#REF!</definedName>
    <definedName name="_a_15">#REF!</definedName>
    <definedName name="_a_16" localSheetId="12">#REF!</definedName>
    <definedName name="_a_16" localSheetId="11">#REF!</definedName>
    <definedName name="_a_16" localSheetId="14">#REF!</definedName>
    <definedName name="_a_16">#REF!</definedName>
    <definedName name="_a_17" localSheetId="12">#REF!</definedName>
    <definedName name="_a_17" localSheetId="11">#REF!</definedName>
    <definedName name="_a_17" localSheetId="14">#REF!</definedName>
    <definedName name="_a_17">#REF!</definedName>
    <definedName name="_a_19" localSheetId="12">#REF!</definedName>
    <definedName name="_a_19" localSheetId="11">#REF!</definedName>
    <definedName name="_a_19" localSheetId="14">#REF!</definedName>
    <definedName name="_a_19">#REF!</definedName>
    <definedName name="_a_2" localSheetId="12">#REF!</definedName>
    <definedName name="_a_2" localSheetId="11">#REF!</definedName>
    <definedName name="_a_2" localSheetId="14">#REF!</definedName>
    <definedName name="_a_2">#REF!</definedName>
    <definedName name="_a_28" localSheetId="12">#REF!</definedName>
    <definedName name="_a_28" localSheetId="11">#REF!</definedName>
    <definedName name="_a_28" localSheetId="14">#REF!</definedName>
    <definedName name="_a_28">#REF!</definedName>
    <definedName name="_a_3" localSheetId="12">#REF!</definedName>
    <definedName name="_a_3" localSheetId="11">#REF!</definedName>
    <definedName name="_a_3" localSheetId="14">#REF!</definedName>
    <definedName name="_a_3">#REF!</definedName>
    <definedName name="_a_4" localSheetId="12">#REF!</definedName>
    <definedName name="_a_4" localSheetId="11">#REF!</definedName>
    <definedName name="_a_4" localSheetId="14">#REF!</definedName>
    <definedName name="_a_4">#REF!</definedName>
    <definedName name="_a_7" localSheetId="12">#REF!</definedName>
    <definedName name="_a_7" localSheetId="11">#REF!</definedName>
    <definedName name="_a_7" localSheetId="14">#REF!</definedName>
    <definedName name="_a_7">#REF!</definedName>
    <definedName name="_a_7_1" localSheetId="12">#REF!</definedName>
    <definedName name="_a_7_1" localSheetId="11">#REF!</definedName>
    <definedName name="_a_7_1" localSheetId="14">#REF!</definedName>
    <definedName name="_a_7_1">#REF!</definedName>
    <definedName name="_a_7_14">#N/A</definedName>
    <definedName name="_a_9" localSheetId="12">#REF!</definedName>
    <definedName name="_a_9" localSheetId="11">#REF!</definedName>
    <definedName name="_a_9" localSheetId="14">#REF!</definedName>
    <definedName name="_a_9">#REF!</definedName>
    <definedName name="_A1">#N/A</definedName>
    <definedName name="_A10">#N/A</definedName>
    <definedName name="_A11">#N/A</definedName>
    <definedName name="_A12">#N/A</definedName>
    <definedName name="_A13">#N/A</definedName>
    <definedName name="_A14" localSheetId="11">#REF!</definedName>
    <definedName name="_A14">#N/A</definedName>
    <definedName name="_A15">#N/A</definedName>
    <definedName name="_A16">#N/A</definedName>
    <definedName name="_A17">#N/A</definedName>
    <definedName name="_A19">#N/A</definedName>
    <definedName name="_A2">#N/A</definedName>
    <definedName name="_A20">#N/A</definedName>
    <definedName name="_A21">#N/A</definedName>
    <definedName name="_A22">#N/A</definedName>
    <definedName name="_A23">#N/A</definedName>
    <definedName name="_A24">#N/A</definedName>
    <definedName name="_A25">#N/A</definedName>
    <definedName name="_A251001" localSheetId="12">#REF!</definedName>
    <definedName name="_A251001">#REF!</definedName>
    <definedName name="_A254001" localSheetId="12">#REF!</definedName>
    <definedName name="_A254001">#REF!</definedName>
    <definedName name="_A3">#N/A</definedName>
    <definedName name="_A4">#N/A</definedName>
    <definedName name="_A5">#N/A</definedName>
    <definedName name="_A510101" localSheetId="12">#REF!</definedName>
    <definedName name="_A510101">#REF!</definedName>
    <definedName name="_A510102" localSheetId="12">#REF!</definedName>
    <definedName name="_A510102">#REF!</definedName>
    <definedName name="_A6">#N/A</definedName>
    <definedName name="_A7">#N/A</definedName>
    <definedName name="_A810101" localSheetId="12">#REF!</definedName>
    <definedName name="_A810101">#REF!</definedName>
    <definedName name="_A810102" localSheetId="12">#REF!</definedName>
    <definedName name="_A810102">#REF!</definedName>
    <definedName name="_A810112" localSheetId="12">#REF!</definedName>
    <definedName name="_A810112">#REF!</definedName>
    <definedName name="_A840300" localSheetId="12">#REF!</definedName>
    <definedName name="_A840300">#REF!</definedName>
    <definedName name="_A9">#N/A</definedName>
    <definedName name="_AA2">#N/A</definedName>
    <definedName name="_Abr1" localSheetId="11">#REF!</definedName>
    <definedName name="_Abr1">#N/A</definedName>
    <definedName name="_ABR95" localSheetId="12">#REF!</definedName>
    <definedName name="_ABR95" localSheetId="11">#REF!</definedName>
    <definedName name="_ABR95">#REF!</definedName>
    <definedName name="_ABR96" localSheetId="12">#REF!</definedName>
    <definedName name="_ABR96" localSheetId="11">#REF!</definedName>
    <definedName name="_ABR96">#REF!</definedName>
    <definedName name="_ABR97" localSheetId="12">#REF!</definedName>
    <definedName name="_ABR97" localSheetId="11">#REF!</definedName>
    <definedName name="_ABR97">#REF!</definedName>
    <definedName name="_ABR98" localSheetId="12">#REF!</definedName>
    <definedName name="_ABR98" localSheetId="11">#REF!</definedName>
    <definedName name="_ABR98">#REF!</definedName>
    <definedName name="_ABR99" localSheetId="12">#REF!</definedName>
    <definedName name="_ABR99" localSheetId="11">#REF!</definedName>
    <definedName name="_ABR99">#REF!</definedName>
    <definedName name="_ACA25" localSheetId="12">#REF!</definedName>
    <definedName name="_ACA25" localSheetId="11">#REF!</definedName>
    <definedName name="_ACA25">#REF!</definedName>
    <definedName name="_ACA50" localSheetId="12">#REF!</definedName>
    <definedName name="_ACA50" localSheetId="11">#REF!</definedName>
    <definedName name="_ACA50">#REF!</definedName>
    <definedName name="_ACM30" localSheetId="12">#REF!</definedName>
    <definedName name="_ACM30">#REF!</definedName>
    <definedName name="_act2" localSheetId="12">#REF!</definedName>
    <definedName name="_act2">#REF!</definedName>
    <definedName name="_adm1" localSheetId="12" hidden="1">{"'Índice'!$A$1:$K$49"}</definedName>
    <definedName name="_adm1" hidden="1">{"'Índice'!$A$1:$K$49"}</definedName>
    <definedName name="_adm2" localSheetId="12" hidden="1">{"VENTAS1",#N/A,FALSE,"VENTAS";"VENTAS2",#N/A,FALSE,"VENTAS";"VENTAS3",#N/A,FALSE,"VENTAS";"VENTAS4",#N/A,FALSE,"VENTAS";"VENTAS5",#N/A,FALSE,"VENTAS";"VENTAS6",#N/A,FALSE,"VENTAS";"VENTAS7",#N/A,FALSE,"VENTAS";"VENTAS8",#N/A,FALSE,"VENTAS"}</definedName>
    <definedName name="_adm2" hidden="1">{"VENTAS1",#N/A,FALSE,"VENTAS";"VENTAS2",#N/A,FALSE,"VENTAS";"VENTAS3",#N/A,FALSE,"VENTAS";"VENTAS4",#N/A,FALSE,"VENTAS";"VENTAS5",#N/A,FALSE,"VENTAS";"VENTAS6",#N/A,FALSE,"VENTAS";"VENTAS7",#N/A,FALSE,"VENTAS";"VENTAS8",#N/A,FALSE,"VENTAS"}</definedName>
    <definedName name="_aga16" localSheetId="12">#REF!</definedName>
    <definedName name="_aga16">#REF!</definedName>
    <definedName name="_Ago1" localSheetId="12">#REF!</definedName>
    <definedName name="_Ago1">#REF!</definedName>
    <definedName name="_AGO95" localSheetId="12">#REF!</definedName>
    <definedName name="_AGO95" localSheetId="11">#REF!</definedName>
    <definedName name="_AGO95">#REF!</definedName>
    <definedName name="_AGO96" localSheetId="12">#REF!</definedName>
    <definedName name="_AGO96" localSheetId="11">#REF!</definedName>
    <definedName name="_AGO96">#REF!</definedName>
    <definedName name="_AGO97" localSheetId="12">#REF!</definedName>
    <definedName name="_AGO97" localSheetId="11">#REF!</definedName>
    <definedName name="_AGO97">#REF!</definedName>
    <definedName name="_AGO98" localSheetId="12">#REF!</definedName>
    <definedName name="_AGO98" localSheetId="11">#REF!</definedName>
    <definedName name="_AGO98">#REF!</definedName>
    <definedName name="_AGO99" localSheetId="12">#REF!</definedName>
    <definedName name="_AGO99" localSheetId="11">#REF!</definedName>
    <definedName name="_AGO99">#REF!</definedName>
    <definedName name="_arg13" localSheetId="12">#REF!</definedName>
    <definedName name="_arg13" localSheetId="11">#REF!</definedName>
    <definedName name="_arg13" localSheetId="14">#REF!</definedName>
    <definedName name="_arg13">#REF!</definedName>
    <definedName name="_arg16" localSheetId="12">#REF!</definedName>
    <definedName name="_arg16" localSheetId="11">#REF!</definedName>
    <definedName name="_arg16" localSheetId="14">#REF!</definedName>
    <definedName name="_arg16">#REF!</definedName>
    <definedName name="_asc321" localSheetId="12">#REF!</definedName>
    <definedName name="_asc321">#REF!</definedName>
    <definedName name="_ATD08" localSheetId="12">#REF!</definedName>
    <definedName name="_ATD08">#REF!</definedName>
    <definedName name="_ATD1" localSheetId="12">#REF!</definedName>
    <definedName name="_ATD1">#REF!</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MacroRecalculationBehavior" hidden="1">0</definedName>
    <definedName name="_AtRisk_SimSetting_RandomNumberGenerator" hidden="1">0</definedName>
    <definedName name="_AtRisk_SimSetting_ReportsList" hidden="1">0</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Aut2" localSheetId="12">#REF!</definedName>
    <definedName name="_Aut2">#REF!</definedName>
    <definedName name="_BDI1" localSheetId="12">#REF!</definedName>
    <definedName name="_BDI1">#REF!</definedName>
    <definedName name="_bra2" localSheetId="12">#REF!</definedName>
    <definedName name="_bra2">#REF!</definedName>
    <definedName name="_bre5040" localSheetId="12">#REF!</definedName>
    <definedName name="_bre5040">#REF!</definedName>
    <definedName name="_brv2" localSheetId="12">#REF!</definedName>
    <definedName name="_brv2">#REF!</definedName>
    <definedName name="_Brz1" localSheetId="12">#REF!</definedName>
    <definedName name="_Brz1">#REF!</definedName>
    <definedName name="_Brz2" localSheetId="12">#REF!</definedName>
    <definedName name="_Brz2">#REF!</definedName>
    <definedName name="_c" localSheetId="12">#REF!</definedName>
    <definedName name="_c">#REF!</definedName>
    <definedName name="_c_1" localSheetId="12">#REF!</definedName>
    <definedName name="_c_1">#REF!</definedName>
    <definedName name="_c_10" localSheetId="12">#REF!</definedName>
    <definedName name="_c_10">#REF!</definedName>
    <definedName name="_c_10_1" localSheetId="12">#REF!</definedName>
    <definedName name="_c_10_1">#REF!</definedName>
    <definedName name="_c_11" localSheetId="12">#REF!</definedName>
    <definedName name="_c_11" localSheetId="11">#REF!</definedName>
    <definedName name="_c_11" localSheetId="14">#REF!</definedName>
    <definedName name="_c_11">#REF!</definedName>
    <definedName name="_c_12" localSheetId="12">#REF!</definedName>
    <definedName name="_c_12" localSheetId="11">#REF!</definedName>
    <definedName name="_c_12" localSheetId="14">#REF!</definedName>
    <definedName name="_c_12">#REF!</definedName>
    <definedName name="_c_12_1" localSheetId="12">#REF!</definedName>
    <definedName name="_c_12_1">#REF!</definedName>
    <definedName name="_c_13" localSheetId="12">#REF!</definedName>
    <definedName name="_c_13" localSheetId="11">#REF!</definedName>
    <definedName name="_c_13" localSheetId="14">#REF!</definedName>
    <definedName name="_c_13">#REF!</definedName>
    <definedName name="_c_15" localSheetId="12">#REF!</definedName>
    <definedName name="_c_15" localSheetId="11">#REF!</definedName>
    <definedName name="_c_15" localSheetId="14">#REF!</definedName>
    <definedName name="_c_15">#REF!</definedName>
    <definedName name="_c_16" localSheetId="12">#REF!</definedName>
    <definedName name="_c_16" localSheetId="11">#REF!</definedName>
    <definedName name="_c_16" localSheetId="14">#REF!</definedName>
    <definedName name="_c_16">#REF!</definedName>
    <definedName name="_c_17" localSheetId="12">#REF!</definedName>
    <definedName name="_c_17" localSheetId="11">#REF!</definedName>
    <definedName name="_c_17" localSheetId="14">#REF!</definedName>
    <definedName name="_c_17">#REF!</definedName>
    <definedName name="_c_19" localSheetId="12">#REF!</definedName>
    <definedName name="_c_19" localSheetId="11">#REF!</definedName>
    <definedName name="_c_19" localSheetId="14">#REF!</definedName>
    <definedName name="_c_19">#REF!</definedName>
    <definedName name="_c_2" localSheetId="12">#REF!</definedName>
    <definedName name="_c_2" localSheetId="11">#REF!</definedName>
    <definedName name="_c_2" localSheetId="14">#REF!</definedName>
    <definedName name="_c_2">#REF!</definedName>
    <definedName name="_c_28" localSheetId="12">#REF!</definedName>
    <definedName name="_c_28" localSheetId="11">#REF!</definedName>
    <definedName name="_c_28" localSheetId="14">#REF!</definedName>
    <definedName name="_c_28">#REF!</definedName>
    <definedName name="_c_3" localSheetId="12">#REF!</definedName>
    <definedName name="_c_3" localSheetId="11">#REF!</definedName>
    <definedName name="_c_3" localSheetId="14">#REF!</definedName>
    <definedName name="_c_3">#REF!</definedName>
    <definedName name="_c_3_1" localSheetId="12">#REF!</definedName>
    <definedName name="_c_3_1">#REF!</definedName>
    <definedName name="_c_4" localSheetId="12">#REF!</definedName>
    <definedName name="_c_4" localSheetId="11">#REF!</definedName>
    <definedName name="_c_4" localSheetId="14">#REF!</definedName>
    <definedName name="_c_4">#REF!</definedName>
    <definedName name="_c_7" localSheetId="12">#REF!</definedName>
    <definedName name="_c_7" localSheetId="11">#REF!</definedName>
    <definedName name="_c_7" localSheetId="14">#REF!</definedName>
    <definedName name="_c_7">#REF!</definedName>
    <definedName name="_c_9" localSheetId="12">#REF!</definedName>
    <definedName name="_c_9" localSheetId="11">#REF!</definedName>
    <definedName name="_c_9" localSheetId="14">#REF!</definedName>
    <definedName name="_c_9">#REF!</definedName>
    <definedName name="_c_9_1" localSheetId="12">#REF!</definedName>
    <definedName name="_c_9_1">#REF!</definedName>
    <definedName name="_cab1" localSheetId="12">#REF!</definedName>
    <definedName name="_cab1" localSheetId="11">#REF!</definedName>
    <definedName name="_cab1" localSheetId="14">#REF!</definedName>
    <definedName name="_cab1">#REF!</definedName>
    <definedName name="_cab2" localSheetId="12">#REF!</definedName>
    <definedName name="_cab2">#REF!</definedName>
    <definedName name="_CAP20" localSheetId="12">#REF!</definedName>
    <definedName name="_CAP20" localSheetId="11">#REF!</definedName>
    <definedName name="_CAP20" localSheetId="14">#REF!</definedName>
    <definedName name="_CAP20">#REF!</definedName>
    <definedName name="_cap50" localSheetId="12">#REF!</definedName>
    <definedName name="_cap50">#REF!</definedName>
    <definedName name="_CC709" localSheetId="11">#REF!</definedName>
    <definedName name="_CC709">#N/A</definedName>
    <definedName name="_CC709_10">#N/A</definedName>
    <definedName name="_CC709_11">#N/A</definedName>
    <definedName name="_CC709_12">#N/A</definedName>
    <definedName name="_CC709_13">#N/A</definedName>
    <definedName name="_CC709_14">#N/A</definedName>
    <definedName name="_CC709_15">#N/A</definedName>
    <definedName name="_CC709_16">#N/A</definedName>
    <definedName name="_CC709_17">#N/A</definedName>
    <definedName name="_CC709_18">#N/A</definedName>
    <definedName name="_CC709_5">#N/A</definedName>
    <definedName name="_CC709_6">#N/A</definedName>
    <definedName name="_CC709_7">#N/A</definedName>
    <definedName name="_CC709_8">#N/A</definedName>
    <definedName name="_CC709_9">#N/A</definedName>
    <definedName name="_CC947" localSheetId="11">#REF!</definedName>
    <definedName name="_CC947">#N/A</definedName>
    <definedName name="_CCM30" localSheetId="12">#REF!</definedName>
    <definedName name="_CCM30" localSheetId="11">#REF!</definedName>
    <definedName name="_CCM30">#REF!</definedName>
    <definedName name="_CIE011" localSheetId="12">#REF!</definedName>
    <definedName name="_CIE011">#REF!</definedName>
    <definedName name="_CIE400" localSheetId="12">#REF!</definedName>
    <definedName name="_CIE400">#REF!</definedName>
    <definedName name="_CIE411" localSheetId="12">#REF!</definedName>
    <definedName name="_CIE411">#REF!</definedName>
    <definedName name="_CIE412" localSheetId="12">#REF!</definedName>
    <definedName name="_CIE412">#REF!</definedName>
    <definedName name="_CIE916" localSheetId="12">#REF!</definedName>
    <definedName name="_CIE916">#REF!</definedName>
    <definedName name="_CMM30" localSheetId="12">#REF!</definedName>
    <definedName name="_CMM30" localSheetId="11">#REF!</definedName>
    <definedName name="_CMM30">#REF!</definedName>
    <definedName name="_COE011" localSheetId="12">#REF!</definedName>
    <definedName name="_COE011">#REF!</definedName>
    <definedName name="_COE400" localSheetId="12">#REF!</definedName>
    <definedName name="_COE400">#REF!</definedName>
    <definedName name="_COE411" localSheetId="12">#REF!</definedName>
    <definedName name="_COE411">#REF!</definedName>
    <definedName name="_COE412" localSheetId="12">#REF!</definedName>
    <definedName name="_COE412">#REF!</definedName>
    <definedName name="_COE916" localSheetId="12">#REF!</definedName>
    <definedName name="_COE916">#REF!</definedName>
    <definedName name="_cronoZero" localSheetId="12">#REF!</definedName>
    <definedName name="_cronoZero">#REF!</definedName>
    <definedName name="_cva32" localSheetId="12">#REF!</definedName>
    <definedName name="_cva32">#REF!</definedName>
    <definedName name="_cva50" localSheetId="12">#REF!</definedName>
    <definedName name="_cva50">#REF!</definedName>
    <definedName name="_cva60" localSheetId="12">#REF!</definedName>
    <definedName name="_cva60">#REF!</definedName>
    <definedName name="_cve90100" localSheetId="12">#REF!</definedName>
    <definedName name="_cve90100">#REF!</definedName>
    <definedName name="_cve9040" localSheetId="12">#REF!</definedName>
    <definedName name="_cve9040">#REF!</definedName>
    <definedName name="_cve9050" localSheetId="12">#REF!</definedName>
    <definedName name="_cve9050">#REF!</definedName>
    <definedName name="_d2" localSheetId="12" hidden="1">{#N/A,#N/A,FALSE,"Aging Summary";#N/A,#N/A,FALSE,"Ratio Analysis";#N/A,#N/A,FALSE,"Test 120 Day Accts";#N/A,#N/A,FALSE,"Tickmarks"}</definedName>
    <definedName name="_d2" hidden="1">{#N/A,#N/A,FALSE,"Aging Summary";#N/A,#N/A,FALSE,"Ratio Analysis";#N/A,#N/A,FALSE,"Test 120 Day Accts";#N/A,#N/A,FALSE,"Tickmarks"}</definedName>
    <definedName name="_DAR02" localSheetId="12">#REF!</definedName>
    <definedName name="_DAR02">#REF!</definedName>
    <definedName name="_Database" localSheetId="12">#REF!</definedName>
    <definedName name="_Database" localSheetId="11">#REF!</definedName>
    <definedName name="_Database" localSheetId="14">#REF!</definedName>
    <definedName name="_Database">#REF!</definedName>
    <definedName name="_Dez1" localSheetId="12">#REF!</definedName>
    <definedName name="_Dez1">#REF!</definedName>
    <definedName name="_DEZ94" localSheetId="12">#REF!</definedName>
    <definedName name="_DEZ94" localSheetId="11">#REF!</definedName>
    <definedName name="_DEZ94">#REF!</definedName>
    <definedName name="_DEZ95" localSheetId="12">#REF!</definedName>
    <definedName name="_DEZ95" localSheetId="11">#REF!</definedName>
    <definedName name="_DEZ95">#REF!</definedName>
    <definedName name="_DEZ96" localSheetId="12">#REF!</definedName>
    <definedName name="_DEZ96" localSheetId="11">#REF!</definedName>
    <definedName name="_DEZ96">#REF!</definedName>
    <definedName name="_DEZ97" localSheetId="12">#REF!</definedName>
    <definedName name="_DEZ97" localSheetId="11">#REF!</definedName>
    <definedName name="_DEZ97">#REF!</definedName>
    <definedName name="_DEZ98" localSheetId="12">#REF!</definedName>
    <definedName name="_DEZ98" localSheetId="11">#REF!</definedName>
    <definedName name="_DEZ98">#REF!</definedName>
    <definedName name="_DEZ99" localSheetId="12">#REF!</definedName>
    <definedName name="_DEZ99" localSheetId="11">#REF!</definedName>
    <definedName name="_DEZ99">#REF!</definedName>
    <definedName name="_dia10">#REF!</definedName>
    <definedName name="_dia3">#REF!</definedName>
    <definedName name="_DIV1004" localSheetId="12">#REF!</definedName>
    <definedName name="_DIV1004">#REF!</definedName>
    <definedName name="_DIV1015" localSheetId="12">#REF!</definedName>
    <definedName name="_DIV1015">#REF!</definedName>
    <definedName name="_DIV1039" localSheetId="12">#REF!</definedName>
    <definedName name="_DIV1039">#REF!</definedName>
    <definedName name="_DIV1050" localSheetId="12">#REF!</definedName>
    <definedName name="_DIV1050">#REF!</definedName>
    <definedName name="_DIV278" localSheetId="12">#REF!</definedName>
    <definedName name="_DIV278">#REF!</definedName>
    <definedName name="_DIV279" localSheetId="12">#REF!</definedName>
    <definedName name="_DIV279">#REF!</definedName>
    <definedName name="_DIV45" localSheetId="12">#REF!</definedName>
    <definedName name="_DIV45">#REF!</definedName>
    <definedName name="_DIV450" localSheetId="12">#REF!</definedName>
    <definedName name="_DIV450">#REF!</definedName>
    <definedName name="_DIV709" localSheetId="12">#REF!</definedName>
    <definedName name="_DIV709">#REF!</definedName>
    <definedName name="_DIV710" localSheetId="12">#REF!</definedName>
    <definedName name="_DIV710">#REF!</definedName>
    <definedName name="_DIV711" localSheetId="12">#REF!</definedName>
    <definedName name="_DIV711">#REF!</definedName>
    <definedName name="_DIV718" localSheetId="12">#REF!</definedName>
    <definedName name="_DIV718">#REF!</definedName>
    <definedName name="_DIV719" localSheetId="12">#REF!</definedName>
    <definedName name="_DIV719">#REF!</definedName>
    <definedName name="_DIV720" localSheetId="12">#REF!</definedName>
    <definedName name="_DIV720">#REF!</definedName>
    <definedName name="_DIV819" localSheetId="12">#REF!</definedName>
    <definedName name="_DIV819">#REF!</definedName>
    <definedName name="_DIV947" localSheetId="12">#REF!</definedName>
    <definedName name="_DIV947">#REF!</definedName>
    <definedName name="_djm10" localSheetId="12">#REF!</definedName>
    <definedName name="_djm10">#REF!</definedName>
    <definedName name="_djm15" localSheetId="12">#REF!</definedName>
    <definedName name="_djm15">#REF!</definedName>
    <definedName name="_dmt1000">#REF!</definedName>
    <definedName name="_dmt1200">#REF!</definedName>
    <definedName name="_dmt200">#REF!</definedName>
    <definedName name="_dmt400">#REF!</definedName>
    <definedName name="_dmt50">#REF!</definedName>
    <definedName name="_dmt600">#REF!</definedName>
    <definedName name="_dmt800">#REF!</definedName>
    <definedName name="_DND2" localSheetId="11">#REF!</definedName>
    <definedName name="_DND2">#N/A</definedName>
    <definedName name="_DND2_10">#N/A</definedName>
    <definedName name="_DND2_11">#N/A</definedName>
    <definedName name="_DND2_12">#N/A</definedName>
    <definedName name="_DND2_13">#N/A</definedName>
    <definedName name="_DND2_14">#N/A</definedName>
    <definedName name="_DND2_15">#N/A</definedName>
    <definedName name="_DND2_16">#N/A</definedName>
    <definedName name="_DND2_17">#N/A</definedName>
    <definedName name="_DND2_18">#N/A</definedName>
    <definedName name="_DND2_5">#N/A</definedName>
    <definedName name="_DND2_6">#N/A</definedName>
    <definedName name="_DND2_7">#N/A</definedName>
    <definedName name="_DND2_8">#N/A</definedName>
    <definedName name="_DND2_9">#N/A</definedName>
    <definedName name="_DPS5" localSheetId="12">#REF!</definedName>
    <definedName name="_DPS5">#REF!</definedName>
    <definedName name="_DPS8" localSheetId="12">#REF!</definedName>
    <definedName name="_DPS8">#REF!</definedName>
    <definedName name="_DRE0700" localSheetId="12" hidden="1">{"'PXR_6500'!$A$1:$I$124"}</definedName>
    <definedName name="_DRE0700" hidden="1">{"'PXR_6500'!$A$1:$I$124"}</definedName>
    <definedName name="_dre2">#REF!</definedName>
    <definedName name="_ECT12" localSheetId="12">#REF!</definedName>
    <definedName name="_ECT12">#REF!</definedName>
    <definedName name="_ECT3" localSheetId="12">#REF!</definedName>
    <definedName name="_ECT3">#REF!</definedName>
    <definedName name="_EDA01" localSheetId="12">#REF!</definedName>
    <definedName name="_EDA01">#REF!</definedName>
    <definedName name="_emp2">#REF!</definedName>
    <definedName name="_eng2" localSheetId="12">#REF!</definedName>
    <definedName name="_eng2">#REF!</definedName>
    <definedName name="_epl5" localSheetId="12">#REF!</definedName>
    <definedName name="_epl5">#REF!</definedName>
    <definedName name="_ESC3" localSheetId="12">#REF!</definedName>
    <definedName name="_ESC3">#REF!</definedName>
    <definedName name="_est1" localSheetId="12">#REF!</definedName>
    <definedName name="_est1">#REF!</definedName>
    <definedName name="_Ext2" localSheetId="12">#REF!</definedName>
    <definedName name="_Ext2" localSheetId="11">#REF!</definedName>
    <definedName name="_Ext2" localSheetId="14">#REF!</definedName>
    <definedName name="_Ext2">#REF!</definedName>
    <definedName name="_Ext2_3" localSheetId="12">#REF!</definedName>
    <definedName name="_Ext2_3">#REF!</definedName>
    <definedName name="_Ext2_4" localSheetId="12">#REF!</definedName>
    <definedName name="_Ext2_4">#REF!</definedName>
    <definedName name="_Ext2_5" localSheetId="12">#REF!</definedName>
    <definedName name="_Ext2_5">#REF!</definedName>
    <definedName name="_Ext22" localSheetId="12">#REF!</definedName>
    <definedName name="_Ext22">#REF!</definedName>
    <definedName name="_fall" localSheetId="12" hidden="1">#REF!</definedName>
    <definedName name="_fall" hidden="1">#REF!</definedName>
    <definedName name="_FAT1" localSheetId="12">#REF!</definedName>
    <definedName name="_FAT1">#REF!</definedName>
    <definedName name="_FAT2" localSheetId="12">#REF!</definedName>
    <definedName name="_FAT2">#REF!</definedName>
    <definedName name="_Fev1" localSheetId="11">#REF!</definedName>
    <definedName name="_Fev1">#N/A</definedName>
    <definedName name="_FEV95" localSheetId="12">#REF!</definedName>
    <definedName name="_FEV95" localSheetId="11">#REF!</definedName>
    <definedName name="_FEV95">#REF!</definedName>
    <definedName name="_FEV96" localSheetId="12">#REF!</definedName>
    <definedName name="_FEV96" localSheetId="11">#REF!</definedName>
    <definedName name="_FEV96">#REF!</definedName>
    <definedName name="_FEV97" localSheetId="12">#REF!</definedName>
    <definedName name="_FEV97" localSheetId="11">#REF!</definedName>
    <definedName name="_FEV97">#REF!</definedName>
    <definedName name="_FEV98" localSheetId="12">#REF!</definedName>
    <definedName name="_FEV98" localSheetId="11">#REF!</definedName>
    <definedName name="_FEV98">#REF!</definedName>
    <definedName name="_FEV99" localSheetId="12">#REF!</definedName>
    <definedName name="_FEV99" localSheetId="11">#REF!</definedName>
    <definedName name="_FEV99">#REF!</definedName>
    <definedName name="_fil2" localSheetId="12">#REF!</definedName>
    <definedName name="_fil2">#REF!</definedName>
    <definedName name="_Fill" localSheetId="17" hidden="1">#REF!</definedName>
    <definedName name="_Fill" localSheetId="12" hidden="1">#REF!</definedName>
    <definedName name="_Fill" localSheetId="15" hidden="1">#REF!</definedName>
    <definedName name="_Fill" localSheetId="9">#REF!</definedName>
    <definedName name="_Fill" localSheetId="6" hidden="1">#REF!</definedName>
    <definedName name="_Fill" localSheetId="14" hidden="1">#REF!</definedName>
    <definedName name="_Fill" localSheetId="16" hidden="1">#REF!</definedName>
    <definedName name="_Fill" localSheetId="1" hidden="1">#REF!</definedName>
    <definedName name="_Fill" localSheetId="0" hidden="1">#REF!</definedName>
    <definedName name="_Fill" hidden="1">#REF!</definedName>
    <definedName name="_fill1" localSheetId="12" hidden="1">#REF!</definedName>
    <definedName name="_fill1" hidden="1">#REF!</definedName>
    <definedName name="_Filll" localSheetId="12" hidden="1">#REF!</definedName>
    <definedName name="_Filll" hidden="1">#REF!</definedName>
    <definedName name="_FilterDatabase" localSheetId="12" hidden="1">#REF!</definedName>
    <definedName name="_FilterDatabase" hidden="1">#REF!</definedName>
    <definedName name="_xlnm._FilterDatabase" localSheetId="12" hidden="1">#REF!</definedName>
    <definedName name="_xlnm._FilterDatabase" localSheetId="3" hidden="1">'CURVA ABC'!$A$10:$H$86</definedName>
    <definedName name="_xlnm._FilterDatabase" localSheetId="15" hidden="1">#REF!</definedName>
    <definedName name="_xlnm._FilterDatabase" localSheetId="5" hidden="1">EFS!$A$12:$R$33</definedName>
    <definedName name="_xlnm._FilterDatabase" localSheetId="9" hidden="1">'Equip Mínimo'!$A$11:$H$74</definedName>
    <definedName name="_xlnm._FilterDatabase" localSheetId="11" hidden="1">#REF!</definedName>
    <definedName name="_xlnm._FilterDatabase" localSheetId="14" hidden="1">#REF!</definedName>
    <definedName name="_xlnm._FilterDatabase" localSheetId="8" hidden="1">'Mobilização-Desmobilização'!$A$12:$M$12</definedName>
    <definedName name="_xlnm._FilterDatabase" localSheetId="1" hidden="1">PLANILHA!$A$1:$J$212</definedName>
    <definedName name="_xlnm._FilterDatabase" hidden="1">#REF!</definedName>
    <definedName name="_fio12" localSheetId="12">#REF!</definedName>
    <definedName name="_fio12">#REF!</definedName>
    <definedName name="_fis5" localSheetId="12">#REF!</definedName>
    <definedName name="_fis5">#REF!</definedName>
    <definedName name="_FOG50" localSheetId="12">#REF!</definedName>
    <definedName name="_FOG50">#REF!</definedName>
    <definedName name="_fpd12" localSheetId="12">#REF!</definedName>
    <definedName name="_fpd12">#REF!</definedName>
    <definedName name="_FR2" localSheetId="12" hidden="1">{#N/A,#N/A,FALSE,"GERAL";#N/A,#N/A,FALSE,"012-96";#N/A,#N/A,FALSE,"018-96";#N/A,#N/A,FALSE,"027-96";#N/A,#N/A,FALSE,"059-96";#N/A,#N/A,FALSE,"076-96";#N/A,#N/A,FALSE,"019-97";#N/A,#N/A,FALSE,"021-97";#N/A,#N/A,FALSE,"022-97";#N/A,#N/A,FALSE,"028-97"}</definedName>
    <definedName name="_FR2" hidden="1">{#N/A,#N/A,FALSE,"GERAL";#N/A,#N/A,FALSE,"012-96";#N/A,#N/A,FALSE,"018-96";#N/A,#N/A,FALSE,"027-96";#N/A,#N/A,FALSE,"059-96";#N/A,#N/A,FALSE,"076-96";#N/A,#N/A,FALSE,"019-97";#N/A,#N/A,FALSE,"021-97";#N/A,#N/A,FALSE,"022-97";#N/A,#N/A,FALSE,"028-97"}</definedName>
    <definedName name="_fvr10" localSheetId="12">#REF!</definedName>
    <definedName name="_fvr10">#REF!</definedName>
    <definedName name="_H111118" localSheetId="12">#REF!</definedName>
    <definedName name="_H111118" localSheetId="11">#REF!</definedName>
    <definedName name="_H111118">#REF!</definedName>
    <definedName name="_H121118" localSheetId="12">#REF!</definedName>
    <definedName name="_H121118" localSheetId="11">#REF!</definedName>
    <definedName name="_H121118">#REF!</definedName>
    <definedName name="_HCB5" localSheetId="12">#REF!</definedName>
    <definedName name="_HCB5">#REF!</definedName>
    <definedName name="_I" localSheetId="12">#REF!</definedName>
    <definedName name="_I" localSheetId="11">#REF!</definedName>
    <definedName name="_I" localSheetId="14">#REF!</definedName>
    <definedName name="_I">#REF!</definedName>
    <definedName name="_I_1" localSheetId="12">#REF!</definedName>
    <definedName name="_I_1" localSheetId="11">#REF!</definedName>
    <definedName name="_I_1" localSheetId="14">#REF!</definedName>
    <definedName name="_I_1">#REF!</definedName>
    <definedName name="_I_1_1" localSheetId="12">#REF!</definedName>
    <definedName name="_I_1_1" localSheetId="11">#REF!</definedName>
    <definedName name="_I_1_1" localSheetId="14">#REF!</definedName>
    <definedName name="_I_1_1">#REF!</definedName>
    <definedName name="_I_1_1_1" localSheetId="12">#REF!</definedName>
    <definedName name="_I_1_1_1" localSheetId="11">#REF!</definedName>
    <definedName name="_I_1_1_1" localSheetId="14">#REF!</definedName>
    <definedName name="_I_1_1_1">#REF!</definedName>
    <definedName name="_I_1_1_1_1" localSheetId="12">#REF!</definedName>
    <definedName name="_I_1_1_1_1">#REF!</definedName>
    <definedName name="_I_1_1_1_1_1" localSheetId="12">#REF!</definedName>
    <definedName name="_I_1_1_1_1_1">#REF!</definedName>
    <definedName name="_I_1_1_1_16" localSheetId="12">#REF!</definedName>
    <definedName name="_I_1_1_1_16">#REF!</definedName>
    <definedName name="_I_1_1_16" localSheetId="12">#REF!</definedName>
    <definedName name="_I_1_1_16">#REF!</definedName>
    <definedName name="_I_1_1_19" localSheetId="12">#REF!</definedName>
    <definedName name="_I_1_1_19" localSheetId="11">#REF!</definedName>
    <definedName name="_I_1_1_19" localSheetId="14">#REF!</definedName>
    <definedName name="_I_1_1_19">#REF!</definedName>
    <definedName name="_I_1_1_19_16" localSheetId="12">#REF!</definedName>
    <definedName name="_I_1_1_19_16">#REF!</definedName>
    <definedName name="_I_1_16" localSheetId="12">#REF!</definedName>
    <definedName name="_I_1_16">#REF!</definedName>
    <definedName name="_I_1_16_1" localSheetId="12">#REF!</definedName>
    <definedName name="_I_1_16_1">#REF!</definedName>
    <definedName name="_I_1_19" localSheetId="12">#REF!</definedName>
    <definedName name="_I_1_19" localSheetId="11">#REF!</definedName>
    <definedName name="_I_1_19" localSheetId="14">#REF!</definedName>
    <definedName name="_I_1_19">#REF!</definedName>
    <definedName name="_I_1_19_16" localSheetId="12">#REF!</definedName>
    <definedName name="_I_1_19_16">#REF!</definedName>
    <definedName name="_I_16" localSheetId="12">#REF!</definedName>
    <definedName name="_I_16">#REF!</definedName>
    <definedName name="_I_16_1" localSheetId="12">#REF!</definedName>
    <definedName name="_I_16_1">#REF!</definedName>
    <definedName name="_I_19" localSheetId="12">#REF!</definedName>
    <definedName name="_I_19" localSheetId="11">#REF!</definedName>
    <definedName name="_I_19" localSheetId="14">#REF!</definedName>
    <definedName name="_I_19">#REF!</definedName>
    <definedName name="_I_19_16" localSheetId="12">#REF!</definedName>
    <definedName name="_I_19_16">#REF!</definedName>
    <definedName name="_I_25" localSheetId="12">#REF!</definedName>
    <definedName name="_I_25" localSheetId="11">#REF!</definedName>
    <definedName name="_I_25" localSheetId="14">#REF!</definedName>
    <definedName name="_I_25">#REF!</definedName>
    <definedName name="_I_3" localSheetId="12">#REF!</definedName>
    <definedName name="_I_3">#REF!</definedName>
    <definedName name="_I_4" localSheetId="12">#REF!</definedName>
    <definedName name="_I_4">#REF!</definedName>
    <definedName name="_I_5" localSheetId="12">#REF!</definedName>
    <definedName name="_I_5">#REF!</definedName>
    <definedName name="_I_6" localSheetId="12">#REF!</definedName>
    <definedName name="_I_6">#REF!</definedName>
    <definedName name="_ind100">#REF!</definedName>
    <definedName name="_insta1" localSheetId="12">(#REF!,#REF!)</definedName>
    <definedName name="_insta1">(#REF!,#REF!)</definedName>
    <definedName name="_ISM1">#REF!</definedName>
    <definedName name="_itu1" localSheetId="12">#REF!</definedName>
    <definedName name="_itu1">#REF!</definedName>
    <definedName name="_Jan1" localSheetId="11">#REF!</definedName>
    <definedName name="_Jan1">#N/A</definedName>
    <definedName name="_JAN2003" localSheetId="12">#REF!</definedName>
    <definedName name="_JAN2003" localSheetId="11">#REF!</definedName>
    <definedName name="_JAN2003">#REF!</definedName>
    <definedName name="_JAN95" localSheetId="12">#REF!</definedName>
    <definedName name="_JAN95" localSheetId="11">#REF!</definedName>
    <definedName name="_JAN95">#REF!</definedName>
    <definedName name="_JAN96" localSheetId="12">#REF!</definedName>
    <definedName name="_JAN96" localSheetId="11">#REF!</definedName>
    <definedName name="_JAN96">#REF!</definedName>
    <definedName name="_JAN97" localSheetId="12">#REF!</definedName>
    <definedName name="_JAN97" localSheetId="11">#REF!</definedName>
    <definedName name="_JAN97">#REF!</definedName>
    <definedName name="_JAN98" localSheetId="12">#REF!</definedName>
    <definedName name="_JAN98" localSheetId="11">#REF!</definedName>
    <definedName name="_JAN98">#REF!</definedName>
    <definedName name="_JAN99" localSheetId="12">#REF!</definedName>
    <definedName name="_JAN99" localSheetId="11">#REF!</definedName>
    <definedName name="_JAN99">#REF!</definedName>
    <definedName name="_JAZ1" localSheetId="12">#REF!</definedName>
    <definedName name="_JAZ1" localSheetId="11">#REF!</definedName>
    <definedName name="_JAZ1" localSheetId="14">#REF!</definedName>
    <definedName name="_JAZ1">#REF!</definedName>
    <definedName name="_JAZ11" localSheetId="12">#REF!</definedName>
    <definedName name="_JAZ11" localSheetId="11">#REF!</definedName>
    <definedName name="_JAZ11" localSheetId="14">#REF!</definedName>
    <definedName name="_JAZ11">#REF!</definedName>
    <definedName name="_JAZ2" localSheetId="12">#REF!</definedName>
    <definedName name="_JAZ2" localSheetId="11">#REF!</definedName>
    <definedName name="_JAZ2" localSheetId="14">#REF!</definedName>
    <definedName name="_JAZ2">#REF!</definedName>
    <definedName name="_JAZ22" localSheetId="12">#REF!</definedName>
    <definedName name="_JAZ22" localSheetId="11">#REF!</definedName>
    <definedName name="_JAZ22" localSheetId="14">#REF!</definedName>
    <definedName name="_JAZ22">#REF!</definedName>
    <definedName name="_JAZ3" localSheetId="12">#REF!</definedName>
    <definedName name="_JAZ3" localSheetId="11">#REF!</definedName>
    <definedName name="_JAZ3" localSheetId="14">#REF!</definedName>
    <definedName name="_JAZ3">#REF!</definedName>
    <definedName name="_JAZ33" localSheetId="12">#REF!</definedName>
    <definedName name="_JAZ33" localSheetId="11">#REF!</definedName>
    <definedName name="_JAZ33" localSheetId="14">#REF!</definedName>
    <definedName name="_JAZ33">#REF!</definedName>
    <definedName name="_jla20" localSheetId="12">#REF!</definedName>
    <definedName name="_jla20">#REF!</definedName>
    <definedName name="_jla32" localSheetId="12">#REF!</definedName>
    <definedName name="_jla32">#REF!</definedName>
    <definedName name="_Jul1" localSheetId="12">#REF!</definedName>
    <definedName name="_Jul1">#REF!</definedName>
    <definedName name="_JUL95" localSheetId="12">#REF!</definedName>
    <definedName name="_JUL95" localSheetId="11">#REF!</definedName>
    <definedName name="_JUL95">#REF!</definedName>
    <definedName name="_JUL96" localSheetId="12">#REF!</definedName>
    <definedName name="_JUL96" localSheetId="11">#REF!</definedName>
    <definedName name="_JUL96">#REF!</definedName>
    <definedName name="_JUL97" localSheetId="12">#REF!</definedName>
    <definedName name="_JUL97" localSheetId="11">#REF!</definedName>
    <definedName name="_JUL97">#REF!</definedName>
    <definedName name="_JUL98" localSheetId="12">#REF!</definedName>
    <definedName name="_JUL98" localSheetId="11">#REF!</definedName>
    <definedName name="_JUL98">#REF!</definedName>
    <definedName name="_JUL99" localSheetId="12">#REF!</definedName>
    <definedName name="_JUL99" localSheetId="11">#REF!</definedName>
    <definedName name="_JUL99">#REF!</definedName>
    <definedName name="_Jun1" localSheetId="12">#REF!</definedName>
    <definedName name="_Jun1">#REF!</definedName>
    <definedName name="_JUN95" localSheetId="12">#REF!</definedName>
    <definedName name="_JUN95" localSheetId="11">#REF!</definedName>
    <definedName name="_JUN95">#REF!</definedName>
    <definedName name="_JUN96" localSheetId="12">#REF!</definedName>
    <definedName name="_JUN96" localSheetId="11">#REF!</definedName>
    <definedName name="_JUN96">#REF!</definedName>
    <definedName name="_JUN97" localSheetId="12">#REF!</definedName>
    <definedName name="_JUN97" localSheetId="11">#REF!</definedName>
    <definedName name="_JUN97">#REF!</definedName>
    <definedName name="_JUN98" localSheetId="12">#REF!</definedName>
    <definedName name="_JUN98" localSheetId="11">#REF!</definedName>
    <definedName name="_JUN98">#REF!</definedName>
    <definedName name="_JUN99" localSheetId="12">#REF!</definedName>
    <definedName name="_JUN99" localSheetId="11">#REF!</definedName>
    <definedName name="_JUN99">#REF!</definedName>
    <definedName name="_Key1" localSheetId="12" hidden="1">#REF!</definedName>
    <definedName name="_Key1" localSheetId="15" hidden="1">'[11]1.6'!$A$11</definedName>
    <definedName name="_Key1" localSheetId="9">#REF!</definedName>
    <definedName name="_Key1" localSheetId="6" hidden="1">#REF!</definedName>
    <definedName name="_Key1" localSheetId="1" hidden="1">#REF!</definedName>
    <definedName name="_Key1" localSheetId="0" hidden="1">#REF!</definedName>
    <definedName name="_Key1" hidden="1">#REF!</definedName>
    <definedName name="_Key2" localSheetId="12" hidden="1">#REF!</definedName>
    <definedName name="_Key2" localSheetId="9">#REF!</definedName>
    <definedName name="_Key2" localSheetId="14" hidden="1">#REF!</definedName>
    <definedName name="_Key2" localSheetId="1" hidden="1">#REF!</definedName>
    <definedName name="_Key2" localSheetId="0" hidden="1">#REF!</definedName>
    <definedName name="_Key2" hidden="1">#REF!</definedName>
    <definedName name="_key20" localSheetId="12" hidden="1">#REF!</definedName>
    <definedName name="_key20" hidden="1">#REF!</definedName>
    <definedName name="_ki5" localSheetId="12">#REF!</definedName>
    <definedName name="_ki5">#REF!</definedName>
    <definedName name="_ki5_1" localSheetId="12">#REF!</definedName>
    <definedName name="_ki5_1">#REF!</definedName>
    <definedName name="_ki5_3" localSheetId="12">#REF!</definedName>
    <definedName name="_ki5_3">#REF!</definedName>
    <definedName name="_ki5_4" localSheetId="12">#REF!</definedName>
    <definedName name="_ki5_4">#REF!</definedName>
    <definedName name="_ki5_5" localSheetId="12">#REF!</definedName>
    <definedName name="_ki5_5">#REF!</definedName>
    <definedName name="_kit55" localSheetId="12">#REF!</definedName>
    <definedName name="_kit55">#REF!</definedName>
    <definedName name="_KM406407" localSheetId="12">#REF!</definedName>
    <definedName name="_KM406407" localSheetId="11">#REF!</definedName>
    <definedName name="_KM406407" localSheetId="14">#REF!</definedName>
    <definedName name="_KM406407">#REF!</definedName>
    <definedName name="_KM406407_10">#N/A</definedName>
    <definedName name="_KM406407_11">#N/A</definedName>
    <definedName name="_KM406407_12">#N/A</definedName>
    <definedName name="_KM406407_13">#N/A</definedName>
    <definedName name="_KM406407_14">#N/A</definedName>
    <definedName name="_KM406407_15">#N/A</definedName>
    <definedName name="_KM406407_16">#N/A</definedName>
    <definedName name="_KM406407_17">#N/A</definedName>
    <definedName name="_KM406407_18">#N/A</definedName>
    <definedName name="_KM406407_5">#N/A</definedName>
    <definedName name="_KM406407_6">#N/A</definedName>
    <definedName name="_KM406407_7">#N/A</definedName>
    <definedName name="_KM406407_8">#N/A</definedName>
    <definedName name="_KM406407_9">#N/A</definedName>
    <definedName name="_km736" localSheetId="12">#REF!</definedName>
    <definedName name="_km736" localSheetId="11">#REF!</definedName>
    <definedName name="_km736" localSheetId="14">#REF!</definedName>
    <definedName name="_km736">#REF!</definedName>
    <definedName name="_la2" localSheetId="12">#REF!</definedName>
    <definedName name="_la2" localSheetId="11">#REF!</definedName>
    <definedName name="_la2">#REF!</definedName>
    <definedName name="_LAG2" localSheetId="12">#REF!</definedName>
    <definedName name="_LAG2">#REF!</definedName>
    <definedName name="_LO1004" localSheetId="12">#REF!</definedName>
    <definedName name="_LO1004">#REF!</definedName>
    <definedName name="_LO1015" localSheetId="12">#REF!</definedName>
    <definedName name="_LO1015">#REF!</definedName>
    <definedName name="_LO1039" localSheetId="12">#REF!</definedName>
    <definedName name="_LO1039">#REF!</definedName>
    <definedName name="_LO1050" localSheetId="12">#REF!</definedName>
    <definedName name="_LO1050">#REF!</definedName>
    <definedName name="_LO278" localSheetId="12">#REF!</definedName>
    <definedName name="_LO278">#REF!</definedName>
    <definedName name="_LO279" localSheetId="12">#REF!</definedName>
    <definedName name="_LO279">#REF!</definedName>
    <definedName name="_LO450" localSheetId="12">#REF!</definedName>
    <definedName name="_LO450">#REF!</definedName>
    <definedName name="_LO709" localSheetId="12">#REF!</definedName>
    <definedName name="_LO709">#REF!</definedName>
    <definedName name="_LO710" localSheetId="12">#REF!</definedName>
    <definedName name="_LO710">#REF!</definedName>
    <definedName name="_LO711" localSheetId="12">#REF!</definedName>
    <definedName name="_LO711">#REF!</definedName>
    <definedName name="_LO719" localSheetId="12">#REF!</definedName>
    <definedName name="_LO719">#REF!</definedName>
    <definedName name="_LO720" localSheetId="12">#REF!</definedName>
    <definedName name="_LO720">#REF!</definedName>
    <definedName name="_LO819" localSheetId="12">#REF!</definedName>
    <definedName name="_LO819">#REF!</definedName>
    <definedName name="_LO947" localSheetId="12">#REF!</definedName>
    <definedName name="_LO947">#REF!</definedName>
    <definedName name="_lpi100" localSheetId="12">#REF!</definedName>
    <definedName name="_lpi100">#REF!</definedName>
    <definedName name="_lvg12050" localSheetId="12">#REF!</definedName>
    <definedName name="_lvg12050">#REF!</definedName>
    <definedName name="_lvp32" localSheetId="12">#REF!</definedName>
    <definedName name="_lvp32">#REF!</definedName>
    <definedName name="_lxa1" localSheetId="12">#REF!</definedName>
    <definedName name="_lxa1">#REF!</definedName>
    <definedName name="_Mai1" localSheetId="12">#REF!</definedName>
    <definedName name="_Mai1">#REF!</definedName>
    <definedName name="_MAI95" localSheetId="12">#REF!</definedName>
    <definedName name="_MAI95" localSheetId="11">#REF!</definedName>
    <definedName name="_MAI95">#REF!</definedName>
    <definedName name="_MAI96" localSheetId="12">#REF!</definedName>
    <definedName name="_MAI96" localSheetId="11">#REF!</definedName>
    <definedName name="_MAI96">#REF!</definedName>
    <definedName name="_MAI97" localSheetId="12">#REF!</definedName>
    <definedName name="_MAI97" localSheetId="11">#REF!</definedName>
    <definedName name="_MAI97">#REF!</definedName>
    <definedName name="_MAI98" localSheetId="12">#REF!</definedName>
    <definedName name="_MAI98" localSheetId="11">#REF!</definedName>
    <definedName name="_MAI98">#REF!</definedName>
    <definedName name="_MAI99" localSheetId="12">#REF!</definedName>
    <definedName name="_MAI99" localSheetId="11">#REF!</definedName>
    <definedName name="_MAI99">#REF!</definedName>
    <definedName name="_Mar1" localSheetId="11">#REF!</definedName>
    <definedName name="_Mar1">#N/A</definedName>
    <definedName name="_MAR95" localSheetId="12">#REF!</definedName>
    <definedName name="_MAR95" localSheetId="11">#REF!</definedName>
    <definedName name="_MAR95">#REF!</definedName>
    <definedName name="_MAR96" localSheetId="12">#REF!</definedName>
    <definedName name="_MAR96" localSheetId="11">#REF!</definedName>
    <definedName name="_MAR96">#REF!</definedName>
    <definedName name="_MAR97" localSheetId="12">#REF!</definedName>
    <definedName name="_MAR97" localSheetId="11">#REF!</definedName>
    <definedName name="_MAR97">#REF!</definedName>
    <definedName name="_MAR98" localSheetId="12">#REF!</definedName>
    <definedName name="_MAR98" localSheetId="11">#REF!</definedName>
    <definedName name="_MAR98">#REF!</definedName>
    <definedName name="_MAR99" localSheetId="12">#REF!</definedName>
    <definedName name="_MAR99" localSheetId="11">#REF!</definedName>
    <definedName name="_MAR99">#REF!</definedName>
    <definedName name="_MatMult_A" localSheetId="12" hidden="1">#REF!</definedName>
    <definedName name="_MatMult_A" hidden="1">#REF!</definedName>
    <definedName name="_ME10005" localSheetId="12">#REF!</definedName>
    <definedName name="_ME10005">#REF!</definedName>
    <definedName name="_ME1004" localSheetId="12">#REF!</definedName>
    <definedName name="_ME1004">#REF!</definedName>
    <definedName name="_ME1015" localSheetId="12">#REF!</definedName>
    <definedName name="_ME1015">#REF!</definedName>
    <definedName name="_ME1039" localSheetId="12">#REF!</definedName>
    <definedName name="_ME1039">#REF!</definedName>
    <definedName name="_ME1050" localSheetId="12">#REF!</definedName>
    <definedName name="_ME1050">#REF!</definedName>
    <definedName name="_ME278" localSheetId="12">#REF!</definedName>
    <definedName name="_ME278">#REF!</definedName>
    <definedName name="_ME279" localSheetId="12">#REF!</definedName>
    <definedName name="_ME279">#REF!</definedName>
    <definedName name="_ME450" localSheetId="12">#REF!</definedName>
    <definedName name="_ME450">#REF!</definedName>
    <definedName name="_ME709" localSheetId="12">#REF!</definedName>
    <definedName name="_ME709">#REF!</definedName>
    <definedName name="_ME710" localSheetId="12">#REF!</definedName>
    <definedName name="_ME710">#REF!</definedName>
    <definedName name="_ME711" localSheetId="12">#REF!</definedName>
    <definedName name="_ME711">#REF!</definedName>
    <definedName name="_ME719" localSheetId="12">#REF!</definedName>
    <definedName name="_ME719">#REF!</definedName>
    <definedName name="_ME720" localSheetId="12">#REF!</definedName>
    <definedName name="_ME720">#REF!</definedName>
    <definedName name="_ME819" localSheetId="12">#REF!</definedName>
    <definedName name="_ME819">#REF!</definedName>
    <definedName name="_ME947" localSheetId="12">#REF!</definedName>
    <definedName name="_ME947">#REF!</definedName>
    <definedName name="_MED1" localSheetId="12">#REF!</definedName>
    <definedName name="_MED1" localSheetId="11">#REF!</definedName>
    <definedName name="_MED1" localSheetId="14">#REF!</definedName>
    <definedName name="_MED1">#REF!</definedName>
    <definedName name="_mem2">#REF!</definedName>
    <definedName name="_MFC01" localSheetId="12">#REF!</definedName>
    <definedName name="_MFC01">#REF!</definedName>
    <definedName name="_MNS8418" localSheetId="11">#REF!</definedName>
    <definedName name="_MNS8418">#N/A</definedName>
    <definedName name="_MO2">#REF!</definedName>
    <definedName name="_MOD01">#N/A</definedName>
    <definedName name="_Nov1" localSheetId="12">#REF!</definedName>
    <definedName name="_Nov1" localSheetId="11">#REF!</definedName>
    <definedName name="_Nov1">#REF!</definedName>
    <definedName name="_NOV94" localSheetId="12">#REF!</definedName>
    <definedName name="_NOV94" localSheetId="11">#REF!</definedName>
    <definedName name="_NOV94">#REF!</definedName>
    <definedName name="_NOV95" localSheetId="12">#REF!</definedName>
    <definedName name="_NOV95" localSheetId="11">#REF!</definedName>
    <definedName name="_NOV95">#REF!</definedName>
    <definedName name="_NOV96" localSheetId="12">#REF!</definedName>
    <definedName name="_NOV96" localSheetId="11">#REF!</definedName>
    <definedName name="_NOV96">#REF!</definedName>
    <definedName name="_NOV97" localSheetId="12">#REF!</definedName>
    <definedName name="_NOV97" localSheetId="11">#REF!</definedName>
    <definedName name="_NOV97">#REF!</definedName>
    <definedName name="_NOV98" localSheetId="12">#REF!</definedName>
    <definedName name="_NOV98" localSheetId="11">#REF!</definedName>
    <definedName name="_NOV98">#REF!</definedName>
    <definedName name="_NOV99" localSheetId="12">#REF!</definedName>
    <definedName name="_NOV99" localSheetId="11">#REF!</definedName>
    <definedName name="_NOV99">#REF!</definedName>
    <definedName name="_oac2">#REF!</definedName>
    <definedName name="_oae2">#REF!</definedName>
    <definedName name="_Obs1" localSheetId="12">#REF!</definedName>
    <definedName name="_Obs1">#REF!</definedName>
    <definedName name="_Obs2" localSheetId="12">#REF!</definedName>
    <definedName name="_Obs2">#REF!</definedName>
    <definedName name="_oco2">#REF!</definedName>
    <definedName name="_ok2" localSheetId="12" hidden="1">{#N/A,#N/A,FALSE,"QD_F1 Invest Detalhado";#N/A,#N/A,FALSE,"QD_F3 Invest_Comparado";#N/A,#N/A,FALSE,"QD_B Trafego";#N/A,#N/A,FALSE,"QD_D0 Custos Operacionais";#N/A,#N/A,FALSE,"QD_C Receita";#N/A,#N/A,FALSE,"QD_D Custos";#N/A,#N/A,FALSE,"QD_E Resultado";#N/A,#N/A,FALSE,"QD_G Fluxo Caixa"}</definedName>
    <definedName name="_ok2" hidden="1">{#N/A,#N/A,FALSE,"QD_F1 Invest Detalhado";#N/A,#N/A,FALSE,"QD_F3 Invest_Comparado";#N/A,#N/A,FALSE,"QD_B Trafego";#N/A,#N/A,FALSE,"QD_D0 Custos Operacionais";#N/A,#N/A,FALSE,"QD_C Receita";#N/A,#N/A,FALSE,"QD_D Custos";#N/A,#N/A,FALSE,"QD_E Resultado";#N/A,#N/A,FALSE,"QD_G Fluxo Caixa"}</definedName>
    <definedName name="_ope1" localSheetId="12">#REF!</definedName>
    <definedName name="_ope1">#REF!</definedName>
    <definedName name="_ope3" localSheetId="12">#REF!</definedName>
    <definedName name="_ope3">#REF!</definedName>
    <definedName name="_OR1" localSheetId="12">#REF!</definedName>
    <definedName name="_OR1">#REF!</definedName>
    <definedName name="_OR12" localSheetId="12">#REF!</definedName>
    <definedName name="_OR12">#REF!</definedName>
    <definedName name="_OR13" localSheetId="12">#REF!</definedName>
    <definedName name="_OR13">#REF!</definedName>
    <definedName name="_OR14" localSheetId="12">#REF!</definedName>
    <definedName name="_OR14">#REF!</definedName>
    <definedName name="_OR15" localSheetId="12">#REF!</definedName>
    <definedName name="_OR15">#REF!</definedName>
    <definedName name="_OR16" localSheetId="12">#REF!</definedName>
    <definedName name="_OR16">#REF!</definedName>
    <definedName name="_OR17" localSheetId="12">#REF!</definedName>
    <definedName name="_OR17">#REF!</definedName>
    <definedName name="_OR18" localSheetId="12">#REF!</definedName>
    <definedName name="_OR18">#REF!</definedName>
    <definedName name="_OR19" localSheetId="12">#REF!</definedName>
    <definedName name="_OR19">#REF!</definedName>
    <definedName name="_OR2" localSheetId="12">#REF!</definedName>
    <definedName name="_OR2">#REF!</definedName>
    <definedName name="_OR3" localSheetId="12">#REF!</definedName>
    <definedName name="_OR3">#REF!</definedName>
    <definedName name="_OR4" localSheetId="12">#REF!</definedName>
    <definedName name="_OR4">#REF!</definedName>
    <definedName name="_OR5" localSheetId="12">#REF!</definedName>
    <definedName name="_OR5">#REF!</definedName>
    <definedName name="_OR6" localSheetId="12">#REF!</definedName>
    <definedName name="_OR6">#REF!</definedName>
    <definedName name="_OR7" localSheetId="12">#REF!</definedName>
    <definedName name="_OR7">#REF!</definedName>
    <definedName name="_OR8" localSheetId="12">#REF!</definedName>
    <definedName name="_OR8">#REF!</definedName>
    <definedName name="_OR9" localSheetId="12">#REF!</definedName>
    <definedName name="_OR9">#REF!</definedName>
    <definedName name="_Order1" hidden="1">255</definedName>
    <definedName name="_Order2" localSheetId="12" hidden="1">0</definedName>
    <definedName name="_Order2" localSheetId="15" hidden="1">255</definedName>
    <definedName name="_Order2" hidden="1">255</definedName>
    <definedName name="_Out1" localSheetId="12">#REF!</definedName>
    <definedName name="_Out1" localSheetId="11">#REF!</definedName>
    <definedName name="_Out1">#REF!</definedName>
    <definedName name="_OUT94" localSheetId="12">#REF!</definedName>
    <definedName name="_OUT94" localSheetId="11">#REF!</definedName>
    <definedName name="_OUT94">#REF!</definedName>
    <definedName name="_OUT95" localSheetId="12">#REF!</definedName>
    <definedName name="_OUT95" localSheetId="11">#REF!</definedName>
    <definedName name="_OUT95">#REF!</definedName>
    <definedName name="_OUT96" localSheetId="12">#REF!</definedName>
    <definedName name="_OUT96" localSheetId="11">#REF!</definedName>
    <definedName name="_OUT96">#REF!</definedName>
    <definedName name="_OUT97" localSheetId="12">#REF!</definedName>
    <definedName name="_OUT97" localSheetId="11">#REF!</definedName>
    <definedName name="_OUT97">#REF!</definedName>
    <definedName name="_OUT98" localSheetId="17" hidden="1">{#N/A,#N/A,TRUE,"Serviços"}</definedName>
    <definedName name="_OUT98" localSheetId="12" hidden="1">{#N/A,#N/A,TRUE,"Serviços"}</definedName>
    <definedName name="_OUT98" localSheetId="15" hidden="1">{#N/A,#N/A,TRUE,"Serviços"}</definedName>
    <definedName name="_OUT98" localSheetId="9">#REF!</definedName>
    <definedName name="_OUT98" localSheetId="11" hidden="1">{#N/A,#N/A,TRUE,"Serviços"}</definedName>
    <definedName name="_OUT98" localSheetId="6" hidden="1">{#N/A,#N/A,TRUE,"Serviços"}</definedName>
    <definedName name="_OUT98" localSheetId="16" hidden="1">{#N/A,#N/A,TRUE,"Serviços"}</definedName>
    <definedName name="_OUT98" hidden="1">{#N/A,#N/A,TRUE,"Serviços"}</definedName>
    <definedName name="_OUT98_" localSheetId="12" hidden="1">{#N/A,#N/A,TRUE,"Serviços"}</definedName>
    <definedName name="_OUT98_" localSheetId="11" hidden="1">{#N/A,#N/A,TRUE,"Serviços"}</definedName>
    <definedName name="_OUT98_" hidden="1">{#N/A,#N/A,TRUE,"Serviços"}</definedName>
    <definedName name="_OUT99" localSheetId="12">#REF!</definedName>
    <definedName name="_OUT99" localSheetId="11">#REF!</definedName>
    <definedName name="_OUT99">#REF!</definedName>
    <definedName name="_OUTTTT9888" localSheetId="17" hidden="1">{#N/A,#N/A,TRUE,"Serviços"}</definedName>
    <definedName name="_OUTTTT9888" localSheetId="12" hidden="1">{#N/A,#N/A,TRUE,"Serviços"}</definedName>
    <definedName name="_OUTTTT9888" localSheetId="15" hidden="1">{#N/A,#N/A,TRUE,"Serviços"}</definedName>
    <definedName name="_OUTTTT9888" localSheetId="9">{#N/A,#N/A,TRUE,"Serviços"}</definedName>
    <definedName name="_OUTTTT9888" localSheetId="11" hidden="1">{#N/A,#N/A,TRUE,"Serviços"}</definedName>
    <definedName name="_OUTTTT9888" localSheetId="6" hidden="1">{#N/A,#N/A,TRUE,"Serviços"}</definedName>
    <definedName name="_OUTTTT9888" localSheetId="16" hidden="1">{#N/A,#N/A,TRUE,"Serviços"}</definedName>
    <definedName name="_OUTTTT9888" hidden="1">{#N/A,#N/A,TRUE,"Serviços"}</definedName>
    <definedName name="_PA01" localSheetId="12" hidden="1">{"'teste'!$B$2:$R$49"}</definedName>
    <definedName name="_PA01" localSheetId="11" hidden="1">{"'teste'!$B$2:$R$49"}</definedName>
    <definedName name="_PA01" hidden="1">{"'teste'!$B$2:$R$49"}</definedName>
    <definedName name="_PAG1" localSheetId="12">"$#REF!.$C$16"</definedName>
    <definedName name="_PAG1" localSheetId="11">#REF!</definedName>
    <definedName name="_PAG1">"$#REF!.$C$16"</definedName>
    <definedName name="_PAG10" localSheetId="12">"$#REF!.$C$26"</definedName>
    <definedName name="_PAG10" localSheetId="11">#REF!</definedName>
    <definedName name="_PAG10">"$#REF!.$C$26"</definedName>
    <definedName name="_PAG11" localSheetId="12">"$#REF!.$C$27"</definedName>
    <definedName name="_PAG11" localSheetId="11">#REF!</definedName>
    <definedName name="_PAG11">"$#REF!.$C$27"</definedName>
    <definedName name="_PAG12" localSheetId="12">"$#REF!.$C$28"</definedName>
    <definedName name="_PAG12" localSheetId="11">#REF!</definedName>
    <definedName name="_PAG12">"$#REF!.$C$28"</definedName>
    <definedName name="_PAG13" localSheetId="12">"$#REF!.$C$21"</definedName>
    <definedName name="_PAG13" localSheetId="11">#REF!</definedName>
    <definedName name="_PAG13">"$#REF!.$C$21"</definedName>
    <definedName name="_PAG16" localSheetId="12">#REF!</definedName>
    <definedName name="_PAG16">#REF!</definedName>
    <definedName name="_PAG2" localSheetId="12">"$#REF!.$C$17"</definedName>
    <definedName name="_PAG2" localSheetId="11">#REF!</definedName>
    <definedName name="_PAG2">"$#REF!.$C$17"</definedName>
    <definedName name="_PAG3" localSheetId="12">"$#REF!.$C$18"</definedName>
    <definedName name="_PAG3" localSheetId="11">#REF!</definedName>
    <definedName name="_PAG3">"$#REF!.$C$18"</definedName>
    <definedName name="_PAG4" localSheetId="12">"$#REF!.$C$19"</definedName>
    <definedName name="_PAG4" localSheetId="11">#REF!</definedName>
    <definedName name="_PAG4">"$#REF!.$C$19"</definedName>
    <definedName name="_PAG5" localSheetId="12">"$#REF!.$C$20"</definedName>
    <definedName name="_PAG5" localSheetId="11">#REF!</definedName>
    <definedName name="_PAG5">"$#REF!.$C$20"</definedName>
    <definedName name="_PAG6" localSheetId="12">"$#REF!.$C$22"</definedName>
    <definedName name="_PAG6" localSheetId="11">#REF!</definedName>
    <definedName name="_PAG6">"$#REF!.$C$22"</definedName>
    <definedName name="_PAG7" localSheetId="12">"$#REF!.$C$23"</definedName>
    <definedName name="_PAG7" localSheetId="11">#REF!</definedName>
    <definedName name="_PAG7">"$#REF!.$C$23"</definedName>
    <definedName name="_PAG8" localSheetId="12">"$#REF!.$C$24"</definedName>
    <definedName name="_PAG8" localSheetId="11">#REF!</definedName>
    <definedName name="_PAG8">"$#REF!.$C$24"</definedName>
    <definedName name="_PAG9" localSheetId="12">"$#REF!.$C$25"</definedName>
    <definedName name="_PAG9" localSheetId="11">#REF!</definedName>
    <definedName name="_PAG9">"$#REF!.$C$25"</definedName>
    <definedName name="_Parse_On" localSheetId="12" hidden="1">#REF!</definedName>
    <definedName name="_Parse_On" localSheetId="15" hidden="1">#REF!</definedName>
    <definedName name="_Parse_On" localSheetId="11" hidden="1">#REF!</definedName>
    <definedName name="_Parse_On" localSheetId="14" hidden="1">#REF!</definedName>
    <definedName name="_Parse_On" hidden="1">#REF!</definedName>
    <definedName name="_Parse_Out" localSheetId="12" hidden="1">#REF!</definedName>
    <definedName name="_Parse_Out" localSheetId="15" hidden="1">#REF!</definedName>
    <definedName name="_Parse_Out" localSheetId="11" hidden="1">#REF!</definedName>
    <definedName name="_Parse_Out" localSheetId="14" hidden="1">#REF!</definedName>
    <definedName name="_Parse_Out" hidden="1">#REF!</definedName>
    <definedName name="_pav2">#REF!</definedName>
    <definedName name="_PCB5" localSheetId="12">#REF!</definedName>
    <definedName name="_PCB5">#REF!</definedName>
    <definedName name="_PCM30" localSheetId="12">#REF!</definedName>
    <definedName name="_PCM30" localSheetId="11">#REF!</definedName>
    <definedName name="_PCM30">#REF!</definedName>
    <definedName name="_PE006" localSheetId="12">#REF!</definedName>
    <definedName name="_PE006">#REF!</definedName>
    <definedName name="_PE007" localSheetId="12">#REF!</definedName>
    <definedName name="_PE007">#REF!</definedName>
    <definedName name="_PE016" localSheetId="12">#REF!</definedName>
    <definedName name="_PE016">#REF!</definedName>
    <definedName name="_PE107" localSheetId="12">#REF!</definedName>
    <definedName name="_PE107">#REF!</definedName>
    <definedName name="_PE108" localSheetId="12">#REF!</definedName>
    <definedName name="_PE108">#REF!</definedName>
    <definedName name="_PE110" localSheetId="12">#REF!</definedName>
    <definedName name="_PE110">#REF!</definedName>
    <definedName name="_PE111" localSheetId="12">#REF!</definedName>
    <definedName name="_PE111">#REF!</definedName>
    <definedName name="_PE113" localSheetId="12">#REF!</definedName>
    <definedName name="_PE113">#REF!</definedName>
    <definedName name="_PE114" localSheetId="12">#REF!</definedName>
    <definedName name="_PE114">#REF!</definedName>
    <definedName name="_PE116" localSheetId="12">#REF!</definedName>
    <definedName name="_PE116">#REF!</definedName>
    <definedName name="_PE117" localSheetId="12">#REF!</definedName>
    <definedName name="_PE117">#REF!</definedName>
    <definedName name="_PE119" localSheetId="12">#REF!</definedName>
    <definedName name="_PE119">#REF!</definedName>
    <definedName name="_PE123" localSheetId="12">#REF!</definedName>
    <definedName name="_PE123">#REF!</definedName>
    <definedName name="_PE315" localSheetId="12">#REF!</definedName>
    <definedName name="_PE315">#REF!</definedName>
    <definedName name="_PE400" localSheetId="12">#REF!</definedName>
    <definedName name="_PE400">#REF!</definedName>
    <definedName name="_PE404" localSheetId="12">#REF!</definedName>
    <definedName name="_PE404">#REF!</definedName>
    <definedName name="_PE408" localSheetId="12">#REF!</definedName>
    <definedName name="_PE408">#REF!</definedName>
    <definedName name="_PE412">#N/A</definedName>
    <definedName name="_PE507" localSheetId="12">#REF!</definedName>
    <definedName name="_PE507">#REF!</definedName>
    <definedName name="_PL1" localSheetId="12">#REF!</definedName>
    <definedName name="_PL1" localSheetId="11">#REF!</definedName>
    <definedName name="_PL1" localSheetId="14">#REF!</definedName>
    <definedName name="_PL1">#REF!</definedName>
    <definedName name="_PL1_10">#N/A</definedName>
    <definedName name="_PL1_11">#N/A</definedName>
    <definedName name="_PL1_12">#N/A</definedName>
    <definedName name="_PL1_13">#N/A</definedName>
    <definedName name="_PL1_14">#N/A</definedName>
    <definedName name="_PL1_15">#N/A</definedName>
    <definedName name="_PL1_16">#N/A</definedName>
    <definedName name="_PL1_17">#N/A</definedName>
    <definedName name="_PL1_18">#N/A</definedName>
    <definedName name="_PL1_4" localSheetId="12">#REF!</definedName>
    <definedName name="_PL1_4" localSheetId="11">#REF!</definedName>
    <definedName name="_PL1_4">#REF!</definedName>
    <definedName name="_PL1_5">#N/A</definedName>
    <definedName name="_PL1_6">#N/A</definedName>
    <definedName name="_PL1_7">#N/A</definedName>
    <definedName name="_PL1_8">#N/A</definedName>
    <definedName name="_PL1_9">#N/A</definedName>
    <definedName name="_PL11" localSheetId="12">#REF!</definedName>
    <definedName name="_PL11" localSheetId="11">#REF!</definedName>
    <definedName name="_PL11">#REF!</definedName>
    <definedName name="_PL201" localSheetId="12">#REF!</definedName>
    <definedName name="_PL201">#REF!</definedName>
    <definedName name="_PL203" localSheetId="12">#REF!</definedName>
    <definedName name="_PL203">#REF!</definedName>
    <definedName name="_PL204" localSheetId="12">#REF!</definedName>
    <definedName name="_PL204">#REF!</definedName>
    <definedName name="_PL206" localSheetId="12">#REF!</definedName>
    <definedName name="_PL206">#REF!</definedName>
    <definedName name="_PL702" localSheetId="12">#REF!</definedName>
    <definedName name="_PL702">#REF!</definedName>
    <definedName name="_PL705" localSheetId="12">#REF!</definedName>
    <definedName name="_PL705">#REF!</definedName>
    <definedName name="_PL706" localSheetId="12">#REF!</definedName>
    <definedName name="_PL706">#REF!</definedName>
    <definedName name="_PL707" localSheetId="12">#REF!</definedName>
    <definedName name="_PL707">#REF!</definedName>
    <definedName name="_PL708" localSheetId="12">#REF!</definedName>
    <definedName name="_PL708">#REF!</definedName>
    <definedName name="_PLA2" localSheetId="12">#REF!</definedName>
    <definedName name="_PLA2" localSheetId="11">#REF!</definedName>
    <definedName name="_PLA2">#REF!</definedName>
    <definedName name="_pm101" localSheetId="12">#REF!</definedName>
    <definedName name="_pm101">#REF!</definedName>
    <definedName name="_PM103" localSheetId="12">#REF!</definedName>
    <definedName name="_PM103">#REF!</definedName>
    <definedName name="_PM104" localSheetId="12">#REF!</definedName>
    <definedName name="_PM104">#REF!</definedName>
    <definedName name="_PM107" localSheetId="12">#REF!</definedName>
    <definedName name="_PM107">#REF!</definedName>
    <definedName name="_PM109" localSheetId="12">#REF!</definedName>
    <definedName name="_PM109">#REF!</definedName>
    <definedName name="_PM326" localSheetId="12">#REF!</definedName>
    <definedName name="_PM326">#REF!</definedName>
    <definedName name="_PM332" localSheetId="12">#REF!</definedName>
    <definedName name="_PM332">#REF!</definedName>
    <definedName name="_PM333" localSheetId="12">#REF!</definedName>
    <definedName name="_PM333">#REF!</definedName>
    <definedName name="_PM334" localSheetId="12">#REF!</definedName>
    <definedName name="_PM334">#REF!</definedName>
    <definedName name="_PM335" localSheetId="12">#REF!</definedName>
    <definedName name="_PM335">#REF!</definedName>
    <definedName name="_PM346" localSheetId="12">#REF!</definedName>
    <definedName name="_PM346">#REF!</definedName>
    <definedName name="_PM405">#N/A</definedName>
    <definedName name="_PM406" localSheetId="12">#REF!</definedName>
    <definedName name="_PM406" localSheetId="11">#REF!</definedName>
    <definedName name="_PM406">#REF!</definedName>
    <definedName name="_PM412" localSheetId="12">#REF!</definedName>
    <definedName name="_PM412">#REF!</definedName>
    <definedName name="_PM609" localSheetId="12">#REF!</definedName>
    <definedName name="_PM609">#REF!</definedName>
    <definedName name="_PM700" localSheetId="12">#REF!</definedName>
    <definedName name="_PM700">#REF!</definedName>
    <definedName name="_PM905" localSheetId="12">#REF!</definedName>
    <definedName name="_PM905">#REF!</definedName>
    <definedName name="_PM970" localSheetId="12">#REF!</definedName>
    <definedName name="_PM970">#REF!</definedName>
    <definedName name="_PM990" localSheetId="12">#REF!</definedName>
    <definedName name="_PM990">#REF!</definedName>
    <definedName name="_pne2" localSheetId="12">#REF!</definedName>
    <definedName name="_pne2">#REF!</definedName>
    <definedName name="_PNV2002" localSheetId="12">#REF!</definedName>
    <definedName name="_PNV2002">#REF!</definedName>
    <definedName name="_PNV2003" localSheetId="12">#REF!</definedName>
    <definedName name="_PNV2003">#REF!</definedName>
    <definedName name="_PNV2009" localSheetId="12">#REF!</definedName>
    <definedName name="_PNV2009">#REF!</definedName>
    <definedName name="_PP501" localSheetId="12">#REF!</definedName>
    <definedName name="_PP501">#REF!</definedName>
    <definedName name="_PP502" localSheetId="12">#REF!</definedName>
    <definedName name="_PP502">#REF!</definedName>
    <definedName name="_PP701" localSheetId="12">#REF!</definedName>
    <definedName name="_PP701">#REF!</definedName>
    <definedName name="_PP801" localSheetId="12">#REF!</definedName>
    <definedName name="_PP801">#REF!</definedName>
    <definedName name="_PR1004" localSheetId="12">#REF!</definedName>
    <definedName name="_PR1004">#REF!</definedName>
    <definedName name="_PR1015" localSheetId="12">#REF!</definedName>
    <definedName name="_PR1015">#REF!</definedName>
    <definedName name="_PR1039" localSheetId="12">#REF!</definedName>
    <definedName name="_PR1039">#REF!</definedName>
    <definedName name="_PR1050" localSheetId="12">#REF!</definedName>
    <definedName name="_PR1050">#REF!</definedName>
    <definedName name="_PR278" localSheetId="12">#REF!</definedName>
    <definedName name="_PR278">#REF!</definedName>
    <definedName name="_PR279" localSheetId="12">#REF!</definedName>
    <definedName name="_PR279">#REF!</definedName>
    <definedName name="_PR450" localSheetId="12">#REF!</definedName>
    <definedName name="_PR450">#REF!</definedName>
    <definedName name="_PR709" localSheetId="12">#REF!</definedName>
    <definedName name="_PR709">#REF!</definedName>
    <definedName name="_PR710" localSheetId="12">#REF!</definedName>
    <definedName name="_PR710">#REF!</definedName>
    <definedName name="_PR711" localSheetId="12">#REF!</definedName>
    <definedName name="_PR711">#REF!</definedName>
    <definedName name="_PR719" localSheetId="12">#REF!</definedName>
    <definedName name="_PR719">#REF!</definedName>
    <definedName name="_PR720" localSheetId="12">#REF!</definedName>
    <definedName name="_PR720">#REF!</definedName>
    <definedName name="_PR819" localSheetId="12">#REF!</definedName>
    <definedName name="_PR819">#REF!</definedName>
    <definedName name="_PR947" localSheetId="12">#REF!</definedName>
    <definedName name="_PR947">#REF!</definedName>
    <definedName name="_prg1827" localSheetId="12">#REF!</definedName>
    <definedName name="_prg1827">#REF!</definedName>
    <definedName name="_pt101" localSheetId="12">#REF!</definedName>
    <definedName name="_pt101">#REF!</definedName>
    <definedName name="_PT103" localSheetId="12">#REF!</definedName>
    <definedName name="_PT103">#REF!</definedName>
    <definedName name="_PT104" localSheetId="12">#REF!</definedName>
    <definedName name="_PT104">#REF!</definedName>
    <definedName name="_PT107" localSheetId="12">#REF!</definedName>
    <definedName name="_PT107">#REF!</definedName>
    <definedName name="_PT109" localSheetId="12">#REF!</definedName>
    <definedName name="_PT109">#REF!</definedName>
    <definedName name="_PTB10" localSheetId="12">#REF!</definedName>
    <definedName name="_PTB10" localSheetId="11">#REF!</definedName>
    <definedName name="_PTB10">#REF!</definedName>
    <definedName name="_ptc7" localSheetId="12">#REF!</definedName>
    <definedName name="_ptc7">#REF!</definedName>
    <definedName name="_ptm6" localSheetId="12">#REF!</definedName>
    <definedName name="_ptm6">#REF!</definedName>
    <definedName name="_pu334">#N/A</definedName>
    <definedName name="_pu335">#N/A</definedName>
    <definedName name="_PUE412">#N/A</definedName>
    <definedName name="_PUM334" localSheetId="12">#REF!</definedName>
    <definedName name="_PUM334">#REF!</definedName>
    <definedName name="_PUM335" localSheetId="12">#REF!</definedName>
    <definedName name="_PUM335">#REF!</definedName>
    <definedName name="_PUM346" localSheetId="12">#REF!</definedName>
    <definedName name="_PUM346">#REF!</definedName>
    <definedName name="_pum405">#N/A</definedName>
    <definedName name="_PUM406" localSheetId="12">#REF!</definedName>
    <definedName name="_PUM406">#REF!</definedName>
    <definedName name="_PUM412" localSheetId="12">#REF!</definedName>
    <definedName name="_PUM412">#REF!</definedName>
    <definedName name="_PUM609" localSheetId="12">#REF!</definedName>
    <definedName name="_PUM609">#REF!</definedName>
    <definedName name="_pum969">#N/A</definedName>
    <definedName name="_PUM970" localSheetId="12">#REF!</definedName>
    <definedName name="_PUM970">#REF!</definedName>
    <definedName name="_PUT501" localSheetId="12">#REF!</definedName>
    <definedName name="_PUT501">#REF!</definedName>
    <definedName name="_PUT701" localSheetId="12">#REF!</definedName>
    <definedName name="_PUT701">#REF!</definedName>
    <definedName name="_PVC100" localSheetId="12">#REF!</definedName>
    <definedName name="_PVC100">#REF!</definedName>
    <definedName name="_PVC150" localSheetId="12">#REF!</definedName>
    <definedName name="_PVC150">#REF!</definedName>
    <definedName name="_PVC50" localSheetId="12">#REF!</definedName>
    <definedName name="_PVC50">#REF!</definedName>
    <definedName name="_PVC75" localSheetId="12">#REF!</definedName>
    <definedName name="_PVC75">#REF!</definedName>
    <definedName name="_qdm3" localSheetId="12">#REF!</definedName>
    <definedName name="_qdm3">#REF!</definedName>
    <definedName name="_QQ2">#N/A</definedName>
    <definedName name="_QUA1" localSheetId="12">#REF!</definedName>
    <definedName name="_QUA1">#REF!</definedName>
    <definedName name="_r" localSheetId="12">#REF!</definedName>
    <definedName name="_r" localSheetId="11">#REF!</definedName>
    <definedName name="_r" localSheetId="14">#REF!</definedName>
    <definedName name="_r">#REF!</definedName>
    <definedName name="_r_15" localSheetId="12">#REF!</definedName>
    <definedName name="_r_15" localSheetId="11">#REF!</definedName>
    <definedName name="_r_15" localSheetId="14">#REF!</definedName>
    <definedName name="_r_15">#REF!</definedName>
    <definedName name="_r_4" localSheetId="12">#REF!</definedName>
    <definedName name="_r_4" localSheetId="11">#REF!</definedName>
    <definedName name="_r_4" localSheetId="14">#REF!</definedName>
    <definedName name="_r_4">#REF!</definedName>
    <definedName name="_Rbv1" localSheetId="12">#REF!</definedName>
    <definedName name="_Rbv1" localSheetId="11">#REF!</definedName>
    <definedName name="_Rbv1" localSheetId="14">#REF!</definedName>
    <definedName name="_Rbv1">#REF!</definedName>
    <definedName name="_RC152K04" localSheetId="12" hidden="1">{#N/A,#N/A,FALSE,"GERAL";#N/A,#N/A,FALSE,"012-96";#N/A,#N/A,FALSE,"018-96";#N/A,#N/A,FALSE,"027-96";#N/A,#N/A,FALSE,"059-96";#N/A,#N/A,FALSE,"076-96";#N/A,#N/A,FALSE,"019-97";#N/A,#N/A,FALSE,"021-97";#N/A,#N/A,FALSE,"022-97";#N/A,#N/A,FALSE,"028-97"}</definedName>
    <definedName name="_RC152K04" hidden="1">{#N/A,#N/A,FALSE,"GERAL";#N/A,#N/A,FALSE,"012-96";#N/A,#N/A,FALSE,"018-96";#N/A,#N/A,FALSE,"027-96";#N/A,#N/A,FALSE,"059-96";#N/A,#N/A,FALSE,"076-96";#N/A,#N/A,FALSE,"019-97";#N/A,#N/A,FALSE,"021-97";#N/A,#N/A,FALSE,"022-97";#N/A,#N/A,FALSE,"028-97"}</definedName>
    <definedName name="_RECONF." localSheetId="12">#REF!</definedName>
    <definedName name="_RECONF." localSheetId="11">#REF!</definedName>
    <definedName name="_RECONF." localSheetId="14">#REF!</definedName>
    <definedName name="_RECONF.">#REF!</definedName>
    <definedName name="_reg1" localSheetId="12">#REF!</definedName>
    <definedName name="_reg1">#REF!</definedName>
    <definedName name="_reg3" localSheetId="12">#REF!</definedName>
    <definedName name="_reg3">#REF!</definedName>
    <definedName name="_reg5" localSheetId="12">#REF!</definedName>
    <definedName name="_reg5">#REF!</definedName>
    <definedName name="_reg7" localSheetId="12">#REF!</definedName>
    <definedName name="_reg7">#REF!</definedName>
    <definedName name="_Regression_Int" hidden="1">1</definedName>
    <definedName name="_RET1" localSheetId="12">#REF!</definedName>
    <definedName name="_RET1" localSheetId="11">#REF!</definedName>
    <definedName name="_RET1" localSheetId="14">#REF!</definedName>
    <definedName name="_RET1">#REF!</definedName>
    <definedName name="_rge32" localSheetId="12">#REF!</definedName>
    <definedName name="_rge32">#REF!</definedName>
    <definedName name="_rgp1" localSheetId="12">#REF!</definedName>
    <definedName name="_rgp1">#REF!</definedName>
    <definedName name="_rls100100" localSheetId="12">#REF!</definedName>
    <definedName name="_rls100100">#REF!</definedName>
    <definedName name="_RP1">#N/A</definedName>
    <definedName name="_S" localSheetId="12">#REF!</definedName>
    <definedName name="_S" localSheetId="11">#REF!</definedName>
    <definedName name="_S" localSheetId="14">#REF!</definedName>
    <definedName name="_S">#REF!</definedName>
    <definedName name="_S_1" localSheetId="12">#REF!</definedName>
    <definedName name="_S_1" localSheetId="11">#REF!</definedName>
    <definedName name="_S_1" localSheetId="14">#REF!</definedName>
    <definedName name="_S_1">#REF!</definedName>
    <definedName name="_S_1_1" localSheetId="12">#REF!</definedName>
    <definedName name="_S_1_1" localSheetId="11">#REF!</definedName>
    <definedName name="_S_1_1" localSheetId="14">#REF!</definedName>
    <definedName name="_S_1_1">#REF!</definedName>
    <definedName name="_S_1_1_1" localSheetId="12">#REF!</definedName>
    <definedName name="_S_1_1_1">#REF!</definedName>
    <definedName name="_S_1_1_1_1" localSheetId="12">#REF!</definedName>
    <definedName name="_S_1_1_1_1">#REF!</definedName>
    <definedName name="_S_1_1_1_1_1" localSheetId="12">#REF!</definedName>
    <definedName name="_S_1_1_1_1_1">#REF!</definedName>
    <definedName name="_S_1_1_1_16" localSheetId="12">#REF!</definedName>
    <definedName name="_S_1_1_1_16">#REF!</definedName>
    <definedName name="_S_1_1_16" localSheetId="12">#REF!</definedName>
    <definedName name="_S_1_1_16">#REF!</definedName>
    <definedName name="_S_1_14">#N/A</definedName>
    <definedName name="_S_1_16" localSheetId="12">#REF!</definedName>
    <definedName name="_S_1_16">#REF!</definedName>
    <definedName name="_S_1_16_1" localSheetId="12">#REF!</definedName>
    <definedName name="_S_1_16_1">#REF!</definedName>
    <definedName name="_S_10" localSheetId="12">#REF!</definedName>
    <definedName name="_S_10" localSheetId="11">#REF!</definedName>
    <definedName name="_S_10" localSheetId="14">#REF!</definedName>
    <definedName name="_S_10">#REF!</definedName>
    <definedName name="_S_11" localSheetId="12">#REF!</definedName>
    <definedName name="_S_11" localSheetId="11">#REF!</definedName>
    <definedName name="_S_11" localSheetId="14">#REF!</definedName>
    <definedName name="_S_11">#REF!</definedName>
    <definedName name="_S_12" localSheetId="12">#REF!</definedName>
    <definedName name="_S_12" localSheetId="11">#REF!</definedName>
    <definedName name="_S_12" localSheetId="14">#REF!</definedName>
    <definedName name="_S_12">#REF!</definedName>
    <definedName name="_S_13" localSheetId="12">#REF!</definedName>
    <definedName name="_S_13" localSheetId="11">#REF!</definedName>
    <definedName name="_S_13" localSheetId="14">#REF!</definedName>
    <definedName name="_S_13">#REF!</definedName>
    <definedName name="_S_14">#N/A</definedName>
    <definedName name="_S_14_1">#N/A</definedName>
    <definedName name="_S_15" localSheetId="12">#REF!</definedName>
    <definedName name="_S_15" localSheetId="11">#REF!</definedName>
    <definedName name="_S_15" localSheetId="14">#REF!</definedName>
    <definedName name="_S_15">#REF!</definedName>
    <definedName name="_S_16" localSheetId="12">#REF!</definedName>
    <definedName name="_S_16" localSheetId="11">#REF!</definedName>
    <definedName name="_S_16" localSheetId="14">#REF!</definedName>
    <definedName name="_S_16">#REF!</definedName>
    <definedName name="_S_16_1" localSheetId="12">#REF!</definedName>
    <definedName name="_S_16_1">#REF!</definedName>
    <definedName name="_S_17" localSheetId="12">#REF!</definedName>
    <definedName name="_S_17" localSheetId="11">#REF!</definedName>
    <definedName name="_S_17" localSheetId="14">#REF!</definedName>
    <definedName name="_S_17">#REF!</definedName>
    <definedName name="_S_19" localSheetId="12">#REF!</definedName>
    <definedName name="_S_19" localSheetId="11">#REF!</definedName>
    <definedName name="_S_19" localSheetId="14">#REF!</definedName>
    <definedName name="_S_19">#REF!</definedName>
    <definedName name="_S_2" localSheetId="12">#REF!</definedName>
    <definedName name="_S_2" localSheetId="11">#REF!</definedName>
    <definedName name="_S_2" localSheetId="14">#REF!</definedName>
    <definedName name="_S_2">#REF!</definedName>
    <definedName name="_S_24" localSheetId="12">#REF!</definedName>
    <definedName name="_S_24">#REF!</definedName>
    <definedName name="_S_25" localSheetId="12">#REF!</definedName>
    <definedName name="_S_25" localSheetId="11">#REF!</definedName>
    <definedName name="_S_25" localSheetId="14">#REF!</definedName>
    <definedName name="_S_25">#REF!</definedName>
    <definedName name="_S_26" localSheetId="12">#REF!</definedName>
    <definedName name="_S_26">#REF!</definedName>
    <definedName name="_S_27" localSheetId="12">#REF!</definedName>
    <definedName name="_S_27" localSheetId="11">#REF!</definedName>
    <definedName name="_S_27" localSheetId="14">#REF!</definedName>
    <definedName name="_S_27">#REF!</definedName>
    <definedName name="_S_28" localSheetId="12">#REF!</definedName>
    <definedName name="_S_28" localSheetId="11">#REF!</definedName>
    <definedName name="_S_28" localSheetId="14">#REF!</definedName>
    <definedName name="_S_28">#REF!</definedName>
    <definedName name="_S_29" localSheetId="12">#REF!</definedName>
    <definedName name="_S_29" localSheetId="11">#REF!</definedName>
    <definedName name="_S_29" localSheetId="14">#REF!</definedName>
    <definedName name="_S_29">#REF!</definedName>
    <definedName name="_S_3" localSheetId="12">#REF!</definedName>
    <definedName name="_S_3" localSheetId="11">#REF!</definedName>
    <definedName name="_S_3" localSheetId="14">#REF!</definedName>
    <definedName name="_S_3">#REF!</definedName>
    <definedName name="_S_31" localSheetId="12">#REF!</definedName>
    <definedName name="_S_31" localSheetId="11">#REF!</definedName>
    <definedName name="_S_31" localSheetId="14">#REF!</definedName>
    <definedName name="_S_31">#REF!</definedName>
    <definedName name="_S_4" localSheetId="12">#REF!</definedName>
    <definedName name="_S_4" localSheetId="11">#REF!</definedName>
    <definedName name="_S_4" localSheetId="14">#REF!</definedName>
    <definedName name="_S_4">#REF!</definedName>
    <definedName name="_S_5" localSheetId="12">#REF!</definedName>
    <definedName name="_S_5">#REF!</definedName>
    <definedName name="_S_6" localSheetId="12">#REF!</definedName>
    <definedName name="_S_6">#REF!</definedName>
    <definedName name="_S_7" localSheetId="12">#REF!</definedName>
    <definedName name="_S_7" localSheetId="11">#REF!</definedName>
    <definedName name="_S_7" localSheetId="14">#REF!</definedName>
    <definedName name="_S_7">#REF!</definedName>
    <definedName name="_S_9" localSheetId="12">#REF!</definedName>
    <definedName name="_S_9" localSheetId="11">#REF!</definedName>
    <definedName name="_S_9" localSheetId="14">#REF!</definedName>
    <definedName name="_S_9">#REF!</definedName>
    <definedName name="_SAL5">#REF!</definedName>
    <definedName name="_SAL6">#REF!</definedName>
    <definedName name="_SC1">#N/A</definedName>
    <definedName name="_SC10">#N/A</definedName>
    <definedName name="_SC11">#N/A</definedName>
    <definedName name="_SC12">#N/A</definedName>
    <definedName name="_SC13">#N/A</definedName>
    <definedName name="_SC14">#N/A</definedName>
    <definedName name="_SC2">#N/A</definedName>
    <definedName name="_SC3">#N/A</definedName>
    <definedName name="_SC4">#N/A</definedName>
    <definedName name="_SC5">#N/A</definedName>
    <definedName name="_SC6">#N/A</definedName>
    <definedName name="_SC7">#N/A</definedName>
    <definedName name="_SC8">#N/A</definedName>
    <definedName name="_SC9">#N/A</definedName>
    <definedName name="_SE2" localSheetId="12">#REF!</definedName>
    <definedName name="_SE2" localSheetId="11">#REF!</definedName>
    <definedName name="_SE2">#REF!</definedName>
    <definedName name="_SEG1" localSheetId="12">#REF!</definedName>
    <definedName name="_SEG1" localSheetId="11">#REF!</definedName>
    <definedName name="_SEG1" localSheetId="14">#REF!</definedName>
    <definedName name="_SEG1">#REF!</definedName>
    <definedName name="_seg2" localSheetId="12">#REF!</definedName>
    <definedName name="_seg2">#REF!</definedName>
    <definedName name="_Set1" localSheetId="12">#REF!</definedName>
    <definedName name="_Set1">#REF!</definedName>
    <definedName name="_SET94" localSheetId="12">#REF!</definedName>
    <definedName name="_SET94" localSheetId="11">#REF!</definedName>
    <definedName name="_SET94">#REF!</definedName>
    <definedName name="_SET95" localSheetId="12">#REF!</definedName>
    <definedName name="_SET95" localSheetId="11">#REF!</definedName>
    <definedName name="_SET95">#REF!</definedName>
    <definedName name="_SET96" localSheetId="12">#REF!</definedName>
    <definedName name="_SET96" localSheetId="11">#REF!</definedName>
    <definedName name="_SET96">#REF!</definedName>
    <definedName name="_SET97" localSheetId="12">#REF!</definedName>
    <definedName name="_SET97" localSheetId="11">#REF!</definedName>
    <definedName name="_SET97">#REF!</definedName>
    <definedName name="_SET98" localSheetId="12">#REF!</definedName>
    <definedName name="_SET98" localSheetId="11">#REF!</definedName>
    <definedName name="_SET98">#REF!</definedName>
    <definedName name="_SET99" localSheetId="12">#REF!</definedName>
    <definedName name="_SET99" localSheetId="11">#REF!</definedName>
    <definedName name="_SET99">#REF!</definedName>
    <definedName name="_sip1" localSheetId="12">#REF!</definedName>
    <definedName name="_sip1">#REF!</definedName>
    <definedName name="_Sng">{"um","mil","um milhão","um bilhão","um trilhão"}</definedName>
    <definedName name="_sng1">{"um","mil","um milhão","um bilhão","um trilhão"}</definedName>
    <definedName name="_Sort" localSheetId="12" hidden="1">#REF!</definedName>
    <definedName name="_Sort" localSheetId="9">#REF!</definedName>
    <definedName name="_Sort" localSheetId="14" hidden="1">#REF!</definedName>
    <definedName name="_Sort" localSheetId="1" hidden="1">#REF!</definedName>
    <definedName name="_Sort" localSheetId="0" hidden="1">#REF!</definedName>
    <definedName name="_Sort" hidden="1">#REF!</definedName>
    <definedName name="_STC04" localSheetId="12">#REF!</definedName>
    <definedName name="_STC04" localSheetId="11">#REF!</definedName>
    <definedName name="_STC04" localSheetId="14">#REF!</definedName>
    <definedName name="_STC04">#REF!</definedName>
    <definedName name="_STC04_10" localSheetId="12">#REF!</definedName>
    <definedName name="_STC04_10">#REF!</definedName>
    <definedName name="_STC04_12" localSheetId="12">#REF!</definedName>
    <definedName name="_STC04_12">#REF!</definedName>
    <definedName name="_STC04_9" localSheetId="12">#REF!</definedName>
    <definedName name="_STC04_9">#REF!</definedName>
    <definedName name="_tab0198" localSheetId="12">#REF!</definedName>
    <definedName name="_tab0198">#REF!</definedName>
    <definedName name="_tab1" localSheetId="12">#REF!</definedName>
    <definedName name="_tab1" localSheetId="11">#REF!</definedName>
    <definedName name="_tab1" localSheetId="14">#REF!</definedName>
    <definedName name="_tab1">#REF!</definedName>
    <definedName name="_Table1_In1" localSheetId="12" hidden="1">#REF!</definedName>
    <definedName name="_Table1_In1" hidden="1">#REF!</definedName>
    <definedName name="_Table1_Out" localSheetId="12" hidden="1">#REF!</definedName>
    <definedName name="_Table1_Out" hidden="1">#REF!</definedName>
    <definedName name="_Table2_In1" localSheetId="12" hidden="1">#REF!</definedName>
    <definedName name="_Table2_In1" hidden="1">#REF!</definedName>
    <definedName name="_Table2_In2" localSheetId="12" hidden="1">#REF!</definedName>
    <definedName name="_Table2_In2" hidden="1">#REF!</definedName>
    <definedName name="_Table2_Out" localSheetId="12" hidden="1">#REF!</definedName>
    <definedName name="_Table2_Out" hidden="1">#REF!</definedName>
    <definedName name="_TB1" localSheetId="12">#REF!</definedName>
    <definedName name="_TB1">#REF!</definedName>
    <definedName name="_TB10" localSheetId="12">#REF!</definedName>
    <definedName name="_TB10" localSheetId="11">#REF!</definedName>
    <definedName name="_TB10" localSheetId="14">#REF!</definedName>
    <definedName name="_TB10">#REF!</definedName>
    <definedName name="_tb16" localSheetId="12">#REF!</definedName>
    <definedName name="_tb16">#REF!</definedName>
    <definedName name="_TB163" localSheetId="12">#REF!</definedName>
    <definedName name="_TB163">#REF!</definedName>
    <definedName name="_tb19" localSheetId="12">#REF!</definedName>
    <definedName name="_tb19">#REF!</definedName>
    <definedName name="_TB2" localSheetId="12">#REF!</definedName>
    <definedName name="_TB2">#REF!</definedName>
    <definedName name="_TB262" localSheetId="12">#REF!</definedName>
    <definedName name="_TB262">#REF!</definedName>
    <definedName name="_TB3" localSheetId="12">#REF!</definedName>
    <definedName name="_TB3">#REF!</definedName>
    <definedName name="_TB4" localSheetId="12">#REF!</definedName>
    <definedName name="_TB4">#REF!</definedName>
    <definedName name="_TB5" localSheetId="12">#REF!</definedName>
    <definedName name="_TB5">#REF!</definedName>
    <definedName name="_TB6" localSheetId="12">#REF!</definedName>
    <definedName name="_TB6">#REF!</definedName>
    <definedName name="_tb97" localSheetId="12">"$#REF!.$E$71"</definedName>
    <definedName name="_tb97" localSheetId="11">#REF!</definedName>
    <definedName name="_tb97">"$#REF!.$E$71"</definedName>
    <definedName name="_tba20" localSheetId="12">#REF!</definedName>
    <definedName name="_tba20">#REF!</definedName>
    <definedName name="_tbe100" localSheetId="12">#REF!</definedName>
    <definedName name="_tbe100">#REF!</definedName>
    <definedName name="_tbe40" localSheetId="12">#REF!</definedName>
    <definedName name="_tbe40">#REF!</definedName>
    <definedName name="_tbe50" localSheetId="12">#REF!</definedName>
    <definedName name="_tbe50">#REF!</definedName>
    <definedName name="_tbw97" localSheetId="12">"$#REF!.$E$73"</definedName>
    <definedName name="_tbw97" localSheetId="11">#REF!</definedName>
    <definedName name="_tbw97">"$#REF!.$E$73"</definedName>
    <definedName name="_tca80" localSheetId="12">#REF!</definedName>
    <definedName name="_tca80">#REF!</definedName>
    <definedName name="_TCB10" localSheetId="12">#REF!</definedName>
    <definedName name="_TCB10">#REF!</definedName>
    <definedName name="_TCB4" localSheetId="12">#REF!</definedName>
    <definedName name="_TCB4">#REF!</definedName>
    <definedName name="_TCB5" localSheetId="12">#REF!</definedName>
    <definedName name="_TCB5" localSheetId="11">#REF!</definedName>
    <definedName name="_TCB5" localSheetId="14">#REF!</definedName>
    <definedName name="_TCB5">#REF!</definedName>
    <definedName name="_tcc4" localSheetId="12">#REF!</definedName>
    <definedName name="_TCC4" localSheetId="11">#REF!</definedName>
    <definedName name="_tcc4" localSheetId="14">#REF!</definedName>
    <definedName name="_tcc4">#REF!</definedName>
    <definedName name="_TCM30" localSheetId="12">#REF!</definedName>
    <definedName name="_TCM30">#REF!</definedName>
    <definedName name="_tea20" localSheetId="12">#REF!</definedName>
    <definedName name="_tea20">#REF!</definedName>
    <definedName name="_tea32" localSheetId="12">#REF!</definedName>
    <definedName name="_tea32">#REF!</definedName>
    <definedName name="_TEB4" localSheetId="12">#REF!</definedName>
    <definedName name="_TEB4">#REF!</definedName>
    <definedName name="_tee100" localSheetId="12">#REF!</definedName>
    <definedName name="_tee100">#REF!</definedName>
    <definedName name="_ter10050" localSheetId="12">#REF!</definedName>
    <definedName name="_ter10050">#REF!</definedName>
    <definedName name="_ter2">#REF!</definedName>
    <definedName name="_TLB10" localSheetId="12">#REF!</definedName>
    <definedName name="_TLB10">#REF!</definedName>
    <definedName name="_TLB5" localSheetId="12">#REF!</definedName>
    <definedName name="_TLB5">#REF!</definedName>
    <definedName name="_TLC4" localSheetId="12">#REF!</definedName>
    <definedName name="_TLC4">#REF!</definedName>
    <definedName name="_tlf6" localSheetId="12">#REF!</definedName>
    <definedName name="_tlf6">#REF!</definedName>
    <definedName name="_TOT1" localSheetId="12">#REF!</definedName>
    <definedName name="_TOT1" localSheetId="11">#REF!</definedName>
    <definedName name="_TOT1">#REF!</definedName>
    <definedName name="_tot10">#REF!</definedName>
    <definedName name="_tot11">#REF!</definedName>
    <definedName name="_tot12">#REF!</definedName>
    <definedName name="_tot13">#REF!</definedName>
    <definedName name="_tot14">#REF!</definedName>
    <definedName name="_tot15">#REF!</definedName>
    <definedName name="_tot16">#REF!</definedName>
    <definedName name="_tot17">#REF!</definedName>
    <definedName name="_tot18">#REF!</definedName>
    <definedName name="_tot19">#REF!</definedName>
    <definedName name="_TOT2" localSheetId="12">#REF!</definedName>
    <definedName name="_TOT2" localSheetId="11">#REF!</definedName>
    <definedName name="_TOT2">#REF!</definedName>
    <definedName name="_tot20">#REF!</definedName>
    <definedName name="_tot21">#REF!</definedName>
    <definedName name="_tot22">#REF!</definedName>
    <definedName name="_tot23">#REF!</definedName>
    <definedName name="_tot24">#REF!</definedName>
    <definedName name="_tot25">#REF!</definedName>
    <definedName name="_tot26">#REF!</definedName>
    <definedName name="_tot27">#REF!</definedName>
    <definedName name="_tot28">#REF!</definedName>
    <definedName name="_tot29">#REF!</definedName>
    <definedName name="_TOT3" localSheetId="12">#REF!</definedName>
    <definedName name="_TOT3" localSheetId="11">#REF!</definedName>
    <definedName name="_TOT3">#REF!</definedName>
    <definedName name="_tot30">#REF!</definedName>
    <definedName name="_TOT4" localSheetId="12">#REF!</definedName>
    <definedName name="_TOT4" localSheetId="11">#REF!</definedName>
    <definedName name="_TOT4">#REF!</definedName>
    <definedName name="_TOT5" localSheetId="12">#REF!</definedName>
    <definedName name="_TOT5" localSheetId="11">#REF!</definedName>
    <definedName name="_TOT5">#REF!</definedName>
    <definedName name="_TOT6" localSheetId="12">#REF!</definedName>
    <definedName name="_TOT6" localSheetId="11">#REF!</definedName>
    <definedName name="_TOT6">#REF!</definedName>
    <definedName name="_TOT7" localSheetId="12">#REF!</definedName>
    <definedName name="_TOT7" localSheetId="11">#REF!</definedName>
    <definedName name="_TOT7">#REF!</definedName>
    <definedName name="_tot8">#REF!</definedName>
    <definedName name="_tot9">#REF!</definedName>
    <definedName name="_TP10" localSheetId="12">#REF!</definedName>
    <definedName name="_TP10" localSheetId="11">#REF!</definedName>
    <definedName name="_TP10" localSheetId="14">#REF!</definedName>
    <definedName name="_TP10">#REF!</definedName>
    <definedName name="_TP5" localSheetId="12">#REF!</definedName>
    <definedName name="_TP5" localSheetId="11">#REF!</definedName>
    <definedName name="_TP5" localSheetId="14">#REF!</definedName>
    <definedName name="_TP5">#REF!</definedName>
    <definedName name="_TSD2" localSheetId="12">#REF!</definedName>
    <definedName name="_TSD2">#REF!</definedName>
    <definedName name="_tt1" localSheetId="12">BDI!_tt1</definedName>
    <definedName name="_tt1" localSheetId="11">FIT!_tt1</definedName>
    <definedName name="_tt1">[0]!_tt1</definedName>
    <definedName name="_TT10" localSheetId="12">#REF!</definedName>
    <definedName name="_TT10">#REF!</definedName>
    <definedName name="_TT100" localSheetId="12">#REF!</definedName>
    <definedName name="_TT100">#REF!</definedName>
    <definedName name="_TT101" localSheetId="12">#REF!</definedName>
    <definedName name="_TT101">#REF!</definedName>
    <definedName name="_TT102" localSheetId="12">#REF!</definedName>
    <definedName name="_TT102">#REF!</definedName>
    <definedName name="_TT103" localSheetId="12">#REF!</definedName>
    <definedName name="_TT103">#REF!</definedName>
    <definedName name="_TT104" localSheetId="12">#REF!</definedName>
    <definedName name="_TT104">#REF!</definedName>
    <definedName name="_TT105" localSheetId="12">#REF!</definedName>
    <definedName name="_TT105">#REF!</definedName>
    <definedName name="_TT106" localSheetId="12">#REF!</definedName>
    <definedName name="_TT106">#REF!</definedName>
    <definedName name="_TT107" localSheetId="12">#REF!</definedName>
    <definedName name="_TT107">#REF!</definedName>
    <definedName name="_TT108" localSheetId="12">#REF!</definedName>
    <definedName name="_TT108">#REF!</definedName>
    <definedName name="_TT109" localSheetId="12">#REF!</definedName>
    <definedName name="_TT109">#REF!</definedName>
    <definedName name="_TT11" localSheetId="12">#REF!</definedName>
    <definedName name="_TT11">#REF!</definedName>
    <definedName name="_TT110" localSheetId="12">#REF!</definedName>
    <definedName name="_TT110">#REF!</definedName>
    <definedName name="_TT111" localSheetId="12">#REF!</definedName>
    <definedName name="_TT111">#REF!</definedName>
    <definedName name="_TT112" localSheetId="12">#REF!</definedName>
    <definedName name="_TT112">#REF!</definedName>
    <definedName name="_TT113" localSheetId="12">#REF!</definedName>
    <definedName name="_TT113">#REF!</definedName>
    <definedName name="_TT114" localSheetId="12">#REF!</definedName>
    <definedName name="_TT114">#REF!</definedName>
    <definedName name="_TT115" localSheetId="12">#REF!</definedName>
    <definedName name="_TT115">#REF!</definedName>
    <definedName name="_TT116" localSheetId="12">#REF!</definedName>
    <definedName name="_TT116">#REF!</definedName>
    <definedName name="_TT117" localSheetId="12">#REF!</definedName>
    <definedName name="_TT117">#REF!</definedName>
    <definedName name="_TT118" localSheetId="12">#REF!</definedName>
    <definedName name="_TT118">#REF!</definedName>
    <definedName name="_TT119" localSheetId="12">#REF!</definedName>
    <definedName name="_TT119">#REF!</definedName>
    <definedName name="_TT12" localSheetId="12">#REF!</definedName>
    <definedName name="_TT12">#REF!</definedName>
    <definedName name="_TT120" localSheetId="12">#REF!</definedName>
    <definedName name="_TT120">#REF!</definedName>
    <definedName name="_TT121" localSheetId="12">#REF!</definedName>
    <definedName name="_TT121">#REF!</definedName>
    <definedName name="_TT122" localSheetId="12">#REF!</definedName>
    <definedName name="_TT122">#REF!</definedName>
    <definedName name="_TT123" localSheetId="12">#REF!</definedName>
    <definedName name="_TT123">#REF!</definedName>
    <definedName name="_TT124" localSheetId="12">#REF!</definedName>
    <definedName name="_TT124">#REF!</definedName>
    <definedName name="_TT125" localSheetId="12">#REF!</definedName>
    <definedName name="_TT125">#REF!</definedName>
    <definedName name="_TT126" localSheetId="12">#REF!</definedName>
    <definedName name="_TT126">#REF!</definedName>
    <definedName name="_TT127" localSheetId="12">#REF!</definedName>
    <definedName name="_TT127">#REF!</definedName>
    <definedName name="_TT128" localSheetId="12">#REF!</definedName>
    <definedName name="_TT128">#REF!</definedName>
    <definedName name="_TT129" localSheetId="12">#REF!</definedName>
    <definedName name="_TT129">#REF!</definedName>
    <definedName name="_TT13" localSheetId="12">#REF!</definedName>
    <definedName name="_TT13">#REF!</definedName>
    <definedName name="_TT130" localSheetId="12">#REF!</definedName>
    <definedName name="_TT130">#REF!</definedName>
    <definedName name="_TT131" localSheetId="12">#REF!</definedName>
    <definedName name="_TT131">#REF!</definedName>
    <definedName name="_TT132" localSheetId="12">#REF!</definedName>
    <definedName name="_TT132">#REF!</definedName>
    <definedName name="_TT133" localSheetId="12">#REF!</definedName>
    <definedName name="_TT133">#REF!</definedName>
    <definedName name="_TT134" localSheetId="12">#REF!</definedName>
    <definedName name="_TT134">#REF!</definedName>
    <definedName name="_TT135" localSheetId="12">#REF!</definedName>
    <definedName name="_TT135">#REF!</definedName>
    <definedName name="_TT136" localSheetId="12">#REF!</definedName>
    <definedName name="_TT136">#REF!</definedName>
    <definedName name="_TT137" localSheetId="12">#REF!</definedName>
    <definedName name="_TT137">#REF!</definedName>
    <definedName name="_TT138" localSheetId="12">#REF!</definedName>
    <definedName name="_TT138">#REF!</definedName>
    <definedName name="_TT139" localSheetId="12">#REF!</definedName>
    <definedName name="_TT139">#REF!</definedName>
    <definedName name="_TT14" localSheetId="12">#REF!</definedName>
    <definedName name="_TT14">#REF!</definedName>
    <definedName name="_TT140" localSheetId="12">#REF!</definedName>
    <definedName name="_TT140">#REF!</definedName>
    <definedName name="_TT141" localSheetId="12">#REF!</definedName>
    <definedName name="_TT141">#REF!</definedName>
    <definedName name="_TT142" localSheetId="12">#REF!</definedName>
    <definedName name="_TT142">#REF!</definedName>
    <definedName name="_TT15" localSheetId="12">#REF!</definedName>
    <definedName name="_TT15">#REF!</definedName>
    <definedName name="_TT16" localSheetId="12">#REF!</definedName>
    <definedName name="_TT16">#REF!</definedName>
    <definedName name="_TT17" localSheetId="12">#REF!</definedName>
    <definedName name="_TT17">#REF!</definedName>
    <definedName name="_TT18" localSheetId="12">#REF!</definedName>
    <definedName name="_TT18" localSheetId="11">#REF!</definedName>
    <definedName name="_TT18">#REF!</definedName>
    <definedName name="_TT19" localSheetId="12">#REF!</definedName>
    <definedName name="_TT19" localSheetId="11">#REF!</definedName>
    <definedName name="_TT19">#REF!</definedName>
    <definedName name="_TT2" localSheetId="12">#REF!</definedName>
    <definedName name="_TT2">#REF!</definedName>
    <definedName name="_TT20" localSheetId="12">#REF!</definedName>
    <definedName name="_TT20" localSheetId="11">#REF!</definedName>
    <definedName name="_TT20">#REF!</definedName>
    <definedName name="_TT21" localSheetId="12">#REF!</definedName>
    <definedName name="_TT21">#REF!</definedName>
    <definedName name="_TT22" localSheetId="12">#REF!</definedName>
    <definedName name="_TT22">#REF!</definedName>
    <definedName name="_tt23" localSheetId="12">#REF!</definedName>
    <definedName name="_tt23">#REF!</definedName>
    <definedName name="_TT24" localSheetId="12">#REF!</definedName>
    <definedName name="_TT24">#REF!</definedName>
    <definedName name="_TT25" localSheetId="12">#REF!</definedName>
    <definedName name="_TT25">#REF!</definedName>
    <definedName name="_TT26" localSheetId="12">#REF!</definedName>
    <definedName name="_TT26">#REF!</definedName>
    <definedName name="_TT27" localSheetId="12">#REF!</definedName>
    <definedName name="_TT27">#REF!</definedName>
    <definedName name="_TT28" localSheetId="12">#REF!</definedName>
    <definedName name="_TT28">#REF!</definedName>
    <definedName name="_tt288" localSheetId="12">#REF!</definedName>
    <definedName name="_tt288">#REF!</definedName>
    <definedName name="_TT29" localSheetId="12">#REF!</definedName>
    <definedName name="_TT29">#REF!</definedName>
    <definedName name="_TT3" localSheetId="12">#REF!</definedName>
    <definedName name="_TT3">#REF!</definedName>
    <definedName name="_TT30" localSheetId="12">#REF!</definedName>
    <definedName name="_TT30">#REF!</definedName>
    <definedName name="_tt300" localSheetId="12">#REF!</definedName>
    <definedName name="_tt300">#REF!</definedName>
    <definedName name="_TT31" localSheetId="12">#REF!</definedName>
    <definedName name="_TT31">#REF!</definedName>
    <definedName name="_TT32" localSheetId="12">#REF!</definedName>
    <definedName name="_TT32">#REF!</definedName>
    <definedName name="_tt322" localSheetId="12">#REF!</definedName>
    <definedName name="_tt322">#REF!</definedName>
    <definedName name="_TT33" localSheetId="12">#REF!</definedName>
    <definedName name="_TT33">#REF!</definedName>
    <definedName name="_TT34" localSheetId="12">#REF!</definedName>
    <definedName name="_TT34">#REF!</definedName>
    <definedName name="_TT35" localSheetId="12">#REF!</definedName>
    <definedName name="_TT35">#REF!</definedName>
    <definedName name="_TT36" localSheetId="12">#REF!</definedName>
    <definedName name="_TT36">#REF!</definedName>
    <definedName name="_TT37" localSheetId="12">#REF!</definedName>
    <definedName name="_TT37">#REF!</definedName>
    <definedName name="_TT38" localSheetId="12">#REF!</definedName>
    <definedName name="_TT38">#REF!</definedName>
    <definedName name="_TT39" localSheetId="12">#REF!</definedName>
    <definedName name="_TT39">#REF!</definedName>
    <definedName name="_TT4" localSheetId="12">#REF!</definedName>
    <definedName name="_TT4">#REF!</definedName>
    <definedName name="_TT40" localSheetId="12">#REF!</definedName>
    <definedName name="_TT40">#REF!</definedName>
    <definedName name="_TT41" localSheetId="12">#REF!</definedName>
    <definedName name="_TT41">#REF!</definedName>
    <definedName name="_TT42" localSheetId="12">#REF!</definedName>
    <definedName name="_TT42">#REF!</definedName>
    <definedName name="_TT43" localSheetId="12">#REF!</definedName>
    <definedName name="_TT43">#REF!</definedName>
    <definedName name="_TT44" localSheetId="12">#REF!</definedName>
    <definedName name="_TT44">#REF!</definedName>
    <definedName name="_TT45" localSheetId="12">#REF!</definedName>
    <definedName name="_TT45">#REF!</definedName>
    <definedName name="_TT46" localSheetId="12">#REF!</definedName>
    <definedName name="_TT46">#REF!</definedName>
    <definedName name="_TT47" localSheetId="12">#REF!</definedName>
    <definedName name="_TT47">#REF!</definedName>
    <definedName name="_TT48" localSheetId="12">#REF!</definedName>
    <definedName name="_TT48">#REF!</definedName>
    <definedName name="_TT49" localSheetId="12">#REF!</definedName>
    <definedName name="_TT49">#REF!</definedName>
    <definedName name="_TT5" localSheetId="12">#REF!</definedName>
    <definedName name="_TT5">#REF!</definedName>
    <definedName name="_TT50" localSheetId="12">#REF!</definedName>
    <definedName name="_TT50">#REF!</definedName>
    <definedName name="_TT51" localSheetId="12">#REF!</definedName>
    <definedName name="_TT51">#REF!</definedName>
    <definedName name="_TT52" localSheetId="12">#REF!</definedName>
    <definedName name="_TT52">#REF!</definedName>
    <definedName name="_TT53" localSheetId="12">#REF!</definedName>
    <definedName name="_TT53">#REF!</definedName>
    <definedName name="_TT54" localSheetId="12">#REF!</definedName>
    <definedName name="_TT54">#REF!</definedName>
    <definedName name="_TT55" localSheetId="12">#REF!</definedName>
    <definedName name="_TT55">#REF!</definedName>
    <definedName name="_TT56" localSheetId="12">#REF!</definedName>
    <definedName name="_TT56">#REF!</definedName>
    <definedName name="_TT57" localSheetId="12">#REF!</definedName>
    <definedName name="_TT57">#REF!</definedName>
    <definedName name="_TT58" localSheetId="12">#REF!</definedName>
    <definedName name="_TT58">#REF!</definedName>
    <definedName name="_TT59" localSheetId="12">#REF!</definedName>
    <definedName name="_TT59">#REF!</definedName>
    <definedName name="_TT6" localSheetId="12">#REF!</definedName>
    <definedName name="_TT6">#REF!</definedName>
    <definedName name="_TT60" localSheetId="12">#REF!</definedName>
    <definedName name="_TT60">#REF!</definedName>
    <definedName name="_TT61" localSheetId="12">#REF!</definedName>
    <definedName name="_TT61">#REF!</definedName>
    <definedName name="_TT62" localSheetId="12">#REF!</definedName>
    <definedName name="_TT62">#REF!</definedName>
    <definedName name="_TT63" localSheetId="12">#REF!</definedName>
    <definedName name="_TT63">#REF!</definedName>
    <definedName name="_TT64" localSheetId="12">#REF!</definedName>
    <definedName name="_TT64">#REF!</definedName>
    <definedName name="_TT65" localSheetId="12">#REF!</definedName>
    <definedName name="_TT65">#REF!</definedName>
    <definedName name="_TT66" localSheetId="12">#REF!</definedName>
    <definedName name="_TT66">#REF!</definedName>
    <definedName name="_TT67" localSheetId="12">#REF!</definedName>
    <definedName name="_TT67">#REF!</definedName>
    <definedName name="_TT68" localSheetId="12">#REF!</definedName>
    <definedName name="_TT68">#REF!</definedName>
    <definedName name="_TT69" localSheetId="12">#REF!</definedName>
    <definedName name="_TT69">#REF!</definedName>
    <definedName name="_TT7" localSheetId="12">#REF!</definedName>
    <definedName name="_TT7">#REF!</definedName>
    <definedName name="_TT70" localSheetId="12">#REF!</definedName>
    <definedName name="_TT70">#REF!</definedName>
    <definedName name="_TT71" localSheetId="12">#REF!</definedName>
    <definedName name="_TT71">#REF!</definedName>
    <definedName name="_TT72" localSheetId="12">#REF!</definedName>
    <definedName name="_TT72">#REF!</definedName>
    <definedName name="_TT73" localSheetId="12">#REF!</definedName>
    <definedName name="_TT73">#REF!</definedName>
    <definedName name="_TT74" localSheetId="12">#REF!</definedName>
    <definedName name="_TT74">#REF!</definedName>
    <definedName name="_TT75" localSheetId="12">#REF!</definedName>
    <definedName name="_TT75">#REF!</definedName>
    <definedName name="_TT76" localSheetId="12">#REF!</definedName>
    <definedName name="_TT76">#REF!</definedName>
    <definedName name="_TT77" localSheetId="12">#REF!</definedName>
    <definedName name="_TT77">#REF!</definedName>
    <definedName name="_TT78" localSheetId="12">#REF!</definedName>
    <definedName name="_TT78">#REF!</definedName>
    <definedName name="_TT79" localSheetId="12">#REF!</definedName>
    <definedName name="_TT79">#REF!</definedName>
    <definedName name="_TT8" localSheetId="12">#REF!</definedName>
    <definedName name="_TT8">#REF!</definedName>
    <definedName name="_TT80" localSheetId="12">#REF!</definedName>
    <definedName name="_TT80">#REF!</definedName>
    <definedName name="_TT81" localSheetId="12">#REF!</definedName>
    <definedName name="_TT81">#REF!</definedName>
    <definedName name="_TT82" localSheetId="12">#REF!</definedName>
    <definedName name="_TT82">#REF!</definedName>
    <definedName name="_TT83" localSheetId="12">#REF!</definedName>
    <definedName name="_TT83">#REF!</definedName>
    <definedName name="_TT84" localSheetId="12">#REF!</definedName>
    <definedName name="_TT84">#REF!</definedName>
    <definedName name="_TT85" localSheetId="12">#REF!</definedName>
    <definedName name="_TT85">#REF!</definedName>
    <definedName name="_TT86" localSheetId="12">#REF!</definedName>
    <definedName name="_TT86">#REF!</definedName>
    <definedName name="_TT87" localSheetId="12">#REF!</definedName>
    <definedName name="_TT87">#REF!</definedName>
    <definedName name="_TT88" localSheetId="12">#REF!</definedName>
    <definedName name="_TT88">#REF!</definedName>
    <definedName name="_TT89" localSheetId="12">#REF!</definedName>
    <definedName name="_TT89">#REF!</definedName>
    <definedName name="_TT9" localSheetId="12">#REF!</definedName>
    <definedName name="_TT9">#REF!</definedName>
    <definedName name="_TT90" localSheetId="12">#REF!</definedName>
    <definedName name="_TT90">#REF!</definedName>
    <definedName name="_TT91" localSheetId="12">#REF!</definedName>
    <definedName name="_TT91">#REF!</definedName>
    <definedName name="_TT92" localSheetId="12">#REF!</definedName>
    <definedName name="_TT92">#REF!</definedName>
    <definedName name="_TT93" localSheetId="12">#REF!</definedName>
    <definedName name="_TT93">#REF!</definedName>
    <definedName name="_TT94" localSheetId="12">#REF!</definedName>
    <definedName name="_TT94">#REF!</definedName>
    <definedName name="_TT95" localSheetId="12">#REF!</definedName>
    <definedName name="_TT95">#REF!</definedName>
    <definedName name="_TT96" localSheetId="12">#REF!</definedName>
    <definedName name="_TT96">#REF!</definedName>
    <definedName name="_TT97" localSheetId="12">#REF!</definedName>
    <definedName name="_TT97">#REF!</definedName>
    <definedName name="_TT98" localSheetId="12">#REF!</definedName>
    <definedName name="_TT98">#REF!</definedName>
    <definedName name="_TT99" localSheetId="12">#REF!</definedName>
    <definedName name="_TT99">#REF!</definedName>
    <definedName name="_tub10012" localSheetId="12">#REF!</definedName>
    <definedName name="_tub10012">#REF!</definedName>
    <definedName name="_tub10015" localSheetId="12">#REF!</definedName>
    <definedName name="_tub10015">#REF!</definedName>
    <definedName name="_tub10020" localSheetId="12">#REF!</definedName>
    <definedName name="_tub10020">#REF!</definedName>
    <definedName name="_tub4012" localSheetId="12">#REF!</definedName>
    <definedName name="_tub4012">#REF!</definedName>
    <definedName name="_tub5012" localSheetId="12">#REF!</definedName>
    <definedName name="_tub5012">#REF!</definedName>
    <definedName name="_tub5015" localSheetId="12">#REF!</definedName>
    <definedName name="_tub5015">#REF!</definedName>
    <definedName name="_tub5020" localSheetId="12">#REF!</definedName>
    <definedName name="_tub5020">#REF!</definedName>
    <definedName name="_tub7512" localSheetId="12">#REF!</definedName>
    <definedName name="_tub7512">#REF!</definedName>
    <definedName name="_tub7515" localSheetId="12">#REF!</definedName>
    <definedName name="_tub7515">#REF!</definedName>
    <definedName name="_tub7520" localSheetId="12">#REF!</definedName>
    <definedName name="_tub7520">#REF!</definedName>
    <definedName name="_VBF1" localSheetId="12">#REF!</definedName>
    <definedName name="_VBF1">#REF!</definedName>
    <definedName name="_VE1" localSheetId="12">#REF!</definedName>
    <definedName name="_VE1">#REF!</definedName>
    <definedName name="_VO1" localSheetId="12">#REF!</definedName>
    <definedName name="_VO1">#REF!</definedName>
    <definedName name="_VR1" localSheetId="12">#REF!</definedName>
    <definedName name="_VR1">#REF!</definedName>
    <definedName name="_VV9" localSheetId="12">#REF!</definedName>
    <definedName name="_VV9" localSheetId="11">#REF!</definedName>
    <definedName name="_VV9" localSheetId="14">#REF!</definedName>
    <definedName name="_VV9">#REF!</definedName>
    <definedName name="_wrn.pendencias" localSheetId="12" hidden="1">{#N/A,#N/A,FALSE,"GERAL";#N/A,#N/A,FALSE,"012-96";#N/A,#N/A,FALSE,"018-96";#N/A,#N/A,FALSE,"027-96";#N/A,#N/A,FALSE,"059-96";#N/A,#N/A,FALSE,"076-96";#N/A,#N/A,FALSE,"019-97";#N/A,#N/A,FALSE,"021-97";#N/A,#N/A,FALSE,"022-97";#N/A,#N/A,FALSE,"028-97"}</definedName>
    <definedName name="_wrn.pendencias" hidden="1">{#N/A,#N/A,FALSE,"GERAL";#N/A,#N/A,FALSE,"012-96";#N/A,#N/A,FALSE,"018-96";#N/A,#N/A,FALSE,"027-96";#N/A,#N/A,FALSE,"059-96";#N/A,#N/A,FALSE,"076-96";#N/A,#N/A,FALSE,"019-97";#N/A,#N/A,FALSE,"021-97";#N/A,#N/A,FALSE,"022-97";#N/A,#N/A,FALSE,"028-97"}</definedName>
    <definedName name="_WWW1" localSheetId="12" hidden="1">{#N/A,#N/A,FALSE,"QD_F1 Invest Detalhado";#N/A,#N/A,FALSE,"QD_F3 Invest_Comparado";#N/A,#N/A,FALSE,"QD_B Trafego";#N/A,#N/A,FALSE,"QD_D0 Custos Operacionais";#N/A,#N/A,FALSE,"QD_C Receita";#N/A,#N/A,FALSE,"QD_D Custos";#N/A,#N/A,FALSE,"QD_E Resultado";#N/A,#N/A,FALSE,"QD_G Fluxo Caixa"}</definedName>
    <definedName name="_WWW1" hidden="1">{#N/A,#N/A,FALSE,"QD_F1 Invest Detalhado";#N/A,#N/A,FALSE,"QD_F3 Invest_Comparado";#N/A,#N/A,FALSE,"QD_B Trafego";#N/A,#N/A,FALSE,"QD_D0 Custos Operacionais";#N/A,#N/A,FALSE,"QD_C Receita";#N/A,#N/A,FALSE,"QD_D Custos";#N/A,#N/A,FALSE,"QD_E Resultado";#N/A,#N/A,FALSE,"QD_G Fluxo Caixa"}</definedName>
    <definedName name="_x" localSheetId="12">#REF!</definedName>
    <definedName name="_x">#REF!</definedName>
    <definedName name="_x_1" localSheetId="12">#REF!</definedName>
    <definedName name="_x_1">#REF!</definedName>
    <definedName name="_x_10" localSheetId="12">#REF!</definedName>
    <definedName name="_x_10">#REF!</definedName>
    <definedName name="_x_10_1" localSheetId="12">#REF!</definedName>
    <definedName name="_x_10_1">#REF!</definedName>
    <definedName name="_x_11" localSheetId="12">#REF!</definedName>
    <definedName name="_x_11" localSheetId="11">#REF!</definedName>
    <definedName name="_x_11" localSheetId="14">#REF!</definedName>
    <definedName name="_x_11">#REF!</definedName>
    <definedName name="_x_12" localSheetId="12">#REF!</definedName>
    <definedName name="_x_12" localSheetId="11">#REF!</definedName>
    <definedName name="_x_12" localSheetId="14">#REF!</definedName>
    <definedName name="_x_12">#REF!</definedName>
    <definedName name="_x_12_1" localSheetId="12">#REF!</definedName>
    <definedName name="_x_12_1">#REF!</definedName>
    <definedName name="_x_13" localSheetId="12">#REF!</definedName>
    <definedName name="_x_13" localSheetId="11">#REF!</definedName>
    <definedName name="_x_13" localSheetId="14">#REF!</definedName>
    <definedName name="_x_13">#REF!</definedName>
    <definedName name="_x_15" localSheetId="12">#REF!</definedName>
    <definedName name="_x_15" localSheetId="11">#REF!</definedName>
    <definedName name="_x_15" localSheetId="14">#REF!</definedName>
    <definedName name="_x_15">#REF!</definedName>
    <definedName name="_x_16" localSheetId="12">#REF!</definedName>
    <definedName name="_x_16" localSheetId="11">#REF!</definedName>
    <definedName name="_x_16" localSheetId="14">#REF!</definedName>
    <definedName name="_x_16">#REF!</definedName>
    <definedName name="_x_17" localSheetId="12">#REF!</definedName>
    <definedName name="_x_17" localSheetId="11">#REF!</definedName>
    <definedName name="_x_17" localSheetId="14">#REF!</definedName>
    <definedName name="_x_17">#REF!</definedName>
    <definedName name="_x_19" localSheetId="12">#REF!</definedName>
    <definedName name="_x_19" localSheetId="11">#REF!</definedName>
    <definedName name="_x_19" localSheetId="14">#REF!</definedName>
    <definedName name="_x_19">#REF!</definedName>
    <definedName name="_x_2" localSheetId="12">#REF!</definedName>
    <definedName name="_x_2" localSheetId="11">#REF!</definedName>
    <definedName name="_x_2" localSheetId="14">#REF!</definedName>
    <definedName name="_x_2">#REF!</definedName>
    <definedName name="_x_28" localSheetId="12">#REF!</definedName>
    <definedName name="_x_28" localSheetId="11">#REF!</definedName>
    <definedName name="_x_28" localSheetId="14">#REF!</definedName>
    <definedName name="_x_28">#REF!</definedName>
    <definedName name="_x_3" localSheetId="12">#REF!</definedName>
    <definedName name="_x_3" localSheetId="11">#REF!</definedName>
    <definedName name="_x_3" localSheetId="14">#REF!</definedName>
    <definedName name="_x_3">#REF!</definedName>
    <definedName name="_x_3_1" localSheetId="12">#REF!</definedName>
    <definedName name="_x_3_1">#REF!</definedName>
    <definedName name="_x_4" localSheetId="12">#REF!</definedName>
    <definedName name="_x_4" localSheetId="11">#REF!</definedName>
    <definedName name="_x_4" localSheetId="14">#REF!</definedName>
    <definedName name="_x_4">#REF!</definedName>
    <definedName name="_x_7" localSheetId="12">#REF!</definedName>
    <definedName name="_x_7" localSheetId="11">#REF!</definedName>
    <definedName name="_x_7" localSheetId="14">#REF!</definedName>
    <definedName name="_x_7">#REF!</definedName>
    <definedName name="_x_9" localSheetId="12">#REF!</definedName>
    <definedName name="_x_9" localSheetId="11">#REF!</definedName>
    <definedName name="_x_9" localSheetId="14">#REF!</definedName>
    <definedName name="_x_9">#REF!</definedName>
    <definedName name="_x_9_1" localSheetId="12">#REF!</definedName>
    <definedName name="_x_9_1">#REF!</definedName>
    <definedName name="_xleta.VLOOKUP">#NAME?</definedName>
    <definedName name="_YE006" localSheetId="12">#REF!</definedName>
    <definedName name="_YE006">#REF!</definedName>
    <definedName name="_YE007" localSheetId="12">#REF!</definedName>
    <definedName name="_YE007">#REF!</definedName>
    <definedName name="_YE016" localSheetId="12">#REF!</definedName>
    <definedName name="_YE016">#REF!</definedName>
    <definedName name="_YE107" localSheetId="12">#REF!</definedName>
    <definedName name="_YE107">#REF!</definedName>
    <definedName name="_YE108" localSheetId="12">#REF!</definedName>
    <definedName name="_YE108">#REF!</definedName>
    <definedName name="_YE110" localSheetId="12">#REF!</definedName>
    <definedName name="_YE110">#REF!</definedName>
    <definedName name="_YE111" localSheetId="12">#REF!</definedName>
    <definedName name="_YE111">#REF!</definedName>
    <definedName name="_YE113" localSheetId="12">#REF!</definedName>
    <definedName name="_YE113">#REF!</definedName>
    <definedName name="_YE114" localSheetId="12">#REF!</definedName>
    <definedName name="_YE114">#REF!</definedName>
    <definedName name="_YE116" localSheetId="12">#REF!</definedName>
    <definedName name="_YE116">#REF!</definedName>
    <definedName name="_YE117" localSheetId="12">#REF!</definedName>
    <definedName name="_YE117">#REF!</definedName>
    <definedName name="_YE119" localSheetId="12">#REF!</definedName>
    <definedName name="_YE119">#REF!</definedName>
    <definedName name="_YE123" localSheetId="12">#REF!</definedName>
    <definedName name="_YE123">#REF!</definedName>
    <definedName name="_YE315" localSheetId="12">#REF!</definedName>
    <definedName name="_YE315">#REF!</definedName>
    <definedName name="_YE400" localSheetId="12">#REF!</definedName>
    <definedName name="_YE400">#REF!</definedName>
    <definedName name="_YE404" localSheetId="12">#REF!</definedName>
    <definedName name="_YE404">#REF!</definedName>
    <definedName name="_YE408" localSheetId="12">#REF!</definedName>
    <definedName name="_YE408">#REF!</definedName>
    <definedName name="_YE507" localSheetId="12">#REF!</definedName>
    <definedName name="_YE507">#REF!</definedName>
    <definedName name="_z" localSheetId="12">#REF!</definedName>
    <definedName name="_z">#REF!</definedName>
    <definedName name="_z_1" localSheetId="12">#REF!</definedName>
    <definedName name="_z_1" localSheetId="11">#REF!</definedName>
    <definedName name="_z_1" localSheetId="14">#REF!</definedName>
    <definedName name="_z_1">#REF!</definedName>
    <definedName name="_z_10" localSheetId="12">#REF!</definedName>
    <definedName name="_z_10">#REF!</definedName>
    <definedName name="_z_10_1" localSheetId="12">#REF!</definedName>
    <definedName name="_z_10_1">#REF!</definedName>
    <definedName name="_z_11" localSheetId="12">#REF!</definedName>
    <definedName name="_z_11" localSheetId="11">#REF!</definedName>
    <definedName name="_z_11" localSheetId="14">#REF!</definedName>
    <definedName name="_z_11">#REF!</definedName>
    <definedName name="_z_12" localSheetId="12">#REF!</definedName>
    <definedName name="_z_12" localSheetId="11">#REF!</definedName>
    <definedName name="_z_12" localSheetId="14">#REF!</definedName>
    <definedName name="_z_12">#REF!</definedName>
    <definedName name="_z_12_1" localSheetId="12">#REF!</definedName>
    <definedName name="_z_12_1">#REF!</definedName>
    <definedName name="_z_13" localSheetId="12">#REF!</definedName>
    <definedName name="_z_13" localSheetId="11">#REF!</definedName>
    <definedName name="_z_13" localSheetId="14">#REF!</definedName>
    <definedName name="_z_13">#REF!</definedName>
    <definedName name="_z_15" localSheetId="12">#REF!</definedName>
    <definedName name="_z_15" localSheetId="11">#REF!</definedName>
    <definedName name="_z_15" localSheetId="14">#REF!</definedName>
    <definedName name="_z_15">#REF!</definedName>
    <definedName name="_z_16" localSheetId="12">#REF!</definedName>
    <definedName name="_z_16" localSheetId="11">#REF!</definedName>
    <definedName name="_z_16" localSheetId="14">#REF!</definedName>
    <definedName name="_z_16">#REF!</definedName>
    <definedName name="_z_17" localSheetId="12">#REF!</definedName>
    <definedName name="_z_17" localSheetId="11">#REF!</definedName>
    <definedName name="_z_17" localSheetId="14">#REF!</definedName>
    <definedName name="_z_17">#REF!</definedName>
    <definedName name="_z_19" localSheetId="12">#REF!</definedName>
    <definedName name="_z_19" localSheetId="11">#REF!</definedName>
    <definedName name="_z_19" localSheetId="14">#REF!</definedName>
    <definedName name="_z_19">#REF!</definedName>
    <definedName name="_z_2" localSheetId="12">#REF!</definedName>
    <definedName name="_z_2" localSheetId="11">#REF!</definedName>
    <definedName name="_z_2" localSheetId="14">#REF!</definedName>
    <definedName name="_z_2">#REF!</definedName>
    <definedName name="_z_28" localSheetId="12">#REF!</definedName>
    <definedName name="_z_28" localSheetId="11">#REF!</definedName>
    <definedName name="_z_28" localSheetId="14">#REF!</definedName>
    <definedName name="_z_28">#REF!</definedName>
    <definedName name="_z_3" localSheetId="12">#REF!</definedName>
    <definedName name="_z_3" localSheetId="11">#REF!</definedName>
    <definedName name="_z_3" localSheetId="14">#REF!</definedName>
    <definedName name="_z_3">#REF!</definedName>
    <definedName name="_z_3_1" localSheetId="12">#REF!</definedName>
    <definedName name="_z_3_1">#REF!</definedName>
    <definedName name="_z_4" localSheetId="12">#REF!</definedName>
    <definedName name="_z_4" localSheetId="11">#REF!</definedName>
    <definedName name="_z_4" localSheetId="14">#REF!</definedName>
    <definedName name="_z_4">#REF!</definedName>
    <definedName name="_z_7" localSheetId="12">#REF!</definedName>
    <definedName name="_z_7" localSheetId="11">#REF!</definedName>
    <definedName name="_z_7" localSheetId="14">#REF!</definedName>
    <definedName name="_z_7">#REF!</definedName>
    <definedName name="_z_9" localSheetId="12">#REF!</definedName>
    <definedName name="_z_9" localSheetId="11">#REF!</definedName>
    <definedName name="_z_9" localSheetId="14">#REF!</definedName>
    <definedName name="_z_9">#REF!</definedName>
    <definedName name="_z_9_1" localSheetId="12">#REF!</definedName>
    <definedName name="_z_9_1">#REF!</definedName>
    <definedName name="A" localSheetId="12" hidden="1">#REF!</definedName>
    <definedName name="A" localSheetId="11" hidden="1">#REF!</definedName>
    <definedName name="a" localSheetId="14">#REF!</definedName>
    <definedName name="a">#REF!</definedName>
    <definedName name="A.8.301.03" localSheetId="12">#REF!</definedName>
    <definedName name="A.8.301.03">#REF!</definedName>
    <definedName name="A\SFGDGD">#N/A</definedName>
    <definedName name="a_">#REF!</definedName>
    <definedName name="A__1" localSheetId="12">#REF!</definedName>
    <definedName name="A__1">#REF!</definedName>
    <definedName name="A__1_1" localSheetId="12">#REF!</definedName>
    <definedName name="A__1_1">#REF!</definedName>
    <definedName name="A__2" localSheetId="12">#REF!</definedName>
    <definedName name="A__2">#REF!</definedName>
    <definedName name="A__2_1" localSheetId="12">#REF!</definedName>
    <definedName name="A__2_1">#REF!</definedName>
    <definedName name="A__3" localSheetId="12">#REF!</definedName>
    <definedName name="A__3">#REF!</definedName>
    <definedName name="A__3_1" localSheetId="12">#REF!</definedName>
    <definedName name="A__3_1">#REF!</definedName>
    <definedName name="A__4" localSheetId="12">#REF!</definedName>
    <definedName name="A__4">#REF!</definedName>
    <definedName name="A__4_1" localSheetId="12">#REF!</definedName>
    <definedName name="A__4_1">#REF!</definedName>
    <definedName name="A__5" localSheetId="12">#REF!</definedName>
    <definedName name="A__5">#REF!</definedName>
    <definedName name="A__5_1" localSheetId="12">#REF!</definedName>
    <definedName name="A__5_1">#REF!</definedName>
    <definedName name="A__6" localSheetId="12">#REF!</definedName>
    <definedName name="A__6">#REF!</definedName>
    <definedName name="A__6_1" localSheetId="12">#REF!</definedName>
    <definedName name="A__6_1">#REF!</definedName>
    <definedName name="A_1" localSheetId="12">#REF!</definedName>
    <definedName name="A_1" localSheetId="11">#REF!</definedName>
    <definedName name="A_1" localSheetId="14">#REF!</definedName>
    <definedName name="A_1">#REF!</definedName>
    <definedName name="A_1_1" localSheetId="12">#REF!</definedName>
    <definedName name="A_1_1">#REF!</definedName>
    <definedName name="A_10">#N/A</definedName>
    <definedName name="A_11">#N/A</definedName>
    <definedName name="A_12">#N/A</definedName>
    <definedName name="A_13">#N/A</definedName>
    <definedName name="A_14">#N/A</definedName>
    <definedName name="A_15">#N/A</definedName>
    <definedName name="A_16">#N/A</definedName>
    <definedName name="A_17">#N/A</definedName>
    <definedName name="A_18">#N/A</definedName>
    <definedName name="A_2">#N/A</definedName>
    <definedName name="A_2_1" localSheetId="12">#REF!</definedName>
    <definedName name="A_2_1">#REF!</definedName>
    <definedName name="a_25" localSheetId="12">#REF!</definedName>
    <definedName name="a_25" localSheetId="11">#REF!</definedName>
    <definedName name="a_25" localSheetId="14">#REF!</definedName>
    <definedName name="a_25">#REF!</definedName>
    <definedName name="A_3" localSheetId="12">#REF!</definedName>
    <definedName name="A_3">#REF!</definedName>
    <definedName name="A_3_1" localSheetId="12">#REF!</definedName>
    <definedName name="A_3_1">#REF!</definedName>
    <definedName name="A_4">NA()</definedName>
    <definedName name="A_5">#N/A</definedName>
    <definedName name="A_6" localSheetId="11">NA()</definedName>
    <definedName name="A_6">#N/A</definedName>
    <definedName name="A_7">#N/A</definedName>
    <definedName name="A_8">#N/A</definedName>
    <definedName name="A_9">#N/A</definedName>
    <definedName name="a_a">#REF!</definedName>
    <definedName name="A_km" localSheetId="12">#REF!</definedName>
    <definedName name="A_km" localSheetId="11">#REF!</definedName>
    <definedName name="A_km">#REF!</definedName>
    <definedName name="A0.333.17" localSheetId="12">#REF!</definedName>
    <definedName name="A0.333.17">#REF!</definedName>
    <definedName name="A0.333.18" localSheetId="12">#REF!</definedName>
    <definedName name="A0.333.18">#REF!</definedName>
    <definedName name="a000100a" localSheetId="12">#REF!</definedName>
    <definedName name="a000100a" localSheetId="11">#REF!</definedName>
    <definedName name="a000100a">#REF!</definedName>
    <definedName name="a000105a" localSheetId="12">#REF!</definedName>
    <definedName name="a000105a" localSheetId="11">#REF!</definedName>
    <definedName name="a000105a">#REF!</definedName>
    <definedName name="a000106a" localSheetId="12">#REF!</definedName>
    <definedName name="a000106a" localSheetId="11">#REF!</definedName>
    <definedName name="a000106a">#REF!</definedName>
    <definedName name="a000107a" localSheetId="12">#REF!</definedName>
    <definedName name="a000107a" localSheetId="11">#REF!</definedName>
    <definedName name="a000107a">#REF!</definedName>
    <definedName name="a000108a" localSheetId="12">#REF!</definedName>
    <definedName name="a000108a" localSheetId="11">#REF!</definedName>
    <definedName name="a000108a">#REF!</definedName>
    <definedName name="a000140a" localSheetId="12">#REF!</definedName>
    <definedName name="a000140a" localSheetId="11">#REF!</definedName>
    <definedName name="a000140a">#REF!</definedName>
    <definedName name="a000141a" localSheetId="12">#REF!</definedName>
    <definedName name="a000141a" localSheetId="11">#REF!</definedName>
    <definedName name="a000141a">#REF!</definedName>
    <definedName name="a000150a" localSheetId="12">#REF!</definedName>
    <definedName name="a000150a" localSheetId="11">#REF!</definedName>
    <definedName name="a000150a">#REF!</definedName>
    <definedName name="a000160a" localSheetId="12">#REF!</definedName>
    <definedName name="a000160a" localSheetId="11">#REF!</definedName>
    <definedName name="a000160a">#REF!</definedName>
    <definedName name="a000190a" localSheetId="12">#REF!</definedName>
    <definedName name="a000190a" localSheetId="11">#REF!</definedName>
    <definedName name="a000190a">#REF!</definedName>
    <definedName name="a000191a" localSheetId="12">#REF!</definedName>
    <definedName name="a000191a" localSheetId="11">#REF!</definedName>
    <definedName name="a000191a">#REF!</definedName>
    <definedName name="a000200a" localSheetId="12">#REF!</definedName>
    <definedName name="a000200a" localSheetId="11">#REF!</definedName>
    <definedName name="a000200a">#REF!</definedName>
    <definedName name="a000203a" localSheetId="12">#REF!</definedName>
    <definedName name="a000203a" localSheetId="11">#REF!</definedName>
    <definedName name="a000203a">#REF!</definedName>
    <definedName name="a000205a" localSheetId="12">#REF!</definedName>
    <definedName name="a000205a" localSheetId="11">#REF!</definedName>
    <definedName name="a000205a">#REF!</definedName>
    <definedName name="a000206a" localSheetId="12">#REF!</definedName>
    <definedName name="a000206a" localSheetId="11">#REF!</definedName>
    <definedName name="a000206a">#REF!</definedName>
    <definedName name="a000207a" localSheetId="12">#REF!</definedName>
    <definedName name="a000207a" localSheetId="11">#REF!</definedName>
    <definedName name="a000207a">#REF!</definedName>
    <definedName name="a000208a" localSheetId="12">#REF!</definedName>
    <definedName name="a000208a" localSheetId="11">#REF!</definedName>
    <definedName name="a000208a">#REF!</definedName>
    <definedName name="a000240a" localSheetId="12">#REF!</definedName>
    <definedName name="a000240a" localSheetId="11">#REF!</definedName>
    <definedName name="a000240a">#REF!</definedName>
    <definedName name="a000241a" localSheetId="12">#REF!</definedName>
    <definedName name="a000241a" localSheetId="11">#REF!</definedName>
    <definedName name="a000241a">#REF!</definedName>
    <definedName name="a000250a" localSheetId="12">#REF!</definedName>
    <definedName name="a000250a" localSheetId="11">#REF!</definedName>
    <definedName name="a000250a">#REF!</definedName>
    <definedName name="a000260a" localSheetId="12">#REF!</definedName>
    <definedName name="a000260a" localSheetId="11">#REF!</definedName>
    <definedName name="a000260a">#REF!</definedName>
    <definedName name="a000290a" localSheetId="12">#REF!</definedName>
    <definedName name="a000290a" localSheetId="11">#REF!</definedName>
    <definedName name="a000290a">#REF!</definedName>
    <definedName name="a000291a" localSheetId="12">#REF!</definedName>
    <definedName name="a000291a" localSheetId="11">#REF!</definedName>
    <definedName name="a000291a">#REF!</definedName>
    <definedName name="a001e" localSheetId="12">#REF!</definedName>
    <definedName name="a001e" localSheetId="11">#REF!</definedName>
    <definedName name="a001e">#REF!</definedName>
    <definedName name="a001i" localSheetId="12">#REF!</definedName>
    <definedName name="a001i" localSheetId="11">#REF!</definedName>
    <definedName name="a001i">#REF!</definedName>
    <definedName name="a001p" localSheetId="12">#REF!</definedName>
    <definedName name="a001p" localSheetId="11">#REF!</definedName>
    <definedName name="a001p">#REF!</definedName>
    <definedName name="a002e" localSheetId="12">#REF!</definedName>
    <definedName name="a002e" localSheetId="11">#REF!</definedName>
    <definedName name="a002e">#REF!</definedName>
    <definedName name="a002i" localSheetId="12">#REF!</definedName>
    <definedName name="a002i" localSheetId="11">#REF!</definedName>
    <definedName name="a002i">#REF!</definedName>
    <definedName name="a002p" localSheetId="12">#REF!</definedName>
    <definedName name="a002p" localSheetId="11">#REF!</definedName>
    <definedName name="a002p">#REF!</definedName>
    <definedName name="a003e" localSheetId="12">#REF!</definedName>
    <definedName name="a003e" localSheetId="11">#REF!</definedName>
    <definedName name="a003e">#REF!</definedName>
    <definedName name="a003i" localSheetId="12">#REF!</definedName>
    <definedName name="a003i" localSheetId="11">#REF!</definedName>
    <definedName name="a003i">#REF!</definedName>
    <definedName name="a003p" localSheetId="12">#REF!</definedName>
    <definedName name="a003p" localSheetId="11">#REF!</definedName>
    <definedName name="a003p">#REF!</definedName>
    <definedName name="a004e" localSheetId="12">#REF!</definedName>
    <definedName name="a004e" localSheetId="11">#REF!</definedName>
    <definedName name="a004e">#REF!</definedName>
    <definedName name="a004i" localSheetId="12">#REF!</definedName>
    <definedName name="a004i" localSheetId="11">#REF!</definedName>
    <definedName name="a004i">#REF!</definedName>
    <definedName name="a004p" localSheetId="12">#REF!</definedName>
    <definedName name="a004p" localSheetId="11">#REF!</definedName>
    <definedName name="a004p">#REF!</definedName>
    <definedName name="a005e" localSheetId="12">#REF!</definedName>
    <definedName name="a005e" localSheetId="11">#REF!</definedName>
    <definedName name="a005e">#REF!</definedName>
    <definedName name="a005i" localSheetId="12">#REF!</definedName>
    <definedName name="a005i" localSheetId="11">#REF!</definedName>
    <definedName name="a005i">#REF!</definedName>
    <definedName name="a005p" localSheetId="12">#REF!</definedName>
    <definedName name="a005p" localSheetId="11">#REF!</definedName>
    <definedName name="a005p">#REF!</definedName>
    <definedName name="a007e" localSheetId="12">#REF!</definedName>
    <definedName name="a007e" localSheetId="11">#REF!</definedName>
    <definedName name="a007e">#REF!</definedName>
    <definedName name="a007i" localSheetId="12">#REF!</definedName>
    <definedName name="a007i" localSheetId="11">#REF!</definedName>
    <definedName name="a007i">#REF!</definedName>
    <definedName name="a007p" localSheetId="12">#REF!</definedName>
    <definedName name="a007p" localSheetId="11">#REF!</definedName>
    <definedName name="a007p">#REF!</definedName>
    <definedName name="a009e" localSheetId="12">#REF!</definedName>
    <definedName name="a009e" localSheetId="11">#REF!</definedName>
    <definedName name="a009e">#REF!</definedName>
    <definedName name="a009i" localSheetId="12">#REF!</definedName>
    <definedName name="a009i" localSheetId="11">#REF!</definedName>
    <definedName name="a009i">#REF!</definedName>
    <definedName name="a009p" localSheetId="12">#REF!</definedName>
    <definedName name="a009p" localSheetId="11">#REF!</definedName>
    <definedName name="a009p">#REF!</definedName>
    <definedName name="a010200a" localSheetId="12">#REF!</definedName>
    <definedName name="a010200a" localSheetId="11">#REF!</definedName>
    <definedName name="a010200a">#REF!</definedName>
    <definedName name="a010e" localSheetId="12">#REF!</definedName>
    <definedName name="a010e" localSheetId="11">#REF!</definedName>
    <definedName name="a010e">#REF!</definedName>
    <definedName name="a010i" localSheetId="12">#REF!</definedName>
    <definedName name="a010i" localSheetId="11">#REF!</definedName>
    <definedName name="a010i">#REF!</definedName>
    <definedName name="a010p" localSheetId="12">#REF!</definedName>
    <definedName name="a010p" localSheetId="11">#REF!</definedName>
    <definedName name="a010p">#REF!</definedName>
    <definedName name="a011290a" localSheetId="12">#REF!</definedName>
    <definedName name="a011290a" localSheetId="11">#REF!</definedName>
    <definedName name="a011290a">#REF!</definedName>
    <definedName name="a011291a" localSheetId="12">#REF!</definedName>
    <definedName name="a011291a" localSheetId="11">#REF!</definedName>
    <definedName name="a011291a">#REF!</definedName>
    <definedName name="a011e" localSheetId="12">#REF!</definedName>
    <definedName name="a011e" localSheetId="11">#REF!</definedName>
    <definedName name="a011e">#REF!</definedName>
    <definedName name="a011i" localSheetId="12">#REF!</definedName>
    <definedName name="a011i" localSheetId="11">#REF!</definedName>
    <definedName name="a011i">#REF!</definedName>
    <definedName name="a011p" localSheetId="12">#REF!</definedName>
    <definedName name="a011p" localSheetId="11">#REF!</definedName>
    <definedName name="a011p">#REF!</definedName>
    <definedName name="a012e" localSheetId="12">#REF!</definedName>
    <definedName name="a012e" localSheetId="11">#REF!</definedName>
    <definedName name="a012e">#REF!</definedName>
    <definedName name="a012i" localSheetId="12">#REF!</definedName>
    <definedName name="a012i" localSheetId="11">#REF!</definedName>
    <definedName name="a012i">#REF!</definedName>
    <definedName name="a012p" localSheetId="12">#REF!</definedName>
    <definedName name="a012p" localSheetId="11">#REF!</definedName>
    <definedName name="a012p">#REF!</definedName>
    <definedName name="a013e" localSheetId="12">#REF!</definedName>
    <definedName name="a013e" localSheetId="11">#REF!</definedName>
    <definedName name="a013e">#REF!</definedName>
    <definedName name="a013i" localSheetId="12">#REF!</definedName>
    <definedName name="a013i" localSheetId="11">#REF!</definedName>
    <definedName name="a013i">#REF!</definedName>
    <definedName name="a013p" localSheetId="12">#REF!</definedName>
    <definedName name="a013p" localSheetId="11">#REF!</definedName>
    <definedName name="a013p">#REF!</definedName>
    <definedName name="a014e" localSheetId="12">#REF!</definedName>
    <definedName name="a014e" localSheetId="11">#REF!</definedName>
    <definedName name="a014e">#REF!</definedName>
    <definedName name="a014p" localSheetId="12">#REF!</definedName>
    <definedName name="a014p" localSheetId="11">#REF!</definedName>
    <definedName name="a014p">#REF!</definedName>
    <definedName name="a016e" localSheetId="12">#REF!</definedName>
    <definedName name="a016e" localSheetId="11">#REF!</definedName>
    <definedName name="a016e">#REF!</definedName>
    <definedName name="a016p" localSheetId="12">#REF!</definedName>
    <definedName name="a016p" localSheetId="11">#REF!</definedName>
    <definedName name="a016p">#REF!</definedName>
    <definedName name="a017e" localSheetId="12">#REF!</definedName>
    <definedName name="a017e" localSheetId="11">#REF!</definedName>
    <definedName name="a017e">#REF!</definedName>
    <definedName name="a017p" localSheetId="12">#REF!</definedName>
    <definedName name="a017p" localSheetId="11">#REF!</definedName>
    <definedName name="a017p">#REF!</definedName>
    <definedName name="a018e" localSheetId="12">#REF!</definedName>
    <definedName name="a018e" localSheetId="11">#REF!</definedName>
    <definedName name="a018e">#REF!</definedName>
    <definedName name="a018p" localSheetId="12">#REF!</definedName>
    <definedName name="a018p" localSheetId="11">#REF!</definedName>
    <definedName name="a018p">#REF!</definedName>
    <definedName name="a019e" localSheetId="12">#REF!</definedName>
    <definedName name="a019e" localSheetId="11">#REF!</definedName>
    <definedName name="a019e">#REF!</definedName>
    <definedName name="a019p" localSheetId="12">#REF!</definedName>
    <definedName name="a019p" localSheetId="11">#REF!</definedName>
    <definedName name="a019p">#REF!</definedName>
    <definedName name="a020170a" localSheetId="12">#REF!</definedName>
    <definedName name="a020170a" localSheetId="11">#REF!</definedName>
    <definedName name="a020170a">#REF!</definedName>
    <definedName name="a020270a" localSheetId="12">#REF!</definedName>
    <definedName name="a020270a" localSheetId="11">#REF!</definedName>
    <definedName name="a020270a">#REF!</definedName>
    <definedName name="a020e" localSheetId="12">#REF!</definedName>
    <definedName name="a020e" localSheetId="11">#REF!</definedName>
    <definedName name="a020e">#REF!</definedName>
    <definedName name="a020p" localSheetId="12">#REF!</definedName>
    <definedName name="a020p" localSheetId="11">#REF!</definedName>
    <definedName name="a020p">#REF!</definedName>
    <definedName name="a021e" localSheetId="12">#REF!</definedName>
    <definedName name="a021e" localSheetId="11">#REF!</definedName>
    <definedName name="a021e">#REF!</definedName>
    <definedName name="a021p" localSheetId="12">#REF!</definedName>
    <definedName name="a021p" localSheetId="11">#REF!</definedName>
    <definedName name="a021p">#REF!</definedName>
    <definedName name="a022e" localSheetId="12">#REF!</definedName>
    <definedName name="a022e" localSheetId="11">#REF!</definedName>
    <definedName name="a022e">#REF!</definedName>
    <definedName name="a022i" localSheetId="12">#REF!</definedName>
    <definedName name="a022i" localSheetId="11">#REF!</definedName>
    <definedName name="a022i">#REF!</definedName>
    <definedName name="a022p" localSheetId="12">#REF!</definedName>
    <definedName name="a022p" localSheetId="11">#REF!</definedName>
    <definedName name="a022p">#REF!</definedName>
    <definedName name="a023e" localSheetId="12">#REF!</definedName>
    <definedName name="a023e" localSheetId="11">#REF!</definedName>
    <definedName name="a023e">#REF!</definedName>
    <definedName name="a023p" localSheetId="12">#REF!</definedName>
    <definedName name="a023p" localSheetId="11">#REF!</definedName>
    <definedName name="a023p">#REF!</definedName>
    <definedName name="a024e" localSheetId="12">#REF!</definedName>
    <definedName name="a024e" localSheetId="11">#REF!</definedName>
    <definedName name="a024e">#REF!</definedName>
    <definedName name="a024i" localSheetId="12">#REF!</definedName>
    <definedName name="a024i" localSheetId="11">#REF!</definedName>
    <definedName name="a024i">#REF!</definedName>
    <definedName name="a024p" localSheetId="12">#REF!</definedName>
    <definedName name="a024p" localSheetId="11">#REF!</definedName>
    <definedName name="a024p">#REF!</definedName>
    <definedName name="a025e" localSheetId="12">#REF!</definedName>
    <definedName name="a025e" localSheetId="11">#REF!</definedName>
    <definedName name="a025e">#REF!</definedName>
    <definedName name="a025p" localSheetId="12">#REF!</definedName>
    <definedName name="a025p" localSheetId="11">#REF!</definedName>
    <definedName name="a025p">#REF!</definedName>
    <definedName name="a026e" localSheetId="12">#REF!</definedName>
    <definedName name="a026e" localSheetId="11">#REF!</definedName>
    <definedName name="a026e">#REF!</definedName>
    <definedName name="a026p" localSheetId="12">#REF!</definedName>
    <definedName name="a026p" localSheetId="11">#REF!</definedName>
    <definedName name="a026p">#REF!</definedName>
    <definedName name="a027e" localSheetId="12">#REF!</definedName>
    <definedName name="a027e" localSheetId="11">#REF!</definedName>
    <definedName name="a027e">#REF!</definedName>
    <definedName name="a027p" localSheetId="12">#REF!</definedName>
    <definedName name="a027p" localSheetId="11">#REF!</definedName>
    <definedName name="a027p">#REF!</definedName>
    <definedName name="a028e" localSheetId="12">#REF!</definedName>
    <definedName name="a028e" localSheetId="11">#REF!</definedName>
    <definedName name="a028e">#REF!</definedName>
    <definedName name="a028p" localSheetId="12">#REF!</definedName>
    <definedName name="a028p" localSheetId="11">#REF!</definedName>
    <definedName name="a028p">#REF!</definedName>
    <definedName name="a029e" localSheetId="12">#REF!</definedName>
    <definedName name="a029e" localSheetId="11">#REF!</definedName>
    <definedName name="a029e">#REF!</definedName>
    <definedName name="a029p" localSheetId="12">#REF!</definedName>
    <definedName name="a029p" localSheetId="11">#REF!</definedName>
    <definedName name="a029p">#REF!</definedName>
    <definedName name="a030100a" localSheetId="12">#REF!</definedName>
    <definedName name="a030100a" localSheetId="11">#REF!</definedName>
    <definedName name="a030100a">#REF!</definedName>
    <definedName name="a030200a" localSheetId="12">#REF!</definedName>
    <definedName name="a030200a" localSheetId="11">#REF!</definedName>
    <definedName name="a030200a">#REF!</definedName>
    <definedName name="a030300a" localSheetId="12">#REF!</definedName>
    <definedName name="a030300a" localSheetId="11">#REF!</definedName>
    <definedName name="a030300a">#REF!</definedName>
    <definedName name="a030e" localSheetId="12">#REF!</definedName>
    <definedName name="a030e" localSheetId="11">#REF!</definedName>
    <definedName name="a030e">#REF!</definedName>
    <definedName name="a030p" localSheetId="12">#REF!</definedName>
    <definedName name="a030p" localSheetId="11">#REF!</definedName>
    <definedName name="a030p">#REF!</definedName>
    <definedName name="a031e" localSheetId="12">#REF!</definedName>
    <definedName name="a031e" localSheetId="11">#REF!</definedName>
    <definedName name="a031e">#REF!</definedName>
    <definedName name="a031p" localSheetId="12">#REF!</definedName>
    <definedName name="a031p" localSheetId="11">#REF!</definedName>
    <definedName name="a031p">#REF!</definedName>
    <definedName name="a032e" localSheetId="12">#REF!</definedName>
    <definedName name="a032e" localSheetId="11">#REF!</definedName>
    <definedName name="a032e">#REF!</definedName>
    <definedName name="a032i" localSheetId="12">#REF!</definedName>
    <definedName name="a032i" localSheetId="11">#REF!</definedName>
    <definedName name="a032i">#REF!</definedName>
    <definedName name="a032p" localSheetId="12">#REF!</definedName>
    <definedName name="a032p" localSheetId="11">#REF!</definedName>
    <definedName name="a032p">#REF!</definedName>
    <definedName name="a033e" localSheetId="12">#REF!</definedName>
    <definedName name="a033e" localSheetId="11">#REF!</definedName>
    <definedName name="a033e">#REF!</definedName>
    <definedName name="a033i" localSheetId="12">#REF!</definedName>
    <definedName name="a033i" localSheetId="11">#REF!</definedName>
    <definedName name="a033i">#REF!</definedName>
    <definedName name="a033p" localSheetId="12">#REF!</definedName>
    <definedName name="a033p" localSheetId="11">#REF!</definedName>
    <definedName name="a033p">#REF!</definedName>
    <definedName name="a036e" localSheetId="12">#REF!</definedName>
    <definedName name="a036e" localSheetId="11">#REF!</definedName>
    <definedName name="a036e">#REF!</definedName>
    <definedName name="a036p" localSheetId="12">#REF!</definedName>
    <definedName name="a036p" localSheetId="11">#REF!</definedName>
    <definedName name="a036p">#REF!</definedName>
    <definedName name="a037e" localSheetId="12">#REF!</definedName>
    <definedName name="a037e" localSheetId="11">#REF!</definedName>
    <definedName name="a037e">#REF!</definedName>
    <definedName name="a037p" localSheetId="12">#REF!</definedName>
    <definedName name="a037p" localSheetId="11">#REF!</definedName>
    <definedName name="a037p">#REF!</definedName>
    <definedName name="a038e" localSheetId="12">#REF!</definedName>
    <definedName name="a038e" localSheetId="11">#REF!</definedName>
    <definedName name="a038e">#REF!</definedName>
    <definedName name="a038p" localSheetId="12">#REF!</definedName>
    <definedName name="a038p" localSheetId="11">#REF!</definedName>
    <definedName name="a038p">#REF!</definedName>
    <definedName name="a041e" localSheetId="12">#REF!</definedName>
    <definedName name="a041e" localSheetId="11">#REF!</definedName>
    <definedName name="a041e">#REF!</definedName>
    <definedName name="a041p" localSheetId="12">#REF!</definedName>
    <definedName name="a041p" localSheetId="11">#REF!</definedName>
    <definedName name="a041p">#REF!</definedName>
    <definedName name="a057e" localSheetId="12">#REF!</definedName>
    <definedName name="a057e" localSheetId="11">#REF!</definedName>
    <definedName name="a057e">#REF!</definedName>
    <definedName name="a057p" localSheetId="12">#REF!</definedName>
    <definedName name="a057p" localSheetId="11">#REF!</definedName>
    <definedName name="a057p">#REF!</definedName>
    <definedName name="a059e" localSheetId="12">#REF!</definedName>
    <definedName name="a059e" localSheetId="11">#REF!</definedName>
    <definedName name="a059e">#REF!</definedName>
    <definedName name="a059p" localSheetId="12">#REF!</definedName>
    <definedName name="a059p" localSheetId="11">#REF!</definedName>
    <definedName name="a059p">#REF!</definedName>
    <definedName name="a063e" localSheetId="12">#REF!</definedName>
    <definedName name="a063e" localSheetId="11">#REF!</definedName>
    <definedName name="a063e">#REF!</definedName>
    <definedName name="a063p" localSheetId="12">#REF!</definedName>
    <definedName name="a063p" localSheetId="11">#REF!</definedName>
    <definedName name="a063p">#REF!</definedName>
    <definedName name="a065e" localSheetId="12">#REF!</definedName>
    <definedName name="a065e" localSheetId="11">#REF!</definedName>
    <definedName name="a065e">#REF!</definedName>
    <definedName name="a065p" localSheetId="12">#REF!</definedName>
    <definedName name="a065p" localSheetId="11">#REF!</definedName>
    <definedName name="a065p">#REF!</definedName>
    <definedName name="a067e" localSheetId="12">#REF!</definedName>
    <definedName name="a067e" localSheetId="11">#REF!</definedName>
    <definedName name="a067e">#REF!</definedName>
    <definedName name="a067p" localSheetId="12">#REF!</definedName>
    <definedName name="a067p" localSheetId="11">#REF!</definedName>
    <definedName name="a067p">#REF!</definedName>
    <definedName name="a070e" localSheetId="12">#REF!</definedName>
    <definedName name="a070e" localSheetId="11">#REF!</definedName>
    <definedName name="a070e">#REF!</definedName>
    <definedName name="a070p" localSheetId="12">#REF!</definedName>
    <definedName name="a070p" localSheetId="11">#REF!</definedName>
    <definedName name="a070p">#REF!</definedName>
    <definedName name="a071600a" localSheetId="12">#REF!</definedName>
    <definedName name="a071600a" localSheetId="11">#REF!</definedName>
    <definedName name="a071600a">#REF!</definedName>
    <definedName name="a071700a" localSheetId="12">#REF!</definedName>
    <definedName name="a071700a" localSheetId="11">#REF!</definedName>
    <definedName name="a071700a">#REF!</definedName>
    <definedName name="a073e" localSheetId="12">#REF!</definedName>
    <definedName name="a073e" localSheetId="11">#REF!</definedName>
    <definedName name="a073e">#REF!</definedName>
    <definedName name="a073p" localSheetId="12">#REF!</definedName>
    <definedName name="a073p" localSheetId="11">#REF!</definedName>
    <definedName name="a073p">#REF!</definedName>
    <definedName name="a075e" localSheetId="12">#REF!</definedName>
    <definedName name="a075e" localSheetId="11">#REF!</definedName>
    <definedName name="a075e">#REF!</definedName>
    <definedName name="a075p" localSheetId="12">#REF!</definedName>
    <definedName name="a075p" localSheetId="11">#REF!</definedName>
    <definedName name="a075p">#REF!</definedName>
    <definedName name="a083e" localSheetId="12">#REF!</definedName>
    <definedName name="a083e" localSheetId="11">#REF!</definedName>
    <definedName name="a083e">#REF!</definedName>
    <definedName name="a083p" localSheetId="12">#REF!</definedName>
    <definedName name="a083p" localSheetId="11">#REF!</definedName>
    <definedName name="a083p">#REF!</definedName>
    <definedName name="a084e" localSheetId="12">#REF!</definedName>
    <definedName name="a084e" localSheetId="11">#REF!</definedName>
    <definedName name="a084e">#REF!</definedName>
    <definedName name="a084p" localSheetId="12">#REF!</definedName>
    <definedName name="a084p" localSheetId="11">#REF!</definedName>
    <definedName name="a084p">#REF!</definedName>
    <definedName name="a086e" localSheetId="12">#REF!</definedName>
    <definedName name="a086e" localSheetId="11">#REF!</definedName>
    <definedName name="a086e">#REF!</definedName>
    <definedName name="a086i" localSheetId="12">#REF!</definedName>
    <definedName name="a086i" localSheetId="11">#REF!</definedName>
    <definedName name="a086i">#REF!</definedName>
    <definedName name="a086p" localSheetId="12">#REF!</definedName>
    <definedName name="a086p" localSheetId="11">#REF!</definedName>
    <definedName name="a086p">#REF!</definedName>
    <definedName name="a087e" localSheetId="12">#REF!</definedName>
    <definedName name="a087e" localSheetId="11">#REF!</definedName>
    <definedName name="a087e">#REF!</definedName>
    <definedName name="a087p" localSheetId="12">#REF!</definedName>
    <definedName name="a087p" localSheetId="11">#REF!</definedName>
    <definedName name="a087p">#REF!</definedName>
    <definedName name="a088e" localSheetId="12">#REF!</definedName>
    <definedName name="a088e" localSheetId="11">#REF!</definedName>
    <definedName name="a088e">#REF!</definedName>
    <definedName name="a088p" localSheetId="12">#REF!</definedName>
    <definedName name="a088p" localSheetId="11">#REF!</definedName>
    <definedName name="a088p">#REF!</definedName>
    <definedName name="a089e" localSheetId="12">#REF!</definedName>
    <definedName name="a089e" localSheetId="11">#REF!</definedName>
    <definedName name="a089e">#REF!</definedName>
    <definedName name="a089p" localSheetId="12">#REF!</definedName>
    <definedName name="a089p" localSheetId="11">#REF!</definedName>
    <definedName name="a089p">#REF!</definedName>
    <definedName name="a090101a" localSheetId="12">#REF!</definedName>
    <definedName name="a090101a" localSheetId="11">#REF!</definedName>
    <definedName name="a090101a">#REF!</definedName>
    <definedName name="a090151a" localSheetId="12">#REF!</definedName>
    <definedName name="a090151a" localSheetId="11">#REF!</definedName>
    <definedName name="a090151a">#REF!</definedName>
    <definedName name="a090201a" localSheetId="12">#REF!</definedName>
    <definedName name="a090201a" localSheetId="11">#REF!</definedName>
    <definedName name="a090201a">#REF!</definedName>
    <definedName name="a090251a" localSheetId="12">#REF!</definedName>
    <definedName name="a090251a" localSheetId="11">#REF!</definedName>
    <definedName name="a090251a">#REF!</definedName>
    <definedName name="a090301a" localSheetId="12">#REF!</definedName>
    <definedName name="a090301a" localSheetId="11">#REF!</definedName>
    <definedName name="a090301a">#REF!</definedName>
    <definedName name="a090351a" localSheetId="12">#REF!</definedName>
    <definedName name="a090351a" localSheetId="11">#REF!</definedName>
    <definedName name="a090351a">#REF!</definedName>
    <definedName name="a090401a" localSheetId="12">#REF!</definedName>
    <definedName name="a090401a" localSheetId="11">#REF!</definedName>
    <definedName name="a090401a">#REF!</definedName>
    <definedName name="a090451a" localSheetId="12">#REF!</definedName>
    <definedName name="a090451a" localSheetId="11">#REF!</definedName>
    <definedName name="a090451a">#REF!</definedName>
    <definedName name="a090501a" localSheetId="12">#REF!</definedName>
    <definedName name="a090501a" localSheetId="11">#REF!</definedName>
    <definedName name="a090501a">#REF!</definedName>
    <definedName name="a090551a" localSheetId="12">#REF!</definedName>
    <definedName name="a090551a" localSheetId="11">#REF!</definedName>
    <definedName name="a090551a">#REF!</definedName>
    <definedName name="a090601a" localSheetId="12">#REF!</definedName>
    <definedName name="a090601a" localSheetId="11">#REF!</definedName>
    <definedName name="a090601a">#REF!</definedName>
    <definedName name="a090651a" localSheetId="12">#REF!</definedName>
    <definedName name="a090651a" localSheetId="11">#REF!</definedName>
    <definedName name="a090651a">#REF!</definedName>
    <definedName name="a090701a" localSheetId="12">#REF!</definedName>
    <definedName name="a090701a" localSheetId="11">#REF!</definedName>
    <definedName name="a090701a">#REF!</definedName>
    <definedName name="a090751a" localSheetId="12">#REF!</definedName>
    <definedName name="a090751a" localSheetId="11">#REF!</definedName>
    <definedName name="a090751a">#REF!</definedName>
    <definedName name="a090801a" localSheetId="12">#REF!</definedName>
    <definedName name="a090801a" localSheetId="11">#REF!</definedName>
    <definedName name="a090801a">#REF!</definedName>
    <definedName name="a090851a" localSheetId="12">#REF!</definedName>
    <definedName name="a090851a" localSheetId="11">#REF!</definedName>
    <definedName name="a090851a">#REF!</definedName>
    <definedName name="a090901a" localSheetId="12">#REF!</definedName>
    <definedName name="a090901a" localSheetId="11">#REF!</definedName>
    <definedName name="a090901a">#REF!</definedName>
    <definedName name="a090951a" localSheetId="12">#REF!</definedName>
    <definedName name="a090951a" localSheetId="11">#REF!</definedName>
    <definedName name="a090951a">#REF!</definedName>
    <definedName name="a090e" localSheetId="12">#REF!</definedName>
    <definedName name="a090e" localSheetId="11">#REF!</definedName>
    <definedName name="a090e">#REF!</definedName>
    <definedName name="a090p" localSheetId="12">#REF!</definedName>
    <definedName name="a090p" localSheetId="11">#REF!</definedName>
    <definedName name="a090p">#REF!</definedName>
    <definedName name="a091001a" localSheetId="12">#REF!</definedName>
    <definedName name="a091001a" localSheetId="11">#REF!</definedName>
    <definedName name="a091001a">#REF!</definedName>
    <definedName name="a091051a" localSheetId="12">#REF!</definedName>
    <definedName name="a091051a" localSheetId="11">#REF!</definedName>
    <definedName name="a091051a">#REF!</definedName>
    <definedName name="a091101a" localSheetId="12">#REF!</definedName>
    <definedName name="a091101a" localSheetId="11">#REF!</definedName>
    <definedName name="a091101a">#REF!</definedName>
    <definedName name="a091151a" localSheetId="12">#REF!</definedName>
    <definedName name="a091151a" localSheetId="11">#REF!</definedName>
    <definedName name="a091151a">#REF!</definedName>
    <definedName name="a091201a" localSheetId="12">#REF!</definedName>
    <definedName name="a091201a" localSheetId="11">#REF!</definedName>
    <definedName name="a091201a">#REF!</definedName>
    <definedName name="a091251a" localSheetId="12">#REF!</definedName>
    <definedName name="a091251a" localSheetId="11">#REF!</definedName>
    <definedName name="a091251a">#REF!</definedName>
    <definedName name="a091301a" localSheetId="12">#REF!</definedName>
    <definedName name="a091301a" localSheetId="11">#REF!</definedName>
    <definedName name="a091301a">#REF!</definedName>
    <definedName name="a091351a" localSheetId="12">#REF!</definedName>
    <definedName name="a091351a" localSheetId="11">#REF!</definedName>
    <definedName name="a091351a">#REF!</definedName>
    <definedName name="a091e" localSheetId="12">#REF!</definedName>
    <definedName name="a091e" localSheetId="11">#REF!</definedName>
    <definedName name="a091e">#REF!</definedName>
    <definedName name="a091p" localSheetId="12">#REF!</definedName>
    <definedName name="a091p" localSheetId="11">#REF!</definedName>
    <definedName name="a091p">#REF!</definedName>
    <definedName name="a092e" localSheetId="12">#REF!</definedName>
    <definedName name="a092e" localSheetId="11">#REF!</definedName>
    <definedName name="a092e">#REF!</definedName>
    <definedName name="a092p" localSheetId="12">#REF!</definedName>
    <definedName name="a092p" localSheetId="11">#REF!</definedName>
    <definedName name="a092p">#REF!</definedName>
    <definedName name="a093e" localSheetId="12">#REF!</definedName>
    <definedName name="a093e" localSheetId="11">#REF!</definedName>
    <definedName name="a093e">#REF!</definedName>
    <definedName name="a093p" localSheetId="12">#REF!</definedName>
    <definedName name="a093p" localSheetId="11">#REF!</definedName>
    <definedName name="a093p">#REF!</definedName>
    <definedName name="a094e" localSheetId="12">#REF!</definedName>
    <definedName name="a094e" localSheetId="11">#REF!</definedName>
    <definedName name="a094e">#REF!</definedName>
    <definedName name="a094p" localSheetId="12">#REF!</definedName>
    <definedName name="a094p" localSheetId="11">#REF!</definedName>
    <definedName name="a094p">#REF!</definedName>
    <definedName name="a095e" localSheetId="12">#REF!</definedName>
    <definedName name="a095e" localSheetId="11">#REF!</definedName>
    <definedName name="a095e">#REF!</definedName>
    <definedName name="a095p" localSheetId="12">#REF!</definedName>
    <definedName name="a095p" localSheetId="11">#REF!</definedName>
    <definedName name="a095p">#REF!</definedName>
    <definedName name="a096100a" localSheetId="12">#REF!</definedName>
    <definedName name="a096100a" localSheetId="11">#REF!</definedName>
    <definedName name="a096100a">#REF!</definedName>
    <definedName name="a096200a" localSheetId="12">#REF!</definedName>
    <definedName name="a096200a" localSheetId="11">#REF!</definedName>
    <definedName name="a096200a">#REF!</definedName>
    <definedName name="a096300a" localSheetId="12">#REF!</definedName>
    <definedName name="a096300a" localSheetId="11">#REF!</definedName>
    <definedName name="a096300a">#REF!</definedName>
    <definedName name="a096400a" localSheetId="12">#REF!</definedName>
    <definedName name="a096400a" localSheetId="11">#REF!</definedName>
    <definedName name="a096400a">#REF!</definedName>
    <definedName name="a096e" localSheetId="12">#REF!</definedName>
    <definedName name="a096e" localSheetId="11">#REF!</definedName>
    <definedName name="a096e">#REF!</definedName>
    <definedName name="a096p" localSheetId="12">#REF!</definedName>
    <definedName name="a096p" localSheetId="11">#REF!</definedName>
    <definedName name="a096p">#REF!</definedName>
    <definedName name="a097e" localSheetId="12">#REF!</definedName>
    <definedName name="a097e" localSheetId="11">#REF!</definedName>
    <definedName name="a097e">#REF!</definedName>
    <definedName name="a097p" localSheetId="12">#REF!</definedName>
    <definedName name="a097p" localSheetId="11">#REF!</definedName>
    <definedName name="a097p">#REF!</definedName>
    <definedName name="a098e" localSheetId="12">#REF!</definedName>
    <definedName name="a098e" localSheetId="11">#REF!</definedName>
    <definedName name="a098e">#REF!</definedName>
    <definedName name="a098i" localSheetId="12">#REF!</definedName>
    <definedName name="a098i" localSheetId="11">#REF!</definedName>
    <definedName name="a098i">#REF!</definedName>
    <definedName name="a098p" localSheetId="12">#REF!</definedName>
    <definedName name="a098p" localSheetId="11">#REF!</definedName>
    <definedName name="a098p">#REF!</definedName>
    <definedName name="a099906a" localSheetId="12">#REF!</definedName>
    <definedName name="a099906a" localSheetId="11">#REF!</definedName>
    <definedName name="a099906a">#REF!</definedName>
    <definedName name="a099e" localSheetId="12">#REF!</definedName>
    <definedName name="a099e" localSheetId="11">#REF!</definedName>
    <definedName name="a099e">#REF!</definedName>
    <definedName name="a099p" localSheetId="12">#REF!</definedName>
    <definedName name="a099p" localSheetId="11">#REF!</definedName>
    <definedName name="a099p">#REF!</definedName>
    <definedName name="A1.401.00" localSheetId="12">#REF!</definedName>
    <definedName name="A1.401.00">#REF!</definedName>
    <definedName name="A1.930.00" localSheetId="12">#REF!</definedName>
    <definedName name="A1.930.00">#REF!</definedName>
    <definedName name="a100e" localSheetId="12">#REF!</definedName>
    <definedName name="a100e" localSheetId="11">#REF!</definedName>
    <definedName name="a100e">#REF!</definedName>
    <definedName name="a100i" localSheetId="12">#REF!</definedName>
    <definedName name="a100i" localSheetId="11">#REF!</definedName>
    <definedName name="a100i">#REF!</definedName>
    <definedName name="a100p" localSheetId="12">#REF!</definedName>
    <definedName name="a100p" localSheetId="11">#REF!</definedName>
    <definedName name="a100p">#REF!</definedName>
    <definedName name="a101e" localSheetId="12">#REF!</definedName>
    <definedName name="a101e" localSheetId="11">#REF!</definedName>
    <definedName name="a101e">#REF!</definedName>
    <definedName name="a101p" localSheetId="12">#REF!</definedName>
    <definedName name="a101p" localSheetId="11">#REF!</definedName>
    <definedName name="a101p">#REF!</definedName>
    <definedName name="a102e" localSheetId="12">#REF!</definedName>
    <definedName name="a102e" localSheetId="11">#REF!</definedName>
    <definedName name="a102e">#REF!</definedName>
    <definedName name="a102p" localSheetId="12">#REF!</definedName>
    <definedName name="a102p" localSheetId="11">#REF!</definedName>
    <definedName name="a102p">#REF!</definedName>
    <definedName name="a103e" localSheetId="12">#REF!</definedName>
    <definedName name="a103e" localSheetId="11">#REF!</definedName>
    <definedName name="a103e">#REF!</definedName>
    <definedName name="a103p" localSheetId="12">#REF!</definedName>
    <definedName name="a103p" localSheetId="11">#REF!</definedName>
    <definedName name="a103p">#REF!</definedName>
    <definedName name="a105e" localSheetId="12">#REF!</definedName>
    <definedName name="a105e" localSheetId="11">#REF!</definedName>
    <definedName name="a105e">#REF!</definedName>
    <definedName name="a105p" localSheetId="12">#REF!</definedName>
    <definedName name="a105p" localSheetId="11">#REF!</definedName>
    <definedName name="a105p">#REF!</definedName>
    <definedName name="a108e" localSheetId="12">#REF!</definedName>
    <definedName name="a108e" localSheetId="11">#REF!</definedName>
    <definedName name="a108e">#REF!</definedName>
    <definedName name="a108p" localSheetId="12">#REF!</definedName>
    <definedName name="a108p" localSheetId="11">#REF!</definedName>
    <definedName name="a108p">#REF!</definedName>
    <definedName name="a109e" localSheetId="12">#REF!</definedName>
    <definedName name="a109e" localSheetId="11">#REF!</definedName>
    <definedName name="a109e">#REF!</definedName>
    <definedName name="a109p" localSheetId="12">#REF!</definedName>
    <definedName name="a109p" localSheetId="11">#REF!</definedName>
    <definedName name="a109p">#REF!</definedName>
    <definedName name="a110001a" localSheetId="12">#REF!</definedName>
    <definedName name="a110001a" localSheetId="11">#REF!</definedName>
    <definedName name="a110001a">#REF!</definedName>
    <definedName name="a110002a" localSheetId="12">#REF!</definedName>
    <definedName name="a110002a" localSheetId="11">#REF!</definedName>
    <definedName name="a110002a">#REF!</definedName>
    <definedName name="a110501a" localSheetId="12">#REF!</definedName>
    <definedName name="a110501a" localSheetId="11">#REF!</definedName>
    <definedName name="a110501a">#REF!</definedName>
    <definedName name="a110502a" localSheetId="12">#REF!</definedName>
    <definedName name="a110502a" localSheetId="11">#REF!</definedName>
    <definedName name="a110502a">#REF!</definedName>
    <definedName name="a110e" localSheetId="12">#REF!</definedName>
    <definedName name="a110e" localSheetId="11">#REF!</definedName>
    <definedName name="a110e">#REF!</definedName>
    <definedName name="a110p" localSheetId="12">#REF!</definedName>
    <definedName name="a110p" localSheetId="11">#REF!</definedName>
    <definedName name="a110p">#REF!</definedName>
    <definedName name="a111100a" localSheetId="12">#REF!</definedName>
    <definedName name="a111100a" localSheetId="11">#REF!</definedName>
    <definedName name="a111100a">#REF!</definedName>
    <definedName name="a111101a" localSheetId="12">#REF!</definedName>
    <definedName name="a111101a" localSheetId="11">#REF!</definedName>
    <definedName name="a111101a">#REF!</definedName>
    <definedName name="a112001a" localSheetId="12">#REF!</definedName>
    <definedName name="a112001a" localSheetId="11">#REF!</definedName>
    <definedName name="a112001a">#REF!</definedName>
    <definedName name="a115001a" localSheetId="12">#REF!</definedName>
    <definedName name="a115001a" localSheetId="11">#REF!</definedName>
    <definedName name="a115001a">#REF!</definedName>
    <definedName name="a115002a" localSheetId="12">#REF!</definedName>
    <definedName name="a115002a" localSheetId="11">#REF!</definedName>
    <definedName name="a115002a">#REF!</definedName>
    <definedName name="a115501a" localSheetId="12">#REF!</definedName>
    <definedName name="a115501a" localSheetId="11">#REF!</definedName>
    <definedName name="a115501a">#REF!</definedName>
    <definedName name="a115551a" localSheetId="12">#REF!</definedName>
    <definedName name="a115551a" localSheetId="11">#REF!</definedName>
    <definedName name="a115551a">#REF!</definedName>
    <definedName name="a117001a" localSheetId="12">#REF!</definedName>
    <definedName name="a117001a" localSheetId="11">#REF!</definedName>
    <definedName name="a117001a">#REF!</definedName>
    <definedName name="a117002a" localSheetId="12">#REF!</definedName>
    <definedName name="a117002a" localSheetId="11">#REF!</definedName>
    <definedName name="a117002a">#REF!</definedName>
    <definedName name="a117003a" localSheetId="12">#REF!</definedName>
    <definedName name="a117003a" localSheetId="11">#REF!</definedName>
    <definedName name="a117003a">#REF!</definedName>
    <definedName name="a120001a" localSheetId="12">#REF!</definedName>
    <definedName name="a120001a" localSheetId="11">#REF!</definedName>
    <definedName name="a120001a">#REF!</definedName>
    <definedName name="a120002a" localSheetId="12">#REF!</definedName>
    <definedName name="a120002a" localSheetId="11">#REF!</definedName>
    <definedName name="a120002a">#REF!</definedName>
    <definedName name="a120004a" localSheetId="12">#REF!</definedName>
    <definedName name="a120004a" localSheetId="11">#REF!</definedName>
    <definedName name="a120004a">#REF!</definedName>
    <definedName name="a139002a" localSheetId="12">#REF!</definedName>
    <definedName name="a139002a" localSheetId="11">#REF!</definedName>
    <definedName name="a139002a">#REF!</definedName>
    <definedName name="a139003a" localSheetId="12">#REF!</definedName>
    <definedName name="a139003a" localSheetId="11">#REF!</definedName>
    <definedName name="a139003a">#REF!</definedName>
    <definedName name="a139052a" localSheetId="12">#REF!</definedName>
    <definedName name="a139052a" localSheetId="11">#REF!</definedName>
    <definedName name="a139052a">#REF!</definedName>
    <definedName name="a139053a" localSheetId="12">#REF!</definedName>
    <definedName name="a139053a" localSheetId="11">#REF!</definedName>
    <definedName name="a139053a">#REF!</definedName>
    <definedName name="a139102a" localSheetId="12">#REF!</definedName>
    <definedName name="a139102a" localSheetId="11">#REF!</definedName>
    <definedName name="a139102a">#REF!</definedName>
    <definedName name="a139152a" localSheetId="12">#REF!</definedName>
    <definedName name="a139152a" localSheetId="11">#REF!</definedName>
    <definedName name="a139152a">#REF!</definedName>
    <definedName name="a139501a" localSheetId="12">#REF!</definedName>
    <definedName name="a139501a" localSheetId="11">#REF!</definedName>
    <definedName name="a139501a">#REF!</definedName>
    <definedName name="a139502a" localSheetId="12">#REF!</definedName>
    <definedName name="a139502a" localSheetId="11">#REF!</definedName>
    <definedName name="a139502a">#REF!</definedName>
    <definedName name="a139551a" localSheetId="12">#REF!</definedName>
    <definedName name="a139551a" localSheetId="11">#REF!</definedName>
    <definedName name="a139551a">#REF!</definedName>
    <definedName name="a139552a" localSheetId="12">#REF!</definedName>
    <definedName name="a139552a" localSheetId="11">#REF!</definedName>
    <definedName name="a139552a">#REF!</definedName>
    <definedName name="a139601a" localSheetId="12">#REF!</definedName>
    <definedName name="a139601a" localSheetId="11">#REF!</definedName>
    <definedName name="a139601a">#REF!</definedName>
    <definedName name="a139602a" localSheetId="12">#REF!</definedName>
    <definedName name="a139602a" localSheetId="11">#REF!</definedName>
    <definedName name="a139602a">#REF!</definedName>
    <definedName name="a139702a" localSheetId="12">#REF!</definedName>
    <definedName name="a139702a" localSheetId="11">#REF!</definedName>
    <definedName name="a139702a">#REF!</definedName>
    <definedName name="a139752a" localSheetId="12">#REF!</definedName>
    <definedName name="a139752a" localSheetId="11">#REF!</definedName>
    <definedName name="a139752a">#REF!</definedName>
    <definedName name="a139802a" localSheetId="12">#REF!</definedName>
    <definedName name="a139802a" localSheetId="11">#REF!</definedName>
    <definedName name="a139802a">#REF!</definedName>
    <definedName name="a139852a" localSheetId="12">#REF!</definedName>
    <definedName name="a139852a" localSheetId="11">#REF!</definedName>
    <definedName name="a139852a">#REF!</definedName>
    <definedName name="a14.1.18" localSheetId="12">#REF!</definedName>
    <definedName name="a14.1.18" localSheetId="11">#REF!</definedName>
    <definedName name="a14.1.18" localSheetId="14">#REF!</definedName>
    <definedName name="a14.1.18">#REF!</definedName>
    <definedName name="a140101a" localSheetId="12">#REF!</definedName>
    <definedName name="a140101a" localSheetId="11">#REF!</definedName>
    <definedName name="a140101a">#REF!</definedName>
    <definedName name="a140201a" localSheetId="12">#REF!</definedName>
    <definedName name="a140201a" localSheetId="11">#REF!</definedName>
    <definedName name="a140201a">#REF!</definedName>
    <definedName name="a140301a" localSheetId="12">#REF!</definedName>
    <definedName name="a140301a" localSheetId="11">#REF!</definedName>
    <definedName name="a140301a">#REF!</definedName>
    <definedName name="a140401a" localSheetId="12">#REF!</definedName>
    <definedName name="a140401a" localSheetId="11">#REF!</definedName>
    <definedName name="a140401a">#REF!</definedName>
    <definedName name="a140701a" localSheetId="12">#REF!</definedName>
    <definedName name="a140701a" localSheetId="11">#REF!</definedName>
    <definedName name="a140701a">#REF!</definedName>
    <definedName name="a140751a" localSheetId="12">#REF!</definedName>
    <definedName name="a140751a" localSheetId="11">#REF!</definedName>
    <definedName name="a140751a">#REF!</definedName>
    <definedName name="a140801a" localSheetId="12">#REF!</definedName>
    <definedName name="a140801a" localSheetId="11">#REF!</definedName>
    <definedName name="a140801a">#REF!</definedName>
    <definedName name="a140851a" localSheetId="12">#REF!</definedName>
    <definedName name="a140851a" localSheetId="11">#REF!</definedName>
    <definedName name="a140851a">#REF!</definedName>
    <definedName name="a141001a" localSheetId="12">#REF!</definedName>
    <definedName name="a141001a" localSheetId="11">#REF!</definedName>
    <definedName name="a141001a">#REF!</definedName>
    <definedName name="a141051a" localSheetId="12">#REF!</definedName>
    <definedName name="a141051a" localSheetId="11">#REF!</definedName>
    <definedName name="a141051a">#REF!</definedName>
    <definedName name="a141201a" localSheetId="12">#REF!</definedName>
    <definedName name="a141201a" localSheetId="11">#REF!</definedName>
    <definedName name="a141201a">#REF!</definedName>
    <definedName name="a141251a" localSheetId="12">#REF!</definedName>
    <definedName name="a141251a" localSheetId="11">#REF!</definedName>
    <definedName name="a141251a">#REF!</definedName>
    <definedName name="a141501a" localSheetId="12">#REF!</definedName>
    <definedName name="a141501a" localSheetId="11">#REF!</definedName>
    <definedName name="a141501a">#REF!</definedName>
    <definedName name="a141551a" localSheetId="12">#REF!</definedName>
    <definedName name="a141551a" localSheetId="11">#REF!</definedName>
    <definedName name="a141551a">#REF!</definedName>
    <definedName name="a141801a" localSheetId="12">#REF!</definedName>
    <definedName name="a141801a" localSheetId="11">#REF!</definedName>
    <definedName name="a141801a">#REF!</definedName>
    <definedName name="a141851a" localSheetId="12">#REF!</definedName>
    <definedName name="a141851a" localSheetId="11">#REF!</definedName>
    <definedName name="a141851a">#REF!</definedName>
    <definedName name="a142201a" localSheetId="12">#REF!</definedName>
    <definedName name="a142201a" localSheetId="11">#REF!</definedName>
    <definedName name="a142201a">#REF!</definedName>
    <definedName name="a142251a" localSheetId="12">#REF!</definedName>
    <definedName name="a142251a" localSheetId="11">#REF!</definedName>
    <definedName name="a142251a">#REF!</definedName>
    <definedName name="a142300a" localSheetId="12">#REF!</definedName>
    <definedName name="a142300a" localSheetId="11">#REF!</definedName>
    <definedName name="a142300a">#REF!</definedName>
    <definedName name="a142350a" localSheetId="12">#REF!</definedName>
    <definedName name="a142350a" localSheetId="11">#REF!</definedName>
    <definedName name="a142350a">#REF!</definedName>
    <definedName name="a142400a" localSheetId="12">#REF!</definedName>
    <definedName name="a142400a" localSheetId="11">#REF!</definedName>
    <definedName name="a142400a">#REF!</definedName>
    <definedName name="a142450a" localSheetId="12">#REF!</definedName>
    <definedName name="a142450a" localSheetId="11">#REF!</definedName>
    <definedName name="a142450a">#REF!</definedName>
    <definedName name="a145001a" localSheetId="12">#REF!</definedName>
    <definedName name="a145001a" localSheetId="11">#REF!</definedName>
    <definedName name="a145001a">#REF!</definedName>
    <definedName name="a151210a" localSheetId="12">#REF!</definedName>
    <definedName name="a151210a" localSheetId="11">#REF!</definedName>
    <definedName name="a151210a">#REF!</definedName>
    <definedName name="a151260a" localSheetId="12">#REF!</definedName>
    <definedName name="a151260a" localSheetId="11">#REF!</definedName>
    <definedName name="a151260a">#REF!</definedName>
    <definedName name="a151510a" localSheetId="12">#REF!</definedName>
    <definedName name="a151510a" localSheetId="11">#REF!</definedName>
    <definedName name="a151510a">#REF!</definedName>
    <definedName name="a151560a" localSheetId="12">#REF!</definedName>
    <definedName name="a151560a" localSheetId="11">#REF!</definedName>
    <definedName name="a151560a">#REF!</definedName>
    <definedName name="a158001a" localSheetId="12">#REF!</definedName>
    <definedName name="a158001a" localSheetId="11">#REF!</definedName>
    <definedName name="a158001a">#REF!</definedName>
    <definedName name="a158002a" localSheetId="12">#REF!</definedName>
    <definedName name="a158002a" localSheetId="11">#REF!</definedName>
    <definedName name="a158002a">#REF!</definedName>
    <definedName name="a158003a" localSheetId="12">#REF!</definedName>
    <definedName name="a158003a" localSheetId="11">#REF!</definedName>
    <definedName name="a158003a">#REF!</definedName>
    <definedName name="a160301a" localSheetId="12">#REF!</definedName>
    <definedName name="a160301a" localSheetId="11">#REF!</definedName>
    <definedName name="a160301a">#REF!</definedName>
    <definedName name="a160351a" localSheetId="12">#REF!</definedName>
    <definedName name="a160351a" localSheetId="11">#REF!</definedName>
    <definedName name="a160351a">#REF!</definedName>
    <definedName name="a160401a" localSheetId="12">#REF!</definedName>
    <definedName name="a160401a" localSheetId="11">#REF!</definedName>
    <definedName name="a160401a">#REF!</definedName>
    <definedName name="a160451a" localSheetId="12">#REF!</definedName>
    <definedName name="a160451a" localSheetId="11">#REF!</definedName>
    <definedName name="a160451a">#REF!</definedName>
    <definedName name="a160601a" localSheetId="12">#REF!</definedName>
    <definedName name="a160601a" localSheetId="11">#REF!</definedName>
    <definedName name="a160601a">#REF!</definedName>
    <definedName name="a160651a" localSheetId="12">#REF!</definedName>
    <definedName name="a160651a" localSheetId="11">#REF!</definedName>
    <definedName name="a160651a">#REF!</definedName>
    <definedName name="a162001a" localSheetId="12">#REF!</definedName>
    <definedName name="a162001a" localSheetId="11">#REF!</definedName>
    <definedName name="a162001a">#REF!</definedName>
    <definedName name="a165300a" localSheetId="12">#REF!</definedName>
    <definedName name="a165300a" localSheetId="11">#REF!</definedName>
    <definedName name="a165300a">#REF!</definedName>
    <definedName name="a165350a" localSheetId="12">#REF!</definedName>
    <definedName name="a165350a" localSheetId="11">#REF!</definedName>
    <definedName name="a165350a">#REF!</definedName>
    <definedName name="a165400a" localSheetId="12">#REF!</definedName>
    <definedName name="a165400a" localSheetId="11">#REF!</definedName>
    <definedName name="a165400a">#REF!</definedName>
    <definedName name="a165450a" localSheetId="12">#REF!</definedName>
    <definedName name="a165450a" localSheetId="11">#REF!</definedName>
    <definedName name="a165450a">#REF!</definedName>
    <definedName name="a165600a" localSheetId="12">#REF!</definedName>
    <definedName name="a165600a" localSheetId="11">#REF!</definedName>
    <definedName name="a165600a">#REF!</definedName>
    <definedName name="a165650a" localSheetId="12">#REF!</definedName>
    <definedName name="a165650a" localSheetId="11">#REF!</definedName>
    <definedName name="a165650a">#REF!</definedName>
    <definedName name="a165700a" localSheetId="12">#REF!</definedName>
    <definedName name="a165700a" localSheetId="11">#REF!</definedName>
    <definedName name="a165700a">#REF!</definedName>
    <definedName name="a165750a" localSheetId="12">#REF!</definedName>
    <definedName name="a165750a" localSheetId="11">#REF!</definedName>
    <definedName name="a165750a">#REF!</definedName>
    <definedName name="a170000a" localSheetId="12">#REF!</definedName>
    <definedName name="a170000a" localSheetId="11">#REF!</definedName>
    <definedName name="a170000a">#REF!</definedName>
    <definedName name="a170050a" localSheetId="12">#REF!</definedName>
    <definedName name="a170050a" localSheetId="11">#REF!</definedName>
    <definedName name="a170050a">#REF!</definedName>
    <definedName name="a172000a" localSheetId="12">#REF!</definedName>
    <definedName name="a172000a" localSheetId="11">#REF!</definedName>
    <definedName name="a172000a">#REF!</definedName>
    <definedName name="a172001a" localSheetId="12">#REF!</definedName>
    <definedName name="a172001a" localSheetId="11">#REF!</definedName>
    <definedName name="a172001a">#REF!</definedName>
    <definedName name="a172002a" localSheetId="12">#REF!</definedName>
    <definedName name="a172002a" localSheetId="11">#REF!</definedName>
    <definedName name="a172002a">#REF!</definedName>
    <definedName name="a172050a" localSheetId="12">#REF!</definedName>
    <definedName name="a172050a" localSheetId="11">#REF!</definedName>
    <definedName name="a172050a">#REF!</definedName>
    <definedName name="a172051a" localSheetId="12">#REF!</definedName>
    <definedName name="a172051a" localSheetId="11">#REF!</definedName>
    <definedName name="a172051a">#REF!</definedName>
    <definedName name="a172052a" localSheetId="12">#REF!</definedName>
    <definedName name="a172052a" localSheetId="11">#REF!</definedName>
    <definedName name="a172052a">#REF!</definedName>
    <definedName name="a172501a" localSheetId="12">#REF!</definedName>
    <definedName name="a172501a" localSheetId="11">#REF!</definedName>
    <definedName name="a172501a">#REF!</definedName>
    <definedName name="a172551a" localSheetId="12">#REF!</definedName>
    <definedName name="a172551a" localSheetId="11">#REF!</definedName>
    <definedName name="a172551a">#REF!</definedName>
    <definedName name="a173000a" localSheetId="12">#REF!</definedName>
    <definedName name="a173000a" localSheetId="11">#REF!</definedName>
    <definedName name="a173000a">#REF!</definedName>
    <definedName name="a173001a" localSheetId="12">#REF!</definedName>
    <definedName name="a173001a" localSheetId="11">#REF!</definedName>
    <definedName name="a173001a">#REF!</definedName>
    <definedName name="a173002a" localSheetId="12">#REF!</definedName>
    <definedName name="a173002a" localSheetId="11">#REF!</definedName>
    <definedName name="a173002a">#REF!</definedName>
    <definedName name="a173050a" localSheetId="12">#REF!</definedName>
    <definedName name="a173050a" localSheetId="11">#REF!</definedName>
    <definedName name="a173050a">#REF!</definedName>
    <definedName name="a173051a" localSheetId="12">#REF!</definedName>
    <definedName name="a173051a" localSheetId="11">#REF!</definedName>
    <definedName name="a173051a">#REF!</definedName>
    <definedName name="a173052a" localSheetId="12">#REF!</definedName>
    <definedName name="a173052a" localSheetId="11">#REF!</definedName>
    <definedName name="a173052a">#REF!</definedName>
    <definedName name="a173501a" localSheetId="12">#REF!</definedName>
    <definedName name="a173501a" localSheetId="11">#REF!</definedName>
    <definedName name="a173501a">#REF!</definedName>
    <definedName name="a173502a" localSheetId="12">#REF!</definedName>
    <definedName name="a173502a" localSheetId="11">#REF!</definedName>
    <definedName name="a173502a">#REF!</definedName>
    <definedName name="a173551a" localSheetId="12">#REF!</definedName>
    <definedName name="a173551a" localSheetId="11">#REF!</definedName>
    <definedName name="a173551a">#REF!</definedName>
    <definedName name="a173552a" localSheetId="12">#REF!</definedName>
    <definedName name="a173552a" localSheetId="11">#REF!</definedName>
    <definedName name="a173552a">#REF!</definedName>
    <definedName name="a173901a" localSheetId="12">#REF!</definedName>
    <definedName name="a173901a" localSheetId="11">#REF!</definedName>
    <definedName name="a173901a">#REF!</definedName>
    <definedName name="a173951a" localSheetId="12">#REF!</definedName>
    <definedName name="a173951a" localSheetId="11">#REF!</definedName>
    <definedName name="a173951a">#REF!</definedName>
    <definedName name="a174001a" localSheetId="12">#REF!</definedName>
    <definedName name="a174001a" localSheetId="11">#REF!</definedName>
    <definedName name="a174001a">#REF!</definedName>
    <definedName name="a174051a" localSheetId="12">#REF!</definedName>
    <definedName name="a174051a" localSheetId="11">#REF!</definedName>
    <definedName name="a174051a">#REF!</definedName>
    <definedName name="a174101a" localSheetId="12">#REF!</definedName>
    <definedName name="a174101a" localSheetId="11">#REF!</definedName>
    <definedName name="a174101a">#REF!</definedName>
    <definedName name="a174151a" localSheetId="12">#REF!</definedName>
    <definedName name="a174151a" localSheetId="11">#REF!</definedName>
    <definedName name="a174151a">#REF!</definedName>
    <definedName name="a174501a" localSheetId="12">#REF!</definedName>
    <definedName name="a174501a" localSheetId="11">#REF!</definedName>
    <definedName name="a174501a">#REF!</definedName>
    <definedName name="a174551a" localSheetId="12">#REF!</definedName>
    <definedName name="a174551a" localSheetId="11">#REF!</definedName>
    <definedName name="a174551a">#REF!</definedName>
    <definedName name="a174601a" localSheetId="12">#REF!</definedName>
    <definedName name="a174601a" localSheetId="11">#REF!</definedName>
    <definedName name="a174601a">#REF!</definedName>
    <definedName name="a174651a" localSheetId="12">#REF!</definedName>
    <definedName name="a174651a" localSheetId="11">#REF!</definedName>
    <definedName name="a174651a">#REF!</definedName>
    <definedName name="a174701a" localSheetId="12">#REF!</definedName>
    <definedName name="a174701a" localSheetId="11">#REF!</definedName>
    <definedName name="a174701a">#REF!</definedName>
    <definedName name="a174751a" localSheetId="12">#REF!</definedName>
    <definedName name="a174751a" localSheetId="11">#REF!</definedName>
    <definedName name="a174751a">#REF!</definedName>
    <definedName name="a175101a" localSheetId="12">#REF!</definedName>
    <definedName name="a175101a" localSheetId="11">#REF!</definedName>
    <definedName name="a175101a">#REF!</definedName>
    <definedName name="a175151a" localSheetId="12">#REF!</definedName>
    <definedName name="a175151a" localSheetId="11">#REF!</definedName>
    <definedName name="a175151a">#REF!</definedName>
    <definedName name="a175201a" localSheetId="12">#REF!</definedName>
    <definedName name="a175201a" localSheetId="11">#REF!</definedName>
    <definedName name="a175201a">#REF!</definedName>
    <definedName name="a175251a" localSheetId="12">#REF!</definedName>
    <definedName name="a175251a" localSheetId="11">#REF!</definedName>
    <definedName name="a175251a">#REF!</definedName>
    <definedName name="a175301a" localSheetId="12">#REF!</definedName>
    <definedName name="a175301a" localSheetId="11">#REF!</definedName>
    <definedName name="a175301a">#REF!</definedName>
    <definedName name="a175351a" localSheetId="12">#REF!</definedName>
    <definedName name="a175351a" localSheetId="11">#REF!</definedName>
    <definedName name="a175351a">#REF!</definedName>
    <definedName name="a175501a" localSheetId="12">#REF!</definedName>
    <definedName name="a175501a" localSheetId="11">#REF!</definedName>
    <definedName name="a175501a">#REF!</definedName>
    <definedName name="a175551a" localSheetId="12">#REF!</definedName>
    <definedName name="a175551a" localSheetId="11">#REF!</definedName>
    <definedName name="a175551a">#REF!</definedName>
    <definedName name="a176001a" localSheetId="12">#REF!</definedName>
    <definedName name="a176001a" localSheetId="11">#REF!</definedName>
    <definedName name="a176001a">#REF!</definedName>
    <definedName name="a176051a" localSheetId="12">#REF!</definedName>
    <definedName name="a176051a" localSheetId="11">#REF!</definedName>
    <definedName name="a176051a">#REF!</definedName>
    <definedName name="a176501a" localSheetId="12">#REF!</definedName>
    <definedName name="a176501a" localSheetId="11">#REF!</definedName>
    <definedName name="a176501a">#REF!</definedName>
    <definedName name="a176551a" localSheetId="12">#REF!</definedName>
    <definedName name="a176551a" localSheetId="11">#REF!</definedName>
    <definedName name="a176551a">#REF!</definedName>
    <definedName name="a177001a" localSheetId="12">#REF!</definedName>
    <definedName name="a177001a" localSheetId="11">#REF!</definedName>
    <definedName name="a177001a">#REF!</definedName>
    <definedName name="a177051a" localSheetId="12">#REF!</definedName>
    <definedName name="a177051a" localSheetId="11">#REF!</definedName>
    <definedName name="a177051a">#REF!</definedName>
    <definedName name="a177501a" localSheetId="12">#REF!</definedName>
    <definedName name="a177501a" localSheetId="11">#REF!</definedName>
    <definedName name="a177501a">#REF!</definedName>
    <definedName name="a177551a" localSheetId="12">#REF!</definedName>
    <definedName name="a177551a" localSheetId="11">#REF!</definedName>
    <definedName name="a177551a">#REF!</definedName>
    <definedName name="a178001a" localSheetId="12">#REF!</definedName>
    <definedName name="a178001a" localSheetId="11">#REF!</definedName>
    <definedName name="a178001a">#REF!</definedName>
    <definedName name="a179001a" localSheetId="12">#REF!</definedName>
    <definedName name="a179001a" localSheetId="11">#REF!</definedName>
    <definedName name="a179001a">#REF!</definedName>
    <definedName name="a179002a" localSheetId="12">#REF!</definedName>
    <definedName name="a179002a" localSheetId="11">#REF!</definedName>
    <definedName name="a179002a">#REF!</definedName>
    <definedName name="a180001a" localSheetId="12">#REF!</definedName>
    <definedName name="a180001a" localSheetId="11">#REF!</definedName>
    <definedName name="a180001a">#REF!</definedName>
    <definedName name="a181001a" localSheetId="12">#REF!</definedName>
    <definedName name="a181001a" localSheetId="11">#REF!</definedName>
    <definedName name="a181001a">#REF!</definedName>
    <definedName name="a185001a" localSheetId="12">#REF!</definedName>
    <definedName name="a185001a" localSheetId="11">#REF!</definedName>
    <definedName name="a185001a">#REF!</definedName>
    <definedName name="a186001a" localSheetId="12">#REF!</definedName>
    <definedName name="a186001a" localSheetId="11">#REF!</definedName>
    <definedName name="a186001a">#REF!</definedName>
    <definedName name="a187001a" localSheetId="12">#REF!</definedName>
    <definedName name="a187001a" localSheetId="11">#REF!</definedName>
    <definedName name="a187001a">#REF!</definedName>
    <definedName name="a189001a" localSheetId="12">#REF!</definedName>
    <definedName name="a189001a" localSheetId="11">#REF!</definedName>
    <definedName name="a189001a">#REF!</definedName>
    <definedName name="a189101a" localSheetId="12">#REF!</definedName>
    <definedName name="a189101a" localSheetId="11">#REF!</definedName>
    <definedName name="a189101a">#REF!</definedName>
    <definedName name="a189201a" localSheetId="12">#REF!</definedName>
    <definedName name="a189201a" localSheetId="11">#REF!</definedName>
    <definedName name="a189201a">#REF!</definedName>
    <definedName name="a189301a" localSheetId="12">#REF!</definedName>
    <definedName name="a189301a" localSheetId="11">#REF!</definedName>
    <definedName name="a189301a">#REF!</definedName>
    <definedName name="a189401a" localSheetId="12">#REF!</definedName>
    <definedName name="a189401a" localSheetId="11">#REF!</definedName>
    <definedName name="a189401a">#REF!</definedName>
    <definedName name="a189451a" localSheetId="12">#REF!</definedName>
    <definedName name="a189451a" localSheetId="11">#REF!</definedName>
    <definedName name="a189451a">#REF!</definedName>
    <definedName name="A2.0.353.17" localSheetId="12">#REF!</definedName>
    <definedName name="A2.0.353.17">#REF!</definedName>
    <definedName name="A2.0.353.18" localSheetId="12">#REF!</definedName>
    <definedName name="A2.0.353.18">#REF!</definedName>
    <definedName name="A2.530.03" localSheetId="12">#REF!</definedName>
    <definedName name="A2.530.03">#REF!</definedName>
    <definedName name="A2.530.04" localSheetId="12">#REF!</definedName>
    <definedName name="A2.530.04">#REF!</definedName>
    <definedName name="A2.530.06" localSheetId="12">#REF!</definedName>
    <definedName name="A2.530.06">#REF!</definedName>
    <definedName name="A2.540.00" localSheetId="12">#REF!</definedName>
    <definedName name="A2.540.00">#REF!</definedName>
    <definedName name="A2.540.01" localSheetId="12">#REF!</definedName>
    <definedName name="A2.540.01">#REF!</definedName>
    <definedName name="a270200a" localSheetId="12">#REF!</definedName>
    <definedName name="a270200a" localSheetId="11">#REF!</definedName>
    <definedName name="a270200a">#REF!</definedName>
    <definedName name="A3.329.00" localSheetId="12">#REF!</definedName>
    <definedName name="A3.329.00">#REF!</definedName>
    <definedName name="A3.370.00" localSheetId="12">#REF!</definedName>
    <definedName name="A3.370.00">#REF!</definedName>
    <definedName name="A5.001.00" localSheetId="12">#REF!</definedName>
    <definedName name="A5.001.00">#REF!</definedName>
    <definedName name="A8.001.00" localSheetId="12">#REF!</definedName>
    <definedName name="A8.001.00">#REF!</definedName>
    <definedName name="A8.100.00" localSheetId="12">#REF!</definedName>
    <definedName name="A8.100.00">#REF!</definedName>
    <definedName name="A8.100.01" localSheetId="12">#REF!</definedName>
    <definedName name="A8.100.01">#REF!</definedName>
    <definedName name="A8.101.01" localSheetId="12">#REF!</definedName>
    <definedName name="A8.101.01">#REF!</definedName>
    <definedName name="A8.101.02" localSheetId="12">#REF!</definedName>
    <definedName name="A8.101.02">#REF!</definedName>
    <definedName name="A8.103.00" localSheetId="12">#REF!</definedName>
    <definedName name="A8.103.00">#REF!</definedName>
    <definedName name="A8.301.01" localSheetId="12">#REF!</definedName>
    <definedName name="A8.301.01">#REF!</definedName>
    <definedName name="A8.301.02" localSheetId="12">#REF!</definedName>
    <definedName name="A8.301.02">#REF!</definedName>
    <definedName name="A8.302.01" localSheetId="12">#REF!</definedName>
    <definedName name="A8.302.01">#REF!</definedName>
    <definedName name="A8.302.02" localSheetId="12">#REF!</definedName>
    <definedName name="A8.302.02">#REF!</definedName>
    <definedName name="A8.302.05" localSheetId="12">#REF!</definedName>
    <definedName name="A8.302.05">#REF!</definedName>
    <definedName name="A8.401.00" localSheetId="12">#REF!</definedName>
    <definedName name="A8.401.00">#REF!</definedName>
    <definedName name="A8.402.02" localSheetId="12">#REF!</definedName>
    <definedName name="A8.402.02">#REF!</definedName>
    <definedName name="a900100a" localSheetId="12">#REF!</definedName>
    <definedName name="a900100a" localSheetId="11">#REF!</definedName>
    <definedName name="a900100a">#REF!</definedName>
    <definedName name="a900200a" localSheetId="12">#REF!</definedName>
    <definedName name="a900200a" localSheetId="11">#REF!</definedName>
    <definedName name="a900200a">#REF!</definedName>
    <definedName name="a900300a" localSheetId="12">#REF!</definedName>
    <definedName name="a900300a" localSheetId="11">#REF!</definedName>
    <definedName name="a900300a">#REF!</definedName>
    <definedName name="a900400a" localSheetId="12">#REF!</definedName>
    <definedName name="a900400a" localSheetId="11">#REF!</definedName>
    <definedName name="a900400a">#REF!</definedName>
    <definedName name="a900500a" localSheetId="12">#REF!</definedName>
    <definedName name="a900500a" localSheetId="11">#REF!</definedName>
    <definedName name="a900500a">#REF!</definedName>
    <definedName name="aa" localSheetId="17" hidden="1">{"'EI 060 02'!$A$1:$K$59"}</definedName>
    <definedName name="aa" localSheetId="12" hidden="1">{"'EI 060 02'!$A$1:$K$59"}</definedName>
    <definedName name="AA" localSheetId="11">#N/A</definedName>
    <definedName name="aa" localSheetId="6">[0]!a</definedName>
    <definedName name="aa" localSheetId="16" hidden="1">{"'EI 060 02'!$A$1:$K$59"}</definedName>
    <definedName name="aa" hidden="1">{"'EI 060 02'!$A$1:$K$59"}</definedName>
    <definedName name="AA_1" localSheetId="12">BDI!AA_1</definedName>
    <definedName name="AA_1" localSheetId="11">#N/A</definedName>
    <definedName name="AA_1">AA_1</definedName>
    <definedName name="AA_10" localSheetId="12">BDI!AA_10</definedName>
    <definedName name="AA_10" localSheetId="11">#N/A</definedName>
    <definedName name="AA_10">AA_10</definedName>
    <definedName name="AA_12" localSheetId="12">BDI!AA_12</definedName>
    <definedName name="AA_12" localSheetId="11">#N/A</definedName>
    <definedName name="AA_12">AA_12</definedName>
    <definedName name="AA_13" localSheetId="12">BDI!AA_13</definedName>
    <definedName name="AA_13" localSheetId="11">#N/A</definedName>
    <definedName name="AA_13">AA_13</definedName>
    <definedName name="AA_14" localSheetId="12">BDI!AA_14</definedName>
    <definedName name="AA_14" localSheetId="11">FIT!AA_14</definedName>
    <definedName name="AA_14">AA_14</definedName>
    <definedName name="AA_19" localSheetId="12">#N/A</definedName>
    <definedName name="AA_19">#N/A</definedName>
    <definedName name="AA_2" localSheetId="12">BDI!AA_2</definedName>
    <definedName name="AA_2" localSheetId="11">NA()</definedName>
    <definedName name="AA_2">AA_2</definedName>
    <definedName name="AA_20">#N/A</definedName>
    <definedName name="AA_21" localSheetId="12">#N/A</definedName>
    <definedName name="AA_21">#N/A</definedName>
    <definedName name="AA_22" localSheetId="12">BDI!AA_22</definedName>
    <definedName name="AA_22" localSheetId="11">FIT!AA_22</definedName>
    <definedName name="AA_22">AA_22</definedName>
    <definedName name="AA_23" localSheetId="12">#N/A</definedName>
    <definedName name="AA_23">#N/A</definedName>
    <definedName name="AA_24" localSheetId="12">#N/A</definedName>
    <definedName name="AA_24">#N/A</definedName>
    <definedName name="AA_25" localSheetId="12">BDI!AA_25</definedName>
    <definedName name="AA_25" localSheetId="11">FIT!AA_25</definedName>
    <definedName name="AA_25">AA_25</definedName>
    <definedName name="AA_26" localSheetId="12">BDI!AA_26</definedName>
    <definedName name="AA_26" localSheetId="11">#N/A</definedName>
    <definedName name="AA_26">AA_26</definedName>
    <definedName name="AA_27" localSheetId="12">BDI!AA_27</definedName>
    <definedName name="AA_27" localSheetId="11">#N/A</definedName>
    <definedName name="AA_27">AA_27</definedName>
    <definedName name="AA_28" localSheetId="12">BDI!AA_28</definedName>
    <definedName name="AA_28" localSheetId="11">FIT!AA_28</definedName>
    <definedName name="AA_28">AA_28</definedName>
    <definedName name="AA_29" localSheetId="12">BDI!AA_29</definedName>
    <definedName name="AA_29" localSheetId="11">#N/A</definedName>
    <definedName name="AA_29">AA_29</definedName>
    <definedName name="AA_3" localSheetId="12">BDI!AA_3</definedName>
    <definedName name="AA_3" localSheetId="11">FIT!AA_3</definedName>
    <definedName name="AA_3">AA_3</definedName>
    <definedName name="AA_30" localSheetId="12">BDI!AA_30</definedName>
    <definedName name="AA_30" localSheetId="11">#N/A</definedName>
    <definedName name="AA_30">AA_30</definedName>
    <definedName name="AA_31" localSheetId="12">BDI!AA_31</definedName>
    <definedName name="AA_31" localSheetId="11">#N/A</definedName>
    <definedName name="AA_31">AA_31</definedName>
    <definedName name="AA_32" localSheetId="12">BDI!AA_32</definedName>
    <definedName name="AA_32" localSheetId="11">FIT!AA_32</definedName>
    <definedName name="AA_32">AA_32</definedName>
    <definedName name="AA_33" localSheetId="12">BDI!AA_33</definedName>
    <definedName name="AA_33" localSheetId="11">#N/A</definedName>
    <definedName name="AA_33">AA_33</definedName>
    <definedName name="AA_34" localSheetId="12">BDI!AA_34</definedName>
    <definedName name="AA_34" localSheetId="11">#N/A</definedName>
    <definedName name="AA_34">AA_34</definedName>
    <definedName name="AA_35" localSheetId="12">BDI!AA_35</definedName>
    <definedName name="AA_35" localSheetId="11">#N/A</definedName>
    <definedName name="AA_35">AA_35</definedName>
    <definedName name="AA_36" localSheetId="12">BDI!AA_36</definedName>
    <definedName name="AA_36" localSheetId="11">#N/A</definedName>
    <definedName name="AA_36">AA_36</definedName>
    <definedName name="AA_37" localSheetId="12">BDI!AA_37</definedName>
    <definedName name="AA_37" localSheetId="11">#N/A</definedName>
    <definedName name="AA_37">AA_37</definedName>
    <definedName name="AA_38" localSheetId="12">BDI!AA_38</definedName>
    <definedName name="AA_38" localSheetId="11">#N/A</definedName>
    <definedName name="AA_38">AA_38</definedName>
    <definedName name="AA_39" localSheetId="12">#N/A</definedName>
    <definedName name="AA_39">#N/A</definedName>
    <definedName name="AA_4" localSheetId="12">BDI!AA_4</definedName>
    <definedName name="AA_4" localSheetId="11">#N/A</definedName>
    <definedName name="AA_4">AA_4</definedName>
    <definedName name="AA_40" localSheetId="12">#N/A</definedName>
    <definedName name="AA_40">#N/A</definedName>
    <definedName name="AA_41" localSheetId="12">#N/A</definedName>
    <definedName name="AA_41">#N/A</definedName>
    <definedName name="AA_42" localSheetId="12">#N/A</definedName>
    <definedName name="AA_42">#N/A</definedName>
    <definedName name="AA_43" localSheetId="12">#N/A</definedName>
    <definedName name="AA_43">#N/A</definedName>
    <definedName name="AA_44" localSheetId="12">#N/A</definedName>
    <definedName name="AA_44">#N/A</definedName>
    <definedName name="AA_45" localSheetId="12">#N/A</definedName>
    <definedName name="AA_45">#N/A</definedName>
    <definedName name="AA_46" localSheetId="12">#N/A</definedName>
    <definedName name="AA_46">#N/A</definedName>
    <definedName name="AA_47" localSheetId="12">#N/A</definedName>
    <definedName name="AA_47">#N/A</definedName>
    <definedName name="AA_48" localSheetId="12">#N/A</definedName>
    <definedName name="AA_48">#N/A</definedName>
    <definedName name="AA_5" localSheetId="12">BDI!AA_5</definedName>
    <definedName name="AA_5" localSheetId="11">FIT!AA_5</definedName>
    <definedName name="AA_5">AA_5</definedName>
    <definedName name="AA_51" localSheetId="12">#N/A</definedName>
    <definedName name="AA_51">#N/A</definedName>
    <definedName name="AA_52" localSheetId="12">#N/A</definedName>
    <definedName name="AA_52">#N/A</definedName>
    <definedName name="AA_53" localSheetId="12">#N/A</definedName>
    <definedName name="AA_53">#N/A</definedName>
    <definedName name="AA_54" localSheetId="12">#N/A</definedName>
    <definedName name="AA_54">#N/A</definedName>
    <definedName name="AA_55" localSheetId="12">#N/A</definedName>
    <definedName name="AA_55">#N/A</definedName>
    <definedName name="AA_56" localSheetId="12">#N/A</definedName>
    <definedName name="AA_56">#N/A</definedName>
    <definedName name="AA_57" localSheetId="12">#N/A</definedName>
    <definedName name="AA_57">#N/A</definedName>
    <definedName name="AA_58" localSheetId="12">#N/A</definedName>
    <definedName name="AA_58">#N/A</definedName>
    <definedName name="AA_59" localSheetId="12">#N/A</definedName>
    <definedName name="AA_59">#N/A</definedName>
    <definedName name="AA_6" localSheetId="12">BDI!AA_6</definedName>
    <definedName name="AA_6" localSheetId="11">FIT!AA_6</definedName>
    <definedName name="AA_6">AA_6</definedName>
    <definedName name="AA_60" localSheetId="12">#N/A</definedName>
    <definedName name="AA_60">#N/A</definedName>
    <definedName name="AA_61" localSheetId="12">#N/A</definedName>
    <definedName name="AA_61">#N/A</definedName>
    <definedName name="AA_62" localSheetId="12">#N/A</definedName>
    <definedName name="AA_62">#N/A</definedName>
    <definedName name="AA_63" localSheetId="12">#N/A</definedName>
    <definedName name="AA_63">#N/A</definedName>
    <definedName name="AA_64" localSheetId="12">#N/A</definedName>
    <definedName name="AA_64">#N/A</definedName>
    <definedName name="AA_65" localSheetId="12">#N/A</definedName>
    <definedName name="AA_65">#N/A</definedName>
    <definedName name="AA_66" localSheetId="12">#N/A</definedName>
    <definedName name="AA_66">#N/A</definedName>
    <definedName name="AA_67" localSheetId="12">#N/A</definedName>
    <definedName name="AA_67">#N/A</definedName>
    <definedName name="AA_68" localSheetId="12">#N/A</definedName>
    <definedName name="AA_68">#N/A</definedName>
    <definedName name="AA_69" localSheetId="12">#N/A</definedName>
    <definedName name="AA_69">#N/A</definedName>
    <definedName name="AA_7" localSheetId="12">BDI!AA_7</definedName>
    <definedName name="AA_7" localSheetId="11">#N/A</definedName>
    <definedName name="AA_7">AA_7</definedName>
    <definedName name="AA_70" localSheetId="12">#N/A</definedName>
    <definedName name="AA_70">#N/A</definedName>
    <definedName name="AA_71" localSheetId="12">#N/A</definedName>
    <definedName name="AA_71">#N/A</definedName>
    <definedName name="AA_72" localSheetId="12">#N/A</definedName>
    <definedName name="AA_72">#N/A</definedName>
    <definedName name="AA_8" localSheetId="12">BDI!AA_8</definedName>
    <definedName name="AA_8" localSheetId="11">#N/A</definedName>
    <definedName name="AA_8">AA_8</definedName>
    <definedName name="AA_9" localSheetId="12">BDI!AA_9</definedName>
    <definedName name="AA_9" localSheetId="11">FIT!AA_9</definedName>
    <definedName name="AA_9">AA_9</definedName>
    <definedName name="aaa" localSheetId="12">#REF!</definedName>
    <definedName name="aaa" localSheetId="11">#REF!</definedName>
    <definedName name="aaa" localSheetId="14">#REF!</definedName>
    <definedName name="aaa">#REF!</definedName>
    <definedName name="AAA_24">NA()</definedName>
    <definedName name="AAA_25">NA()</definedName>
    <definedName name="AAA_26">NA()</definedName>
    <definedName name="AAA_27">NA()</definedName>
    <definedName name="AAA_28">NA()</definedName>
    <definedName name="AAA_3">NA()</definedName>
    <definedName name="AAA_5">NA()</definedName>
    <definedName name="AAA_6">NA()</definedName>
    <definedName name="AAA_7">NA()</definedName>
    <definedName name="AAA_DOCTOPS" hidden="1">"AAA_SET"</definedName>
    <definedName name="AAA_duser" hidden="1">"OFF"</definedName>
    <definedName name="aaaa" localSheetId="12" hidden="1">#REF!</definedName>
    <definedName name="aaaa" localSheetId="11">#REF!</definedName>
    <definedName name="aaaa" localSheetId="14" hidden="1">#REF!</definedName>
    <definedName name="aaaa" hidden="1">#REF!</definedName>
    <definedName name="aaaa_10" localSheetId="12">#REF!</definedName>
    <definedName name="aaaa_10">#REF!</definedName>
    <definedName name="aaaa_12" localSheetId="12">#REF!</definedName>
    <definedName name="aaaa_12">#REF!</definedName>
    <definedName name="aaaa_15" localSheetId="12">#REF!</definedName>
    <definedName name="aaaa_15">#REF!</definedName>
    <definedName name="aaaa_3" localSheetId="12">#REF!</definedName>
    <definedName name="aaaa_3">#REF!</definedName>
    <definedName name="aaaa_9" localSheetId="12">#REF!</definedName>
    <definedName name="aaaa_9">#REF!</definedName>
    <definedName name="aaaa1" localSheetId="12" hidden="1">{#N/A,#N/A,TRUE,"Serviços"}</definedName>
    <definedName name="aaaa1" hidden="1">{#N/A,#N/A,TRUE,"Serviços"}</definedName>
    <definedName name="aaaaa" localSheetId="12" hidden="1">{#N/A,#N/A,FALSE,"MO (2)"}</definedName>
    <definedName name="AAAAA" localSheetId="11">#N/A</definedName>
    <definedName name="aaaaa" hidden="1">{#N/A,#N/A,FALSE,"MO (2)"}</definedName>
    <definedName name="aaaaaa" localSheetId="12" hidden="1">{#N/A,#N/A,FALSE,"Graficos";#N/A,#N/A,FALSE,"P.Ingresos";#N/A,#N/A,FALSE,"P.Gastos";#N/A,#N/A,FALSE,"I.Trafico";#N/A,#N/A,FALSE,"I.Peajes";#N/A,#N/A,FALSE,"G.Operativos";#N/A,#N/A,FALSE,"Cf Proyecto";#N/A,#N/A,FALSE,"C.PYG";#N/A,#N/A,FALSE,"Balance";#N/A,#N/A,FALSE,"TIR AC";#N/A,#N/A,FALSE,"TIR E"}</definedName>
    <definedName name="AAAAAA" localSheetId="11">#REF!</definedName>
    <definedName name="aaaaaa" hidden="1">{#N/A,#N/A,FALSE,"Graficos";#N/A,#N/A,FALSE,"P.Ingresos";#N/A,#N/A,FALSE,"P.Gastos";#N/A,#N/A,FALSE,"I.Trafico";#N/A,#N/A,FALSE,"I.Peajes";#N/A,#N/A,FALSE,"G.Operativos";#N/A,#N/A,FALSE,"Cf Proyecto";#N/A,#N/A,FALSE,"C.PYG";#N/A,#N/A,FALSE,"Balance";#N/A,#N/A,FALSE,"TIR AC";#N/A,#N/A,FALSE,"TIR E"}</definedName>
    <definedName name="AAAAAAA">#N/A</definedName>
    <definedName name="aaaaaaaa">#N/A</definedName>
    <definedName name="AAAAAAAAA" localSheetId="12">BDI!AAAAAAAAA</definedName>
    <definedName name="AAAAAAAAA" localSheetId="11">FIT!AAAAAAAAA</definedName>
    <definedName name="AAAAAAAAA">[0]!AAAAAAAAA</definedName>
    <definedName name="AAAAAAAAA_25" localSheetId="12">BDI!AAAAAAAAA_25</definedName>
    <definedName name="AAAAAAAAA_25" localSheetId="11">FIT!AAAAAAAAA_25</definedName>
    <definedName name="AAAAAAAAA_25">AAAAAAAAA_25</definedName>
    <definedName name="aaaaaaaaaa" localSheetId="12" hidden="1">#REF!</definedName>
    <definedName name="aaaaaaaaaa" hidden="1">#REF!</definedName>
    <definedName name="aaaaaaaaaaaa">#N/A</definedName>
    <definedName name="AAAAAAAAAAAAA">#N/A</definedName>
    <definedName name="aaaaaaaaaaaaaa" localSheetId="12">#REF!</definedName>
    <definedName name="aaaaaaaaaaaaaa">#REF!</definedName>
    <definedName name="AAAAAAAAAAAAAAAAAAA" localSheetId="12">#REF!</definedName>
    <definedName name="AAAAAAAAAAAAAAAAAAA">#REF!</definedName>
    <definedName name="AAAAAAAAAAAAAAAAAAAAAA" localSheetId="12" hidden="1">{#N/A,#N/A,TRUE,"Serviços"}</definedName>
    <definedName name="AAAAAAAAAAAAAAAAAAAAAA" hidden="1">{#N/A,#N/A,TRUE,"Serviços"}</definedName>
    <definedName name="aaaaaaaaaaaaaaaaaaaaaaaaaa">"$#REF!.$U$2"</definedName>
    <definedName name="AAAAADD" localSheetId="12">#REF!</definedName>
    <definedName name="AAAAADD">#REF!</definedName>
    <definedName name="aaaaddd" localSheetId="11">#REF!</definedName>
    <definedName name="aaaaddd">#N/A</definedName>
    <definedName name="AAB_Addin5" hidden="1">"AAB_Description for addin 5,Description for addin 5,Description for addin 5,Description for addin 5,Description for addin 5,Description for addin 5"</definedName>
    <definedName name="AADDAAAAAAAA" localSheetId="12">#REF!</definedName>
    <definedName name="AADDAAAAAAAA">#REF!</definedName>
    <definedName name="aasas" localSheetId="12">#REF!</definedName>
    <definedName name="aasas">#REF!</definedName>
    <definedName name="AASSA">#REF!</definedName>
    <definedName name="aauf" localSheetId="12">#REF!</definedName>
    <definedName name="aauf" localSheetId="11">#REF!</definedName>
    <definedName name="aauf" localSheetId="14">#REF!</definedName>
    <definedName name="aauf">#REF!</definedName>
    <definedName name="aauf_1">#N/A</definedName>
    <definedName name="aauf_2">#N/A</definedName>
    <definedName name="aauq" localSheetId="12">#REF!</definedName>
    <definedName name="aauq" localSheetId="11">#REF!</definedName>
    <definedName name="aauq" localSheetId="14">#REF!</definedName>
    <definedName name="aauq">#REF!</definedName>
    <definedName name="aauq_1">#N/A</definedName>
    <definedName name="aauq_2">#N/A</definedName>
    <definedName name="aauqs" localSheetId="12">BDI!PassaExtenso</definedName>
    <definedName name="aauqs" localSheetId="11">#REF!</definedName>
    <definedName name="aauqs">[0]!PassaExtenso</definedName>
    <definedName name="AB" localSheetId="12">#N/A</definedName>
    <definedName name="AB" localSheetId="11">#N/A</definedName>
    <definedName name="AB">#N/A</definedName>
    <definedName name="abc" localSheetId="12">#N/A</definedName>
    <definedName name="abc">#N/A</definedName>
    <definedName name="ABC_ATUAL">#REF!</definedName>
    <definedName name="abcdef" localSheetId="12" hidden="1">{"'PXR_6500'!$A$1:$I$124"}</definedName>
    <definedName name="abcdef" hidden="1">{"'PXR_6500'!$A$1:$I$124"}</definedName>
    <definedName name="ABD" localSheetId="12">#REF!</definedName>
    <definedName name="ABD">#REF!</definedName>
    <definedName name="ABN" localSheetId="12" hidden="1">{"'PXR_6500'!$A$1:$I$124"}</definedName>
    <definedName name="ABN" hidden="1">{"'PXR_6500'!$A$1:$I$124"}</definedName>
    <definedName name="abno" localSheetId="12" hidden="1">{"'PXR_6500'!$A$1:$I$124"}</definedName>
    <definedName name="abno" hidden="1">{"'PXR_6500'!$A$1:$I$124"}</definedName>
    <definedName name="ABR00" localSheetId="12">#REF!</definedName>
    <definedName name="ABR00" localSheetId="11">#REF!</definedName>
    <definedName name="ABR00" localSheetId="14">#REF!</definedName>
    <definedName name="ABR00">#REF!</definedName>
    <definedName name="ABR00_3">#REF!</definedName>
    <definedName name="ABR95_3">#REF!</definedName>
    <definedName name="ABR96_3">#REF!</definedName>
    <definedName name="ABR97_3">#REF!</definedName>
    <definedName name="ABR98_3">#REF!</definedName>
    <definedName name="ABR99_3">#REF!</definedName>
    <definedName name="ABRA" localSheetId="12">#REF!</definedName>
    <definedName name="ABRA">#REF!</definedName>
    <definedName name="ac" localSheetId="12">BDI!aauqs</definedName>
    <definedName name="ac" localSheetId="11">#N/A</definedName>
    <definedName name="ac">[0]!aauqs</definedName>
    <definedName name="acabamentos" localSheetId="12">#REF!</definedName>
    <definedName name="acabamentos" localSheetId="11">#REF!</definedName>
    <definedName name="acabamentos" localSheetId="14">#REF!</definedName>
    <definedName name="acabamentos">#REF!</definedName>
    <definedName name="acabamentos_1" localSheetId="12">#REF!</definedName>
    <definedName name="acabamentos_1" localSheetId="11">#REF!</definedName>
    <definedName name="acabamentos_1" localSheetId="14">#REF!</definedName>
    <definedName name="acabamentos_1">#REF!</definedName>
    <definedName name="acabamentos_10" localSheetId="12">#REF!</definedName>
    <definedName name="acabamentos_10">#REF!</definedName>
    <definedName name="acabamentos_12" localSheetId="12">#REF!</definedName>
    <definedName name="acabamentos_12">#REF!</definedName>
    <definedName name="acabamentos_2" localSheetId="12">#REF!</definedName>
    <definedName name="acabamentos_2" localSheetId="11">#REF!</definedName>
    <definedName name="acabamentos_2" localSheetId="14">#REF!</definedName>
    <definedName name="acabamentos_2">#REF!</definedName>
    <definedName name="acabamentos_3" localSheetId="12">#REF!</definedName>
    <definedName name="acabamentos_3" localSheetId="11">#REF!</definedName>
    <definedName name="acabamentos_3" localSheetId="14">#REF!</definedName>
    <definedName name="acabamentos_3">#REF!</definedName>
    <definedName name="acabamentos_4" localSheetId="12">#REF!</definedName>
    <definedName name="acabamentos_4" localSheetId="11">#REF!</definedName>
    <definedName name="acabamentos_4" localSheetId="14">#REF!</definedName>
    <definedName name="acabamentos_4">#REF!</definedName>
    <definedName name="acabamentos_9" localSheetId="12">#REF!</definedName>
    <definedName name="acabamentos_9">#REF!</definedName>
    <definedName name="ACANT" localSheetId="12">#REF!</definedName>
    <definedName name="ACANT">#REF!</definedName>
    <definedName name="ACAP" localSheetId="12">#REF!</definedName>
    <definedName name="ACAP">#REF!</definedName>
    <definedName name="ACAP20" localSheetId="12">#REF!</definedName>
    <definedName name="ACAP20">#REF!</definedName>
    <definedName name="ACAP50" localSheetId="12">#REF!</definedName>
    <definedName name="ACAP50">#REF!</definedName>
    <definedName name="AccessDatabase" hidden="1">"C:\Documents and Settings\JPMELLO\Meus documentos\ARQUIVOS 2004\MONITORAMENTO OAC\Monitoramento de OAC.mdb"</definedName>
    <definedName name="ACIDO" localSheetId="12">#REF!</definedName>
    <definedName name="ACIDO" localSheetId="11">#REF!</definedName>
    <definedName name="ACIDO">#REF!</definedName>
    <definedName name="acl" localSheetId="12">#REF!</definedName>
    <definedName name="acl">#REF!</definedName>
    <definedName name="ACM30DMEC" localSheetId="12">#REF!</definedName>
    <definedName name="ACM30DMEC">#REF!</definedName>
    <definedName name="ACM30RP" localSheetId="12">#REF!</definedName>
    <definedName name="ACM30RP">#REF!</definedName>
    <definedName name="ACM30TB" localSheetId="12">#REF!</definedName>
    <definedName name="ACM30TB">#REF!</definedName>
    <definedName name="ACO" localSheetId="12">#REF!</definedName>
    <definedName name="ACO">#REF!</definedName>
    <definedName name="AÇO" localSheetId="12">#REF!</definedName>
    <definedName name="AÇO" localSheetId="11">#REF!</definedName>
    <definedName name="AÇO">#REF!</definedName>
    <definedName name="AÇO_CA_50_3_16" localSheetId="12">#REF!</definedName>
    <definedName name="AÇO_CA_50_3_16" localSheetId="11">#REF!</definedName>
    <definedName name="AÇO_CA_50_3_16">#REF!</definedName>
    <definedName name="AÇOCA25" localSheetId="12">#REF!</definedName>
    <definedName name="AÇOCA25">#REF!</definedName>
    <definedName name="AÇOCA50" localSheetId="12">#REF!</definedName>
    <definedName name="AÇOCA50">#REF!</definedName>
    <definedName name="AÇOCA60" localSheetId="12">#REF!</definedName>
    <definedName name="AÇOCA60">#REF!</definedName>
    <definedName name="acost" localSheetId="12" hidden="1">{#N/A,#N/A,TRUE,"Serviços"}</definedName>
    <definedName name="acost" localSheetId="11" hidden="1">{#N/A,#N/A,TRUE,"Serviços"}</definedName>
    <definedName name="acost" hidden="1">{#N/A,#N/A,TRUE,"Serviços"}</definedName>
    <definedName name="ACOSTD" localSheetId="12">#REF!</definedName>
    <definedName name="ACOSTD" localSheetId="11">#REF!</definedName>
    <definedName name="ACOSTD" localSheetId="14">#REF!</definedName>
    <definedName name="ACOSTD">#REF!</definedName>
    <definedName name="ACOSTLE" localSheetId="12">#REF!</definedName>
    <definedName name="ACOSTLE" localSheetId="11">#REF!</definedName>
    <definedName name="ACOSTLE" localSheetId="14">#REF!</definedName>
    <definedName name="ACOSTLE">#REF!</definedName>
    <definedName name="ACRE" localSheetId="1" hidden="1">#REF!</definedName>
    <definedName name="ACRE" localSheetId="0" hidden="1">#REF!</definedName>
    <definedName name="ACRE" hidden="1">#REF!</definedName>
    <definedName name="acrescimo" localSheetId="12">#REF!</definedName>
    <definedName name="acrescimo" localSheetId="11">#REF!</definedName>
    <definedName name="acrescimo" localSheetId="14">#REF!</definedName>
    <definedName name="acrescimo">#REF!</definedName>
    <definedName name="Acréscimo" localSheetId="12">#REF!</definedName>
    <definedName name="Acréscimo" localSheetId="11">#REF!</definedName>
    <definedName name="Acréscimo" localSheetId="14">#REF!</definedName>
    <definedName name="Acréscimo">#REF!</definedName>
    <definedName name="acrescimo_11" localSheetId="12">#REF!</definedName>
    <definedName name="acrescimo_11" localSheetId="11">#REF!</definedName>
    <definedName name="acrescimo_11" localSheetId="14">#REF!</definedName>
    <definedName name="acrescimo_11">#REF!</definedName>
    <definedName name="acrescimo_12" localSheetId="12">#REF!</definedName>
    <definedName name="acrescimo_12" localSheetId="11">#REF!</definedName>
    <definedName name="acrescimo_12" localSheetId="14">#REF!</definedName>
    <definedName name="acrescimo_12">#REF!</definedName>
    <definedName name="acrescimo_13" localSheetId="12">#REF!</definedName>
    <definedName name="acrescimo_13" localSheetId="11">#REF!</definedName>
    <definedName name="acrescimo_13" localSheetId="14">#REF!</definedName>
    <definedName name="acrescimo_13">#REF!</definedName>
    <definedName name="acrescimo_15" localSheetId="12">#REF!</definedName>
    <definedName name="acrescimo_15" localSheetId="11">#REF!</definedName>
    <definedName name="acrescimo_15" localSheetId="14">#REF!</definedName>
    <definedName name="acrescimo_15">#REF!</definedName>
    <definedName name="acrescimo_16" localSheetId="12">#REF!</definedName>
    <definedName name="acrescimo_16" localSheetId="11">#REF!</definedName>
    <definedName name="acrescimo_16" localSheetId="14">#REF!</definedName>
    <definedName name="acrescimo_16">#REF!</definedName>
    <definedName name="acrescimo_17" localSheetId="12">#REF!</definedName>
    <definedName name="acrescimo_17" localSheetId="11">#REF!</definedName>
    <definedName name="acrescimo_17" localSheetId="14">#REF!</definedName>
    <definedName name="acrescimo_17">#REF!</definedName>
    <definedName name="acrescimo_19" localSheetId="12">#REF!</definedName>
    <definedName name="acrescimo_19" localSheetId="11">#REF!</definedName>
    <definedName name="acrescimo_19" localSheetId="14">#REF!</definedName>
    <definedName name="acrescimo_19">#REF!</definedName>
    <definedName name="acrescimo_2" localSheetId="12">#REF!</definedName>
    <definedName name="acrescimo_2" localSheetId="11">#REF!</definedName>
    <definedName name="acrescimo_2" localSheetId="14">#REF!</definedName>
    <definedName name="acrescimo_2">#REF!</definedName>
    <definedName name="acrescimo_28" localSheetId="12">#REF!</definedName>
    <definedName name="acrescimo_28" localSheetId="11">#REF!</definedName>
    <definedName name="acrescimo_28" localSheetId="14">#REF!</definedName>
    <definedName name="acrescimo_28">#REF!</definedName>
    <definedName name="acrescimo_3" localSheetId="12">#REF!</definedName>
    <definedName name="acrescimo_3" localSheetId="11">#REF!</definedName>
    <definedName name="acrescimo_3" localSheetId="14">#REF!</definedName>
    <definedName name="acrescimo_3">#REF!</definedName>
    <definedName name="acrescimo_4" localSheetId="12">#REF!</definedName>
    <definedName name="acrescimo_4" localSheetId="11">#REF!</definedName>
    <definedName name="acrescimo_4" localSheetId="14">#REF!</definedName>
    <definedName name="acrescimo_4">#REF!</definedName>
    <definedName name="acrescimo_7" localSheetId="12">#REF!</definedName>
    <definedName name="acrescimo_7" localSheetId="11">#REF!</definedName>
    <definedName name="acrescimo_7" localSheetId="14">#REF!</definedName>
    <definedName name="acrescimo_7">#REF!</definedName>
    <definedName name="acrescimo_9" localSheetId="12">#REF!</definedName>
    <definedName name="acrescimo_9" localSheetId="11">#REF!</definedName>
    <definedName name="acrescimo_9" localSheetId="14">#REF!</definedName>
    <definedName name="acrescimo_9">#REF!</definedName>
    <definedName name="act" localSheetId="12">#REF!</definedName>
    <definedName name="act">#REF!</definedName>
    <definedName name="acumulado" localSheetId="12">#REF!</definedName>
    <definedName name="acumulado" localSheetId="11">#REF!</definedName>
    <definedName name="acumulado" localSheetId="14">#REF!</definedName>
    <definedName name="acumulado">#REF!</definedName>
    <definedName name="acumulado_1" localSheetId="12">#REF!</definedName>
    <definedName name="acumulado_1" localSheetId="11">#REF!</definedName>
    <definedName name="acumulado_1" localSheetId="14">#REF!</definedName>
    <definedName name="acumulado_1">#REF!</definedName>
    <definedName name="acumulado_2">#N/A</definedName>
    <definedName name="acumulado_4" localSheetId="12">#REF!</definedName>
    <definedName name="acumulado_4" localSheetId="11">#REF!</definedName>
    <definedName name="acumulado_4" localSheetId="14">#REF!</definedName>
    <definedName name="acumulado_4">#REF!</definedName>
    <definedName name="acumulado_4_2">#N/A</definedName>
    <definedName name="acumulado_6">"$#REF!.$A$5:$E$13"</definedName>
    <definedName name="ACVRVBR">#N/A</definedName>
    <definedName name="ACwvu.ACC." localSheetId="12" hidden="1">#REF!</definedName>
    <definedName name="ACwvu.ACC." hidden="1">#REF!</definedName>
    <definedName name="ACwvu.AFAC." localSheetId="12" hidden="1">#REF!</definedName>
    <definedName name="ACwvu.AFAC." hidden="1">#REF!</definedName>
    <definedName name="ACwvu.ELIMLUCRO." localSheetId="12" hidden="1">#REF!</definedName>
    <definedName name="ACwvu.ELIMLUCRO." hidden="1">#REF!</definedName>
    <definedName name="ACwvu.ESTOQUES." localSheetId="12" hidden="1">#REF!</definedName>
    <definedName name="ACwvu.ESTOQUES." hidden="1">#REF!</definedName>
    <definedName name="ACwvu.Fabio." localSheetId="12" hidden="1">#REF!</definedName>
    <definedName name="ACwvu.Fabio." hidden="1">#REF!</definedName>
    <definedName name="ACwvu.LPERDAS." localSheetId="12" hidden="1">#REF!</definedName>
    <definedName name="ACwvu.LPERDAS." hidden="1">#REF!</definedName>
    <definedName name="ACwvu.RES432." localSheetId="12" hidden="1">#REF!</definedName>
    <definedName name="ACwvu.RES432." hidden="1">#REF!</definedName>
    <definedName name="ACwvu.VERLUCRO." localSheetId="12" hidden="1">#REF!</definedName>
    <definedName name="ACwvu.VERLUCRO." hidden="1">#REF!</definedName>
    <definedName name="ad" localSheetId="12" hidden="1">{#N/A,#N/A,FALSE,"MO (2)"}</definedName>
    <definedName name="ad" localSheetId="11" hidden="1">{#N/A,#N/A,FALSE,"MO (2)"}</definedName>
    <definedName name="ad" hidden="1">{#N/A,#N/A,FALSE,"MO (2)"}</definedName>
    <definedName name="ADASF">#N/A</definedName>
    <definedName name="ADASFDS">#N/A</definedName>
    <definedName name="ADDa" localSheetId="12">#REF!</definedName>
    <definedName name="ADDa" localSheetId="11">#REF!</definedName>
    <definedName name="ADDa">#REF!</definedName>
    <definedName name="ade" localSheetId="12">#REF!</definedName>
    <definedName name="ade">#REF!</definedName>
    <definedName name="ademir" localSheetId="12">#N/A</definedName>
    <definedName name="ademir" localSheetId="11" hidden="1">{#N/A,#N/A,FALSE,"Cronograma";#N/A,#N/A,FALSE,"Cronogr. 2"}</definedName>
    <definedName name="ademir" hidden="1">{#N/A,#N/A,FALSE,"Cronograma";#N/A,#N/A,FALSE,"Cronogr. 2"}</definedName>
    <definedName name="ADESIVO_PVC" localSheetId="12">#REF!</definedName>
    <definedName name="ADESIVO_PVC" localSheetId="11">#REF!</definedName>
    <definedName name="ADESIVO_PVC">#REF!</definedName>
    <definedName name="ADF">#REF!</definedName>
    <definedName name="adfedfds" localSheetId="12">BDI!ac</definedName>
    <definedName name="adfedfds" localSheetId="11">#N/A</definedName>
    <definedName name="adfedfds">[0]!ac</definedName>
    <definedName name="adfklasdfsçl" localSheetId="12" hidden="1">{#N/A,#N/A,FALSE,"Flx_caixa";#N/A,#N/A,FALSE,"Invest";#N/A,#N/A,FALSE,"Resultado";#N/A,#N/A,FALSE,"Custos";#N/A,#N/A,FALSE,"Receita";#N/A,#N/A,FALSE,"Comentários"}</definedName>
    <definedName name="adfklasdfsçl" hidden="1">{#N/A,#N/A,FALSE,"Flx_caixa";#N/A,#N/A,FALSE,"Invest";#N/A,#N/A,FALSE,"Resultado";#N/A,#N/A,FALSE,"Custos";#N/A,#N/A,FALSE,"Receita";#N/A,#N/A,FALSE,"Comentários"}</definedName>
    <definedName name="ADFSDA">#N/A</definedName>
    <definedName name="ADFSFSD">#N/A</definedName>
    <definedName name="adicional_eixo" localSheetId="12">#REF!</definedName>
    <definedName name="adicional_eixo" localSheetId="11">#REF!</definedName>
    <definedName name="adicional_eixo" localSheetId="14">#REF!</definedName>
    <definedName name="adicional_eixo">#REF!</definedName>
    <definedName name="ADMINISTRATIVO">#REF!</definedName>
    <definedName name="ADMO" localSheetId="12">#REF!</definedName>
    <definedName name="ADMO">#REF!</definedName>
    <definedName name="adtimp" localSheetId="12">#REF!</definedName>
    <definedName name="adtimp">#REF!</definedName>
    <definedName name="aeeoijo" localSheetId="12" hidden="1">{#N/A,#N/A,TRUE,"Serviços"}</definedName>
    <definedName name="aeeoijo" hidden="1">{#N/A,#N/A,TRUE,"Serviços"}</definedName>
    <definedName name="aegav" localSheetId="12" hidden="1">{#N/A,#N/A,TRUE,"Serviços"}</definedName>
    <definedName name="aegav" hidden="1">{#N/A,#N/A,TRUE,"Serviços"}</definedName>
    <definedName name="aegev" localSheetId="12" hidden="1">{#N/A,#N/A,TRUE,"Serviços"}</definedName>
    <definedName name="aegev" hidden="1">{#N/A,#N/A,TRUE,"Serviços"}</definedName>
    <definedName name="AEMUL" localSheetId="12">#REF!</definedName>
    <definedName name="AEMUL" localSheetId="11">#REF!</definedName>
    <definedName name="AEMUL" localSheetId="14">#REF!</definedName>
    <definedName name="AEMUL">#REF!</definedName>
    <definedName name="AEMULFLEX" localSheetId="12">#REF!</definedName>
    <definedName name="AEMULFLEX" localSheetId="11">#REF!</definedName>
    <definedName name="AEMULFLEX" localSheetId="14">#REF!</definedName>
    <definedName name="AEMULFLEX">#REF!</definedName>
    <definedName name="AEREA">#REF!</definedName>
    <definedName name="AESR" localSheetId="12">#REF!</definedName>
    <definedName name="AESR">#REF!</definedName>
    <definedName name="aevaeva" localSheetId="12" hidden="1">{#N/A,#N/A,TRUE,"Serviços"}</definedName>
    <definedName name="aevaeva" hidden="1">{#N/A,#N/A,TRUE,"Serviços"}</definedName>
    <definedName name="aewgeag" localSheetId="12" hidden="1">{#N/A,#N/A,TRUE,"Serviços"}</definedName>
    <definedName name="aewgeag" hidden="1">{#N/A,#N/A,TRUE,"Serviços"}</definedName>
    <definedName name="AF" localSheetId="12">#REF!</definedName>
    <definedName name="AF" localSheetId="11">#REF!</definedName>
    <definedName name="AF">#REF!</definedName>
    <definedName name="AFDD" localSheetId="12">#N/A</definedName>
    <definedName name="AFDD">#N/A</definedName>
    <definedName name="afev" localSheetId="12" hidden="1">{#N/A,#N/A,TRUE,"Serviços"}</definedName>
    <definedName name="afev" hidden="1">{#N/A,#N/A,TRUE,"Serviços"}</definedName>
    <definedName name="afi" localSheetId="12">#REF!</definedName>
    <definedName name="afi">#REF!</definedName>
    <definedName name="AFP" localSheetId="12">#REF!</definedName>
    <definedName name="AFP">#REF!</definedName>
    <definedName name="AFSFS">#N/A</definedName>
    <definedName name="agff" localSheetId="12">#REF!</definedName>
    <definedName name="agff" localSheetId="11">#REF!</definedName>
    <definedName name="agff" localSheetId="14">#REF!</definedName>
    <definedName name="agff">#REF!</definedName>
    <definedName name="ago" localSheetId="11">#REF!</definedName>
    <definedName name="ago">#N/A</definedName>
    <definedName name="AGO95_3">#REF!</definedName>
    <definedName name="AGO96_3">#REF!</definedName>
    <definedName name="AGO97_3">#REF!</definedName>
    <definedName name="AGO98_3">#REF!</definedName>
    <definedName name="AGO99_3">#REF!</definedName>
    <definedName name="AGOA" localSheetId="12">#REF!</definedName>
    <definedName name="AGOA" localSheetId="11">#REF!</definedName>
    <definedName name="AGOA">#REF!</definedName>
    <definedName name="AGORA" localSheetId="12" hidden="1">{#N/A,#N/A,FALSE,"SS";#N/A,#N/A,FALSE,"TER1";#N/A,#N/A,FALSE,"TER2";#N/A,#N/A,FALSE,"TER3";#N/A,#N/A,FALSE,"TP1";#N/A,#N/A,FALSE,"TP2";#N/A,#N/A,FALSE,"TP3";#N/A,#N/A,FALSE,"DI1";#N/A,#N/A,FALSE,"DI2";#N/A,#N/A,FALSE,"DI3";#N/A,#N/A,FALSE,"DS1";#N/A,#N/A,FALSE,"DS2";#N/A,#N/A,FALSE,"CM"}</definedName>
    <definedName name="AGORA" localSheetId="15" hidden="1">{#N/A,#N/A,FALSE,"SS";#N/A,#N/A,FALSE,"TER1";#N/A,#N/A,FALSE,"TER2";#N/A,#N/A,FALSE,"TER3";#N/A,#N/A,FALSE,"TP1";#N/A,#N/A,FALSE,"TP2";#N/A,#N/A,FALSE,"TP3";#N/A,#N/A,FALSE,"DI1";#N/A,#N/A,FALSE,"DI2";#N/A,#N/A,FALSE,"DI3";#N/A,#N/A,FALSE,"DS1";#N/A,#N/A,FALSE,"DS2";#N/A,#N/A,FALSE,"CM"}</definedName>
    <definedName name="AGORA" localSheetId="11" hidden="1">{#N/A,#N/A,FALSE,"SS";#N/A,#N/A,FALSE,"TER1";#N/A,#N/A,FALSE,"TER2";#N/A,#N/A,FALSE,"TER3";#N/A,#N/A,FALSE,"TP1";#N/A,#N/A,FALSE,"TP2";#N/A,#N/A,FALSE,"TP3";#N/A,#N/A,FALSE,"DI1";#N/A,#N/A,FALSE,"DI2";#N/A,#N/A,FALSE,"DI3";#N/A,#N/A,FALSE,"DS1";#N/A,#N/A,FALSE,"DS2";#N/A,#N/A,FALSE,"CM"}</definedName>
    <definedName name="AGORA" hidden="1">{#N/A,#N/A,FALSE,"SS";#N/A,#N/A,FALSE,"TER1";#N/A,#N/A,FALSE,"TER2";#N/A,#N/A,FALSE,"TER3";#N/A,#N/A,FALSE,"TP1";#N/A,#N/A,FALSE,"TP2";#N/A,#N/A,FALSE,"TP3";#N/A,#N/A,FALSE,"DI1";#N/A,#N/A,FALSE,"DI2";#N/A,#N/A,FALSE,"DI3";#N/A,#N/A,FALSE,"DS1";#N/A,#N/A,FALSE,"DS2";#N/A,#N/A,FALSE,"CM"}</definedName>
    <definedName name="AGORA2" localSheetId="12" hidden="1">{#N/A,#N/A,FALSE,"SS";#N/A,#N/A,FALSE,"TER1";#N/A,#N/A,FALSE,"TER2";#N/A,#N/A,FALSE,"TER3";#N/A,#N/A,FALSE,"TP1";#N/A,#N/A,FALSE,"TP2";#N/A,#N/A,FALSE,"TP3";#N/A,#N/A,FALSE,"DI1";#N/A,#N/A,FALSE,"DI2";#N/A,#N/A,FALSE,"DI3";#N/A,#N/A,FALSE,"DS1";#N/A,#N/A,FALSE,"DS2";#N/A,#N/A,FALSE,"CM"}</definedName>
    <definedName name="AGORA2" localSheetId="15" hidden="1">{#N/A,#N/A,FALSE,"SS";#N/A,#N/A,FALSE,"TER1";#N/A,#N/A,FALSE,"TER2";#N/A,#N/A,FALSE,"TER3";#N/A,#N/A,FALSE,"TP1";#N/A,#N/A,FALSE,"TP2";#N/A,#N/A,FALSE,"TP3";#N/A,#N/A,FALSE,"DI1";#N/A,#N/A,FALSE,"DI2";#N/A,#N/A,FALSE,"DI3";#N/A,#N/A,FALSE,"DS1";#N/A,#N/A,FALSE,"DS2";#N/A,#N/A,FALSE,"CM"}</definedName>
    <definedName name="AGORA2" localSheetId="11" hidden="1">{#N/A,#N/A,FALSE,"SS";#N/A,#N/A,FALSE,"TER1";#N/A,#N/A,FALSE,"TER2";#N/A,#N/A,FALSE,"TER3";#N/A,#N/A,FALSE,"TP1";#N/A,#N/A,FALSE,"TP2";#N/A,#N/A,FALSE,"TP3";#N/A,#N/A,FALSE,"DI1";#N/A,#N/A,FALSE,"DI2";#N/A,#N/A,FALSE,"DI3";#N/A,#N/A,FALSE,"DS1";#N/A,#N/A,FALSE,"DS2";#N/A,#N/A,FALSE,"CM"}</definedName>
    <definedName name="AGORA2" hidden="1">{#N/A,#N/A,FALSE,"SS";#N/A,#N/A,FALSE,"TER1";#N/A,#N/A,FALSE,"TER2";#N/A,#N/A,FALSE,"TER3";#N/A,#N/A,FALSE,"TP1";#N/A,#N/A,FALSE,"TP2";#N/A,#N/A,FALSE,"TP3";#N/A,#N/A,FALSE,"DI1";#N/A,#N/A,FALSE,"DI2";#N/A,#N/A,FALSE,"DI3";#N/A,#N/A,FALSE,"DS1";#N/A,#N/A,FALSE,"DS2";#N/A,#N/A,FALSE,"CM"}</definedName>
    <definedName name="Agosto">#N/A</definedName>
    <definedName name="agr" localSheetId="12">#REF!</definedName>
    <definedName name="agr">#REF!</definedName>
    <definedName name="AGREGADO" localSheetId="12">#REF!</definedName>
    <definedName name="AGREGADO" localSheetId="11">#REF!</definedName>
    <definedName name="AGREGADO" localSheetId="14">#REF!</definedName>
    <definedName name="AGREGADO">#REF!</definedName>
    <definedName name="AGREGADO_10" localSheetId="12">#REF!</definedName>
    <definedName name="AGREGADO_10" localSheetId="11">#REF!</definedName>
    <definedName name="AGREGADO_10" localSheetId="14">#REF!</definedName>
    <definedName name="AGREGADO_10">#REF!</definedName>
    <definedName name="AGREGADO_10_16" localSheetId="12">#REF!</definedName>
    <definedName name="AGREGADO_10_16">#REF!</definedName>
    <definedName name="AGREGADO_10_19" localSheetId="12">#REF!</definedName>
    <definedName name="AGREGADO_10_19" localSheetId="11">#REF!</definedName>
    <definedName name="AGREGADO_10_19" localSheetId="14">#REF!</definedName>
    <definedName name="AGREGADO_10_19">#REF!</definedName>
    <definedName name="AGREGADO_10_19_16" localSheetId="12">#REF!</definedName>
    <definedName name="AGREGADO_10_19_16">#REF!</definedName>
    <definedName name="AGREGADO_16" localSheetId="12">#REF!</definedName>
    <definedName name="AGREGADO_16">#REF!</definedName>
    <definedName name="AGREGADO_17" localSheetId="12">#REF!</definedName>
    <definedName name="AGREGADO_17" localSheetId="11">#REF!</definedName>
    <definedName name="AGREGADO_17" localSheetId="14">#REF!</definedName>
    <definedName name="AGREGADO_17">#REF!</definedName>
    <definedName name="AGREGADO_17_16" localSheetId="12">#REF!</definedName>
    <definedName name="AGREGADO_17_16">#REF!</definedName>
    <definedName name="AGREGADO_17_19" localSheetId="12">#REF!</definedName>
    <definedName name="AGREGADO_17_19" localSheetId="11">#REF!</definedName>
    <definedName name="AGREGADO_17_19" localSheetId="14">#REF!</definedName>
    <definedName name="AGREGADO_17_19">#REF!</definedName>
    <definedName name="AGREGADO_17_19_16" localSheetId="12">#REF!</definedName>
    <definedName name="AGREGADO_17_19_16">#REF!</definedName>
    <definedName name="AGREGADO_19" localSheetId="12">#REF!</definedName>
    <definedName name="AGREGADO_19" localSheetId="11">#REF!</definedName>
    <definedName name="AGREGADO_19" localSheetId="14">#REF!</definedName>
    <definedName name="AGREGADO_19">#REF!</definedName>
    <definedName name="AGREGADO_19_16" localSheetId="12">#REF!</definedName>
    <definedName name="AGREGADO_19_16">#REF!</definedName>
    <definedName name="AGREGADO_6" localSheetId="12">#REF!</definedName>
    <definedName name="AGREGADO_6" localSheetId="11">#REF!</definedName>
    <definedName name="AGREGADO_6" localSheetId="14">#REF!</definedName>
    <definedName name="AGREGADO_6">#REF!</definedName>
    <definedName name="AGREGADO_6_16" localSheetId="12">#REF!</definedName>
    <definedName name="AGREGADO_6_16">#REF!</definedName>
    <definedName name="AGREGADO_6_19" localSheetId="12">#REF!</definedName>
    <definedName name="AGREGADO_6_19" localSheetId="11">#REF!</definedName>
    <definedName name="AGREGADO_6_19" localSheetId="14">#REF!</definedName>
    <definedName name="AGREGADO_6_19">#REF!</definedName>
    <definedName name="AGREGADO_6_19_16" localSheetId="12">#REF!</definedName>
    <definedName name="AGREGADO_6_19_16">#REF!</definedName>
    <definedName name="AGREGADO_7" localSheetId="12">#REF!</definedName>
    <definedName name="AGREGADO_7" localSheetId="11">#REF!</definedName>
    <definedName name="AGREGADO_7" localSheetId="14">#REF!</definedName>
    <definedName name="AGREGADO_7">#REF!</definedName>
    <definedName name="AGREGADO_7_16" localSheetId="12">#REF!</definedName>
    <definedName name="AGREGADO_7_16">#REF!</definedName>
    <definedName name="AGREGADO_7_19" localSheetId="12">#REF!</definedName>
    <definedName name="AGREGADO_7_19" localSheetId="11">#REF!</definedName>
    <definedName name="AGREGADO_7_19" localSheetId="14">#REF!</definedName>
    <definedName name="AGREGADO_7_19">#REF!</definedName>
    <definedName name="AGREGADO_7_19_16" localSheetId="12">#REF!</definedName>
    <definedName name="AGREGADO_7_19_16">#REF!</definedName>
    <definedName name="AGREGADO_8" localSheetId="12">#REF!</definedName>
    <definedName name="AGREGADO_8" localSheetId="11">#REF!</definedName>
    <definedName name="AGREGADO_8" localSheetId="14">#REF!</definedName>
    <definedName name="AGREGADO_8">#REF!</definedName>
    <definedName name="AGREGADO_8_16" localSheetId="12">#REF!</definedName>
    <definedName name="AGREGADO_8_16">#REF!</definedName>
    <definedName name="AGREGADO_8_19" localSheetId="12">#REF!</definedName>
    <definedName name="AGREGADO_8_19" localSheetId="11">#REF!</definedName>
    <definedName name="AGREGADO_8_19" localSheetId="14">#REF!</definedName>
    <definedName name="AGREGADO_8_19">#REF!</definedName>
    <definedName name="AGREGADO_8_19_16" localSheetId="12">#REF!</definedName>
    <definedName name="AGREGADO_8_19_16">#REF!</definedName>
    <definedName name="AGREGADO_9" localSheetId="12">#REF!</definedName>
    <definedName name="AGREGADO_9" localSheetId="11">#REF!</definedName>
    <definedName name="AGREGADO_9" localSheetId="14">#REF!</definedName>
    <definedName name="AGREGADO_9">#REF!</definedName>
    <definedName name="AGREGADO_9_16" localSheetId="12">#REF!</definedName>
    <definedName name="AGREGADO_9_16">#REF!</definedName>
    <definedName name="AGREGADO_9_19" localSheetId="12">#REF!</definedName>
    <definedName name="AGREGADO_9_19" localSheetId="11">#REF!</definedName>
    <definedName name="AGREGADO_9_19" localSheetId="14">#REF!</definedName>
    <definedName name="AGREGADO_9_19">#REF!</definedName>
    <definedName name="AGREGADO_9_19_16" localSheetId="12">#REF!</definedName>
    <definedName name="AGREGADO_9_19_16">#REF!</definedName>
    <definedName name="agua" localSheetId="12" hidden="1">{#N/A,#N/A,FALSE,"GERAL";#N/A,#N/A,FALSE,"012-96";#N/A,#N/A,FALSE,"018-96";#N/A,#N/A,FALSE,"027-96";#N/A,#N/A,FALSE,"059-96";#N/A,#N/A,FALSE,"076-96";#N/A,#N/A,FALSE,"019-97";#N/A,#N/A,FALSE,"021-97";#N/A,#N/A,FALSE,"022-97";#N/A,#N/A,FALSE,"028-97"}</definedName>
    <definedName name="agua" hidden="1">{#N/A,#N/A,FALSE,"GERAL";#N/A,#N/A,FALSE,"012-96";#N/A,#N/A,FALSE,"018-96";#N/A,#N/A,FALSE,"027-96";#N/A,#N/A,FALSE,"059-96";#N/A,#N/A,FALSE,"076-96";#N/A,#N/A,FALSE,"019-97";#N/A,#N/A,FALSE,"021-97";#N/A,#N/A,FALSE,"022-97";#N/A,#N/A,FALSE,"028-97"}</definedName>
    <definedName name="AGUA_10LT" localSheetId="12">#REF!</definedName>
    <definedName name="AGUA_10LT" localSheetId="11">#REF!</definedName>
    <definedName name="AGUA_10LT">#REF!</definedName>
    <definedName name="AGUARRAZ" localSheetId="12">#REF!</definedName>
    <definedName name="AGUARRAZ" localSheetId="11">#REF!</definedName>
    <definedName name="AGUARRAZ">#REF!</definedName>
    <definedName name="aiai" localSheetId="12">#REF!</definedName>
    <definedName name="aiai">#REF!</definedName>
    <definedName name="AIL" localSheetId="11">#REF!</definedName>
    <definedName name="AIL">#N/A</definedName>
    <definedName name="AILTON" localSheetId="12">#N/A</definedName>
    <definedName name="AILTON" localSheetId="11">#REF!</definedName>
    <definedName name="AILTON">#N/A</definedName>
    <definedName name="ajud" localSheetId="12">#REF!</definedName>
    <definedName name="ajud">#REF!</definedName>
    <definedName name="AJUDA" localSheetId="12">#REF!</definedName>
    <definedName name="AJUDA">#REF!</definedName>
    <definedName name="AJUDANTE" localSheetId="12">#REF!</definedName>
    <definedName name="AJUDANTE" localSheetId="11">#REF!</definedName>
    <definedName name="AJUDANTE">#REF!</definedName>
    <definedName name="AL" localSheetId="12">#REF!</definedName>
    <definedName name="AL">#REF!</definedName>
    <definedName name="alcool" localSheetId="12">#REF!</definedName>
    <definedName name="alcool" localSheetId="11">#REF!</definedName>
    <definedName name="alcool" localSheetId="14">#REF!</definedName>
    <definedName name="alcool">#REF!</definedName>
    <definedName name="alcool_1" localSheetId="12">#REF!</definedName>
    <definedName name="alcool_1" localSheetId="11">#REF!</definedName>
    <definedName name="alcool_1" localSheetId="14">#REF!</definedName>
    <definedName name="alcool_1">#REF!</definedName>
    <definedName name="alex" localSheetId="17" hidden="1">{#N/A,#N/A,FALSE,"MO (2)"}</definedName>
    <definedName name="alex" localSheetId="12" hidden="1">{#N/A,#N/A,FALSE,"MO (2)"}</definedName>
    <definedName name="alex" localSheetId="15" hidden="1">{#N/A,#N/A,FALSE,"MO (2)"}</definedName>
    <definedName name="alex" localSheetId="9">{#N/A,#N/A,FALSE,"MO (2)"}</definedName>
    <definedName name="alex" localSheetId="11" hidden="1">{#N/A,#N/A,FALSE,"MO (2)"}</definedName>
    <definedName name="alex" localSheetId="6" hidden="1">{#N/A,#N/A,FALSE,"MO (2)"}</definedName>
    <definedName name="alex" localSheetId="16" hidden="1">{#N/A,#N/A,FALSE,"MO (2)"}</definedName>
    <definedName name="alex" hidden="1">{#N/A,#N/A,FALSE,"MO (2)"}</definedName>
    <definedName name="alex_1" localSheetId="12" hidden="1">{#N/A,#N/A,FALSE,"MO (2)"}</definedName>
    <definedName name="alex_1" localSheetId="11" hidden="1">{#N/A,#N/A,FALSE,"MO (2)"}</definedName>
    <definedName name="alex_1" hidden="1">{#N/A,#N/A,FALSE,"MO (2)"}</definedName>
    <definedName name="ALFABETO" localSheetId="12">#REF!</definedName>
    <definedName name="ALFABETO">#REF!</definedName>
    <definedName name="ALIMENTAÇÃO." localSheetId="11">#REF!</definedName>
    <definedName name="ALIMENTAÇÃO.">#N/A</definedName>
    <definedName name="ALIZAR_MAD_LEI" localSheetId="12">#REF!</definedName>
    <definedName name="ALIZAR_MAD_LEI" localSheetId="11">#REF!</definedName>
    <definedName name="ALIZAR_MAD_LEI">#REF!</definedName>
    <definedName name="ALMOÇO101" localSheetId="12">#REF!</definedName>
    <definedName name="ALMOÇO101" localSheetId="11">#REF!</definedName>
    <definedName name="ALMOÇO101">#REF!</definedName>
    <definedName name="ALMOÇO110" localSheetId="12">#REF!</definedName>
    <definedName name="ALMOÇO110" localSheetId="11">#REF!</definedName>
    <definedName name="ALMOÇO110">#REF!</definedName>
    <definedName name="ALMOX" localSheetId="12">#REF!</definedName>
    <definedName name="ALMOX">#REF!</definedName>
    <definedName name="ALTA" localSheetId="12">#REF!</definedName>
    <definedName name="ALTA" localSheetId="11">#REF!</definedName>
    <definedName name="ALTA" localSheetId="14">#REF!</definedName>
    <definedName name="ALTA">#REF!</definedName>
    <definedName name="ALTA_10" localSheetId="12">#REF!</definedName>
    <definedName name="ALTA_10" localSheetId="11">#N/A</definedName>
    <definedName name="ALTA_10" localSheetId="14">#REF!</definedName>
    <definedName name="ALTA_10">#REF!</definedName>
    <definedName name="ALTA_11">#N/A</definedName>
    <definedName name="ALTA_12">#N/A</definedName>
    <definedName name="ALTA_13">#N/A</definedName>
    <definedName name="ALTA_14">#N/A</definedName>
    <definedName name="ALTA_15">#N/A</definedName>
    <definedName name="ALTA_16">#N/A</definedName>
    <definedName name="ALTA_17">#N/A</definedName>
    <definedName name="ALTA_18">#N/A</definedName>
    <definedName name="ALTA_24" localSheetId="12">#REF!</definedName>
    <definedName name="ALTA_24">#REF!</definedName>
    <definedName name="ALTA_25" localSheetId="12">#REF!</definedName>
    <definedName name="ALTA_25" localSheetId="11">#REF!</definedName>
    <definedName name="ALTA_25" localSheetId="14">#REF!</definedName>
    <definedName name="ALTA_25">#REF!</definedName>
    <definedName name="ALTA_26" localSheetId="12">#REF!</definedName>
    <definedName name="ALTA_26">#REF!</definedName>
    <definedName name="ALTA_27" localSheetId="12">#REF!</definedName>
    <definedName name="ALTA_27" localSheetId="11">#REF!</definedName>
    <definedName name="ALTA_27" localSheetId="14">#REF!</definedName>
    <definedName name="ALTA_27">#REF!</definedName>
    <definedName name="ALTA_29" localSheetId="12">#REF!</definedName>
    <definedName name="ALTA_29" localSheetId="11">#REF!</definedName>
    <definedName name="ALTA_29" localSheetId="14">#REF!</definedName>
    <definedName name="ALTA_29">#REF!</definedName>
    <definedName name="ALTA_5">#N/A</definedName>
    <definedName name="ALTA_6">#N/A</definedName>
    <definedName name="ALTA_7">#N/A</definedName>
    <definedName name="ALTA_8">#N/A</definedName>
    <definedName name="ALTA_9" localSheetId="12">#REF!</definedName>
    <definedName name="ALTA_9" localSheetId="11">#N/A</definedName>
    <definedName name="ALTA_9" localSheetId="14">#REF!</definedName>
    <definedName name="ALTA_9">#REF!</definedName>
    <definedName name="alteração" localSheetId="12">#REF!</definedName>
    <definedName name="alteração" localSheetId="11">#REF!</definedName>
    <definedName name="alteração" localSheetId="14">#REF!</definedName>
    <definedName name="alteração">#REF!</definedName>
    <definedName name="alteração_1" localSheetId="12">#REF!</definedName>
    <definedName name="alteração_1" localSheetId="11">#REF!</definedName>
    <definedName name="alteração_1" localSheetId="14">#REF!</definedName>
    <definedName name="alteração_1">#REF!</definedName>
    <definedName name="alteração_10" localSheetId="12">#REF!</definedName>
    <definedName name="alteração_10">#REF!</definedName>
    <definedName name="alteração_12" localSheetId="12">#REF!</definedName>
    <definedName name="alteração_12">#REF!</definedName>
    <definedName name="alteração_13" localSheetId="12">#REF!</definedName>
    <definedName name="alteração_13">#REF!</definedName>
    <definedName name="alteração_2" localSheetId="11">#REF!</definedName>
    <definedName name="alteração_2">#N/A</definedName>
    <definedName name="alteração_3" localSheetId="12">#REF!</definedName>
    <definedName name="alteração_3" localSheetId="11">#REF!</definedName>
    <definedName name="alteração_3">#REF!</definedName>
    <definedName name="alteração_5" localSheetId="12">#REF!</definedName>
    <definedName name="alteração_5">#REF!</definedName>
    <definedName name="alteração_6" localSheetId="12">#REF!</definedName>
    <definedName name="alteração_6">#REF!</definedName>
    <definedName name="alteração2" localSheetId="12">#REF!</definedName>
    <definedName name="alteração2">#REF!</definedName>
    <definedName name="AlturaC" localSheetId="12">#REF!</definedName>
    <definedName name="AlturaC">#REF!</definedName>
    <definedName name="AlturaS" localSheetId="12">#REF!</definedName>
    <definedName name="AlturaS">#REF!</definedName>
    <definedName name="am" localSheetId="12" hidden="1">{#N/A,#N/A,FALSE,"MO (2)"}</definedName>
    <definedName name="am" localSheetId="11" hidden="1">{#N/A,#N/A,FALSE,"MO (2)"}</definedName>
    <definedName name="am" hidden="1">{#N/A,#N/A,FALSE,"MO (2)"}</definedName>
    <definedName name="AM_01">#N/A</definedName>
    <definedName name="AM_01_1" localSheetId="12">#REF!</definedName>
    <definedName name="AM_01_1" localSheetId="11">#REF!</definedName>
    <definedName name="AM_01_1" localSheetId="14">#REF!</definedName>
    <definedName name="AM_01_1">#REF!</definedName>
    <definedName name="AM_04">#N/A</definedName>
    <definedName name="AM_04_1" localSheetId="12">#REF!</definedName>
    <definedName name="AM_04_1" localSheetId="11">#REF!</definedName>
    <definedName name="AM_04_1" localSheetId="14">#REF!</definedName>
    <definedName name="AM_04_1">#REF!</definedName>
    <definedName name="AM_35">#N/A</definedName>
    <definedName name="AM_35_1" localSheetId="12">#REF!</definedName>
    <definedName name="AM_35_1" localSheetId="11">#REF!</definedName>
    <definedName name="AM_35_1" localSheetId="14">#REF!</definedName>
    <definedName name="AM_35_1">#REF!</definedName>
    <definedName name="AM_40">#N/A</definedName>
    <definedName name="AM_40_1" localSheetId="12">#REF!</definedName>
    <definedName name="AM_40_1" localSheetId="11">#REF!</definedName>
    <definedName name="AM_40_1" localSheetId="14">#REF!</definedName>
    <definedName name="AM_40_1">#REF!</definedName>
    <definedName name="AM_41">#N/A</definedName>
    <definedName name="AM_41_1" localSheetId="12">#REF!</definedName>
    <definedName name="AM_41_1" localSheetId="11">#REF!</definedName>
    <definedName name="AM_41_1" localSheetId="14">#REF!</definedName>
    <definedName name="AM_41_1">#REF!</definedName>
    <definedName name="AM_42">#N/A</definedName>
    <definedName name="AM_42_1" localSheetId="12">#REF!</definedName>
    <definedName name="AM_42_1" localSheetId="11">#REF!</definedName>
    <definedName name="AM_42_1" localSheetId="14">#REF!</definedName>
    <definedName name="AM_42_1">#REF!</definedName>
    <definedName name="AM_43">#N/A</definedName>
    <definedName name="AM_43_1" localSheetId="12">#REF!</definedName>
    <definedName name="AM_43_1" localSheetId="11">#REF!</definedName>
    <definedName name="AM_43_1" localSheetId="14">#REF!</definedName>
    <definedName name="AM_43_1">#REF!</definedName>
    <definedName name="am01m" localSheetId="12">#REF!</definedName>
    <definedName name="am01m" localSheetId="11">#REF!</definedName>
    <definedName name="am01m">#REF!</definedName>
    <definedName name="am01p" localSheetId="12">#REF!</definedName>
    <definedName name="am01p" localSheetId="11">#REF!</definedName>
    <definedName name="am01p">#REF!</definedName>
    <definedName name="am02m" localSheetId="12">#REF!</definedName>
    <definedName name="am02m" localSheetId="11">#REF!</definedName>
    <definedName name="am02m">#REF!</definedName>
    <definedName name="am02p" localSheetId="12">#REF!</definedName>
    <definedName name="am02p" localSheetId="11">#REF!</definedName>
    <definedName name="am02p">#REF!</definedName>
    <definedName name="am03m" localSheetId="12">#REF!</definedName>
    <definedName name="am03m" localSheetId="11">#REF!</definedName>
    <definedName name="am03m">#REF!</definedName>
    <definedName name="am03p" localSheetId="12">#REF!</definedName>
    <definedName name="am03p" localSheetId="11">#REF!</definedName>
    <definedName name="am03p">#REF!</definedName>
    <definedName name="am04m" localSheetId="12">#REF!</definedName>
    <definedName name="am04m" localSheetId="11">#REF!</definedName>
    <definedName name="am04m">#REF!</definedName>
    <definedName name="am04p" localSheetId="12">#REF!</definedName>
    <definedName name="am04p" localSheetId="11">#REF!</definedName>
    <definedName name="am04p">#REF!</definedName>
    <definedName name="am05m" localSheetId="12">#REF!</definedName>
    <definedName name="am05m" localSheetId="11">#REF!</definedName>
    <definedName name="am05m">#REF!</definedName>
    <definedName name="am05p" localSheetId="12">#REF!</definedName>
    <definedName name="am05p" localSheetId="11">#REF!</definedName>
    <definedName name="am05p">#REF!</definedName>
    <definedName name="am06m" localSheetId="12">#REF!</definedName>
    <definedName name="am06m" localSheetId="11">#REF!</definedName>
    <definedName name="am06m">#REF!</definedName>
    <definedName name="am06p" localSheetId="12">#REF!</definedName>
    <definedName name="am06p" localSheetId="11">#REF!</definedName>
    <definedName name="am06p">#REF!</definedName>
    <definedName name="am07m" localSheetId="12">#REF!</definedName>
    <definedName name="am07m" localSheetId="11">#REF!</definedName>
    <definedName name="am07m">#REF!</definedName>
    <definedName name="am07p" localSheetId="12">#REF!</definedName>
    <definedName name="am07p" localSheetId="11">#REF!</definedName>
    <definedName name="am07p">#REF!</definedName>
    <definedName name="am08m" localSheetId="12">#REF!</definedName>
    <definedName name="am08m" localSheetId="11">#REF!</definedName>
    <definedName name="am08m">#REF!</definedName>
    <definedName name="am08p" localSheetId="12">#REF!</definedName>
    <definedName name="am08p" localSheetId="11">#REF!</definedName>
    <definedName name="am08p">#REF!</definedName>
    <definedName name="am09m" localSheetId="12">#REF!</definedName>
    <definedName name="am09m" localSheetId="11">#REF!</definedName>
    <definedName name="am09m">#REF!</definedName>
    <definedName name="am09p" localSheetId="12">#REF!</definedName>
    <definedName name="am09p" localSheetId="11">#REF!</definedName>
    <definedName name="am09p">#REF!</definedName>
    <definedName name="am10m" localSheetId="12">#REF!</definedName>
    <definedName name="am10m" localSheetId="11">#REF!</definedName>
    <definedName name="am10m">#REF!</definedName>
    <definedName name="am10p" localSheetId="12">#REF!</definedName>
    <definedName name="am10p" localSheetId="11">#REF!</definedName>
    <definedName name="am10p">#REF!</definedName>
    <definedName name="am11m" localSheetId="12">#REF!</definedName>
    <definedName name="am11m" localSheetId="11">#REF!</definedName>
    <definedName name="am11m">#REF!</definedName>
    <definedName name="am11p" localSheetId="12">#REF!</definedName>
    <definedName name="am11p" localSheetId="11">#REF!</definedName>
    <definedName name="am11p">#REF!</definedName>
    <definedName name="am12m" localSheetId="12">#REF!</definedName>
    <definedName name="am12m" localSheetId="11">#REF!</definedName>
    <definedName name="am12m">#REF!</definedName>
    <definedName name="am12p" localSheetId="12">#REF!</definedName>
    <definedName name="am12p" localSheetId="11">#REF!</definedName>
    <definedName name="am12p">#REF!</definedName>
    <definedName name="am19m" localSheetId="12">#REF!</definedName>
    <definedName name="am19m" localSheetId="11">#REF!</definedName>
    <definedName name="am19m">#REF!</definedName>
    <definedName name="am19p" localSheetId="12">#REF!</definedName>
    <definedName name="am19p" localSheetId="11">#REF!</definedName>
    <definedName name="am19p">#REF!</definedName>
    <definedName name="am20m" localSheetId="12">#REF!</definedName>
    <definedName name="am20m" localSheetId="11">#REF!</definedName>
    <definedName name="am20m">#REF!</definedName>
    <definedName name="am20p" localSheetId="12">#REF!</definedName>
    <definedName name="am20p" localSheetId="11">#REF!</definedName>
    <definedName name="am20p">#REF!</definedName>
    <definedName name="am25m" localSheetId="12">#REF!</definedName>
    <definedName name="am25m" localSheetId="11">#REF!</definedName>
    <definedName name="am25m">#REF!</definedName>
    <definedName name="am25p" localSheetId="12">#REF!</definedName>
    <definedName name="am25p" localSheetId="11">#REF!</definedName>
    <definedName name="am25p">#REF!</definedName>
    <definedName name="am26m" localSheetId="12">#REF!</definedName>
    <definedName name="am26m" localSheetId="11">#REF!</definedName>
    <definedName name="am26m">#REF!</definedName>
    <definedName name="am26p" localSheetId="12">#REF!</definedName>
    <definedName name="am26p" localSheetId="11">#REF!</definedName>
    <definedName name="am26p">#REF!</definedName>
    <definedName name="am27m" localSheetId="12">#REF!</definedName>
    <definedName name="am27m" localSheetId="11">#REF!</definedName>
    <definedName name="am27m">#REF!</definedName>
    <definedName name="am27p" localSheetId="12">#REF!</definedName>
    <definedName name="am27p" localSheetId="11">#REF!</definedName>
    <definedName name="am27p">#REF!</definedName>
    <definedName name="am28m" localSheetId="12">#REF!</definedName>
    <definedName name="am28m" localSheetId="11">#REF!</definedName>
    <definedName name="am28m">#REF!</definedName>
    <definedName name="am28p" localSheetId="12">#REF!</definedName>
    <definedName name="am28p" localSheetId="11">#REF!</definedName>
    <definedName name="am28p">#REF!</definedName>
    <definedName name="am29m" localSheetId="12">#REF!</definedName>
    <definedName name="am29m" localSheetId="11">#REF!</definedName>
    <definedName name="am29m">#REF!</definedName>
    <definedName name="am29p" localSheetId="12">#REF!</definedName>
    <definedName name="am29p" localSheetId="11">#REF!</definedName>
    <definedName name="am29p">#REF!</definedName>
    <definedName name="am30m" localSheetId="12">#REF!</definedName>
    <definedName name="am30m" localSheetId="11">#REF!</definedName>
    <definedName name="am30m">#REF!</definedName>
    <definedName name="am30p" localSheetId="12">#REF!</definedName>
    <definedName name="am30p" localSheetId="11">#REF!</definedName>
    <definedName name="am30p">#REF!</definedName>
    <definedName name="am35m" localSheetId="12">#REF!</definedName>
    <definedName name="am35m" localSheetId="11">#REF!</definedName>
    <definedName name="am35m">#REF!</definedName>
    <definedName name="am35p" localSheetId="12">#REF!</definedName>
    <definedName name="am35p" localSheetId="11">#REF!</definedName>
    <definedName name="am35p">#REF!</definedName>
    <definedName name="am36m" localSheetId="12">#REF!</definedName>
    <definedName name="am36m" localSheetId="11">#REF!</definedName>
    <definedName name="am36m">#REF!</definedName>
    <definedName name="am36p" localSheetId="12">#REF!</definedName>
    <definedName name="am36p" localSheetId="11">#REF!</definedName>
    <definedName name="am36p">#REF!</definedName>
    <definedName name="am37m" localSheetId="12">#REF!</definedName>
    <definedName name="am37m" localSheetId="11">#REF!</definedName>
    <definedName name="am37m">#REF!</definedName>
    <definedName name="am37p" localSheetId="12">#REF!</definedName>
    <definedName name="am37p" localSheetId="11">#REF!</definedName>
    <definedName name="am37p">#REF!</definedName>
    <definedName name="amarela" localSheetId="12">#REF!</definedName>
    <definedName name="amarela" localSheetId="11">#REF!</definedName>
    <definedName name="amarela" localSheetId="14">#REF!</definedName>
    <definedName name="amarela">#REF!</definedName>
    <definedName name="amarela_2">#N/A</definedName>
    <definedName name="amarela_25" localSheetId="12">#REF!</definedName>
    <definedName name="amarela_25" localSheetId="11">#REF!</definedName>
    <definedName name="amarela_25" localSheetId="14">#REF!</definedName>
    <definedName name="amarela_25">#REF!</definedName>
    <definedName name="amarela_4" localSheetId="12">#REF!</definedName>
    <definedName name="amarela_4">#REF!</definedName>
    <definedName name="amarelaa" localSheetId="12">#REF!</definedName>
    <definedName name="amarelaa">#REF!</definedName>
    <definedName name="AMATJAZ" localSheetId="12">#REF!</definedName>
    <definedName name="AMATJAZ">#REF!</definedName>
    <definedName name="AMBIENTE" localSheetId="12">#REF!</definedName>
    <definedName name="AMBIENTE">#REF!</definedName>
    <definedName name="ame" localSheetId="12">#REF!</definedName>
    <definedName name="ame">#REF!</definedName>
    <definedName name="AMES" localSheetId="12">#REF!</definedName>
    <definedName name="AMES">#REF!</definedName>
    <definedName name="amm" localSheetId="12">#REF!</definedName>
    <definedName name="amm">#REF!</definedName>
    <definedName name="AMO" localSheetId="12">#REF!</definedName>
    <definedName name="AMO">#REF!</definedName>
    <definedName name="AMONIA" localSheetId="12">#REF!</definedName>
    <definedName name="AMONIA" localSheetId="11">#REF!</definedName>
    <definedName name="AMONIA">#REF!</definedName>
    <definedName name="amortizaciones" localSheetId="12"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amortizaciones"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AnalisarAterro" localSheetId="12">#REF!</definedName>
    <definedName name="AnalisarAterro">#REF!</definedName>
    <definedName name="AnalisarCorte" localSheetId="12">#REF!</definedName>
    <definedName name="AnalisarCorte">#REF!</definedName>
    <definedName name="anb" localSheetId="12">#REF!</definedName>
    <definedName name="anb">#REF!</definedName>
    <definedName name="AND" localSheetId="12">#REF!</definedName>
    <definedName name="AND" localSheetId="11">#REF!</definedName>
    <definedName name="AND" localSheetId="14">#REF!</definedName>
    <definedName name="AND">#REF!</definedName>
    <definedName name="andre" localSheetId="12">#REF!</definedName>
    <definedName name="andre">#REF!</definedName>
    <definedName name="anel">#REF!</definedName>
    <definedName name="ANEXO">#N/A</definedName>
    <definedName name="ANEXO_10_MATRIZ_DE_RESPONSABILIDADE" localSheetId="12">#REF!</definedName>
    <definedName name="ANEXO_10_MATRIZ_DE_RESPONSABILIDADE" localSheetId="11">#REF!</definedName>
    <definedName name="ANEXO_10_MATRIZ_DE_RESPONSABILIDADE">#REF!</definedName>
    <definedName name="Ano" localSheetId="12">#REF!</definedName>
    <definedName name="Ano">#REF!</definedName>
    <definedName name="ANO_2016" localSheetId="12">#REF!</definedName>
    <definedName name="ANO_2016">#REF!</definedName>
    <definedName name="anos" localSheetId="12">#REF!</definedName>
    <definedName name="anos">#REF!</definedName>
    <definedName name="anscount" hidden="1">3</definedName>
    <definedName name="ant" localSheetId="17" hidden="1">{#N/A,#N/A,FALSE,"MO (2)"}</definedName>
    <definedName name="ant" localSheetId="12" hidden="1">{#N/A,#N/A,FALSE,"MO (2)"}</definedName>
    <definedName name="ant" localSheetId="15" hidden="1">{#N/A,#N/A,FALSE,"MO (2)"}</definedName>
    <definedName name="ant" localSheetId="9">{#N/A,#N/A,FALSE,"MO (2)"}</definedName>
    <definedName name="ant" localSheetId="11" hidden="1">{#N/A,#N/A,FALSE,"MO (2)"}</definedName>
    <definedName name="ant" localSheetId="6" hidden="1">{#N/A,#N/A,FALSE,"MO (2)"}</definedName>
    <definedName name="ant" localSheetId="16" hidden="1">{#N/A,#N/A,FALSE,"MO (2)"}</definedName>
    <definedName name="ant" hidden="1">{#N/A,#N/A,FALSE,"MO (2)"}</definedName>
    <definedName name="ant_1" localSheetId="12" hidden="1">{#N/A,#N/A,FALSE,"MO (2)"}</definedName>
    <definedName name="ant_1" localSheetId="11" hidden="1">{#N/A,#N/A,FALSE,"MO (2)"}</definedName>
    <definedName name="ant_1" hidden="1">{#N/A,#N/A,FALSE,"MO (2)"}</definedName>
    <definedName name="ANTT" localSheetId="12" hidden="1">{#N/A,#N/A,FALSE,"QD_F1 Invest Detalhado";#N/A,#N/A,FALSE,"QD_F3 Invest_Comparado";#N/A,#N/A,FALSE,"QD_B Trafego";#N/A,#N/A,FALSE,"QD_D0 Custos Operacionais";#N/A,#N/A,FALSE,"QD_C Receita";#N/A,#N/A,FALSE,"QD_D Custos";#N/A,#N/A,FALSE,"QD_E Resultado";#N/A,#N/A,FALSE,"QD_G Fluxo Caixa"}</definedName>
    <definedName name="ANTT" hidden="1">{#N/A,#N/A,FALSE,"QD_F1 Invest Detalhado";#N/A,#N/A,FALSE,"QD_F3 Invest_Comparado";#N/A,#N/A,FALSE,"QD_B Trafego";#N/A,#N/A,FALSE,"QD_D0 Custos Operacionais";#N/A,#N/A,FALSE,"QD_C Receita";#N/A,#N/A,FALSE,"QD_D Custos";#N/A,#N/A,FALSE,"QD_E Resultado";#N/A,#N/A,FALSE,"QD_G Fluxo Caixa"}</definedName>
    <definedName name="aoppp" localSheetId="12">#REF!</definedName>
    <definedName name="aoppp" localSheetId="11">#REF!</definedName>
    <definedName name="aoppp" localSheetId="14">#REF!</definedName>
    <definedName name="aoppp">#REF!</definedName>
    <definedName name="AP" localSheetId="12">#REF!</definedName>
    <definedName name="AP">#REF!</definedName>
    <definedName name="APARENTE" localSheetId="12">#REF!</definedName>
    <definedName name="APARENTE">#REF!</definedName>
    <definedName name="apc" localSheetId="12">#REF!</definedName>
    <definedName name="apc">#REF!</definedName>
    <definedName name="apmfs" localSheetId="12">#REF!</definedName>
    <definedName name="apmfs">#REF!</definedName>
    <definedName name="APRENDIZ" localSheetId="12">{"total","SUM(total)","YNNNN",FALSE}</definedName>
    <definedName name="APRENDIZ" localSheetId="11">{"total","SUM(total)","YNNNN",FALSE}</definedName>
    <definedName name="APRENDIZ">{"total","SUM(total)","YNNNN",FALSE}</definedName>
    <definedName name="aq" localSheetId="12">#REF!</definedName>
    <definedName name="aq">#REF!</definedName>
    <definedName name="AqCAP1" localSheetId="12">#REF!</definedName>
    <definedName name="AqCAP1">#REF!</definedName>
    <definedName name="AqCap2" localSheetId="12">#REF!</definedName>
    <definedName name="AqCap2">#REF!</definedName>
    <definedName name="AQCAP20" localSheetId="12">"$#REF!.$I$15"</definedName>
    <definedName name="AQCAP20" localSheetId="11">#REF!</definedName>
    <definedName name="AQCAP20">"$#REF!.$I$15"</definedName>
    <definedName name="AqCAPCBUQ" localSheetId="12">#REF!</definedName>
    <definedName name="AqCAPCBUQ">#REF!</definedName>
    <definedName name="AqCAPPMQ" localSheetId="12">#REF!</definedName>
    <definedName name="AqCAPPMQ">#REF!</definedName>
    <definedName name="AQCM30" localSheetId="12">"$#REF!.$I$16"</definedName>
    <definedName name="AQCM30" localSheetId="11">#REF!</definedName>
    <definedName name="AQCM30">"$#REF!.$I$16"</definedName>
    <definedName name="aqqq" localSheetId="12" hidden="1">{"'PXR_6500'!$A$1:$I$124"}</definedName>
    <definedName name="aqqq" hidden="1">{"'PXR_6500'!$A$1:$I$124"}</definedName>
    <definedName name="AQRM1C" localSheetId="12">"$#REF!.$I$18"</definedName>
    <definedName name="AQRM1C" localSheetId="11">#REF!</definedName>
    <definedName name="AQRM1C">"$#REF!.$I$18"</definedName>
    <definedName name="AQRR1C" localSheetId="12">"$#REF!.$I$17"</definedName>
    <definedName name="AQRR1C" localSheetId="11">#REF!</definedName>
    <definedName name="AQRR1C">"$#REF!.$I$17"</definedName>
    <definedName name="AquiMatBetum" localSheetId="12">#REF!</definedName>
    <definedName name="AquiMatBetum">#REF!</definedName>
    <definedName name="AquisCAPMB" localSheetId="12">#REF!</definedName>
    <definedName name="AquisCAPMB">#REF!</definedName>
    <definedName name="AquisCM30" localSheetId="12">#REF!</definedName>
    <definedName name="AquisCM30">#REF!</definedName>
    <definedName name="AquisMatBet" localSheetId="12">#REF!</definedName>
    <definedName name="AquisMatBet">#REF!</definedName>
    <definedName name="AquisRC1CE" localSheetId="12">#REF!</definedName>
    <definedName name="AquisRC1CE">#REF!</definedName>
    <definedName name="AquisRR1CCD" localSheetId="12">#REF!</definedName>
    <definedName name="AquisRR1CCD">#REF!</definedName>
    <definedName name="AquisRR1CTB" localSheetId="12">#REF!</definedName>
    <definedName name="AquisRR1CTB">#REF!</definedName>
    <definedName name="ar" localSheetId="12">#REF!</definedName>
    <definedName name="ar">#REF!</definedName>
    <definedName name="ARAME_RECOZIDO" localSheetId="12">#REF!</definedName>
    <definedName name="ARAME_RECOZIDO" localSheetId="11">#REF!</definedName>
    <definedName name="ARAME_RECOZIDO">#REF!</definedName>
    <definedName name="ARC1CE" localSheetId="12">#REF!</definedName>
    <definedName name="ARC1CE">#REF!</definedName>
    <definedName name="are" localSheetId="12">#REF!</definedName>
    <definedName name="are">#REF!</definedName>
    <definedName name="AREA" localSheetId="12">#REF!</definedName>
    <definedName name="AREA" localSheetId="11">#REF!</definedName>
    <definedName name="area">#REF!</definedName>
    <definedName name="ÀREA" localSheetId="12">#REF!</definedName>
    <definedName name="ÀREA">#REF!</definedName>
    <definedName name="AREA.ROÇADA" localSheetId="12">#REF!</definedName>
    <definedName name="AREA.ROÇADA">#REF!</definedName>
    <definedName name="ÀREA_ACUM" localSheetId="12">#REF!</definedName>
    <definedName name="ÀREA_ACUM">#REF!</definedName>
    <definedName name="area_base" localSheetId="12">#REF!</definedName>
    <definedName name="area_base" localSheetId="11">#REF!</definedName>
    <definedName name="area_base">#REF!</definedName>
    <definedName name="_xlnm.Extract" localSheetId="12">#REF!</definedName>
    <definedName name="_xlnm.Extract" localSheetId="11">#REF!</definedName>
    <definedName name="_xlnm.Extract" localSheetId="14">#REF!</definedName>
    <definedName name="_xlnm.Extract">#REF!</definedName>
    <definedName name="Area_de_immpressao" localSheetId="12">#REF!</definedName>
    <definedName name="Area_de_immpressao">#REF!</definedName>
    <definedName name="Area_de_Impreessao" localSheetId="12">#REF!</definedName>
    <definedName name="Area_de_Impreessao">#REF!</definedName>
    <definedName name="_xlnm.Print_Area" localSheetId="4">'Adm Local'!$B$2:$N$182</definedName>
    <definedName name="_xlnm.Print_Area" localSheetId="17">'Aquis. Betuminoso'!$A$1:$O$132</definedName>
    <definedName name="_xlnm.Print_Area" localSheetId="12">BDI!$B$2:$I$89</definedName>
    <definedName name="_xlnm.Print_Area" localSheetId="7">Canteiro!$B$2:$N$104</definedName>
    <definedName name="_xlnm.Print_Area" localSheetId="13">Cotações!$B$2:$J$1351</definedName>
    <definedName name="_xlnm.Print_Area" localSheetId="2">CRON!$A$1:$AN$42</definedName>
    <definedName name="_xlnm.Print_Area" localSheetId="3">'CURVA ABC'!$A$1:$H$89</definedName>
    <definedName name="_xlnm.Print_Area" localSheetId="15">Diagrama!$A$1:$Q$61</definedName>
    <definedName name="_xlnm.Print_Area" localSheetId="5">EFS!$A$1:$R$33</definedName>
    <definedName name="_xlnm.Print_Area" localSheetId="9">'Equip Mínimo'!$A$1:$H$74</definedName>
    <definedName name="_xlnm.Print_Area" localSheetId="11">FIT!$A$1:$I$34</definedName>
    <definedName name="_xlnm.Print_Area" localSheetId="6">'MÃO DE OBRA'!$A$1:$G$25</definedName>
    <definedName name="_xlnm.Print_Area" localSheetId="14">'Mapa+Binômio'!$B$2:$Z$56</definedName>
    <definedName name="_xlnm.Print_Area" localSheetId="16">'Mat. Betuminoso'!$A$1:$H$78</definedName>
    <definedName name="_xlnm.Print_Area" localSheetId="8">'Mobilização-Desmobilização'!$A$1:$M$68</definedName>
    <definedName name="_xlnm.Print_Area" localSheetId="1">PLANILHA!$A$1:$J$200</definedName>
    <definedName name="_xlnm.Print_Area" localSheetId="0">RESUMO!$A$1:$E$65</definedName>
    <definedName name="_xlnm.Print_Area">#REF!</definedName>
    <definedName name="Area_de_impressaoo" localSheetId="12">#REF!</definedName>
    <definedName name="Area_de_impressaoo">#REF!</definedName>
    <definedName name="Area_de_impressaooo" localSheetId="12">#REF!</definedName>
    <definedName name="Area_de_impressaooo">#REF!</definedName>
    <definedName name="Area_de_impressaoooo" localSheetId="12">#REF!</definedName>
    <definedName name="Area_de_impressaoooo">#REF!</definedName>
    <definedName name="Area_de_impressaooooo" localSheetId="12">#REF!</definedName>
    <definedName name="Area_de_impressaooooo">#REF!</definedName>
    <definedName name="Area_de_impresssao" localSheetId="12">#REF!</definedName>
    <definedName name="Area_de_impresssao">#REF!</definedName>
    <definedName name="Area_de_IMPRESSSAOO" localSheetId="12">#REF!</definedName>
    <definedName name="Area_de_IMPRESSSAOO">#REF!</definedName>
    <definedName name="Area_de_Impressssao" localSheetId="12">#REF!</definedName>
    <definedName name="Area_de_Impressssao">#REF!</definedName>
    <definedName name="Area_de_impresssssao" localSheetId="12">#REF!</definedName>
    <definedName name="Area_de_impresssssao">#REF!</definedName>
    <definedName name="Área_impressão_IM" localSheetId="12">#REF!</definedName>
    <definedName name="Área_impressão_IM" localSheetId="11">#N/A</definedName>
    <definedName name="Área_impressão_IM" localSheetId="14">#REF!</definedName>
    <definedName name="Área_impressão_IM">#REF!</definedName>
    <definedName name="Área_impressão_IM_1">"$#REF!.$A$1:$G$8"</definedName>
    <definedName name="Área_impressão_IM_10">"$#REF!.$A$1:$G$8"</definedName>
    <definedName name="Área_impressão_IM_10_17" localSheetId="12">#REF!</definedName>
    <definedName name="Área_impressão_IM_10_17">#REF!</definedName>
    <definedName name="Área_impressão_IM_10_21" localSheetId="12">#REF!</definedName>
    <definedName name="Área_impressão_IM_10_21">#REF!</definedName>
    <definedName name="Área_impressão_IM_11">"$#REF!.$A$1:$G$8"</definedName>
    <definedName name="Área_impressão_IM_11_17" localSheetId="12">#REF!</definedName>
    <definedName name="Área_impressão_IM_11_17">#REF!</definedName>
    <definedName name="Área_impressão_IM_11_21" localSheetId="12">#REF!</definedName>
    <definedName name="Área_impressão_IM_11_21">#REF!</definedName>
    <definedName name="Área_impressão_IM_12">"$#REF!.$A$1:$G$8"</definedName>
    <definedName name="Área_impressão_IM_12_1">"$#REF!.$A$1:$G$8"</definedName>
    <definedName name="Área_impressão_IM_12_17" localSheetId="12">#REF!</definedName>
    <definedName name="Área_impressão_IM_12_17">#REF!</definedName>
    <definedName name="Área_impressão_IM_12_21" localSheetId="12">#REF!</definedName>
    <definedName name="Área_impressão_IM_12_21">#REF!</definedName>
    <definedName name="Área_impressão_IM_13">"$#REF!.$A$1:$G$8"</definedName>
    <definedName name="Área_impressão_IM_13_1">"$#REF!.$A$1:$G$8"</definedName>
    <definedName name="Área_impressão_IM_13_17" localSheetId="12">#REF!</definedName>
    <definedName name="Área_impressão_IM_13_17">#REF!</definedName>
    <definedName name="Área_impressão_IM_13_2">"$#REF!.$A$1:$G$8"</definedName>
    <definedName name="Área_impressão_IM_13_21" localSheetId="12">#REF!</definedName>
    <definedName name="Área_impressão_IM_13_21">#REF!</definedName>
    <definedName name="Área_impressão_IM_13_3">"$#REF!.$A$1:$G$8"</definedName>
    <definedName name="Área_impressão_IM_14" localSheetId="12">#REF!</definedName>
    <definedName name="Área_impressão_IM_14">#REF!</definedName>
    <definedName name="Área_impressão_IM_14_1">"$#REF!.$A$1:$G$8"</definedName>
    <definedName name="Área_impressão_IM_14_17" localSheetId="12">#REF!</definedName>
    <definedName name="Área_impressão_IM_14_17">#REF!</definedName>
    <definedName name="Área_impressão_IM_14_2">"$#REF!.$A$1:$G$8"</definedName>
    <definedName name="Área_impressão_IM_14_21" localSheetId="12">#REF!</definedName>
    <definedName name="Área_impressão_IM_14_21">#REF!</definedName>
    <definedName name="Área_impressão_IM_14_3">"$#REF!.$A$1:$G$8"</definedName>
    <definedName name="Área_impressão_IM_14_4">"$#REF!.$A$1:$G$8"</definedName>
    <definedName name="Área_impressão_IM_15">"$#REF!.$A$1:$G$8"</definedName>
    <definedName name="Área_impressão_IM_15_1">"$#REF!.$A$1:$G$8"</definedName>
    <definedName name="Área_impressão_IM_15_17" localSheetId="12">#REF!</definedName>
    <definedName name="Área_impressão_IM_15_17">#REF!</definedName>
    <definedName name="Área_impressão_IM_15_2">"$#REF!.$A$1:$G$8"</definedName>
    <definedName name="Área_impressão_IM_15_21" localSheetId="12">#REF!</definedName>
    <definedName name="Área_impressão_IM_15_21">#REF!</definedName>
    <definedName name="Área_impressão_IM_15_3">"$#REF!.$A$1:$G$8"</definedName>
    <definedName name="Área_impressão_IM_15_4">"$#REF!.$A$1:$G$8"</definedName>
    <definedName name="Área_impressão_IM_16">"$#REF!.$A$1:$G$8"</definedName>
    <definedName name="Área_impressão_IM_16_1">"$#REF!.$A$1:$G$8"</definedName>
    <definedName name="Área_impressão_IM_16_17" localSheetId="12">#REF!</definedName>
    <definedName name="Área_impressão_IM_16_17">#REF!</definedName>
    <definedName name="Área_impressão_IM_16_21" localSheetId="12">#REF!</definedName>
    <definedName name="Área_impressão_IM_16_21">#REF!</definedName>
    <definedName name="Área_impressão_IM_17">"$#REF!.$A$1:$G$8"</definedName>
    <definedName name="Área_impressão_IM_17_1">"$#REF!.$A$1:$G$8"</definedName>
    <definedName name="Área_impressão_IM_17_17" localSheetId="12">#REF!</definedName>
    <definedName name="Área_impressão_IM_17_17">#REF!</definedName>
    <definedName name="Área_impressão_IM_17_2">"$#REF!.$A$1:$G$8"</definedName>
    <definedName name="Área_impressão_IM_17_21" localSheetId="12">#REF!</definedName>
    <definedName name="Área_impressão_IM_17_21">#REF!</definedName>
    <definedName name="Área_impressão_IM_18">"$#REF!.$A$1:$G$8"</definedName>
    <definedName name="Área_impressão_IM_18_1">"$#REF!.$A$1:$G$8"</definedName>
    <definedName name="Área_impressão_IM_18_17" localSheetId="12">#REF!</definedName>
    <definedName name="Área_impressão_IM_18_17">#REF!</definedName>
    <definedName name="Área_impressão_IM_18_2">"$#REF!.$A$1:$G$8"</definedName>
    <definedName name="Área_impressão_IM_18_21" localSheetId="12">#REF!</definedName>
    <definedName name="Área_impressão_IM_18_21">#REF!</definedName>
    <definedName name="Área_impressão_IM_18_3">"$#REF!.$A$1:$G$8"</definedName>
    <definedName name="Área_impressão_IM_18_4">"$#REF!.$A$1:$G$8"</definedName>
    <definedName name="Área_impressão_IM_19">"$#REF!.$A$1:$G$8"</definedName>
    <definedName name="Área_impressão_IM_19_1">"$#REF!.$A$1:$G$8"</definedName>
    <definedName name="Área_impressão_IM_19_2">"$#REF!.$A$1:$G$8"</definedName>
    <definedName name="Área_impressão_IM_19_3">"$#REF!.$A$1:$G$8"</definedName>
    <definedName name="Área_impressão_IM_19_4">"$#REF!.$A$1:$G$8"</definedName>
    <definedName name="Área_impressão_IM_19_5">"$#REF!.$A$1:$G$8"</definedName>
    <definedName name="Área_impressão_IM_2" localSheetId="12">#REF!</definedName>
    <definedName name="Área_impressão_IM_2">#REF!</definedName>
    <definedName name="Área_impressão_IM_2_17" localSheetId="12">#REF!</definedName>
    <definedName name="Área_impressão_IM_2_17">#REF!</definedName>
    <definedName name="Área_impressão_IM_2_21" localSheetId="12">#REF!</definedName>
    <definedName name="Área_impressão_IM_2_21">#REF!</definedName>
    <definedName name="Área_impressão_IM_20">"$#REF!.$A$1:$G$8"</definedName>
    <definedName name="Área_impressão_IM_20_1">"$#REF!.$A$1:$G$8"</definedName>
    <definedName name="Área_impressão_IM_20_17" localSheetId="12">#REF!</definedName>
    <definedName name="Área_impressão_IM_20_17">#REF!</definedName>
    <definedName name="Área_impressão_IM_20_2">"$#REF!.$A$1:$G$8"</definedName>
    <definedName name="Área_impressão_IM_20_21" localSheetId="12">#REF!</definedName>
    <definedName name="Área_impressão_IM_20_21">#REF!</definedName>
    <definedName name="Área_impressão_IM_20_3">"$#REF!.$A$1:$G$8"</definedName>
    <definedName name="Área_impressão_IM_20_4">"$#REF!.$A$1:$G$8"</definedName>
    <definedName name="Área_impressão_IM_20_5">"$#REF!.$A$1:$G$8"</definedName>
    <definedName name="Área_impressão_IM_20_6">"$#REF!.$A$1:$G$8"</definedName>
    <definedName name="Área_impressão_IM_21">"$#REF!.$A$1:$G$8"</definedName>
    <definedName name="Área_impressão_IM_21_1">"$#REF!.$A$1:$G$8"</definedName>
    <definedName name="Área_impressão_IM_21_17" localSheetId="12">#REF!</definedName>
    <definedName name="Área_impressão_IM_21_17">#REF!</definedName>
    <definedName name="Área_impressão_IM_21_2">"$#REF!.$A$1:$G$8"</definedName>
    <definedName name="Área_impressão_IM_21_21" localSheetId="12">#REF!</definedName>
    <definedName name="Área_impressão_IM_21_21">#REF!</definedName>
    <definedName name="Área_impressão_IM_21_3">"$#REF!.$A$1:$G$8"</definedName>
    <definedName name="Área_impressão_IM_21_4">"$#REF!.$A$1:$G$8"</definedName>
    <definedName name="Área_impressão_IM_21_5">"$#REF!.$A$1:$G$8"</definedName>
    <definedName name="Área_impressão_IM_21_6">"$#REF!.$A$1:$G$8"</definedName>
    <definedName name="Área_impressão_IM_21_7">"$#REF!.$A$1:$G$8"</definedName>
    <definedName name="Área_impressão_IM_22">"$#REF!.$A$1:$G$8"</definedName>
    <definedName name="Área_impressão_IM_22_1">"$#REF!.$A$1:$G$8"</definedName>
    <definedName name="Área_impressão_IM_22_17" localSheetId="12">#REF!</definedName>
    <definedName name="Área_impressão_IM_22_17">#REF!</definedName>
    <definedName name="Área_impressão_IM_22_2">"$#REF!.$A$1:$G$8"</definedName>
    <definedName name="Área_impressão_IM_22_21" localSheetId="12">#REF!</definedName>
    <definedName name="Área_impressão_IM_22_21">#REF!</definedName>
    <definedName name="Área_impressão_IM_22_3">"$#REF!.$A$1:$G$8"</definedName>
    <definedName name="Área_impressão_IM_22_4">"$#REF!.$A$1:$G$8"</definedName>
    <definedName name="Área_impressão_IM_22_5">"$#REF!.$A$1:$G$8"</definedName>
    <definedName name="Área_impressão_IM_23">"$#REF!.$A$1:$G$8"</definedName>
    <definedName name="Área_impressão_IM_23_1">"$#REF!.$A$1:$G$8"</definedName>
    <definedName name="Área_impressão_IM_23_17" localSheetId="12">#REF!</definedName>
    <definedName name="Área_impressão_IM_23_17">#REF!</definedName>
    <definedName name="Área_impressão_IM_23_2">"$#REF!.$A$1:$G$8"</definedName>
    <definedName name="Área_impressão_IM_23_21" localSheetId="12">#REF!</definedName>
    <definedName name="Área_impressão_IM_23_21">#REF!</definedName>
    <definedName name="Área_impressão_IM_23_3">"$#REF!.$A$1:$G$8"</definedName>
    <definedName name="Área_impressão_IM_23_4">"$#REF!.$A$1:$G$8"</definedName>
    <definedName name="Área_impressão_IM_23_5">"$#REF!.$A$1:$G$8"</definedName>
    <definedName name="Área_impressão_IM_23_6">"$#REF!.$A$1:$G$8"</definedName>
    <definedName name="Área_impressão_IM_23_7">"$#REF!.$A$1:$G$8"</definedName>
    <definedName name="Área_impressão_IM_23_8">"$#REF!.$A$1:$G$8"</definedName>
    <definedName name="Área_impressão_IM_24">"$#REF!.$A$1:$G$8"</definedName>
    <definedName name="Área_impressão_IM_24_1">"$#REF!.$A$1:$G$8"</definedName>
    <definedName name="Área_impressão_IM_24_2">"$#REF!.$A$1:$G$8"</definedName>
    <definedName name="Área_impressão_IM_24_3">"$#REF!.$A$1:$G$8"</definedName>
    <definedName name="Área_impressão_IM_24_4">"$#REF!.$A$1:$G$8"</definedName>
    <definedName name="Área_impressão_IM_24_5">"$#REF!.$A$1:$G$8"</definedName>
    <definedName name="Área_impressão_IM_24_6">"$#REF!.$A$1:$G$8"</definedName>
    <definedName name="Área_impressão_IM_25">"$#REF!.$A$1:$G$8"</definedName>
    <definedName name="Área_impressão_IM_25_1">"$#REF!.$A$1:$G$8"</definedName>
    <definedName name="Área_impressão_IM_25_2">"$#REF!.$A$1:$G$8"</definedName>
    <definedName name="Área_impressão_IM_25_3">"$#REF!.$A$1:$G$8"</definedName>
    <definedName name="Área_impressão_IM_25_4">"$#REF!.$A$1:$G$8"</definedName>
    <definedName name="Área_impressão_IM_26">"$#REF!.$A$1:$G$8"</definedName>
    <definedName name="Área_impressão_IM_26_1">"$#REF!.$A$1:$G$8"</definedName>
    <definedName name="Área_impressão_IM_26_2">"$#REF!.$A$1:$G$8"</definedName>
    <definedName name="Área_impressão_IM_26_3">"$#REF!.$A$1:$G$8"</definedName>
    <definedName name="Área_impressão_IM_26_4">"$#REF!.$A$1:$G$8"</definedName>
    <definedName name="Área_impressão_IM_26_5">"$#REF!.$A$1:$G$8"</definedName>
    <definedName name="Área_impressão_IM_27">"$#REF!.$A$1:$G$8"</definedName>
    <definedName name="Área_impressão_IM_27_1">"$#REF!.$A$1:$G$8"</definedName>
    <definedName name="Área_impressão_IM_27_2">"$#REF!.$A$1:$G$8"</definedName>
    <definedName name="Área_impressão_IM_27_3">"$#REF!.$A$1:$G$8"</definedName>
    <definedName name="Área_impressão_IM_28">"$#REF!.$A$1:$G$8"</definedName>
    <definedName name="Área_impressão_IM_28_1">"$#REF!.$A$1:$G$8"</definedName>
    <definedName name="Área_impressão_IM_28_2">"$#REF!.$A$1:$G$8"</definedName>
    <definedName name="Área_impressão_IM_28_3">"$#REF!.$A$1:$G$8"</definedName>
    <definedName name="Área_impressão_IM_28_4">"$#REF!.$A$1:$G$8"</definedName>
    <definedName name="Área_impressão_IM_28_5">"$#REF!.$A$1:$G$8"</definedName>
    <definedName name="Área_impressão_IM_28_6">"$#REF!.$A$1:$G$8"</definedName>
    <definedName name="Área_impressão_IM_29">"$#REF!.$A$1:$G$8"</definedName>
    <definedName name="Área_impressão_IM_29_1">"$#REF!.$A$1:$G$8"</definedName>
    <definedName name="Área_impressão_IM_29_10">"$#REF!.$A$1:$G$8"</definedName>
    <definedName name="Área_impressão_IM_29_11">"$#REF!.$A$1:$G$8"</definedName>
    <definedName name="Área_impressão_IM_29_12">"$#REF!.$A$1:$G$8"</definedName>
    <definedName name="Área_impressão_IM_29_2">"$#REF!.$A$1:$G$8"</definedName>
    <definedName name="Área_impressão_IM_29_3">"$#REF!.$A$1:$G$8"</definedName>
    <definedName name="Área_impressão_IM_29_4">"$#REF!.$A$1:$G$8"</definedName>
    <definedName name="Área_impressão_IM_29_5">"$#REF!.$A$1:$G$8"</definedName>
    <definedName name="Área_impressão_IM_29_6">"$#REF!.$A$1:$G$8"</definedName>
    <definedName name="Área_impressão_IM_29_7">"$#REF!.$A$1:$G$8"</definedName>
    <definedName name="Área_impressão_IM_29_8">"$#REF!.$A$1:$G$8"</definedName>
    <definedName name="Área_impressão_IM_29_9">"$#REF!.$A$1:$G$8"</definedName>
    <definedName name="Área_impressão_IM_3" localSheetId="12">#REF!</definedName>
    <definedName name="Área_impressão_IM_3">#REF!</definedName>
    <definedName name="Área_impressão_IM_3_1">"$#REF!.$A$1:$G$8"</definedName>
    <definedName name="Área_impressão_IM_3_17" localSheetId="12">#REF!</definedName>
    <definedName name="Área_impressão_IM_3_17">#REF!</definedName>
    <definedName name="Área_impressão_IM_3_21" localSheetId="12">#REF!</definedName>
    <definedName name="Área_impressão_IM_3_21">#REF!</definedName>
    <definedName name="Área_impressão_IM_30">"$#REF!.$A$1:$G$8"</definedName>
    <definedName name="Área_impressão_IM_30_1">"$#REF!.$A$1:$G$8"</definedName>
    <definedName name="Área_impressão_IM_30_10">"$#REF!.$A$1:$G$8"</definedName>
    <definedName name="Área_impressão_IM_30_11">"$#REF!.$A$1:$G$8"</definedName>
    <definedName name="Área_impressão_IM_30_12">"$#REF!.$A$1:$G$8"</definedName>
    <definedName name="Área_impressão_IM_30_2">"$#REF!.$A$1:$G$8"</definedName>
    <definedName name="Área_impressão_IM_30_3">"$#REF!.$A$1:$G$8"</definedName>
    <definedName name="Área_impressão_IM_30_4">"$#REF!.$A$1:$G$8"</definedName>
    <definedName name="Área_impressão_IM_30_5">"$#REF!.$A$1:$G$8"</definedName>
    <definedName name="Área_impressão_IM_30_6">"$#REF!.$A$1:$G$8"</definedName>
    <definedName name="Área_impressão_IM_30_7">"$#REF!.$A$1:$G$8"</definedName>
    <definedName name="Área_impressão_IM_30_8">"$#REF!.$A$1:$G$8"</definedName>
    <definedName name="Área_impressão_IM_30_9">"$#REF!.$A$1:$G$8"</definedName>
    <definedName name="Área_impressão_IM_31">"$#REF!.$A$1:$G$8"</definedName>
    <definedName name="Área_impressão_IM_31_1">"$#REF!.$A$1:$G$8"</definedName>
    <definedName name="Área_impressão_IM_31_10">"$#REF!.$A$1:$G$8"</definedName>
    <definedName name="Área_impressão_IM_31_11">"$#REF!.$A$1:$G$8"</definedName>
    <definedName name="Área_impressão_IM_31_12">"$#REF!.$A$1:$G$8"</definedName>
    <definedName name="Área_impressão_IM_31_13">"$#REF!.$A$1:$G$8"</definedName>
    <definedName name="Área_impressão_IM_31_2">"$#REF!.$A$1:$G$8"</definedName>
    <definedName name="Área_impressão_IM_31_3">"$#REF!.$A$1:$G$8"</definedName>
    <definedName name="Área_impressão_IM_31_4">"$#REF!.$A$1:$G$8"</definedName>
    <definedName name="Área_impressão_IM_31_5">"$#REF!.$A$1:$G$8"</definedName>
    <definedName name="Área_impressão_IM_31_6">"$#REF!.$A$1:$G$8"</definedName>
    <definedName name="Área_impressão_IM_31_7">"$#REF!.$A$1:$G$8"</definedName>
    <definedName name="Área_impressão_IM_31_8">"$#REF!.$A$1:$G$8"</definedName>
    <definedName name="Área_impressão_IM_31_9">"$#REF!.$A$1:$G$8"</definedName>
    <definedName name="Área_impressão_IM_33">"$#REF!.$A$1:$G$8"</definedName>
    <definedName name="Área_impressão_IM_33_1">"$#REF!.$A$1:$G$8"</definedName>
    <definedName name="Área_impressão_IM_34" localSheetId="12">#REF!</definedName>
    <definedName name="Área_impressão_IM_34">#REF!</definedName>
    <definedName name="Área_impressão_IM_34_1">"$#REF!.$A$1:$G$8"</definedName>
    <definedName name="Área_impressão_IM_35">"$#REF!.$A$1:$G$8"</definedName>
    <definedName name="Área_impressão_IM_35_1">"$#REF!.$A$1:$G$8"</definedName>
    <definedName name="Área_impressão_IM_35_2">"$#REF!.$A$1:$G$8"</definedName>
    <definedName name="Área_impressão_IM_35_3">"$#REF!.$A$1:$G$8"</definedName>
    <definedName name="Área_impressão_IM_35_4">"$#REF!.$A$1:$G$8"</definedName>
    <definedName name="Área_impressão_IM_35_5">"$#REF!.$A$1:$G$8"</definedName>
    <definedName name="Área_impressão_IM_35_6">"$#REF!.$A$1:$G$8"</definedName>
    <definedName name="Área_impressão_IM_4" localSheetId="12">#REF!</definedName>
    <definedName name="Área_impressão_IM_4" localSheetId="11">#REF!</definedName>
    <definedName name="Área_impressão_IM_4">#REF!</definedName>
    <definedName name="Área_impressão_IM_4_17" localSheetId="12">#REF!</definedName>
    <definedName name="Área_impressão_IM_4_17">#REF!</definedName>
    <definedName name="Área_impressão_IM_4_21" localSheetId="12">#REF!</definedName>
    <definedName name="Área_impressão_IM_4_21">#REF!</definedName>
    <definedName name="Área_impressão_IM_5" localSheetId="12">#REF!</definedName>
    <definedName name="Área_impressão_IM_5">#REF!</definedName>
    <definedName name="Área_impressão_IM_5_17" localSheetId="12">#REF!</definedName>
    <definedName name="Área_impressão_IM_5_17">#REF!</definedName>
    <definedName name="Área_impressão_IM_5_21" localSheetId="12">#REF!</definedName>
    <definedName name="Área_impressão_IM_5_21">#REF!</definedName>
    <definedName name="Área_impressão_IM_6" localSheetId="12">#REF!</definedName>
    <definedName name="Área_impressão_IM_6">#REF!</definedName>
    <definedName name="Área_impressão_IM_6_17" localSheetId="12">#REF!</definedName>
    <definedName name="Área_impressão_IM_6_17">#REF!</definedName>
    <definedName name="Área_impressão_IM_6_21" localSheetId="12">#REF!</definedName>
    <definedName name="Área_impressão_IM_6_21">#REF!</definedName>
    <definedName name="Área_impressão_IM_7">"$#REF!.$A$1:$G$8"</definedName>
    <definedName name="Área_impressão_IM_7_1">"$#REF!.$A$1:$G$8"</definedName>
    <definedName name="Área_impressão_IM_7_17" localSheetId="12">#REF!</definedName>
    <definedName name="Área_impressão_IM_7_17">#REF!</definedName>
    <definedName name="Área_impressão_IM_7_21" localSheetId="12">#REF!</definedName>
    <definedName name="Área_impressão_IM_7_21">#REF!</definedName>
    <definedName name="Área_impressão_IM_8">"$#REF!.$A$1:$G$8"</definedName>
    <definedName name="Área_impressão_IM_8_1">"$#REF!.$A$1:$G$8"</definedName>
    <definedName name="Área_impressão_IM_8_10">"$#REF!.$A$1:$G$8"</definedName>
    <definedName name="Área_impressão_IM_8_11">"$#REF!.$A$1:$G$8"</definedName>
    <definedName name="Área_impressão_IM_8_12">"$#REF!.$A$1:$G$8"</definedName>
    <definedName name="Área_impressão_IM_8_13">"$#REF!.$A$1:$G$8"</definedName>
    <definedName name="Área_impressão_IM_8_14">"$#REF!.$A$1:$G$8"</definedName>
    <definedName name="Área_impressão_IM_8_17" localSheetId="12">#REF!</definedName>
    <definedName name="Área_impressão_IM_8_17">#REF!</definedName>
    <definedName name="Área_impressão_IM_8_2">"$#REF!.$A$1:$G$8"</definedName>
    <definedName name="Área_impressão_IM_8_21" localSheetId="12">#REF!</definedName>
    <definedName name="Área_impressão_IM_8_21">#REF!</definedName>
    <definedName name="Área_impressão_IM_8_3">"$#REF!.$A$1:$G$8"</definedName>
    <definedName name="Área_impressão_IM_8_4">"$#REF!.$A$1:$G$8"</definedName>
    <definedName name="Área_impressão_IM_8_5">"$#REF!.$A$1:$G$8"</definedName>
    <definedName name="Área_impressão_IM_8_6">"$#REF!.$A$1:$G$8"</definedName>
    <definedName name="Área_impressão_IM_8_7">"$#REF!.$A$1:$G$8"</definedName>
    <definedName name="Área_impressão_IM_8_8">"$#REF!.$A$1:$G$8"</definedName>
    <definedName name="Área_impressão_IM_8_9">"$#REF!.$A$1:$G$8"</definedName>
    <definedName name="Área_impressão_IM_9" localSheetId="12">#REF!</definedName>
    <definedName name="Área_impressão_IM_9">#REF!</definedName>
    <definedName name="Área_impressão_IM_9_17" localSheetId="12">#REF!</definedName>
    <definedName name="Área_impressão_IM_9_17">#REF!</definedName>
    <definedName name="Área_impressão_IM_9_21" localSheetId="12">#REF!</definedName>
    <definedName name="Área_impressão_IM_9_21">#REF!</definedName>
    <definedName name="AREA_IMPRI" localSheetId="12">#REF!</definedName>
    <definedName name="AREA_IMPRI" localSheetId="11">#REF!</definedName>
    <definedName name="AREA_IMPRI">#REF!</definedName>
    <definedName name="area_sub_base">#REF!</definedName>
    <definedName name="AREACANTEIRO" localSheetId="12">#REF!</definedName>
    <definedName name="AREACANTEIRO">#REF!</definedName>
    <definedName name="AREAL" localSheetId="12">#REF!</definedName>
    <definedName name="AREAL" localSheetId="11">#REF!</definedName>
    <definedName name="AREAL" localSheetId="14">#REF!</definedName>
    <definedName name="AREAL">#REF!</definedName>
    <definedName name="areal.pista" localSheetId="12">#REF!</definedName>
    <definedName name="areal.pista" localSheetId="11">#REF!</definedName>
    <definedName name="areal.pista" localSheetId="14">#REF!</definedName>
    <definedName name="areal.pista">#REF!</definedName>
    <definedName name="AREAL_48" localSheetId="12">#REF!</definedName>
    <definedName name="AREAL_48">#REF!</definedName>
    <definedName name="AREAMICRO0.8" localSheetId="12">#REF!</definedName>
    <definedName name="AREAMICRO0.8" localSheetId="11">#REF!</definedName>
    <definedName name="AREAMICRO0.8" localSheetId="14">#REF!</definedName>
    <definedName name="AREAMICRO0.8">#REF!</definedName>
    <definedName name="AREAMICRO1.5" localSheetId="12">#REF!</definedName>
    <definedName name="AREAMICRO1.5">#REF!</definedName>
    <definedName name="AREARECREV" localSheetId="12">#REF!</definedName>
    <definedName name="AREARECREV">#REF!</definedName>
    <definedName name="ÁreaTotal" localSheetId="12">#REF!</definedName>
    <definedName name="ÁreaTotal">#REF!</definedName>
    <definedName name="AREC" localSheetId="12">#REF!</definedName>
    <definedName name="AREC" localSheetId="11">#REF!</definedName>
    <definedName name="AREC">#REF!</definedName>
    <definedName name="AREIA" localSheetId="12">#REF!</definedName>
    <definedName name="AREIA" localSheetId="11">#REF!</definedName>
    <definedName name="AREIA">#REF!</definedName>
    <definedName name="AREIAC" localSheetId="12">#REF!</definedName>
    <definedName name="AREIAC">#REF!</definedName>
    <definedName name="AREIACONCRETO" localSheetId="12">#REF!</definedName>
    <definedName name="AREIACONCRETO">#REF!</definedName>
    <definedName name="AREIACS" localSheetId="12">#REF!</definedName>
    <definedName name="AREIACS" localSheetId="11">#REF!</definedName>
    <definedName name="AREIACS">#REF!</definedName>
    <definedName name="AREIANP" localSheetId="12">#REF!</definedName>
    <definedName name="AREIANP" localSheetId="11">#REF!</definedName>
    <definedName name="AREIANP" localSheetId="14">#REF!</definedName>
    <definedName name="AREIANP">#REF!</definedName>
    <definedName name="areianpav">#REF!</definedName>
    <definedName name="AREIAPAV" localSheetId="12">#REF!</definedName>
    <definedName name="AREIAPAV" localSheetId="11">#REF!</definedName>
    <definedName name="AREIAPAV" localSheetId="14">#REF!</definedName>
    <definedName name="AREIAPAV">#REF!</definedName>
    <definedName name="AREIAPAVUSINA" localSheetId="12">#REF!</definedName>
    <definedName name="AREIAPAVUSINA" localSheetId="11">#REF!</definedName>
    <definedName name="AREIAPAVUSINA" localSheetId="14">#REF!</definedName>
    <definedName name="AREIAPAVUSINA">#REF!</definedName>
    <definedName name="ARG" localSheetId="12">#REF!</definedName>
    <definedName name="ARG">#REF!</definedName>
    <definedName name="ARGA.1P4.ACBC" localSheetId="12">#REF!</definedName>
    <definedName name="ARGA.1P4.ACBC">#REF!</definedName>
    <definedName name="ARGAMASSAMANALT" localSheetId="12">#REF!</definedName>
    <definedName name="ARGAMASSAMANALT">#REF!</definedName>
    <definedName name="ARI" localSheetId="11">#REF!</definedName>
    <definedName name="ARI">#N/A</definedName>
    <definedName name="ARL1C" localSheetId="12">#REF!</definedName>
    <definedName name="ARL1C" localSheetId="11">#REF!</definedName>
    <definedName name="ARL1C">#REF!</definedName>
    <definedName name="ARL1CF" localSheetId="12">#REF!</definedName>
    <definedName name="ARL1CF">#REF!</definedName>
    <definedName name="ARLIIIIIIIII" localSheetId="11">#REF!</definedName>
    <definedName name="ARLIIIIIIIII">#N/A</definedName>
    <definedName name="arm" localSheetId="12">#REF!</definedName>
    <definedName name="arm" localSheetId="11">#REF!</definedName>
    <definedName name="arm">#REF!</definedName>
    <definedName name="ARM1C" localSheetId="12">#REF!</definedName>
    <definedName name="ARM1C" localSheetId="11">#REF!</definedName>
    <definedName name="ARM1C" localSheetId="14">#REF!</definedName>
    <definedName name="ARM1C">#REF!</definedName>
    <definedName name="ARMAÇÃO_CONCRETO" localSheetId="12">#REF!</definedName>
    <definedName name="ARMAÇÃO_CONCRETO" localSheetId="11">#REF!</definedName>
    <definedName name="ARMAÇÃO_CONCRETO">#REF!</definedName>
    <definedName name="ARMADOR" localSheetId="12">#REF!</definedName>
    <definedName name="ARMADOR" localSheetId="11">#REF!</definedName>
    <definedName name="ARMADOR">#REF!</definedName>
    <definedName name="ARMADURA" localSheetId="12">#REF!</definedName>
    <definedName name="ARMADURA">#REF!</definedName>
    <definedName name="ARMARIO_90X60X17_CM" localSheetId="12">#REF!</definedName>
    <definedName name="ARMARIO_90X60X17_CM" localSheetId="11">#REF!</definedName>
    <definedName name="ARMARIO_90X60X17_CM">#REF!</definedName>
    <definedName name="arquivo" localSheetId="12">#REF!</definedName>
    <definedName name="arquivo" localSheetId="11">#REF!</definedName>
    <definedName name="arquivo" localSheetId="14">#REF!</definedName>
    <definedName name="arquivo">#REF!</definedName>
    <definedName name="arquivo_1" localSheetId="12">#REF!</definedName>
    <definedName name="arquivo_1" localSheetId="11">#REF!</definedName>
    <definedName name="arquivo_1" localSheetId="14">#REF!</definedName>
    <definedName name="arquivo_1">#REF!</definedName>
    <definedName name="arquivo_2" localSheetId="12">#REF!</definedName>
    <definedName name="arquivo_2" localSheetId="11">#REF!</definedName>
    <definedName name="arquivo_2" localSheetId="14">#REF!</definedName>
    <definedName name="arquivo_2">#REF!</definedName>
    <definedName name="arquivo_3" localSheetId="12">#REF!</definedName>
    <definedName name="arquivo_3" localSheetId="11">#REF!</definedName>
    <definedName name="arquivo_3" localSheetId="14">#REF!</definedName>
    <definedName name="arquivo_3">#REF!</definedName>
    <definedName name="ARR1C" localSheetId="12">#REF!</definedName>
    <definedName name="ARR1C">#REF!</definedName>
    <definedName name="ARR1CF" localSheetId="12">#REF!</definedName>
    <definedName name="ARR1CF">#REF!</definedName>
    <definedName name="ARR1CTB" localSheetId="12">#REF!</definedName>
    <definedName name="ARR1CTB">#REF!</definedName>
    <definedName name="ARR2C" localSheetId="12">#REF!</definedName>
    <definedName name="ARR2C">#REF!</definedName>
    <definedName name="ARR2CE" localSheetId="12">#REF!</definedName>
    <definedName name="ARR2CE">#REF!</definedName>
    <definedName name="ARR2CF" localSheetId="12">#REF!</definedName>
    <definedName name="ARR2CF">#REF!</definedName>
    <definedName name="ARRUMADA" localSheetId="12">#REF!</definedName>
    <definedName name="ARRUMADA">#REF!</definedName>
    <definedName name="as" localSheetId="12">#REF!</definedName>
    <definedName name="as" localSheetId="11">#REF!</definedName>
    <definedName name="as" localSheetId="14">#REF!</definedName>
    <definedName name="as">#REF!</definedName>
    <definedName name="as_10">#N/A</definedName>
    <definedName name="as_11">#N/A</definedName>
    <definedName name="as_12">#N/A</definedName>
    <definedName name="as_13">#N/A</definedName>
    <definedName name="as_14">#N/A</definedName>
    <definedName name="as_15">#N/A</definedName>
    <definedName name="as_16">#N/A</definedName>
    <definedName name="as_17">#N/A</definedName>
    <definedName name="as_18">#N/A</definedName>
    <definedName name="as_2">#N/A</definedName>
    <definedName name="as_5">#N/A</definedName>
    <definedName name="as_6">#N/A</definedName>
    <definedName name="as_7">#N/A</definedName>
    <definedName name="as_8">#N/A</definedName>
    <definedName name="as_9">#N/A</definedName>
    <definedName name="AS2DocOpenMode" hidden="1">"AS2DocumentEdit"</definedName>
    <definedName name="AS2HasNoAutoHeaderFooter" hidden="1">" "</definedName>
    <definedName name="AS2NamedRange" hidden="1">15</definedName>
    <definedName name="AS2ReportLS" hidden="1">1</definedName>
    <definedName name="AS2SyncStepLS" hidden="1">0</definedName>
    <definedName name="AS2TickmarkLS" localSheetId="12" hidden="1">#REF!</definedName>
    <definedName name="AS2TickmarkLS" hidden="1">#REF!</definedName>
    <definedName name="AS2VersionLS" hidden="1">300</definedName>
    <definedName name="ASA" localSheetId="12">#REF!</definedName>
    <definedName name="ASA">#REF!</definedName>
    <definedName name="asas" localSheetId="12">#REF!</definedName>
    <definedName name="asas">#REF!</definedName>
    <definedName name="asas_10">#N/A</definedName>
    <definedName name="asas_11">#N/A</definedName>
    <definedName name="asas_12">#N/A</definedName>
    <definedName name="asas_13">#N/A</definedName>
    <definedName name="asas_14">#N/A</definedName>
    <definedName name="asas_15">#N/A</definedName>
    <definedName name="asas_16">#N/A</definedName>
    <definedName name="asas_17">#N/A</definedName>
    <definedName name="asas_18">#N/A</definedName>
    <definedName name="asas_5">#N/A</definedName>
    <definedName name="asas_6">#N/A</definedName>
    <definedName name="asas_7">#N/A</definedName>
    <definedName name="asas_8">#N/A</definedName>
    <definedName name="asas_9">#N/A</definedName>
    <definedName name="asasa" localSheetId="12" hidden="1">{#N/A,#N/A,FALSE,"MO (2)"}</definedName>
    <definedName name="ASASA" localSheetId="11">#REF!</definedName>
    <definedName name="asasa" hidden="1">{#N/A,#N/A,FALSE,"MO (2)"}</definedName>
    <definedName name="ASASASASASASSAASA" localSheetId="12">#REF!</definedName>
    <definedName name="ASASASASASASSAASA">#REF!</definedName>
    <definedName name="asasdadad" localSheetId="12">#REF!</definedName>
    <definedName name="asasdadad">#REF!</definedName>
    <definedName name="ASAXAS" localSheetId="12">#REF!</definedName>
    <definedName name="ASAXAS">#REF!</definedName>
    <definedName name="ASCAP20" localSheetId="12">#REF!</definedName>
    <definedName name="ASCAP20" localSheetId="11">#REF!</definedName>
    <definedName name="ASCAP20" localSheetId="14">#REF!</definedName>
    <definedName name="ASCAP20">#REF!</definedName>
    <definedName name="ASCM30" localSheetId="12">#REF!</definedName>
    <definedName name="ASCM30" localSheetId="11">#REF!</definedName>
    <definedName name="ASCM30" localSheetId="14">#REF!</definedName>
    <definedName name="ASCM30">#REF!</definedName>
    <definedName name="asd" localSheetId="12">#REF!</definedName>
    <definedName name="asd" localSheetId="11">#REF!</definedName>
    <definedName name="asd" localSheetId="14">#REF!</definedName>
    <definedName name="asd">#REF!</definedName>
    <definedName name="asde" localSheetId="12">#REF!</definedName>
    <definedName name="asde" localSheetId="11">#REF!</definedName>
    <definedName name="asde" localSheetId="14">#REF!</definedName>
    <definedName name="asde">#REF!</definedName>
    <definedName name="asde_11" localSheetId="12">#REF!</definedName>
    <definedName name="asde_11" localSheetId="11">#REF!</definedName>
    <definedName name="asde_11" localSheetId="14">#REF!</definedName>
    <definedName name="asde_11">#REF!</definedName>
    <definedName name="asde_12" localSheetId="12">#REF!</definedName>
    <definedName name="asde_12" localSheetId="11">#REF!</definedName>
    <definedName name="asde_12" localSheetId="14">#REF!</definedName>
    <definedName name="asde_12">#REF!</definedName>
    <definedName name="asde_13" localSheetId="12">#REF!</definedName>
    <definedName name="asde_13" localSheetId="11">#REF!</definedName>
    <definedName name="asde_13" localSheetId="14">#REF!</definedName>
    <definedName name="asde_13">#REF!</definedName>
    <definedName name="asde_15" localSheetId="12">#REF!</definedName>
    <definedName name="asde_15" localSheetId="11">#REF!</definedName>
    <definedName name="asde_15" localSheetId="14">#REF!</definedName>
    <definedName name="asde_15">#REF!</definedName>
    <definedName name="asde_16" localSheetId="12">#REF!</definedName>
    <definedName name="asde_16" localSheetId="11">#REF!</definedName>
    <definedName name="asde_16" localSheetId="14">#REF!</definedName>
    <definedName name="asde_16">#REF!</definedName>
    <definedName name="asde_17" localSheetId="12">#REF!</definedName>
    <definedName name="asde_17" localSheetId="11">#REF!</definedName>
    <definedName name="asde_17" localSheetId="14">#REF!</definedName>
    <definedName name="asde_17">#REF!</definedName>
    <definedName name="asde_19" localSheetId="12">#REF!</definedName>
    <definedName name="asde_19" localSheetId="11">#REF!</definedName>
    <definedName name="asde_19" localSheetId="14">#REF!</definedName>
    <definedName name="asde_19">#REF!</definedName>
    <definedName name="asde_2" localSheetId="12">#REF!</definedName>
    <definedName name="asde_2" localSheetId="11">#REF!</definedName>
    <definedName name="asde_2" localSheetId="14">#REF!</definedName>
    <definedName name="asde_2">#REF!</definedName>
    <definedName name="asde_28" localSheetId="12">#REF!</definedName>
    <definedName name="asde_28" localSheetId="11">#REF!</definedName>
    <definedName name="asde_28" localSheetId="14">#REF!</definedName>
    <definedName name="asde_28">#REF!</definedName>
    <definedName name="asde_3" localSheetId="12">#REF!</definedName>
    <definedName name="asde_3" localSheetId="11">#REF!</definedName>
    <definedName name="asde_3" localSheetId="14">#REF!</definedName>
    <definedName name="asde_3">#REF!</definedName>
    <definedName name="asde_4" localSheetId="12">#REF!</definedName>
    <definedName name="asde_4" localSheetId="11">#REF!</definedName>
    <definedName name="asde_4" localSheetId="14">#REF!</definedName>
    <definedName name="asde_4">#REF!</definedName>
    <definedName name="asde_7" localSheetId="12">#REF!</definedName>
    <definedName name="asde_7" localSheetId="11">#REF!</definedName>
    <definedName name="asde_7" localSheetId="14">#REF!</definedName>
    <definedName name="asde_7">#REF!</definedName>
    <definedName name="asde_9" localSheetId="12">#REF!</definedName>
    <definedName name="asde_9" localSheetId="11">#REF!</definedName>
    <definedName name="asde_9" localSheetId="14">#REF!</definedName>
    <definedName name="asde_9">#REF!</definedName>
    <definedName name="ASDF" localSheetId="12" hidden="1">{#N/A,#N/A,TRUE,"Serviços"}</definedName>
    <definedName name="ASDF" localSheetId="11" hidden="1">{#N/A,#N/A,TRUE,"Serviços"}</definedName>
    <definedName name="ASDF" hidden="1">{#N/A,#N/A,TRUE,"Serviços"}</definedName>
    <definedName name="asdf_11" localSheetId="12">#REF!</definedName>
    <definedName name="asdf_11" localSheetId="11">#REF!</definedName>
    <definedName name="asdf_11" localSheetId="14">#REF!</definedName>
    <definedName name="asdf_11">#REF!</definedName>
    <definedName name="asdf_12" localSheetId="12">#REF!</definedName>
    <definedName name="asdf_12" localSheetId="11">#REF!</definedName>
    <definedName name="asdf_12" localSheetId="14">#REF!</definedName>
    <definedName name="asdf_12">#REF!</definedName>
    <definedName name="asdf_13" localSheetId="12">#REF!</definedName>
    <definedName name="asdf_13" localSheetId="11">#REF!</definedName>
    <definedName name="asdf_13" localSheetId="14">#REF!</definedName>
    <definedName name="asdf_13">#REF!</definedName>
    <definedName name="asdf_15" localSheetId="12">#REF!</definedName>
    <definedName name="asdf_15" localSheetId="11">#REF!</definedName>
    <definedName name="asdf_15" localSheetId="14">#REF!</definedName>
    <definedName name="asdf_15">#REF!</definedName>
    <definedName name="asdf_16" localSheetId="12">#REF!</definedName>
    <definedName name="asdf_16" localSheetId="11">#REF!</definedName>
    <definedName name="asdf_16" localSheetId="14">#REF!</definedName>
    <definedName name="asdf_16">#REF!</definedName>
    <definedName name="asdf_17" localSheetId="12">#REF!</definedName>
    <definedName name="asdf_17" localSheetId="11">#REF!</definedName>
    <definedName name="asdf_17" localSheetId="14">#REF!</definedName>
    <definedName name="asdf_17">#REF!</definedName>
    <definedName name="asdf_19" localSheetId="12">#REF!</definedName>
    <definedName name="asdf_19" localSheetId="11">#REF!</definedName>
    <definedName name="asdf_19" localSheetId="14">#REF!</definedName>
    <definedName name="asdf_19">#REF!</definedName>
    <definedName name="asdf_2" localSheetId="12">#REF!</definedName>
    <definedName name="asdf_2" localSheetId="11">#REF!</definedName>
    <definedName name="asdf_2" localSheetId="14">#REF!</definedName>
    <definedName name="asdf_2">#REF!</definedName>
    <definedName name="asdf_28" localSheetId="12">#REF!</definedName>
    <definedName name="asdf_28" localSheetId="11">#REF!</definedName>
    <definedName name="asdf_28" localSheetId="14">#REF!</definedName>
    <definedName name="asdf_28">#REF!</definedName>
    <definedName name="asdf_3" localSheetId="12">#REF!</definedName>
    <definedName name="asdf_3" localSheetId="11">#REF!</definedName>
    <definedName name="asdf_3" localSheetId="14">#REF!</definedName>
    <definedName name="asdf_3">#REF!</definedName>
    <definedName name="asdf_4" localSheetId="12">#REF!</definedName>
    <definedName name="asdf_4" localSheetId="11">#REF!</definedName>
    <definedName name="asdf_4" localSheetId="14">#REF!</definedName>
    <definedName name="asdf_4">#REF!</definedName>
    <definedName name="asdf_7" localSheetId="12">#REF!</definedName>
    <definedName name="asdf_7" localSheetId="11">#REF!</definedName>
    <definedName name="asdf_7" localSheetId="14">#REF!</definedName>
    <definedName name="asdf_7">#REF!</definedName>
    <definedName name="asdf_9" localSheetId="12">#REF!</definedName>
    <definedName name="asdf_9" localSheetId="11">#REF!</definedName>
    <definedName name="asdf_9" localSheetId="14">#REF!</definedName>
    <definedName name="asdf_9">#REF!</definedName>
    <definedName name="ASDFAS" localSheetId="12">#REF!</definedName>
    <definedName name="ASDFAS" localSheetId="11">#REF!</definedName>
    <definedName name="ASDFAS" localSheetId="14">#REF!</definedName>
    <definedName name="ASDFAS">#REF!</definedName>
    <definedName name="asdfasdf" localSheetId="12">#REF!</definedName>
    <definedName name="asdfasdf" localSheetId="11">#REF!</definedName>
    <definedName name="asdfasdf" localSheetId="14">#REF!</definedName>
    <definedName name="asdfasdf">#REF!</definedName>
    <definedName name="asdff" localSheetId="12" hidden="1">{#N/A,#N/A,TRUE,"Serviços"}</definedName>
    <definedName name="asdff" hidden="1">{#N/A,#N/A,TRUE,"Serviços"}</definedName>
    <definedName name="asdffgg">#REF!</definedName>
    <definedName name="ASDFG" localSheetId="12" hidden="1">{#N/A,#N/A,TRUE,"Serviços"}</definedName>
    <definedName name="ASDFG" localSheetId="11" hidden="1">{#N/A,#N/A,TRUE,"Serviços"}</definedName>
    <definedName name="ASDFG" hidden="1">{#N/A,#N/A,TRUE,"Serviços"}</definedName>
    <definedName name="asdfgg">#REF!</definedName>
    <definedName name="asdfghj" localSheetId="11">#REF!</definedName>
    <definedName name="asdfghj">#N/A</definedName>
    <definedName name="asdfghj_24">NA()</definedName>
    <definedName name="asdfghj_25">NA()</definedName>
    <definedName name="asdfghj_26">NA()</definedName>
    <definedName name="asdfghj_27">NA()</definedName>
    <definedName name="asdfghj_28">NA()</definedName>
    <definedName name="asdfghj_3">NA()</definedName>
    <definedName name="asdfghj_5">NA()</definedName>
    <definedName name="asdfghj_6">NA()</definedName>
    <definedName name="asdfghj_7">NA()</definedName>
    <definedName name="asdfghj2">NA()</definedName>
    <definedName name="asdfghqefha" localSheetId="12" hidden="1">{#N/A,#N/A,FALSE,"MO (2)"}</definedName>
    <definedName name="asdfghqefha" localSheetId="11" hidden="1">{#N/A,#N/A,FALSE,"MO (2)"}</definedName>
    <definedName name="asdfghqefha" hidden="1">{#N/A,#N/A,FALSE,"MO (2)"}</definedName>
    <definedName name="ASDFSFDS">#N/A</definedName>
    <definedName name="asdgg">#REF!</definedName>
    <definedName name="asdq" localSheetId="12" hidden="1">{#N/A,#N/A,TRUE,"Serviços"}</definedName>
    <definedName name="asdq" hidden="1">{#N/A,#N/A,TRUE,"Serviços"}</definedName>
    <definedName name="asdsac" localSheetId="12" hidden="1">{#N/A,#N/A,TRUE,"Serviços"}</definedName>
    <definedName name="asdsac" hidden="1">{#N/A,#N/A,TRUE,"Serviços"}</definedName>
    <definedName name="ASDSAD" localSheetId="11">#REF!</definedName>
    <definedName name="ASDSAD">#N/A</definedName>
    <definedName name="ASDSAD_10">#N/A</definedName>
    <definedName name="ASDSAD_11">#N/A</definedName>
    <definedName name="ASDSAD_12">#N/A</definedName>
    <definedName name="ASDSAD_13">#N/A</definedName>
    <definedName name="ASDSAD_14">#N/A</definedName>
    <definedName name="ASDSAD_15">#N/A</definedName>
    <definedName name="ASDSAD_16">#N/A</definedName>
    <definedName name="ASDSAD_17">#N/A</definedName>
    <definedName name="ASDSAD_18">#N/A</definedName>
    <definedName name="ASDSAD_2">#N/A</definedName>
    <definedName name="ASDSAD_5">#N/A</definedName>
    <definedName name="ASDSAD_6">#N/A</definedName>
    <definedName name="ASDSAD_7">#N/A</definedName>
    <definedName name="ASDSAD_8">#N/A</definedName>
    <definedName name="ASDSAD_9">#N/A</definedName>
    <definedName name="asdxc" localSheetId="12" hidden="1">{#N/A,#N/A,TRUE,"Serviços"}</definedName>
    <definedName name="asdxc" hidden="1">{#N/A,#N/A,TRUE,"Serviços"}</definedName>
    <definedName name="ASEMUL" localSheetId="12">#REF!</definedName>
    <definedName name="ASEMUL" localSheetId="11">#REF!</definedName>
    <definedName name="ASEMUL" localSheetId="14">#REF!</definedName>
    <definedName name="ASEMUL">#REF!</definedName>
    <definedName name="ASFALTO" localSheetId="12">#REF!</definedName>
    <definedName name="ASFALTO" localSheetId="11">#REF!</definedName>
    <definedName name="ASFALTO" localSheetId="14">#REF!</definedName>
    <definedName name="ASFALTO">#REF!</definedName>
    <definedName name="ASFALTO_1" localSheetId="12">#REF!</definedName>
    <definedName name="ASFALTO_1">#REF!</definedName>
    <definedName name="ASFALTO_12" localSheetId="12">#REF!</definedName>
    <definedName name="ASFALTO_12">#REF!</definedName>
    <definedName name="asfcasdf" localSheetId="12">#REF!</definedName>
    <definedName name="asfcasdf">#REF!</definedName>
    <definedName name="asfdgg">#REF!</definedName>
    <definedName name="ASFDIL" localSheetId="12">#REF!</definedName>
    <definedName name="ASFDIL">#REF!</definedName>
    <definedName name="ASFDSFD">#N/A</definedName>
    <definedName name="ASFDSFS">#N/A</definedName>
    <definedName name="ASFGG" localSheetId="12" hidden="1">{#N/A,#N/A,TRUE,"Serviços"}</definedName>
    <definedName name="ASFGG" localSheetId="11" hidden="1">{#N/A,#N/A,TRUE,"Serviços"}</definedName>
    <definedName name="ASFGG" hidden="1">{#N/A,#N/A,TRUE,"Serviços"}</definedName>
    <definedName name="ASFS">#N/A</definedName>
    <definedName name="ASFSFA">#N/A</definedName>
    <definedName name="ASFSFDS">#N/A</definedName>
    <definedName name="ASGREQHÑY3" localSheetId="12" hidden="1">#REF!</definedName>
    <definedName name="ASGREQHÑY3" hidden="1">#REF!</definedName>
    <definedName name="ASMC" localSheetId="12">#REF!</definedName>
    <definedName name="ASMC">#REF!</definedName>
    <definedName name="ASPEP" localSheetId="12">#REF!</definedName>
    <definedName name="ASPEP" localSheetId="11">#REF!</definedName>
    <definedName name="ASPEP" localSheetId="14">#REF!</definedName>
    <definedName name="ASPEP">#REF!</definedName>
    <definedName name="ASRL1C" localSheetId="12">#REF!</definedName>
    <definedName name="ASRL1C" localSheetId="11">#REF!</definedName>
    <definedName name="ASRL1C" localSheetId="14">#REF!</definedName>
    <definedName name="ASRL1C">#REF!</definedName>
    <definedName name="ASRM1C" localSheetId="12">#REF!</definedName>
    <definedName name="ASRM1C" localSheetId="11">#REF!</definedName>
    <definedName name="ASRM1C" localSheetId="14">#REF!</definedName>
    <definedName name="ASRM1C">#REF!</definedName>
    <definedName name="ASRR1C" localSheetId="12">#REF!</definedName>
    <definedName name="ASRR1C" localSheetId="11">#REF!</definedName>
    <definedName name="ASRR1C" localSheetId="14">#REF!</definedName>
    <definedName name="ASRR1C">#REF!</definedName>
    <definedName name="ASRR1CF" localSheetId="12">#REF!</definedName>
    <definedName name="ASRR1CF" localSheetId="11">#REF!</definedName>
    <definedName name="ASRR1CF" localSheetId="14">#REF!</definedName>
    <definedName name="ASRR1CF">#REF!</definedName>
    <definedName name="ASRR2C" localSheetId="12">#REF!</definedName>
    <definedName name="ASRR2C" localSheetId="11">#REF!</definedName>
    <definedName name="ASRR2C" localSheetId="14">#REF!</definedName>
    <definedName name="ASRR2C">#REF!</definedName>
    <definedName name="ASRR2CF" localSheetId="12">#REF!</definedName>
    <definedName name="ASRR2CF" localSheetId="11">#REF!</definedName>
    <definedName name="ASRR2CF" localSheetId="14">#REF!</definedName>
    <definedName name="ASRR2CF">#REF!</definedName>
    <definedName name="ASRRYJHEYRMT" localSheetId="12" hidden="1">#REF!</definedName>
    <definedName name="ASRRYJHEYRMT" hidden="1">#REF!</definedName>
    <definedName name="ASS" localSheetId="12">#N/A</definedName>
    <definedName name="ASS" localSheetId="11">#N/A</definedName>
    <definedName name="ass">#REF!</definedName>
    <definedName name="asscontrato" localSheetId="12">#REF!</definedName>
    <definedName name="asscontrato" localSheetId="11">#REF!</definedName>
    <definedName name="asscontrato" localSheetId="14">#REF!</definedName>
    <definedName name="asscontrato">#REF!</definedName>
    <definedName name="assdasdadsaasd">#REF!</definedName>
    <definedName name="Assent." localSheetId="12">#REF!</definedName>
    <definedName name="Assent.">#REF!</definedName>
    <definedName name="Assent._10" localSheetId="12">#REF!</definedName>
    <definedName name="Assent._10">#REF!</definedName>
    <definedName name="Assent._12" localSheetId="12">#REF!</definedName>
    <definedName name="Assent._12">#REF!</definedName>
    <definedName name="Assent._3" localSheetId="12">#REF!</definedName>
    <definedName name="Assent._3">#REF!</definedName>
    <definedName name="Assent._9" localSheetId="12">#REF!</definedName>
    <definedName name="Assent._9">#REF!</definedName>
    <definedName name="ASSENTAMENTO" localSheetId="12">#REF!</definedName>
    <definedName name="ASSENTAMENTO" localSheetId="11">#REF!</definedName>
    <definedName name="ASSENTAMENTO" localSheetId="14">#REF!</definedName>
    <definedName name="ASSENTAMENTO">#REF!</definedName>
    <definedName name="ASSENTO_PLASTICO" localSheetId="12">#REF!</definedName>
    <definedName name="ASSENTO_PLASTICO" localSheetId="11">#REF!</definedName>
    <definedName name="ASSENTO_PLASTICO">#REF!</definedName>
    <definedName name="ASSENTTUBOMANALT" localSheetId="12">#REF!</definedName>
    <definedName name="ASSENTTUBOMANALT">#REF!</definedName>
    <definedName name="Assina" localSheetId="12">#REF!</definedName>
    <definedName name="Assina">#REF!</definedName>
    <definedName name="assinatura" localSheetId="12">#REF!</definedName>
    <definedName name="assinatura">#REF!</definedName>
    <definedName name="asss" localSheetId="12" hidden="1">{#N/A,#N/A,TRUE,"Serviços"}</definedName>
    <definedName name="asss" localSheetId="11" hidden="1">{#N/A,#N/A,TRUE,"Serviços"}</definedName>
    <definedName name="asss" hidden="1">{#N/A,#N/A,TRUE,"Serviços"}</definedName>
    <definedName name="Assumptios2" localSheetId="12"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Assumptios2"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ASSVRM" localSheetId="12">#REF!</definedName>
    <definedName name="ASSVRM">#REF!</definedName>
    <definedName name="ATA_DE_REUNIÃO" localSheetId="12">#REF!</definedName>
    <definedName name="ATA_DE_REUNIÃO" localSheetId="11">#REF!</definedName>
    <definedName name="ATA_DE_REUNIÃO">#REF!</definedName>
    <definedName name="aterro" localSheetId="12">#REF!</definedName>
    <definedName name="aterro" localSheetId="11">#REF!</definedName>
    <definedName name="aterro" localSheetId="14">#REF!</definedName>
    <definedName name="aterro">#REF!</definedName>
    <definedName name="ATERRO_ARENOSO" localSheetId="12">#REF!</definedName>
    <definedName name="ATERRO_ARENOSO" localSheetId="11">#REF!</definedName>
    <definedName name="ATERRO_ARENOSO">#REF!</definedName>
    <definedName name="Aterros" localSheetId="12">#REF!</definedName>
    <definedName name="Aterros" localSheetId="11">#REF!</definedName>
    <definedName name="Aterros" localSheetId="14">#REF!</definedName>
    <definedName name="Aterros">#REF!</definedName>
    <definedName name="ATM" localSheetId="12">#REF!</definedName>
    <definedName name="ATM">#REF!</definedName>
    <definedName name="ATP" localSheetId="12">#REF!</definedName>
    <definedName name="ATP">#REF!</definedName>
    <definedName name="ATRA" localSheetId="12">#REF!</definedName>
    <definedName name="ATRA" localSheetId="11">#REF!</definedName>
    <definedName name="ATRA" localSheetId="14">#REF!</definedName>
    <definedName name="ATRA">#REF!</definedName>
    <definedName name="ATSS" localSheetId="12">#REF!</definedName>
    <definedName name="ATSS" localSheetId="11">#REF!</definedName>
    <definedName name="ATSS" localSheetId="14">#REF!</definedName>
    <definedName name="ATSS">#REF!</definedName>
    <definedName name="ATT" localSheetId="12">#REF!</definedName>
    <definedName name="ATT">#REF!</definedName>
    <definedName name="ATUAL" localSheetId="12">"$#REF!.$F$29"</definedName>
    <definedName name="ATUAL" localSheetId="11">#REF!</definedName>
    <definedName name="ATUAL">"$#REF!.$F$29"</definedName>
    <definedName name="AUGUSTO" localSheetId="12">{"total","SUM(total)","YNNNN",FALSE}</definedName>
    <definedName name="AUGUSTO" localSheetId="11">{"total","SUM(total)","YNNNN",FALSE}</definedName>
    <definedName name="AUGUSTO">{"total","SUM(total)","YNNNN",FALSE}</definedName>
    <definedName name="AUREA" localSheetId="11">#REF!</definedName>
    <definedName name="AUREA">#N/A</definedName>
    <definedName name="auspicio" localSheetId="12">#REF!</definedName>
    <definedName name="auspicio" localSheetId="11">#REF!</definedName>
    <definedName name="auspicio">#REF!</definedName>
    <definedName name="Aut_original" localSheetId="12">#REF!</definedName>
    <definedName name="Aut_original" localSheetId="11">#REF!</definedName>
    <definedName name="Aut_original" localSheetId="14">#REF!</definedName>
    <definedName name="Aut_original">#REF!</definedName>
    <definedName name="Aut_original_1" localSheetId="12">#REF!</definedName>
    <definedName name="Aut_original_1">#REF!</definedName>
    <definedName name="Aut_original_10" localSheetId="12">#REF!</definedName>
    <definedName name="Aut_original_10">#REF!</definedName>
    <definedName name="Aut_original_12" localSheetId="12">#REF!</definedName>
    <definedName name="Aut_original_12">#REF!</definedName>
    <definedName name="Aut_original_15" localSheetId="12">#REF!</definedName>
    <definedName name="Aut_original_15">#REF!</definedName>
    <definedName name="Aut_original_2" localSheetId="12">#REF!</definedName>
    <definedName name="Aut_original_2">#REF!</definedName>
    <definedName name="Aut_original_25" localSheetId="12">#REF!</definedName>
    <definedName name="Aut_original_25" localSheetId="11">#REF!</definedName>
    <definedName name="Aut_original_25" localSheetId="14">#REF!</definedName>
    <definedName name="Aut_original_25">#REF!</definedName>
    <definedName name="Aut_original_3" localSheetId="12">#REF!</definedName>
    <definedName name="Aut_original_3">#REF!</definedName>
    <definedName name="Aut_original_4" localSheetId="12">#REF!</definedName>
    <definedName name="Aut_original_4">#REF!</definedName>
    <definedName name="Aut_original_5" localSheetId="12">#REF!</definedName>
    <definedName name="Aut_original_5">#REF!</definedName>
    <definedName name="Aut_original_6" localSheetId="12">#REF!</definedName>
    <definedName name="Aut_original_6">#REF!</definedName>
    <definedName name="Aut_original_7" localSheetId="12">#REF!</definedName>
    <definedName name="Aut_original_7">#REF!</definedName>
    <definedName name="Aut_original_9" localSheetId="12">#REF!</definedName>
    <definedName name="Aut_original_9">#REF!</definedName>
    <definedName name="Aut_original1" localSheetId="12">#REF!</definedName>
    <definedName name="Aut_original1">#REF!</definedName>
    <definedName name="Aut_original2" localSheetId="12">#REF!</definedName>
    <definedName name="Aut_original2">#REF!</definedName>
    <definedName name="Aut_r2" localSheetId="12">#REF!</definedName>
    <definedName name="Aut_r2">#REF!</definedName>
    <definedName name="Aut_resumo" localSheetId="12">#REF!</definedName>
    <definedName name="Aut_resumo" localSheetId="11">#REF!</definedName>
    <definedName name="Aut_resumo" localSheetId="14">#REF!</definedName>
    <definedName name="Aut_resumo">#REF!</definedName>
    <definedName name="Aut_resumo_1" localSheetId="12">#REF!</definedName>
    <definedName name="Aut_resumo_1">#REF!</definedName>
    <definedName name="Aut_resumo_10" localSheetId="12">#REF!</definedName>
    <definedName name="Aut_resumo_10">#REF!</definedName>
    <definedName name="Aut_resumo_12" localSheetId="12">#REF!</definedName>
    <definedName name="Aut_resumo_12">#REF!</definedName>
    <definedName name="Aut_resumo_15" localSheetId="12">#REF!</definedName>
    <definedName name="Aut_resumo_15">#REF!</definedName>
    <definedName name="Aut_resumo_2" localSheetId="12">#REF!</definedName>
    <definedName name="Aut_resumo_2">#REF!</definedName>
    <definedName name="Aut_resumo_25" localSheetId="12">#REF!</definedName>
    <definedName name="Aut_resumo_25" localSheetId="11">#REF!</definedName>
    <definedName name="Aut_resumo_25" localSheetId="14">#REF!</definedName>
    <definedName name="Aut_resumo_25">#REF!</definedName>
    <definedName name="Aut_resumo_3" localSheetId="12">#REF!</definedName>
    <definedName name="Aut_resumo_3">#REF!</definedName>
    <definedName name="Aut_resumo_4" localSheetId="12">#REF!</definedName>
    <definedName name="Aut_resumo_4">#REF!</definedName>
    <definedName name="Aut_resumo_5" localSheetId="12">#REF!</definedName>
    <definedName name="Aut_resumo_5">#REF!</definedName>
    <definedName name="Aut_resumo_6" localSheetId="12">#REF!</definedName>
    <definedName name="Aut_resumo_6">#REF!</definedName>
    <definedName name="Aut_resumo_7" localSheetId="12">#REF!</definedName>
    <definedName name="Aut_resumo_7">#REF!</definedName>
    <definedName name="Aut_resumo_9" localSheetId="12">#REF!</definedName>
    <definedName name="Aut_resumo_9">#REF!</definedName>
    <definedName name="Aut_resumo1" localSheetId="12">#REF!</definedName>
    <definedName name="Aut_resumo1">#REF!</definedName>
    <definedName name="Aut_resumo2" localSheetId="12">#REF!</definedName>
    <definedName name="Aut_resumo2">#REF!</definedName>
    <definedName name="AUTO" localSheetId="12">#REF!</definedName>
    <definedName name="AUTO">#REF!</definedName>
    <definedName name="AUTOMA" localSheetId="12">#REF!</definedName>
    <definedName name="AUTOMA">#REF!</definedName>
    <definedName name="AUTOMOVEL" localSheetId="12">#REF!</definedName>
    <definedName name="AUTOMOVEL" localSheetId="11">#REF!</definedName>
    <definedName name="AUTOMOVEL">#REF!</definedName>
    <definedName name="AUTOTA" localSheetId="12">#REF!</definedName>
    <definedName name="AUTOTA">#REF!</definedName>
    <definedName name="aux" localSheetId="12">#REF!</definedName>
    <definedName name="aux" localSheetId="11">#REF!</definedName>
    <definedName name="aux" localSheetId="14">#REF!</definedName>
    <definedName name="aux">#REF!</definedName>
    <definedName name="AUX." localSheetId="12">#REF!</definedName>
    <definedName name="AUX.">#REF!</definedName>
    <definedName name="AUXC18CLACBC" localSheetId="12">#REF!</definedName>
    <definedName name="AUXC18CLACBC">#REF!</definedName>
    <definedName name="AUXC18GCACBC" localSheetId="12">#REF!</definedName>
    <definedName name="AUXC18GCACBC">#REF!</definedName>
    <definedName name="AUXC18TUBOACBC" localSheetId="12">#REF!</definedName>
    <definedName name="AUXC18TUBOACBC">#REF!</definedName>
    <definedName name="AUXFABRICGCACBC" localSheetId="12">#REF!</definedName>
    <definedName name="AUXFABRICGCACBC">#REF!</definedName>
    <definedName name="AUXFPCCA50" localSheetId="12">#REF!</definedName>
    <definedName name="AUXFPCCA50">#REF!</definedName>
    <definedName name="AUXFPCCA60" localSheetId="12">#REF!</definedName>
    <definedName name="AUXFPCCA60">#REF!</definedName>
    <definedName name="auxiliar" localSheetId="12">#REF!</definedName>
    <definedName name="auxiliar" localSheetId="11">#REF!</definedName>
    <definedName name="auxiliar" localSheetId="14">#REF!</definedName>
    <definedName name="auxiliar">#REF!</definedName>
    <definedName name="AUXILIARES" localSheetId="12">#REF!</definedName>
    <definedName name="AUXILIARES">#REF!</definedName>
    <definedName name="AUXILIO" localSheetId="12">#REF!</definedName>
    <definedName name="AUXILIO">#REF!</definedName>
    <definedName name="AUXTUBO100ACBC" localSheetId="12">#REF!</definedName>
    <definedName name="AUXTUBO100ACBC">#REF!</definedName>
    <definedName name="AUXTUBO100ACBC2" localSheetId="12">#REF!</definedName>
    <definedName name="AUXTUBO100ACBC2">#REF!</definedName>
    <definedName name="AUXTUBO60ACBC" localSheetId="12">#REF!</definedName>
    <definedName name="AUXTUBO60ACBC">#REF!</definedName>
    <definedName name="AUXTUBO80ACBC" localSheetId="12">#REF!</definedName>
    <definedName name="AUXTUBO80ACBC">#REF!</definedName>
    <definedName name="Av.Fis." localSheetId="12">BDI!Av.Fis.</definedName>
    <definedName name="Av.Fis." localSheetId="11">#N/A</definedName>
    <definedName name="Av.Fis.">[0]!Av.Fis.</definedName>
    <definedName name="Avanco" localSheetId="12">#REF!</definedName>
    <definedName name="Avanco" localSheetId="11">#REF!</definedName>
    <definedName name="Avanco">#REF!</definedName>
    <definedName name="avanço" localSheetId="12">BDI!avanço</definedName>
    <definedName name="avanço" localSheetId="11">#N/A</definedName>
    <definedName name="avanço">[0]!avanço</definedName>
    <definedName name="AVANCOFINANCEIRO" localSheetId="12">#REF!</definedName>
    <definedName name="AVANCOFINANCEIRO" localSheetId="11">#REF!</definedName>
    <definedName name="AVANCOFINANCEIRO">#REF!</definedName>
    <definedName name="AVC" localSheetId="12">#N/A</definedName>
    <definedName name="AVC">#N/A</definedName>
    <definedName name="aveave" localSheetId="12" hidden="1">{#N/A,#N/A,TRUE,"Serviços"}</definedName>
    <definedName name="aveave" hidden="1">{#N/A,#N/A,TRUE,"Serviços"}</definedName>
    <definedName name="AvFisZero">#N/A</definedName>
    <definedName name="AVV" localSheetId="12">#REF!</definedName>
    <definedName name="AVV" localSheetId="11">#REF!</definedName>
    <definedName name="AVV" localSheetId="14">#REF!</definedName>
    <definedName name="AVV">#REF!</definedName>
    <definedName name="AVV_10" localSheetId="12">#REF!</definedName>
    <definedName name="AVV_10">#REF!</definedName>
    <definedName name="AVV_12" localSheetId="12">#REF!</definedName>
    <definedName name="AVV_12">#REF!</definedName>
    <definedName name="AVV_4" localSheetId="12">#REF!</definedName>
    <definedName name="AVV_4">#REF!</definedName>
    <definedName name="AVV_9" localSheetId="12">#REF!</definedName>
    <definedName name="AVV_9">#REF!</definedName>
    <definedName name="awea" localSheetId="12" hidden="1">{#N/A,#N/A,TRUE,"Serviços"}</definedName>
    <definedName name="awea" hidden="1">{#N/A,#N/A,TRUE,"Serviços"}</definedName>
    <definedName name="awfwc" localSheetId="12" hidden="1">{#N/A,#N/A,TRUE,"Serviços"}</definedName>
    <definedName name="awfwc" hidden="1">{#N/A,#N/A,TRUE,"Serviços"}</definedName>
    <definedName name="awwf" localSheetId="12" hidden="1">{#N/A,#N/A,TRUE,"Serviços"}</definedName>
    <definedName name="awwf" hidden="1">{#N/A,#N/A,TRUE,"Serviços"}</definedName>
    <definedName name="az" localSheetId="12" hidden="1">#REF!</definedName>
    <definedName name="az" hidden="1">#REF!</definedName>
    <definedName name="azul" localSheetId="12">#REF!</definedName>
    <definedName name="azul" localSheetId="11">#REF!</definedName>
    <definedName name="azul" localSheetId="14">#REF!</definedName>
    <definedName name="azul">#REF!</definedName>
    <definedName name="azul_2">#N/A</definedName>
    <definedName name="azul_25" localSheetId="12">#REF!</definedName>
    <definedName name="azul_25" localSheetId="11">#REF!</definedName>
    <definedName name="azul_25" localSheetId="14">#REF!</definedName>
    <definedName name="azul_25">#REF!</definedName>
    <definedName name="azul_4" localSheetId="12">#REF!</definedName>
    <definedName name="azul_4">#REF!</definedName>
    <definedName name="AZULEGISTA" localSheetId="12">#REF!</definedName>
    <definedName name="AZULEGISTA" localSheetId="11">#REF!</definedName>
    <definedName name="AZULEGISTA">#REF!</definedName>
    <definedName name="AZULEJO_15X15" localSheetId="12">#REF!</definedName>
    <definedName name="AZULEJO_15X15" localSheetId="11">#REF!</definedName>
    <definedName name="AZULEJO_15X15">#REF!</definedName>
    <definedName name="azull" localSheetId="12">#REF!</definedName>
    <definedName name="azull">#REF!</definedName>
    <definedName name="AZULLSINAL" localSheetId="12">#REF!</definedName>
    <definedName name="AZULLSINAL">#REF!</definedName>
    <definedName name="AZULSINAL" localSheetId="12">#REF!</definedName>
    <definedName name="AZULSINAL" localSheetId="11">#REF!</definedName>
    <definedName name="AZULSINAL" localSheetId="14">#REF!</definedName>
    <definedName name="AZULSINAL">#REF!</definedName>
    <definedName name="AZULSINAL_2">#N/A</definedName>
    <definedName name="AZULSINAL_25" localSheetId="12">#REF!</definedName>
    <definedName name="AZULSINAL_25" localSheetId="11">#REF!</definedName>
    <definedName name="AZULSINAL_25" localSheetId="14">#REF!</definedName>
    <definedName name="AZULSINAL_25">#REF!</definedName>
    <definedName name="AZULSINAL_4" localSheetId="12">#REF!</definedName>
    <definedName name="AZULSINAL_4">#REF!</definedName>
    <definedName name="azulsinall" localSheetId="12">#REF!</definedName>
    <definedName name="azulsinall">#REF!</definedName>
    <definedName name="b" localSheetId="12">BDI!placas</definedName>
    <definedName name="b" localSheetId="11">FIT!b</definedName>
    <definedName name="b" localSheetId="14">'Mapa+Binômio'!placas</definedName>
    <definedName name="b">placas</definedName>
    <definedName name="b_10">#N/A</definedName>
    <definedName name="b_11">#N/A</definedName>
    <definedName name="b_12">#N/A</definedName>
    <definedName name="b_13">#N/A</definedName>
    <definedName name="b_14">#N/A</definedName>
    <definedName name="b_15">#N/A</definedName>
    <definedName name="b_16">#N/A</definedName>
    <definedName name="b_17">#N/A</definedName>
    <definedName name="b_18">#N/A</definedName>
    <definedName name="b_2">#N/A</definedName>
    <definedName name="B_24">NA()</definedName>
    <definedName name="B_25">NA()</definedName>
    <definedName name="B_26">NA()</definedName>
    <definedName name="B_27">NA()</definedName>
    <definedName name="B_28">NA()</definedName>
    <definedName name="B_3" localSheetId="12">#REF!</definedName>
    <definedName name="B_3" localSheetId="11">NA()</definedName>
    <definedName name="B_3">#REF!</definedName>
    <definedName name="B_4" localSheetId="12">#REF!</definedName>
    <definedName name="B_4">#REF!</definedName>
    <definedName name="B_5" localSheetId="11">NA()</definedName>
    <definedName name="b_5">#N/A</definedName>
    <definedName name="B_6" localSheetId="11">NA()</definedName>
    <definedName name="b_6">#N/A</definedName>
    <definedName name="B_7" localSheetId="11">NA()</definedName>
    <definedName name="b_7">#N/A</definedName>
    <definedName name="b_8">#N/A</definedName>
    <definedName name="b_9">#N/A</definedName>
    <definedName name="B_MEC" localSheetId="12">#REF!</definedName>
    <definedName name="B_MEC" localSheetId="11">#REF!</definedName>
    <definedName name="B_MEC">#REF!</definedName>
    <definedName name="bacia16">#REF!</definedName>
    <definedName name="bacural" localSheetId="12">#REF!</definedName>
    <definedName name="bacural" localSheetId="11">#REF!</definedName>
    <definedName name="bacural" localSheetId="14">#REF!</definedName>
    <definedName name="bacural">#REF!</definedName>
    <definedName name="BAE" localSheetId="11">#REF!</definedName>
    <definedName name="BAE">#N/A</definedName>
    <definedName name="balance" localSheetId="12"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balance"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BALI" localSheetId="12">#REF!</definedName>
    <definedName name="BALI">#REF!</definedName>
    <definedName name="BalType" hidden="1">TRUE</definedName>
    <definedName name="banco" localSheetId="12">#REF!</definedName>
    <definedName name="banco" localSheetId="11">#REF!</definedName>
    <definedName name="banco" localSheetId="14">#REF!</definedName>
    <definedName name="banco">#REF!</definedName>
    <definedName name="banco_1" localSheetId="12">#REF!</definedName>
    <definedName name="banco_1" localSheetId="11">#REF!</definedName>
    <definedName name="banco_1" localSheetId="14">#REF!</definedName>
    <definedName name="banco_1">#REF!</definedName>
    <definedName name="_xlnm.Database" localSheetId="12">#REF!</definedName>
    <definedName name="_xlnm.Database" localSheetId="11">#REF!</definedName>
    <definedName name="_xlnm.Database" localSheetId="14">#REF!</definedName>
    <definedName name="_xlnm.Database">#REF!</definedName>
    <definedName name="Banco_de_dadoss" localSheetId="12">#REF!</definedName>
    <definedName name="Banco_de_dadoss">#REF!</definedName>
    <definedName name="banco0" localSheetId="12">#REF!</definedName>
    <definedName name="banco0">#REF!</definedName>
    <definedName name="banco2" localSheetId="12">#REF!</definedName>
    <definedName name="banco2" localSheetId="11">#REF!</definedName>
    <definedName name="banco2" localSheetId="14">#REF!</definedName>
    <definedName name="banco2">#REF!</definedName>
    <definedName name="banco2_16" localSheetId="12">#REF!</definedName>
    <definedName name="banco2_16">#REF!</definedName>
    <definedName name="banco2_19" localSheetId="12">#REF!</definedName>
    <definedName name="banco2_19" localSheetId="11">#REF!</definedName>
    <definedName name="banco2_19" localSheetId="14">#REF!</definedName>
    <definedName name="banco2_19">#REF!</definedName>
    <definedName name="banco2_19_16" localSheetId="12">#REF!</definedName>
    <definedName name="banco2_19_16">#REF!</definedName>
    <definedName name="BANCODADOS1" localSheetId="12">#REF!</definedName>
    <definedName name="BANCODADOS1">#REF!</definedName>
    <definedName name="bar" localSheetId="11">#REF!</definedName>
    <definedName name="bar">#N/A</definedName>
    <definedName name="bar_10">#N/A</definedName>
    <definedName name="bar_11">#N/A</definedName>
    <definedName name="bar_12">#N/A</definedName>
    <definedName name="bar_13">#N/A</definedName>
    <definedName name="bar_14">#N/A</definedName>
    <definedName name="bar_15">#N/A</definedName>
    <definedName name="bar_16">#N/A</definedName>
    <definedName name="bar_17">#N/A</definedName>
    <definedName name="bar_18">#N/A</definedName>
    <definedName name="bar_2">#N/A</definedName>
    <definedName name="bar_5">#N/A</definedName>
    <definedName name="bar_6">#N/A</definedName>
    <definedName name="bar_7">#N/A</definedName>
    <definedName name="bar_8">#N/A</definedName>
    <definedName name="bar_9">#N/A</definedName>
    <definedName name="BARRO" localSheetId="12">#REF!</definedName>
    <definedName name="BARRO" localSheetId="11">#REF!</definedName>
    <definedName name="BARRO">#REF!</definedName>
    <definedName name="BASCARROCERIA" localSheetId="12">#REF!</definedName>
    <definedName name="BASCARROCERIA">#REF!</definedName>
    <definedName name="base" localSheetId="12">#REF!</definedName>
    <definedName name="BASE" localSheetId="11">#N/A</definedName>
    <definedName name="base" localSheetId="14">#REF!</definedName>
    <definedName name="base">#REF!</definedName>
    <definedName name="BASE_10" localSheetId="12">#REF!</definedName>
    <definedName name="BASE_10">#REF!</definedName>
    <definedName name="BASE_12" localSheetId="12">#REF!</definedName>
    <definedName name="BASE_12">#REF!</definedName>
    <definedName name="base_3">#REF!</definedName>
    <definedName name="BASE_9" localSheetId="12">#REF!</definedName>
    <definedName name="BASE_9">#REF!</definedName>
    <definedName name="batista" localSheetId="12" hidden="1">{#N/A,#N/A,FALSE,"SS 1";#N/A,#N/A,FALSE,"SS 2";#N/A,#N/A,FALSE,"TER 1 (1)";#N/A,#N/A,FALSE,"TER 1 (2)";#N/A,#N/A,FALSE,"TER 2 ";#N/A,#N/A,FALSE,"TP  (1)";#N/A,#N/A,FALSE,"TP  (2)";#N/A,#N/A,FALSE,"CM BAR"}</definedName>
    <definedName name="batista" localSheetId="15" hidden="1">{#N/A,#N/A,FALSE,"SS 1";#N/A,#N/A,FALSE,"SS 2";#N/A,#N/A,FALSE,"TER 1 (1)";#N/A,#N/A,FALSE,"TER 1 (2)";#N/A,#N/A,FALSE,"TER 2 ";#N/A,#N/A,FALSE,"TP  (1)";#N/A,#N/A,FALSE,"TP  (2)";#N/A,#N/A,FALSE,"CM BAR"}</definedName>
    <definedName name="batista" localSheetId="11" hidden="1">{#N/A,#N/A,FALSE,"SS 1";#N/A,#N/A,FALSE,"SS 2";#N/A,#N/A,FALSE,"TER 1 (1)";#N/A,#N/A,FALSE,"TER 1 (2)";#N/A,#N/A,FALSE,"TER 2 ";#N/A,#N/A,FALSE,"TP  (1)";#N/A,#N/A,FALSE,"TP  (2)";#N/A,#N/A,FALSE,"CM BAR"}</definedName>
    <definedName name="batista" hidden="1">{#N/A,#N/A,FALSE,"SS 1";#N/A,#N/A,FALSE,"SS 2";#N/A,#N/A,FALSE,"TER 1 (1)";#N/A,#N/A,FALSE,"TER 1 (2)";#N/A,#N/A,FALSE,"TER 2 ";#N/A,#N/A,FALSE,"TP  (1)";#N/A,#N/A,FALSE,"TP  (2)";#N/A,#N/A,FALSE,"CM BAR"}</definedName>
    <definedName name="bb" localSheetId="12">BDI!_xlnm.Database</definedName>
    <definedName name="bb" localSheetId="11">#N/A</definedName>
    <definedName name="bb" localSheetId="14">'Mapa+Binômio'!_xlnm.Database</definedName>
    <definedName name="bb">[0]!_xlnm.Database</definedName>
    <definedName name="bb_38" localSheetId="12">#N/A</definedName>
    <definedName name="bb_38">#N/A</definedName>
    <definedName name="bbb" localSheetId="12" hidden="1">{#N/A,#N/A,FALSE,"QD_F1 Invest Detalhado";#N/A,#N/A,FALSE,"QD_F3 Invest_Comparado";#N/A,#N/A,FALSE,"QD_B Trafego";#N/A,#N/A,FALSE,"QD_D0 Custos Operacionais";#N/A,#N/A,FALSE,"QD_C Receita";#N/A,#N/A,FALSE,"QD_D Custos";#N/A,#N/A,FALSE,"QD_E Resultado";#N/A,#N/A,FALSE,"QD_G Fluxo Caixa"}</definedName>
    <definedName name="bbb" localSheetId="11">#N/A</definedName>
    <definedName name="bbb" hidden="1">{#N/A,#N/A,FALSE,"QD_F1 Invest Detalhado";#N/A,#N/A,FALSE,"QD_F3 Invest_Comparado";#N/A,#N/A,FALSE,"QD_B Trafego";#N/A,#N/A,FALSE,"QD_D0 Custos Operacionais";#N/A,#N/A,FALSE,"QD_C Receita";#N/A,#N/A,FALSE,"QD_D Custos";#N/A,#N/A,FALSE,"QD_E Resultado";#N/A,#N/A,FALSE,"QD_G Fluxo Caixa"}</definedName>
    <definedName name="bbbb" localSheetId="17" hidden="1">{#N/A,#N/A,FALSE,"MO (2)"}</definedName>
    <definedName name="bbbb" localSheetId="12" hidden="1">{#N/A,#N/A,FALSE,"MO (2)"}</definedName>
    <definedName name="bbbb" localSheetId="15" hidden="1">{#N/A,#N/A,FALSE,"MO (2)"}</definedName>
    <definedName name="bbbb" localSheetId="9">{#N/A,#N/A,FALSE,"MO (2)"}</definedName>
    <definedName name="bbbb" localSheetId="11" hidden="1">{#N/A,#N/A,FALSE,"MO (2)"}</definedName>
    <definedName name="bbbb" localSheetId="6" hidden="1">{#N/A,#N/A,FALSE,"MO (2)"}</definedName>
    <definedName name="bbbb" localSheetId="16" hidden="1">{#N/A,#N/A,FALSE,"MO (2)"}</definedName>
    <definedName name="bbbb" hidden="1">{#N/A,#N/A,FALSE,"MO (2)"}</definedName>
    <definedName name="bbbb_1" localSheetId="12" hidden="1">{#N/A,#N/A,FALSE,"MO (2)"}</definedName>
    <definedName name="bbbb_1" localSheetId="11" hidden="1">{#N/A,#N/A,FALSE,"MO (2)"}</definedName>
    <definedName name="bbbb_1" hidden="1">{#N/A,#N/A,FALSE,"MO (2)"}</definedName>
    <definedName name="bbbbb" localSheetId="12">#REF!</definedName>
    <definedName name="bbbbb">#REF!</definedName>
    <definedName name="bbbbbb" localSheetId="12">#REF!</definedName>
    <definedName name="bbbbbb" localSheetId="11">#N/A</definedName>
    <definedName name="bbbbbb">#REF!</definedName>
    <definedName name="bbbbbbb" localSheetId="12" hidden="1">{#N/A,#N/A,FALSE,"MO (2)"}</definedName>
    <definedName name="bbbbbbb" localSheetId="11" hidden="1">{#N/A,#N/A,FALSE,"MO (2)"}</definedName>
    <definedName name="bbbbbbb" hidden="1">{#N/A,#N/A,FALSE,"MO (2)"}</definedName>
    <definedName name="BBF" localSheetId="12" hidden="1">{#N/A,#N/A,FALSE,"Aging Summary";#N/A,#N/A,FALSE,"Ratio Analysis";#N/A,#N/A,FALSE,"Test 120 Day Accts";#N/A,#N/A,FALSE,"Tickmarks"}</definedName>
    <definedName name="BBF" hidden="1">{#N/A,#N/A,FALSE,"Aging Summary";#N/A,#N/A,FALSE,"Ratio Analysis";#N/A,#N/A,FALSE,"Test 120 Day Accts";#N/A,#N/A,FALSE,"Tickmarks"}</definedName>
    <definedName name="BBFB" localSheetId="12" hidden="1">{#N/A,#N/A,FALSE,"IR E CS 1997";#N/A,#N/A,FALSE,"PR ND";#N/A,#N/A,FALSE,"8191";#N/A,#N/A,FALSE,"8383";#N/A,#N/A,FALSE,"MP 1024";#N/A,#N/A,FALSE,"AD_EX_97";#N/A,#N/A,FALSE,"BD 97"}</definedName>
    <definedName name="BBFB" hidden="1">{#N/A,#N/A,FALSE,"IR E CS 1997";#N/A,#N/A,FALSE,"PR ND";#N/A,#N/A,FALSE,"8191";#N/A,#N/A,FALSE,"8383";#N/A,#N/A,FALSE,"MP 1024";#N/A,#N/A,FALSE,"AD_EX_97";#N/A,#N/A,FALSE,"BD 97"}</definedName>
    <definedName name="BBG" localSheetId="12">#REF!</definedName>
    <definedName name="BBG">#REF!</definedName>
    <definedName name="bbuu">#N/A</definedName>
    <definedName name="bc" localSheetId="12">#REF!</definedName>
    <definedName name="bc" localSheetId="11">#REF!</definedName>
    <definedName name="bc" localSheetId="14">#REF!</definedName>
    <definedName name="bc">#REF!</definedName>
    <definedName name="bc_11" localSheetId="12">#REF!</definedName>
    <definedName name="bc_11" localSheetId="11">#REF!</definedName>
    <definedName name="bc_11" localSheetId="14">#REF!</definedName>
    <definedName name="bc_11">#REF!</definedName>
    <definedName name="bc_12" localSheetId="12">#REF!</definedName>
    <definedName name="bc_12" localSheetId="11">#REF!</definedName>
    <definedName name="bc_12" localSheetId="14">#REF!</definedName>
    <definedName name="bc_12">#REF!</definedName>
    <definedName name="bc_13" localSheetId="12">#REF!</definedName>
    <definedName name="bc_13" localSheetId="11">#REF!</definedName>
    <definedName name="bc_13" localSheetId="14">#REF!</definedName>
    <definedName name="bc_13">#REF!</definedName>
    <definedName name="bc_15" localSheetId="12">#REF!</definedName>
    <definedName name="bc_15" localSheetId="11">#REF!</definedName>
    <definedName name="bc_15" localSheetId="14">#REF!</definedName>
    <definedName name="bc_15">#REF!</definedName>
    <definedName name="bc_16" localSheetId="12">#REF!</definedName>
    <definedName name="bc_16" localSheetId="11">#REF!</definedName>
    <definedName name="bc_16" localSheetId="14">#REF!</definedName>
    <definedName name="bc_16">#REF!</definedName>
    <definedName name="bc_17" localSheetId="12">#REF!</definedName>
    <definedName name="bc_17" localSheetId="11">#REF!</definedName>
    <definedName name="bc_17" localSheetId="14">#REF!</definedName>
    <definedName name="bc_17">#REF!</definedName>
    <definedName name="bc_19" localSheetId="12">#REF!</definedName>
    <definedName name="bc_19" localSheetId="11">#REF!</definedName>
    <definedName name="bc_19" localSheetId="14">#REF!</definedName>
    <definedName name="bc_19">#REF!</definedName>
    <definedName name="bc_2" localSheetId="12">#REF!</definedName>
    <definedName name="bc_2" localSheetId="11">#REF!</definedName>
    <definedName name="bc_2" localSheetId="14">#REF!</definedName>
    <definedName name="bc_2">#REF!</definedName>
    <definedName name="bc_28" localSheetId="12">#REF!</definedName>
    <definedName name="bc_28" localSheetId="11">#REF!</definedName>
    <definedName name="bc_28" localSheetId="14">#REF!</definedName>
    <definedName name="bc_28">#REF!</definedName>
    <definedName name="bc_3" localSheetId="12">#REF!</definedName>
    <definedName name="bc_3" localSheetId="11">#REF!</definedName>
    <definedName name="bc_3" localSheetId="14">#REF!</definedName>
    <definedName name="bc_3">#REF!</definedName>
    <definedName name="bc_4" localSheetId="12">#REF!</definedName>
    <definedName name="bc_4" localSheetId="11">#REF!</definedName>
    <definedName name="bc_4" localSheetId="14">#REF!</definedName>
    <definedName name="bc_4">#REF!</definedName>
    <definedName name="bc_7" localSheetId="12">#REF!</definedName>
    <definedName name="bc_7" localSheetId="11">#REF!</definedName>
    <definedName name="bc_7" localSheetId="14">#REF!</definedName>
    <definedName name="bc_7">#REF!</definedName>
    <definedName name="bc_9" localSheetId="12">#REF!</definedName>
    <definedName name="bc_9" localSheetId="11">#REF!</definedName>
    <definedName name="bc_9" localSheetId="14">#REF!</definedName>
    <definedName name="bc_9">#REF!</definedName>
    <definedName name="bcf" localSheetId="12">#REF!</definedName>
    <definedName name="bcf">#REF!</definedName>
    <definedName name="bcp" localSheetId="12">#REF!</definedName>
    <definedName name="bcp">#REF!</definedName>
    <definedName name="BD" localSheetId="12">#REF!</definedName>
    <definedName name="BD">#REF!</definedName>
    <definedName name="BD_YTS" localSheetId="12" hidden="1">{TRUE,TRUE,-1.25,-15.5,484.5,278.25,FALSE,FALSE,TRUE,FALSE,0,1,#N/A,452,#N/A,5.92592592592593,22.5714285714286,1,FALSE,FALSE,3,TRUE,1,FALSE,100,"Swvu.ACC.","ACwvu.ACC.",#N/A,FALSE,FALSE,0,0,0,0,2,"","",FALSE,FALSE,FALSE,FALSE,1,90,#N/A,#N/A,"=R1C1:R650C11",FALSE,#N/A,#N/A,FALSE,FALSE,FALSE,1,65532,65532,FALSE,FALSE,TRUE,TRUE,TRUE}</definedName>
    <definedName name="BD_YTS" hidden="1">{TRUE,TRUE,-1.25,-15.5,484.5,278.25,FALSE,FALSE,TRUE,FALSE,0,1,#N/A,452,#N/A,5.92592592592593,22.5714285714286,1,FALSE,FALSE,3,TRUE,1,FALSE,100,"Swvu.ACC.","ACwvu.ACC.",#N/A,FALSE,FALSE,0,0,0,0,2,"","",FALSE,FALSE,FALSE,FALSE,1,90,#N/A,#N/A,"=R1C1:R650C11",FALSE,#N/A,#N/A,FALSE,FALSE,FALSE,1,65532,65532,FALSE,FALSE,TRUE,TRUE,TRUE}</definedName>
    <definedName name="BDD_01" localSheetId="12">#REF!</definedName>
    <definedName name="BDD_01" localSheetId="11">#REF!</definedName>
    <definedName name="BDD_01">#REF!</definedName>
    <definedName name="BDI" localSheetId="12">#REF!</definedName>
    <definedName name="BDI" localSheetId="11">#REF!</definedName>
    <definedName name="BDI" localSheetId="14">#REF!</definedName>
    <definedName name="BDI">#REF!</definedName>
    <definedName name="BDI_1" localSheetId="12">#REF!</definedName>
    <definedName name="BDI_1" localSheetId="11">#REF!</definedName>
    <definedName name="BDI_1" localSheetId="14">#REF!</definedName>
    <definedName name="BDI_1">#REF!</definedName>
    <definedName name="BDI_10" localSheetId="12">#REF!</definedName>
    <definedName name="BDI_10" localSheetId="11">#N/A</definedName>
    <definedName name="BDI_10" localSheetId="14">#REF!</definedName>
    <definedName name="BDI_10">#REF!</definedName>
    <definedName name="BDI_11">#N/A</definedName>
    <definedName name="BDI_12">#N/A</definedName>
    <definedName name="BDI_13">#N/A</definedName>
    <definedName name="BDI_14">#N/A</definedName>
    <definedName name="BDI_15">#N/A</definedName>
    <definedName name="BDI_16">#N/A</definedName>
    <definedName name="BDI_17">#N/A</definedName>
    <definedName name="BDI_18">#N/A</definedName>
    <definedName name="bdi_2" localSheetId="12">#REF!</definedName>
    <definedName name="BDI_2" localSheetId="11">#N/A</definedName>
    <definedName name="bdi_2" localSheetId="14">#REF!</definedName>
    <definedName name="bdi_2">#REF!</definedName>
    <definedName name="BDI_24" localSheetId="12">#REF!</definedName>
    <definedName name="BDI_24">#REF!</definedName>
    <definedName name="BDI_25" localSheetId="12">#REF!</definedName>
    <definedName name="BDI_25" localSheetId="11">#REF!</definedName>
    <definedName name="BDI_25" localSheetId="14">#REF!</definedName>
    <definedName name="BDI_25">#REF!</definedName>
    <definedName name="BDI_26" localSheetId="12">#REF!</definedName>
    <definedName name="BDI_26">#REF!</definedName>
    <definedName name="BDI_27" localSheetId="12">#REF!</definedName>
    <definedName name="BDI_27" localSheetId="11">#REF!</definedName>
    <definedName name="BDI_27" localSheetId="14">#REF!</definedName>
    <definedName name="BDI_27">#REF!</definedName>
    <definedName name="BDI_29" localSheetId="12">#REF!</definedName>
    <definedName name="BDI_29" localSheetId="11">#REF!</definedName>
    <definedName name="BDI_29" localSheetId="14">#REF!</definedName>
    <definedName name="BDI_29">#REF!</definedName>
    <definedName name="BDI_3" localSheetId="12">#REF!</definedName>
    <definedName name="BDI_3">#REF!</definedName>
    <definedName name="BDI_4" localSheetId="12">#REF!</definedName>
    <definedName name="BDI_4">#REF!</definedName>
    <definedName name="BDI_5" localSheetId="11">#REF!</definedName>
    <definedName name="BDI_5">#N/A</definedName>
    <definedName name="BDI_6">#N/A</definedName>
    <definedName name="BDI_7">#N/A</definedName>
    <definedName name="BDI_8">#N/A</definedName>
    <definedName name="BDI_9" localSheetId="12">#REF!</definedName>
    <definedName name="BDI_9" localSheetId="11">#N/A</definedName>
    <definedName name="BDI_9" localSheetId="14">#REF!</definedName>
    <definedName name="BDI_9">#REF!</definedName>
    <definedName name="BDI_BDI">#REF!</definedName>
    <definedName name="BDI_CONDICAO" localSheetId="12">#REF!</definedName>
    <definedName name="BDI_CONDICAO">#REF!</definedName>
    <definedName name="BDI_CONDICOES" localSheetId="12">#REF!</definedName>
    <definedName name="BDI_CONDICOES">#REF!</definedName>
    <definedName name="BDI_DIF" localSheetId="12">#REF!</definedName>
    <definedName name="BDI_DIF">#REF!</definedName>
    <definedName name="BDI_RESUMO" localSheetId="12">#REF!</definedName>
    <definedName name="BDI_RESUMO">#REF!</definedName>
    <definedName name="BDI_RESUMO_CONDIÇÃO" localSheetId="12">#REF!</definedName>
    <definedName name="BDI_RESUMO_CONDIÇÃO">#REF!</definedName>
    <definedName name="BDI_RESUMO_TIPOS" localSheetId="12">#REF!</definedName>
    <definedName name="BDI_RESUMO_TIPOS">#REF!</definedName>
    <definedName name="BDI_SERVIÇOS" localSheetId="12">#REF!</definedName>
    <definedName name="BDI_SERVIÇOS">#REF!</definedName>
    <definedName name="BDI_TABELA" localSheetId="12">#REF!</definedName>
    <definedName name="BDI_TABELA">#REF!</definedName>
    <definedName name="BDI_TIPOS" localSheetId="12">#REF!</definedName>
    <definedName name="BDI_TIPOS">#REF!</definedName>
    <definedName name="BDIA" localSheetId="12">#REF!</definedName>
    <definedName name="BDIA" localSheetId="11">#REF!</definedName>
    <definedName name="BDIA">#REF!</definedName>
    <definedName name="BDIASF" localSheetId="12">#REF!</definedName>
    <definedName name="BDIASF">#REF!</definedName>
    <definedName name="BDIB" localSheetId="12">#REF!</definedName>
    <definedName name="BDIB">#REF!</definedName>
    <definedName name="BDIBET" localSheetId="12">#REF!</definedName>
    <definedName name="BDIBET">#REF!</definedName>
    <definedName name="BDIDESO" localSheetId="12">#REF!</definedName>
    <definedName name="BDIDESO" localSheetId="11">#REF!</definedName>
    <definedName name="BDIDESO" localSheetId="14">#REF!</definedName>
    <definedName name="BDIDESO">#REF!</definedName>
    <definedName name="BDIE" localSheetId="12">#REF!</definedName>
    <definedName name="BDIE">#REF!</definedName>
    <definedName name="BDIFIM" localSheetId="12">#REF!</definedName>
    <definedName name="BDIFIM" localSheetId="11">#REF!</definedName>
    <definedName name="BDIFIM" localSheetId="14">#REF!</definedName>
    <definedName name="BDIFIM">#REF!</definedName>
    <definedName name="BDIG" localSheetId="12">#REF!</definedName>
    <definedName name="BDIG">#REF!</definedName>
    <definedName name="BDIONER" localSheetId="12">#REF!</definedName>
    <definedName name="BDIONER">#REF!</definedName>
    <definedName name="BDU" localSheetId="12">#REF!</definedName>
    <definedName name="BDU" localSheetId="11">#REF!</definedName>
    <definedName name="BDU" localSheetId="14">#REF!</definedName>
    <definedName name="BDU">#REF!</definedName>
    <definedName name="bebado" localSheetId="12">#REF!</definedName>
    <definedName name="bebado">#REF!</definedName>
    <definedName name="bebghg" localSheetId="12">#REF!</definedName>
    <definedName name="bebghg">#REF!</definedName>
    <definedName name="bento" localSheetId="12">#REF!</definedName>
    <definedName name="bento" localSheetId="11">#REF!</definedName>
    <definedName name="bento" localSheetId="14">#REF!</definedName>
    <definedName name="bento">#REF!</definedName>
    <definedName name="BETUME">#REF!</definedName>
    <definedName name="BETUMINBETIM" localSheetId="12">#REF!</definedName>
    <definedName name="BETUMINBETIM" localSheetId="11">#REF!</definedName>
    <definedName name="BETUMINBETIM" localSheetId="14">#REF!</definedName>
    <definedName name="BETUMINBETIM">#REF!</definedName>
    <definedName name="BETUMINCBA" localSheetId="12">#REF!</definedName>
    <definedName name="BETUMINCBA" localSheetId="11">#REF!</definedName>
    <definedName name="BETUMINCBA" localSheetId="14">#REF!</definedName>
    <definedName name="BETUMINCBA">#REF!</definedName>
    <definedName name="BETUMINOSO" localSheetId="12">#REF!</definedName>
    <definedName name="BETUMINOSO" localSheetId="11">#REF!</definedName>
    <definedName name="BETUMINOSO" localSheetId="14">#REF!</definedName>
    <definedName name="BETUMINOSO">#REF!</definedName>
    <definedName name="BETUMINOSO_10" localSheetId="12">#REF!</definedName>
    <definedName name="BETUMINOSO_10">#REF!</definedName>
    <definedName name="BETUMINOSO_12" localSheetId="12">#REF!</definedName>
    <definedName name="BETUMINOSO_12">#REF!</definedName>
    <definedName name="BETUMINOSO_15" localSheetId="12">#REF!</definedName>
    <definedName name="BETUMINOSO_15">#REF!</definedName>
    <definedName name="BETUMINOSO_4" localSheetId="12">#REF!</definedName>
    <definedName name="BETUMINOSO_4">#REF!</definedName>
    <definedName name="BETUMINOSO_9" localSheetId="12">#REF!</definedName>
    <definedName name="BETUMINOSO_9">#REF!</definedName>
    <definedName name="BF" localSheetId="12">#REF!</definedName>
    <definedName name="BF">#REF!</definedName>
    <definedName name="BF_1" localSheetId="12">#REF!</definedName>
    <definedName name="BF_1">#REF!</definedName>
    <definedName name="BG" localSheetId="12">#REF!</definedName>
    <definedName name="BG" localSheetId="11">#REF!</definedName>
    <definedName name="BG" localSheetId="14">#REF!</definedName>
    <definedName name="BG">#REF!</definedName>
    <definedName name="BG_2">#N/A</definedName>
    <definedName name="BG_25" localSheetId="12">#REF!</definedName>
    <definedName name="BG_25" localSheetId="11">#REF!</definedName>
    <definedName name="BG_25" localSheetId="14">#REF!</definedName>
    <definedName name="BG_25">#REF!</definedName>
    <definedName name="BG_4" localSheetId="12">#REF!</definedName>
    <definedName name="BG_4">#REF!</definedName>
    <definedName name="BG_Del" hidden="1">15</definedName>
    <definedName name="BG_Ins" hidden="1">4</definedName>
    <definedName name="BG_Mod" hidden="1">6</definedName>
    <definedName name="bgbg" localSheetId="11">#N/A</definedName>
    <definedName name="bgbg">#N/A</definedName>
    <definedName name="bgg" localSheetId="12">#REF!</definedName>
    <definedName name="bgg" localSheetId="11">#REF!</definedName>
    <definedName name="bgg">#REF!</definedName>
    <definedName name="bgh" localSheetId="12">#REF!</definedName>
    <definedName name="bgh">#REF!</definedName>
    <definedName name="Bgraduada" localSheetId="12">#REF!</definedName>
    <definedName name="Bgraduada">#REF!</definedName>
    <definedName name="BGU" localSheetId="12">#REF!</definedName>
    <definedName name="BGU" localSheetId="11">#REF!</definedName>
    <definedName name="BGU" localSheetId="14">#REF!</definedName>
    <definedName name="BGU">#REF!</definedName>
    <definedName name="BGU_2">#N/A</definedName>
    <definedName name="BGU_25" localSheetId="12">#REF!</definedName>
    <definedName name="BGU_25" localSheetId="11">#REF!</definedName>
    <definedName name="BGU_25" localSheetId="14">#REF!</definedName>
    <definedName name="BGU_25">#REF!</definedName>
    <definedName name="BGU_4" localSheetId="12">#REF!</definedName>
    <definedName name="BGU_4">#REF!</definedName>
    <definedName name="BGUU" localSheetId="12">#REF!</definedName>
    <definedName name="BGUU">#REF!</definedName>
    <definedName name="bh" localSheetId="12">#REF!</definedName>
    <definedName name="bh">#REF!</definedName>
    <definedName name="BI" localSheetId="12">#REF!</definedName>
    <definedName name="BI" localSheetId="11">#REF!:#REF!</definedName>
    <definedName name="BI" localSheetId="14">#REF!</definedName>
    <definedName name="BI">#REF!</definedName>
    <definedName name="BII" localSheetId="12">#REF!</definedName>
    <definedName name="BII" localSheetId="11">#REF!</definedName>
    <definedName name="BII" localSheetId="14">#REF!</definedName>
    <definedName name="BII">#REF!</definedName>
    <definedName name="BIO" localSheetId="12">#REF!</definedName>
    <definedName name="BIO">#REF!</definedName>
    <definedName name="bjkll">#REF!</definedName>
    <definedName name="BLANK" localSheetId="12"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BLANK"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BLANK2" localSheetId="12"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BLANK2"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Bloco" localSheetId="12" hidden="1">#REF!</definedName>
    <definedName name="Bloco" localSheetId="15" hidden="1">#REF!</definedName>
    <definedName name="Bloco" localSheetId="11" hidden="1">#REF!</definedName>
    <definedName name="Bloco" localSheetId="14" hidden="1">#REF!</definedName>
    <definedName name="Bloco" hidden="1">#REF!</definedName>
    <definedName name="BLOCO.CONC.CELULAR.12" localSheetId="12">#REF!</definedName>
    <definedName name="BLOCO.CONC.CELULAR.12" localSheetId="11">#REF!</definedName>
    <definedName name="BLOCO.CONC.CELULAR.12">#REF!</definedName>
    <definedName name="BLOCO.CONCRETO.14X19X39" localSheetId="12">#REF!</definedName>
    <definedName name="BLOCO.CONCRETO.14X19X39" localSheetId="11">#REF!</definedName>
    <definedName name="BLOCO.CONCRETO.14X19X39">#REF!</definedName>
    <definedName name="BLOCO.CONCRETO.19X19X39" localSheetId="12">#REF!</definedName>
    <definedName name="BLOCO.CONCRETO.19X19X39" localSheetId="11">#REF!</definedName>
    <definedName name="BLOCO.CONCRETO.19X19X39">#REF!</definedName>
    <definedName name="BLOCO.CONCRETO.9X19X39" localSheetId="12">#REF!</definedName>
    <definedName name="BLOCO.CONCRETO.9X19X39" localSheetId="11">#REF!</definedName>
    <definedName name="BLOCO.CONCRETO.9X19X39">#REF!</definedName>
    <definedName name="BLOCO_VIDRO" localSheetId="12">#REF!</definedName>
    <definedName name="BLOCO_VIDRO" localSheetId="11">#REF!</definedName>
    <definedName name="BLOCO_VIDRO">#REF!</definedName>
    <definedName name="Bloco2" localSheetId="17" hidden="1">#REF!</definedName>
    <definedName name="Bloco2" localSheetId="12" hidden="1">#REF!</definedName>
    <definedName name="Bloco2" localSheetId="15" hidden="1">#REF!</definedName>
    <definedName name="Bloco2" localSheetId="9">#REF!</definedName>
    <definedName name="Bloco2" localSheetId="6" hidden="1">#REF!</definedName>
    <definedName name="Bloco2" localSheetId="14" hidden="1">#REF!</definedName>
    <definedName name="Bloco2" localSheetId="16" hidden="1">#REF!</definedName>
    <definedName name="Bloco2" localSheetId="1" hidden="1">#REF!</definedName>
    <definedName name="Bloco2" localSheetId="0" hidden="1">#REF!</definedName>
    <definedName name="Bloco2" hidden="1">#REF!</definedName>
    <definedName name="BLOCOS" localSheetId="17" hidden="1">{#N/A,#N/A,FALSE,"Plan1"}</definedName>
    <definedName name="BLOCOS" localSheetId="12" hidden="1">{#N/A,#N/A,FALSE,"Plan1"}</definedName>
    <definedName name="BLOCOS" localSheetId="15" hidden="1">{#N/A,#N/A,FALSE,"Plan1"}</definedName>
    <definedName name="BLOCOS" localSheetId="11" hidden="1">{#N/A,#N/A,FALSE,"Plan1"}</definedName>
    <definedName name="BLOCOS" localSheetId="6" hidden="1">{#N/A,#N/A,FALSE,"Plan1"}</definedName>
    <definedName name="BLOCOS" localSheetId="16" hidden="1">{#N/A,#N/A,FALSE,"Plan1"}</definedName>
    <definedName name="BLOCOS" hidden="1">{#N/A,#N/A,FALSE,"Plan1"}</definedName>
    <definedName name="BLOCRET" localSheetId="12">#REF!</definedName>
    <definedName name="BLOCRET">#REF!</definedName>
    <definedName name="BLOCRET_1" localSheetId="12">#REF!</definedName>
    <definedName name="BLOCRET_1">#REF!</definedName>
    <definedName name="BLPH1" localSheetId="12" hidden="1">#REF!</definedName>
    <definedName name="BLPH1" hidden="1">#REF!</definedName>
    <definedName name="BLPH10" localSheetId="12" hidden="1">#REF!</definedName>
    <definedName name="BLPH10" hidden="1">#REF!</definedName>
    <definedName name="BLPH100" localSheetId="12" hidden="1">#REF!</definedName>
    <definedName name="BLPH100" hidden="1">#REF!</definedName>
    <definedName name="BLPH101" localSheetId="12" hidden="1">#REF!</definedName>
    <definedName name="BLPH101" hidden="1">#REF!</definedName>
    <definedName name="BLPH102" localSheetId="12" hidden="1">#REF!</definedName>
    <definedName name="BLPH102" hidden="1">#REF!</definedName>
    <definedName name="BLPH103" localSheetId="12" hidden="1">#REF!</definedName>
    <definedName name="BLPH103" hidden="1">#REF!</definedName>
    <definedName name="BLPH104" localSheetId="12" hidden="1">#REF!</definedName>
    <definedName name="BLPH104" hidden="1">#REF!</definedName>
    <definedName name="BLPH107" localSheetId="12" hidden="1">#REF!</definedName>
    <definedName name="BLPH107" hidden="1">#REF!</definedName>
    <definedName name="BLPH11" localSheetId="12" hidden="1">#REF!</definedName>
    <definedName name="BLPH11" hidden="1">#REF!</definedName>
    <definedName name="BLPH12" localSheetId="12" hidden="1">#REF!</definedName>
    <definedName name="BLPH12" hidden="1">#REF!</definedName>
    <definedName name="BLPH13" localSheetId="12" hidden="1">#REF!</definedName>
    <definedName name="BLPH13" hidden="1">#REF!</definedName>
    <definedName name="BLPH14" localSheetId="12" hidden="1">#REF!</definedName>
    <definedName name="BLPH14" hidden="1">#REF!</definedName>
    <definedName name="BLPH15" localSheetId="12" hidden="1">#REF!</definedName>
    <definedName name="BLPH15" hidden="1">#REF!</definedName>
    <definedName name="BLPH2" localSheetId="12" hidden="1">#REF!</definedName>
    <definedName name="BLPH2" hidden="1">#REF!</definedName>
    <definedName name="BLPH3" localSheetId="12" hidden="1">#REF!</definedName>
    <definedName name="BLPH3" hidden="1">#REF!</definedName>
    <definedName name="BLPH4" localSheetId="12" hidden="1">#REF!</definedName>
    <definedName name="BLPH4" hidden="1">#REF!</definedName>
    <definedName name="BLPH5" localSheetId="12" hidden="1">#REF!</definedName>
    <definedName name="BLPH5" hidden="1">#REF!</definedName>
    <definedName name="BLPH6" localSheetId="12" hidden="1">#REF!</definedName>
    <definedName name="BLPH6" hidden="1">#REF!</definedName>
    <definedName name="BLPH7" localSheetId="12" hidden="1">#REF!</definedName>
    <definedName name="BLPH7" hidden="1">#REF!</definedName>
    <definedName name="BLPH8" localSheetId="12" hidden="1">#REF!</definedName>
    <definedName name="BLPH8" hidden="1">#REF!</definedName>
    <definedName name="BLPH9" localSheetId="12" hidden="1">#REF!</definedName>
    <definedName name="BLPH9" hidden="1">#REF!</definedName>
    <definedName name="BLPH96" localSheetId="12" hidden="1">#REF!</definedName>
    <definedName name="BLPH96" hidden="1">#REF!</definedName>
    <definedName name="BLPH97" localSheetId="12" hidden="1">#REF!</definedName>
    <definedName name="BLPH97" hidden="1">#REF!</definedName>
    <definedName name="BLPH98" localSheetId="12" hidden="1">#REF!</definedName>
    <definedName name="BLPH98" hidden="1">#REF!</definedName>
    <definedName name="BLPH99" localSheetId="12" hidden="1">#REF!</definedName>
    <definedName name="BLPH99" hidden="1">#REF!</definedName>
    <definedName name="bnnn" localSheetId="12">#REF!</definedName>
    <definedName name="bnnn">#REF!</definedName>
    <definedName name="bola" localSheetId="12">#REF!</definedName>
    <definedName name="bola">#REF!</definedName>
    <definedName name="bomp2" localSheetId="12">#REF!</definedName>
    <definedName name="bomp2">#REF!</definedName>
    <definedName name="bonificação" localSheetId="12">#REF!</definedName>
    <definedName name="bonificação" localSheetId="11">#REF!</definedName>
    <definedName name="bonificação" localSheetId="14">#REF!</definedName>
    <definedName name="bonificação">#REF!</definedName>
    <definedName name="bonificaçãoo" localSheetId="12">#REF!</definedName>
    <definedName name="bonificaçãoo">#REF!</definedName>
    <definedName name="bosta" localSheetId="12" hidden="1">{#N/A,#N/A,FALSE,"Cronograma";#N/A,#N/A,FALSE,"Cronogr. 2"}</definedName>
    <definedName name="bosta" localSheetId="11" hidden="1">{#N/A,#N/A,FALSE,"Cronograma";#N/A,#N/A,FALSE,"Cronogr. 2"}</definedName>
    <definedName name="bosta" hidden="1">{#N/A,#N/A,FALSE,"Cronograma";#N/A,#N/A,FALSE,"Cronogr. 2"}</definedName>
    <definedName name="BR" localSheetId="12">#REF!</definedName>
    <definedName name="BR" localSheetId="11">#REF!</definedName>
    <definedName name="BR" localSheetId="14">#REF!</definedName>
    <definedName name="BR">#REF!</definedName>
    <definedName name="BR_1" localSheetId="12">#REF!</definedName>
    <definedName name="BR_1" localSheetId="11">#REF!</definedName>
    <definedName name="BR_1" localSheetId="14">#REF!</definedName>
    <definedName name="BR_1">#REF!</definedName>
    <definedName name="BR_10" localSheetId="12">#REF!</definedName>
    <definedName name="BR_10">#REF!</definedName>
    <definedName name="BR_10_13" localSheetId="12">#REF!</definedName>
    <definedName name="BR_10_13">#REF!</definedName>
    <definedName name="BR_10_39" localSheetId="12">#REF!</definedName>
    <definedName name="BR_10_39">#REF!</definedName>
    <definedName name="BR_10_6" localSheetId="12">#REF!</definedName>
    <definedName name="BR_10_6">#REF!</definedName>
    <definedName name="BR_11" localSheetId="12">#REF!</definedName>
    <definedName name="BR_11">#REF!</definedName>
    <definedName name="BR_11_13" localSheetId="12">#REF!</definedName>
    <definedName name="BR_11_13">#REF!</definedName>
    <definedName name="BR_11_39" localSheetId="12">#REF!</definedName>
    <definedName name="BR_11_39">#REF!</definedName>
    <definedName name="BR_11_6" localSheetId="12">#REF!</definedName>
    <definedName name="BR_11_6">#REF!</definedName>
    <definedName name="BR_12" localSheetId="12">#REF!</definedName>
    <definedName name="BR_12">#REF!</definedName>
    <definedName name="BR_12_13" localSheetId="12">#REF!</definedName>
    <definedName name="BR_12_13">#REF!</definedName>
    <definedName name="BR_12_39" localSheetId="12">#REF!</definedName>
    <definedName name="BR_12_39">#REF!</definedName>
    <definedName name="BR_12_6" localSheetId="12">#REF!</definedName>
    <definedName name="BR_12_6">#REF!</definedName>
    <definedName name="BR_13" localSheetId="12">#REF!</definedName>
    <definedName name="BR_13">#REF!</definedName>
    <definedName name="BR_13_13" localSheetId="12">#REF!</definedName>
    <definedName name="BR_13_13">#REF!</definedName>
    <definedName name="BR_13_39" localSheetId="12">#REF!</definedName>
    <definedName name="BR_13_39">#REF!</definedName>
    <definedName name="BR_13_6" localSheetId="12">#REF!</definedName>
    <definedName name="BR_13_6">#REF!</definedName>
    <definedName name="BR_14" localSheetId="12">#REF!</definedName>
    <definedName name="BR_14">#REF!</definedName>
    <definedName name="BR_14_13" localSheetId="12">#REF!</definedName>
    <definedName name="BR_14_13">#REF!</definedName>
    <definedName name="BR_14_39" localSheetId="12">#REF!</definedName>
    <definedName name="BR_14_39">#REF!</definedName>
    <definedName name="BR_14_6" localSheetId="12">#REF!</definedName>
    <definedName name="BR_14_6">#REF!</definedName>
    <definedName name="BR_15" localSheetId="12">#REF!</definedName>
    <definedName name="BR_15">#REF!</definedName>
    <definedName name="BR_15_13" localSheetId="12">#REF!</definedName>
    <definedName name="BR_15_13">#REF!</definedName>
    <definedName name="BR_15_39" localSheetId="12">#REF!</definedName>
    <definedName name="BR_15_39">#REF!</definedName>
    <definedName name="BR_15_6" localSheetId="12">#REF!</definedName>
    <definedName name="BR_15_6">#REF!</definedName>
    <definedName name="BR_16" localSheetId="12">#REF!</definedName>
    <definedName name="BR_16">#REF!</definedName>
    <definedName name="BR_16_13" localSheetId="12">#REF!</definedName>
    <definedName name="BR_16_13">#REF!</definedName>
    <definedName name="BR_16_39" localSheetId="12">#REF!</definedName>
    <definedName name="BR_16_39">#REF!</definedName>
    <definedName name="BR_16_6" localSheetId="12">#REF!</definedName>
    <definedName name="BR_16_6">#REF!</definedName>
    <definedName name="BR_17" localSheetId="12">#REF!</definedName>
    <definedName name="BR_17">#REF!</definedName>
    <definedName name="BR_17_13" localSheetId="12">#REF!</definedName>
    <definedName name="BR_17_13">#REF!</definedName>
    <definedName name="BR_17_39" localSheetId="12">#REF!</definedName>
    <definedName name="BR_17_39">#REF!</definedName>
    <definedName name="BR_17_6" localSheetId="12">#REF!</definedName>
    <definedName name="BR_17_6">#REF!</definedName>
    <definedName name="BR_18" localSheetId="12">#REF!</definedName>
    <definedName name="BR_18">#REF!</definedName>
    <definedName name="BR_18_13" localSheetId="12">#REF!</definedName>
    <definedName name="BR_18_13">#REF!</definedName>
    <definedName name="BR_18_39" localSheetId="12">#REF!</definedName>
    <definedName name="BR_18_39">#REF!</definedName>
    <definedName name="BR_18_6" localSheetId="12">#REF!</definedName>
    <definedName name="BR_18_6">#REF!</definedName>
    <definedName name="BR_19" localSheetId="12">#REF!</definedName>
    <definedName name="BR_19">#REF!</definedName>
    <definedName name="BR_19_13" localSheetId="12">#REF!</definedName>
    <definedName name="BR_19_13">#REF!</definedName>
    <definedName name="BR_19_39" localSheetId="12">#REF!</definedName>
    <definedName name="BR_19_39">#REF!</definedName>
    <definedName name="BR_19_6" localSheetId="12">#REF!</definedName>
    <definedName name="BR_19_6">#REF!</definedName>
    <definedName name="BR_2" localSheetId="12">#REF!</definedName>
    <definedName name="BR_2">#REF!</definedName>
    <definedName name="BR_2_13" localSheetId="12">#REF!</definedName>
    <definedName name="BR_2_13">#REF!</definedName>
    <definedName name="BR_2_39" localSheetId="12">#REF!</definedName>
    <definedName name="BR_2_39">#REF!</definedName>
    <definedName name="BR_2_6" localSheetId="12">#REF!</definedName>
    <definedName name="BR_2_6">#REF!</definedName>
    <definedName name="BR_20" localSheetId="12">#REF!</definedName>
    <definedName name="BR_20">#REF!</definedName>
    <definedName name="BR_20_13" localSheetId="12">#REF!</definedName>
    <definedName name="BR_20_13">#REF!</definedName>
    <definedName name="BR_20_39" localSheetId="12">#REF!</definedName>
    <definedName name="BR_20_39">#REF!</definedName>
    <definedName name="BR_20_6" localSheetId="12">#REF!</definedName>
    <definedName name="BR_20_6">#REF!</definedName>
    <definedName name="BR_21" localSheetId="12">#REF!</definedName>
    <definedName name="BR_21">#REF!</definedName>
    <definedName name="BR_21_13" localSheetId="12">#REF!</definedName>
    <definedName name="BR_21_13">#REF!</definedName>
    <definedName name="BR_21_39" localSheetId="12">#REF!</definedName>
    <definedName name="BR_21_39">#REF!</definedName>
    <definedName name="BR_21_6" localSheetId="12">#REF!</definedName>
    <definedName name="BR_21_6">#REF!</definedName>
    <definedName name="BR_22" localSheetId="12">#REF!</definedName>
    <definedName name="BR_22">#REF!</definedName>
    <definedName name="BR_22_13" localSheetId="12">#REF!</definedName>
    <definedName name="BR_22_13">#REF!</definedName>
    <definedName name="BR_22_39" localSheetId="12">#REF!</definedName>
    <definedName name="BR_22_39">#REF!</definedName>
    <definedName name="BR_22_6" localSheetId="12">#REF!</definedName>
    <definedName name="BR_22_6">#REF!</definedName>
    <definedName name="BR_23" localSheetId="12">#REF!</definedName>
    <definedName name="BR_23">#REF!</definedName>
    <definedName name="BR_23_13" localSheetId="12">#REF!</definedName>
    <definedName name="BR_23_13">#REF!</definedName>
    <definedName name="BR_23_39" localSheetId="12">#REF!</definedName>
    <definedName name="BR_23_39">#REF!</definedName>
    <definedName name="BR_23_6" localSheetId="12">#REF!</definedName>
    <definedName name="BR_23_6">#REF!</definedName>
    <definedName name="BR_24" localSheetId="12">#REF!</definedName>
    <definedName name="BR_24">#REF!</definedName>
    <definedName name="BR_24_13" localSheetId="12">#REF!</definedName>
    <definedName name="BR_24_13">#REF!</definedName>
    <definedName name="BR_24_39" localSheetId="12">#REF!</definedName>
    <definedName name="BR_24_39">#REF!</definedName>
    <definedName name="BR_24_6" localSheetId="12">#REF!</definedName>
    <definedName name="BR_24_6">#REF!</definedName>
    <definedName name="BR_25" localSheetId="12">#REF!</definedName>
    <definedName name="BR_25">#REF!</definedName>
    <definedName name="BR_25_13" localSheetId="12">#REF!</definedName>
    <definedName name="BR_25_13">#REF!</definedName>
    <definedName name="BR_25_39" localSheetId="12">#REF!</definedName>
    <definedName name="BR_25_39">#REF!</definedName>
    <definedName name="BR_25_6" localSheetId="12">#REF!</definedName>
    <definedName name="BR_25_6">#REF!</definedName>
    <definedName name="BR_26" localSheetId="12">#REF!</definedName>
    <definedName name="BR_26">#REF!</definedName>
    <definedName name="BR_26_13" localSheetId="12">#REF!</definedName>
    <definedName name="BR_26_13">#REF!</definedName>
    <definedName name="BR_26_39" localSheetId="12">#REF!</definedName>
    <definedName name="BR_26_39">#REF!</definedName>
    <definedName name="BR_26_6" localSheetId="12">#REF!</definedName>
    <definedName name="BR_26_6">#REF!</definedName>
    <definedName name="BR_27" localSheetId="12">#REF!</definedName>
    <definedName name="BR_27">#REF!</definedName>
    <definedName name="BR_27_13" localSheetId="12">#REF!</definedName>
    <definedName name="BR_27_13">#REF!</definedName>
    <definedName name="BR_27_39" localSheetId="12">#REF!</definedName>
    <definedName name="BR_27_39">#REF!</definedName>
    <definedName name="BR_27_6" localSheetId="12">#REF!</definedName>
    <definedName name="BR_27_6">#REF!</definedName>
    <definedName name="BR_28" localSheetId="12">#REF!</definedName>
    <definedName name="BR_28">#REF!</definedName>
    <definedName name="BR_28_13" localSheetId="12">#REF!</definedName>
    <definedName name="BR_28_13">#REF!</definedName>
    <definedName name="BR_28_39" localSheetId="12">#REF!</definedName>
    <definedName name="BR_28_39">#REF!</definedName>
    <definedName name="BR_28_6" localSheetId="12">#REF!</definedName>
    <definedName name="BR_28_6">#REF!</definedName>
    <definedName name="BR_29" localSheetId="12">#REF!</definedName>
    <definedName name="BR_29">#REF!</definedName>
    <definedName name="BR_29_13" localSheetId="12">#REF!</definedName>
    <definedName name="BR_29_13">#REF!</definedName>
    <definedName name="BR_29_39" localSheetId="12">#REF!</definedName>
    <definedName name="BR_29_39">#REF!</definedName>
    <definedName name="BR_29_6" localSheetId="12">#REF!</definedName>
    <definedName name="BR_29_6">#REF!</definedName>
    <definedName name="BR_30" localSheetId="12">#REF!</definedName>
    <definedName name="BR_30">#REF!</definedName>
    <definedName name="BR_30_13" localSheetId="12">#REF!</definedName>
    <definedName name="BR_30_13">#REF!</definedName>
    <definedName name="BR_30_39" localSheetId="12">#REF!</definedName>
    <definedName name="BR_30_39">#REF!</definedName>
    <definedName name="BR_30_6" localSheetId="12">#REF!</definedName>
    <definedName name="BR_30_6">#REF!</definedName>
    <definedName name="BR_31" localSheetId="12">#REF!</definedName>
    <definedName name="BR_31">#REF!</definedName>
    <definedName name="BR_32" localSheetId="12">#REF!</definedName>
    <definedName name="BR_32">#REF!</definedName>
    <definedName name="BR_32_13" localSheetId="12">#REF!</definedName>
    <definedName name="BR_32_13">#REF!</definedName>
    <definedName name="BR_32_39" localSheetId="12">#REF!</definedName>
    <definedName name="BR_32_39">#REF!</definedName>
    <definedName name="BR_32_6" localSheetId="12">#REF!</definedName>
    <definedName name="BR_32_6">#REF!</definedName>
    <definedName name="BR_33" localSheetId="12">#REF!</definedName>
    <definedName name="BR_33">#REF!</definedName>
    <definedName name="BR_33_13" localSheetId="12">#REF!</definedName>
    <definedName name="BR_33_13">#REF!</definedName>
    <definedName name="BR_33_39" localSheetId="12">#REF!</definedName>
    <definedName name="BR_33_39">#REF!</definedName>
    <definedName name="BR_33_6" localSheetId="12">#REF!</definedName>
    <definedName name="BR_33_6">#REF!</definedName>
    <definedName name="BR_34" localSheetId="12">#REF!</definedName>
    <definedName name="BR_34">#REF!</definedName>
    <definedName name="BR_34_13" localSheetId="12">#REF!</definedName>
    <definedName name="BR_34_13">#REF!</definedName>
    <definedName name="BR_34_39" localSheetId="12">#REF!</definedName>
    <definedName name="BR_34_39">#REF!</definedName>
    <definedName name="BR_34_6" localSheetId="12">#REF!</definedName>
    <definedName name="BR_34_6">#REF!</definedName>
    <definedName name="BR_40" localSheetId="12">#REF!</definedName>
    <definedName name="BR_40">#REF!</definedName>
    <definedName name="BR_40_13" localSheetId="12">#REF!</definedName>
    <definedName name="BR_40_13">#REF!</definedName>
    <definedName name="BR_40_39" localSheetId="12">#REF!</definedName>
    <definedName name="BR_40_39">#REF!</definedName>
    <definedName name="BR_40_6" localSheetId="12">#REF!</definedName>
    <definedName name="BR_40_6">#REF!</definedName>
    <definedName name="BR_41" localSheetId="12">#REF!</definedName>
    <definedName name="BR_41">#REF!</definedName>
    <definedName name="BR_41_13" localSheetId="12">#REF!</definedName>
    <definedName name="BR_41_13">#REF!</definedName>
    <definedName name="BR_41_39" localSheetId="12">#REF!</definedName>
    <definedName name="BR_41_39">#REF!</definedName>
    <definedName name="BR_41_6" localSheetId="12">#REF!</definedName>
    <definedName name="BR_41_6">#REF!</definedName>
    <definedName name="BR_43" localSheetId="12">#REF!</definedName>
    <definedName name="BR_43">#REF!</definedName>
    <definedName name="BR_43_13" localSheetId="12">#REF!</definedName>
    <definedName name="BR_43_13">#REF!</definedName>
    <definedName name="BR_43_39" localSheetId="12">#REF!</definedName>
    <definedName name="BR_43_39">#REF!</definedName>
    <definedName name="BR_43_6" localSheetId="12">#REF!</definedName>
    <definedName name="BR_43_6">#REF!</definedName>
    <definedName name="BR_44" localSheetId="12">#REF!</definedName>
    <definedName name="BR_44">#REF!</definedName>
    <definedName name="BR_44_13" localSheetId="12">#REF!</definedName>
    <definedName name="BR_44_13">#REF!</definedName>
    <definedName name="BR_44_39" localSheetId="12">#REF!</definedName>
    <definedName name="BR_44_39">#REF!</definedName>
    <definedName name="BR_44_6" localSheetId="12">#REF!</definedName>
    <definedName name="BR_44_6">#REF!</definedName>
    <definedName name="BR_45" localSheetId="12">#REF!</definedName>
    <definedName name="BR_45">#REF!</definedName>
    <definedName name="BR_45_13" localSheetId="12">#REF!</definedName>
    <definedName name="BR_45_13">#REF!</definedName>
    <definedName name="BR_45_39" localSheetId="12">#REF!</definedName>
    <definedName name="BR_45_39">#REF!</definedName>
    <definedName name="BR_45_6" localSheetId="12">#REF!</definedName>
    <definedName name="BR_45_6">#REF!</definedName>
    <definedName name="BR_46" localSheetId="12">#REF!</definedName>
    <definedName name="BR_46">#REF!</definedName>
    <definedName name="BR_46_13" localSheetId="12">#REF!</definedName>
    <definedName name="BR_46_13">#REF!</definedName>
    <definedName name="BR_46_39" localSheetId="12">#REF!</definedName>
    <definedName name="BR_46_39">#REF!</definedName>
    <definedName name="BR_46_6" localSheetId="12">#REF!</definedName>
    <definedName name="BR_46_6">#REF!</definedName>
    <definedName name="BR_47" localSheetId="12">#REF!</definedName>
    <definedName name="BR_47">#REF!</definedName>
    <definedName name="BR_47_13" localSheetId="12">#REF!</definedName>
    <definedName name="BR_47_13">#REF!</definedName>
    <definedName name="BR_47_39" localSheetId="12">#REF!</definedName>
    <definedName name="BR_47_39">#REF!</definedName>
    <definedName name="BR_47_6" localSheetId="12">#REF!</definedName>
    <definedName name="BR_47_6">#REF!</definedName>
    <definedName name="BR_48" localSheetId="12">#REF!</definedName>
    <definedName name="BR_48">#REF!</definedName>
    <definedName name="BR_48_13" localSheetId="12">#REF!</definedName>
    <definedName name="BR_48_13">#REF!</definedName>
    <definedName name="BR_48_39" localSheetId="12">#REF!</definedName>
    <definedName name="BR_48_39">#REF!</definedName>
    <definedName name="BR_48_6" localSheetId="12">#REF!</definedName>
    <definedName name="BR_48_6">#REF!</definedName>
    <definedName name="BR_49" localSheetId="12">#REF!</definedName>
    <definedName name="BR_49">#REF!</definedName>
    <definedName name="BR_49_13" localSheetId="12">#REF!</definedName>
    <definedName name="BR_49_13">#REF!</definedName>
    <definedName name="BR_49_39" localSheetId="12">#REF!</definedName>
    <definedName name="BR_49_39">#REF!</definedName>
    <definedName name="BR_49_6" localSheetId="12">#REF!</definedName>
    <definedName name="BR_49_6">#REF!</definedName>
    <definedName name="BR_50" localSheetId="12">#REF!</definedName>
    <definedName name="BR_50">#REF!</definedName>
    <definedName name="BR_50_13" localSheetId="12">#REF!</definedName>
    <definedName name="BR_50_13">#REF!</definedName>
    <definedName name="BR_50_39" localSheetId="12">#REF!</definedName>
    <definedName name="BR_50_39">#REF!</definedName>
    <definedName name="BR_50_6" localSheetId="12">#REF!</definedName>
    <definedName name="BR_50_6">#REF!</definedName>
    <definedName name="BR_51" localSheetId="12">#REF!</definedName>
    <definedName name="BR_51">#REF!</definedName>
    <definedName name="BR_51_13" localSheetId="12">#REF!</definedName>
    <definedName name="BR_51_13">#REF!</definedName>
    <definedName name="BR_51_39" localSheetId="12">#REF!</definedName>
    <definedName name="BR_51_39">#REF!</definedName>
    <definedName name="BR_51_6" localSheetId="12">#REF!</definedName>
    <definedName name="BR_51_6">#REF!</definedName>
    <definedName name="BR_52" localSheetId="12">#REF!</definedName>
    <definedName name="BR_52">#REF!</definedName>
    <definedName name="BR_52_13" localSheetId="12">#REF!</definedName>
    <definedName name="BR_52_13">#REF!</definedName>
    <definedName name="BR_52_39" localSheetId="12">#REF!</definedName>
    <definedName name="BR_52_39">#REF!</definedName>
    <definedName name="BR_52_6" localSheetId="12">#REF!</definedName>
    <definedName name="BR_52_6">#REF!</definedName>
    <definedName name="BR_6" localSheetId="12">#REF!</definedName>
    <definedName name="BR_6">#REF!</definedName>
    <definedName name="BR_6_13" localSheetId="12">#REF!</definedName>
    <definedName name="BR_6_13">#REF!</definedName>
    <definedName name="BR_6_39" localSheetId="12">#REF!</definedName>
    <definedName name="BR_6_39">#REF!</definedName>
    <definedName name="BR_6_6" localSheetId="12">#REF!</definedName>
    <definedName name="BR_6_6">#REF!</definedName>
    <definedName name="BR_7" localSheetId="12">#REF!</definedName>
    <definedName name="BR_7">#REF!</definedName>
    <definedName name="BR_7_13" localSheetId="12">#REF!</definedName>
    <definedName name="BR_7_13">#REF!</definedName>
    <definedName name="BR_7_39" localSheetId="12">#REF!</definedName>
    <definedName name="BR_7_39">#REF!</definedName>
    <definedName name="BR_7_6" localSheetId="12">#REF!</definedName>
    <definedName name="BR_7_6">#REF!</definedName>
    <definedName name="BR_8" localSheetId="12">#REF!</definedName>
    <definedName name="BR_8">#REF!</definedName>
    <definedName name="BR_8_13" localSheetId="12">#REF!</definedName>
    <definedName name="BR_8_13">#REF!</definedName>
    <definedName name="BR_8_39" localSheetId="12">#REF!</definedName>
    <definedName name="BR_8_39">#REF!</definedName>
    <definedName name="BR_8_6" localSheetId="12">#REF!</definedName>
    <definedName name="BR_8_6">#REF!</definedName>
    <definedName name="BR_9" localSheetId="12">#REF!</definedName>
    <definedName name="BR_9">#REF!</definedName>
    <definedName name="BR_9_13" localSheetId="12">#REF!</definedName>
    <definedName name="BR_9_13">#REF!</definedName>
    <definedName name="BR_9_39" localSheetId="12">#REF!</definedName>
    <definedName name="BR_9_39">#REF!</definedName>
    <definedName name="BR_9_6" localSheetId="12">#REF!</definedName>
    <definedName name="BR_9_6">#REF!</definedName>
    <definedName name="BRB" localSheetId="12">#REF!</definedName>
    <definedName name="BRB">#REF!</definedName>
    <definedName name="BRC" localSheetId="12">#REF!</definedName>
    <definedName name="BRC">#REF!</definedName>
    <definedName name="BRITA" localSheetId="12">#REF!</definedName>
    <definedName name="BRITA" localSheetId="11">#REF!</definedName>
    <definedName name="BRITA">#REF!</definedName>
    <definedName name="BRITA1" localSheetId="12">#REF!</definedName>
    <definedName name="BRITA1" localSheetId="11">#REF!</definedName>
    <definedName name="BRITA1">#REF!</definedName>
    <definedName name="BRITAC" localSheetId="12">#REF!</definedName>
    <definedName name="BRITAC">#REF!</definedName>
    <definedName name="BRITACONCRETO" localSheetId="12">#REF!</definedName>
    <definedName name="BRITACONCRETO">#REF!</definedName>
    <definedName name="britage" localSheetId="12" hidden="1">{#N/A,#N/A,FALSE,"GERAL";#N/A,#N/A,FALSE,"012-96";#N/A,#N/A,FALSE,"018-96";#N/A,#N/A,FALSE,"027-96";#N/A,#N/A,FALSE,"059-96";#N/A,#N/A,FALSE,"076-96";#N/A,#N/A,FALSE,"019-97";#N/A,#N/A,FALSE,"021-97";#N/A,#N/A,FALSE,"022-97";#N/A,#N/A,FALSE,"028-97"}</definedName>
    <definedName name="britage" hidden="1">{#N/A,#N/A,FALSE,"GERAL";#N/A,#N/A,FALSE,"012-96";#N/A,#N/A,FALSE,"018-96";#N/A,#N/A,FALSE,"027-96";#N/A,#N/A,FALSE,"059-96";#N/A,#N/A,FALSE,"076-96";#N/A,#N/A,FALSE,"019-97";#N/A,#N/A,FALSE,"021-97";#N/A,#N/A,FALSE,"022-97";#N/A,#N/A,FALSE,"028-97"}</definedName>
    <definedName name="BRITAGEM" localSheetId="12" hidden="1">{#N/A,#N/A,FALSE,"GERAL";#N/A,#N/A,FALSE,"012-96";#N/A,#N/A,FALSE,"018-96";#N/A,#N/A,FALSE,"027-96";#N/A,#N/A,FALSE,"059-96";#N/A,#N/A,FALSE,"076-96";#N/A,#N/A,FALSE,"019-97";#N/A,#N/A,FALSE,"021-97";#N/A,#N/A,FALSE,"022-97";#N/A,#N/A,FALSE,"028-97"}</definedName>
    <definedName name="BRITAGEM" hidden="1">{#N/A,#N/A,FALSE,"GERAL";#N/A,#N/A,FALSE,"012-96";#N/A,#N/A,FALSE,"018-96";#N/A,#N/A,FALSE,"027-96";#N/A,#N/A,FALSE,"059-96";#N/A,#N/A,FALSE,"076-96";#N/A,#N/A,FALSE,"019-97";#N/A,#N/A,FALSE,"021-97";#N/A,#N/A,FALSE,"022-97";#N/A,#N/A,FALSE,"028-97"}</definedName>
    <definedName name="BRITAGEMFL1" localSheetId="12" hidden="1">{#N/A,#N/A,FALSE,"GERAL";#N/A,#N/A,FALSE,"012-96";#N/A,#N/A,FALSE,"018-96";#N/A,#N/A,FALSE,"027-96";#N/A,#N/A,FALSE,"059-96";#N/A,#N/A,FALSE,"076-96";#N/A,#N/A,FALSE,"019-97";#N/A,#N/A,FALSE,"021-97";#N/A,#N/A,FALSE,"022-97";#N/A,#N/A,FALSE,"028-97"}</definedName>
    <definedName name="BRITAGEMFL1" hidden="1">{#N/A,#N/A,FALSE,"GERAL";#N/A,#N/A,FALSE,"012-96";#N/A,#N/A,FALSE,"018-96";#N/A,#N/A,FALSE,"027-96";#N/A,#N/A,FALSE,"059-96";#N/A,#N/A,FALSE,"076-96";#N/A,#N/A,FALSE,"019-97";#N/A,#N/A,FALSE,"021-97";#N/A,#N/A,FALSE,"022-97";#N/A,#N/A,FALSE,"028-97"}</definedName>
    <definedName name="britanpav">#REF!</definedName>
    <definedName name="BRITAP1" localSheetId="12">#REF!</definedName>
    <definedName name="BRITAP1" localSheetId="11">#REF!</definedName>
    <definedName name="BRITAP1" localSheetId="14">#REF!</definedName>
    <definedName name="BRITAP1">#REF!</definedName>
    <definedName name="BRITAP2" localSheetId="12">#REF!</definedName>
    <definedName name="BRITAP2" localSheetId="11">#REF!</definedName>
    <definedName name="BRITAP2" localSheetId="14">#REF!</definedName>
    <definedName name="BRITAP2">#REF!</definedName>
    <definedName name="BRITAREM" localSheetId="12">#REF!</definedName>
    <definedName name="BRITAREM">#REF!</definedName>
    <definedName name="BRITARPDMAN" localSheetId="12">#REF!</definedName>
    <definedName name="BRITARPDMAN">#REF!</definedName>
    <definedName name="BRITARPDMEC" localSheetId="12">#REF!</definedName>
    <definedName name="BRITARPDMEC">#REF!</definedName>
    <definedName name="BRITAT" localSheetId="12">#REF!</definedName>
    <definedName name="BRITAT">#REF!</definedName>
    <definedName name="BROWN" localSheetId="12"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BROWN"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BRZ" localSheetId="12">#REF!</definedName>
    <definedName name="BRZ">#REF!</definedName>
    <definedName name="BRZ_13" localSheetId="12">#REF!</definedName>
    <definedName name="BRZ_13">#REF!</definedName>
    <definedName name="BRZ_39" localSheetId="12">#REF!</definedName>
    <definedName name="BRZ_39">#REF!</definedName>
    <definedName name="BRZ_6" localSheetId="12">#REF!</definedName>
    <definedName name="BRZ_6">#REF!</definedName>
    <definedName name="BS" localSheetId="12">#REF!</definedName>
    <definedName name="BS" localSheetId="11">#REF!</definedName>
    <definedName name="BS" localSheetId="14">#REF!</definedName>
    <definedName name="BS">#REF!</definedName>
    <definedName name="BSEG" localSheetId="12">#REF!</definedName>
    <definedName name="BSEG">#REF!</definedName>
    <definedName name="BU" localSheetId="12">#REF!</definedName>
    <definedName name="BU">#REF!</definedName>
    <definedName name="BUCETA" localSheetId="12">#REF!</definedName>
    <definedName name="BUCETA">#REF!</definedName>
    <definedName name="Bueiro" localSheetId="12" hidden="1">{#N/A,#N/A,TRUE,"Serviços"}</definedName>
    <definedName name="Bueiro" localSheetId="15" hidden="1">{#N/A,#N/A,TRUE,"Serviços"}</definedName>
    <definedName name="Bueiro" localSheetId="11" hidden="1">{#N/A,#N/A,TRUE,"Serviços"}</definedName>
    <definedName name="Bueiro" hidden="1">{#N/A,#N/A,TRUE,"Serviços"}</definedName>
    <definedName name="bueirodetalhado" localSheetId="12">#REF!</definedName>
    <definedName name="bueirodetalhado" localSheetId="11">#REF!</definedName>
    <definedName name="bueirodetalhado">#REF!</definedName>
    <definedName name="BUEIROS" localSheetId="12">#REF!</definedName>
    <definedName name="BUEIROS" localSheetId="11">#REF!</definedName>
    <definedName name="BUEIROS">{#N/A,#N/A,FALSE,"QUADRO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BUEIROSMETALICOS" localSheetId="12">#REF!</definedName>
    <definedName name="BUEIROSMETALICOS">#REF!</definedName>
    <definedName name="BuiltIn_AutoFilter___2" localSheetId="12">#REF!</definedName>
    <definedName name="BuiltIn_AutoFilter___2">#REF!</definedName>
    <definedName name="BuiltIn_AutoFilter___2_1" localSheetId="12">#REF!</definedName>
    <definedName name="BuiltIn_AutoFilter___2_1">#REF!</definedName>
    <definedName name="BuiltIn_AutoFilter___2_2" localSheetId="12">#REF!</definedName>
    <definedName name="BuiltIn_AutoFilter___2_2">#REF!</definedName>
    <definedName name="BuiltIn_AutoFilter___2_3" localSheetId="12">#REF!</definedName>
    <definedName name="BuiltIn_AutoFilter___2_3">#REF!</definedName>
    <definedName name="BuiltIn_AutoFilter___2_4" localSheetId="12">#REF!</definedName>
    <definedName name="BuiltIn_AutoFilter___2_4">#REF!</definedName>
    <definedName name="BuiltIn_AutoFilter___2_5" localSheetId="12">#REF!</definedName>
    <definedName name="BuiltIn_AutoFilter___2_5">#REF!</definedName>
    <definedName name="BuiltIn_AutoFilter___2_6" localSheetId="12">#REF!</definedName>
    <definedName name="BuiltIn_AutoFilter___2_6">#REF!</definedName>
    <definedName name="BuiltIn_AutoFilter___2_7" localSheetId="12">#REF!</definedName>
    <definedName name="BuiltIn_AutoFilter___2_7">#REF!</definedName>
    <definedName name="BuiltIn_AutoFilter___2_8" localSheetId="12">#REF!</definedName>
    <definedName name="BuiltIn_AutoFilter___2_8">#REF!</definedName>
    <definedName name="BuiltIn_AutoFilter___2_9" localSheetId="12">#REF!</definedName>
    <definedName name="BuiltIn_AutoFilter___2_9">#REF!</definedName>
    <definedName name="BuiltIn_Print_Area" localSheetId="11">#REF!</definedName>
    <definedName name="BuiltIn_Print_Area">#N/A</definedName>
    <definedName name="BuiltIn_Print_Area_17" localSheetId="12">#REF!</definedName>
    <definedName name="BuiltIn_Print_Area_17">#REF!</definedName>
    <definedName name="BuiltIn_Print_Area_2" localSheetId="12">#REF!</definedName>
    <definedName name="BuiltIn_Print_Area_2">#REF!</definedName>
    <definedName name="BuiltIn_Print_Area_23" localSheetId="12">#REF!</definedName>
    <definedName name="BuiltIn_Print_Area_23">#REF!</definedName>
    <definedName name="BuiltIn_Print_Area_26" localSheetId="12">#REF!</definedName>
    <definedName name="BuiltIn_Print_Area_26">#REF!</definedName>
    <definedName name="BuiltIn_Print_Area_27" localSheetId="12">#REF!</definedName>
    <definedName name="BuiltIn_Print_Area_27">#REF!</definedName>
    <definedName name="BuiltIn_Print_Area_4" localSheetId="12">#REF!</definedName>
    <definedName name="BuiltIn_Print_Area_4">#REF!</definedName>
    <definedName name="BuiltIn_Print_Area_9" localSheetId="12">#REF!</definedName>
    <definedName name="BuiltIn_Print_Area_9">#REF!</definedName>
    <definedName name="BuiltIn_Print_Titles" localSheetId="12">#REF!</definedName>
    <definedName name="BuiltIn_Print_Titles" localSheetId="11">#REF!</definedName>
    <definedName name="BuiltIn_Print_Titles" localSheetId="14">#REF!</definedName>
    <definedName name="BuiltIn_Print_Titles">#REF!</definedName>
    <definedName name="BV">#N/A</definedName>
    <definedName name="BV_24">NA()</definedName>
    <definedName name="BV_25">NA()</definedName>
    <definedName name="BV_26">NA()</definedName>
    <definedName name="BV_27">NA()</definedName>
    <definedName name="BV_28">NA()</definedName>
    <definedName name="BV_3">NA()</definedName>
    <definedName name="BV_5">NA()</definedName>
    <definedName name="BV_6">NA()</definedName>
    <definedName name="BV_7">NA()</definedName>
    <definedName name="BVO" localSheetId="12">#REF!</definedName>
    <definedName name="BVO" localSheetId="11">#REF!</definedName>
    <definedName name="BVO" localSheetId="14">#REF!</definedName>
    <definedName name="BVO">#REF!</definedName>
    <definedName name="BVR" localSheetId="12">#REF!</definedName>
    <definedName name="BVR" localSheetId="11">#REF!</definedName>
    <definedName name="BVR" localSheetId="14">#REF!</definedName>
    <definedName name="BVR">#REF!</definedName>
    <definedName name="bwsgvf" localSheetId="12">#REF!</definedName>
    <definedName name="bwsgvf">#REF!</definedName>
    <definedName name="Ç" localSheetId="12" hidden="1">{#N/A,#N/A,FALSE,"MO (2)"}</definedName>
    <definedName name="Ç" localSheetId="11" hidden="1">{#N/A,#N/A,FALSE,"MO (2)"}</definedName>
    <definedName name="Ç" hidden="1">{#N/A,#N/A,FALSE,"MO (2)"}</definedName>
    <definedName name="C_" localSheetId="12">#REF!</definedName>
    <definedName name="C_" localSheetId="11">#N/A</definedName>
    <definedName name="C_" localSheetId="14">#REF!</definedName>
    <definedName name="C_">#REF!</definedName>
    <definedName name="C__1" localSheetId="12">#REF!</definedName>
    <definedName name="C__1" localSheetId="11">#REF!</definedName>
    <definedName name="C__1" localSheetId="14">#REF!</definedName>
    <definedName name="C__1">#REF!</definedName>
    <definedName name="C__14">#N/A</definedName>
    <definedName name="C__7">#N/A</definedName>
    <definedName name="C__7_1" localSheetId="12">#REF!</definedName>
    <definedName name="C__7_1" localSheetId="11">#REF!</definedName>
    <definedName name="C__7_1" localSheetId="14">#REF!</definedName>
    <definedName name="C__7_1">#REF!</definedName>
    <definedName name="C__7_14">#N/A</definedName>
    <definedName name="C_CUSTO" localSheetId="12">#REF!</definedName>
    <definedName name="C_CUSTO" localSheetId="11">#REF!</definedName>
    <definedName name="C_CUSTO">#REF!</definedName>
    <definedName name="C_Univ">#N/A</definedName>
    <definedName name="ca" localSheetId="12">#REF!</definedName>
    <definedName name="ca" localSheetId="11">#REF!</definedName>
    <definedName name="CA">#REF!</definedName>
    <definedName name="CA_01">#N/A</definedName>
    <definedName name="CA_01_1" localSheetId="12">#REF!</definedName>
    <definedName name="CA_01_1" localSheetId="11">#REF!</definedName>
    <definedName name="CA_01_1" localSheetId="14">#REF!</definedName>
    <definedName name="CA_01_1">#REF!</definedName>
    <definedName name="CA_04">#N/A</definedName>
    <definedName name="CA_04_1" localSheetId="12">#REF!</definedName>
    <definedName name="CA_04_1" localSheetId="11">#REF!</definedName>
    <definedName name="CA_04_1" localSheetId="14">#REF!</definedName>
    <definedName name="CA_04_1">#REF!</definedName>
    <definedName name="CA_35">#N/A</definedName>
    <definedName name="CA_35_1" localSheetId="12">#REF!</definedName>
    <definedName name="CA_35_1" localSheetId="11">#REF!</definedName>
    <definedName name="CA_35_1" localSheetId="14">#REF!</definedName>
    <definedName name="CA_35_1">#REF!</definedName>
    <definedName name="CA_40">#N/A</definedName>
    <definedName name="CA_40_1" localSheetId="12">#REF!</definedName>
    <definedName name="CA_40_1" localSheetId="11">#REF!</definedName>
    <definedName name="CA_40_1" localSheetId="14">#REF!</definedName>
    <definedName name="CA_40_1">#REF!</definedName>
    <definedName name="CA_41">#N/A</definedName>
    <definedName name="CA_41_1" localSheetId="12">#REF!</definedName>
    <definedName name="CA_41_1" localSheetId="11">#REF!</definedName>
    <definedName name="CA_41_1" localSheetId="14">#REF!</definedName>
    <definedName name="CA_41_1">#REF!</definedName>
    <definedName name="CA_42">#N/A</definedName>
    <definedName name="CA_42_1" localSheetId="12">#REF!</definedName>
    <definedName name="CA_42_1" localSheetId="11">#REF!</definedName>
    <definedName name="CA_42_1" localSheetId="14">#REF!</definedName>
    <definedName name="CA_42_1">#REF!</definedName>
    <definedName name="CA_43">#N/A</definedName>
    <definedName name="CA_43_1" localSheetId="12">#REF!</definedName>
    <definedName name="CA_43_1" localSheetId="11">#REF!</definedName>
    <definedName name="CA_43_1" localSheetId="14">#REF!</definedName>
    <definedName name="CA_43_1">#REF!</definedName>
    <definedName name="CA´L" localSheetId="12" hidden="1">{#N/A,#N/A,FALSE,"Cronograma";#N/A,#N/A,FALSE,"Cronogr. 2"}</definedName>
    <definedName name="CA´L" localSheetId="11" hidden="1">{#N/A,#N/A,FALSE,"Cronograma";#N/A,#N/A,FALSE,"Cronogr. 2"}</definedName>
    <definedName name="CA´L" hidden="1">{#N/A,#N/A,FALSE,"Cronograma";#N/A,#N/A,FALSE,"Cronogr. 2"}</definedName>
    <definedName name="CAB_ATERRO">#REF!</definedName>
    <definedName name="cab_cortes" localSheetId="12">#REF!</definedName>
    <definedName name="cab_cortes" localSheetId="11">#REF!</definedName>
    <definedName name="cab_cortes" localSheetId="14">#REF!</definedName>
    <definedName name="cab_cortes">#REF!</definedName>
    <definedName name="cab_dmt" localSheetId="12">#REF!</definedName>
    <definedName name="cab_dmt" localSheetId="11">#REF!</definedName>
    <definedName name="cab_dmt" localSheetId="14">#REF!</definedName>
    <definedName name="cab_dmt">#REF!</definedName>
    <definedName name="cab_limpeza" localSheetId="12">#REF!</definedName>
    <definedName name="cab_limpeza" localSheetId="11">#REF!</definedName>
    <definedName name="cab_limpeza" localSheetId="14">#REF!</definedName>
    <definedName name="cab_limpeza">#REF!</definedName>
    <definedName name="CAB_PLANO">#REF!</definedName>
    <definedName name="cab_pmf" localSheetId="12">#REF!</definedName>
    <definedName name="cab_pmf" localSheetId="11">#REF!</definedName>
    <definedName name="cab_pmf" localSheetId="14">#REF!</definedName>
    <definedName name="cab_pmf">#REF!</definedName>
    <definedName name="caba1\0" localSheetId="12">#REF!</definedName>
    <definedName name="caba1\0">#REF!</definedName>
    <definedName name="caba4" localSheetId="12">#REF!</definedName>
    <definedName name="caba4">#REF!</definedName>
    <definedName name="CABE" localSheetId="12">#N/A</definedName>
    <definedName name="CABE" localSheetId="11">#REF!</definedName>
    <definedName name="CABE">#N/A</definedName>
    <definedName name="CABE_1" localSheetId="12">#REF!</definedName>
    <definedName name="CABE_1" localSheetId="11">#REF!</definedName>
    <definedName name="CABE_1" localSheetId="14">#REF!</definedName>
    <definedName name="CABE_1">#REF!</definedName>
    <definedName name="CABEC" localSheetId="12">#REF!</definedName>
    <definedName name="CABEC" localSheetId="11">#REF!</definedName>
    <definedName name="CABEC" localSheetId="14">#REF!</definedName>
    <definedName name="CABEC">#REF!</definedName>
    <definedName name="cabeca" localSheetId="12">#REF!</definedName>
    <definedName name="cabeca" localSheetId="11">#REF!</definedName>
    <definedName name="cabeca" localSheetId="14">#REF!</definedName>
    <definedName name="cabeca">#REF!</definedName>
    <definedName name="CABEÇA" localSheetId="12">BDI!CABEÇA</definedName>
    <definedName name="CABEÇA" localSheetId="11">#N/A</definedName>
    <definedName name="CABEÇA">#REF!</definedName>
    <definedName name="cabeca1" localSheetId="12">#REF!</definedName>
    <definedName name="cabeca1" localSheetId="11">#REF!</definedName>
    <definedName name="cabeca1" localSheetId="14">#REF!</definedName>
    <definedName name="cabeca1">#REF!</definedName>
    <definedName name="cabeçalho" localSheetId="12">#REF!</definedName>
    <definedName name="cabeçalho" localSheetId="11">#REF!</definedName>
    <definedName name="cabeçalho" localSheetId="14">#REF!</definedName>
    <definedName name="cabeçalho">#REF!</definedName>
    <definedName name="cabeçalho1" localSheetId="12">#REF!</definedName>
    <definedName name="cabeçalho1" localSheetId="11">#REF!</definedName>
    <definedName name="cabeçalho1" localSheetId="14">#REF!</definedName>
    <definedName name="cabeçalho1">#REF!</definedName>
    <definedName name="cabmeio" localSheetId="12">#REF!</definedName>
    <definedName name="cabmeio" localSheetId="11">#REF!</definedName>
    <definedName name="cabmeio" localSheetId="14">#REF!</definedName>
    <definedName name="cabmeio">#REF!</definedName>
    <definedName name="CAC" localSheetId="12">#REF!</definedName>
    <definedName name="CAC" localSheetId="11">#REF!</definedName>
    <definedName name="CAC" localSheetId="14">#REF!</definedName>
    <definedName name="CAC">#REF!</definedName>
    <definedName name="CAC_1" localSheetId="12">#REF!</definedName>
    <definedName name="CAC_1" localSheetId="11">#REF!</definedName>
    <definedName name="CAC_1" localSheetId="14">#REF!</definedName>
    <definedName name="CAC_1">#REF!</definedName>
    <definedName name="CAC_2" localSheetId="12">#REF!</definedName>
    <definedName name="CAC_2" localSheetId="11">#REF!</definedName>
    <definedName name="CAC_2" localSheetId="14">#REF!</definedName>
    <definedName name="CAC_2">#REF!</definedName>
    <definedName name="CAC_3" localSheetId="12">#REF!</definedName>
    <definedName name="CAC_3" localSheetId="11">#REF!</definedName>
    <definedName name="CAC_3" localSheetId="14">#REF!</definedName>
    <definedName name="CAC_3">#REF!</definedName>
    <definedName name="CACA">{#N/A,#N/A,FALSE,"QUADRO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CACA16" localSheetId="12">#REF!</definedName>
    <definedName name="CACA16">#REF!</definedName>
    <definedName name="Cadastro" localSheetId="12">#REF!</definedName>
    <definedName name="Cadastro" localSheetId="11">#REF!:#REF!</definedName>
    <definedName name="cadastro">{#N/A,#N/A,FALSE,"QUADRO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Cadastro_2">#N/A</definedName>
    <definedName name="Cadastro_Veículos" localSheetId="12">#REF!</definedName>
    <definedName name="Cadastro_Veículos" localSheetId="11">#REF!</definedName>
    <definedName name="Cadastro_Veículos">#REF!</definedName>
    <definedName name="CadastroMicro" localSheetId="12">#REF!</definedName>
    <definedName name="CadastroMicro">#REF!</definedName>
    <definedName name="cadeira" localSheetId="12" hidden="1">{#N/A,#N/A,TRUE,"Serviços"}</definedName>
    <definedName name="cadeira" localSheetId="15" hidden="1">{#N/A,#N/A,TRUE,"Serviços"}</definedName>
    <definedName name="cadeira" localSheetId="11" hidden="1">{#N/A,#N/A,TRUE,"Serviços"}</definedName>
    <definedName name="cadeira" hidden="1">{#N/A,#N/A,TRUE,"Serviços"}</definedName>
    <definedName name="Cadência_Linha_Contínua" localSheetId="12">#REF!</definedName>
    <definedName name="Cadência_Linha_Contínua">#REF!</definedName>
    <definedName name="Cadência_Sinal_Horizontal" localSheetId="12">#REF!</definedName>
    <definedName name="Cadência_Sinal_Horizontal">#REF!</definedName>
    <definedName name="CadênciaTachaExistente" localSheetId="12">#REF!</definedName>
    <definedName name="CadênciaTachaExistente">#REF!</definedName>
    <definedName name="CadênciaTachaImplantação" localSheetId="12">#REF!</definedName>
    <definedName name="CadênciaTachaImplantação">#REF!</definedName>
    <definedName name="CadIns" localSheetId="17" hidden="1">#REF!</definedName>
    <definedName name="CadIns" localSheetId="12" hidden="1">#REF!</definedName>
    <definedName name="CadIns" localSheetId="15" hidden="1">#REF!</definedName>
    <definedName name="CadIns" localSheetId="9">#REF!</definedName>
    <definedName name="CadIns" localSheetId="11" hidden="1">#REF!</definedName>
    <definedName name="CadIns" localSheetId="6" hidden="1">#REF!</definedName>
    <definedName name="CadIns" localSheetId="14" hidden="1">#REF!</definedName>
    <definedName name="CadIns" localSheetId="16" hidden="1">#REF!</definedName>
    <definedName name="CadIns" localSheetId="1" hidden="1">#REF!</definedName>
    <definedName name="CadIns" localSheetId="0" hidden="1">#REF!</definedName>
    <definedName name="CadIns" hidden="1">#REF!</definedName>
    <definedName name="cadm" localSheetId="12">#REF!</definedName>
    <definedName name="cadm">#REF!</definedName>
    <definedName name="CadSrv" localSheetId="17" hidden="1">#REF!</definedName>
    <definedName name="CadSrv" localSheetId="12" hidden="1">#REF!</definedName>
    <definedName name="CadSrv" localSheetId="15" hidden="1">#REF!</definedName>
    <definedName name="CadSrv" localSheetId="9">#REF!</definedName>
    <definedName name="CadSrv" localSheetId="6" hidden="1">#REF!</definedName>
    <definedName name="CadSrv" localSheetId="14" hidden="1">#REF!</definedName>
    <definedName name="CadSrv" localSheetId="16" hidden="1">#REF!</definedName>
    <definedName name="CadSrv" localSheetId="1" hidden="1">#REF!</definedName>
    <definedName name="CadSrv" localSheetId="0" hidden="1">#REF!</definedName>
    <definedName name="CadSrv" hidden="1">#REF!</definedName>
    <definedName name="CAEEH" localSheetId="12">#REF!</definedName>
    <definedName name="CAEEH">#REF!</definedName>
    <definedName name="CAI" localSheetId="12">#REF!</definedName>
    <definedName name="CAI">#REF!</definedName>
    <definedName name="CAIA">"'file:///D:/Meus documentos/ANASTÁCIO/SERCEL/BR262990800.xls'#$SERVIÇOS.$#REF!$#REF!"</definedName>
    <definedName name="Caiacao" localSheetId="12">#REF!</definedName>
    <definedName name="Caiacao" localSheetId="11">#REF!</definedName>
    <definedName name="Caiacao" localSheetId="14">#REF!</definedName>
    <definedName name="Caiacao">#REF!</definedName>
    <definedName name="CAIAÇÃO" localSheetId="12">#REF!</definedName>
    <definedName name="CAIAÇÃO">#REF!</definedName>
    <definedName name="CAIAÇÃO262" localSheetId="12">#REF!</definedName>
    <definedName name="CAIAÇÃO262">#REF!</definedName>
    <definedName name="CAIB" localSheetId="12">#REF!</definedName>
    <definedName name="CAIB" localSheetId="11">#REF!</definedName>
    <definedName name="CAIB">#REF!</definedName>
    <definedName name="CAIBRO" localSheetId="12">#REF!</definedName>
    <definedName name="CAIBRO">#REF!</definedName>
    <definedName name="CAIMA" localSheetId="12">#REF!</definedName>
    <definedName name="CAIMA">#REF!</definedName>
    <definedName name="CAITA" localSheetId="12">#REF!</definedName>
    <definedName name="CAITA">#REF!</definedName>
    <definedName name="caixa">#REF!</definedName>
    <definedName name="caixas" localSheetId="12" hidden="1">{#N/A,#N/A,FALSE,"GERAL";#N/A,#N/A,FALSE,"012-96";#N/A,#N/A,FALSE,"018-96";#N/A,#N/A,FALSE,"027-96";#N/A,#N/A,FALSE,"059-96";#N/A,#N/A,FALSE,"076-96";#N/A,#N/A,FALSE,"019-97";#N/A,#N/A,FALSE,"021-97";#N/A,#N/A,FALSE,"022-97";#N/A,#N/A,FALSE,"028-97"}</definedName>
    <definedName name="caixas" hidden="1">{#N/A,#N/A,FALSE,"GERAL";#N/A,#N/A,FALSE,"012-96";#N/A,#N/A,FALSE,"018-96";#N/A,#N/A,FALSE,"027-96";#N/A,#N/A,FALSE,"059-96";#N/A,#N/A,FALSE,"076-96";#N/A,#N/A,FALSE,"019-97";#N/A,#N/A,FALSE,"021-97";#N/A,#N/A,FALSE,"022-97";#N/A,#N/A,FALSE,"028-97"}</definedName>
    <definedName name="CAIXILHO_MAD_LEI" localSheetId="12">#REF!</definedName>
    <definedName name="CAIXILHO_MAD_LEI" localSheetId="11">#REF!</definedName>
    <definedName name="CAIXILHO_MAD_LEI">#REF!</definedName>
    <definedName name="CAL" localSheetId="12">#REF!</definedName>
    <definedName name="CAL" localSheetId="11">#REF!</definedName>
    <definedName name="CAL">#REF!</definedName>
    <definedName name="Calcular" localSheetId="12">#REF!</definedName>
    <definedName name="Calcular">#REF!</definedName>
    <definedName name="CalcularAgora" localSheetId="12">#REF!</definedName>
    <definedName name="CalcularAgora" localSheetId="11">#REF!</definedName>
    <definedName name="CalcularAgora" localSheetId="14">#REF!</definedName>
    <definedName name="CalcularAgora">#REF!</definedName>
    <definedName name="CalcularAterro" localSheetId="12">#REF!</definedName>
    <definedName name="CalcularAterro" localSheetId="11">#REF!</definedName>
    <definedName name="CalcularAterro" localSheetId="14">#REF!</definedName>
    <definedName name="CalcularAterro">#REF!</definedName>
    <definedName name="CalcularCorte" localSheetId="12">#REF!</definedName>
    <definedName name="CalcularCorte" localSheetId="11">#REF!</definedName>
    <definedName name="CalcularCorte" localSheetId="14">#REF!</definedName>
    <definedName name="CalcularCorte">#REF!</definedName>
    <definedName name="calculo">#REF!</definedName>
    <definedName name="CALUMBI">NA()</definedName>
    <definedName name="CAM">#REF!</definedName>
    <definedName name="CamCarroceria" localSheetId="12">#REF!</definedName>
    <definedName name="CamCarroceria">#REF!</definedName>
    <definedName name="CAMI" localSheetId="12">"$#REF!.$D$13"</definedName>
    <definedName name="CAMI" localSheetId="11">#REF!</definedName>
    <definedName name="CAMI">"$#REF!.$D$13"</definedName>
    <definedName name="CAMINHAO" localSheetId="12">#REF!</definedName>
    <definedName name="CAMINHAO">#REF!</definedName>
    <definedName name="CAMINHÃO" localSheetId="12">#REF!</definedName>
    <definedName name="CAMINHÃO">#REF!</definedName>
    <definedName name="CAMINHÃO_PIPA" localSheetId="12">#REF!</definedName>
    <definedName name="CAMINHÃO_PIPA">#REF!</definedName>
    <definedName name="camp" localSheetId="12">#REF!</definedName>
    <definedName name="camp">#REF!</definedName>
    <definedName name="CANALETA" localSheetId="12">#REF!</definedName>
    <definedName name="CANALETA" localSheetId="11">#REF!</definedName>
    <definedName name="CANALETA" localSheetId="14">#REF!</definedName>
    <definedName name="CANALETA">#REF!</definedName>
    <definedName name="CANALETA_10" localSheetId="12">#REF!</definedName>
    <definedName name="CANALETA_10">#REF!</definedName>
    <definedName name="CANALETA_12" localSheetId="12">#REF!</definedName>
    <definedName name="CANALETA_12">#REF!</definedName>
    <definedName name="CANALETA_9" localSheetId="12">#REF!</definedName>
    <definedName name="CANALETA_9">#REF!</definedName>
    <definedName name="CANCELAR" localSheetId="12">#REF!</definedName>
    <definedName name="CANCELAR" localSheetId="11">#REF!</definedName>
    <definedName name="CANCELAR">#REF!</definedName>
    <definedName name="CANT" localSheetId="12">#REF!</definedName>
    <definedName name="CANT">#REF!</definedName>
    <definedName name="cant.pista" localSheetId="12">#REF!</definedName>
    <definedName name="cant.pista" localSheetId="11">#REF!</definedName>
    <definedName name="cant.pista" localSheetId="14">#REF!</definedName>
    <definedName name="cant.pista">#REF!</definedName>
    <definedName name="CANT2" localSheetId="12">#REF!</definedName>
    <definedName name="CANT2">#REF!</definedName>
    <definedName name="CANTEIRO" localSheetId="12">#REF!</definedName>
    <definedName name="CANTEIRO" localSheetId="11">#REF!</definedName>
    <definedName name="CANTEIRO" localSheetId="14">#REF!</definedName>
    <definedName name="CANTEIRO">#REF!</definedName>
    <definedName name="cap" localSheetId="12">#REF!</definedName>
    <definedName name="CAP" localSheetId="11">#REF!,#REF!,#REF!,#REF!,#REF!,#REF!,#REF!,#REF!,#REF!,#REF!,#REF!,#REF!,#REF!</definedName>
    <definedName name="cap" localSheetId="14">#REF!</definedName>
    <definedName name="cap">#REF!</definedName>
    <definedName name="CAP_20" localSheetId="12">#REF!</definedName>
    <definedName name="CAP_20" localSheetId="11">#REF!</definedName>
    <definedName name="CAP_20">#REF!</definedName>
    <definedName name="CAP20ROO" localSheetId="12">#REF!</definedName>
    <definedName name="CAP20ROO">#REF!</definedName>
    <definedName name="CAP20W" localSheetId="12">"$#REF!.$J$14"</definedName>
    <definedName name="CAP20W" localSheetId="11">#REF!</definedName>
    <definedName name="CAP20W">"$#REF!.$J$14"</definedName>
    <definedName name="CAP20WA" localSheetId="12">"$#REF!.$J$13"</definedName>
    <definedName name="CAP20WA" localSheetId="11">#REF!</definedName>
    <definedName name="CAP20WA">"$#REF!.$J$13"</definedName>
    <definedName name="CAPA" localSheetId="17" hidden="1">{#N/A,#N/A,TRUE,"Serviços"}</definedName>
    <definedName name="CAPA" localSheetId="12" hidden="1">{#N/A,#N/A,TRUE,"Serviços"}</definedName>
    <definedName name="CAPA" localSheetId="9">{#N/A,#N/A,TRUE,"Serviços"}</definedName>
    <definedName name="CAPA" localSheetId="11" hidden="1">{#N/A,#N/A,TRUE,"Serviços"}</definedName>
    <definedName name="CAPA" localSheetId="6" hidden="1">{#N/A,#N/A,TRUE,"Serviços"}</definedName>
    <definedName name="CAPA" localSheetId="16" hidden="1">{#N/A,#N/A,TRUE,"Serviços"}</definedName>
    <definedName name="CAPA" hidden="1">{#N/A,#N/A,TRUE,"Serviços"}</definedName>
    <definedName name="capa1" localSheetId="17" hidden="1">{#N/A,#N/A,TRUE,"Serviços"}</definedName>
    <definedName name="capa1" localSheetId="12" hidden="1">{#N/A,#N/A,TRUE,"Serviços"}</definedName>
    <definedName name="capa1" localSheetId="15" hidden="1">{#N/A,#N/A,TRUE,"Serviços"}</definedName>
    <definedName name="capa1" localSheetId="9">{#N/A,#N/A,TRUE,"Serviços"}</definedName>
    <definedName name="capa1" localSheetId="11" hidden="1">{#N/A,#N/A,TRUE,"Serviços"}</definedName>
    <definedName name="capa1" localSheetId="6" hidden="1">{#N/A,#N/A,TRUE,"Serviços"}</definedName>
    <definedName name="capa1" localSheetId="16" hidden="1">{#N/A,#N/A,TRUE,"Serviços"}</definedName>
    <definedName name="capa1" hidden="1">{#N/A,#N/A,TRUE,"Serviços"}</definedName>
    <definedName name="capa11" localSheetId="17" hidden="1">{#N/A,#N/A,TRUE,"Serviços"}</definedName>
    <definedName name="capa11" localSheetId="12" hidden="1">{#N/A,#N/A,TRUE,"Serviços"}</definedName>
    <definedName name="capa11" localSheetId="15" hidden="1">{#N/A,#N/A,TRUE,"Serviços"}</definedName>
    <definedName name="capa11" localSheetId="9">{#N/A,#N/A,TRUE,"Serviços"}</definedName>
    <definedName name="capa11" localSheetId="11" hidden="1">{#N/A,#N/A,TRUE,"Serviços"}</definedName>
    <definedName name="capa11" localSheetId="6" hidden="1">{#N/A,#N/A,TRUE,"Serviços"}</definedName>
    <definedName name="capa11" localSheetId="16" hidden="1">{#N/A,#N/A,TRUE,"Serviços"}</definedName>
    <definedName name="capa11" hidden="1">{#N/A,#N/A,TRUE,"Serviços"}</definedName>
    <definedName name="capa2" localSheetId="17" hidden="1">{#N/A,#N/A,TRUE,"Serviços"}</definedName>
    <definedName name="capa2" localSheetId="12" hidden="1">{#N/A,#N/A,TRUE,"Serviços"}</definedName>
    <definedName name="capa2" localSheetId="15" hidden="1">{#N/A,#N/A,TRUE,"Serviços"}</definedName>
    <definedName name="capa2" localSheetId="9">{#N/A,#N/A,TRUE,"Serviços"}</definedName>
    <definedName name="capa2" localSheetId="11" hidden="1">{#N/A,#N/A,TRUE,"Serviços"}</definedName>
    <definedName name="capa2" localSheetId="6" hidden="1">{#N/A,#N/A,TRUE,"Serviços"}</definedName>
    <definedName name="capa2" localSheetId="16" hidden="1">{#N/A,#N/A,TRUE,"Serviços"}</definedName>
    <definedName name="capa2" hidden="1">{#N/A,#N/A,TRUE,"Serviços"}</definedName>
    <definedName name="CAPÁ2" localSheetId="11">#N/A</definedName>
    <definedName name="CAPÁ2">#N/A</definedName>
    <definedName name="capa22" localSheetId="17" hidden="1">{#N/A,#N/A,TRUE,"Serviços"}</definedName>
    <definedName name="capa22" localSheetId="12" hidden="1">{#N/A,#N/A,TRUE,"Serviços"}</definedName>
    <definedName name="capa22" localSheetId="15" hidden="1">{#N/A,#N/A,TRUE,"Serviços"}</definedName>
    <definedName name="capa22" localSheetId="9">{#N/A,#N/A,TRUE,"Serviços"}</definedName>
    <definedName name="capa22" localSheetId="11" hidden="1">{#N/A,#N/A,TRUE,"Serviços"}</definedName>
    <definedName name="capa22" localSheetId="6" hidden="1">{#N/A,#N/A,TRUE,"Serviços"}</definedName>
    <definedName name="capa22" localSheetId="16" hidden="1">{#N/A,#N/A,TRUE,"Serviços"}</definedName>
    <definedName name="capa22" hidden="1">{#N/A,#N/A,TRUE,"Serviços"}</definedName>
    <definedName name="CAPAA" localSheetId="17" hidden="1">{#N/A,#N/A,TRUE,"Serviços"}</definedName>
    <definedName name="CAPAA" localSheetId="12" hidden="1">{#N/A,#N/A,TRUE,"Serviços"}</definedName>
    <definedName name="CAPAA" localSheetId="15" hidden="1">{#N/A,#N/A,TRUE,"Serviços"}</definedName>
    <definedName name="CAPAA" localSheetId="9">{#N/A,#N/A,TRUE,"Serviços"}</definedName>
    <definedName name="CAPAA" localSheetId="11" hidden="1">{#N/A,#N/A,TRUE,"Serviços"}</definedName>
    <definedName name="CAPAA" localSheetId="6" hidden="1">{#N/A,#N/A,TRUE,"Serviços"}</definedName>
    <definedName name="CAPAA" localSheetId="16" hidden="1">{#N/A,#N/A,TRUE,"Serviços"}</definedName>
    <definedName name="CAPAA" hidden="1">{#N/A,#N/A,TRUE,"Serviços"}</definedName>
    <definedName name="CAPACBUQ" localSheetId="12">#REF!</definedName>
    <definedName name="CAPACBUQ">#REF!</definedName>
    <definedName name="CAPASELANTE" localSheetId="12">#REF!</definedName>
    <definedName name="CAPASELANTE">#REF!</definedName>
    <definedName name="CAPCOR" localSheetId="12">#REF!</definedName>
    <definedName name="CAPCOR">#REF!</definedName>
    <definedName name="CAPCU" localSheetId="12">#REF!</definedName>
    <definedName name="CAPCU">#REF!</definedName>
    <definedName name="CAPINA" localSheetId="12">#REF!</definedName>
    <definedName name="CAPINA">#REF!</definedName>
    <definedName name="CAPINA1" localSheetId="12">#REF!</definedName>
    <definedName name="CAPINA1" localSheetId="11">#REF!</definedName>
    <definedName name="CAPINA1" localSheetId="14">#REF!</definedName>
    <definedName name="CAPINA1">#REF!</definedName>
    <definedName name="CAPINA262" localSheetId="12">#REF!</definedName>
    <definedName name="CAPINA262">#REF!</definedName>
    <definedName name="CAPINAMAN" localSheetId="12">#REF!</definedName>
    <definedName name="CAPINAMAN">#REF!</definedName>
    <definedName name="CAPINAMANUAL" localSheetId="12">#REF!</definedName>
    <definedName name="CAPINAMANUAL">#REF!</definedName>
    <definedName name="CapManual" localSheetId="12">#REF!</definedName>
    <definedName name="CapManual">#REF!</definedName>
    <definedName name="CAPREC" localSheetId="12">#REF!</definedName>
    <definedName name="CAPREC">#REF!</definedName>
    <definedName name="CAPSEL" localSheetId="12">#REF!</definedName>
    <definedName name="CAPSEL">#REF!</definedName>
    <definedName name="CAPSEL_13" localSheetId="12">#REF!</definedName>
    <definedName name="CAPSEL_13">#REF!</definedName>
    <definedName name="CAPSEL_39" localSheetId="12">#REF!</definedName>
    <definedName name="CAPSEL_39">#REF!</definedName>
    <definedName name="CAPSEL_6" localSheetId="12">#REF!</definedName>
    <definedName name="CAPSEL_6">#REF!</definedName>
    <definedName name="CAPT" localSheetId="12">#REF!</definedName>
    <definedName name="CAPT">#REF!</definedName>
    <definedName name="CAPTOTAL" localSheetId="12">"$#REF!.$J$12"</definedName>
    <definedName name="CAPTOTAL" localSheetId="11">#REF!</definedName>
    <definedName name="CAPTOTAL">"$#REF!.$J$12"</definedName>
    <definedName name="car" localSheetId="12" hidden="1">#REF!</definedName>
    <definedName name="car" localSheetId="11">#REF!</definedName>
    <definedName name="car" hidden="1">#REF!</definedName>
    <definedName name="CARGOS" localSheetId="12">#REF!</definedName>
    <definedName name="CARGOS">#REF!</definedName>
    <definedName name="CARGOS_E_SALÁRIOS" localSheetId="12">#REF!</definedName>
    <definedName name="CARGOS_E_SALÁRIOS" localSheetId="11">#REF!</definedName>
    <definedName name="CARGOS_E_SALÁRIOS" localSheetId="14">#REF!</definedName>
    <definedName name="CARGOS_E_SALÁRIOS">#REF!</definedName>
    <definedName name="CARLA" localSheetId="12" hidden="1">{#N/A,#N/A,FALSE,"SS";#N/A,#N/A,FALSE,"TER1";#N/A,#N/A,FALSE,"TER2";#N/A,#N/A,FALSE,"TER3";#N/A,#N/A,FALSE,"TP1";#N/A,#N/A,FALSE,"TP2";#N/A,#N/A,FALSE,"TP3";#N/A,#N/A,FALSE,"DI1";#N/A,#N/A,FALSE,"DI2";#N/A,#N/A,FALSE,"DI3";#N/A,#N/A,FALSE,"DS1";#N/A,#N/A,FALSE,"DS2";#N/A,#N/A,FALSE,"CM"}</definedName>
    <definedName name="CARLA" localSheetId="15" hidden="1">{#N/A,#N/A,FALSE,"SS";#N/A,#N/A,FALSE,"TER1";#N/A,#N/A,FALSE,"TER2";#N/A,#N/A,FALSE,"TER3";#N/A,#N/A,FALSE,"TP1";#N/A,#N/A,FALSE,"TP2";#N/A,#N/A,FALSE,"TP3";#N/A,#N/A,FALSE,"DI1";#N/A,#N/A,FALSE,"DI2";#N/A,#N/A,FALSE,"DI3";#N/A,#N/A,FALSE,"DS1";#N/A,#N/A,FALSE,"DS2";#N/A,#N/A,FALSE,"CM"}</definedName>
    <definedName name="CARLA" localSheetId="11" hidden="1">{#N/A,#N/A,FALSE,"SS";#N/A,#N/A,FALSE,"TER1";#N/A,#N/A,FALSE,"TER2";#N/A,#N/A,FALSE,"TER3";#N/A,#N/A,FALSE,"TP1";#N/A,#N/A,FALSE,"TP2";#N/A,#N/A,FALSE,"TP3";#N/A,#N/A,FALSE,"DI1";#N/A,#N/A,FALSE,"DI2";#N/A,#N/A,FALSE,"DI3";#N/A,#N/A,FALSE,"DS1";#N/A,#N/A,FALSE,"DS2";#N/A,#N/A,FALSE,"CM"}</definedName>
    <definedName name="CARLA" hidden="1">{#N/A,#N/A,FALSE,"SS";#N/A,#N/A,FALSE,"TER1";#N/A,#N/A,FALSE,"TER2";#N/A,#N/A,FALSE,"TER3";#N/A,#N/A,FALSE,"TP1";#N/A,#N/A,FALSE,"TP2";#N/A,#N/A,FALSE,"TP3";#N/A,#N/A,FALSE,"DI1";#N/A,#N/A,FALSE,"DI2";#N/A,#N/A,FALSE,"DI3";#N/A,#N/A,FALSE,"DS1";#N/A,#N/A,FALSE,"DS2";#N/A,#N/A,FALSE,"CM"}</definedName>
    <definedName name="carlo" localSheetId="12">{#NAME?}</definedName>
    <definedName name="carlo">{#NAME?}</definedName>
    <definedName name="carlos" localSheetId="12">BDI!carlos</definedName>
    <definedName name="carlos" localSheetId="11">#N/A</definedName>
    <definedName name="carlos">[0]!carlos</definedName>
    <definedName name="CARMADURA" localSheetId="12">#REF!</definedName>
    <definedName name="CARMADURA">#REF!</definedName>
    <definedName name="carp" localSheetId="12">#REF!</definedName>
    <definedName name="carp">#REF!</definedName>
    <definedName name="CARRETEIRO" localSheetId="11">#REF!</definedName>
    <definedName name="CARRETEIRO">#N/A</definedName>
    <definedName name="CARRO" localSheetId="12">#REF!</definedName>
    <definedName name="CARRO">#REF!</definedName>
    <definedName name="CAS" localSheetId="12">#REF!</definedName>
    <definedName name="CAS" localSheetId="11">#REF!</definedName>
    <definedName name="CAS" localSheetId="14">#REF!</definedName>
    <definedName name="CAS">#REF!</definedName>
    <definedName name="CASH_FLOW" localSheetId="12">#REF!</definedName>
    <definedName name="CASH_FLOW">#REF!</definedName>
    <definedName name="cat1acbc" localSheetId="12">#REF!</definedName>
    <definedName name="cat1acbc">#REF!</definedName>
    <definedName name="cavalomec" localSheetId="12">#REF!</definedName>
    <definedName name="cavalomec">#REF!</definedName>
    <definedName name="CB5M" localSheetId="12">#REF!</definedName>
    <definedName name="CB5M">#REF!</definedName>
    <definedName name="CB5MMA" localSheetId="12">#REF!</definedName>
    <definedName name="CB5MMA">#REF!</definedName>
    <definedName name="CB5MTA" localSheetId="12">#REF!</definedName>
    <definedName name="CB5MTA">#REF!</definedName>
    <definedName name="cbas" localSheetId="12">#REF!</definedName>
    <definedName name="cbas">#REF!</definedName>
    <definedName name="CBPCB80" localSheetId="12">#REF!</definedName>
    <definedName name="CBPCB80">#REF!</definedName>
    <definedName name="CBU" localSheetId="12">#REF!</definedName>
    <definedName name="CBU" localSheetId="11">#REF!</definedName>
    <definedName name="CBU" localSheetId="14">#REF!</definedName>
    <definedName name="CBU">#REF!</definedName>
    <definedName name="CBU_2">#N/A</definedName>
    <definedName name="CBU_25" localSheetId="12">#REF!</definedName>
    <definedName name="CBU_25" localSheetId="11">#REF!</definedName>
    <definedName name="CBU_25" localSheetId="14">#REF!</definedName>
    <definedName name="CBU_25">#REF!</definedName>
    <definedName name="CBU_4" localSheetId="12">#REF!</definedName>
    <definedName name="CBU_4">#REF!</definedName>
    <definedName name="CBUII" localSheetId="12">#REF!</definedName>
    <definedName name="CBUII" localSheetId="11">#REF!</definedName>
    <definedName name="CBUII" localSheetId="14">#REF!</definedName>
    <definedName name="CBUII">#REF!</definedName>
    <definedName name="CBUII_2">#N/A</definedName>
    <definedName name="CBUII_25" localSheetId="12">#REF!</definedName>
    <definedName name="CBUII_25" localSheetId="11">#REF!</definedName>
    <definedName name="CBUII_25" localSheetId="14">#REF!</definedName>
    <definedName name="CBUII_25">#REF!</definedName>
    <definedName name="CBUII_4" localSheetId="12">#REF!</definedName>
    <definedName name="CBUII_4">#REF!</definedName>
    <definedName name="CBUIII" localSheetId="12">#REF!</definedName>
    <definedName name="CBUIII">#REF!</definedName>
    <definedName name="cbuq" localSheetId="12">#REF!</definedName>
    <definedName name="cbuq" localSheetId="11">#REF!</definedName>
    <definedName name="cbuq" localSheetId="14">#REF!</definedName>
    <definedName name="cbuq">#REF!</definedName>
    <definedName name="CBUQ.TB" localSheetId="12">#REF!</definedName>
    <definedName name="CBUQ.TB">#REF!</definedName>
    <definedName name="CBUQ_2">#N/A</definedName>
    <definedName name="CBUQ_ALTERADO" localSheetId="12" hidden="1">#REF!</definedName>
    <definedName name="CBUQ_ALTERADO" hidden="1">#REF!</definedName>
    <definedName name="CBUQ_C" localSheetId="12">#REF!</definedName>
    <definedName name="CBUQ_C" localSheetId="11">#REF!</definedName>
    <definedName name="CBUQ_C" localSheetId="14">#REF!</definedName>
    <definedName name="CBUQ_C">#REF!</definedName>
    <definedName name="CBUQ_C_10" localSheetId="12">#REF!</definedName>
    <definedName name="CBUQ_C_10">#REF!</definedName>
    <definedName name="CBUQ_C_12" localSheetId="12">#REF!</definedName>
    <definedName name="CBUQ_C_12">#REF!</definedName>
    <definedName name="CBUQ_C_9" localSheetId="12">#REF!</definedName>
    <definedName name="CBUQ_C_9">#REF!</definedName>
    <definedName name="CBUQ_fxB_1_Adir" localSheetId="12">OFFSET(#REF!,0,COLUMN(#REF!)-1,COUNTA(#REF!),1)</definedName>
    <definedName name="CBUQ_fxB_1_Adir" localSheetId="11">OFFSET(#REF!,0,COLUMN(#REF!)-1,COUNTA(#REF!),1)</definedName>
    <definedName name="CBUQ_fxB_1_Adir" localSheetId="14">OFFSET(#REF!,0,COLUMN(#REF!)-1,COUNTA(#REF!),1)</definedName>
    <definedName name="CBUQ_fxB_1_Adir">OFFSET(#REF!,0,COLUMN(#REF!)-1,COUNTA(#REF!),1)</definedName>
    <definedName name="CBUQ_fxB_1_Aesq" localSheetId="12">OFFSET(#REF!,0,COLUMN(#REF!)-1,COUNTA(#REF!),1)</definedName>
    <definedName name="CBUQ_fxB_1_Aesq" localSheetId="11">OFFSET(#REF!,0,COLUMN(#REF!)-1,COUNTA(#REF!),1)</definedName>
    <definedName name="CBUQ_fxB_1_Aesq" localSheetId="14">OFFSET(#REF!,0,COLUMN(#REF!)-1,COUNTA(#REF!),1)</definedName>
    <definedName name="CBUQ_fxB_1_Aesq">OFFSET(#REF!,0,COLUMN(#REF!)-1,COUNTA(#REF!),1)</definedName>
    <definedName name="CBUQ_fxB_1_pista" localSheetId="12">OFFSET(#REF!,0,MATCH(#REF!,#REF!,0)-1,COUNTA(#REF!),1)</definedName>
    <definedName name="CBUQ_fxB_1_pista" localSheetId="11">OFFSET(#REF!,0,MATCH(#REF!,#REF!,0)-1,COUNTA(#REF!),1)</definedName>
    <definedName name="CBUQ_fxB_1_pista" localSheetId="14">OFFSET(#REF!,0,MATCH(#REF!,#REF!,0)-1,COUNTA(#REF!),1)</definedName>
    <definedName name="CBUQ_fxB_1_pista">OFFSET(#REF!,0,MATCH(#REF!,#REF!,0)-1,COUNTA(#REF!),1)</definedName>
    <definedName name="CBUQ_fxB_2_Adir" localSheetId="12">OFFSET(#REF!,0,COLUMN(#REF!)-1,COUNTA(#REF!),1)</definedName>
    <definedName name="CBUQ_fxB_2_Adir" localSheetId="11">OFFSET(#REF!,0,COLUMN(#REF!)-1,COUNTA(#REF!),1)</definedName>
    <definedName name="CBUQ_fxB_2_Adir" localSheetId="14">OFFSET(#REF!,0,COLUMN(#REF!)-1,COUNTA(#REF!),1)</definedName>
    <definedName name="CBUQ_fxB_2_Adir">OFFSET(#REF!,0,COLUMN(#REF!)-1,COUNTA(#REF!),1)</definedName>
    <definedName name="CBUQ_fxB_2_Aesq" localSheetId="12">OFFSET(#REF!,0,COLUMN(#REF!)-1,COUNTA(#REF!),1)</definedName>
    <definedName name="CBUQ_fxB_2_Aesq" localSheetId="11">OFFSET(#REF!,0,COLUMN(#REF!)-1,COUNTA(#REF!),1)</definedName>
    <definedName name="CBUQ_fxB_2_Aesq" localSheetId="14">OFFSET(#REF!,0,COLUMN(#REF!)-1,COUNTA(#REF!),1)</definedName>
    <definedName name="CBUQ_fxB_2_Aesq">OFFSET(#REF!,0,COLUMN(#REF!)-1,COUNTA(#REF!),1)</definedName>
    <definedName name="CBUQ_fxB_2_pista" localSheetId="12">OFFSET(#REF!,0,MATCH(#REF!,#REF!,0)-1,COUNTA(#REF!),1)</definedName>
    <definedName name="CBUQ_fxB_2_pista" localSheetId="11">OFFSET(#REF!,0,MATCH(#REF!,#REF!,0)-1,COUNTA(#REF!),1)</definedName>
    <definedName name="CBUQ_fxB_2_pista" localSheetId="14">OFFSET(#REF!,0,MATCH(#REF!,#REF!,0)-1,COUNTA(#REF!),1)</definedName>
    <definedName name="CBUQ_fxB_2_pista">OFFSET(#REF!,0,MATCH(#REF!,#REF!,0)-1,COUNTA(#REF!),1)</definedName>
    <definedName name="CBUQ_fxB_3_Adir" localSheetId="12">OFFSET(#REF!,0,COLUMN(#REF!)-1,COUNTA(#REF!),1)</definedName>
    <definedName name="CBUQ_fxB_3_Adir" localSheetId="11">OFFSET(#REF!,0,COLUMN(#REF!)-1,COUNTA(#REF!),1)</definedName>
    <definedName name="CBUQ_fxB_3_Adir" localSheetId="14">OFFSET(#REF!,0,COLUMN(#REF!)-1,COUNTA(#REF!),1)</definedName>
    <definedName name="CBUQ_fxB_3_Adir">OFFSET(#REF!,0,COLUMN(#REF!)-1,COUNTA(#REF!),1)</definedName>
    <definedName name="CBUQ_fxB_3_Aesq" localSheetId="12">OFFSET(#REF!,0,COLUMN(#REF!)-1,COUNTA(#REF!),1)</definedName>
    <definedName name="CBUQ_fxB_3_Aesq" localSheetId="11">OFFSET(#REF!,0,COLUMN(#REF!)-1,COUNTA(#REF!),1)</definedName>
    <definedName name="CBUQ_fxB_3_Aesq" localSheetId="14">OFFSET(#REF!,0,COLUMN(#REF!)-1,COUNTA(#REF!),1)</definedName>
    <definedName name="CBUQ_fxB_3_Aesq">OFFSET(#REF!,0,COLUMN(#REF!)-1,COUNTA(#REF!),1)</definedName>
    <definedName name="CBUQ_fxB_3_pista" localSheetId="12">OFFSET(#REF!,0,MATCH(#REF!,#REF!,0)-1,COUNTA(#REF!),1)</definedName>
    <definedName name="CBUQ_fxB_3_pista" localSheetId="11">OFFSET(#REF!,0,MATCH(#REF!,#REF!,0)-1,COUNTA(#REF!),1)</definedName>
    <definedName name="CBUQ_fxB_3_pista" localSheetId="14">OFFSET(#REF!,0,MATCH(#REF!,#REF!,0)-1,COUNTA(#REF!),1)</definedName>
    <definedName name="CBUQ_fxB_3_pista">OFFSET(#REF!,0,MATCH(#REF!,#REF!,0)-1,COUNTA(#REF!),1)</definedName>
    <definedName name="CBUQ_fxB_4_Adir" localSheetId="12">OFFSET(#REF!,0,COLUMN(#REF!)-1,COUNTA(#REF!),1)</definedName>
    <definedName name="CBUQ_fxB_4_Adir" localSheetId="11">OFFSET(#REF!,0,COLUMN(#REF!)-1,COUNTA(#REF!),1)</definedName>
    <definedName name="CBUQ_fxB_4_Adir" localSheetId="14">OFFSET(#REF!,0,COLUMN(#REF!)-1,COUNTA(#REF!),1)</definedName>
    <definedName name="CBUQ_fxB_4_Adir">OFFSET(#REF!,0,COLUMN(#REF!)-1,COUNTA(#REF!),1)</definedName>
    <definedName name="CBUQ_fxB_4_Aesq" localSheetId="12">OFFSET(#REF!,0,COLUMN(#REF!)-1,COUNTA(#REF!),1)</definedName>
    <definedName name="CBUQ_fxB_4_Aesq" localSheetId="11">OFFSET(#REF!,0,COLUMN(#REF!)-1,COUNTA(#REF!),1)</definedName>
    <definedName name="CBUQ_fxB_4_Aesq" localSheetId="14">OFFSET(#REF!,0,COLUMN(#REF!)-1,COUNTA(#REF!),1)</definedName>
    <definedName name="CBUQ_fxB_4_Aesq">OFFSET(#REF!,0,COLUMN(#REF!)-1,COUNTA(#REF!),1)</definedName>
    <definedName name="CBUQ_fxB_4_pista" localSheetId="12">OFFSET(#REF!,0,MATCH(#REF!,#REF!,0)-1,COUNTA(#REF!),1)</definedName>
    <definedName name="CBUQ_fxB_4_pista" localSheetId="11">OFFSET(#REF!,0,MATCH(#REF!,#REF!,0)-1,COUNTA(#REF!),1)</definedName>
    <definedName name="CBUQ_fxB_4_pista" localSheetId="14">OFFSET(#REF!,0,MATCH(#REF!,#REF!,0)-1,COUNTA(#REF!),1)</definedName>
    <definedName name="CBUQ_fxB_4_pista">OFFSET(#REF!,0,MATCH(#REF!,#REF!,0)-1,COUNTA(#REF!),1)</definedName>
    <definedName name="CBUQ_fxC_1_Adir" localSheetId="12">OFFSET(#REF!,0,COLUMN(#REF!)-1,COUNTA(#REF!),1)</definedName>
    <definedName name="CBUQ_fxC_1_Adir" localSheetId="11">OFFSET(#REF!,0,COLUMN(#REF!)-1,COUNTA(#REF!),1)</definedName>
    <definedName name="CBUQ_fxC_1_Adir" localSheetId="14">OFFSET(#REF!,0,COLUMN(#REF!)-1,COUNTA(#REF!),1)</definedName>
    <definedName name="CBUQ_fxC_1_Adir">OFFSET(#REF!,0,COLUMN(#REF!)-1,COUNTA(#REF!),1)</definedName>
    <definedName name="CBUQ_fxC_1_Aesq" localSheetId="12">OFFSET(#REF!,0,COLUMN(#REF!)-1,COUNTA(#REF!),1)</definedName>
    <definedName name="CBUQ_fxC_1_Aesq" localSheetId="11">OFFSET(#REF!,0,COLUMN(#REF!)-1,COUNTA(#REF!),1)</definedName>
    <definedName name="CBUQ_fxC_1_Aesq" localSheetId="14">OFFSET(#REF!,0,COLUMN(#REF!)-1,COUNTA(#REF!),1)</definedName>
    <definedName name="CBUQ_fxC_1_Aesq">OFFSET(#REF!,0,COLUMN(#REF!)-1,COUNTA(#REF!),1)</definedName>
    <definedName name="CBUQ_fxC_1_pista" localSheetId="12">OFFSET(#REF!,0,MATCH(#REF!,#REF!,0)-1,COUNTA(#REF!),1)</definedName>
    <definedName name="CBUQ_fxC_1_pista" localSheetId="11">OFFSET(#REF!,0,MATCH(#REF!,#REF!,0)-1,COUNTA(#REF!),1)</definedName>
    <definedName name="CBUQ_fxC_1_pista" localSheetId="14">OFFSET(#REF!,0,MATCH(#REF!,#REF!,0)-1,COUNTA(#REF!),1)</definedName>
    <definedName name="CBUQ_fxC_1_pista">OFFSET(#REF!,0,MATCH(#REF!,#REF!,0)-1,COUNTA(#REF!),1)</definedName>
    <definedName name="CBUQ_fxC_2_Adir" localSheetId="12">OFFSET(#REF!,0,COLUMN(#REF!)-1,COUNTA(#REF!),1)</definedName>
    <definedName name="CBUQ_fxC_2_Adir" localSheetId="11">OFFSET(#REF!,0,COLUMN(#REF!)-1,COUNTA(#REF!),1)</definedName>
    <definedName name="CBUQ_fxC_2_Adir" localSheetId="14">OFFSET(#REF!,0,COLUMN(#REF!)-1,COUNTA(#REF!),1)</definedName>
    <definedName name="CBUQ_fxC_2_Adir">OFFSET(#REF!,0,COLUMN(#REF!)-1,COUNTA(#REF!),1)</definedName>
    <definedName name="CBUQ_fxC_2_Aesq" localSheetId="12">OFFSET(#REF!,0,COLUMN(#REF!)-1,COUNTA(#REF!),1)</definedName>
    <definedName name="CBUQ_fxC_2_Aesq" localSheetId="11">OFFSET(#REF!,0,COLUMN(#REF!)-1,COUNTA(#REF!),1)</definedName>
    <definedName name="CBUQ_fxC_2_Aesq" localSheetId="14">OFFSET(#REF!,0,COLUMN(#REF!)-1,COUNTA(#REF!),1)</definedName>
    <definedName name="CBUQ_fxC_2_Aesq">OFFSET(#REF!,0,COLUMN(#REF!)-1,COUNTA(#REF!),1)</definedName>
    <definedName name="CBUQ_fxC_2_pista" localSheetId="12">OFFSET(#REF!,0,MATCH(#REF!,#REF!,0)-1,COUNTA(#REF!),1)</definedName>
    <definedName name="CBUQ_fxC_2_pista" localSheetId="11">OFFSET(#REF!,0,MATCH(#REF!,#REF!,0)-1,COUNTA(#REF!),1)</definedName>
    <definedName name="CBUQ_fxC_2_pista" localSheetId="14">OFFSET(#REF!,0,MATCH(#REF!,#REF!,0)-1,COUNTA(#REF!),1)</definedName>
    <definedName name="CBUQ_fxC_2_pista">OFFSET(#REF!,0,MATCH(#REF!,#REF!,0)-1,COUNTA(#REF!),1)</definedName>
    <definedName name="CBUQ_fxC_3_Adir" localSheetId="12">OFFSET(#REF!,0,COLUMN(#REF!)-1,COUNTA(#REF!),1)</definedName>
    <definedName name="CBUQ_fxC_3_Adir" localSheetId="11">OFFSET(#REF!,0,COLUMN(#REF!)-1,COUNTA(#REF!),1)</definedName>
    <definedName name="CBUQ_fxC_3_Adir" localSheetId="14">OFFSET(#REF!,0,COLUMN(#REF!)-1,COUNTA(#REF!),1)</definedName>
    <definedName name="CBUQ_fxC_3_Adir">OFFSET(#REF!,0,COLUMN(#REF!)-1,COUNTA(#REF!),1)</definedName>
    <definedName name="CBUQ_fxC_3_Aesq" localSheetId="12">OFFSET(#REF!,0,COLUMN(#REF!)-1,COUNTA(#REF!),1)</definedName>
    <definedName name="CBUQ_fxC_3_Aesq" localSheetId="11">OFFSET(#REF!,0,COLUMN(#REF!)-1,COUNTA(#REF!),1)</definedName>
    <definedName name="CBUQ_fxC_3_Aesq" localSheetId="14">OFFSET(#REF!,0,COLUMN(#REF!)-1,COUNTA(#REF!),1)</definedName>
    <definedName name="CBUQ_fxC_3_Aesq">OFFSET(#REF!,0,COLUMN(#REF!)-1,COUNTA(#REF!),1)</definedName>
    <definedName name="CBUQ_fxC_3_pista" localSheetId="12">OFFSET(#REF!,0,MATCH(#REF!,#REF!,0)-1,COUNTA(#REF!),1)</definedName>
    <definedName name="CBUQ_fxC_3_pista" localSheetId="11">OFFSET(#REF!,0,MATCH(#REF!,#REF!,0)-1,COUNTA(#REF!),1)</definedName>
    <definedName name="CBUQ_fxC_3_pista" localSheetId="14">OFFSET(#REF!,0,MATCH(#REF!,#REF!,0)-1,COUNTA(#REF!),1)</definedName>
    <definedName name="CBUQ_fxC_3_pista">OFFSET(#REF!,0,MATCH(#REF!,#REF!,0)-1,COUNTA(#REF!),1)</definedName>
    <definedName name="CBUQ_fxC_4_Adir" localSheetId="12">OFFSET(#REF!,0,COLUMN(#REF!)-1,COUNTA(#REF!),1)</definedName>
    <definedName name="CBUQ_fxC_4_Adir" localSheetId="11">OFFSET(#REF!,0,COLUMN(#REF!)-1,COUNTA(#REF!),1)</definedName>
    <definedName name="CBUQ_fxC_4_Adir" localSheetId="14">OFFSET(#REF!,0,COLUMN(#REF!)-1,COUNTA(#REF!),1)</definedName>
    <definedName name="CBUQ_fxC_4_Adir">OFFSET(#REF!,0,COLUMN(#REF!)-1,COUNTA(#REF!),1)</definedName>
    <definedName name="CBUQ_fxC_4_Aesq" localSheetId="12">OFFSET(#REF!,0,COLUMN(#REF!)-1,COUNTA(#REF!),1)</definedName>
    <definedName name="CBUQ_fxC_4_Aesq" localSheetId="11">OFFSET(#REF!,0,COLUMN(#REF!)-1,COUNTA(#REF!),1)</definedName>
    <definedName name="CBUQ_fxC_4_Aesq" localSheetId="14">OFFSET(#REF!,0,COLUMN(#REF!)-1,COUNTA(#REF!),1)</definedName>
    <definedName name="CBUQ_fxC_4_Aesq">OFFSET(#REF!,0,COLUMN(#REF!)-1,COUNTA(#REF!),1)</definedName>
    <definedName name="CBUQ_fxC_4_pista" localSheetId="12">OFFSET(#REF!,0,MATCH(#REF!,#REF!,0)-1,COUNTA(#REF!),1)</definedName>
    <definedName name="CBUQ_fxC_4_pista" localSheetId="11">OFFSET(#REF!,0,MATCH(#REF!,#REF!,0)-1,COUNTA(#REF!),1)</definedName>
    <definedName name="CBUQ_fxC_4_pista" localSheetId="14">OFFSET(#REF!,0,MATCH(#REF!,#REF!,0)-1,COUNTA(#REF!),1)</definedName>
    <definedName name="CBUQ_fxC_4_pista">OFFSET(#REF!,0,MATCH(#REF!,#REF!,0)-1,COUNTA(#REF!),1)</definedName>
    <definedName name="CBUQ_fxC_5_Adir" localSheetId="12">OFFSET(#REF!,0,COLUMN(#REF!)-1,COUNTA(#REF!),1)</definedName>
    <definedName name="CBUQ_fxC_5_Adir" localSheetId="11">OFFSET(#REF!,0,COLUMN(#REF!)-1,COUNTA(#REF!),1)</definedName>
    <definedName name="CBUQ_fxC_5_Adir" localSheetId="14">OFFSET(#REF!,0,COLUMN(#REF!)-1,COUNTA(#REF!),1)</definedName>
    <definedName name="CBUQ_fxC_5_Adir">OFFSET(#REF!,0,COLUMN(#REF!)-1,COUNTA(#REF!),1)</definedName>
    <definedName name="CBUQ_fxC_5_Aesq" localSheetId="12">OFFSET(#REF!,0,COLUMN(#REF!)-1,COUNTA(#REF!),1)</definedName>
    <definedName name="CBUQ_fxC_5_Aesq" localSheetId="11">OFFSET(#REF!,0,COLUMN(#REF!)-1,COUNTA(#REF!),1)</definedName>
    <definedName name="CBUQ_fxC_5_Aesq" localSheetId="14">OFFSET(#REF!,0,COLUMN(#REF!)-1,COUNTA(#REF!),1)</definedName>
    <definedName name="CBUQ_fxC_5_Aesq">OFFSET(#REF!,0,COLUMN(#REF!)-1,COUNTA(#REF!),1)</definedName>
    <definedName name="CBUQ_fxC_5_pista" localSheetId="12">OFFSET(#REF!,0,MATCH(#REF!,#REF!,0)-1,COUNTA(#REF!),1)</definedName>
    <definedName name="CBUQ_fxC_5_pista" localSheetId="11">OFFSET(#REF!,0,MATCH(#REF!,#REF!,0)-1,COUNTA(#REF!),1)</definedName>
    <definedName name="CBUQ_fxC_5_pista" localSheetId="14">OFFSET(#REF!,0,MATCH(#REF!,#REF!,0)-1,COUNTA(#REF!),1)</definedName>
    <definedName name="CBUQ_fxC_5_pista">OFFSET(#REF!,0,MATCH(#REF!,#REF!,0)-1,COUNTA(#REF!),1)</definedName>
    <definedName name="CBUQ_fxC_6_Adir" localSheetId="12">OFFSET(#REF!,0,COLUMN(#REF!)-1,COUNTA(#REF!),1)</definedName>
    <definedName name="CBUQ_fxC_6_Adir" localSheetId="11">OFFSET(#REF!,0,COLUMN(#REF!)-1,COUNTA(#REF!),1)</definedName>
    <definedName name="CBUQ_fxC_6_Adir" localSheetId="14">OFFSET(#REF!,0,COLUMN(#REF!)-1,COUNTA(#REF!),1)</definedName>
    <definedName name="CBUQ_fxC_6_Adir">OFFSET(#REF!,0,COLUMN(#REF!)-1,COUNTA(#REF!),1)</definedName>
    <definedName name="CBUQ_fxC_6_Aesq" localSheetId="12">OFFSET(#REF!,0,COLUMN(#REF!)-1,COUNTA(#REF!),1)</definedName>
    <definedName name="CBUQ_fxC_6_Aesq" localSheetId="11">OFFSET(#REF!,0,COLUMN(#REF!)-1,COUNTA(#REF!),1)</definedName>
    <definedName name="CBUQ_fxC_6_Aesq" localSheetId="14">OFFSET(#REF!,0,COLUMN(#REF!)-1,COUNTA(#REF!),1)</definedName>
    <definedName name="CBUQ_fxC_6_Aesq">OFFSET(#REF!,0,COLUMN(#REF!)-1,COUNTA(#REF!),1)</definedName>
    <definedName name="CBUQ_fxC_6_pista" localSheetId="12">OFFSET(#REF!,0,MATCH(#REF!,#REF!,0)-1,COUNTA(#REF!),1)</definedName>
    <definedName name="CBUQ_fxC_6_pista" localSheetId="11">OFFSET(#REF!,0,MATCH(#REF!,#REF!,0)-1,COUNTA(#REF!),1)</definedName>
    <definedName name="CBUQ_fxC_6_pista" localSheetId="14">OFFSET(#REF!,0,MATCH(#REF!,#REF!,0)-1,COUNTA(#REF!),1)</definedName>
    <definedName name="CBUQ_fxC_6_pista">OFFSET(#REF!,0,MATCH(#REF!,#REF!,0)-1,COUNTA(#REF!),1)</definedName>
    <definedName name="CBUQ_fxC_7_Adir" localSheetId="12">OFFSET(#REF!,0,COLUMN(#REF!)-1,COUNTA(#REF!),1)</definedName>
    <definedName name="CBUQ_fxC_7_Adir" localSheetId="11">OFFSET(#REF!,0,COLUMN(#REF!)-1,COUNTA(#REF!),1)</definedName>
    <definedName name="CBUQ_fxC_7_Adir" localSheetId="14">OFFSET(#REF!,0,COLUMN(#REF!)-1,COUNTA(#REF!),1)</definedName>
    <definedName name="CBUQ_fxC_7_Adir">OFFSET(#REF!,0,COLUMN(#REF!)-1,COUNTA(#REF!),1)</definedName>
    <definedName name="CBUQ_fxC_7_Aesq" localSheetId="12">OFFSET(#REF!,0,COLUMN(#REF!)-1,COUNTA(#REF!),1)</definedName>
    <definedName name="CBUQ_fxC_7_Aesq" localSheetId="11">OFFSET(#REF!,0,COLUMN(#REF!)-1,COUNTA(#REF!),1)</definedName>
    <definedName name="CBUQ_fxC_7_Aesq" localSheetId="14">OFFSET(#REF!,0,COLUMN(#REF!)-1,COUNTA(#REF!),1)</definedName>
    <definedName name="CBUQ_fxC_7_Aesq">OFFSET(#REF!,0,COLUMN(#REF!)-1,COUNTA(#REF!),1)</definedName>
    <definedName name="CBUQ_fxC_7_pista" localSheetId="12">OFFSET(#REF!,0,MATCH(#REF!,#REF!,0)-1,COUNTA(#REF!),1)</definedName>
    <definedName name="CBUQ_fxC_7_pista" localSheetId="11">OFFSET(#REF!,0,MATCH(#REF!,#REF!,0)-1,COUNTA(#REF!),1)</definedName>
    <definedName name="CBUQ_fxC_7_pista" localSheetId="14">OFFSET(#REF!,0,MATCH(#REF!,#REF!,0)-1,COUNTA(#REF!),1)</definedName>
    <definedName name="CBUQ_fxC_7_pista">OFFSET(#REF!,0,MATCH(#REF!,#REF!,0)-1,COUNTA(#REF!),1)</definedName>
    <definedName name="CBUQ_fxC_8_Adir" localSheetId="12">OFFSET(#REF!,0,COLUMN(#REF!)-1,COUNTA(#REF!),1)</definedName>
    <definedName name="CBUQ_fxC_8_Adir" localSheetId="11">OFFSET(#REF!,0,COLUMN(#REF!)-1,COUNTA(#REF!),1)</definedName>
    <definedName name="CBUQ_fxC_8_Adir" localSheetId="14">OFFSET(#REF!,0,COLUMN(#REF!)-1,COUNTA(#REF!),1)</definedName>
    <definedName name="CBUQ_fxC_8_Adir">OFFSET(#REF!,0,COLUMN(#REF!)-1,COUNTA(#REF!),1)</definedName>
    <definedName name="CBUQ_fxC_8_Aesq" localSheetId="12">OFFSET(#REF!,0,COLUMN(#REF!)-1,COUNTA(#REF!),1)</definedName>
    <definedName name="CBUQ_fxC_8_Aesq" localSheetId="11">OFFSET(#REF!,0,COLUMN(#REF!)-1,COUNTA(#REF!),1)</definedName>
    <definedName name="CBUQ_fxC_8_Aesq" localSheetId="14">OFFSET(#REF!,0,COLUMN(#REF!)-1,COUNTA(#REF!),1)</definedName>
    <definedName name="CBUQ_fxC_8_Aesq">OFFSET(#REF!,0,COLUMN(#REF!)-1,COUNTA(#REF!),1)</definedName>
    <definedName name="CBUQ_fxC_8_pista" localSheetId="12">OFFSET(#REF!,0,MATCH(#REF!,#REF!,0)-1,COUNTA(#REF!),1)</definedName>
    <definedName name="CBUQ_fxC_8_pista" localSheetId="11">OFFSET(#REF!,0,MATCH(#REF!,#REF!,0)-1,COUNTA(#REF!),1)</definedName>
    <definedName name="CBUQ_fxC_8_pista" localSheetId="14">OFFSET(#REF!,0,MATCH(#REF!,#REF!,0)-1,COUNTA(#REF!),1)</definedName>
    <definedName name="CBUQ_fxC_8_pista">OFFSET(#REF!,0,MATCH(#REF!,#REF!,0)-1,COUNTA(#REF!),1)</definedName>
    <definedName name="CBUQ_H3" localSheetId="12">#REF!</definedName>
    <definedName name="CBUQ_H3" localSheetId="11">#REF!</definedName>
    <definedName name="CBUQ_H3">#REF!</definedName>
    <definedName name="CBUQ_H3_2">#N/A</definedName>
    <definedName name="CBUQB" localSheetId="12">#REF!</definedName>
    <definedName name="CBUQB" localSheetId="11">#REF!</definedName>
    <definedName name="CBUQB" localSheetId="14">#REF!</definedName>
    <definedName name="CBUQB">#REF!</definedName>
    <definedName name="CBUQB_2">#N/A</definedName>
    <definedName name="CBUQB_25" localSheetId="12">#REF!</definedName>
    <definedName name="CBUQB_25" localSheetId="11">#REF!</definedName>
    <definedName name="CBUQB_25" localSheetId="14">#REF!</definedName>
    <definedName name="CBUQB_25">#REF!</definedName>
    <definedName name="CBUQB_4" localSheetId="12">#REF!</definedName>
    <definedName name="CBUQB_4">#REF!</definedName>
    <definedName name="CBUQBB" localSheetId="12">#REF!</definedName>
    <definedName name="CBUQBB">#REF!</definedName>
    <definedName name="CBUQc" localSheetId="12">#REF!</definedName>
    <definedName name="CBUQc" localSheetId="11">#REF!</definedName>
    <definedName name="CBUQc" localSheetId="14">#REF!</definedName>
    <definedName name="CBUQc">#REF!</definedName>
    <definedName name="CBUQc_2">#N/A</definedName>
    <definedName name="CBUQc_25" localSheetId="12">#REF!</definedName>
    <definedName name="CBUQc_25" localSheetId="11">#REF!</definedName>
    <definedName name="CBUQc_25" localSheetId="14">#REF!</definedName>
    <definedName name="CBUQc_25">#REF!</definedName>
    <definedName name="CBUQc_4" localSheetId="12">#REF!</definedName>
    <definedName name="CBUQc_4">#REF!</definedName>
    <definedName name="CBUQcc" localSheetId="12">#REF!</definedName>
    <definedName name="CBUQcc">#REF!</definedName>
    <definedName name="cbuqprod" localSheetId="12">#REF!</definedName>
    <definedName name="cbuqprod">#REF!</definedName>
    <definedName name="CBUQRDPMEC" localSheetId="12">#REF!</definedName>
    <definedName name="CBUQRDPMEC">#REF!</definedName>
    <definedName name="CBUQRPDMAN" localSheetId="12">#REF!</definedName>
    <definedName name="CBUQRPDMAN">#REF!</definedName>
    <definedName name="CBUQRPDMEC" localSheetId="12">#REF!</definedName>
    <definedName name="CBUQRPDMEC">#REF!</definedName>
    <definedName name="CBUU" localSheetId="12">#REF!</definedName>
    <definedName name="CBUU">#REF!</definedName>
    <definedName name="cc" localSheetId="12">#REF!</definedName>
    <definedName name="cc">#REF!</definedName>
    <definedName name="çç" localSheetId="12">BDI!çç</definedName>
    <definedName name="çç" localSheetId="11">#N/A</definedName>
    <definedName name="çç">[0]!çç</definedName>
    <definedName name="CC.102" localSheetId="12">#REF!</definedName>
    <definedName name="CC.102">#REF!</definedName>
    <definedName name="cc.113" localSheetId="12">#REF!</definedName>
    <definedName name="cc.113">#REF!</definedName>
    <definedName name="cc.113a" localSheetId="12">#REF!</definedName>
    <definedName name="cc.113a">#REF!</definedName>
    <definedName name="cc.114" localSheetId="12">#REF!</definedName>
    <definedName name="cc.114">#REF!</definedName>
    <definedName name="CC.153" localSheetId="12">#REF!</definedName>
    <definedName name="CC.153">#REF!</definedName>
    <definedName name="CC.153T" localSheetId="12">#REF!</definedName>
    <definedName name="CC.153T">#REF!</definedName>
    <definedName name="CC.154" localSheetId="12">#REF!</definedName>
    <definedName name="CC.154">#REF!</definedName>
    <definedName name="CC.166" localSheetId="12">#REF!</definedName>
    <definedName name="CC.166">#REF!</definedName>
    <definedName name="CC.170" localSheetId="12">#REF!</definedName>
    <definedName name="CC.170">#REF!</definedName>
    <definedName name="CC.198" localSheetId="12">#REF!</definedName>
    <definedName name="CC.198">#REF!</definedName>
    <definedName name="cc.211" localSheetId="12">#REF!</definedName>
    <definedName name="cc.211">#REF!</definedName>
    <definedName name="CC.247" localSheetId="12">#REF!</definedName>
    <definedName name="CC.247">#REF!</definedName>
    <definedName name="CC.267" localSheetId="12">#REF!</definedName>
    <definedName name="CC.267">#REF!</definedName>
    <definedName name="CC.272" localSheetId="12">#REF!</definedName>
    <definedName name="CC.272">#REF!</definedName>
    <definedName name="çç_30" localSheetId="12">#N/A</definedName>
    <definedName name="çç_30">#N/A</definedName>
    <definedName name="çç_38" localSheetId="12">#N/A</definedName>
    <definedName name="çç_38">#N/A</definedName>
    <definedName name="CC18PMGC" localSheetId="12">#REF!</definedName>
    <definedName name="CC18PMGC">#REF!</definedName>
    <definedName name="CC709_10">#N/A</definedName>
    <definedName name="CC709_11">#N/A</definedName>
    <definedName name="CC709_12">#N/A</definedName>
    <definedName name="CC709_13">#N/A</definedName>
    <definedName name="CC709_14">#N/A</definedName>
    <definedName name="CC709_15">#N/A</definedName>
    <definedName name="CC709_16">#N/A</definedName>
    <definedName name="CC709_17">#N/A</definedName>
    <definedName name="CC709_18">#N/A</definedName>
    <definedName name="CC709_2">#N/A</definedName>
    <definedName name="CC709_5">#N/A</definedName>
    <definedName name="CC709_6">#N/A</definedName>
    <definedName name="CC709_7">#N/A</definedName>
    <definedName name="CC709_8">#N/A</definedName>
    <definedName name="CC709_9">#N/A</definedName>
    <definedName name="CCAIBROS" localSheetId="12">#REF!</definedName>
    <definedName name="CCAIBROS">#REF!</definedName>
    <definedName name="CCARR" localSheetId="12">#REF!</definedName>
    <definedName name="CCARR" localSheetId="11">#REF!</definedName>
    <definedName name="CCARR">#REF!</definedName>
    <definedName name="CCARRO" localSheetId="12">#REF!</definedName>
    <definedName name="CCARRO">#REF!</definedName>
    <definedName name="CCARROCERIA9T" localSheetId="12">#REF!</definedName>
    <definedName name="CCARROCERIA9T">#REF!</definedName>
    <definedName name="CCBASC5" localSheetId="12">#REF!</definedName>
    <definedName name="CCBASC5">#REF!</definedName>
    <definedName name="CCC" localSheetId="12">#REF!</definedName>
    <definedName name="CCC">#REF!</definedName>
    <definedName name="ÇÇÇ">#REF!</definedName>
    <definedName name="ccccc" localSheetId="12">#REF!</definedName>
    <definedName name="ccccc">#REF!</definedName>
    <definedName name="cccccc" localSheetId="12" hidden="1">{"PARTE1",#N/A,FALSE,"Plan1"}</definedName>
    <definedName name="cccccc" hidden="1">{"PARTE1",#N/A,FALSE,"Plan1"}</definedName>
    <definedName name="CCCCCCC" localSheetId="11">#N/A</definedName>
    <definedName name="CCCCCCC">#N/A</definedName>
    <definedName name="CCCCCCCC" localSheetId="17" hidden="1">{#N/A,#N/A,FALSE,"Plan1"}</definedName>
    <definedName name="CCCCCCCC" localSheetId="12" hidden="1">{#N/A,#N/A,FALSE,"Plan1"}</definedName>
    <definedName name="CCCCCCCC" localSheetId="15" hidden="1">{#N/A,#N/A,FALSE,"Plan1"}</definedName>
    <definedName name="CCCCCCCC" localSheetId="11" hidden="1">{#N/A,#N/A,FALSE,"Plan1"}</definedName>
    <definedName name="CCCCCCCC" localSheetId="6" hidden="1">{#N/A,#N/A,FALSE,"Plan1"}</definedName>
    <definedName name="CCCCCCCC" localSheetId="16" hidden="1">{#N/A,#N/A,FALSE,"Plan1"}</definedName>
    <definedName name="CCCCCCCC" hidden="1">{#N/A,#N/A,FALSE,"Plan1"}</definedName>
    <definedName name="ççççççççç" localSheetId="12" hidden="1">#REF!</definedName>
    <definedName name="ççççççççç" hidden="1">#REF!</definedName>
    <definedName name="CCCCCCCCCCC" localSheetId="12">BDI!CCCCCCCCCCC</definedName>
    <definedName name="CCCCCCCCCCC" localSheetId="11">FIT!CCCCCCCCCCC</definedName>
    <definedName name="CCCCCCCCCCC">[0]!CCCCCCCCCCC</definedName>
    <definedName name="CCCCCCCCCCC_25" localSheetId="12">BDI!CCCCCCCCCCC_25</definedName>
    <definedName name="CCCCCCCCCCC_25" localSheetId="11">FIT!CCCCCCCCCCC_25</definedName>
    <definedName name="CCCCCCCCCCC_25">CCCCCCCCCCC_25</definedName>
    <definedName name="CCE">#REF!</definedName>
    <definedName name="cch" localSheetId="9">#REF!</definedName>
    <definedName name="cch" hidden="1">#N/A</definedName>
    <definedName name="CCHAPA16" localSheetId="12">#REF!</definedName>
    <definedName name="CCHAPA16">#REF!</definedName>
    <definedName name="CCIC" localSheetId="12">#REF!</definedName>
    <definedName name="CCIC">#REF!</definedName>
    <definedName name="CCICLÓPICO" localSheetId="12">#REF!</definedName>
    <definedName name="CCICLÓPICO">#REF!</definedName>
    <definedName name="CCM" localSheetId="12">#REF!</definedName>
    <definedName name="CCM" localSheetId="11">#REF!</definedName>
    <definedName name="CCM" localSheetId="14">#REF!</definedName>
    <definedName name="CCM">#REF!</definedName>
    <definedName name="CCMA" localSheetId="12">#REF!</definedName>
    <definedName name="CCMA">#REF!</definedName>
    <definedName name="CCP" localSheetId="12">#REF!</definedName>
    <definedName name="CCP">#REF!</definedName>
    <definedName name="CCP_1" localSheetId="12">#REF!</definedName>
    <definedName name="CCP_1" localSheetId="11">#REF!</definedName>
    <definedName name="CCP_1" localSheetId="14">#REF!</definedName>
    <definedName name="CCP_1">#REF!</definedName>
    <definedName name="CCP_13" localSheetId="12">#REF!</definedName>
    <definedName name="CCP_13">#REF!</definedName>
    <definedName name="CCP_39" localSheetId="12">#REF!</definedName>
    <definedName name="CCP_39">#REF!</definedName>
    <definedName name="CCP_6" localSheetId="12">#REF!</definedName>
    <definedName name="CCP_6">#REF!</definedName>
    <definedName name="CCPW" localSheetId="12">"$#REF!.$E$34"</definedName>
    <definedName name="CCPW" localSheetId="11">#REF!</definedName>
    <definedName name="CCPW">"$#REF!.$E$34"</definedName>
    <definedName name="CCPWA" localSheetId="12">"$#REF!.$E$33"</definedName>
    <definedName name="CCPWA" localSheetId="11">#REF!</definedName>
    <definedName name="CCPWA">"$#REF!.$E$33"</definedName>
    <definedName name="CCTA" localSheetId="12">#REF!</definedName>
    <definedName name="CCTA">#REF!</definedName>
    <definedName name="cctca1acbc" localSheetId="12">#REF!</definedName>
    <definedName name="cctca1acbc">#REF!</definedName>
    <definedName name="ccva" localSheetId="12">#REF!</definedName>
    <definedName name="ccva" localSheetId="11">#REF!</definedName>
    <definedName name="ccva" localSheetId="14">#REF!</definedName>
    <definedName name="ccva">#REF!</definedName>
    <definedName name="CD" localSheetId="12">#REF!</definedName>
    <definedName name="CD" localSheetId="11">#REF!</definedName>
    <definedName name="CD" localSheetId="14">#REF!</definedName>
    <definedName name="CD">#REF!</definedName>
    <definedName name="CD_1" localSheetId="12">#REF!</definedName>
    <definedName name="CD_1" localSheetId="11">#REF!</definedName>
    <definedName name="CD_1" localSheetId="14">#REF!</definedName>
    <definedName name="CD_1">#REF!</definedName>
    <definedName name="CD_13" localSheetId="12">#REF!</definedName>
    <definedName name="CD_13">#REF!</definedName>
    <definedName name="CD_39" localSheetId="12">#REF!</definedName>
    <definedName name="CD_39">#REF!</definedName>
    <definedName name="CD_6" localSheetId="12">#REF!</definedName>
    <definedName name="CD_6">#REF!</definedName>
    <definedName name="CD110PI" localSheetId="12">#REF!</definedName>
    <definedName name="CD110PI" localSheetId="11">#REF!</definedName>
    <definedName name="CD110PI" localSheetId="14">#REF!</definedName>
    <definedName name="CD110PI">#REF!</definedName>
    <definedName name="CD110PI_2">#N/A</definedName>
    <definedName name="CD110R" localSheetId="12">#REF!</definedName>
    <definedName name="CD110R" localSheetId="11">#REF!</definedName>
    <definedName name="CD110R" localSheetId="14">#REF!</definedName>
    <definedName name="CD110R">#REF!</definedName>
    <definedName name="CD110R_2">#N/A</definedName>
    <definedName name="CD316PI" localSheetId="12">#REF!</definedName>
    <definedName name="CD316PI" localSheetId="11">#REF!</definedName>
    <definedName name="CD316PI" localSheetId="14">#REF!</definedName>
    <definedName name="CD316PI">#REF!</definedName>
    <definedName name="CD316PI_2">#N/A</definedName>
    <definedName name="CD316R" localSheetId="12">#REF!</definedName>
    <definedName name="CD316R" localSheetId="11">#REF!</definedName>
    <definedName name="CD316R" localSheetId="14">#REF!</definedName>
    <definedName name="CD316R">#REF!</definedName>
    <definedName name="CD316R_2">#N/A</definedName>
    <definedName name="CD97A" localSheetId="12">"$#REF!.$H$80"</definedName>
    <definedName name="CD97A" localSheetId="11">#REF!</definedName>
    <definedName name="CD97A">"$#REF!.$H$80"</definedName>
    <definedName name="CD97AW" localSheetId="12">"$#REF!.$H$82"</definedName>
    <definedName name="CD97AW" localSheetId="11">#REF!</definedName>
    <definedName name="CD97AW">"$#REF!.$H$82"</definedName>
    <definedName name="cdb" localSheetId="12" hidden="1">{"PARTE1",#N/A,FALSE,"Plan1"}</definedName>
    <definedName name="cdb" hidden="1">{"PARTE1",#N/A,FALSE,"Plan1"}</definedName>
    <definedName name="cdcdc" hidden="1">1</definedName>
    <definedName name="CDEF262" localSheetId="12">#REF!</definedName>
    <definedName name="CDEF262">#REF!</definedName>
    <definedName name="CDF" localSheetId="12">#REF!</definedName>
    <definedName name="CDF" localSheetId="11">#REF!</definedName>
    <definedName name="CDF">#REF!</definedName>
    <definedName name="CDFD" localSheetId="12">#REF!</definedName>
    <definedName name="CDFD">#REF!</definedName>
    <definedName name="CDFDMA" localSheetId="12">#REF!</definedName>
    <definedName name="CDFDMA">#REF!</definedName>
    <definedName name="CDFDTA" localSheetId="12">#REF!</definedName>
    <definedName name="CDFDTA">#REF!</definedName>
    <definedName name="cdfersfs">#N/A</definedName>
    <definedName name="CDFRED" localSheetId="12">#REF!</definedName>
    <definedName name="CDFRED">#REF!</definedName>
    <definedName name="CDFREDMA" localSheetId="12">#REF!</definedName>
    <definedName name="CDFREDMA">#REF!</definedName>
    <definedName name="CDFREDTA" localSheetId="12">#REF!</definedName>
    <definedName name="CDFREDTA">#REF!</definedName>
    <definedName name="CDMA" localSheetId="12">#REF!</definedName>
    <definedName name="CDMA">#REF!</definedName>
    <definedName name="CDP" localSheetId="12">#REF!</definedName>
    <definedName name="CDP" localSheetId="11">#REF!</definedName>
    <definedName name="CDP" localSheetId="14">#REF!</definedName>
    <definedName name="CDP">#REF!</definedName>
    <definedName name="CDPP" localSheetId="12">#REF!</definedName>
    <definedName name="CDPP">#REF!</definedName>
    <definedName name="CDPS05ACBC" localSheetId="12">#REF!</definedName>
    <definedName name="CDPS05ACBC">#REF!</definedName>
    <definedName name="CdQtEqA" hidden="1">2</definedName>
    <definedName name="CdQtEqP" hidden="1">2</definedName>
    <definedName name="CdQtMoA" hidden="1">2</definedName>
    <definedName name="CdQtMoP" hidden="1">2</definedName>
    <definedName name="CdQtMpA" hidden="1">5</definedName>
    <definedName name="CdQtMpP" hidden="1">5</definedName>
    <definedName name="CdQtTrA" hidden="1">2</definedName>
    <definedName name="CdQtTrP" hidden="1">2</definedName>
    <definedName name="cds" localSheetId="12">#REF!</definedName>
    <definedName name="cds">#REF!</definedName>
    <definedName name="cdsc" localSheetId="12" hidden="1">{#N/A,#N/A,FALSE,"FFCXOUT3"}</definedName>
    <definedName name="cdsc" hidden="1">{#N/A,#N/A,FALSE,"FFCXOUT3"}</definedName>
    <definedName name="CDSFSDA" localSheetId="12">#REF!</definedName>
    <definedName name="CDSFSDA">#REF!</definedName>
    <definedName name="CDSS03BC" localSheetId="12">#REF!</definedName>
    <definedName name="CDSS03BC">#REF!</definedName>
    <definedName name="CDTA" localSheetId="12">#REF!</definedName>
    <definedName name="CDTA">#REF!</definedName>
    <definedName name="CDW" localSheetId="12">"$#REF!.$H$41"</definedName>
    <definedName name="CDW" localSheetId="11">#REF!</definedName>
    <definedName name="CDW">"$#REF!.$H$41"</definedName>
    <definedName name="CDWA" localSheetId="12">"$#REF!.$H$40"</definedName>
    <definedName name="CDWA" localSheetId="11">#REF!</definedName>
    <definedName name="CDWA">"$#REF!.$H$40"</definedName>
    <definedName name="CEJCR" localSheetId="12">#REF!</definedName>
    <definedName name="CEJCR">#REF!</definedName>
    <definedName name="CELSO" localSheetId="12">BDI!CELSO</definedName>
    <definedName name="CELSO" localSheetId="11">FIT!CELSO</definedName>
    <definedName name="CELSO">[0]!CELSO</definedName>
    <definedName name="CELSO_25" localSheetId="12">BDI!CELSO_25</definedName>
    <definedName name="CELSO_25" localSheetId="11">FIT!CELSO_25</definedName>
    <definedName name="CELSO_25">CELSO_25</definedName>
    <definedName name="CENCARREGADO" localSheetId="12">#REF!</definedName>
    <definedName name="CENCARREGADO">#REF!</definedName>
    <definedName name="CENTRO_CUSTO" localSheetId="12">#REF!</definedName>
    <definedName name="CENTRO_CUSTO">#REF!</definedName>
    <definedName name="cer1\2" localSheetId="12">#REF!</definedName>
    <definedName name="cer1\2">#REF!</definedName>
    <definedName name="CERAMICA_30X30_PEI_IV" localSheetId="12">#REF!</definedName>
    <definedName name="CERAMICA_30X30_PEI_IV" localSheetId="11">#REF!</definedName>
    <definedName name="CERAMICA_30X30_PEI_IV">#REF!</definedName>
    <definedName name="CERAMICA_30x30_PEI_V" localSheetId="12">#REF!</definedName>
    <definedName name="CERAMICA_30x30_PEI_V" localSheetId="11">#REF!</definedName>
    <definedName name="CERAMICA_30x30_PEI_V">#REF!</definedName>
    <definedName name="Cerca" localSheetId="12">#REF!</definedName>
    <definedName name="Cerca">#REF!</definedName>
    <definedName name="CERTVRTVBT">#N/A</definedName>
    <definedName name="CERTVRTVRBVTT">#N/A</definedName>
    <definedName name="cesar" localSheetId="12">#REF!</definedName>
    <definedName name="cesar" localSheetId="11">#REF!</definedName>
    <definedName name="cesar" localSheetId="14">#REF!</definedName>
    <definedName name="cesar">#REF!</definedName>
    <definedName name="CESCAV" localSheetId="12">#REF!</definedName>
    <definedName name="CESCAV">#REF!</definedName>
    <definedName name="CEV3CAT" localSheetId="12">#REF!</definedName>
    <definedName name="CEV3CAT">#REF!</definedName>
    <definedName name="CF" localSheetId="12">#REF!</definedName>
    <definedName name="CF" localSheetId="11">#REF!</definedName>
    <definedName name="CF" localSheetId="14">#REF!</definedName>
    <definedName name="CF">#REF!</definedName>
    <definedName name="CFCG" localSheetId="12">#REF!</definedName>
    <definedName name="CFCG" localSheetId="11">#REF!</definedName>
    <definedName name="CFCG" localSheetId="14">#REF!</definedName>
    <definedName name="CFCG">#REF!</definedName>
    <definedName name="CFCG_1" localSheetId="12">#REF!</definedName>
    <definedName name="CFCG_1" localSheetId="11">#REF!</definedName>
    <definedName name="CFCG_1" localSheetId="14">#REF!</definedName>
    <definedName name="CFCG_1">#REF!</definedName>
    <definedName name="CFCG_2" localSheetId="12">#REF!</definedName>
    <definedName name="CFCG_2" localSheetId="11">#REF!</definedName>
    <definedName name="CFCG_2" localSheetId="14">#REF!</definedName>
    <definedName name="CFCG_2">#REF!</definedName>
    <definedName name="CFCG_3" localSheetId="12">#REF!</definedName>
    <definedName name="CFCG_3" localSheetId="11">#REF!</definedName>
    <definedName name="CFCG_3" localSheetId="14">#REF!</definedName>
    <definedName name="CFCG_3">#REF!</definedName>
    <definedName name="cfde">#N/A</definedName>
    <definedName name="CFGC" localSheetId="12">#REF!</definedName>
    <definedName name="CFGC">#REF!</definedName>
    <definedName name="CFORMA" localSheetId="12">#REF!</definedName>
    <definedName name="CFORMA">#REF!</definedName>
    <definedName name="CGASTALHO" localSheetId="12">#REF!</definedName>
    <definedName name="CGASTALHO">#REF!</definedName>
    <definedName name="cgc" localSheetId="12">{#NAME?}</definedName>
    <definedName name="cgc">{#NAME?}</definedName>
    <definedName name="CGF" localSheetId="11">#REF!</definedName>
    <definedName name="CGF">#N/A</definedName>
    <definedName name="cghvhn">#N/A</definedName>
    <definedName name="CGUINDAUTO" localSheetId="12">#REF!</definedName>
    <definedName name="CGUINDAUTO">#REF!</definedName>
    <definedName name="Change" localSheetId="12" hidden="1">#REF!</definedName>
    <definedName name="Change" hidden="1">#REF!</definedName>
    <definedName name="Change2" localSheetId="12" hidden="1">#REF!</definedName>
    <definedName name="Change2" hidden="1">#REF!</definedName>
    <definedName name="Change3" localSheetId="12" hidden="1">#REF!</definedName>
    <definedName name="Change3" hidden="1">#REF!</definedName>
    <definedName name="Change4" localSheetId="12" hidden="1">#REF!</definedName>
    <definedName name="Change4" hidden="1">#REF!</definedName>
    <definedName name="ChangeRange" localSheetId="12" hidden="1">#REF!</definedName>
    <definedName name="ChangeRange" hidden="1">#REF!</definedName>
    <definedName name="ChangeRange2" localSheetId="12" hidden="1">#REF!</definedName>
    <definedName name="ChangeRange2" hidden="1">#REF!</definedName>
    <definedName name="Chave" localSheetId="17" hidden="1">#REF!</definedName>
    <definedName name="Chave" localSheetId="12" hidden="1">#REF!</definedName>
    <definedName name="Chave" localSheetId="15" hidden="1">#REF!</definedName>
    <definedName name="Chave" localSheetId="9">#REF!</definedName>
    <definedName name="Chave" localSheetId="6" hidden="1">#REF!</definedName>
    <definedName name="Chave" localSheetId="14" hidden="1">#REF!</definedName>
    <definedName name="Chave" localSheetId="16" hidden="1">#REF!</definedName>
    <definedName name="Chave" localSheetId="1" hidden="1">#REF!</definedName>
    <definedName name="Chave" localSheetId="0" hidden="1">#REF!</definedName>
    <definedName name="Chave" hidden="1">#REF!</definedName>
    <definedName name="Chave1" localSheetId="17" hidden="1">#REF!</definedName>
    <definedName name="Chave1" localSheetId="12" hidden="1">#REF!</definedName>
    <definedName name="Chave1" localSheetId="15" hidden="1">#REF!</definedName>
    <definedName name="Chave1" localSheetId="9">#REF!</definedName>
    <definedName name="Chave1" localSheetId="6" hidden="1">#REF!</definedName>
    <definedName name="Chave1" localSheetId="14" hidden="1">#REF!</definedName>
    <definedName name="Chave1" localSheetId="16" hidden="1">#REF!</definedName>
    <definedName name="Chave1" localSheetId="1" hidden="1">#REF!</definedName>
    <definedName name="Chave1" localSheetId="0" hidden="1">#REF!</definedName>
    <definedName name="Chave1" hidden="1">#REF!</definedName>
    <definedName name="CHEFEENG" localSheetId="12">#REF!</definedName>
    <definedName name="CHEFEENG">#REF!</definedName>
    <definedName name="chefeng" localSheetId="12">#REF!</definedName>
    <definedName name="chefeng">#REF!</definedName>
    <definedName name="chop" localSheetId="12" hidden="1">{"Pèrdues i Guanys analític.Català",#N/A,FALSE,"Català";"Pèrdues i G. analític.castellà",#N/A,FALSE,"Castellà"}</definedName>
    <definedName name="chop" hidden="1">{"Pèrdues i Guanys analític.Català",#N/A,FALSE,"Català";"Pèrdues i G. analític.castellà",#N/A,FALSE,"Castellà"}</definedName>
    <definedName name="CIA_AEREA" localSheetId="12">#REF!</definedName>
    <definedName name="CIA_AEREA" localSheetId="11">#REF!</definedName>
    <definedName name="CIA_AEREA">#REF!</definedName>
    <definedName name="cib" localSheetId="12">#REF!</definedName>
    <definedName name="cib">#REF!</definedName>
    <definedName name="ciclopico" localSheetId="12">#REF!</definedName>
    <definedName name="ciclopico">#REF!</definedName>
    <definedName name="CICLÓPICO" localSheetId="12">#REF!</definedName>
    <definedName name="CICLÓPICO">#REF!</definedName>
    <definedName name="ciclopico_1" localSheetId="12">#REF!</definedName>
    <definedName name="ciclopico_1">#REF!</definedName>
    <definedName name="CIDA" localSheetId="12">#REF!</definedName>
    <definedName name="CIDA">#REF!</definedName>
    <definedName name="CIM" localSheetId="12">#REF!</definedName>
    <definedName name="CIM" localSheetId="11">#REF!</definedName>
    <definedName name="CIM">#REF!</definedName>
    <definedName name="CIMENTO" localSheetId="12">#REF!</definedName>
    <definedName name="CIMENTO" localSheetId="11">#REF!</definedName>
    <definedName name="CIMENTO" localSheetId="14">#REF!</definedName>
    <definedName name="CIMENTO">#REF!</definedName>
    <definedName name="CIMENTO_BRANCO" localSheetId="12">#REF!</definedName>
    <definedName name="CIMENTO_BRANCO" localSheetId="11">#REF!</definedName>
    <definedName name="CIMENTO_BRANCO">#REF!</definedName>
    <definedName name="CIMENTO_COLA" localSheetId="12">#REF!</definedName>
    <definedName name="CIMENTO_COLA" localSheetId="11">#REF!</definedName>
    <definedName name="CIMENTO_COLA">#REF!</definedName>
    <definedName name="CIMENTOBARRA" localSheetId="12">#REF!</definedName>
    <definedName name="CIMENTOBARRA" localSheetId="11">#REF!</definedName>
    <definedName name="CIMENTOBARRA" localSheetId="14">#REF!</definedName>
    <definedName name="CIMENTOBARRA">#REF!</definedName>
    <definedName name="cimnpav">#REF!</definedName>
    <definedName name="cimpav">#REF!</definedName>
    <definedName name="circularização" hidden="1">"AS2DocumentBrowse"</definedName>
    <definedName name="çl" localSheetId="12">#REF!</definedName>
    <definedName name="çl" localSheetId="11">#REF!</definedName>
    <definedName name="çl" localSheetId="14">#REF!</definedName>
    <definedName name="çl">#REF!</definedName>
    <definedName name="CLAG" localSheetId="12">#REF!</definedName>
    <definedName name="CLAG">#REF!</definedName>
    <definedName name="Clas" localSheetId="17" hidden="1">MAX(LEN(#REF!))</definedName>
    <definedName name="Clas" localSheetId="12" hidden="1">MAX(LEN(#REF!))</definedName>
    <definedName name="Clas" localSheetId="15" hidden="1">MAX(LEN(#REF!))</definedName>
    <definedName name="Clas" localSheetId="9">MAX(LEN(#REF!))</definedName>
    <definedName name="Clas" localSheetId="6" hidden="1">MAX(LEN(#REF!))</definedName>
    <definedName name="Clas" localSheetId="14" hidden="1">MAX(LEN(#REF!))</definedName>
    <definedName name="Clas" localSheetId="16" hidden="1">MAX(LEN(#REF!))</definedName>
    <definedName name="Clas" localSheetId="1" hidden="1">MAX(LEN(#REF!))</definedName>
    <definedName name="Clas" localSheetId="0" hidden="1">MAX(LEN(#REF!))</definedName>
    <definedName name="Clas" hidden="1">MAX(LEN(#REF!))</definedName>
    <definedName name="Clas_1" localSheetId="12" hidden="1">MAX(LEN(#REF!))</definedName>
    <definedName name="Clas_1" localSheetId="11" hidden="1">MAX(LEN(#REF!))</definedName>
    <definedName name="Clas_1" localSheetId="14" hidden="1">MAX(LEN(#REF!))</definedName>
    <definedName name="Clas_1" hidden="1">MAX(LEN(#REF!))</definedName>
    <definedName name="Class_Equipamentos" localSheetId="12">#REF!</definedName>
    <definedName name="Class_Equipamentos" localSheetId="11">#REF!</definedName>
    <definedName name="Class_Equipamentos" localSheetId="14">#REF!</definedName>
    <definedName name="Class_Equipamentos">#REF!</definedName>
    <definedName name="Class_Equipamentos_1" localSheetId="12">#REF!</definedName>
    <definedName name="Class_Equipamentos_1" localSheetId="11">#REF!</definedName>
    <definedName name="Class_Equipamentos_1" localSheetId="14">#REF!</definedName>
    <definedName name="Class_Equipamentos_1">#REF!</definedName>
    <definedName name="Class_Equipamentos_2" localSheetId="12">#REF!</definedName>
    <definedName name="Class_Equipamentos_2" localSheetId="11">#REF!</definedName>
    <definedName name="Class_Equipamentos_2" localSheetId="14">#REF!</definedName>
    <definedName name="Class_Equipamentos_2">#REF!</definedName>
    <definedName name="Class_Equipamentos_3" localSheetId="12">#REF!</definedName>
    <definedName name="Class_Equipamentos_3" localSheetId="11">#REF!</definedName>
    <definedName name="Class_Equipamentos_3" localSheetId="14">#REF!</definedName>
    <definedName name="Class_Equipamentos_3">#REF!</definedName>
    <definedName name="Class_Mão_de_Obra" localSheetId="12">#REF!</definedName>
    <definedName name="Class_Mão_de_Obra" localSheetId="11">#REF!</definedName>
    <definedName name="Class_Mão_de_Obra" localSheetId="14">#REF!</definedName>
    <definedName name="Class_Mão_de_Obra">#REF!</definedName>
    <definedName name="Class_Mão_de_Obra_1" localSheetId="12">#REF!</definedName>
    <definedName name="Class_Mão_de_Obra_1" localSheetId="11">#REF!</definedName>
    <definedName name="Class_Mão_de_Obra_1" localSheetId="14">#REF!</definedName>
    <definedName name="Class_Mão_de_Obra_1">#REF!</definedName>
    <definedName name="Class_Mão_de_Obra_2" localSheetId="12">#REF!</definedName>
    <definedName name="Class_Mão_de_Obra_2" localSheetId="11">#REF!</definedName>
    <definedName name="Class_Mão_de_Obra_2" localSheetId="14">#REF!</definedName>
    <definedName name="Class_Mão_de_Obra_2">#REF!</definedName>
    <definedName name="Class_Mão_de_Obra_3" localSheetId="12">#REF!</definedName>
    <definedName name="Class_Mão_de_Obra_3" localSheetId="11">#REF!</definedName>
    <definedName name="Class_Mão_de_Obra_3" localSheetId="14">#REF!</definedName>
    <definedName name="Class_Mão_de_Obra_3">#REF!</definedName>
    <definedName name="Class_Materiais" localSheetId="12">#REF!</definedName>
    <definedName name="Class_Materiais" localSheetId="11">#REF!</definedName>
    <definedName name="Class_Materiais" localSheetId="14">#REF!</definedName>
    <definedName name="Class_Materiais">#REF!</definedName>
    <definedName name="Class_Materiais_1" localSheetId="12">#REF!</definedName>
    <definedName name="Class_Materiais_1" localSheetId="11">#REF!</definedName>
    <definedName name="Class_Materiais_1" localSheetId="14">#REF!</definedName>
    <definedName name="Class_Materiais_1">#REF!</definedName>
    <definedName name="Class_Materiais_2" localSheetId="12">#REF!</definedName>
    <definedName name="Class_Materiais_2" localSheetId="11">#REF!</definedName>
    <definedName name="Class_Materiais_2" localSheetId="14">#REF!</definedName>
    <definedName name="Class_Materiais_2">#REF!</definedName>
    <definedName name="Class_Materiais_3" localSheetId="12">#REF!</definedName>
    <definedName name="Class_Materiais_3" localSheetId="11">#REF!</definedName>
    <definedName name="Class_Materiais_3" localSheetId="14">#REF!</definedName>
    <definedName name="Class_Materiais_3">#REF!</definedName>
    <definedName name="CLCVJCR" localSheetId="12">#REF!</definedName>
    <definedName name="CLCVJCR">#REF!</definedName>
    <definedName name="Cliente" hidden="1">""</definedName>
    <definedName name="clp" localSheetId="12">#REF!</definedName>
    <definedName name="clp">#REF!</definedName>
    <definedName name="clr1\2" localSheetId="12">#REF!</definedName>
    <definedName name="clr1\2">#REF!</definedName>
    <definedName name="Cls" localSheetId="9">#REF!</definedName>
    <definedName name="Cls" hidden="1">#N/A</definedName>
    <definedName name="CM" localSheetId="12">"$#REF!.$O$31"</definedName>
    <definedName name="CM" localSheetId="11">#REF!</definedName>
    <definedName name="CM">"$#REF!.$O$31"</definedName>
    <definedName name="CM.30" localSheetId="12">#REF!</definedName>
    <definedName name="CM.30">#REF!</definedName>
    <definedName name="CM_003">#N/A</definedName>
    <definedName name="CM_003_1" localSheetId="12">#REF!</definedName>
    <definedName name="CM_003_1" localSheetId="11">#REF!</definedName>
    <definedName name="CM_003_1" localSheetId="14">#REF!</definedName>
    <definedName name="CM_003_1">#REF!</definedName>
    <definedName name="CM_202">#N/A</definedName>
    <definedName name="CM_202_1" localSheetId="12">#REF!</definedName>
    <definedName name="CM_202_1" localSheetId="11">#REF!</definedName>
    <definedName name="CM_202_1" localSheetId="14">#REF!</definedName>
    <definedName name="CM_202_1">#REF!</definedName>
    <definedName name="cm_205">#N/A</definedName>
    <definedName name="cm_205_1" localSheetId="12">#REF!</definedName>
    <definedName name="cm_205_1" localSheetId="11">#REF!</definedName>
    <definedName name="cm_205_1" localSheetId="14">#REF!</definedName>
    <definedName name="cm_205_1">#REF!</definedName>
    <definedName name="CM_210">#N/A</definedName>
    <definedName name="CM_210_1" localSheetId="12">#REF!</definedName>
    <definedName name="CM_210_1" localSheetId="11">#REF!</definedName>
    <definedName name="CM_210_1" localSheetId="14">#REF!</definedName>
    <definedName name="CM_210_1">#REF!</definedName>
    <definedName name="CM_211">#N/A</definedName>
    <definedName name="CM_211_1" localSheetId="12">#REF!</definedName>
    <definedName name="CM_211_1" localSheetId="11">#REF!</definedName>
    <definedName name="CM_211_1" localSheetId="14">#REF!</definedName>
    <definedName name="CM_211_1">#REF!</definedName>
    <definedName name="CM_30" localSheetId="12">#REF!</definedName>
    <definedName name="CM_30" localSheetId="11">#REF!</definedName>
    <definedName name="CM_30">#REF!</definedName>
    <definedName name="CM_319">#N/A</definedName>
    <definedName name="CM_319_1" localSheetId="12">#REF!</definedName>
    <definedName name="CM_319_1" localSheetId="11">#REF!</definedName>
    <definedName name="CM_319_1" localSheetId="14">#REF!</definedName>
    <definedName name="CM_319_1">#REF!</definedName>
    <definedName name="CM_320">#N/A</definedName>
    <definedName name="CM_320_1" localSheetId="12">#REF!</definedName>
    <definedName name="CM_320_1" localSheetId="11">#REF!</definedName>
    <definedName name="CM_320_1" localSheetId="14">#REF!</definedName>
    <definedName name="CM_320_1">#REF!</definedName>
    <definedName name="CM_321">#N/A</definedName>
    <definedName name="CM_321_1" localSheetId="12">#REF!</definedName>
    <definedName name="CM_321_1" localSheetId="11">#REF!</definedName>
    <definedName name="CM_321_1" localSheetId="14">#REF!</definedName>
    <definedName name="CM_321_1">#REF!</definedName>
    <definedName name="CM_334">#N/A</definedName>
    <definedName name="CM_334_1" localSheetId="12">#REF!</definedName>
    <definedName name="CM_334_1" localSheetId="11">#REF!</definedName>
    <definedName name="CM_334_1" localSheetId="14">#REF!</definedName>
    <definedName name="CM_334_1">#REF!</definedName>
    <definedName name="CM_335">#N/A</definedName>
    <definedName name="CM_335_1" localSheetId="12">#REF!</definedName>
    <definedName name="CM_335_1" localSheetId="11">#REF!</definedName>
    <definedName name="CM_335_1" localSheetId="14">#REF!</definedName>
    <definedName name="CM_335_1">#REF!</definedName>
    <definedName name="CM_343">#N/A</definedName>
    <definedName name="CM_343_1" localSheetId="12">#REF!</definedName>
    <definedName name="CM_343_1" localSheetId="11">#REF!</definedName>
    <definedName name="CM_343_1" localSheetId="14">#REF!</definedName>
    <definedName name="CM_343_1">#REF!</definedName>
    <definedName name="CM_346">#N/A</definedName>
    <definedName name="CM_346_1" localSheetId="12">#REF!</definedName>
    <definedName name="CM_346_1" localSheetId="11">#REF!</definedName>
    <definedName name="CM_346_1" localSheetId="14">#REF!</definedName>
    <definedName name="CM_346_1">#REF!</definedName>
    <definedName name="CM_405">#N/A</definedName>
    <definedName name="CM_405_1" localSheetId="12">#REF!</definedName>
    <definedName name="CM_405_1" localSheetId="11">#REF!</definedName>
    <definedName name="CM_405_1" localSheetId="14">#REF!</definedName>
    <definedName name="CM_405_1">#REF!</definedName>
    <definedName name="CM_406">#N/A</definedName>
    <definedName name="CM_406_1" localSheetId="12">#REF!</definedName>
    <definedName name="CM_406_1" localSheetId="11">#REF!</definedName>
    <definedName name="CM_406_1" localSheetId="14">#REF!</definedName>
    <definedName name="CM_406_1">#REF!</definedName>
    <definedName name="CM_408">#N/A</definedName>
    <definedName name="CM_408_1" localSheetId="12">#REF!</definedName>
    <definedName name="CM_408_1" localSheetId="11">#REF!</definedName>
    <definedName name="CM_408_1" localSheetId="14">#REF!</definedName>
    <definedName name="CM_408_1">#REF!</definedName>
    <definedName name="CM_413">#N/A</definedName>
    <definedName name="CM_413_1" localSheetId="12">#REF!</definedName>
    <definedName name="CM_413_1" localSheetId="11">#REF!</definedName>
    <definedName name="CM_413_1" localSheetId="14">#REF!</definedName>
    <definedName name="CM_413_1">#REF!</definedName>
    <definedName name="CM_420">#N/A</definedName>
    <definedName name="CM_420_1" localSheetId="12">#REF!</definedName>
    <definedName name="CM_420_1" localSheetId="11">#REF!</definedName>
    <definedName name="CM_420_1" localSheetId="14">#REF!</definedName>
    <definedName name="CM_420_1">#REF!</definedName>
    <definedName name="CM_421">#N/A</definedName>
    <definedName name="CM_421_1" localSheetId="12">#REF!</definedName>
    <definedName name="CM_421_1" localSheetId="11">#REF!</definedName>
    <definedName name="CM_421_1" localSheetId="14">#REF!</definedName>
    <definedName name="CM_421_1">#REF!</definedName>
    <definedName name="CM_601">#N/A</definedName>
    <definedName name="CM_601_1" localSheetId="12">#REF!</definedName>
    <definedName name="CM_601_1" localSheetId="11">#REF!</definedName>
    <definedName name="CM_601_1" localSheetId="14">#REF!</definedName>
    <definedName name="CM_601_1">#REF!</definedName>
    <definedName name="CM_607">#N/A</definedName>
    <definedName name="CM_607_1" localSheetId="12">#REF!</definedName>
    <definedName name="CM_607_1" localSheetId="11">#REF!</definedName>
    <definedName name="CM_607_1" localSheetId="14">#REF!</definedName>
    <definedName name="CM_607_1">#REF!</definedName>
    <definedName name="CM_608">#N/A</definedName>
    <definedName name="CM_608_1" localSheetId="12">#REF!</definedName>
    <definedName name="CM_608_1" localSheetId="11">#REF!</definedName>
    <definedName name="CM_608_1" localSheetId="14">#REF!</definedName>
    <definedName name="CM_608_1">#REF!</definedName>
    <definedName name="CM_609">#N/A</definedName>
    <definedName name="CM_609_1" localSheetId="12">#REF!</definedName>
    <definedName name="CM_609_1" localSheetId="11">#REF!</definedName>
    <definedName name="CM_609_1" localSheetId="14">#REF!</definedName>
    <definedName name="CM_609_1">#REF!</definedName>
    <definedName name="CM_611">#N/A</definedName>
    <definedName name="CM_611_1" localSheetId="12">#REF!</definedName>
    <definedName name="CM_611_1" localSheetId="11">#REF!</definedName>
    <definedName name="CM_611_1" localSheetId="14">#REF!</definedName>
    <definedName name="CM_611_1">#REF!</definedName>
    <definedName name="CM_615">#N/A</definedName>
    <definedName name="CM_615_1" localSheetId="12">#REF!</definedName>
    <definedName name="CM_615_1" localSheetId="11">#REF!</definedName>
    <definedName name="CM_615_1" localSheetId="14">#REF!</definedName>
    <definedName name="CM_615_1">#REF!</definedName>
    <definedName name="CM_616">#N/A</definedName>
    <definedName name="CM_616_1" localSheetId="12">#REF!</definedName>
    <definedName name="CM_616_1" localSheetId="11">#REF!</definedName>
    <definedName name="CM_616_1" localSheetId="14">#REF!</definedName>
    <definedName name="CM_616_1">#REF!</definedName>
    <definedName name="CM_619">#N/A</definedName>
    <definedName name="CM_619_1" localSheetId="12">#REF!</definedName>
    <definedName name="CM_619_1" localSheetId="11">#REF!</definedName>
    <definedName name="CM_619_1" localSheetId="14">#REF!</definedName>
    <definedName name="CM_619_1">#REF!</definedName>
    <definedName name="CM_621">#N/A</definedName>
    <definedName name="CM_621_1" localSheetId="12">#REF!</definedName>
    <definedName name="CM_621_1" localSheetId="11">#REF!</definedName>
    <definedName name="CM_621_1" localSheetId="14">#REF!</definedName>
    <definedName name="CM_621_1">#REF!</definedName>
    <definedName name="CM_702">#N/A</definedName>
    <definedName name="CM_702_1" localSheetId="12">#REF!</definedName>
    <definedName name="CM_702_1" localSheetId="11">#REF!</definedName>
    <definedName name="CM_702_1" localSheetId="14">#REF!</definedName>
    <definedName name="CM_702_1">#REF!</definedName>
    <definedName name="CM_704">#N/A</definedName>
    <definedName name="CM_704_1" localSheetId="12">#REF!</definedName>
    <definedName name="CM_704_1" localSheetId="11">#REF!</definedName>
    <definedName name="CM_704_1" localSheetId="14">#REF!</definedName>
    <definedName name="CM_704_1">#REF!</definedName>
    <definedName name="CM_710">#N/A</definedName>
    <definedName name="CM_710_1" localSheetId="12">#REF!</definedName>
    <definedName name="CM_710_1" localSheetId="11">#REF!</definedName>
    <definedName name="CM_710_1" localSheetId="14">#REF!</definedName>
    <definedName name="CM_710_1">#REF!</definedName>
    <definedName name="CM_905">#N/A</definedName>
    <definedName name="CM_905_1" localSheetId="12">#REF!</definedName>
    <definedName name="CM_905_1" localSheetId="11">#REF!</definedName>
    <definedName name="CM_905_1" localSheetId="14">#REF!</definedName>
    <definedName name="CM_905_1">#REF!</definedName>
    <definedName name="CM_912">#N/A</definedName>
    <definedName name="CM_912_1" localSheetId="12">#REF!</definedName>
    <definedName name="CM_912_1" localSheetId="11">#REF!</definedName>
    <definedName name="CM_912_1" localSheetId="14">#REF!</definedName>
    <definedName name="CM_912_1">#REF!</definedName>
    <definedName name="CM_965">#N/A</definedName>
    <definedName name="CM_965_1" localSheetId="12">#REF!</definedName>
    <definedName name="CM_965_1" localSheetId="11">#REF!</definedName>
    <definedName name="CM_965_1" localSheetId="14">#REF!</definedName>
    <definedName name="CM_965_1">#REF!</definedName>
    <definedName name="CM_969">#N/A</definedName>
    <definedName name="CM_969_1" localSheetId="12">#REF!</definedName>
    <definedName name="CM_969_1" localSheetId="11">#REF!</definedName>
    <definedName name="CM_969_1" localSheetId="14">#REF!</definedName>
    <definedName name="CM_969_1">#REF!</definedName>
    <definedName name="CM_970">#N/A</definedName>
    <definedName name="CM_970_1" localSheetId="12">#REF!</definedName>
    <definedName name="CM_970_1" localSheetId="11">#REF!</definedName>
    <definedName name="CM_970_1" localSheetId="14">#REF!</definedName>
    <definedName name="CM_970_1">#REF!</definedName>
    <definedName name="CM_972">#N/A</definedName>
    <definedName name="CM_972_1" localSheetId="12">#REF!</definedName>
    <definedName name="CM_972_1" localSheetId="11">#REF!</definedName>
    <definedName name="CM_972_1" localSheetId="14">#REF!</definedName>
    <definedName name="CM_972_1">#REF!</definedName>
    <definedName name="CM_973">#N/A</definedName>
    <definedName name="CM_973_1" localSheetId="12">#REF!</definedName>
    <definedName name="CM_973_1" localSheetId="11">#REF!</definedName>
    <definedName name="CM_973_1" localSheetId="14">#REF!</definedName>
    <definedName name="CM_973_1">#REF!</definedName>
    <definedName name="CM_975">#N/A</definedName>
    <definedName name="CM_975_1" localSheetId="12">#REF!</definedName>
    <definedName name="CM_975_1" localSheetId="11">#REF!</definedName>
    <definedName name="CM_975_1" localSheetId="14">#REF!</definedName>
    <definedName name="CM_975_1">#REF!</definedName>
    <definedName name="CM_980">#N/A</definedName>
    <definedName name="CM_980_1" localSheetId="12">#REF!</definedName>
    <definedName name="CM_980_1" localSheetId="11">#REF!</definedName>
    <definedName name="CM_980_1" localSheetId="14">#REF!</definedName>
    <definedName name="CM_980_1">#REF!</definedName>
    <definedName name="CM30ROO" localSheetId="12">#REF!</definedName>
    <definedName name="CM30ROO">#REF!</definedName>
    <definedName name="CM30W" localSheetId="12">"$#REF!.$I$14"</definedName>
    <definedName name="CM30W" localSheetId="11">#REF!</definedName>
    <definedName name="CM30W">"$#REF!.$I$14"</definedName>
    <definedName name="CM30WA" localSheetId="12">"$#REF!.$I$13"</definedName>
    <definedName name="CM30WA" localSheetId="11">#REF!</definedName>
    <definedName name="CM30WA">"$#REF!.$I$13"</definedName>
    <definedName name="CMA">#REF!</definedName>
    <definedName name="CMB" localSheetId="12">#REF!</definedName>
    <definedName name="CMB">#REF!</definedName>
    <definedName name="CMC" localSheetId="12" hidden="1">{#N/A,#N/A,FALSE,"GERAL";#N/A,#N/A,FALSE,"012-96";#N/A,#N/A,FALSE,"018-96";#N/A,#N/A,FALSE,"027-96";#N/A,#N/A,FALSE,"059-96";#N/A,#N/A,FALSE,"076-96";#N/A,#N/A,FALSE,"019-97";#N/A,#N/A,FALSE,"021-97";#N/A,#N/A,FALSE,"022-97";#N/A,#N/A,FALSE,"028-97"}</definedName>
    <definedName name="CMC" hidden="1">{#N/A,#N/A,FALSE,"GERAL";#N/A,#N/A,FALSE,"012-96";#N/A,#N/A,FALSE,"018-96";#N/A,#N/A,FALSE,"027-96";#N/A,#N/A,FALSE,"059-96";#N/A,#N/A,FALSE,"076-96";#N/A,#N/A,FALSE,"019-97";#N/A,#N/A,FALSE,"021-97";#N/A,#N/A,FALSE,"022-97";#N/A,#N/A,FALSE,"028-97"}</definedName>
    <definedName name="CMCO" localSheetId="12">#REF!</definedName>
    <definedName name="CMCO">#REF!</definedName>
    <definedName name="CMIMP" localSheetId="12">#REF!</definedName>
    <definedName name="CMIMP" localSheetId="11">#REF!</definedName>
    <definedName name="CMIMP" localSheetId="14">#REF!</definedName>
    <definedName name="CMIMP">#REF!</definedName>
    <definedName name="CMMA" localSheetId="12">#REF!</definedName>
    <definedName name="CMMA">#REF!</definedName>
    <definedName name="CMN" localSheetId="12">#REF!</definedName>
    <definedName name="CMN">#REF!</definedName>
    <definedName name="CMOTOSSERRA" localSheetId="12">#REF!</definedName>
    <definedName name="CMOTOSSERRA">#REF!</definedName>
    <definedName name="CMP" localSheetId="12">#REF!</definedName>
    <definedName name="CMP">#REF!</definedName>
    <definedName name="CMSD" localSheetId="12">#REF!</definedName>
    <definedName name="CMSD">#REF!</definedName>
    <definedName name="CMSUL" localSheetId="12">#REF!</definedName>
    <definedName name="CMSUL">#REF!</definedName>
    <definedName name="CMT">#REF!</definedName>
    <definedName name="CMTA" localSheetId="12">#REF!</definedName>
    <definedName name="CMTA">#REF!</definedName>
    <definedName name="CMTOTAL" localSheetId="12">"$#REF!.$I$12"</definedName>
    <definedName name="CMTOTAL" localSheetId="11">#REF!</definedName>
    <definedName name="CMTOTAL">"$#REF!.$I$12"</definedName>
    <definedName name="CMUDAS" localSheetId="12">#REF!</definedName>
    <definedName name="CMUDAS">#REF!</definedName>
    <definedName name="CMW" localSheetId="12">"$#REF!.$O$33"</definedName>
    <definedName name="CMW" localSheetId="11">#REF!</definedName>
    <definedName name="CMW">"$#REF!.$O$33"</definedName>
    <definedName name="CMWA" localSheetId="12">"$#REF!.$O$32"</definedName>
    <definedName name="CMWA" localSheetId="11">#REF!</definedName>
    <definedName name="CMWA">"$#REF!.$O$32"</definedName>
    <definedName name="CN" localSheetId="12">#REF!</definedName>
    <definedName name="CN">#REF!</definedName>
    <definedName name="cnefjkcn" localSheetId="12" hidden="1">{#N/A,#N/A,FALSE,"Aging Summary";#N/A,#N/A,FALSE,"Ratio Analysis";#N/A,#N/A,FALSE,"Test 120 Day Accts";#N/A,#N/A,FALSE,"Tickmarks"}</definedName>
    <definedName name="cnefjkcn" hidden="1">{#N/A,#N/A,FALSE,"Aging Summary";#N/A,#N/A,FALSE,"Ratio Analysis";#N/A,#N/A,FALSE,"Test 120 Day Accts";#N/A,#N/A,FALSE,"Tickmarks"}</definedName>
    <definedName name="cnkjfhsdji">{#N/A,#N/A,FALSE,"QUADRO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CNPJ" localSheetId="12">#REF!</definedName>
    <definedName name="CNPJ">#REF!</definedName>
    <definedName name="cnufvtgfdc">#N/A</definedName>
    <definedName name="co" localSheetId="11">[0]!Plan1</definedName>
    <definedName name="co">#N/A</definedName>
    <definedName name="Cod" localSheetId="17" hidden="1">#REF!</definedName>
    <definedName name="Cod" localSheetId="12" hidden="1">#REF!</definedName>
    <definedName name="Cod" localSheetId="15" hidden="1">#REF!</definedName>
    <definedName name="COD" localSheetId="9">#REF!</definedName>
    <definedName name="Cod" localSheetId="11" hidden="1">#REF!</definedName>
    <definedName name="Cod" localSheetId="6" hidden="1">#REF!</definedName>
    <definedName name="Cod" localSheetId="14" hidden="1">#REF!</definedName>
    <definedName name="Cod" localSheetId="16" hidden="1">#REF!</definedName>
    <definedName name="Cod" localSheetId="1" hidden="1">#REF!</definedName>
    <definedName name="Cod" localSheetId="0" hidden="1">#REF!</definedName>
    <definedName name="Cod" hidden="1">#REF!</definedName>
    <definedName name="Cód." localSheetId="12">#REF!</definedName>
    <definedName name="Cód." localSheetId="11">#REF!</definedName>
    <definedName name="Cód." localSheetId="14">#REF!</definedName>
    <definedName name="Cód.">#REF!</definedName>
    <definedName name="cod.1" localSheetId="12">#REF!</definedName>
    <definedName name="cod.1" localSheetId="11">#REF!</definedName>
    <definedName name="cod.1" localSheetId="14">#REF!</definedName>
    <definedName name="cod.1">#REF!</definedName>
    <definedName name="cod.2" localSheetId="12">#REF!</definedName>
    <definedName name="cod.2" localSheetId="11">#REF!</definedName>
    <definedName name="cod.2" localSheetId="14">#REF!</definedName>
    <definedName name="cod.2">#REF!</definedName>
    <definedName name="Cód.3" localSheetId="12">#REF!</definedName>
    <definedName name="Cód.3" localSheetId="11">#REF!</definedName>
    <definedName name="Cód.3" localSheetId="14">#REF!</definedName>
    <definedName name="Cód.3">#REF!</definedName>
    <definedName name="Cód.4" localSheetId="12">#REF!</definedName>
    <definedName name="Cód.4" localSheetId="11">#REF!</definedName>
    <definedName name="Cód.4" localSheetId="14">#REF!</definedName>
    <definedName name="Cód.4">#REF!</definedName>
    <definedName name="Cód.Equip." localSheetId="12">#REF!</definedName>
    <definedName name="Cód.Equip." localSheetId="11">#REF!</definedName>
    <definedName name="Cód.Equip." localSheetId="14">#REF!</definedName>
    <definedName name="Cód.Equip.">#REF!</definedName>
    <definedName name="Cod.Modal" localSheetId="12">#REF!</definedName>
    <definedName name="Cod.Modal">#REF!</definedName>
    <definedName name="Cód.SER" localSheetId="12">#REF!</definedName>
    <definedName name="Cód.SER" localSheetId="11">#REF!</definedName>
    <definedName name="Cód.SER" localSheetId="14">#REF!</definedName>
    <definedName name="Cód.SER">#REF!</definedName>
    <definedName name="Cód.serv." localSheetId="12">#REF!</definedName>
    <definedName name="Cód.serv." localSheetId="11">#REF!</definedName>
    <definedName name="Cód.serv." localSheetId="14">#REF!</definedName>
    <definedName name="Cód.serv.">#REF!</definedName>
    <definedName name="CodEdital">#REF!</definedName>
    <definedName name="Codigo" localSheetId="17" hidden="1">#REF!</definedName>
    <definedName name="Codigo" localSheetId="12" hidden="1">#REF!</definedName>
    <definedName name="Codigo" localSheetId="15" hidden="1">#REF!</definedName>
    <definedName name="CODIGO" localSheetId="9">#REF!</definedName>
    <definedName name="Codigo" localSheetId="6" hidden="1">#REF!</definedName>
    <definedName name="Codigo" localSheetId="14" hidden="1">#REF!</definedName>
    <definedName name="Codigo" localSheetId="16" hidden="1">#REF!</definedName>
    <definedName name="Codigo" localSheetId="1" hidden="1">#REF!</definedName>
    <definedName name="Codigo" localSheetId="0" hidden="1">#REF!</definedName>
    <definedName name="Codigo" hidden="1">#REF!</definedName>
    <definedName name="Código" localSheetId="12">#REF!</definedName>
    <definedName name="Código" localSheetId="11">#REF!</definedName>
    <definedName name="Código" localSheetId="14">#REF!</definedName>
    <definedName name="Código">#REF!</definedName>
    <definedName name="CODIGO_12" localSheetId="12">#REF!</definedName>
    <definedName name="CODIGO_12">#REF!</definedName>
    <definedName name="CÓDIGO_serviço" localSheetId="12">OFFSET(#REF!,0,0,COUNTA(#REF!),1)</definedName>
    <definedName name="CÓDIGO_serviço" localSheetId="11">OFFSET(#REF!,0,0,COUNTA(#REF!),1)</definedName>
    <definedName name="CÓDIGO_serviço" localSheetId="14">OFFSET(#REF!,0,0,COUNTA(#REF!),1)</definedName>
    <definedName name="CÓDIGO_serviço">OFFSET(#REF!,0,0,COUNTA(#REF!),1)</definedName>
    <definedName name="CÓDIGOSCG" localSheetId="12">#REF!</definedName>
    <definedName name="CÓDIGOSCG">#REF!</definedName>
    <definedName name="CodModal" localSheetId="12">#REF!</definedName>
    <definedName name="CodModal" localSheetId="11">#REF!</definedName>
    <definedName name="CodModal">#REF!</definedName>
    <definedName name="CODOR1" localSheetId="12">#REF!</definedName>
    <definedName name="CODOR1" localSheetId="11">#REF!</definedName>
    <definedName name="CODOR1">#REF!</definedName>
    <definedName name="CODOR15" localSheetId="12">#REF!</definedName>
    <definedName name="CODOR15" localSheetId="11">#REF!</definedName>
    <definedName name="CODOR15">#REF!</definedName>
    <definedName name="CODOR17" localSheetId="12">#REF!</definedName>
    <definedName name="CODOR17">#REF!</definedName>
    <definedName name="CODOR18" localSheetId="12">#REF!</definedName>
    <definedName name="CODOR18">#REF!</definedName>
    <definedName name="CODOR19" localSheetId="12">#REF!</definedName>
    <definedName name="CODOR19">#REF!</definedName>
    <definedName name="CODOR2" localSheetId="12">#REF!</definedName>
    <definedName name="CODOR2">#REF!</definedName>
    <definedName name="CODOR3" localSheetId="12">#REF!</definedName>
    <definedName name="CODOR3">#REF!</definedName>
    <definedName name="CODOR4" localSheetId="12">#REF!</definedName>
    <definedName name="CODOR4">#REF!</definedName>
    <definedName name="CODOR5" localSheetId="12">#REF!</definedName>
    <definedName name="CODOR5">#REF!</definedName>
    <definedName name="CODOR6" localSheetId="12">#REF!</definedName>
    <definedName name="CODOR6">#REF!</definedName>
    <definedName name="CODOR7" localSheetId="12">#REF!</definedName>
    <definedName name="CODOR7">#REF!</definedName>
    <definedName name="CODOR8" localSheetId="12">#REF!</definedName>
    <definedName name="CODOR8">#REF!</definedName>
    <definedName name="CODOR9" localSheetId="12">#REF!</definedName>
    <definedName name="CODOR9">#REF!</definedName>
    <definedName name="COEFCUSIND" localSheetId="12">#REF!</definedName>
    <definedName name="COEFCUSIND" localSheetId="11">#REF!</definedName>
    <definedName name="COEFCUSIND" localSheetId="14">#REF!</definedName>
    <definedName name="COEFCUSIND">#REF!</definedName>
    <definedName name="cofi" hidden="1">15</definedName>
    <definedName name="COFINS">#REF!</definedName>
    <definedName name="Col" localSheetId="12">#REF!</definedName>
    <definedName name="Col" localSheetId="11">#REF!</definedName>
    <definedName name="Col">#REF!</definedName>
    <definedName name="Colchão">#REF!</definedName>
    <definedName name="COLONIAO" localSheetId="12">#REF!</definedName>
    <definedName name="COLONIAO">#REF!</definedName>
    <definedName name="COLONIÃO" localSheetId="12">#REF!</definedName>
    <definedName name="COLONIÃO">#REF!</definedName>
    <definedName name="COLONIAO262" localSheetId="12">#REF!</definedName>
    <definedName name="COLONIAO262">#REF!</definedName>
    <definedName name="Coluna" localSheetId="17" hidden="1">#REF!</definedName>
    <definedName name="Coluna" localSheetId="12" hidden="1">#REF!</definedName>
    <definedName name="Coluna" localSheetId="15" hidden="1">#REF!</definedName>
    <definedName name="Coluna" localSheetId="11" hidden="1">#REF!</definedName>
    <definedName name="Coluna" localSheetId="6" hidden="1">#REF!</definedName>
    <definedName name="Coluna" localSheetId="14" hidden="1">#REF!</definedName>
    <definedName name="Coluna" localSheetId="16" hidden="1">#REF!</definedName>
    <definedName name="Coluna" hidden="1">#REF!</definedName>
    <definedName name="COMBUSTIVEL" localSheetId="11">#REF!</definedName>
    <definedName name="COMBUSTIVEL">#N/A</definedName>
    <definedName name="COMBUSTIVEL_10">#N/A</definedName>
    <definedName name="COMBUSTIVEL_11">#N/A</definedName>
    <definedName name="COMBUSTIVEL_12">#N/A</definedName>
    <definedName name="COMBUSTIVEL_13">#N/A</definedName>
    <definedName name="COMBUSTIVEL_14">#N/A</definedName>
    <definedName name="COMBUSTIVEL_15">#N/A</definedName>
    <definedName name="COMBUSTIVEL_16">#N/A</definedName>
    <definedName name="COMBUSTIVEL_17">#N/A</definedName>
    <definedName name="COMBUSTIVEL_18">#N/A</definedName>
    <definedName name="COMBUSTIVEL_2">#N/A</definedName>
    <definedName name="COMBUSTIVEL_5">#N/A</definedName>
    <definedName name="COMBUSTIVEL_6">#N/A</definedName>
    <definedName name="COMBUSTIVEL_7">#N/A</definedName>
    <definedName name="COMBUSTIVEL_8">#N/A</definedName>
    <definedName name="COMBUSTIVEL_9">#N/A</definedName>
    <definedName name="COMBUSTIVEL1" localSheetId="11">#REF!</definedName>
    <definedName name="COMBUSTIVEL1">#N/A</definedName>
    <definedName name="COMBUSTIVEL1_10">#N/A</definedName>
    <definedName name="COMBUSTIVEL1_11">#N/A</definedName>
    <definedName name="COMBUSTIVEL1_12">#N/A</definedName>
    <definedName name="COMBUSTIVEL1_13">#N/A</definedName>
    <definedName name="COMBUSTIVEL1_14">#N/A</definedName>
    <definedName name="COMBUSTIVEL1_15">#N/A</definedName>
    <definedName name="COMBUSTIVEL1_16">#N/A</definedName>
    <definedName name="COMBUSTIVEL1_17">#N/A</definedName>
    <definedName name="COMBUSTIVEL1_18">#N/A</definedName>
    <definedName name="COMBUSTIVEL1_2">#N/A</definedName>
    <definedName name="COMBUSTIVEL1_5">#N/A</definedName>
    <definedName name="COMBUSTIVEL1_6">#N/A</definedName>
    <definedName name="COMBUSTIVEL1_7">#N/A</definedName>
    <definedName name="COMBUSTIVEL1_8">#N/A</definedName>
    <definedName name="COMBUSTIVEL1_9">#N/A</definedName>
    <definedName name="Comp" localSheetId="17" hidden="1">#REF!</definedName>
    <definedName name="Comp" localSheetId="12" hidden="1">#REF!</definedName>
    <definedName name="Comp" localSheetId="15" hidden="1">#REF!</definedName>
    <definedName name="Comp" localSheetId="9">#REF!</definedName>
    <definedName name="Comp" localSheetId="11" hidden="1">#REF!</definedName>
    <definedName name="Comp" localSheetId="6" hidden="1">#REF!</definedName>
    <definedName name="Comp" localSheetId="14" hidden="1">#REF!</definedName>
    <definedName name="Comp" localSheetId="16" hidden="1">#REF!</definedName>
    <definedName name="Comp" localSheetId="1" hidden="1">#REF!</definedName>
    <definedName name="Comp" localSheetId="0" hidden="1">#REF!</definedName>
    <definedName name="Comp" hidden="1">#REF!</definedName>
    <definedName name="COMP.30">#REF!</definedName>
    <definedName name="COMP.P15">#REF!</definedName>
    <definedName name="Comp_Área_Vol." localSheetId="12">#REF!</definedName>
    <definedName name="Comp_Área_Vol." localSheetId="11">#REF!</definedName>
    <definedName name="Comp_Área_Vol." localSheetId="14">#REF!</definedName>
    <definedName name="Comp_Área_Vol.">#REF!</definedName>
    <definedName name="Comp_Área_Vol._2">#N/A</definedName>
    <definedName name="Comp_Área_Vol._25" localSheetId="12">#REF!</definedName>
    <definedName name="Comp_Área_Vol._25" localSheetId="11">#REF!</definedName>
    <definedName name="Comp_Área_Vol._25" localSheetId="14">#REF!</definedName>
    <definedName name="Comp_Área_Vol._25">#REF!</definedName>
    <definedName name="comp_aux">#REF!</definedName>
    <definedName name="comp01" localSheetId="12">#REF!</definedName>
    <definedName name="comp01">#REF!</definedName>
    <definedName name="comparativo" localSheetId="12" hidden="1">{#N/A,#N/A,TRUE,"Serviços"}</definedName>
    <definedName name="comparativo" hidden="1">{#N/A,#N/A,TRUE,"Serviços"}</definedName>
    <definedName name="COMPENSA.PLAST" localSheetId="12">#REF!</definedName>
    <definedName name="COMPENSA.PLAST" localSheetId="11">#REF!</definedName>
    <definedName name="COMPENSA.PLAST">#REF!</definedName>
    <definedName name="COMPENSADO_RES_10MM" localSheetId="12">#REF!</definedName>
    <definedName name="COMPENSADO_RES_10MM" localSheetId="11">#REF!</definedName>
    <definedName name="COMPENSADO_RES_10MM">#REF!</definedName>
    <definedName name="COMPENSADO_RES_12MM" localSheetId="12">#REF!</definedName>
    <definedName name="COMPENSADO_RES_12MM" localSheetId="11">#REF!</definedName>
    <definedName name="COMPENSADO_RES_12MM">#REF!</definedName>
    <definedName name="compeqp" localSheetId="12">#REF!</definedName>
    <definedName name="compeqp" localSheetId="11">#REF!</definedName>
    <definedName name="compeqp" localSheetId="14">#REF!</definedName>
    <definedName name="compeqp">#REF!</definedName>
    <definedName name="compeqp_1" localSheetId="12">#REF!</definedName>
    <definedName name="compeqp_1" localSheetId="11">#REF!</definedName>
    <definedName name="compeqp_1" localSheetId="14">#REF!</definedName>
    <definedName name="compeqp_1">#REF!</definedName>
    <definedName name="complementares" localSheetId="12">#REF!</definedName>
    <definedName name="complementares" localSheetId="11">#REF!</definedName>
    <definedName name="complementares" localSheetId="14">#REF!</definedName>
    <definedName name="complementares">#REF!</definedName>
    <definedName name="complementares_1" localSheetId="12">#REF!</definedName>
    <definedName name="complementares_1" localSheetId="11">#REF!</definedName>
    <definedName name="complementares_1" localSheetId="14">#REF!</definedName>
    <definedName name="complementares_1">#REF!</definedName>
    <definedName name="complementares_10" localSheetId="12">#REF!</definedName>
    <definedName name="complementares_10">#REF!</definedName>
    <definedName name="complementares_12" localSheetId="12">#REF!</definedName>
    <definedName name="complementares_12">#REF!</definedName>
    <definedName name="complementares_2" localSheetId="12">#REF!</definedName>
    <definedName name="complementares_2" localSheetId="11">#REF!</definedName>
    <definedName name="complementares_2" localSheetId="14">#REF!</definedName>
    <definedName name="complementares_2">#REF!</definedName>
    <definedName name="complementares_3" localSheetId="12">#REF!</definedName>
    <definedName name="complementares_3" localSheetId="11">#REF!</definedName>
    <definedName name="complementares_3" localSheetId="14">#REF!</definedName>
    <definedName name="complementares_3">#REF!</definedName>
    <definedName name="complementares_4" localSheetId="12">#REF!</definedName>
    <definedName name="complementares_4" localSheetId="11">#REF!</definedName>
    <definedName name="complementares_4" localSheetId="14">#REF!</definedName>
    <definedName name="complementares_4">#REF!</definedName>
    <definedName name="complementares_9" localSheetId="12">#REF!</definedName>
    <definedName name="complementares_9">#REF!</definedName>
    <definedName name="COMPLETO">#N/A</definedName>
    <definedName name="COMPOSICAO" localSheetId="12">#N/A</definedName>
    <definedName name="COMPOSICAO" localSheetId="11">#REF!</definedName>
    <definedName name="COMPOSICAO">#N/A</definedName>
    <definedName name="COMPOSICAO_1" localSheetId="12">#REF!</definedName>
    <definedName name="COMPOSICAO_1" localSheetId="11">#REF!</definedName>
    <definedName name="COMPOSICAO_1" localSheetId="14">#REF!</definedName>
    <definedName name="COMPOSICAO_1">#REF!</definedName>
    <definedName name="Composição_do_BDI" localSheetId="12">#REF!</definedName>
    <definedName name="Composição_do_BDI" localSheetId="11">#REF!</definedName>
    <definedName name="Composição_do_BDI" localSheetId="14">#REF!</definedName>
    <definedName name="Composição_do_BDI">#REF!</definedName>
    <definedName name="Composição_do_BDI_1" localSheetId="12">#REF!</definedName>
    <definedName name="Composição_do_BDI_1" localSheetId="11">#REF!</definedName>
    <definedName name="Composição_do_BDI_1" localSheetId="14">#REF!</definedName>
    <definedName name="Composição_do_BDI_1">#REF!</definedName>
    <definedName name="Composição_do_BDI_2" localSheetId="12">#REF!</definedName>
    <definedName name="Composição_do_BDI_2" localSheetId="11">#REF!</definedName>
    <definedName name="Composição_do_BDI_2" localSheetId="14">#REF!</definedName>
    <definedName name="Composição_do_BDI_2">#REF!</definedName>
    <definedName name="Composição_do_BDI_3" localSheetId="12">#REF!</definedName>
    <definedName name="Composição_do_BDI_3" localSheetId="11">#REF!</definedName>
    <definedName name="Composição_do_BDI_3" localSheetId="14">#REF!</definedName>
    <definedName name="Composição_do_BDI_3">#REF!</definedName>
    <definedName name="COMPOSICAO01" localSheetId="12">#REF!</definedName>
    <definedName name="COMPOSICAO01">#REF!</definedName>
    <definedName name="COMPOSIÇÃO01" localSheetId="12">#REF!</definedName>
    <definedName name="COMPOSIÇÃO01">#REF!</definedName>
    <definedName name="COMPOSICAO01_1" localSheetId="12">#REF!</definedName>
    <definedName name="COMPOSICAO01_1">#REF!</definedName>
    <definedName name="COMPOSICAO02" localSheetId="12">#REF!</definedName>
    <definedName name="COMPOSICAO02">#REF!</definedName>
    <definedName name="COMPOSICAO02_1" localSheetId="12">#REF!</definedName>
    <definedName name="COMPOSICAO02_1">#REF!</definedName>
    <definedName name="COMPOSICOES" localSheetId="12">#REF!</definedName>
    <definedName name="COMPOSICOES">#REF!</definedName>
    <definedName name="composições" localSheetId="12">#REF!</definedName>
    <definedName name="composições">#REF!</definedName>
    <definedName name="COMPOSICOES_DESON" localSheetId="12">#REF!</definedName>
    <definedName name="COMPOSICOES_DESON">#REF!</definedName>
    <definedName name="COMS">#N/A</definedName>
    <definedName name="COMS_24">NA()</definedName>
    <definedName name="COMS_25">NA()</definedName>
    <definedName name="COMS_26">NA()</definedName>
    <definedName name="COMS_27">NA()</definedName>
    <definedName name="COMS_28">NA()</definedName>
    <definedName name="COMS_3">NA()</definedName>
    <definedName name="COMS_5">NA()</definedName>
    <definedName name="COMS_6">NA()</definedName>
    <definedName name="COMS_7">NA()</definedName>
    <definedName name="con">#N/A</definedName>
    <definedName name="CONA">#N/A</definedName>
    <definedName name="CONA_24">NA()</definedName>
    <definedName name="CONA_25">NA()</definedName>
    <definedName name="CONA_26">NA()</definedName>
    <definedName name="CONA_27">NA()</definedName>
    <definedName name="CONA_28">NA()</definedName>
    <definedName name="CONA_3">NA()</definedName>
    <definedName name="CONA_5">NA()</definedName>
    <definedName name="CONA_6">NA()</definedName>
    <definedName name="CONA_7">NA()</definedName>
    <definedName name="CONC" localSheetId="12">#REF!</definedName>
    <definedName name="CONC">#REF!</definedName>
    <definedName name="CONC." localSheetId="12">#REF!</definedName>
    <definedName name="CONC.">#REF!</definedName>
    <definedName name="concciclo" localSheetId="12">#REF!</definedName>
    <definedName name="concciclo">#REF!</definedName>
    <definedName name="CONCIM" localSheetId="12">#REF!</definedName>
    <definedName name="CONCIM">#REF!</definedName>
    <definedName name="CONCIMMAN" localSheetId="12">#REF!</definedName>
    <definedName name="CONCIMMAN">#REF!</definedName>
    <definedName name="concorrentes" localSheetId="12" hidden="1">{#N/A,#N/A,FALSE,"Cronograma";#N/A,#N/A,FALSE,"Cronogr. 2"}</definedName>
    <definedName name="concorrentes" localSheetId="11" hidden="1">{#N/A,#N/A,FALSE,"Cronograma";#N/A,#N/A,FALSE,"Cronogr. 2"}</definedName>
    <definedName name="concorrentes" hidden="1">{#N/A,#N/A,FALSE,"Cronograma";#N/A,#N/A,FALSE,"Cronogr. 2"}</definedName>
    <definedName name="CONCR" localSheetId="12">#REF!</definedName>
    <definedName name="CONCR">#REF!</definedName>
    <definedName name="CONCRETO" localSheetId="12">#REF!</definedName>
    <definedName name="CONCRETO" localSheetId="11">#REF!</definedName>
    <definedName name="CONCRETO">#REF!</definedName>
    <definedName name="CONCRETO_18_MPA" localSheetId="12">#REF!</definedName>
    <definedName name="CONCRETO_18_MPA" localSheetId="11">#REF!</definedName>
    <definedName name="CONCRETO_18_MPA">#REF!</definedName>
    <definedName name="CONCRETOCICLMANALT" localSheetId="12">#REF!</definedName>
    <definedName name="CONCRETOCICLMANALT">#REF!</definedName>
    <definedName name="concretociclópico" localSheetId="12">#REF!</definedName>
    <definedName name="concretociclópico">#REF!</definedName>
    <definedName name="CONCRETOCIMENTO" localSheetId="12">#REF!</definedName>
    <definedName name="CONCRETOCIMENTO">#REF!</definedName>
    <definedName name="CONCRETOCIMMANALT" localSheetId="12">#REF!</definedName>
    <definedName name="CONCRETOCIMMANALT">#REF!</definedName>
    <definedName name="condiçã_descida" localSheetId="12">#REF!</definedName>
    <definedName name="condiçã_descida">#REF!</definedName>
    <definedName name="CONDIÇÃO" localSheetId="12">#REF!</definedName>
    <definedName name="CONDIÇÃO">#REF!</definedName>
    <definedName name="Condição_Cerca" localSheetId="12">#REF!</definedName>
    <definedName name="Condição_Cerca">#REF!</definedName>
    <definedName name="CONDIÇÃO_COD" localSheetId="12">#REF!</definedName>
    <definedName name="CONDIÇÃO_COD">#REF!</definedName>
    <definedName name="Condição_Defensa" localSheetId="12">#REF!</definedName>
    <definedName name="Condição_Defensa">#REF!</definedName>
    <definedName name="Condição_Descida" localSheetId="12">#REF!</definedName>
    <definedName name="Condição_Descida">#REF!</definedName>
    <definedName name="Condição_Entrada" localSheetId="12">#REF!</definedName>
    <definedName name="Condição_Entrada">#REF!</definedName>
    <definedName name="Condição_MeioFio" localSheetId="12">#REF!</definedName>
    <definedName name="Condição_MeioFio">#REF!</definedName>
    <definedName name="Condição_OAC" localSheetId="12">#REF!</definedName>
    <definedName name="Condição_OAC">#REF!</definedName>
    <definedName name="Condição_Sarjeta" localSheetId="12">#REF!</definedName>
    <definedName name="Condição_Sarjeta">#REF!</definedName>
    <definedName name="Condição_Sinal_Vertical" localSheetId="12">#REF!</definedName>
    <definedName name="Condição_Sinal_Vertical">#REF!</definedName>
    <definedName name="Condição_Tacha" localSheetId="12">#REF!</definedName>
    <definedName name="Condição_Tacha">#REF!</definedName>
    <definedName name="Condição_Valeta" localSheetId="12">#REF!</definedName>
    <definedName name="Condição_Valeta">#REF!</definedName>
    <definedName name="CondiçãoDispositivoLateralOAE" localSheetId="12">#REF!</definedName>
    <definedName name="CondiçãoDispositivoLateralOAE">#REF!</definedName>
    <definedName name="CondiçãoNãoOAC" localSheetId="12">#REF!</definedName>
    <definedName name="CondiçãoNãoOAC">#REF!</definedName>
    <definedName name="CondiçãoOAC" localSheetId="12">#REF!</definedName>
    <definedName name="CondiçãoOAC">#REF!</definedName>
    <definedName name="CONDUTOR" localSheetId="12">#REF!</definedName>
    <definedName name="CONDUTOR">#REF!</definedName>
    <definedName name="CONDUTORES" localSheetId="12">#REF!</definedName>
    <definedName name="CONDUTORES">#REF!</definedName>
    <definedName name="Cons" localSheetId="11">#REF!</definedName>
    <definedName name="Cons">#N/A</definedName>
    <definedName name="CONS.ASF." localSheetId="12">#REF!</definedName>
    <definedName name="CONS.ASF.">#REF!</definedName>
    <definedName name="Cons_24">NA()</definedName>
    <definedName name="Cons_25">NA()</definedName>
    <definedName name="Cons_26">NA()</definedName>
    <definedName name="Cons_27">NA()</definedName>
    <definedName name="Cons_28">NA()</definedName>
    <definedName name="Cons_6">NA()</definedName>
    <definedName name="Cons_7">NA()</definedName>
    <definedName name="Cons_8">NA()</definedName>
    <definedName name="CONS1">#N/A</definedName>
    <definedName name="CONS1_24">NA()</definedName>
    <definedName name="CONS1_25">NA()</definedName>
    <definedName name="CONS1_26">NA()</definedName>
    <definedName name="CONS1_27">NA()</definedName>
    <definedName name="CONS1_28">NA()</definedName>
    <definedName name="CONS1_3">NA()</definedName>
    <definedName name="CONS1_5">NA()</definedName>
    <definedName name="CONS1_6">NA()</definedName>
    <definedName name="CONS1_7">NA()</definedName>
    <definedName name="CONSER" localSheetId="12">#REF!</definedName>
    <definedName name="CONSER">#REF!</definedName>
    <definedName name="CONSERVAÇÃO" localSheetId="12">#REF!</definedName>
    <definedName name="CONSERVAÇÃO">#REF!</definedName>
    <definedName name="CONSULTA_EQUIPS_POR_EMPRESA" localSheetId="12">#REF!</definedName>
    <definedName name="CONSULTA_EQUIPS_POR_EMPRESA">#REF!</definedName>
    <definedName name="consumo" localSheetId="12">BDI!placas</definedName>
    <definedName name="CONSUMO" localSheetId="11">#REF!</definedName>
    <definedName name="consumo" localSheetId="14">'Mapa+Binômio'!placas</definedName>
    <definedName name="consumo">placas</definedName>
    <definedName name="consumo.2" localSheetId="12">#REF!</definedName>
    <definedName name="consumo.2" localSheetId="11">#REF!</definedName>
    <definedName name="consumo.2" localSheetId="14">#REF!</definedName>
    <definedName name="consumo.2">#REF!</definedName>
    <definedName name="CONSUMO_10">#N/A</definedName>
    <definedName name="CONSUMO_11">#N/A</definedName>
    <definedName name="CONSUMO_12">#N/A</definedName>
    <definedName name="CONSUMO_13">#N/A</definedName>
    <definedName name="CONSUMO_14">#N/A</definedName>
    <definedName name="CONSUMO_15">#N/A</definedName>
    <definedName name="CONSUMO_16">#N/A</definedName>
    <definedName name="CONSUMO_17">#N/A</definedName>
    <definedName name="CONSUMO_18">#N/A</definedName>
    <definedName name="CONSUMO_2">#N/A</definedName>
    <definedName name="consumo_24">NA()</definedName>
    <definedName name="consumo_25">NA()</definedName>
    <definedName name="consumo_26">NA()</definedName>
    <definedName name="consumo_27">NA()</definedName>
    <definedName name="consumo_28">NA()</definedName>
    <definedName name="CONSUMO_5">#N/A</definedName>
    <definedName name="consumo_6" localSheetId="11">NA()</definedName>
    <definedName name="CONSUMO_6">#N/A</definedName>
    <definedName name="consumo_7" localSheetId="11">NA()</definedName>
    <definedName name="CONSUMO_7">#N/A</definedName>
    <definedName name="consumo_8" localSheetId="11">NA()</definedName>
    <definedName name="CONSUMO_8">#N/A</definedName>
    <definedName name="CONSUMO_9">#N/A</definedName>
    <definedName name="consumo2" localSheetId="12">BDI!placas</definedName>
    <definedName name="consumo2" localSheetId="11">#REF!</definedName>
    <definedName name="consumo2" localSheetId="14">'Mapa+Binômio'!placas</definedName>
    <definedName name="consumo2">placas</definedName>
    <definedName name="Consumodemateriais" localSheetId="12">BDI!placas</definedName>
    <definedName name="Consumodemateriais" localSheetId="11">Plan1</definedName>
    <definedName name="Consumodemateriais" localSheetId="14">'Mapa+Binômio'!placas</definedName>
    <definedName name="Consumodemateriais">placas</definedName>
    <definedName name="Consumodemateriais___0" localSheetId="12">BDI!DGA</definedName>
    <definedName name="Consumodemateriais___0" localSheetId="11">#N/A</definedName>
    <definedName name="Consumodemateriais___0" localSheetId="14">'Mapa+Binômio'!DGA</definedName>
    <definedName name="Consumodemateriais___0">DGA</definedName>
    <definedName name="Consumodemateriais_1" localSheetId="12">#NAME?</definedName>
    <definedName name="Consumodemateriais_1" localSheetId="11">#NAME?</definedName>
    <definedName name="Consumodemateriais_1">#NAME?</definedName>
    <definedName name="Consumodemateriais_10" localSheetId="11">NA()</definedName>
    <definedName name="Consumodemateriais_10">#N/A</definedName>
    <definedName name="Consumodemateriais_11">#N/A</definedName>
    <definedName name="Consumodemateriais_12" localSheetId="11">NA()</definedName>
    <definedName name="Consumodemateriais_12">#N/A</definedName>
    <definedName name="Consumodemateriais_13" localSheetId="11">NA()</definedName>
    <definedName name="Consumodemateriais_13">#N/A</definedName>
    <definedName name="Consumodemateriais_14" localSheetId="11">NA()</definedName>
    <definedName name="Consumodemateriais_14">#N/A</definedName>
    <definedName name="Consumodemateriais_15">#N/A</definedName>
    <definedName name="Consumodemateriais_16">#N/A</definedName>
    <definedName name="Consumodemateriais_17">#N/A</definedName>
    <definedName name="Consumodemateriais_18">#N/A</definedName>
    <definedName name="Consumodemateriais_19">#N/A</definedName>
    <definedName name="Consumodemateriais_2" localSheetId="11">NA()</definedName>
    <definedName name="Consumodemateriais_2">#N/A</definedName>
    <definedName name="Consumodemateriais_20">#N/A</definedName>
    <definedName name="Consumodemateriais_22">#N/A</definedName>
    <definedName name="Consumodemateriais_24">NA()</definedName>
    <definedName name="Consumodemateriais_25">NA()</definedName>
    <definedName name="Consumodemateriais_26">NA()</definedName>
    <definedName name="Consumodemateriais_27">NA()</definedName>
    <definedName name="Consumodemateriais_28">NA()</definedName>
    <definedName name="Consumodemateriais_3" localSheetId="11">NA()</definedName>
    <definedName name="Consumodemateriais_3">"plan1"</definedName>
    <definedName name="Consumodemateriais_4">NA()</definedName>
    <definedName name="Consumodemateriais_5" localSheetId="11">NA()</definedName>
    <definedName name="Consumodemateriais_5">#N/A</definedName>
    <definedName name="Consumodemateriais_6">#N/A</definedName>
    <definedName name="Consumodemateriais_7" localSheetId="11">NA()</definedName>
    <definedName name="Consumodemateriais_7">#N/A</definedName>
    <definedName name="Consumodemateriais_8" localSheetId="11">NA()</definedName>
    <definedName name="Consumodemateriais_8">#N/A</definedName>
    <definedName name="Consumodemateriais_9">#N/A</definedName>
    <definedName name="CONT" localSheetId="11">#REF!</definedName>
    <definedName name="CONT">#N/A</definedName>
    <definedName name="CONTA">#N/A</definedName>
    <definedName name="CONTR" localSheetId="12">#REF!</definedName>
    <definedName name="CONTR">#REF!</definedName>
    <definedName name="CONTR_13" localSheetId="12">#REF!</definedName>
    <definedName name="CONTR_13">#REF!</definedName>
    <definedName name="CONTR_39" localSheetId="12">#REF!</definedName>
    <definedName name="CONTR_39">#REF!</definedName>
    <definedName name="CONTR_6" localSheetId="12">#REF!</definedName>
    <definedName name="CONTR_6">#REF!</definedName>
    <definedName name="Contratada" localSheetId="12">#REF!</definedName>
    <definedName name="Contratada" localSheetId="11">#REF!</definedName>
    <definedName name="Contratada">#REF!</definedName>
    <definedName name="contrato" localSheetId="12">#REF!</definedName>
    <definedName name="contrato" localSheetId="11">#REF!</definedName>
    <definedName name="contrato">#REF!</definedName>
    <definedName name="Contrato_Numero" localSheetId="12">#REF!</definedName>
    <definedName name="Contrato_Numero" localSheetId="11">#REF!</definedName>
    <definedName name="Contrato_Numero">#REF!</definedName>
    <definedName name="controle" localSheetId="12" hidden="1">{"'Plan1 (2)'!$A$5:$F$63"}</definedName>
    <definedName name="controle" localSheetId="11" hidden="1">{"'Plan1 (2)'!$A$5:$F$63"}</definedName>
    <definedName name="controle" hidden="1">{"'Plan1 (2)'!$A$5:$F$63"}</definedName>
    <definedName name="ControleCOmb">NA()</definedName>
    <definedName name="Convenio" localSheetId="12">#REF!</definedName>
    <definedName name="Convenio" localSheetId="11">#REF!</definedName>
    <definedName name="Convenio">#REF!</definedName>
    <definedName name="conver" localSheetId="12">#REF!</definedName>
    <definedName name="conver">#REF!</definedName>
    <definedName name="CONVER1" localSheetId="12">#REF!</definedName>
    <definedName name="CONVER1">#REF!</definedName>
    <definedName name="CONVER2" localSheetId="12">#REF!</definedName>
    <definedName name="CONVER2">#REF!</definedName>
    <definedName name="COR" localSheetId="12">#REF!</definedName>
    <definedName name="COR" localSheetId="11">#REF!</definedName>
    <definedName name="COR">#REF!</definedName>
    <definedName name="CORDEFMB" localSheetId="12">#REF!</definedName>
    <definedName name="CORDEFMB">#REF!</definedName>
    <definedName name="Corpus" localSheetId="12">#REF!+60</definedName>
    <definedName name="Corpus">#REF!+60</definedName>
    <definedName name="CorrDefFresagem" localSheetId="12">#REF!</definedName>
    <definedName name="CorrDefFresagem">#REF!</definedName>
    <definedName name="CorrDefMBUQ" localSheetId="12">#REF!</definedName>
    <definedName name="CorrDefMBUQ">#REF!</definedName>
    <definedName name="correção" localSheetId="12">#REF!</definedName>
    <definedName name="correção">#REF!</definedName>
    <definedName name="CORREÇÃOFRES" localSheetId="12">#REF!</definedName>
    <definedName name="CORREÇÃOFRES">#REF!</definedName>
    <definedName name="CORREÇÃOMBUFMAN" localSheetId="12">#REF!</definedName>
    <definedName name="CORREÇÃOMBUFMAN">#REF!</definedName>
    <definedName name="CORREÇÃOMBUFREC" localSheetId="12">#REF!</definedName>
    <definedName name="CORREÇÃOMBUFREC">#REF!</definedName>
    <definedName name="CORREÇÃOMBUQMAN" localSheetId="12">#REF!</definedName>
    <definedName name="CORREÇÃOMBUQMAN">#REF!</definedName>
    <definedName name="CORREÇÃOMBUQREC" localSheetId="12">#REF!</definedName>
    <definedName name="CORREÇÃOMBUQREC">#REF!</definedName>
    <definedName name="CORREÇÃOREC" localSheetId="12">#REF!</definedName>
    <definedName name="CORREÇÃOREC">#REF!</definedName>
    <definedName name="CORRMBUFMAN" localSheetId="12">#REF!</definedName>
    <definedName name="CORRMBUFMAN">#REF!</definedName>
    <definedName name="CORRMBUQMAN" localSheetId="12">#REF!</definedName>
    <definedName name="CORRMBUQMAN">#REF!</definedName>
    <definedName name="CORRMBUQREC" localSheetId="12">#REF!</definedName>
    <definedName name="CORRMBUQREC">#REF!</definedName>
    <definedName name="Cortes" localSheetId="12">#REF!</definedName>
    <definedName name="Cortes" localSheetId="11">#REF!</definedName>
    <definedName name="Cortes" localSheetId="14">#REF!</definedName>
    <definedName name="Cortes">#REF!</definedName>
    <definedName name="cost_of_debt" localSheetId="12">#REF!</definedName>
    <definedName name="cost_of_debt" localSheetId="11">#REF!</definedName>
    <definedName name="cost_of_debt" localSheetId="14">#REF!</definedName>
    <definedName name="cost_of_debt">#REF!</definedName>
    <definedName name="cotacao" localSheetId="12">#REF!</definedName>
    <definedName name="cotacao" localSheetId="11">#REF!</definedName>
    <definedName name="COTACAO">{#N/A,#N/A,TRUE,"Serviços"}</definedName>
    <definedName name="cotação">#REF!</definedName>
    <definedName name="COTAÇÕES" localSheetId="12">#REF!</definedName>
    <definedName name="COTAÇÕES">#REF!</definedName>
    <definedName name="cp.100">#REF!</definedName>
    <definedName name="cp.95">#REF!</definedName>
    <definedName name="CPA">#REF!</definedName>
    <definedName name="CPDB80" localSheetId="12">#REF!</definedName>
    <definedName name="CPDB80">#REF!</definedName>
    <definedName name="CPDMPM" localSheetId="12">#REF!</definedName>
    <definedName name="CPDMPM">#REF!</definedName>
    <definedName name="CPI">#REF!</definedName>
    <definedName name="CPL" localSheetId="12">#REF!</definedName>
    <definedName name="CPL">#REF!</definedName>
    <definedName name="CPRLI" localSheetId="12">#REF!</definedName>
    <definedName name="CPRLI">#REF!</definedName>
    <definedName name="CpuAux" localSheetId="17" hidden="1">#REF!</definedName>
    <definedName name="CpuAux" localSheetId="12" hidden="1">#REF!</definedName>
    <definedName name="CpuAux" localSheetId="15" hidden="1">#REF!</definedName>
    <definedName name="CpuAux" localSheetId="9">#REF!</definedName>
    <definedName name="CpuAux" localSheetId="6" hidden="1">#REF!</definedName>
    <definedName name="CpuAux" localSheetId="14" hidden="1">#REF!</definedName>
    <definedName name="CpuAux" localSheetId="16" hidden="1">#REF!</definedName>
    <definedName name="CpuAux" localSheetId="1" hidden="1">#REF!</definedName>
    <definedName name="CpuAux" localSheetId="0" hidden="1">#REF!</definedName>
    <definedName name="CpuAux" hidden="1">#REF!</definedName>
    <definedName name="CPUBET" localSheetId="12">#REF!</definedName>
    <definedName name="CPUBET">#REF!</definedName>
    <definedName name="CPUOAC" localSheetId="12">#REF!</definedName>
    <definedName name="CPUOAC">#REF!</definedName>
    <definedName name="CPUOAE" localSheetId="12">#REF!</definedName>
    <definedName name="CPUOAE">#REF!</definedName>
    <definedName name="CPUPAV" localSheetId="12">#REF!</definedName>
    <definedName name="CPUPAV">#REF!</definedName>
    <definedName name="CPUs" localSheetId="17" hidden="1">#REF!</definedName>
    <definedName name="CPUs" localSheetId="12" hidden="1">#REF!</definedName>
    <definedName name="CPUs" localSheetId="15" hidden="1">#REF!</definedName>
    <definedName name="CPUS" localSheetId="9">#REF!</definedName>
    <definedName name="CPUs" localSheetId="6" hidden="1">#REF!</definedName>
    <definedName name="CPUs" localSheetId="14" hidden="1">#REF!</definedName>
    <definedName name="CPUs" localSheetId="16" hidden="1">#REF!</definedName>
    <definedName name="CPUs" localSheetId="1" hidden="1">#REF!</definedName>
    <definedName name="CPUs" localSheetId="0" hidden="1">#REF!</definedName>
    <definedName name="CPUs" hidden="1">#REF!</definedName>
    <definedName name="CPUS_AUX">#REF!</definedName>
    <definedName name="CPUS_AUX_NOVOS">#REF!</definedName>
    <definedName name="CPUS_NOVOS">#REF!</definedName>
    <definedName name="CPUSERCOMPL" localSheetId="12">#REF!</definedName>
    <definedName name="CPUSERCOMPL">#REF!</definedName>
    <definedName name="CPUSIN" localSheetId="12">#REF!</definedName>
    <definedName name="CPUSIN">#REF!</definedName>
    <definedName name="CPUTER" localSheetId="12">#REF!</definedName>
    <definedName name="CPUTER">#REF!</definedName>
    <definedName name="CPUVEIC" localSheetId="12">#REF!</definedName>
    <definedName name="CPUVEIC">#REF!</definedName>
    <definedName name="CPZF" localSheetId="12">#REF!</definedName>
    <definedName name="CPZF">#REF!</definedName>
    <definedName name="CPZFRANCES" localSheetId="12">#REF!</definedName>
    <definedName name="CPZFRANCES">#REF!</definedName>
    <definedName name="CRA" localSheetId="12">#REF!</definedName>
    <definedName name="CRA">#REF!</definedName>
    <definedName name="CRBPE" localSheetId="12">#REF!</definedName>
    <definedName name="CRBPE">#REF!</definedName>
    <definedName name="CRC" localSheetId="12">#REF!</definedName>
    <definedName name="CRC">#REF!</definedName>
    <definedName name="CRECREVMBUQ" localSheetId="12">#REF!</definedName>
    <definedName name="CRECREVMBUQ">#REF!</definedName>
    <definedName name="CRETBVTYBT">#N/A</definedName>
    <definedName name="CRETRBRTTR">#N/A</definedName>
    <definedName name="CRETRBVTBR">#N/A</definedName>
    <definedName name="CRETRO" localSheetId="12">#REF!</definedName>
    <definedName name="CRETRO">#REF!</definedName>
    <definedName name="CRG_01" localSheetId="12">#REF!</definedName>
    <definedName name="CRG_01">#REF!</definedName>
    <definedName name="CRIT" localSheetId="17" hidden="1">#REF!</definedName>
    <definedName name="CRIT" localSheetId="12" hidden="1">#REF!</definedName>
    <definedName name="CRIT" localSheetId="15" hidden="1">#REF!</definedName>
    <definedName name="CRIT" localSheetId="9">#REF!</definedName>
    <definedName name="CRIT" localSheetId="6" hidden="1">#REF!</definedName>
    <definedName name="CRIT" localSheetId="14" hidden="1">#REF!</definedName>
    <definedName name="CRIT" localSheetId="16" hidden="1">#REF!</definedName>
    <definedName name="CRIT" localSheetId="1" hidden="1">#REF!</definedName>
    <definedName name="CRIT" localSheetId="0" hidden="1">#REF!</definedName>
    <definedName name="CRIT" hidden="1">#REF!</definedName>
    <definedName name="Criteria" localSheetId="12">#REF!</definedName>
    <definedName name="Criteria">#REF!</definedName>
    <definedName name="_xlnm.Criteria" localSheetId="17" hidden="1">#REF!</definedName>
    <definedName name="_xlnm.Criteria" localSheetId="12" hidden="1">#REF!</definedName>
    <definedName name="_xlnm.Criteria" localSheetId="11" hidden="1">#REF!</definedName>
    <definedName name="_xlnm.Criteria" localSheetId="6" hidden="1">#REF!</definedName>
    <definedName name="_xlnm.Criteria" localSheetId="14" hidden="1">#REF!</definedName>
    <definedName name="_xlnm.Criteria" localSheetId="16" hidden="1">#REF!</definedName>
    <definedName name="_xlnm.Criteria" hidden="1">#REF!</definedName>
    <definedName name="CRN">#REF!</definedName>
    <definedName name="CRO">#REF!</definedName>
    <definedName name="Cron" localSheetId="17" hidden="1">{#N/A,#N/A,FALSE,"MO (2)"}</definedName>
    <definedName name="Cron" localSheetId="12" hidden="1">{#N/A,#N/A,FALSE,"MO (2)"}</definedName>
    <definedName name="Cron" localSheetId="15" hidden="1">{#N/A,#N/A,FALSE,"MO (2)"}</definedName>
    <definedName name="Cron" localSheetId="9">{#N/A,#N/A,FALSE,"MO (2)"}</definedName>
    <definedName name="Cron" localSheetId="11" hidden="1">{#N/A,#N/A,FALSE,"MO (2)"}</definedName>
    <definedName name="Cron" localSheetId="6" hidden="1">{#N/A,#N/A,FALSE,"MO (2)"}</definedName>
    <definedName name="Cron" localSheetId="16" hidden="1">{#N/A,#N/A,FALSE,"MO (2)"}</definedName>
    <definedName name="Cron" hidden="1">{#N/A,#N/A,FALSE,"MO (2)"}</definedName>
    <definedName name="Cron_1" localSheetId="12" hidden="1">{#N/A,#N/A,FALSE,"MO (2)"}</definedName>
    <definedName name="Cron_1" localSheetId="11" hidden="1">{#N/A,#N/A,FALSE,"MO (2)"}</definedName>
    <definedName name="Cron_1" hidden="1">{#N/A,#N/A,FALSE,"MO (2)"}</definedName>
    <definedName name="CRONO" localSheetId="12">#REF!</definedName>
    <definedName name="CRONO" localSheetId="11">#REF!</definedName>
    <definedName name="CRONO" localSheetId="14">#REF!</definedName>
    <definedName name="CRONO">#REF!</definedName>
    <definedName name="CRONO_1" localSheetId="12">#REF!</definedName>
    <definedName name="CRONO_1" localSheetId="11">#REF!</definedName>
    <definedName name="CRONO_1" localSheetId="14">#REF!</definedName>
    <definedName name="CRONO_1">#REF!</definedName>
    <definedName name="CRONO_25" localSheetId="12">#REF!</definedName>
    <definedName name="CRONO_25" localSheetId="11">#REF!</definedName>
    <definedName name="CRONO_25" localSheetId="14">#REF!</definedName>
    <definedName name="CRONO_25">#REF!</definedName>
    <definedName name="cronograma" localSheetId="12" hidden="1">{#N/A,#N/A,TRUE,"Plan1"}</definedName>
    <definedName name="cronograma" localSheetId="11" hidden="1">{#N/A,#N/A,TRUE,"Plan1"}</definedName>
    <definedName name="cronograma" hidden="1">{#N/A,#N/A,TRUE,"Plan1"}</definedName>
    <definedName name="CRONOGRAMA_PRAZO">#REF!</definedName>
    <definedName name="CRONOMOD" localSheetId="12">{"total","SUM(total)","YNNNN",FALSE}</definedName>
    <definedName name="CRONOMOD" localSheetId="11">{"total","SUM(total)","YNNNN",FALSE}</definedName>
    <definedName name="CRONOMOD">{"total","SUM(total)","YNNNN",FALSE}</definedName>
    <definedName name="Croquiiii" localSheetId="12">#N/A</definedName>
    <definedName name="Croquiiii">#N/A</definedName>
    <definedName name="Croquiiii_38" localSheetId="12">#N/A</definedName>
    <definedName name="Croquiiii_38">#N/A</definedName>
    <definedName name="CRR">#REF!</definedName>
    <definedName name="CRTBRBTY">#N/A</definedName>
    <definedName name="CRTBRTBTY">#N/A</definedName>
    <definedName name="CRTBRTBYT">#N/A</definedName>
    <definedName name="CRTBRTCTRVT">#N/A</definedName>
    <definedName name="CRTRBTBYTRFCR">#N/A</definedName>
    <definedName name="CRTRBTR">#N/A</definedName>
    <definedName name="CRTRBYTY">#N/A</definedName>
    <definedName name="CRTVCR">#N/A</definedName>
    <definedName name="CRTVRVTRTBRTB">#N/A</definedName>
    <definedName name="CRVBRBGT">#N/A</definedName>
    <definedName name="cs" localSheetId="12">#REF!</definedName>
    <definedName name="cs" localSheetId="11">#REF!</definedName>
    <definedName name="cs" localSheetId="14">#REF!</definedName>
    <definedName name="cs">#REF!</definedName>
    <definedName name="cs_1">#N/A</definedName>
    <definedName name="cs_2">#N/A</definedName>
    <definedName name="CS_24">NA()</definedName>
    <definedName name="CS_25">NA()</definedName>
    <definedName name="CS_26">NA()</definedName>
    <definedName name="CS_27">NA()</definedName>
    <definedName name="CS_28">NA()</definedName>
    <definedName name="CS_6">NA()</definedName>
    <definedName name="CS_7">NA()</definedName>
    <definedName name="CS110PI" localSheetId="12">#REF!</definedName>
    <definedName name="CS110PI" localSheetId="11">#REF!</definedName>
    <definedName name="CS110PI" localSheetId="14">#REF!</definedName>
    <definedName name="CS110PI">#REF!</definedName>
    <definedName name="CS110PI_2">#N/A</definedName>
    <definedName name="CS110R" localSheetId="12">#REF!</definedName>
    <definedName name="CS110R" localSheetId="11">#REF!</definedName>
    <definedName name="CS110R" localSheetId="14">#REF!</definedName>
    <definedName name="CS110R">#REF!</definedName>
    <definedName name="CS110R_2">#N/A</definedName>
    <definedName name="CS316PI" localSheetId="12">#REF!</definedName>
    <definedName name="CS316PI" localSheetId="11">#REF!</definedName>
    <definedName name="CS316PI" localSheetId="14">#REF!</definedName>
    <definedName name="CS316PI">#REF!</definedName>
    <definedName name="CS316PI_2">#N/A</definedName>
    <definedName name="CS316R" localSheetId="12">#REF!</definedName>
    <definedName name="CS316R" localSheetId="11">#REF!</definedName>
    <definedName name="CS316R" localSheetId="14">#REF!</definedName>
    <definedName name="CS316R">#REF!</definedName>
    <definedName name="CS316R_2">#N/A</definedName>
    <definedName name="CS423PI" localSheetId="12">#REF!</definedName>
    <definedName name="CS423PI" localSheetId="11">#REF!</definedName>
    <definedName name="CS423PI" localSheetId="14">#REF!</definedName>
    <definedName name="CS423PI">#REF!</definedName>
    <definedName name="CS423PI_2">#N/A</definedName>
    <definedName name="CS423R" localSheetId="12">#REF!</definedName>
    <definedName name="CS423R" localSheetId="11">#REF!</definedName>
    <definedName name="CS423R" localSheetId="14">#REF!</definedName>
    <definedName name="CS423R">#REF!</definedName>
    <definedName name="CS423R_2">#N/A</definedName>
    <definedName name="CSA" localSheetId="12">#REF!</definedName>
    <definedName name="CSA" localSheetId="11">#REF!</definedName>
    <definedName name="CSA">#REF!</definedName>
    <definedName name="CSA_1" localSheetId="12">#REF!</definedName>
    <definedName name="CSA_1">#REF!</definedName>
    <definedName name="CSERVENTE" localSheetId="12">#REF!</definedName>
    <definedName name="CSERVENTE">#REF!</definedName>
    <definedName name="CSPP" localSheetId="12">#REF!</definedName>
    <definedName name="CSPP">#REF!</definedName>
    <definedName name="CSPP_1" localSheetId="12">#REF!</definedName>
    <definedName name="CSPP_1">#REF!</definedName>
    <definedName name="CSSL" localSheetId="12" hidden="1">{#N/A,#N/A,FALSE,"IR E CS 1997";#N/A,#N/A,FALSE,"PR ND";#N/A,#N/A,FALSE,"8191";#N/A,#N/A,FALSE,"8383";#N/A,#N/A,FALSE,"MP 1024";#N/A,#N/A,FALSE,"AD_EX_97";#N/A,#N/A,FALSE,"BD 97"}</definedName>
    <definedName name="CSSL" hidden="1">{#N/A,#N/A,FALSE,"IR E CS 1997";#N/A,#N/A,FALSE,"PR ND";#N/A,#N/A,FALSE,"8191";#N/A,#N/A,FALSE,"8383";#N/A,#N/A,FALSE,"MP 1024";#N/A,#N/A,FALSE,"AD_EX_97";#N/A,#N/A,FALSE,"BD 97"}</definedName>
    <definedName name="CSSL1998" localSheetId="12" hidden="1">{#N/A,#N/A,FALSE,"IR E CS 1997";#N/A,#N/A,FALSE,"PR ND";#N/A,#N/A,FALSE,"8191";#N/A,#N/A,FALSE,"8383";#N/A,#N/A,FALSE,"MP 1024";#N/A,#N/A,FALSE,"AD_EX_97";#N/A,#N/A,FALSE,"BD 97"}</definedName>
    <definedName name="CSSL1998" hidden="1">{#N/A,#N/A,FALSE,"IR E CS 1997";#N/A,#N/A,FALSE,"PR ND";#N/A,#N/A,FALSE,"8191";#N/A,#N/A,FALSE,"8383";#N/A,#N/A,FALSE,"MP 1024";#N/A,#N/A,FALSE,"AD_EX_97";#N/A,#N/A,FALSE,"BD 97"}</definedName>
    <definedName name="CST" localSheetId="12">#REF!</definedName>
    <definedName name="CST" localSheetId="11">#REF!</definedName>
    <definedName name="CST">#REF!</definedName>
    <definedName name="CSV" localSheetId="12">#REF!</definedName>
    <definedName name="CSV">#REF!</definedName>
    <definedName name="ct" localSheetId="12">#REF!</definedName>
    <definedName name="ct">#REF!</definedName>
    <definedName name="CT_501">#N/A</definedName>
    <definedName name="CT_501_1" localSheetId="12">#REF!</definedName>
    <definedName name="CT_501_1" localSheetId="11">#REF!</definedName>
    <definedName name="CT_501_1" localSheetId="14">#REF!</definedName>
    <definedName name="CT_501_1">#REF!</definedName>
    <definedName name="CT_511">#N/A</definedName>
    <definedName name="CT_511_1" localSheetId="12">#REF!</definedName>
    <definedName name="CT_511_1" localSheetId="11">#REF!</definedName>
    <definedName name="CT_511_1" localSheetId="14">#REF!</definedName>
    <definedName name="CT_511_1">#REF!</definedName>
    <definedName name="CT_602">#N/A</definedName>
    <definedName name="CT_602_1" localSheetId="12">#REF!</definedName>
    <definedName name="CT_602_1" localSheetId="11">#REF!</definedName>
    <definedName name="CT_602_1" localSheetId="14">#REF!</definedName>
    <definedName name="CT_602_1">#REF!</definedName>
    <definedName name="CT_603">#N/A</definedName>
    <definedName name="CT_603_1" localSheetId="12">#REF!</definedName>
    <definedName name="CT_603_1" localSheetId="11">#REF!</definedName>
    <definedName name="CT_603_1" localSheetId="14">#REF!</definedName>
    <definedName name="CT_603_1">#REF!</definedName>
    <definedName name="CT_604">#N/A</definedName>
    <definedName name="CT_604_1" localSheetId="12">#REF!</definedName>
    <definedName name="CT_604_1" localSheetId="11">#REF!</definedName>
    <definedName name="CT_604_1" localSheetId="14">#REF!</definedName>
    <definedName name="CT_604_1">#REF!</definedName>
    <definedName name="CT_605">#N/A</definedName>
    <definedName name="CT_605_1" localSheetId="12">#REF!</definedName>
    <definedName name="CT_605_1" localSheetId="11">#REF!</definedName>
    <definedName name="CT_605_1" localSheetId="14">#REF!</definedName>
    <definedName name="CT_605_1">#REF!</definedName>
    <definedName name="CT_607">#N/A</definedName>
    <definedName name="CT_607_1" localSheetId="12">#REF!</definedName>
    <definedName name="CT_607_1" localSheetId="11">#REF!</definedName>
    <definedName name="CT_607_1" localSheetId="14">#REF!</definedName>
    <definedName name="CT_607_1">#REF!</definedName>
    <definedName name="CT_701">#N/A</definedName>
    <definedName name="CT_701_1" localSheetId="12">#REF!</definedName>
    <definedName name="CT_701_1" localSheetId="11">#REF!</definedName>
    <definedName name="CT_701_1" localSheetId="14">#REF!</definedName>
    <definedName name="CT_701_1">#REF!</definedName>
    <definedName name="CT_702">#N/A</definedName>
    <definedName name="CT_702_1" localSheetId="12">#REF!</definedName>
    <definedName name="CT_702_1" localSheetId="11">#REF!</definedName>
    <definedName name="CT_702_1" localSheetId="14">#REF!</definedName>
    <definedName name="CT_702_1">#REF!</definedName>
    <definedName name="CTCC4P" localSheetId="12">#REF!</definedName>
    <definedName name="CTCC4P">#REF!</definedName>
    <definedName name="CTCCB10NP" localSheetId="12">#REF!</definedName>
    <definedName name="CTCCB10NP">#REF!</definedName>
    <definedName name="CTCCB10P" localSheetId="12">#REF!</definedName>
    <definedName name="CTCCB10P">#REF!</definedName>
    <definedName name="CTCCCNP" localSheetId="12">#REF!</definedName>
    <definedName name="CTCCCNP">#REF!</definedName>
    <definedName name="CTED6N" localSheetId="12">#REF!</definedName>
    <definedName name="CTED6N">#REF!</definedName>
    <definedName name="ctescman" localSheetId="12">#REF!</definedName>
    <definedName name="ctescman">#REF!</definedName>
    <definedName name="CTESSF" localSheetId="12">#REF!</definedName>
    <definedName name="CTESSF">#REF!</definedName>
    <definedName name="ctfa4" localSheetId="12">#REF!</definedName>
    <definedName name="ctfa4">#REF!</definedName>
    <definedName name="CTH" localSheetId="12" hidden="1">{#N/A,#N/A,FALSE,"GERAL";#N/A,#N/A,FALSE,"012-96";#N/A,#N/A,FALSE,"018-96";#N/A,#N/A,FALSE,"027-96";#N/A,#N/A,FALSE,"059-96";#N/A,#N/A,FALSE,"076-96";#N/A,#N/A,FALSE,"019-97";#N/A,#N/A,FALSE,"021-97";#N/A,#N/A,FALSE,"022-97";#N/A,#N/A,FALSE,"028-97"}</definedName>
    <definedName name="CTH" hidden="1">{#N/A,#N/A,FALSE,"GERAL";#N/A,#N/A,FALSE,"012-96";#N/A,#N/A,FALSE,"018-96";#N/A,#N/A,FALSE,"027-96";#N/A,#N/A,FALSE,"059-96";#N/A,#N/A,FALSE,"076-96";#N/A,#N/A,FALSE,"019-97";#N/A,#N/A,FALSE,"021-97";#N/A,#N/A,FALSE,"022-97";#N/A,#N/A,FALSE,"028-97"}</definedName>
    <definedName name="CTLB5P" localSheetId="12">#REF!</definedName>
    <definedName name="CTLB5P">#REF!</definedName>
    <definedName name="CTLC4P" localSheetId="12">#REF!</definedName>
    <definedName name="CTLC4P">#REF!</definedName>
    <definedName name="CTLCB10P" localSheetId="12">#REF!</definedName>
    <definedName name="CTLCB10P">#REF!</definedName>
    <definedName name="CTLMR" localSheetId="12">#REF!</definedName>
    <definedName name="CTLMR">#REF!</definedName>
    <definedName name="CTO">#REF!</definedName>
    <definedName name="ctrvbyb">#N/A</definedName>
    <definedName name="cu" localSheetId="12" hidden="1">{#N/A,#N/A,TRUE,"Serviços"}</definedName>
    <definedName name="cu" localSheetId="15" hidden="1">{#N/A,#N/A,TRUE,"Serviços"}</definedName>
    <definedName name="cu" localSheetId="11" hidden="1">{#N/A,#N/A,TRUE,"Serviços"}</definedName>
    <definedName name="cu" hidden="1">{#N/A,#N/A,TRUE,"Serviços"}</definedName>
    <definedName name="CUB" localSheetId="12">#REF!</definedName>
    <definedName name="CUB">#REF!</definedName>
    <definedName name="Cun" localSheetId="12" hidden="1">VLOOKUP(#REF!,BDI!rec,5,0)</definedName>
    <definedName name="Cun" localSheetId="15" hidden="1">VLOOKUP(#REF!,[0]!rec,5,0)</definedName>
    <definedName name="CUN" localSheetId="11">#REF!</definedName>
    <definedName name="Cun" localSheetId="14" hidden="1">VLOOKUP(#REF!,[0]!rec,5,0)</definedName>
    <definedName name="Cun" hidden="1">VLOOKUP(#REF!,rec,5,0)</definedName>
    <definedName name="CunEq" localSheetId="17" hidden="1">SUM(IF(#REF! =#REF!,(#REF!)*(#REF!="EQ")))</definedName>
    <definedName name="CunEq" localSheetId="12" hidden="1">SUM(IF(#REF! =#REF!,(#REF!)*(#REF!="EQ")))</definedName>
    <definedName name="CunEq" localSheetId="15" hidden="1">SUM(IF(#REF! =#REF!,(#REF!)*(#REF!="EQ")))</definedName>
    <definedName name="CunEq" localSheetId="9">SUM(IF(#REF!=#REF!,(#REF!)*(#REF!="EQ")))</definedName>
    <definedName name="CunEq" localSheetId="11" hidden="1">SUM(IF(#REF! =#REF!,(#REF!)*(#REF!="EQ")))</definedName>
    <definedName name="CunEq" localSheetId="6" hidden="1">SUM(IF(#REF! =#REF!,(#REF!)*(#REF!="EQ")))</definedName>
    <definedName name="CunEq" localSheetId="14" hidden="1">SUM(IF(#REF! =#REF!,(#REF!)*(#REF!="EQ")))</definedName>
    <definedName name="CunEq" localSheetId="16" hidden="1">SUM(IF(#REF! =#REF!,(#REF!)*(#REF!="EQ")))</definedName>
    <definedName name="CunEq" localSheetId="1" hidden="1">SUM(IF(#REF! =#REF!,(#REF!)*(#REF!="EQ")))</definedName>
    <definedName name="CunEq" localSheetId="0" hidden="1">SUM(IF(#REF! =#REF!,(#REF!)*(#REF!="EQ")))</definedName>
    <definedName name="CunEq" hidden="1">SUM(IF(#REF! =#REF!,(#REF!)*(#REF!="EQ")))</definedName>
    <definedName name="CunEq_1" localSheetId="12" hidden="1">SUM(IF(#REF! =#REF!,(#REF!)*(#REF!="EQ")))</definedName>
    <definedName name="CunEq_1" localSheetId="11" hidden="1">SUM(IF(#REF! =#REF!,(#REF!)*(#REF!="EQ")))</definedName>
    <definedName name="CunEq_1" localSheetId="14" hidden="1">SUM(IF(#REF! =#REF!,(#REF!)*(#REF!="EQ")))</definedName>
    <definedName name="CunEq_1" hidden="1">SUM(IF(#REF! =#REF!,(#REF!)*(#REF!="EQ")))</definedName>
    <definedName name="CunMo" localSheetId="17" hidden="1">SUM(IF(#REF! =#REF!,(#REF!)*(#REF!="MO")))</definedName>
    <definedName name="CunMo" localSheetId="12" hidden="1">SUM(IF(#REF! =#REF!,(#REF!)*(#REF!="MO")))</definedName>
    <definedName name="CunMo" localSheetId="15" hidden="1">SUM(IF(#REF! =#REF!,(#REF!)*(#REF!="MO")))</definedName>
    <definedName name="CunMo" localSheetId="9">SUM(IF(#REF!=#REF!,(#REF!)*(#REF!="MO")))</definedName>
    <definedName name="CunMo" localSheetId="11" hidden="1">SUM(IF(#REF! =#REF!,(#REF!)*(#REF!="MO")))</definedName>
    <definedName name="CunMo" localSheetId="6" hidden="1">SUM(IF(#REF! =#REF!,(#REF!)*(#REF!="MO")))</definedName>
    <definedName name="CunMo" localSheetId="14" hidden="1">SUM(IF(#REF! =#REF!,(#REF!)*(#REF!="MO")))</definedName>
    <definedName name="CunMo" localSheetId="16" hidden="1">SUM(IF(#REF! =#REF!,(#REF!)*(#REF!="MO")))</definedName>
    <definedName name="CunMo" localSheetId="1" hidden="1">SUM(IF(#REF! =#REF!,(#REF!)*(#REF!="MO")))</definedName>
    <definedName name="CunMo" localSheetId="0" hidden="1">SUM(IF(#REF! =#REF!,(#REF!)*(#REF!="MO")))</definedName>
    <definedName name="CunMo" hidden="1">SUM(IF(#REF! =#REF!,(#REF!)*(#REF!="MO")))</definedName>
    <definedName name="CunMo_1" localSheetId="12" hidden="1">SUM(IF(#REF! =#REF!,(#REF!)*(#REF!="MO")))</definedName>
    <definedName name="CunMo_1" localSheetId="11" hidden="1">SUM(IF(#REF! =#REF!,(#REF!)*(#REF!="MO")))</definedName>
    <definedName name="CunMo_1" localSheetId="14" hidden="1">SUM(IF(#REF! =#REF!,(#REF!)*(#REF!="MO")))</definedName>
    <definedName name="CunMo_1" hidden="1">SUM(IF(#REF! =#REF!,(#REF!)*(#REF!="MO")))</definedName>
    <definedName name="CunMp" localSheetId="17" hidden="1">SUM(IF(#REF! =#REF!,(#REF!)*(#REF!="MP")))</definedName>
    <definedName name="CunMp" localSheetId="12" hidden="1">SUM(IF(#REF! =#REF!,(#REF!)*(#REF!="MP")))</definedName>
    <definedName name="CunMp" localSheetId="15" hidden="1">SUM(IF(#REF! =#REF!,(#REF!)*(#REF!="MP")))</definedName>
    <definedName name="CunMp" localSheetId="9">SUM(IF(#REF!=#REF!,(#REF!)*(#REF!="MP")))</definedName>
    <definedName name="CunMp" localSheetId="11" hidden="1">SUM(IF(#REF! =#REF!,(#REF!)*(#REF!="MP")))</definedName>
    <definedName name="CunMp" localSheetId="6" hidden="1">SUM(IF(#REF! =#REF!,(#REF!)*(#REF!="MP")))</definedName>
    <definedName name="CunMp" localSheetId="14" hidden="1">SUM(IF(#REF! =#REF!,(#REF!)*(#REF!="MP")))</definedName>
    <definedName name="CunMp" localSheetId="16" hidden="1">SUM(IF(#REF! =#REF!,(#REF!)*(#REF!="MP")))</definedName>
    <definedName name="CunMp" localSheetId="1" hidden="1">SUM(IF(#REF! =#REF!,(#REF!)*(#REF!="MP")))</definedName>
    <definedName name="CunMp" localSheetId="0" hidden="1">SUM(IF(#REF! =#REF!,(#REF!)*(#REF!="MP")))</definedName>
    <definedName name="CunMp" hidden="1">SUM(IF(#REF! =#REF!,(#REF!)*(#REF!="MP")))</definedName>
    <definedName name="CunMp_1" localSheetId="12" hidden="1">SUM(IF(#REF! =#REF!,(#REF!)*(#REF!="MP")))</definedName>
    <definedName name="CunMp_1" localSheetId="11" hidden="1">SUM(IF(#REF! =#REF!,(#REF!)*(#REF!="MP")))</definedName>
    <definedName name="CunMp_1" localSheetId="14" hidden="1">SUM(IF(#REF! =#REF!,(#REF!)*(#REF!="MP")))</definedName>
    <definedName name="CunMp_1" hidden="1">SUM(IF(#REF! =#REF!,(#REF!)*(#REF!="MP")))</definedName>
    <definedName name="CUP" localSheetId="12">#REF!</definedName>
    <definedName name="CUP">#REF!</definedName>
    <definedName name="CURC1C" localSheetId="12">#REF!</definedName>
    <definedName name="CURC1C">#REF!</definedName>
    <definedName name="CURRENCY" localSheetId="12">#REF!</definedName>
    <definedName name="CURRENCY" localSheetId="11">#REF!</definedName>
    <definedName name="CURRENCY" localSheetId="14">#REF!</definedName>
    <definedName name="CURRENCY">#REF!</definedName>
    <definedName name="CURRENCYY" localSheetId="12">#REF!</definedName>
    <definedName name="CURRENCYY">#REF!</definedName>
    <definedName name="CURTO">#N/A</definedName>
    <definedName name="curva">#N/A</definedName>
    <definedName name="Curva_ABC">#N/A</definedName>
    <definedName name="curvaabc" localSheetId="12" hidden="1">{#N/A,#N/A,FALSE,"GERAL";#N/A,#N/A,FALSE,"012-96";#N/A,#N/A,FALSE,"018-96";#N/A,#N/A,FALSE,"027-96";#N/A,#N/A,FALSE,"059-96";#N/A,#N/A,FALSE,"076-96";#N/A,#N/A,FALSE,"019-97";#N/A,#N/A,FALSE,"021-97";#N/A,#N/A,FALSE,"022-97";#N/A,#N/A,FALSE,"028-97"}</definedName>
    <definedName name="curvaabc" hidden="1">{#N/A,#N/A,FALSE,"GERAL";#N/A,#N/A,FALSE,"012-96";#N/A,#N/A,FALSE,"018-96";#N/A,#N/A,FALSE,"027-96";#N/A,#N/A,FALSE,"059-96";#N/A,#N/A,FALSE,"076-96";#N/A,#N/A,FALSE,"019-97";#N/A,#N/A,FALSE,"021-97";#N/A,#N/A,FALSE,"022-97";#N/A,#N/A,FALSE,"028-97"}</definedName>
    <definedName name="custgram" localSheetId="12">#REF!</definedName>
    <definedName name="custgram">#REF!</definedName>
    <definedName name="custo" localSheetId="12">#REF!</definedName>
    <definedName name="custo" localSheetId="11">#REF!</definedName>
    <definedName name="custo" localSheetId="14">#REF!</definedName>
    <definedName name="custo">#REF!</definedName>
    <definedName name="CUSTO_10" localSheetId="12">#REF!</definedName>
    <definedName name="CUSTO_10" localSheetId="11">#REF!</definedName>
    <definedName name="CUSTO_10" localSheetId="14">#REF!</definedName>
    <definedName name="CUSTO_10">#REF!</definedName>
    <definedName name="CUSTO_10_16" localSheetId="12">#REF!</definedName>
    <definedName name="CUSTO_10_16">#REF!</definedName>
    <definedName name="CUSTO_10_19" localSheetId="12">#REF!</definedName>
    <definedName name="CUSTO_10_19" localSheetId="11">#REF!</definedName>
    <definedName name="CUSTO_10_19" localSheetId="14">#REF!</definedName>
    <definedName name="CUSTO_10_19">#REF!</definedName>
    <definedName name="CUSTO_10_19_16" localSheetId="12">#REF!</definedName>
    <definedName name="CUSTO_10_19_16">#REF!</definedName>
    <definedName name="CUSTO_16" localSheetId="12">#REF!</definedName>
    <definedName name="CUSTO_16">#REF!</definedName>
    <definedName name="CUSTO_17" localSheetId="12">#REF!</definedName>
    <definedName name="CUSTO_17" localSheetId="11">#REF!</definedName>
    <definedName name="CUSTO_17" localSheetId="14">#REF!</definedName>
    <definedName name="CUSTO_17">#REF!</definedName>
    <definedName name="CUSTO_17_16" localSheetId="12">#REF!</definedName>
    <definedName name="CUSTO_17_16">#REF!</definedName>
    <definedName name="CUSTO_17_19" localSheetId="12">#REF!</definedName>
    <definedName name="CUSTO_17_19" localSheetId="11">#REF!</definedName>
    <definedName name="CUSTO_17_19" localSheetId="14">#REF!</definedName>
    <definedName name="CUSTO_17_19">#REF!</definedName>
    <definedName name="CUSTO_17_19_16" localSheetId="12">#REF!</definedName>
    <definedName name="CUSTO_17_19_16">#REF!</definedName>
    <definedName name="CUSTO_19" localSheetId="12">#REF!</definedName>
    <definedName name="CUSTO_19" localSheetId="11">#REF!</definedName>
    <definedName name="CUSTO_19" localSheetId="14">#REF!</definedName>
    <definedName name="CUSTO_19">#REF!</definedName>
    <definedName name="CUSTO_19_16" localSheetId="12">#REF!</definedName>
    <definedName name="CUSTO_19_16">#REF!</definedName>
    <definedName name="CUSTO_6" localSheetId="12">#REF!</definedName>
    <definedName name="CUSTO_6" localSheetId="11">#REF!</definedName>
    <definedName name="CUSTO_6" localSheetId="14">#REF!</definedName>
    <definedName name="CUSTO_6">#REF!</definedName>
    <definedName name="CUSTO_6_16" localSheetId="12">#REF!</definedName>
    <definedName name="CUSTO_6_16">#REF!</definedName>
    <definedName name="CUSTO_6_19" localSheetId="12">#REF!</definedName>
    <definedName name="CUSTO_6_19" localSheetId="11">#REF!</definedName>
    <definedName name="CUSTO_6_19" localSheetId="14">#REF!</definedName>
    <definedName name="CUSTO_6_19">#REF!</definedName>
    <definedName name="CUSTO_6_19_16" localSheetId="12">#REF!</definedName>
    <definedName name="CUSTO_6_19_16">#REF!</definedName>
    <definedName name="CUSTO_7" localSheetId="12">#REF!</definedName>
    <definedName name="CUSTO_7" localSheetId="11">#REF!</definedName>
    <definedName name="CUSTO_7" localSheetId="14">#REF!</definedName>
    <definedName name="CUSTO_7">#REF!</definedName>
    <definedName name="CUSTO_7_16" localSheetId="12">#REF!</definedName>
    <definedName name="CUSTO_7_16">#REF!</definedName>
    <definedName name="CUSTO_7_19" localSheetId="12">#REF!</definedName>
    <definedName name="CUSTO_7_19" localSheetId="11">#REF!</definedName>
    <definedName name="CUSTO_7_19" localSheetId="14">#REF!</definedName>
    <definedName name="CUSTO_7_19">#REF!</definedName>
    <definedName name="CUSTO_7_19_16" localSheetId="12">#REF!</definedName>
    <definedName name="CUSTO_7_19_16">#REF!</definedName>
    <definedName name="CUSTO_8" localSheetId="12">#REF!</definedName>
    <definedName name="CUSTO_8" localSheetId="11">#REF!</definedName>
    <definedName name="CUSTO_8" localSheetId="14">#REF!</definedName>
    <definedName name="CUSTO_8">#REF!</definedName>
    <definedName name="CUSTO_8_16" localSheetId="12">#REF!</definedName>
    <definedName name="CUSTO_8_16">#REF!</definedName>
    <definedName name="CUSTO_8_19" localSheetId="12">#REF!</definedName>
    <definedName name="CUSTO_8_19" localSheetId="11">#REF!</definedName>
    <definedName name="CUSTO_8_19" localSheetId="14">#REF!</definedName>
    <definedName name="CUSTO_8_19">#REF!</definedName>
    <definedName name="CUSTO_8_19_16" localSheetId="12">#REF!</definedName>
    <definedName name="CUSTO_8_19_16">#REF!</definedName>
    <definedName name="CUSTO_9" localSheetId="12">#REF!</definedName>
    <definedName name="CUSTO_9" localSheetId="11">#REF!</definedName>
    <definedName name="CUSTO_9" localSheetId="14">#REF!</definedName>
    <definedName name="CUSTO_9">#REF!</definedName>
    <definedName name="CUSTO_9_16" localSheetId="12">#REF!</definedName>
    <definedName name="CUSTO_9_16">#REF!</definedName>
    <definedName name="CUSTO_9_19" localSheetId="12">#REF!</definedName>
    <definedName name="CUSTO_9_19" localSheetId="11">#REF!</definedName>
    <definedName name="CUSTO_9_19" localSheetId="14">#REF!</definedName>
    <definedName name="CUSTO_9_19">#REF!</definedName>
    <definedName name="CUSTO_9_19_16" localSheetId="12">#REF!</definedName>
    <definedName name="CUSTO_9_19_16">#REF!</definedName>
    <definedName name="CUSTO_DE_COMBUSTÍVEL_E_LUFRIFICANTES" localSheetId="12">#REF!</definedName>
    <definedName name="CUSTO_DE_COMBUSTÍVEL_E_LUFRIFICANTES">#REF!</definedName>
    <definedName name="Custo_parcial" localSheetId="12">#REF!</definedName>
    <definedName name="Custo_parcial" localSheetId="11">#REF!</definedName>
    <definedName name="Custo_parcial" localSheetId="14">#REF!</definedName>
    <definedName name="Custo_parcial">#REF!</definedName>
    <definedName name="Custo_parcial_1" localSheetId="12">#REF!</definedName>
    <definedName name="Custo_parcial_1" localSheetId="11">#REF!</definedName>
    <definedName name="Custo_parcial_1" localSheetId="14">#REF!</definedName>
    <definedName name="Custo_parcial_1">#REF!</definedName>
    <definedName name="Custo_parcial_2">#N/A</definedName>
    <definedName name="custoA" localSheetId="12">#REF!</definedName>
    <definedName name="custoA" localSheetId="11">#REF!</definedName>
    <definedName name="custoA" localSheetId="14">#REF!</definedName>
    <definedName name="custoA">#REF!</definedName>
    <definedName name="custoB" localSheetId="12">#REF!</definedName>
    <definedName name="custoB" localSheetId="11">#REF!</definedName>
    <definedName name="custoB" localSheetId="14">#REF!</definedName>
    <definedName name="custoB">#REF!</definedName>
    <definedName name="custoc" localSheetId="12" hidden="1">#REF!</definedName>
    <definedName name="custoc" hidden="1">#REF!</definedName>
    <definedName name="custoo" localSheetId="12">#REF!</definedName>
    <definedName name="custoo">#REF!</definedName>
    <definedName name="custoSUB" localSheetId="12">#REF!</definedName>
    <definedName name="custoSUB" localSheetId="11">#REF!</definedName>
    <definedName name="custoSUB" localSheetId="14">#REF!</definedName>
    <definedName name="custoSUB">#REF!</definedName>
    <definedName name="CV" localSheetId="12">#REF!</definedName>
    <definedName name="CV" localSheetId="11">#REF!</definedName>
    <definedName name="CV" localSheetId="14">#REF!</definedName>
    <definedName name="CV">#REF!</definedName>
    <definedName name="cvc" localSheetId="12">#REF!</definedName>
    <definedName name="cvc" localSheetId="11">#REF!</definedName>
    <definedName name="cvc" localSheetId="14">#REF!</definedName>
    <definedName name="cvc">#REF!</definedName>
    <definedName name="CVDF">#N/A</definedName>
    <definedName name="cvdfdfd">#N/A</definedName>
    <definedName name="cvp1\2" localSheetId="12">#REF!</definedName>
    <definedName name="cvp1\2">#REF!</definedName>
    <definedName name="cwlksd" localSheetId="12" hidden="1">{#N/A,#N/A,FALSE,"Aging Summary";#N/A,#N/A,FALSE,"Ratio Analysis";#N/A,#N/A,FALSE,"Test 120 Day Accts";#N/A,#N/A,FALSE,"Tickmarks"}</definedName>
    <definedName name="cwlksd" hidden="1">{#N/A,#N/A,FALSE,"Aging Summary";#N/A,#N/A,FALSE,"Ratio Analysis";#N/A,#N/A,FALSE,"Test 120 Day Accts";#N/A,#N/A,FALSE,"Tickmarks"}</definedName>
    <definedName name="cx" localSheetId="12">#REF!</definedName>
    <definedName name="cx">#REF!</definedName>
    <definedName name="cx.01">#REF!</definedName>
    <definedName name="cx_coletora">#REF!</definedName>
    <definedName name="cxp4x2" localSheetId="12">#REF!</definedName>
    <definedName name="cxp4x2">#REF!</definedName>
    <definedName name="CXRH">#N/A</definedName>
    <definedName name="d" localSheetId="12">#REF!</definedName>
    <definedName name="d" localSheetId="11">#REF!</definedName>
    <definedName name="d" localSheetId="14">#REF!</definedName>
    <definedName name="d">#REF!</definedName>
    <definedName name="d.1000">#REF!</definedName>
    <definedName name="d.1200">#REF!</definedName>
    <definedName name="d.200">#REF!</definedName>
    <definedName name="d.400">#REF!</definedName>
    <definedName name="d.50">#REF!</definedName>
    <definedName name="d.600">#REF!</definedName>
    <definedName name="d.800">#REF!</definedName>
    <definedName name="d_25" localSheetId="12">#REF!</definedName>
    <definedName name="d_25" localSheetId="11">#REF!</definedName>
    <definedName name="d_25" localSheetId="14">#REF!</definedName>
    <definedName name="d_25">#REF!</definedName>
    <definedName name="d_4" localSheetId="12">#REF!</definedName>
    <definedName name="d_4">#REF!</definedName>
    <definedName name="DA" localSheetId="11">#REF!</definedName>
    <definedName name="DA">#N/A</definedName>
    <definedName name="DA_10">#N/A</definedName>
    <definedName name="DA_11">#N/A</definedName>
    <definedName name="DA_12">#N/A</definedName>
    <definedName name="DA_13">#N/A</definedName>
    <definedName name="DA_14">#N/A</definedName>
    <definedName name="DA_15">#N/A</definedName>
    <definedName name="DA_16">#N/A</definedName>
    <definedName name="DA_17">#N/A</definedName>
    <definedName name="DA_18">#N/A</definedName>
    <definedName name="DA_2">#N/A</definedName>
    <definedName name="DA_5">#N/A</definedName>
    <definedName name="DA_6">#N/A</definedName>
    <definedName name="DA_7">#N/A</definedName>
    <definedName name="DA_8">#N/A</definedName>
    <definedName name="DA_9">#N/A</definedName>
    <definedName name="DAC" localSheetId="11">#REF!</definedName>
    <definedName name="DAC">#N/A</definedName>
    <definedName name="DADA" localSheetId="12">#REF!</definedName>
    <definedName name="DADA">#REF!</definedName>
    <definedName name="dadadfs" localSheetId="12">#REF!</definedName>
    <definedName name="dadadfs">#REF!</definedName>
    <definedName name="dadinho" localSheetId="12">#REF!</definedName>
    <definedName name="dadinho" localSheetId="11">#REF!</definedName>
    <definedName name="dadinho" localSheetId="14">#REF!</definedName>
    <definedName name="dadinho">#REF!</definedName>
    <definedName name="dadinho_1" localSheetId="12">#REF!</definedName>
    <definedName name="dadinho_1" localSheetId="11">#REF!</definedName>
    <definedName name="dadinho_1" localSheetId="14">#REF!</definedName>
    <definedName name="dadinho_1">#REF!</definedName>
    <definedName name="dadinho_11" localSheetId="12">#REF!</definedName>
    <definedName name="dadinho_11" localSheetId="11">#REF!</definedName>
    <definedName name="dadinho_11" localSheetId="14">#REF!</definedName>
    <definedName name="dadinho_11">#REF!</definedName>
    <definedName name="dadinho_11_16" localSheetId="12">#REF!</definedName>
    <definedName name="dadinho_11_16">#REF!</definedName>
    <definedName name="dadinho_11_19" localSheetId="12">#REF!</definedName>
    <definedName name="dadinho_11_19" localSheetId="11">#REF!</definedName>
    <definedName name="dadinho_11_19" localSheetId="14">#REF!</definedName>
    <definedName name="dadinho_11_19">#REF!</definedName>
    <definedName name="dadinho_11_19_16" localSheetId="12">#REF!</definedName>
    <definedName name="dadinho_11_19_16">#REF!</definedName>
    <definedName name="dadinho_13" localSheetId="12">#REF!</definedName>
    <definedName name="dadinho_13" localSheetId="11">#REF!</definedName>
    <definedName name="dadinho_13" localSheetId="14">#REF!</definedName>
    <definedName name="dadinho_13">#REF!</definedName>
    <definedName name="dadinho_13_1" localSheetId="12">#REF!</definedName>
    <definedName name="dadinho_13_1" localSheetId="11">#REF!</definedName>
    <definedName name="dadinho_13_1" localSheetId="14">#REF!</definedName>
    <definedName name="dadinho_13_1">#REF!</definedName>
    <definedName name="dadinho_13_1_16" localSheetId="12">#REF!</definedName>
    <definedName name="dadinho_13_1_16">#REF!</definedName>
    <definedName name="dadinho_13_16" localSheetId="12">#REF!</definedName>
    <definedName name="dadinho_13_16">#REF!</definedName>
    <definedName name="dadinho_13_19" localSheetId="12">#REF!</definedName>
    <definedName name="dadinho_13_19" localSheetId="11">#REF!</definedName>
    <definedName name="dadinho_13_19" localSheetId="14">#REF!</definedName>
    <definedName name="dadinho_13_19">#REF!</definedName>
    <definedName name="dadinho_13_19_16" localSheetId="12">#REF!</definedName>
    <definedName name="dadinho_13_19_16">#REF!</definedName>
    <definedName name="dadinho_14" localSheetId="12">#REF!</definedName>
    <definedName name="dadinho_14">#REF!</definedName>
    <definedName name="dadinho_16" localSheetId="12">#REF!</definedName>
    <definedName name="dadinho_16">#REF!</definedName>
    <definedName name="dadinho_19" localSheetId="12">#REF!</definedName>
    <definedName name="dadinho_19" localSheetId="11">#REF!</definedName>
    <definedName name="dadinho_19" localSheetId="14">#REF!</definedName>
    <definedName name="dadinho_19">#REF!</definedName>
    <definedName name="dadinho_19_16" localSheetId="12">#REF!</definedName>
    <definedName name="dadinho_19_16">#REF!</definedName>
    <definedName name="dadinho_21" localSheetId="12">#REF!</definedName>
    <definedName name="dadinho_21" localSheetId="11">#REF!</definedName>
    <definedName name="dadinho_21" localSheetId="14">#REF!</definedName>
    <definedName name="dadinho_21">#REF!</definedName>
    <definedName name="dadinho_21_16" localSheetId="12">#REF!</definedName>
    <definedName name="dadinho_21_16">#REF!</definedName>
    <definedName name="dadinho_21_19" localSheetId="12">#REF!</definedName>
    <definedName name="dadinho_21_19" localSheetId="11">#REF!</definedName>
    <definedName name="dadinho_21_19" localSheetId="14">#REF!</definedName>
    <definedName name="dadinho_21_19">#REF!</definedName>
    <definedName name="dadinho_21_19_16" localSheetId="12">#REF!</definedName>
    <definedName name="dadinho_21_19_16">#REF!</definedName>
    <definedName name="dadinho_26" localSheetId="12">#REF!</definedName>
    <definedName name="dadinho_26">#REF!</definedName>
    <definedName name="dadinho_28" localSheetId="12">#REF!</definedName>
    <definedName name="dadinho_28">#REF!</definedName>
    <definedName name="dadinho_29" localSheetId="12">#REF!</definedName>
    <definedName name="dadinho_29" localSheetId="11">#REF!</definedName>
    <definedName name="dadinho_29" localSheetId="14">#REF!</definedName>
    <definedName name="dadinho_29">#REF!</definedName>
    <definedName name="dadinho_31" localSheetId="12">#REF!</definedName>
    <definedName name="dadinho_31" localSheetId="11">#REF!</definedName>
    <definedName name="dadinho_31" localSheetId="14">#REF!</definedName>
    <definedName name="dadinho_31">#REF!</definedName>
    <definedName name="dadinho_50">#N/A</definedName>
    <definedName name="dadinho_50_1" localSheetId="12">#REF!</definedName>
    <definedName name="dadinho_50_1" localSheetId="11">#REF!</definedName>
    <definedName name="dadinho_50_1" localSheetId="14">#REF!</definedName>
    <definedName name="dadinho_50_1">#REF!</definedName>
    <definedName name="dadinho_6" localSheetId="12">#REF!</definedName>
    <definedName name="dadinho_6">#REF!</definedName>
    <definedName name="dadinho_7" localSheetId="12">#REF!</definedName>
    <definedName name="dadinho_7" localSheetId="11">#REF!</definedName>
    <definedName name="dadinho_7" localSheetId="14">#REF!</definedName>
    <definedName name="dadinho_7">#REF!</definedName>
    <definedName name="dadinho_8" localSheetId="12">#REF!</definedName>
    <definedName name="dadinho_8" localSheetId="11">#REF!</definedName>
    <definedName name="dadinho_8" localSheetId="14">#REF!</definedName>
    <definedName name="dadinho_8">#REF!</definedName>
    <definedName name="dadinho_8_16" localSheetId="12">#REF!</definedName>
    <definedName name="dadinho_8_16">#REF!</definedName>
    <definedName name="dadinho_9" localSheetId="12">#REF!</definedName>
    <definedName name="dadinho_9" localSheetId="11">#REF!</definedName>
    <definedName name="dadinho_9" localSheetId="14">#REF!</definedName>
    <definedName name="dadinho_9">#REF!</definedName>
    <definedName name="dadinho_9_16" localSheetId="12">#REF!</definedName>
    <definedName name="dadinho_9_16">#REF!</definedName>
    <definedName name="Dados" localSheetId="12" hidden="1">#REF!</definedName>
    <definedName name="Dados" localSheetId="11" hidden="1">#REF!</definedName>
    <definedName name="Dados" localSheetId="14" hidden="1">#REF!</definedName>
    <definedName name="Dados" hidden="1">#REF!</definedName>
    <definedName name="DADOS_1" localSheetId="12">#REF!</definedName>
    <definedName name="DADOS_1" localSheetId="11">#REF!</definedName>
    <definedName name="DADOS_1" localSheetId="14">#REF!</definedName>
    <definedName name="DADOS_1">#REF!</definedName>
    <definedName name="DADOS_11" localSheetId="12">#REF!</definedName>
    <definedName name="DADOS_11" localSheetId="11">#REF!</definedName>
    <definedName name="DADOS_11" localSheetId="14">#REF!</definedName>
    <definedName name="DADOS_11">#REF!</definedName>
    <definedName name="DADOS_11_16" localSheetId="12">#REF!</definedName>
    <definedName name="DADOS_11_16">#REF!</definedName>
    <definedName name="DADOS_11_19" localSheetId="12">#REF!</definedName>
    <definedName name="DADOS_11_19" localSheetId="11">#REF!</definedName>
    <definedName name="DADOS_11_19" localSheetId="14">#REF!</definedName>
    <definedName name="DADOS_11_19">#REF!</definedName>
    <definedName name="DADOS_11_19_16" localSheetId="12">#REF!</definedName>
    <definedName name="DADOS_11_19_16">#REF!</definedName>
    <definedName name="DADOS_13" localSheetId="12">#REF!</definedName>
    <definedName name="DADOS_13" localSheetId="11">#REF!</definedName>
    <definedName name="DADOS_13" localSheetId="14">#REF!</definedName>
    <definedName name="DADOS_13">#REF!</definedName>
    <definedName name="DADOS_13_1" localSheetId="12">#REF!</definedName>
    <definedName name="DADOS_13_1" localSheetId="11">#REF!</definedName>
    <definedName name="DADOS_13_1" localSheetId="14">#REF!</definedName>
    <definedName name="DADOS_13_1">#REF!</definedName>
    <definedName name="DADOS_13_1_16" localSheetId="12">#REF!</definedName>
    <definedName name="DADOS_13_1_16">#REF!</definedName>
    <definedName name="DADOS_13_16" localSheetId="12">#REF!</definedName>
    <definedName name="DADOS_13_16">#REF!</definedName>
    <definedName name="DADOS_13_19" localSheetId="12">#REF!</definedName>
    <definedName name="DADOS_13_19" localSheetId="11">#REF!</definedName>
    <definedName name="DADOS_13_19" localSheetId="14">#REF!</definedName>
    <definedName name="DADOS_13_19">#REF!</definedName>
    <definedName name="DADOS_13_19_16" localSheetId="12">#REF!</definedName>
    <definedName name="DADOS_13_19_16">#REF!</definedName>
    <definedName name="DADOS_14" localSheetId="12">#REF!</definedName>
    <definedName name="DADOS_14" localSheetId="11">#REF!</definedName>
    <definedName name="DADOS_14" localSheetId="14">#REF!</definedName>
    <definedName name="DADOS_14">#REF!</definedName>
    <definedName name="DADOS_14_16" localSheetId="12">#REF!</definedName>
    <definedName name="DADOS_14_16">#REF!</definedName>
    <definedName name="DADOS_14_19" localSheetId="12">#REF!</definedName>
    <definedName name="DADOS_14_19" localSheetId="11">#REF!</definedName>
    <definedName name="DADOS_14_19" localSheetId="14">#REF!</definedName>
    <definedName name="DADOS_14_19">#REF!</definedName>
    <definedName name="DADOS_14_19_16" localSheetId="12">#REF!</definedName>
    <definedName name="DADOS_14_19_16">#REF!</definedName>
    <definedName name="DADOS_15" localSheetId="12">#REF!</definedName>
    <definedName name="DADOS_15" localSheetId="11">#REF!</definedName>
    <definedName name="DADOS_15" localSheetId="14">#REF!</definedName>
    <definedName name="DADOS_15">#REF!</definedName>
    <definedName name="DADOS_15_16" localSheetId="12">#REF!</definedName>
    <definedName name="DADOS_15_16">#REF!</definedName>
    <definedName name="DADOS_15_19" localSheetId="12">#REF!</definedName>
    <definedName name="DADOS_15_19" localSheetId="11">#REF!</definedName>
    <definedName name="DADOS_15_19" localSheetId="14">#REF!</definedName>
    <definedName name="DADOS_15_19">#REF!</definedName>
    <definedName name="DADOS_15_19_16" localSheetId="12">#REF!</definedName>
    <definedName name="DADOS_15_19_16">#REF!</definedName>
    <definedName name="DADOS_16" localSheetId="12">#REF!</definedName>
    <definedName name="DADOS_16" localSheetId="11">#REF!</definedName>
    <definedName name="DADOS_16" localSheetId="14">#REF!</definedName>
    <definedName name="DADOS_16">#REF!</definedName>
    <definedName name="DADOS_16_1" localSheetId="12">#REF!</definedName>
    <definedName name="DADOS_16_1">#REF!</definedName>
    <definedName name="DADOS_16_16" localSheetId="12">#REF!</definedName>
    <definedName name="DADOS_16_16">#REF!</definedName>
    <definedName name="DADOS_16_19" localSheetId="12">#REF!</definedName>
    <definedName name="DADOS_16_19" localSheetId="11">#REF!</definedName>
    <definedName name="DADOS_16_19" localSheetId="14">#REF!</definedName>
    <definedName name="DADOS_16_19">#REF!</definedName>
    <definedName name="DADOS_16_19_16" localSheetId="12">#REF!</definedName>
    <definedName name="DADOS_16_19_16">#REF!</definedName>
    <definedName name="DADOS_19" localSheetId="12">#REF!</definedName>
    <definedName name="DADOS_19" localSheetId="11">#REF!</definedName>
    <definedName name="DADOS_19" localSheetId="14">#REF!</definedName>
    <definedName name="DADOS_19">#REF!</definedName>
    <definedName name="DADOS_19_1" localSheetId="12">#REF!</definedName>
    <definedName name="DADOS_19_1" localSheetId="11">#REF!</definedName>
    <definedName name="DADOS_19_1" localSheetId="14">#REF!</definedName>
    <definedName name="DADOS_19_1">#REF!</definedName>
    <definedName name="DADOS_19_1_16" localSheetId="12">#REF!</definedName>
    <definedName name="DADOS_19_1_16">#REF!</definedName>
    <definedName name="DADOS_19_16" localSheetId="12">#REF!</definedName>
    <definedName name="DADOS_19_16">#REF!</definedName>
    <definedName name="DADOS_2" localSheetId="12">#REF!</definedName>
    <definedName name="DADOS_2">#REF!</definedName>
    <definedName name="DADOS_2_16" localSheetId="12">#REF!</definedName>
    <definedName name="DADOS_2_16">#REF!</definedName>
    <definedName name="DADOS_21" localSheetId="12">#REF!</definedName>
    <definedName name="DADOS_21" localSheetId="11">#REF!</definedName>
    <definedName name="DADOS_21" localSheetId="14">#REF!</definedName>
    <definedName name="DADOS_21">#REF!</definedName>
    <definedName name="DADOS_21_16" localSheetId="12">#REF!</definedName>
    <definedName name="DADOS_21_16">#REF!</definedName>
    <definedName name="DADOS_21_19" localSheetId="12">#REF!</definedName>
    <definedName name="DADOS_21_19" localSheetId="11">#REF!</definedName>
    <definedName name="DADOS_21_19" localSheetId="14">#REF!</definedName>
    <definedName name="DADOS_21_19">#REF!</definedName>
    <definedName name="DADOS_21_19_16" localSheetId="12">#REF!</definedName>
    <definedName name="DADOS_21_19_16">#REF!</definedName>
    <definedName name="DADOS_26" localSheetId="12">#REF!</definedName>
    <definedName name="DADOS_26">#REF!</definedName>
    <definedName name="DADOS_28" localSheetId="12">#REF!</definedName>
    <definedName name="DADOS_28">#REF!</definedName>
    <definedName name="DADOS_29" localSheetId="12">#REF!</definedName>
    <definedName name="DADOS_29" localSheetId="11">#REF!</definedName>
    <definedName name="DADOS_29" localSheetId="14">#REF!</definedName>
    <definedName name="DADOS_29">#REF!</definedName>
    <definedName name="DADOS_3" localSheetId="12">#REF!</definedName>
    <definedName name="DADOS_3">#REF!</definedName>
    <definedName name="DADOS_3_1" localSheetId="12">#REF!</definedName>
    <definedName name="DADOS_3_1">#REF!</definedName>
    <definedName name="DADOS_3_16" localSheetId="12">#REF!</definedName>
    <definedName name="DADOS_3_16">#REF!</definedName>
    <definedName name="DADOS_31" localSheetId="12">#REF!</definedName>
    <definedName name="DADOS_31" localSheetId="11">#REF!</definedName>
    <definedName name="DADOS_31" localSheetId="14">#REF!</definedName>
    <definedName name="DADOS_31">#REF!</definedName>
    <definedName name="DADOS_4" localSheetId="12">#REF!</definedName>
    <definedName name="DADOS_4">#REF!</definedName>
    <definedName name="DADOS_4_1" localSheetId="12">#REF!</definedName>
    <definedName name="DADOS_4_1">#REF!</definedName>
    <definedName name="DADOS_4_16" localSheetId="12">#REF!</definedName>
    <definedName name="DADOS_4_16">#REF!</definedName>
    <definedName name="DADOS_50">#N/A</definedName>
    <definedName name="DADOS_50_1" localSheetId="12">#REF!</definedName>
    <definedName name="DADOS_50_1" localSheetId="11">#REF!</definedName>
    <definedName name="DADOS_50_1" localSheetId="14">#REF!</definedName>
    <definedName name="DADOS_50_1">#REF!</definedName>
    <definedName name="DADOS_6" localSheetId="12">#REF!</definedName>
    <definedName name="DADOS_6">#REF!</definedName>
    <definedName name="DADOS_7" localSheetId="12">#REF!</definedName>
    <definedName name="DADOS_7" localSheetId="11">#REF!</definedName>
    <definedName name="DADOS_7" localSheetId="14">#REF!</definedName>
    <definedName name="DADOS_7">#REF!</definedName>
    <definedName name="DADOS_8" localSheetId="12">#REF!</definedName>
    <definedName name="DADOS_8" localSheetId="11">#REF!</definedName>
    <definedName name="DADOS_8" localSheetId="14">#REF!</definedName>
    <definedName name="DADOS_8">#REF!</definedName>
    <definedName name="DADOS_8_16" localSheetId="12">#REF!</definedName>
    <definedName name="DADOS_8_16">#REF!</definedName>
    <definedName name="DADOS_9" localSheetId="12">#REF!</definedName>
    <definedName name="DADOS_9" localSheetId="11">#REF!</definedName>
    <definedName name="DADOS_9" localSheetId="14">#REF!</definedName>
    <definedName name="DADOS_9">#REF!</definedName>
    <definedName name="DADOS_9_16" localSheetId="12">#REF!</definedName>
    <definedName name="DADOS_9_16">#REF!</definedName>
    <definedName name="Dados_Britados" localSheetId="12">#REF!</definedName>
    <definedName name="Dados_Britados">#REF!</definedName>
    <definedName name="Dados_MASSA" localSheetId="12">#REF!</definedName>
    <definedName name="Dados_MASSA">#REF!</definedName>
    <definedName name="Dados_Primário" localSheetId="12">#REF!</definedName>
    <definedName name="Dados_Primário" localSheetId="11">#REF!</definedName>
    <definedName name="Dados_Primário" localSheetId="14">#REF!</definedName>
    <definedName name="Dados_Primário">#REF!</definedName>
    <definedName name="DADOS_Rebritagem" localSheetId="12">#REF!</definedName>
    <definedName name="DADOS_Rebritagem">#REF!</definedName>
    <definedName name="Dados1" localSheetId="12" hidden="1">#REF!</definedName>
    <definedName name="Dados1" localSheetId="11" hidden="1">#REF!</definedName>
    <definedName name="Dados1">#REF!</definedName>
    <definedName name="dadosed" localSheetId="12">#REF!</definedName>
    <definedName name="dadosed">#REF!</definedName>
    <definedName name="DAER1" localSheetId="17" hidden="1">{#N/A,#N/A,TRUE,"Serviços"}</definedName>
    <definedName name="DAER1" localSheetId="12" hidden="1">{#N/A,#N/A,TRUE,"Serviços"}</definedName>
    <definedName name="DAER1" localSheetId="15" hidden="1">{#N/A,#N/A,TRUE,"Serviços"}</definedName>
    <definedName name="DAER1" localSheetId="9">{#N/A,#N/A,TRUE,"Serviços"}</definedName>
    <definedName name="DAER1" localSheetId="11" hidden="1">{#N/A,#N/A,TRUE,"Serviços"}</definedName>
    <definedName name="DAER1" localSheetId="6" hidden="1">{#N/A,#N/A,TRUE,"Serviços"}</definedName>
    <definedName name="DAER1" localSheetId="16" hidden="1">{#N/A,#N/A,TRUE,"Serviços"}</definedName>
    <definedName name="DAER1" hidden="1">{#N/A,#N/A,TRUE,"Serviços"}</definedName>
    <definedName name="DAER11" localSheetId="17" hidden="1">{#N/A,#N/A,TRUE,"Serviços"}</definedName>
    <definedName name="DAER11" localSheetId="12" hidden="1">{#N/A,#N/A,TRUE,"Serviços"}</definedName>
    <definedName name="DAER11" localSheetId="15" hidden="1">{#N/A,#N/A,TRUE,"Serviços"}</definedName>
    <definedName name="DAER11" localSheetId="9">{#N/A,#N/A,TRUE,"Serviços"}</definedName>
    <definedName name="DAER11" localSheetId="11" hidden="1">{#N/A,#N/A,TRUE,"Serviços"}</definedName>
    <definedName name="DAER11" localSheetId="6" hidden="1">{#N/A,#N/A,TRUE,"Serviços"}</definedName>
    <definedName name="DAER11" localSheetId="16" hidden="1">{#N/A,#N/A,TRUE,"Serviços"}</definedName>
    <definedName name="DAER11" hidden="1">{#N/A,#N/A,TRUE,"Serviços"}</definedName>
    <definedName name="danil" localSheetId="12">#REF!</definedName>
    <definedName name="danil" localSheetId="11">#REF!</definedName>
    <definedName name="danil">#REF!</definedName>
    <definedName name="DAR" localSheetId="12">#REF!</definedName>
    <definedName name="DAR">#REF!</definedName>
    <definedName name="DAREIA" localSheetId="12">#REF!</definedName>
    <definedName name="DAREIA">#REF!</definedName>
    <definedName name="dasd" localSheetId="12">#REF!</definedName>
    <definedName name="dasd" localSheetId="11">#REF!</definedName>
    <definedName name="dasd" localSheetId="14">#REF!</definedName>
    <definedName name="dasd">#REF!</definedName>
    <definedName name="DASDFA">#N/A</definedName>
    <definedName name="dat" localSheetId="12">#REF!</definedName>
    <definedName name="dat" localSheetId="11">#REF!</definedName>
    <definedName name="dat">#REF!</definedName>
    <definedName name="Data" localSheetId="12">#REF!</definedName>
    <definedName name="DATA" localSheetId="11">#REF!</definedName>
    <definedName name="Data" localSheetId="14">#REF!</definedName>
    <definedName name="Data">#REF!</definedName>
    <definedName name="DATA_1" localSheetId="12">#REF!</definedName>
    <definedName name="DATA_1" localSheetId="11">#REF!</definedName>
    <definedName name="DATA_1" localSheetId="14">#REF!</definedName>
    <definedName name="DATA_1">#REF!</definedName>
    <definedName name="DATA_14">#N/A</definedName>
    <definedName name="DATA_7">#N/A</definedName>
    <definedName name="DATA_7_1" localSheetId="12">#REF!</definedName>
    <definedName name="DATA_7_1" localSheetId="11">#REF!</definedName>
    <definedName name="DATA_7_1" localSheetId="14">#REF!</definedName>
    <definedName name="DATA_7_1">#REF!</definedName>
    <definedName name="DATA_7_14">#N/A</definedName>
    <definedName name="DATA_AT" localSheetId="12">#REF!</definedName>
    <definedName name="DATA_AT">#REF!</definedName>
    <definedName name="DATA_BASE" localSheetId="12">#REF!</definedName>
    <definedName name="DATA_BASE">#REF!</definedName>
    <definedName name="Data_Base_Cons">#REF!</definedName>
    <definedName name="Data_de_Inicio" localSheetId="12">#REF!</definedName>
    <definedName name="Data_de_Inicio" localSheetId="11">#REF!</definedName>
    <definedName name="Data_de_Inicio">#REF!</definedName>
    <definedName name="Data_Final" localSheetId="12">#REF!</definedName>
    <definedName name="Data_Final" localSheetId="11">#REF!</definedName>
    <definedName name="Data_Final" localSheetId="14">#REF!</definedName>
    <definedName name="Data_Final">#REF!</definedName>
    <definedName name="Data_Final_2">#N/A</definedName>
    <definedName name="Data_Final_25" localSheetId="12">#REF!</definedName>
    <definedName name="Data_Final_25" localSheetId="11">#REF!</definedName>
    <definedName name="Data_Final_25" localSheetId="14">#REF!</definedName>
    <definedName name="Data_Final_25">#REF!</definedName>
    <definedName name="Data_Final_4" localSheetId="12">#REF!</definedName>
    <definedName name="Data_Final_4">#REF!</definedName>
    <definedName name="Data_Finall" localSheetId="12">#REF!</definedName>
    <definedName name="Data_Finall">#REF!</definedName>
    <definedName name="Data_Início" localSheetId="12">#REF!</definedName>
    <definedName name="Data_Início" localSheetId="11">#REF!</definedName>
    <definedName name="Data_Início" localSheetId="14">#REF!</definedName>
    <definedName name="Data_Início">#REF!</definedName>
    <definedName name="Data_Início_2">#N/A</definedName>
    <definedName name="Data_Início_25" localSheetId="12">#REF!</definedName>
    <definedName name="Data_Início_25" localSheetId="11">#REF!</definedName>
    <definedName name="Data_Início_25" localSheetId="14">#REF!</definedName>
    <definedName name="Data_Início_25">#REF!</definedName>
    <definedName name="Data_Início_4" localSheetId="12">#REF!</definedName>
    <definedName name="Data_Início_4">#REF!</definedName>
    <definedName name="Data_Inícioo" localSheetId="12">#REF!</definedName>
    <definedName name="Data_Inícioo">#REF!</definedName>
    <definedName name="DATA_M" localSheetId="12">#REF!</definedName>
    <definedName name="DATA_M">#REF!</definedName>
    <definedName name="data_med" localSheetId="12">#REF!</definedName>
    <definedName name="data_med">#REF!</definedName>
    <definedName name="DATA_NF" localSheetId="12">#REF!</definedName>
    <definedName name="DATA_NF">#REF!</definedName>
    <definedName name="Data_Termino_Previsto" localSheetId="12">#REF!</definedName>
    <definedName name="Data_Termino_Previsto">#REF!</definedName>
    <definedName name="DATA1" localSheetId="12">#REF!</definedName>
    <definedName name="DATA1" localSheetId="11">#REF!</definedName>
    <definedName name="DATA1">#REF!</definedName>
    <definedName name="DataBase" localSheetId="12">#REF!</definedName>
    <definedName name="DataBase" localSheetId="11">#REF!</definedName>
    <definedName name="database" localSheetId="14">#REF!</definedName>
    <definedName name="database">#REF!</definedName>
    <definedName name="database_1" localSheetId="12">#REF!</definedName>
    <definedName name="database_1" localSheetId="11">#REF!</definedName>
    <definedName name="database_1" localSheetId="14">#REF!</definedName>
    <definedName name="database_1">#REF!</definedName>
    <definedName name="DATABASE_COD" localSheetId="12">#REF!</definedName>
    <definedName name="DATABASE_COD">#REF!</definedName>
    <definedName name="database1" localSheetId="12">#REF!</definedName>
    <definedName name="database1">#REF!</definedName>
    <definedName name="database2" localSheetId="12">#REF!</definedName>
    <definedName name="database2" localSheetId="11">#REF!</definedName>
    <definedName name="database2" localSheetId="14">#REF!</definedName>
    <definedName name="database2">#REF!</definedName>
    <definedName name="DATABASE20" localSheetId="12">#REF!</definedName>
    <definedName name="DATABASE20">#REF!</definedName>
    <definedName name="database234" localSheetId="12">#REF!</definedName>
    <definedName name="database234">#REF!</definedName>
    <definedName name="database9" localSheetId="12">#REF!</definedName>
    <definedName name="database9">#REF!</definedName>
    <definedName name="database9_2">#N/A</definedName>
    <definedName name="Databases" localSheetId="12">#REF!</definedName>
    <definedName name="Databases">#REF!</definedName>
    <definedName name="dataextenso" localSheetId="12">#REF!</definedName>
    <definedName name="dataextenso">#REF!</definedName>
    <definedName name="DATAI" localSheetId="12">#REF!</definedName>
    <definedName name="DATAI">#REF!</definedName>
    <definedName name="DataMedicao" localSheetId="12">#REF!</definedName>
    <definedName name="DataMedicao" localSheetId="11">#REF!</definedName>
    <definedName name="DataMedicao">#REF!</definedName>
    <definedName name="DATAMEDIÇÃO" localSheetId="12">#REF!</definedName>
    <definedName name="DATAMEDIÇÃO">#REF!</definedName>
    <definedName name="DATMODELE" localSheetId="12">#REF!</definedName>
    <definedName name="DATMODELE" localSheetId="11">#REF!</definedName>
    <definedName name="DATMODELE" localSheetId="14">#REF!</definedName>
    <definedName name="DATMODELE">#REF!</definedName>
    <definedName name="DATMODMEC" localSheetId="12">#REF!</definedName>
    <definedName name="DATMODMEC" localSheetId="11">#REF!</definedName>
    <definedName name="DATMODMEC" localSheetId="14">#REF!</definedName>
    <definedName name="DATMODMEC">#REF!</definedName>
    <definedName name="DATTML" localSheetId="12">#REF!</definedName>
    <definedName name="DATTML" localSheetId="11">#REF!</definedName>
    <definedName name="DATTML" localSheetId="14">#REF!</definedName>
    <definedName name="DATTML">#REF!</definedName>
    <definedName name="daV" localSheetId="12">#N/A</definedName>
    <definedName name="daV">#N/A</definedName>
    <definedName name="daVIDSON" localSheetId="12">#N/A</definedName>
    <definedName name="daVIDSON">#N/A</definedName>
    <definedName name="dawdw" localSheetId="12" hidden="1">{#N/A,#N/A,TRUE,"Serviços"}</definedName>
    <definedName name="dawdw" hidden="1">{#N/A,#N/A,TRUE,"Serviços"}</definedName>
    <definedName name="DB" localSheetId="12">#REF!</definedName>
    <definedName name="DB">#REF!</definedName>
    <definedName name="DBII" localSheetId="12">#REF!</definedName>
    <definedName name="DBII">#REF!</definedName>
    <definedName name="DBRITA1" localSheetId="12">#REF!</definedName>
    <definedName name="DBRITA1">#REF!</definedName>
    <definedName name="DBU" localSheetId="12">#REF!</definedName>
    <definedName name="DBU">#REF!</definedName>
    <definedName name="DCA" localSheetId="12">#REF!</definedName>
    <definedName name="DCA">#REF!</definedName>
    <definedName name="DCAN" localSheetId="12">#REF!</definedName>
    <definedName name="DCAN">#REF!</definedName>
    <definedName name="DCANT" localSheetId="12">#REF!</definedName>
    <definedName name="DCANT">#REF!</definedName>
    <definedName name="DCAW" localSheetId="12">"$#REF!.$E$33"</definedName>
    <definedName name="DCAW" localSheetId="11">#REF!</definedName>
    <definedName name="DCAW">"$#REF!.$E$33"</definedName>
    <definedName name="DCC" localSheetId="12">#REF!</definedName>
    <definedName name="DCC" localSheetId="11">#REF!</definedName>
    <definedName name="DCC">#REF!</definedName>
    <definedName name="DCFVDSVEBV">#N/A</definedName>
    <definedName name="DCSAFSAD" localSheetId="11">#REF!</definedName>
    <definedName name="DCSAFSAD">#N/A</definedName>
    <definedName name="DCSAFSAD_10">#N/A</definedName>
    <definedName name="DCSAFSAD_11">#N/A</definedName>
    <definedName name="DCSAFSAD_12">#N/A</definedName>
    <definedName name="DCSAFSAD_13">#N/A</definedName>
    <definedName name="DCSAFSAD_14">#N/A</definedName>
    <definedName name="DCSAFSAD_15">#N/A</definedName>
    <definedName name="DCSAFSAD_16">#N/A</definedName>
    <definedName name="DCSAFSAD_17">#N/A</definedName>
    <definedName name="DCSAFSAD_18">#N/A</definedName>
    <definedName name="DCSAFSAD_2">#N/A</definedName>
    <definedName name="DCSAFSAD_5">#N/A</definedName>
    <definedName name="DCSAFSAD_6">#N/A</definedName>
    <definedName name="DCSAFSAD_7">#N/A</definedName>
    <definedName name="DCSAFSAD_8">#N/A</definedName>
    <definedName name="DCSAFSAD_9">#N/A</definedName>
    <definedName name="DD" localSheetId="12">#REF!</definedName>
    <definedName name="dd" localSheetId="11">#REF!</definedName>
    <definedName name="DD" localSheetId="14">#REF!</definedName>
    <definedName name="DD">#REF!</definedName>
    <definedName name="DDD" localSheetId="12" hidden="1">{"'PXR_6500'!$A$1:$I$124"}</definedName>
    <definedName name="DDD" localSheetId="11" hidden="1">{"'PXR_6500'!$A$1:$I$124"}</definedName>
    <definedName name="ddd">{#N/A,#N/A,FALSE,"QUADRO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DDDD" localSheetId="12">#N/A</definedName>
    <definedName name="DDDD" localSheetId="11">#REF!</definedName>
    <definedName name="dddd">{#N/A,#N/A,FALSE,"QUADRO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DDDDD" localSheetId="11">#REF!</definedName>
    <definedName name="DDDDD">#N/A</definedName>
    <definedName name="DDDDDD" localSheetId="11">#REF!</definedName>
    <definedName name="DDDDDD">#N/A</definedName>
    <definedName name="ddddddd" localSheetId="12">BDI!DataBase</definedName>
    <definedName name="ddddddd" localSheetId="11">#N/A</definedName>
    <definedName name="ddddddd" localSheetId="14">'Mapa+Binômio'!database</definedName>
    <definedName name="ddddddd">[0]!database</definedName>
    <definedName name="dddddddddd">#N/A</definedName>
    <definedName name="ddddddddddd" localSheetId="12">#REF!</definedName>
    <definedName name="ddddddddddd" localSheetId="11">#REF!</definedName>
    <definedName name="ddddddddddd">#REF!</definedName>
    <definedName name="DDDDDSAR">#N/A</definedName>
    <definedName name="ddddsd">#REF!</definedName>
    <definedName name="dddf" localSheetId="12">BDI!dddf</definedName>
    <definedName name="dddf" localSheetId="11">#N/A</definedName>
    <definedName name="dddf">[0]!dddf</definedName>
    <definedName name="ddere" localSheetId="12" hidden="1">{#N/A,#N/A,FALSE,"MO (2)"}</definedName>
    <definedName name="ddere" localSheetId="11" hidden="1">{#N/A,#N/A,FALSE,"MO (2)"}</definedName>
    <definedName name="ddere" hidden="1">{#N/A,#N/A,FALSE,"MO (2)"}</definedName>
    <definedName name="ddff" localSheetId="12">BDI!ddff</definedName>
    <definedName name="ddff" localSheetId="11">#N/A</definedName>
    <definedName name="ddff">[0]!ddff</definedName>
    <definedName name="DDGDGVD">#N/A</definedName>
    <definedName name="ddlc">#REF!</definedName>
    <definedName name="DE_km" localSheetId="12">#REF!</definedName>
    <definedName name="DE_km" localSheetId="11">#REF!</definedName>
    <definedName name="DE_km">#REF!</definedName>
    <definedName name="deb" localSheetId="12" hidden="1">#REF!</definedName>
    <definedName name="deb" localSheetId="11" hidden="1">#REF!</definedName>
    <definedName name="deb" localSheetId="14" hidden="1">#REF!</definedName>
    <definedName name="deb" hidden="1">#REF!</definedName>
    <definedName name="DECANEL" localSheetId="12">#REF!</definedName>
    <definedName name="DECANEL" localSheetId="11">#REF!</definedName>
    <definedName name="DECANEL">#REF!</definedName>
    <definedName name="DECOFIN" localSheetId="11">#REF!</definedName>
    <definedName name="DECOFIN">#N/A</definedName>
    <definedName name="DECOFIN_10">#N/A</definedName>
    <definedName name="DECOFIN_11">#N/A</definedName>
    <definedName name="DECOFIN_12">#N/A</definedName>
    <definedName name="DECOFIN_13">#N/A</definedName>
    <definedName name="DECOFIN_14">#N/A</definedName>
    <definedName name="DECOFIN_15">#N/A</definedName>
    <definedName name="DECOFIN_16">#N/A</definedName>
    <definedName name="DECOFIN_17">#N/A</definedName>
    <definedName name="DECOFIN_18">#N/A</definedName>
    <definedName name="DECOFIN_2">#N/A</definedName>
    <definedName name="DECOFIN_5">#N/A</definedName>
    <definedName name="DECOFIN_6">#N/A</definedName>
    <definedName name="DECOFIN_7">#N/A</definedName>
    <definedName name="DECOFIN_8">#N/A</definedName>
    <definedName name="DECOFIN_9">#N/A</definedName>
    <definedName name="deeee" localSheetId="12">#REF!</definedName>
    <definedName name="deeee">#REF!</definedName>
    <definedName name="DEER" localSheetId="12">#REF!</definedName>
    <definedName name="DEER">#REF!</definedName>
    <definedName name="defensa" localSheetId="12">BDI!ddddddd</definedName>
    <definedName name="defensa" localSheetId="11">#N/A</definedName>
    <definedName name="defensa" localSheetId="14">'Mapa+Binômio'!ddddddd</definedName>
    <definedName name="defensa">[0]!ddddddd</definedName>
    <definedName name="DEFENSA1" localSheetId="12">#REF!</definedName>
    <definedName name="DEFENSA1" localSheetId="11">#REF!</definedName>
    <definedName name="DEFENSA1" localSheetId="14">#REF!</definedName>
    <definedName name="DEFENSA1">#REF!</definedName>
    <definedName name="Defensalde" localSheetId="12">#REF!</definedName>
    <definedName name="Defensalde">#REF!</definedName>
    <definedName name="defensas" localSheetId="12" hidden="1">#REF!</definedName>
    <definedName name="defensas" localSheetId="11" hidden="1">#REF!</definedName>
    <definedName name="defensas" localSheetId="14" hidden="1">#REF!</definedName>
    <definedName name="defensas" hidden="1">#REF!</definedName>
    <definedName name="DEFLATOR" localSheetId="12">#REF!</definedName>
    <definedName name="DEFLATOR" localSheetId="11">#REF!</definedName>
    <definedName name="DEFLATOR" localSheetId="14">#REF!</definedName>
    <definedName name="DEFLATOR">#REF!</definedName>
    <definedName name="DEFOFO" localSheetId="12">#REF!</definedName>
    <definedName name="DEFOFO">#REF!</definedName>
    <definedName name="DEFOFO100" localSheetId="12">#REF!</definedName>
    <definedName name="DEFOFO100">#REF!</definedName>
    <definedName name="DEFOFO150" localSheetId="12">#REF!</definedName>
    <definedName name="DEFOFO150">#REF!</definedName>
    <definedName name="DEFOFO200" localSheetId="12">#REF!</definedName>
    <definedName name="DEFOFO200">#REF!</definedName>
    <definedName name="DEFOFO250" localSheetId="12">#REF!</definedName>
    <definedName name="DEFOFO250">#REF!</definedName>
    <definedName name="DEFOFO300" localSheetId="12">#REF!</definedName>
    <definedName name="DEFOFO300">#REF!</definedName>
    <definedName name="Demol" localSheetId="12">#REF!</definedName>
    <definedName name="Demol">#REF!</definedName>
    <definedName name="DEMOLIÇÃO" localSheetId="12">#REF!</definedName>
    <definedName name="DEMOLIÇÃO">#REF!</definedName>
    <definedName name="Demonstrativo" localSheetId="12">#REF!</definedName>
    <definedName name="Demonstrativo" localSheetId="11">#REF!</definedName>
    <definedName name="Demonstrativo" localSheetId="14">#REF!</definedName>
    <definedName name="Demonstrativo">#REF!</definedName>
    <definedName name="Demonstrativo_1" localSheetId="12">#REF!</definedName>
    <definedName name="Demonstrativo_1" localSheetId="11">#REF!</definedName>
    <definedName name="Demonstrativo_1" localSheetId="14">#REF!</definedName>
    <definedName name="Demonstrativo_1">#REF!</definedName>
    <definedName name="Demonstrativo_2" localSheetId="12">#REF!</definedName>
    <definedName name="Demonstrativo_2" localSheetId="11">#REF!</definedName>
    <definedName name="Demonstrativo_2" localSheetId="14">#REF!</definedName>
    <definedName name="Demonstrativo_2">#REF!</definedName>
    <definedName name="Demonstrativo_3" localSheetId="12">#REF!</definedName>
    <definedName name="Demonstrativo_3" localSheetId="11">#REF!</definedName>
    <definedName name="Demonstrativo_3" localSheetId="14">#REF!</definedName>
    <definedName name="Demonstrativo_3">#REF!</definedName>
    <definedName name="DEMONSTRATIVO_DO_RESULTADO_GERENCIAL___DGR" localSheetId="12">#REF!</definedName>
    <definedName name="DEMONSTRATIVO_DO_RESULTADO_GERENCIAL___DGR" localSheetId="11">#REF!</definedName>
    <definedName name="DEMONSTRATIVO_DO_RESULTADO_GERENCIAL___DGR" localSheetId="14">#REF!</definedName>
    <definedName name="DEMONSTRATIVO_DO_RESULTADO_GERENCIAL___DGR">#REF!</definedName>
    <definedName name="DENBRITA" localSheetId="12">#REF!</definedName>
    <definedName name="DENBRITA">#REF!</definedName>
    <definedName name="DENMBUF" localSheetId="12">#REF!</definedName>
    <definedName name="DENMBUF">#REF!</definedName>
    <definedName name="Denominação" localSheetId="12">#REF!</definedName>
    <definedName name="Denominação" localSheetId="11">#REF!</definedName>
    <definedName name="Denominação" localSheetId="14">#REF!</definedName>
    <definedName name="Denominação">#REF!</definedName>
    <definedName name="densidade" localSheetId="12">#REF!</definedName>
    <definedName name="densidade">#REF!</definedName>
    <definedName name="densidade_cap" localSheetId="12">#REF!</definedName>
    <definedName name="densidade_cap" localSheetId="11">#REF!</definedName>
    <definedName name="densidade_cap" localSheetId="14">#REF!</definedName>
    <definedName name="densidade_cap">#REF!</definedName>
    <definedName name="Densidades" localSheetId="12">#REF!</definedName>
    <definedName name="Densidades" localSheetId="11">#REF!</definedName>
    <definedName name="Densidades" localSheetId="14">#REF!</definedName>
    <definedName name="Densidades">#REF!</definedName>
    <definedName name="DEP" localSheetId="12">#REF!</definedName>
    <definedName name="DEP">#REF!</definedName>
    <definedName name="depreciaciones" localSheetId="12"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depreciaciones"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DEQ">#REF!</definedName>
    <definedName name="DEQUIP" localSheetId="12">#REF!</definedName>
    <definedName name="DEQUIP" localSheetId="11">#REF!</definedName>
    <definedName name="DEQUIP" localSheetId="14">#REF!</definedName>
    <definedName name="DEQUIP">#REF!</definedName>
    <definedName name="DEQUIP_1" localSheetId="12">#REF!</definedName>
    <definedName name="DEQUIP_1" localSheetId="11">#REF!</definedName>
    <definedName name="DEQUIP_1" localSheetId="14">#REF!</definedName>
    <definedName name="DEQUIP_1">#REF!</definedName>
    <definedName name="DEQUIP_25" localSheetId="12">#REF!</definedName>
    <definedName name="DEQUIP_25" localSheetId="11">#REF!</definedName>
    <definedName name="DEQUIP_25" localSheetId="14">#REF!</definedName>
    <definedName name="DEQUIP_25">#REF!</definedName>
    <definedName name="DER" localSheetId="12">#REF!</definedName>
    <definedName name="DER" localSheetId="11">#REF!</definedName>
    <definedName name="DER" localSheetId="14">#REF!</definedName>
    <definedName name="DER">#REF!</definedName>
    <definedName name="derd">#N/A</definedName>
    <definedName name="des" localSheetId="11">#REF!</definedName>
    <definedName name="des">#N/A</definedName>
    <definedName name="DESAA">{#N/A,#N/A,FALSE,"QUADRO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DESBU" localSheetId="12">#REF!</definedName>
    <definedName name="DESBU">#REF!</definedName>
    <definedName name="DESBUEIRO" localSheetId="12">#REF!</definedName>
    <definedName name="DESBUEIRO">#REF!</definedName>
    <definedName name="DESBUMA" localSheetId="12">#REF!</definedName>
    <definedName name="DESBUMA">#REF!</definedName>
    <definedName name="DESBUTA" localSheetId="12">#REF!</definedName>
    <definedName name="DESBUTA">#REF!</definedName>
    <definedName name="desc" localSheetId="12">#REF!</definedName>
    <definedName name="DESC" localSheetId="11">#REF!</definedName>
    <definedName name="desc" localSheetId="14">#REF!</definedName>
    <definedName name="desc">#REF!</definedName>
    <definedName name="DescAux" localSheetId="9">#REF!</definedName>
    <definedName name="DescAux" hidden="1">#N/A</definedName>
    <definedName name="DESCIDA" localSheetId="12">#REF!</definedName>
    <definedName name="DESCIDA">#REF!</definedName>
    <definedName name="descida1">#REF!</definedName>
    <definedName name="descida2">#REF!</definedName>
    <definedName name="descobrir" localSheetId="12" hidden="1">{#N/A,#N/A,FALSE,"Cronograma";#N/A,#N/A,FALSE,"Cronogr. 2"}</definedName>
    <definedName name="descobrir" hidden="1">{#N/A,#N/A,FALSE,"Cronograma";#N/A,#N/A,FALSE,"Cronogr. 2"}</definedName>
    <definedName name="descobrir1" localSheetId="12" hidden="1">{#N/A,#N/A,FALSE,"Eletricista";#N/A,#N/A,FALSE,"Mec. Refrig.";#N/A,#N/A,FALSE,"Civil";#N/A,#N/A,FALSE,"Civ";#N/A,#N/A,FALSE,"Serralheiro";#N/A,#N/A,FALSE,"Encanador";#N/A,#N/A,FALSE,"Eletr.";#N/A,#N/A,FALSE,"EL";#N/A,#N/A,FALSE,"Mec.Refrig.";#N/A,#N/A,FALSE,"Serv. Civ.";#N/A,#N/A,FALSE,"MMO";#N/A,#N/A,FALSE,"EN - CA";#N/A,#N/A,FALSE,"EL - ELT";#N/A,#N/A,FALSE,"PE";#N/A,#N/A,FALSE,"CARP";#N/A,#N/A,FALSE,"TAPEC";#N/A,#N/A,FALSE,"FU";#N/A,#N/A,FALSE,"Mec. Manut.";#N/A,#N/A,FALSE,"SO";#N/A,#N/A,FALSE,"Marc."}</definedName>
    <definedName name="descobrir1" hidden="1">{#N/A,#N/A,FALSE,"Eletricista";#N/A,#N/A,FALSE,"Mec. Refrig.";#N/A,#N/A,FALSE,"Civil";#N/A,#N/A,FALSE,"Civ";#N/A,#N/A,FALSE,"Serralheiro";#N/A,#N/A,FALSE,"Encanador";#N/A,#N/A,FALSE,"Eletr.";#N/A,#N/A,FALSE,"EL";#N/A,#N/A,FALSE,"Mec.Refrig.";#N/A,#N/A,FALSE,"Serv. Civ.";#N/A,#N/A,FALSE,"MMO";#N/A,#N/A,FALSE,"EN - CA";#N/A,#N/A,FALSE,"EL - ELT";#N/A,#N/A,FALSE,"PE";#N/A,#N/A,FALSE,"CARP";#N/A,#N/A,FALSE,"TAPEC";#N/A,#N/A,FALSE,"FU";#N/A,#N/A,FALSE,"Mec. Manut.";#N/A,#N/A,FALSE,"SO";#N/A,#N/A,FALSE,"Marc."}</definedName>
    <definedName name="descobrir2" localSheetId="12" hidden="1">{#N/A,#N/A,FALSE,"Eletricista";#N/A,#N/A,FALSE,"Mecânico de Refrigeração";#N/A,#N/A,FALSE,"Obra civil";#N/A,#N/A,FALSE,"Serralheiro e Mecânico Montador";#N/A,#N/A,FALSE,"Encanador e Caldeireiro";#N/A,#N/A,FALSE,"Eletricista eletrônico";#N/A,#N/A,FALSE,"Pedreiro";#N/A,#N/A,FALSE,"Carpinteiro";#N/A,#N/A,FALSE,"Tapeceiro";#N/A,#N/A,FALSE,"Funileiro";#N/A,#N/A,FALSE,"Mecânico de Manutenção";#N/A,#N/A,FALSE,"Soldador";#N/A,#N/A,FALSE,"Marceneiro";#N/A,#N/A,FALSE,"Laminador"}</definedName>
    <definedName name="descobrir2" hidden="1">{#N/A,#N/A,FALSE,"Eletricista";#N/A,#N/A,FALSE,"Mecânico de Refrigeração";#N/A,#N/A,FALSE,"Obra civil";#N/A,#N/A,FALSE,"Serralheiro e Mecânico Montador";#N/A,#N/A,FALSE,"Encanador e Caldeireiro";#N/A,#N/A,FALSE,"Eletricista eletrônico";#N/A,#N/A,FALSE,"Pedreiro";#N/A,#N/A,FALSE,"Carpinteiro";#N/A,#N/A,FALSE,"Tapeceiro";#N/A,#N/A,FALSE,"Funileiro";#N/A,#N/A,FALSE,"Mecânico de Manutenção";#N/A,#N/A,FALSE,"Soldador";#N/A,#N/A,FALSE,"Marceneiro";#N/A,#N/A,FALSE,"Laminador"}</definedName>
    <definedName name="descobrir3" localSheetId="12" hidden="1">{#N/A,#N/A,FALSE,"Cronograma";#N/A,#N/A,FALSE,"Cronogr. 2"}</definedName>
    <definedName name="descobrir3" hidden="1">{#N/A,#N/A,FALSE,"Cronograma";#N/A,#N/A,FALSE,"Cronogr. 2"}</definedName>
    <definedName name="descobrir4" localSheetId="12" hidden="1">{#N/A,#N/A,FALSE,"FASE1";#N/A,#N/A,FALSE,"FASE2";#N/A,#N/A,FALSE,"FASE3";#N/A,#N/A,FALSE,"FASE4";#N/A,#N/A,FALSE,"FASE5";#N/A,#N/A,FALSE,"FASE6";#N/A,#N/A,FALSE,"FASE7";#N/A,#N/A,FALSE,"FASE8";#N/A,#N/A,FALSE,"FASE9";#N/A,#N/A,FALSE,"FASE10";#N/A,#N/A,FALSE,"EQUIPAMENTOS";#N/A,#N/A,FALSE,"MOI";#N/A,#N/A,FALSE,"CANTEIRO";#N/A,#N/A,FALSE,"TERCEIROS";#N/A,#N/A,FALSE,"DCO";#N/A,#N/A,FALSE,"RESUMO"}</definedName>
    <definedName name="descobrir4" hidden="1">{#N/A,#N/A,FALSE,"FASE1";#N/A,#N/A,FALSE,"FASE2";#N/A,#N/A,FALSE,"FASE3";#N/A,#N/A,FALSE,"FASE4";#N/A,#N/A,FALSE,"FASE5";#N/A,#N/A,FALSE,"FASE6";#N/A,#N/A,FALSE,"FASE7";#N/A,#N/A,FALSE,"FASE8";#N/A,#N/A,FALSE,"FASE9";#N/A,#N/A,FALSE,"FASE10";#N/A,#N/A,FALSE,"EQUIPAMENTOS";#N/A,#N/A,FALSE,"MOI";#N/A,#N/A,FALSE,"CANTEIRO";#N/A,#N/A,FALSE,"TERCEIROS";#N/A,#N/A,FALSE,"DCO";#N/A,#N/A,FALSE,"RESUMO"}</definedName>
    <definedName name="desconto" localSheetId="12">#REF!</definedName>
    <definedName name="desconto" localSheetId="11">#REF!</definedName>
    <definedName name="desconto" localSheetId="14">#REF!</definedName>
    <definedName name="desconto">#REF!</definedName>
    <definedName name="desconto_11" localSheetId="12">#REF!</definedName>
    <definedName name="desconto_11" localSheetId="11">#REF!</definedName>
    <definedName name="desconto_11" localSheetId="14">#REF!</definedName>
    <definedName name="desconto_11">#REF!</definedName>
    <definedName name="desconto_12" localSheetId="12">#REF!</definedName>
    <definedName name="desconto_12" localSheetId="11">#REF!</definedName>
    <definedName name="desconto_12" localSheetId="14">#REF!</definedName>
    <definedName name="desconto_12">#REF!</definedName>
    <definedName name="desconto_13" localSheetId="12">#REF!</definedName>
    <definedName name="desconto_13" localSheetId="11">#REF!</definedName>
    <definedName name="desconto_13" localSheetId="14">#REF!</definedName>
    <definedName name="desconto_13">#REF!</definedName>
    <definedName name="desconto_15" localSheetId="12">#REF!</definedName>
    <definedName name="desconto_15" localSheetId="11">#REF!</definedName>
    <definedName name="desconto_15" localSheetId="14">#REF!</definedName>
    <definedName name="desconto_15">#REF!</definedName>
    <definedName name="desconto_16" localSheetId="12">#REF!</definedName>
    <definedName name="desconto_16" localSheetId="11">#REF!</definedName>
    <definedName name="desconto_16" localSheetId="14">#REF!</definedName>
    <definedName name="desconto_16">#REF!</definedName>
    <definedName name="desconto_17" localSheetId="12">#REF!</definedName>
    <definedName name="desconto_17" localSheetId="11">#REF!</definedName>
    <definedName name="desconto_17" localSheetId="14">#REF!</definedName>
    <definedName name="desconto_17">#REF!</definedName>
    <definedName name="desconto_19" localSheetId="12">#REF!</definedName>
    <definedName name="desconto_19" localSheetId="11">#REF!</definedName>
    <definedName name="desconto_19" localSheetId="14">#REF!</definedName>
    <definedName name="desconto_19">#REF!</definedName>
    <definedName name="desconto_2" localSheetId="12">#REF!</definedName>
    <definedName name="desconto_2" localSheetId="11">#REF!</definedName>
    <definedName name="desconto_2" localSheetId="14">#REF!</definedName>
    <definedName name="desconto_2">#REF!</definedName>
    <definedName name="desconto_28" localSheetId="12">#REF!</definedName>
    <definedName name="desconto_28" localSheetId="11">#REF!</definedName>
    <definedName name="desconto_28" localSheetId="14">#REF!</definedName>
    <definedName name="desconto_28">#REF!</definedName>
    <definedName name="desconto_3" localSheetId="12">#REF!</definedName>
    <definedName name="desconto_3" localSheetId="11">#REF!</definedName>
    <definedName name="desconto_3" localSheetId="14">#REF!</definedName>
    <definedName name="desconto_3">#REF!</definedName>
    <definedName name="desconto_4" localSheetId="12">#REF!</definedName>
    <definedName name="desconto_4" localSheetId="11">#REF!</definedName>
    <definedName name="desconto_4" localSheetId="14">#REF!</definedName>
    <definedName name="desconto_4">#REF!</definedName>
    <definedName name="desconto_7" localSheetId="12">#REF!</definedName>
    <definedName name="desconto_7" localSheetId="11">#REF!</definedName>
    <definedName name="desconto_7" localSheetId="14">#REF!</definedName>
    <definedName name="desconto_7">#REF!</definedName>
    <definedName name="desconto_9" localSheetId="12">#REF!</definedName>
    <definedName name="desconto_9" localSheetId="11">#REF!</definedName>
    <definedName name="desconto_9" localSheetId="14">#REF!</definedName>
    <definedName name="desconto_9">#REF!</definedName>
    <definedName name="desconto2" localSheetId="12">#REF!</definedName>
    <definedName name="desconto2" localSheetId="11">#REF!</definedName>
    <definedName name="desconto2" localSheetId="14">#REF!</definedName>
    <definedName name="desconto2">#REF!</definedName>
    <definedName name="desconto2_11" localSheetId="12">#REF!</definedName>
    <definedName name="desconto2_11" localSheetId="11">#REF!</definedName>
    <definedName name="desconto2_11" localSheetId="14">#REF!</definedName>
    <definedName name="desconto2_11">#REF!</definedName>
    <definedName name="desconto2_12" localSheetId="12">#REF!</definedName>
    <definedName name="desconto2_12" localSheetId="11">#REF!</definedName>
    <definedName name="desconto2_12" localSheetId="14">#REF!</definedName>
    <definedName name="desconto2_12">#REF!</definedName>
    <definedName name="desconto2_13" localSheetId="12">#REF!</definedName>
    <definedName name="desconto2_13" localSheetId="11">#REF!</definedName>
    <definedName name="desconto2_13" localSheetId="14">#REF!</definedName>
    <definedName name="desconto2_13">#REF!</definedName>
    <definedName name="desconto2_15" localSheetId="12">#REF!</definedName>
    <definedName name="desconto2_15" localSheetId="11">#REF!</definedName>
    <definedName name="desconto2_15" localSheetId="14">#REF!</definedName>
    <definedName name="desconto2_15">#REF!</definedName>
    <definedName name="desconto2_16" localSheetId="12">#REF!</definedName>
    <definedName name="desconto2_16" localSheetId="11">#REF!</definedName>
    <definedName name="desconto2_16" localSheetId="14">#REF!</definedName>
    <definedName name="desconto2_16">#REF!</definedName>
    <definedName name="desconto2_17" localSheetId="12">#REF!</definedName>
    <definedName name="desconto2_17" localSheetId="11">#REF!</definedName>
    <definedName name="desconto2_17" localSheetId="14">#REF!</definedName>
    <definedName name="desconto2_17">#REF!</definedName>
    <definedName name="desconto2_19" localSheetId="12">#REF!</definedName>
    <definedName name="desconto2_19" localSheetId="11">#REF!</definedName>
    <definedName name="desconto2_19" localSheetId="14">#REF!</definedName>
    <definedName name="desconto2_19">#REF!</definedName>
    <definedName name="desconto2_2" localSheetId="12">#REF!</definedName>
    <definedName name="desconto2_2" localSheetId="11">#REF!</definedName>
    <definedName name="desconto2_2" localSheetId="14">#REF!</definedName>
    <definedName name="desconto2_2">#REF!</definedName>
    <definedName name="desconto2_28" localSheetId="12">#REF!</definedName>
    <definedName name="desconto2_28" localSheetId="11">#REF!</definedName>
    <definedName name="desconto2_28" localSheetId="14">#REF!</definedName>
    <definedName name="desconto2_28">#REF!</definedName>
    <definedName name="desconto2_3" localSheetId="12">#REF!</definedName>
    <definedName name="desconto2_3" localSheetId="11">#REF!</definedName>
    <definedName name="desconto2_3" localSheetId="14">#REF!</definedName>
    <definedName name="desconto2_3">#REF!</definedName>
    <definedName name="desconto2_4" localSheetId="12">#REF!</definedName>
    <definedName name="desconto2_4" localSheetId="11">#REF!</definedName>
    <definedName name="desconto2_4" localSheetId="14">#REF!</definedName>
    <definedName name="desconto2_4">#REF!</definedName>
    <definedName name="desconto2_7" localSheetId="12">#REF!</definedName>
    <definedName name="desconto2_7" localSheetId="11">#REF!</definedName>
    <definedName name="desconto2_7" localSheetId="14">#REF!</definedName>
    <definedName name="desconto2_7">#REF!</definedName>
    <definedName name="desconto2_9" localSheetId="12">#REF!</definedName>
    <definedName name="desconto2_9" localSheetId="11">#REF!</definedName>
    <definedName name="desconto2_9" localSheetId="14">#REF!</definedName>
    <definedName name="desconto2_9">#REF!</definedName>
    <definedName name="Descontos" localSheetId="11">#REF!</definedName>
    <definedName name="Descontos">#N/A</definedName>
    <definedName name="descricao" localSheetId="12">#REF!</definedName>
    <definedName name="descricao" localSheetId="11">#REF!</definedName>
    <definedName name="descricao" localSheetId="14">#REF!</definedName>
    <definedName name="descricao">#REF!</definedName>
    <definedName name="DESCRIÇÃO" localSheetId="12">#REF!</definedName>
    <definedName name="DESCRIÇÃO">#REF!</definedName>
    <definedName name="DESCRIÇÃO_serviço" localSheetId="12">OFFSET(#REF!,0,0,COUNTA(#REF!),1)</definedName>
    <definedName name="DESCRIÇÃO_serviço" localSheetId="11">OFFSET(#REF!,0,0,COUNTA(#REF!),1)</definedName>
    <definedName name="DESCRIÇÃO_serviço" localSheetId="14">OFFSET(#REF!,0,0,COUNTA(#REF!),1)</definedName>
    <definedName name="DESCRIÇÃO_serviço">OFFSET(#REF!,0,0,COUNTA(#REF!),1)</definedName>
    <definedName name="DESCRITIVO1" localSheetId="12">#REF!</definedName>
    <definedName name="DESCRITIVO1" localSheetId="11">#REF!</definedName>
    <definedName name="DESCRITIVO1" localSheetId="14">#REF!</definedName>
    <definedName name="DESCRITIVO1">#REF!</definedName>
    <definedName name="DesfazerLimpar" localSheetId="12">BDI!DesfazerLimpar</definedName>
    <definedName name="DesfazerLimpar" localSheetId="11">#N/A</definedName>
    <definedName name="DesfazerLimpar">[0]!DesfazerLimpar</definedName>
    <definedName name="DESFORMA" localSheetId="12">#REF!</definedName>
    <definedName name="DESFORMA" localSheetId="11">#REF!</definedName>
    <definedName name="DESFORMA">#REF!</definedName>
    <definedName name="DESM" localSheetId="12">#REF!</definedName>
    <definedName name="DESM" localSheetId="11">#REF!</definedName>
    <definedName name="DESM">#REF!</definedName>
    <definedName name="DESOBBUE" localSheetId="12">#REF!</definedName>
    <definedName name="DESOBBUE">#REF!</definedName>
    <definedName name="DesobBueiros" localSheetId="12">#REF!</definedName>
    <definedName name="DesobBueiros">#REF!</definedName>
    <definedName name="DESOBSTR" localSheetId="12">#REF!</definedName>
    <definedName name="DESOBSTR">#REF!</definedName>
    <definedName name="DESOBSTRBUEIRO" localSheetId="12">#REF!</definedName>
    <definedName name="DESOBSTRBUEIRO">#REF!</definedName>
    <definedName name="DESP.INDIRETAS" localSheetId="12">BDI!placas</definedName>
    <definedName name="DESP.INDIRETAS" localSheetId="11">#REF!</definedName>
    <definedName name="DESP.INDIRETAS" localSheetId="14">'Mapa+Binômio'!placas</definedName>
    <definedName name="DESP.INDIRETAS">placas</definedName>
    <definedName name="DESP.INDIRETAS_10">#N/A</definedName>
    <definedName name="DESP.INDIRETAS_11">#N/A</definedName>
    <definedName name="DESP.INDIRETAS_12">#N/A</definedName>
    <definedName name="DESP.INDIRETAS_13">#N/A</definedName>
    <definedName name="DESP.INDIRETAS_14">#N/A</definedName>
    <definedName name="DESP.INDIRETAS_15">#N/A</definedName>
    <definedName name="DESP.INDIRETAS_16">#N/A</definedName>
    <definedName name="DESP.INDIRETAS_17">#N/A</definedName>
    <definedName name="DESP.INDIRETAS_18">#N/A</definedName>
    <definedName name="DESP.INDIRETAS_2">#N/A</definedName>
    <definedName name="DESP.INDIRETAS_5">#N/A</definedName>
    <definedName name="DESP.INDIRETAS_6">#N/A</definedName>
    <definedName name="DESP.INDIRETAS_7">#N/A</definedName>
    <definedName name="DESP.INDIRETAS_8">#N/A</definedName>
    <definedName name="DESP.INDIRETAS_9">#N/A</definedName>
    <definedName name="DESSSSSSSSSSSSSSSSSSSS" localSheetId="12">#REF!</definedName>
    <definedName name="DESSSSSSSSSSSSSSSSSSSS">#REF!</definedName>
    <definedName name="DESTINOS" localSheetId="12">#REF!</definedName>
    <definedName name="DESTINOS">#REF!</definedName>
    <definedName name="DESTOC15" localSheetId="12">#REF!</definedName>
    <definedName name="DESTOC15">#REF!</definedName>
    <definedName name="DESTOC15A30" localSheetId="12">#REF!</definedName>
    <definedName name="DESTOC15A30">#REF!</definedName>
    <definedName name="DESTOC30" localSheetId="12">#REF!</definedName>
    <definedName name="DESTOC30">#REF!</definedName>
    <definedName name="DESVIO" localSheetId="12">#REF!</definedName>
    <definedName name="DESVIO">#REF!</definedName>
    <definedName name="Detalhe" localSheetId="12" hidden="1">{"'Resumo'!$A$4:$N$60"}</definedName>
    <definedName name="Detalhe" localSheetId="11" hidden="1">{"'Resumo'!$A$4:$N$60"}</definedName>
    <definedName name="Detalhe" hidden="1">{"'Resumo'!$A$4:$N$60"}</definedName>
    <definedName name="deuda" localSheetId="12"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deuda"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deudasmes" localSheetId="12"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deudasmes"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dewded" localSheetId="12" hidden="1">{#N/A,#N/A,FALSE,"Aging Summary";#N/A,#N/A,FALSE,"Ratio Analysis";#N/A,#N/A,FALSE,"Test 120 Day Accts";#N/A,#N/A,FALSE,"Tickmarks"}</definedName>
    <definedName name="dewded" hidden="1">{#N/A,#N/A,FALSE,"Aging Summary";#N/A,#N/A,FALSE,"Ratio Analysis";#N/A,#N/A,FALSE,"Test 120 Day Accts";#N/A,#N/A,FALSE,"Tickmarks"}</definedName>
    <definedName name="Dez">{"dez","vinte","trinta","quarenta","cinquenta","sessenta","setenta","oitenta","noventa"}</definedName>
    <definedName name="DEZ94_3">#REF!</definedName>
    <definedName name="DEZ95_3">#REF!</definedName>
    <definedName name="DEZ96_3">#REF!</definedName>
    <definedName name="DEZ97_3">#REF!</definedName>
    <definedName name="DEZ98_3">#REF!</definedName>
    <definedName name="DEZ99_3">#REF!</definedName>
    <definedName name="DEZA" localSheetId="12">#REF!</definedName>
    <definedName name="DEZA" localSheetId="11">#REF!</definedName>
    <definedName name="DEZA">#REF!</definedName>
    <definedName name="DEZENAS" localSheetId="12">#REF!</definedName>
    <definedName name="DEZENAS">#REF!</definedName>
    <definedName name="df" localSheetId="12">#REF!</definedName>
    <definedName name="df" localSheetId="11">#REF!</definedName>
    <definedName name="df" localSheetId="14">#REF!</definedName>
    <definedName name="df">#REF!</definedName>
    <definedName name="DFADEXA">#N/A</definedName>
    <definedName name="dfdfdfd" localSheetId="12" hidden="1">{#N/A,#N/A,FALSE,"MO (2)"}</definedName>
    <definedName name="dfdfdfd" localSheetId="11" hidden="1">{#N/A,#N/A,FALSE,"MO (2)"}</definedName>
    <definedName name="dfdfdfd" hidden="1">{#N/A,#N/A,FALSE,"MO (2)"}</definedName>
    <definedName name="DFEFDVFDFGFD">#N/A</definedName>
    <definedName name="dfg" localSheetId="12">#REF!</definedName>
    <definedName name="dfg" localSheetId="11">#REF!</definedName>
    <definedName name="dfg" localSheetId="14">#REF!</definedName>
    <definedName name="dfg">#REF!</definedName>
    <definedName name="DFGDFG" localSheetId="12">#REF!</definedName>
    <definedName name="dfgdfg" localSheetId="11" hidden="1">#REF!</definedName>
    <definedName name="DFGDFG" localSheetId="14">#REF!</definedName>
    <definedName name="DFGDFG">#REF!</definedName>
    <definedName name="dfgfgd">#N/A</definedName>
    <definedName name="dfgh" localSheetId="11">#REF!</definedName>
    <definedName name="dfgh">#N/A</definedName>
    <definedName name="DFGHDF" localSheetId="12">#REF!</definedName>
    <definedName name="DFGHDF" localSheetId="11">#REF!</definedName>
    <definedName name="DFGHDF" localSheetId="14">#REF!</definedName>
    <definedName name="DFGHDF">#REF!</definedName>
    <definedName name="dfgs" localSheetId="17" hidden="1">{#N/A,#N/A,TRUE,"Serviços"}</definedName>
    <definedName name="dfgs" localSheetId="12" hidden="1">{#N/A,#N/A,TRUE,"Serviços"}</definedName>
    <definedName name="dfgs" localSheetId="15" hidden="1">{#N/A,#N/A,TRUE,"Serviços"}</definedName>
    <definedName name="dfgs" localSheetId="9">{#N/A,#N/A,TRUE,"Serviços"}</definedName>
    <definedName name="dfgs" localSheetId="11" hidden="1">{#N/A,#N/A,TRUE,"Serviços"}</definedName>
    <definedName name="dfgs" localSheetId="6" hidden="1">{#N/A,#N/A,TRUE,"Serviços"}</definedName>
    <definedName name="dfgs" localSheetId="16" hidden="1">{#N/A,#N/A,TRUE,"Serviços"}</definedName>
    <definedName name="dfgs" hidden="1">{#N/A,#N/A,TRUE,"Serviços"}</definedName>
    <definedName name="dfgss" localSheetId="17" hidden="1">{#N/A,#N/A,TRUE,"Serviços"}</definedName>
    <definedName name="dfgss" localSheetId="12" hidden="1">{#N/A,#N/A,TRUE,"Serviços"}</definedName>
    <definedName name="dfgss" localSheetId="15" hidden="1">{#N/A,#N/A,TRUE,"Serviços"}</definedName>
    <definedName name="dfgss" localSheetId="9">{#N/A,#N/A,TRUE,"Serviços"}</definedName>
    <definedName name="dfgss" localSheetId="11" hidden="1">{#N/A,#N/A,TRUE,"Serviços"}</definedName>
    <definedName name="dfgss" localSheetId="6" hidden="1">{#N/A,#N/A,TRUE,"Serviços"}</definedName>
    <definedName name="dfgss" localSheetId="16" hidden="1">{#N/A,#N/A,TRUE,"Serviços"}</definedName>
    <definedName name="dfgss" hidden="1">{#N/A,#N/A,TRUE,"Serviços"}</definedName>
    <definedName name="dfm">#REF!</definedName>
    <definedName name="dfre" localSheetId="12">#REF!</definedName>
    <definedName name="dfre" localSheetId="11">#REF!</definedName>
    <definedName name="dfre">#REF!</definedName>
    <definedName name="DFRRR" localSheetId="12">#REF!</definedName>
    <definedName name="DFRRR">#REF!</definedName>
    <definedName name="dfs">#REF!</definedName>
    <definedName name="dg" localSheetId="12">#REF!</definedName>
    <definedName name="dg">#REF!</definedName>
    <definedName name="DGA" localSheetId="12">#REF!</definedName>
    <definedName name="DGA" localSheetId="11">#REF!</definedName>
    <definedName name="DGA" localSheetId="14">#REF!</definedName>
    <definedName name="DGA">#REF!</definedName>
    <definedName name="DGA_10" localSheetId="12">#REF!</definedName>
    <definedName name="DGA_10" localSheetId="11">#N/A</definedName>
    <definedName name="DGA_10" localSheetId="14">#REF!</definedName>
    <definedName name="DGA_10">#REF!</definedName>
    <definedName name="DGA_11">#N/A</definedName>
    <definedName name="DGA_12">#N/A</definedName>
    <definedName name="DGA_13">#N/A</definedName>
    <definedName name="DGA_14">#N/A</definedName>
    <definedName name="DGA_15">#N/A</definedName>
    <definedName name="DGA_16">#N/A</definedName>
    <definedName name="DGA_17">#N/A</definedName>
    <definedName name="DGA_18">#N/A</definedName>
    <definedName name="DGA_24" localSheetId="12">#REF!</definedName>
    <definedName name="DGA_24">#REF!</definedName>
    <definedName name="DGA_25" localSheetId="12">#REF!</definedName>
    <definedName name="DGA_25" localSheetId="11">#REF!</definedName>
    <definedName name="DGA_25" localSheetId="14">#REF!</definedName>
    <definedName name="DGA_25">#REF!</definedName>
    <definedName name="DGA_26" localSheetId="12">#REF!</definedName>
    <definedName name="DGA_26">#REF!</definedName>
    <definedName name="DGA_27" localSheetId="12">#REF!</definedName>
    <definedName name="DGA_27" localSheetId="11">#REF!</definedName>
    <definedName name="DGA_27" localSheetId="14">#REF!</definedName>
    <definedName name="DGA_27">#REF!</definedName>
    <definedName name="DGA_29" localSheetId="12">#REF!</definedName>
    <definedName name="DGA_29" localSheetId="11">#REF!</definedName>
    <definedName name="DGA_29" localSheetId="14">#REF!</definedName>
    <definedName name="DGA_29">#REF!</definedName>
    <definedName name="DGA_5">#N/A</definedName>
    <definedName name="DGA_6">#N/A</definedName>
    <definedName name="DGA_7">#N/A</definedName>
    <definedName name="DGA_8">#N/A</definedName>
    <definedName name="DGA_9" localSheetId="12">#REF!</definedName>
    <definedName name="DGA_9" localSheetId="11">#N/A</definedName>
    <definedName name="DGA_9" localSheetId="14">#REF!</definedName>
    <definedName name="DGA_9">#REF!</definedName>
    <definedName name="DGF" localSheetId="17" hidden="1">{#N/A,#N/A,FALSE,"MO (2)"}</definedName>
    <definedName name="DGF" localSheetId="12" hidden="1">{#N/A,#N/A,FALSE,"MO (2)"}</definedName>
    <definedName name="DGF" localSheetId="15" hidden="1">{#N/A,#N/A,FALSE,"MO (2)"}</definedName>
    <definedName name="DGF" localSheetId="9">{#N/A,#N/A,FALSE,"MO (2)"}</definedName>
    <definedName name="DGF" localSheetId="11" hidden="1">{#N/A,#N/A,FALSE,"MO (2)"}</definedName>
    <definedName name="DGF" localSheetId="6" hidden="1">{#N/A,#N/A,FALSE,"MO (2)"}</definedName>
    <definedName name="DGF" localSheetId="16" hidden="1">{#N/A,#N/A,FALSE,"MO (2)"}</definedName>
    <definedName name="DGF" hidden="1">{#N/A,#N/A,FALSE,"MO (2)"}</definedName>
    <definedName name="DGF_1" localSheetId="12" hidden="1">{#N/A,#N/A,FALSE,"MO (2)"}</definedName>
    <definedName name="DGF_1" localSheetId="11" hidden="1">{#N/A,#N/A,FALSE,"MO (2)"}</definedName>
    <definedName name="DGF_1" hidden="1">{#N/A,#N/A,FALSE,"MO (2)"}</definedName>
    <definedName name="dgffffffffffffff" localSheetId="12">#REF!</definedName>
    <definedName name="dgffffffffffffff">#REF!</definedName>
    <definedName name="di">#REF!</definedName>
    <definedName name="DIA" localSheetId="12">#REF!</definedName>
    <definedName name="DIA" localSheetId="11">#REF!</definedName>
    <definedName name="DIA">#REF!</definedName>
    <definedName name="DIA_1" localSheetId="12">#REF!</definedName>
    <definedName name="DIA_1" localSheetId="11">#REF!</definedName>
    <definedName name="DIA_1" localSheetId="14">#REF!</definedName>
    <definedName name="DIA_1">#REF!</definedName>
    <definedName name="Dia_trab">#N/A</definedName>
    <definedName name="Diagrama" localSheetId="11">#N/A</definedName>
    <definedName name="Diagrama">#N/A</definedName>
    <definedName name="diar1">#REF!</definedName>
    <definedName name="diar2">#REF!</definedName>
    <definedName name="diária">#REF!</definedName>
    <definedName name="DIARIAS">#REF!</definedName>
    <definedName name="dias">#N/A</definedName>
    <definedName name="Dias_Decorridos" localSheetId="12">#REF!</definedName>
    <definedName name="Dias_Decorridos" localSheetId="11">#REF!</definedName>
    <definedName name="Dias_Decorridos">#REF!</definedName>
    <definedName name="diesel" localSheetId="12">#REF!</definedName>
    <definedName name="diesel" localSheetId="11">#REF!</definedName>
    <definedName name="diesel" localSheetId="14">#REF!</definedName>
    <definedName name="diesel">#REF!</definedName>
    <definedName name="DIESEL_1" localSheetId="12">#REF!</definedName>
    <definedName name="DIESEL_1" localSheetId="11">#REF!</definedName>
    <definedName name="DIESEL_1" localSheetId="14">#REF!</definedName>
    <definedName name="DIESEL_1">#REF!</definedName>
    <definedName name="Dif" localSheetId="12">#REF!</definedName>
    <definedName name="Dif">#REF!</definedName>
    <definedName name="difi" localSheetId="12">#REF!</definedName>
    <definedName name="difi">#REF!</definedName>
    <definedName name="DIFIC" localSheetId="12">#REF!</definedName>
    <definedName name="DIFIC">#REF!</definedName>
    <definedName name="DIFIC1" localSheetId="12">#REF!</definedName>
    <definedName name="DIFIC1">#REF!</definedName>
    <definedName name="DIGITAL" localSheetId="12">BDI!DIGITAL</definedName>
    <definedName name="DIGITAL" localSheetId="11">FIT!DIGITAL</definedName>
    <definedName name="DIGITAL">[0]!DIGITAL</definedName>
    <definedName name="DIGITAL_25" localSheetId="12">BDI!DIGITAL_25</definedName>
    <definedName name="DIGITAL_25" localSheetId="11">FIT!DIGITAL_25</definedName>
    <definedName name="DIGITAL_25">DIGITAL_25</definedName>
    <definedName name="dima">{#N/A,#N/A,FALSE,"QUADRO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Dimensão_BCC" localSheetId="12">#REF!</definedName>
    <definedName name="Dimensão_BCC">#REF!</definedName>
    <definedName name="Dimensão_BM" localSheetId="12">#REF!</definedName>
    <definedName name="Dimensão_BM">#REF!</definedName>
    <definedName name="Dimensão_BTC" localSheetId="12">#REF!</definedName>
    <definedName name="Dimensão_BTC">#REF!</definedName>
    <definedName name="DimensãoBCC" localSheetId="12">#REF!</definedName>
    <definedName name="DimensãoBCC">#REF!</definedName>
    <definedName name="DimensãoNãoseaplica_BCC" localSheetId="12">#REF!</definedName>
    <definedName name="DimensãoNãoseaplica_BCC">#REF!</definedName>
    <definedName name="DimensãoNãoseaplica_BM" localSheetId="12">#REF!</definedName>
    <definedName name="DimensãoNãoseaplica_BM">#REF!</definedName>
    <definedName name="DimensãoNãoseaplicaBCC" localSheetId="12">#REF!</definedName>
    <definedName name="DimensãoNãoseaplicaBCC">#REF!</definedName>
    <definedName name="DimensãoNãoseaplicaBTC" localSheetId="12">#REF!</definedName>
    <definedName name="DimensãoNãoseaplicaBTC">#REF!</definedName>
    <definedName name="DimensãoOACBCC" localSheetId="12">#REF!</definedName>
    <definedName name="DimensãoOACBCC">#REF!</definedName>
    <definedName name="DimensãoOACBM" localSheetId="12">#REF!</definedName>
    <definedName name="DimensãoOACBM">#REF!</definedName>
    <definedName name="DimensãoOACBTC" localSheetId="12">#REF!</definedName>
    <definedName name="DimensãoOACBTC">#REF!</definedName>
    <definedName name="DimensãoOACImplantação" localSheetId="12">#REF!</definedName>
    <definedName name="DimensãoOACImplantação">#REF!</definedName>
    <definedName name="DimensãoOACNãoseaplica" localSheetId="12">#REF!</definedName>
    <definedName name="DimensãoOACNãoseaplica">#REF!</definedName>
    <definedName name="DIMPAV" localSheetId="12">#REF!</definedName>
    <definedName name="DIMPAV" localSheetId="11">#REF!</definedName>
    <definedName name="DIMPAV">#REF!</definedName>
    <definedName name="DINHEIRO" localSheetId="12">#REF!</definedName>
    <definedName name="DINHEIRO" localSheetId="11">#REF!</definedName>
    <definedName name="DINHEIRO" localSheetId="14">#REF!</definedName>
    <definedName name="DINHEIRO">#REF!</definedName>
    <definedName name="DINHEIRO_1" localSheetId="12">#REF!</definedName>
    <definedName name="DINHEIRO_1" localSheetId="11">#REF!</definedName>
    <definedName name="DINHEIRO_1" localSheetId="14">#REF!</definedName>
    <definedName name="DINHEIRO_1">#REF!</definedName>
    <definedName name="DINHEIRO_12" localSheetId="12">#REF!</definedName>
    <definedName name="DINHEIRO_12" localSheetId="11">#REF!</definedName>
    <definedName name="DINHEIRO_12" localSheetId="14">#REF!</definedName>
    <definedName name="DINHEIRO_12">#REF!</definedName>
    <definedName name="DINHEIRO_13" localSheetId="12">#REF!</definedName>
    <definedName name="DINHEIRO_13" localSheetId="11">#REF!</definedName>
    <definedName name="DINHEIRO_13" localSheetId="14">#REF!</definedName>
    <definedName name="DINHEIRO_13">#REF!</definedName>
    <definedName name="DireçãoTipoTachaExistente" localSheetId="12">#REF!</definedName>
    <definedName name="DireçãoTipoTachaExistente">#REF!</definedName>
    <definedName name="DireçãoTipoTachaImplantação" localSheetId="12">#REF!</definedName>
    <definedName name="DireçãoTipoTachaImplantação">#REF!</definedName>
    <definedName name="DIS" localSheetId="12">#REF!</definedName>
    <definedName name="DIS">#REF!</definedName>
    <definedName name="DiscrimEquipamento" localSheetId="12">#REF!</definedName>
    <definedName name="DiscrimEquipamento">#REF!</definedName>
    <definedName name="DiscrimMateriais" localSheetId="12">#REF!</definedName>
    <definedName name="DiscrimMateriais">#REF!</definedName>
    <definedName name="DiscrimMObra" localSheetId="12">#REF!</definedName>
    <definedName name="DiscrimMObra">#REF!</definedName>
    <definedName name="DiscrimServiço" localSheetId="12">#REF!</definedName>
    <definedName name="DiscrimServiço">#REF!</definedName>
    <definedName name="disdjo" localSheetId="12" hidden="1">{#N/A,#N/A,FALSE,"GERAL";#N/A,#N/A,FALSE,"012-96";#N/A,#N/A,FALSE,"018-96";#N/A,#N/A,FALSE,"027-96";#N/A,#N/A,FALSE,"059-96";#N/A,#N/A,FALSE,"076-96";#N/A,#N/A,FALSE,"019-97";#N/A,#N/A,FALSE,"021-97";#N/A,#N/A,FALSE,"022-97";#N/A,#N/A,FALSE,"028-97"}</definedName>
    <definedName name="disdjo" hidden="1">{#N/A,#N/A,FALSE,"GERAL";#N/A,#N/A,FALSE,"012-96";#N/A,#N/A,FALSE,"018-96";#N/A,#N/A,FALSE,"027-96";#N/A,#N/A,FALSE,"059-96";#N/A,#N/A,FALSE,"076-96";#N/A,#N/A,FALSE,"019-97";#N/A,#N/A,FALSE,"021-97";#N/A,#N/A,FALSE,"022-97";#N/A,#N/A,FALSE,"028-97"}</definedName>
    <definedName name="disp" localSheetId="12">#REF!</definedName>
    <definedName name="disp">#REF!</definedName>
    <definedName name="DispTelGASAG" localSheetId="12" hidden="1">{"'teste'!$B$2:$R$49"}</definedName>
    <definedName name="DispTelGASAG" localSheetId="11" hidden="1">{"'teste'!$B$2:$R$49"}</definedName>
    <definedName name="DispTelGASAG" hidden="1">{"'teste'!$B$2:$R$49"}</definedName>
    <definedName name="DISTA" localSheetId="12">#REF!</definedName>
    <definedName name="DISTA">#REF!</definedName>
    <definedName name="DISTAC" localSheetId="12">#REF!</definedName>
    <definedName name="DISTAC">#REF!</definedName>
    <definedName name="DISTAMBUQ" localSheetId="12">#REF!</definedName>
    <definedName name="DISTAMBUQ">#REF!</definedName>
    <definedName name="DISTANP" localSheetId="12">#REF!</definedName>
    <definedName name="DISTANP">#REF!</definedName>
    <definedName name="DISTAQ" localSheetId="12">#REF!</definedName>
    <definedName name="DISTAQ">#REF!</definedName>
    <definedName name="DISTB" localSheetId="12">#REF!</definedName>
    <definedName name="DISTB">#REF!</definedName>
    <definedName name="DISTBC" localSheetId="12">#REF!</definedName>
    <definedName name="DISTBC">#REF!</definedName>
    <definedName name="DISTC" localSheetId="12">#REF!</definedName>
    <definedName name="DISTC" localSheetId="11">#REF!</definedName>
    <definedName name="DISTC" localSheetId="14">#REF!</definedName>
    <definedName name="DISTC">#REF!</definedName>
    <definedName name="DISTCAP" localSheetId="12">#REF!</definedName>
    <definedName name="DISTCAP">#REF!</definedName>
    <definedName name="DISTCC" localSheetId="12">#REF!</definedName>
    <definedName name="DISTCC">#REF!</definedName>
    <definedName name="distcg" localSheetId="12">#REF!</definedName>
    <definedName name="distcg">#REF!</definedName>
    <definedName name="DISTCM" localSheetId="12">#REF!</definedName>
    <definedName name="DISTCM">#REF!</definedName>
    <definedName name="DISTL" localSheetId="12">#REF!</definedName>
    <definedName name="DISTL">#REF!</definedName>
    <definedName name="DISTLNP" localSheetId="12">#REF!</definedName>
    <definedName name="DISTLNP">#REF!</definedName>
    <definedName name="DISTMB" localSheetId="12">#REF!</definedName>
    <definedName name="DISTMB">#REF!</definedName>
    <definedName name="DISTMICRO1.5" localSheetId="12">#REF!</definedName>
    <definedName name="DISTMICRO1.5">#REF!</definedName>
    <definedName name="distp" localSheetId="12">#REF!</definedName>
    <definedName name="distp">#REF!</definedName>
    <definedName name="DISTPNP" localSheetId="12">#REF!</definedName>
    <definedName name="DISTPNP">#REF!</definedName>
    <definedName name="DISTRC1CE" localSheetId="12">#REF!</definedName>
    <definedName name="DISTRC1CE">#REF!</definedName>
    <definedName name="DISTRR1C" localSheetId="12">#REF!</definedName>
    <definedName name="DISTRR1C">#REF!</definedName>
    <definedName name="DISTS" localSheetId="12">#REF!</definedName>
    <definedName name="DISTS">#REF!</definedName>
    <definedName name="diverso2" localSheetId="12">#REF!</definedName>
    <definedName name="diverso2">#REF!</definedName>
    <definedName name="Diversos">#REF!</definedName>
    <definedName name="DJ" localSheetId="12">#REF!</definedName>
    <definedName name="DJ" localSheetId="11">#REF!</definedName>
    <definedName name="DJ" localSheetId="14">#REF!</definedName>
    <definedName name="DJ">#REF!</definedName>
    <definedName name="DJ_2">#N/A</definedName>
    <definedName name="DJ_25" localSheetId="12">#REF!</definedName>
    <definedName name="DJ_25" localSheetId="11">#REF!</definedName>
    <definedName name="DJ_25" localSheetId="14">#REF!</definedName>
    <definedName name="DJ_25">#REF!</definedName>
    <definedName name="DJ_4" localSheetId="12">#REF!</definedName>
    <definedName name="DJ_4">#REF!</definedName>
    <definedName name="DJJ" localSheetId="12">#REF!</definedName>
    <definedName name="DJJ">#REF!</definedName>
    <definedName name="dkdkd">#REF!</definedName>
    <definedName name="DMB" localSheetId="12">#REF!</definedName>
    <definedName name="DMB">#REF!</definedName>
    <definedName name="dmbc" localSheetId="12">#REF!</definedName>
    <definedName name="dmbc">#REF!</definedName>
    <definedName name="DMT" localSheetId="12">#REF!,#REF!</definedName>
    <definedName name="DMT">#REF!,#REF!</definedName>
    <definedName name="DMT.BET.CBA" localSheetId="12">#REF!</definedName>
    <definedName name="DMT.BET.CBA" localSheetId="11">#REF!</definedName>
    <definedName name="DMT.BET.CBA" localSheetId="14">#REF!</definedName>
    <definedName name="DMT.BET.CBA">#REF!</definedName>
    <definedName name="DMT.BETUMINCBA" localSheetId="12">#REF!</definedName>
    <definedName name="DMT.BETUMINCBA" localSheetId="11">#REF!</definedName>
    <definedName name="DMT.BETUMINCBA" localSheetId="14">#REF!</definedName>
    <definedName name="DMT.BETUMINCBA">#REF!</definedName>
    <definedName name="DMT.CIMENTO" localSheetId="12">#REF!</definedName>
    <definedName name="DMT.CIMENTO" localSheetId="11">#REF!</definedName>
    <definedName name="DMT.CIMENTO" localSheetId="14">#REF!</definedName>
    <definedName name="DMT.CIMENTO">#REF!</definedName>
    <definedName name="DMT_0_50" localSheetId="12">#REF!</definedName>
    <definedName name="DMT_0_50" localSheetId="11">#REF!</definedName>
    <definedName name="DMT_0_50" localSheetId="14">#REF!</definedName>
    <definedName name="DMT_0_50">#REF!</definedName>
    <definedName name="DMT_1000" localSheetId="12">#REF!</definedName>
    <definedName name="DMT_1000" localSheetId="11">#REF!</definedName>
    <definedName name="DMT_1000" localSheetId="14">#REF!</definedName>
    <definedName name="DMT_1000">#REF!</definedName>
    <definedName name="DMT_11" localSheetId="12">#REF!</definedName>
    <definedName name="DMT_11">#REF!</definedName>
    <definedName name="DMT_12" localSheetId="12">#REF!</definedName>
    <definedName name="DMT_12">#REF!</definedName>
    <definedName name="dmt_1200">#REF!</definedName>
    <definedName name="DMT_14" localSheetId="12">#REF!</definedName>
    <definedName name="DMT_14">#REF!</definedName>
    <definedName name="dmt_1400">#REF!</definedName>
    <definedName name="DMT_200" localSheetId="12">#REF!</definedName>
    <definedName name="DMT_200" localSheetId="11">#REF!</definedName>
    <definedName name="DMT_200" localSheetId="14">#REF!</definedName>
    <definedName name="DMT_200">#REF!</definedName>
    <definedName name="DMT_200_400" localSheetId="12">#REF!</definedName>
    <definedName name="DMT_200_400" localSheetId="11">#REF!</definedName>
    <definedName name="DMT_200_400" localSheetId="14">#REF!</definedName>
    <definedName name="DMT_200_400">#REF!</definedName>
    <definedName name="DMT_4" localSheetId="12">#REF!,#REF!</definedName>
    <definedName name="DMT_4">#REF!,#REF!</definedName>
    <definedName name="DMT_400" localSheetId="12">#REF!</definedName>
    <definedName name="DMT_400" localSheetId="11">#REF!</definedName>
    <definedName name="DMT_400" localSheetId="14">#REF!</definedName>
    <definedName name="DMT_400">#REF!</definedName>
    <definedName name="DMT_400_600" localSheetId="12">#REF!</definedName>
    <definedName name="DMT_400_600" localSheetId="11">#REF!</definedName>
    <definedName name="DMT_400_600" localSheetId="14">#REF!</definedName>
    <definedName name="DMT_400_600">#REF!</definedName>
    <definedName name="DMT_50" localSheetId="12">#REF!</definedName>
    <definedName name="DMT_50" localSheetId="11">#REF!</definedName>
    <definedName name="DMT_50" localSheetId="14">#REF!</definedName>
    <definedName name="DMT_50">#REF!</definedName>
    <definedName name="DMT_50_200" localSheetId="12">#REF!</definedName>
    <definedName name="DMT_50_200" localSheetId="11">#REF!</definedName>
    <definedName name="DMT_50_200" localSheetId="14">#REF!</definedName>
    <definedName name="DMT_50_200">#REF!</definedName>
    <definedName name="DMT_600" localSheetId="12">#REF!</definedName>
    <definedName name="DMT_600" localSheetId="11">#REF!</definedName>
    <definedName name="DMT_600" localSheetId="14">#REF!</definedName>
    <definedName name="DMT_600">#REF!</definedName>
    <definedName name="DMT_800" localSheetId="12">#REF!</definedName>
    <definedName name="DMT_800" localSheetId="11">#REF!</definedName>
    <definedName name="DMT_800" localSheetId="14">#REF!</definedName>
    <definedName name="DMT_800">#REF!</definedName>
    <definedName name="DMT_CABEÇALHO" localSheetId="12">#REF!</definedName>
    <definedName name="DMT_CABEÇALHO">#REF!</definedName>
    <definedName name="DMT_CM30_NP">#REF!</definedName>
    <definedName name="DMT_CM30_P">#REF!</definedName>
    <definedName name="DMT_DESTINO" localSheetId="12">#REF!</definedName>
    <definedName name="DMT_DESTINO">#REF!</definedName>
    <definedName name="DMT_MATERIAL" localSheetId="12">#REF!</definedName>
    <definedName name="DMT_MATERIAL">#REF!</definedName>
    <definedName name="DMT_ORIGEM" localSheetId="12">#REF!</definedName>
    <definedName name="DMT_ORIGEM">#REF!</definedName>
    <definedName name="DMT_RR2C_NP">#REF!</definedName>
    <definedName name="DMT_RR2C_P">#REF!</definedName>
    <definedName name="DMT_TABELA" localSheetId="12">#REF!</definedName>
    <definedName name="DMT_TABELA">#REF!</definedName>
    <definedName name="DMTAREIA" localSheetId="12">#REF!</definedName>
    <definedName name="DMTAREIA">#REF!</definedName>
    <definedName name="DMTBRITA" localSheetId="12">#REF!</definedName>
    <definedName name="DMTBRITA">#REF!</definedName>
    <definedName name="DMTc">#REF!</definedName>
    <definedName name="DMTCAPECM" localSheetId="12">#REF!</definedName>
    <definedName name="DMTCAPECM">#REF!</definedName>
    <definedName name="DMTCIMENTO" localSheetId="12">#REF!</definedName>
    <definedName name="DMTCIMENTO" localSheetId="11">#REF!</definedName>
    <definedName name="DMTCIMENTO" localSheetId="14">#REF!</definedName>
    <definedName name="DMTCIMENTO">#REF!</definedName>
    <definedName name="DMTLOCAL" localSheetId="12">#REF!</definedName>
    <definedName name="DMTLOCAL">#REF!</definedName>
    <definedName name="DMTMICRO0.8" localSheetId="12">#REF!</definedName>
    <definedName name="DMTMICRO0.8" localSheetId="11">#REF!</definedName>
    <definedName name="DMTMICRO0.8" localSheetId="14">#REF!</definedName>
    <definedName name="DMTMICRO0.8">#REF!</definedName>
    <definedName name="DMTMICRO1.5" localSheetId="12">#REF!</definedName>
    <definedName name="DMTMICRO1.5">#REF!</definedName>
    <definedName name="dmtr" localSheetId="12">#REF!</definedName>
    <definedName name="dmtr">#REF!</definedName>
    <definedName name="DMTRECHO" localSheetId="12">#REF!</definedName>
    <definedName name="DMTRECHO">#REF!</definedName>
    <definedName name="DMTRECICLA" localSheetId="12">#REF!</definedName>
    <definedName name="DMTRECICLA">#REF!</definedName>
    <definedName name="DMTRR" localSheetId="12">#REF!</definedName>
    <definedName name="DMTRR">#REF!</definedName>
    <definedName name="DMTRRR" localSheetId="12">#REF!</definedName>
    <definedName name="DMTRRR">#REF!</definedName>
    <definedName name="DmtTotal" localSheetId="12">#REF!</definedName>
    <definedName name="DmtTotal">#REF!</definedName>
    <definedName name="DMTTRECHO" localSheetId="12">#REF!</definedName>
    <definedName name="DMTTRECHO">#REF!</definedName>
    <definedName name="DNCANT100" localSheetId="12">#REF!</definedName>
    <definedName name="DNCANT100">#REF!</definedName>
    <definedName name="DNCANT109" localSheetId="12">#REF!</definedName>
    <definedName name="DNCANT109">#REF!</definedName>
    <definedName name="DNCANT164" localSheetId="12">#REF!</definedName>
    <definedName name="DNCANT164">#REF!</definedName>
    <definedName name="DNCANT221" localSheetId="12">#REF!</definedName>
    <definedName name="DNCANT221">#REF!</definedName>
    <definedName name="DNCANT223" localSheetId="12">#REF!</definedName>
    <definedName name="DNCANT223">#REF!</definedName>
    <definedName name="DNCANT225" localSheetId="12">#REF!</definedName>
    <definedName name="DNCANT225">#REF!</definedName>
    <definedName name="DNCANT237" localSheetId="12">#REF!</definedName>
    <definedName name="DNCANT237">#REF!</definedName>
    <definedName name="DNCANT270" localSheetId="12">#REF!</definedName>
    <definedName name="DNCANT270">#REF!</definedName>
    <definedName name="DNCANT271" localSheetId="12">#REF!</definedName>
    <definedName name="DNCANT271">#REF!</definedName>
    <definedName name="DNCANT273" localSheetId="12">#REF!</definedName>
    <definedName name="DNCANT273">#REF!</definedName>
    <definedName name="DNCANT274" localSheetId="12">#REF!</definedName>
    <definedName name="DNCANT274">#REF!</definedName>
    <definedName name="DNCANT333" localSheetId="12">#REF!</definedName>
    <definedName name="DNCANT333">#REF!</definedName>
    <definedName name="DNCANT337" localSheetId="12">#REF!</definedName>
    <definedName name="DNCANT337">#REF!</definedName>
    <definedName name="DNCANT352" localSheetId="12">#REF!</definedName>
    <definedName name="DNCANT352">#REF!</definedName>
    <definedName name="DNCANT387ZC" localSheetId="12">#REF!</definedName>
    <definedName name="DNCANT387ZC">#REF!</definedName>
    <definedName name="DNCANT387ZN" localSheetId="12">#REF!</definedName>
    <definedName name="DNCANT387ZN">#REF!</definedName>
    <definedName name="DNCANT387ZS" localSheetId="12">#REF!</definedName>
    <definedName name="DNCANT387ZS">#REF!</definedName>
    <definedName name="DNCEXE100" localSheetId="12">#REF!</definedName>
    <definedName name="DNCEXE100">#REF!</definedName>
    <definedName name="DNCEXE109" localSheetId="12">#REF!</definedName>
    <definedName name="DNCEXE109">#REF!</definedName>
    <definedName name="DNCEXE164" localSheetId="12">#REF!</definedName>
    <definedName name="DNCEXE164">#REF!</definedName>
    <definedName name="DNCEXE221" localSheetId="12">#REF!</definedName>
    <definedName name="DNCEXE221">#REF!</definedName>
    <definedName name="DNCEXE223" localSheetId="12">#REF!</definedName>
    <definedName name="DNCEXE223">#REF!</definedName>
    <definedName name="DNCEXE225" localSheetId="12">#REF!</definedName>
    <definedName name="DNCEXE225">#REF!</definedName>
    <definedName name="DNCEXE237" localSheetId="12">#REF!</definedName>
    <definedName name="DNCEXE237">#REF!</definedName>
    <definedName name="DNCEXE270" localSheetId="12">#REF!</definedName>
    <definedName name="DNCEXE270">#REF!</definedName>
    <definedName name="DNCEXE271" localSheetId="12">#REF!</definedName>
    <definedName name="DNCEXE271">#REF!</definedName>
    <definedName name="DNCEXE273" localSheetId="12">#REF!</definedName>
    <definedName name="DNCEXE273">#REF!</definedName>
    <definedName name="DNCEXE274" localSheetId="12">#REF!</definedName>
    <definedName name="DNCEXE274">#REF!</definedName>
    <definedName name="DNCEXE333" localSheetId="12">#REF!</definedName>
    <definedName name="DNCEXE333">#REF!</definedName>
    <definedName name="DNCEXE337" localSheetId="12">#REF!</definedName>
    <definedName name="DNCEXE337">#REF!</definedName>
    <definedName name="DNCEXE352" localSheetId="12">#REF!</definedName>
    <definedName name="DNCEXE352">#REF!</definedName>
    <definedName name="DNCEXE387ZC" localSheetId="12">#REF!</definedName>
    <definedName name="DNCEXE387ZC">#REF!</definedName>
    <definedName name="DNCEXE387ZN" localSheetId="12">#REF!</definedName>
    <definedName name="DNCEXE387ZN">#REF!</definedName>
    <definedName name="DNCEXE387ZS" localSheetId="12">#REF!</definedName>
    <definedName name="DNCEXE387ZS">#REF!</definedName>
    <definedName name="dnd" localSheetId="11">#REF!</definedName>
    <definedName name="dnd">#N/A</definedName>
    <definedName name="dnd_10">#N/A</definedName>
    <definedName name="DND_1007" localSheetId="12">#REF!</definedName>
    <definedName name="DND_1007" localSheetId="11">#REF!</definedName>
    <definedName name="DND_1007">#REF!</definedName>
    <definedName name="dnd_11">#N/A</definedName>
    <definedName name="dnd_12">#N/A</definedName>
    <definedName name="dnd_13">#N/A</definedName>
    <definedName name="dnd_14">#N/A</definedName>
    <definedName name="dnd_15">#N/A</definedName>
    <definedName name="dnd_16">#N/A</definedName>
    <definedName name="dnd_17">#N/A</definedName>
    <definedName name="dnd_18">#N/A</definedName>
    <definedName name="dnd_2">#N/A</definedName>
    <definedName name="dnd_5">#N/A</definedName>
    <definedName name="dnd_6">#N/A</definedName>
    <definedName name="dnd_7">#N/A</definedName>
    <definedName name="dnd_8">#N/A</definedName>
    <definedName name="dnd_9">#N/A</definedName>
    <definedName name="DND2_10">#N/A</definedName>
    <definedName name="DND2_11">#N/A</definedName>
    <definedName name="DND2_12">#N/A</definedName>
    <definedName name="DND2_13">#N/A</definedName>
    <definedName name="DND2_14">#N/A</definedName>
    <definedName name="DND2_15">#N/A</definedName>
    <definedName name="DND2_16">#N/A</definedName>
    <definedName name="DND2_17">#N/A</definedName>
    <definedName name="DND2_18">#N/A</definedName>
    <definedName name="DND2_2">#N/A</definedName>
    <definedName name="DND2_5">#N/A</definedName>
    <definedName name="DND2_6">#N/A</definedName>
    <definedName name="DND2_7">#N/A</definedName>
    <definedName name="DND2_8">#N/A</definedName>
    <definedName name="DND2_9">#N/A</definedName>
    <definedName name="dng" localSheetId="12" hidden="1">{#N/A,#N/A,FALSE,"GERAL";#N/A,#N/A,FALSE,"012-96";#N/A,#N/A,FALSE,"018-96";#N/A,#N/A,FALSE,"027-96";#N/A,#N/A,FALSE,"059-96";#N/A,#N/A,FALSE,"076-96";#N/A,#N/A,FALSE,"019-97";#N/A,#N/A,FALSE,"021-97";#N/A,#N/A,FALSE,"022-97";#N/A,#N/A,FALSE,"028-97"}</definedName>
    <definedName name="dng" localSheetId="11" hidden="1">{#N/A,#N/A,FALSE,"GERAL";#N/A,#N/A,FALSE,"012-96";#N/A,#N/A,FALSE,"018-96";#N/A,#N/A,FALSE,"027-96";#N/A,#N/A,FALSE,"059-96";#N/A,#N/A,FALSE,"076-96";#N/A,#N/A,FALSE,"019-97";#N/A,#N/A,FALSE,"021-97";#N/A,#N/A,FALSE,"022-97";#N/A,#N/A,FALSE,"028-97"}</definedName>
    <definedName name="dng" hidden="1">{#N/A,#N/A,FALSE,"GERAL";#N/A,#N/A,FALSE,"012-96";#N/A,#N/A,FALSE,"018-96";#N/A,#N/A,FALSE,"027-96";#N/A,#N/A,FALSE,"059-96";#N/A,#N/A,FALSE,"076-96";#N/A,#N/A,FALSE,"019-97";#N/A,#N/A,FALSE,"021-97";#N/A,#N/A,FALSE,"022-97";#N/A,#N/A,FALSE,"028-97"}</definedName>
    <definedName name="DNIT" localSheetId="12">#N/A</definedName>
    <definedName name="DNIT" localSheetId="11">#N/A</definedName>
    <definedName name="DNIT">#REF!</definedName>
    <definedName name="DNIT1" localSheetId="12">#REF!</definedName>
    <definedName name="DNIT1">#REF!</definedName>
    <definedName name="DO" localSheetId="12">#REF!</definedName>
    <definedName name="DO" localSheetId="11">#REF!</definedName>
    <definedName name="DO" localSheetId="14">#REF!</definedName>
    <definedName name="DO">#REF!</definedName>
    <definedName name="Doar" localSheetId="12" hidden="1">{#N/A,#N/A,FALSE,"Relatórios";"Vendas e Custos",#N/A,FALSE,"Vendas e Custos";"Premissas",#N/A,FALSE,"Premissas";"Projeções",#N/A,FALSE,"Projeções";"Dolar",#N/A,FALSE,"Dolar";"Original",#N/A,FALSE,"Original e UFIR"}</definedName>
    <definedName name="Doar" hidden="1">{#N/A,#N/A,FALSE,"Relatórios";"Vendas e Custos",#N/A,FALSE,"Vendas e Custos";"Premissas",#N/A,FALSE,"Premissas";"Projeções",#N/A,FALSE,"Projeções";"Dolar",#N/A,FALSE,"Dolar";"Original",#N/A,FALSE,"Original e UFIR"}</definedName>
    <definedName name="DOBARMADURAMANALT" localSheetId="12">#REF!</definedName>
    <definedName name="DOBARMADURAMANALT">#REF!</definedName>
    <definedName name="DOC" localSheetId="12">#REF!</definedName>
    <definedName name="DOC">#REF!</definedName>
    <definedName name="dois" localSheetId="12">BDI!DJ</definedName>
    <definedName name="dois" localSheetId="11">#N/A</definedName>
    <definedName name="dois" localSheetId="14">'Mapa+Binômio'!DJ</definedName>
    <definedName name="dois">[0]!DJ</definedName>
    <definedName name="DOLAR" localSheetId="12">#REF!</definedName>
    <definedName name="DOLAR" localSheetId="11">#REF!</definedName>
    <definedName name="DOLAR" localSheetId="14">#REF!</definedName>
    <definedName name="DOLAR">#REF!</definedName>
    <definedName name="Dólar" localSheetId="12">#REF!</definedName>
    <definedName name="Dólar" localSheetId="11">#REF!</definedName>
    <definedName name="Dólar" localSheetId="14">#REF!</definedName>
    <definedName name="Dólar">#REF!</definedName>
    <definedName name="DOLAR_1" localSheetId="12">#REF!</definedName>
    <definedName name="DOLAR_1" localSheetId="11">#REF!</definedName>
    <definedName name="DOLAR_1" localSheetId="14">#REF!</definedName>
    <definedName name="DOLAR_1">#REF!</definedName>
    <definedName name="DOLAR_2" localSheetId="12">#REF!</definedName>
    <definedName name="DOLAR_2" localSheetId="11">#REF!</definedName>
    <definedName name="DOLAR_2" localSheetId="14">#REF!</definedName>
    <definedName name="DOLAR_2">#REF!</definedName>
    <definedName name="DOLAR_3" localSheetId="12">#REF!</definedName>
    <definedName name="DOLAR_3" localSheetId="11">#REF!</definedName>
    <definedName name="DOLAR_3" localSheetId="14">#REF!</definedName>
    <definedName name="DOLAR_3">#REF!</definedName>
    <definedName name="Dom_Carna" localSheetId="12">#REF!-49</definedName>
    <definedName name="Dom_Carna">#REF!-49</definedName>
    <definedName name="Dom_Páscoa">#N/A</definedName>
    <definedName name="Dope" localSheetId="12">#REF!</definedName>
    <definedName name="Dope">#REF!</definedName>
    <definedName name="DPD" localSheetId="12">#REF!</definedName>
    <definedName name="DPD">#REF!</definedName>
    <definedName name="DPEDRAM" localSheetId="12">#REF!</definedName>
    <definedName name="DPEDRAM">#REF!</definedName>
    <definedName name="DPEDRISCO" localSheetId="12">#REF!</definedName>
    <definedName name="DPEDRISCO">#REF!</definedName>
    <definedName name="DPESSO" localSheetId="12">#REF!</definedName>
    <definedName name="DPESSO" localSheetId="11">#REF!</definedName>
    <definedName name="DPESSO" localSheetId="14">#REF!</definedName>
    <definedName name="DPESSO">#REF!</definedName>
    <definedName name="DPESSO_1" localSheetId="12">#REF!</definedName>
    <definedName name="DPESSO_1" localSheetId="11">#REF!</definedName>
    <definedName name="DPESSO_1" localSheetId="14">#REF!</definedName>
    <definedName name="DPESSO_1">#REF!</definedName>
    <definedName name="DPESSO_25" localSheetId="12">#REF!</definedName>
    <definedName name="DPESSO_25" localSheetId="11">#REF!</definedName>
    <definedName name="DPESSO_25" localSheetId="14">#REF!</definedName>
    <definedName name="DPESSO_25">#REF!</definedName>
    <definedName name="DPO" localSheetId="12">#REF!</definedName>
    <definedName name="DPO">#REF!</definedName>
    <definedName name="drafad" localSheetId="12">#REF!</definedName>
    <definedName name="drafad" localSheetId="11">#REF!</definedName>
    <definedName name="drafad" localSheetId="14">#REF!</definedName>
    <definedName name="drafad">#REF!</definedName>
    <definedName name="DRE" localSheetId="12">#REF!</definedName>
    <definedName name="DRE" localSheetId="11">#REF!</definedName>
    <definedName name="DRE" localSheetId="14">#REF!</definedName>
    <definedName name="DRE">#REF!</definedName>
    <definedName name="dren" localSheetId="12">#REF!</definedName>
    <definedName name="DREN">#REF!</definedName>
    <definedName name="drena" localSheetId="12">#REF!</definedName>
    <definedName name="drena" localSheetId="11">#REF!</definedName>
    <definedName name="drena" localSheetId="14">#REF!</definedName>
    <definedName name="drena">#REF!</definedName>
    <definedName name="Drena2">#REF!</definedName>
    <definedName name="DRENAG" localSheetId="12">#REF!</definedName>
    <definedName name="DRENAG">#REF!</definedName>
    <definedName name="drenagem" localSheetId="12">#REF!</definedName>
    <definedName name="drenagem" localSheetId="11">#REF!</definedName>
    <definedName name="drenagem" localSheetId="14">#REF!</definedName>
    <definedName name="drenagem">#REF!</definedName>
    <definedName name="drenagem_1" localSheetId="12">#REF!</definedName>
    <definedName name="drenagem_1" localSheetId="11">#REF!</definedName>
    <definedName name="drenagem_1" localSheetId="14">#REF!</definedName>
    <definedName name="drenagem_1">#REF!</definedName>
    <definedName name="drenagem_10" localSheetId="12">#REF!</definedName>
    <definedName name="drenagem_10">#REF!</definedName>
    <definedName name="drenagem_12" localSheetId="12">#REF!</definedName>
    <definedName name="drenagem_12">#REF!</definedName>
    <definedName name="drenagem_2" localSheetId="12">#REF!</definedName>
    <definedName name="drenagem_2" localSheetId="11">#REF!</definedName>
    <definedName name="drenagem_2" localSheetId="14">#REF!</definedName>
    <definedName name="drenagem_2">#REF!</definedName>
    <definedName name="drenagem_3" localSheetId="12">#REF!</definedName>
    <definedName name="drenagem_3" localSheetId="11">#REF!</definedName>
    <definedName name="drenagem_3" localSheetId="14">#REF!</definedName>
    <definedName name="drenagem_3">#REF!</definedName>
    <definedName name="drenagem_4" localSheetId="12">#REF!</definedName>
    <definedName name="drenagem_4" localSheetId="11">#REF!</definedName>
    <definedName name="drenagem_4" localSheetId="14">#REF!</definedName>
    <definedName name="drenagem_4">#REF!</definedName>
    <definedName name="drenagem_9" localSheetId="12">#REF!</definedName>
    <definedName name="drenagem_9">#REF!</definedName>
    <definedName name="Drenagem2" localSheetId="12" hidden="1">#REF!</definedName>
    <definedName name="drenagem2" localSheetId="11">#REF!</definedName>
    <definedName name="Drenagem2" hidden="1">#REF!</definedName>
    <definedName name="dreno" localSheetId="12">#REF!</definedName>
    <definedName name="dreno">#REF!</definedName>
    <definedName name="drenoma" localSheetId="12">#REF!</definedName>
    <definedName name="drenoma">#REF!</definedName>
    <definedName name="Drenos" localSheetId="12">#REF!</definedName>
    <definedName name="Drenos">#REF!</definedName>
    <definedName name="drenota" localSheetId="12">#REF!</definedName>
    <definedName name="drenota">#REF!</definedName>
    <definedName name="DRI" localSheetId="12">#REF!</definedName>
    <definedName name="DRI" localSheetId="11">#REF!</definedName>
    <definedName name="DRI" localSheetId="14">#REF!</definedName>
    <definedName name="DRI">#REF!</definedName>
    <definedName name="DRREE" localSheetId="12">#REF!</definedName>
    <definedName name="DRREE">#REF!</definedName>
    <definedName name="DRTVRT">#N/A</definedName>
    <definedName name="ds" localSheetId="12"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ds" localSheetId="11"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DS">#REF!</definedName>
    <definedName name="dsad" localSheetId="12">#REF!</definedName>
    <definedName name="dsad" localSheetId="11">#REF!</definedName>
    <definedName name="dsad" localSheetId="14">#REF!</definedName>
    <definedName name="dsad">#REF!</definedName>
    <definedName name="dsadf" localSheetId="12">{"total","SUM(total)","YNNNN",FALSE}</definedName>
    <definedName name="dsadf" localSheetId="11">{"total","SUM(total)","YNNNN",FALSE}</definedName>
    <definedName name="dsadf">{"total","SUM(total)","YNNNN",FALSE}</definedName>
    <definedName name="dsafs" localSheetId="12">#REF!</definedName>
    <definedName name="dsafs">#REF!</definedName>
    <definedName name="Dsc" localSheetId="11">NA()</definedName>
    <definedName name="Dsc" hidden="1">#N/A</definedName>
    <definedName name="Dsc_26">NA()</definedName>
    <definedName name="Dsc_27">NA()</definedName>
    <definedName name="dsd" localSheetId="12">#REF!</definedName>
    <definedName name="dsd">#REF!</definedName>
    <definedName name="dsdgdg" localSheetId="12" hidden="1">#REF!</definedName>
    <definedName name="dsdgdg" hidden="1">#REF!</definedName>
    <definedName name="dsds" localSheetId="12" hidden="1">#REF!</definedName>
    <definedName name="dsds" hidden="1">#REF!</definedName>
    <definedName name="dsee">{#N/A,#N/A,FALSE,"QUADRO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DSF" localSheetId="12">#REF!</definedName>
    <definedName name="DSF">#REF!</definedName>
    <definedName name="dsfds" localSheetId="12" hidden="1">#REF!</definedName>
    <definedName name="DSFDS" localSheetId="11">#N/A</definedName>
    <definedName name="dsfds" hidden="1">#REF!</definedName>
    <definedName name="DSFSA">#N/A</definedName>
    <definedName name="dsolo" localSheetId="12">#REF!</definedName>
    <definedName name="dsolo" localSheetId="11">#REF!</definedName>
    <definedName name="dsolo">#REF!</definedName>
    <definedName name="dsr4g" localSheetId="12">#N/A</definedName>
    <definedName name="dsr4g" localSheetId="11">#REF!</definedName>
    <definedName name="dsr4g">#N/A</definedName>
    <definedName name="dss" localSheetId="12">#REF!</definedName>
    <definedName name="dss" localSheetId="11">#REF!</definedName>
    <definedName name="dss" localSheetId="14">#REF!</definedName>
    <definedName name="dss">#REF!</definedName>
    <definedName name="DSS03BC" localSheetId="12">#REF!</definedName>
    <definedName name="DSS03BC">#REF!</definedName>
    <definedName name="DSTSHFD" localSheetId="12">#REF!</definedName>
    <definedName name="DSTSHFD">#REF!</definedName>
    <definedName name="DTC" localSheetId="12">#REF!</definedName>
    <definedName name="DTC">#REF!</definedName>
    <definedName name="DTM" localSheetId="12">#REF!</definedName>
    <definedName name="DTM" localSheetId="11">#REF!</definedName>
    <definedName name="DTM" localSheetId="14">#REF!</definedName>
    <definedName name="DTM">#REF!</definedName>
    <definedName name="DTMED" localSheetId="12">"$#REF!.$C$8"</definedName>
    <definedName name="DTMED" localSheetId="11">#REF!</definedName>
    <definedName name="DTMED">"$#REF!.$C$8"</definedName>
    <definedName name="Dtrecho" localSheetId="12">#REF!</definedName>
    <definedName name="Dtrecho" localSheetId="11">#REF!</definedName>
    <definedName name="Dtrecho">#REF!</definedName>
    <definedName name="DUAHDUIAHDUA" localSheetId="12">#REF!</definedName>
    <definedName name="DUAHDUIAHDUA">#REF!</definedName>
    <definedName name="DUCOL" localSheetId="12" hidden="1">{"'Plan1 (2)'!$A$5:$F$63"}</definedName>
    <definedName name="DUCOL" localSheetId="11" hidden="1">{"'Plan1 (2)'!$A$5:$F$63"}</definedName>
    <definedName name="DUCOL" hidden="1">{"'Plan1 (2)'!$A$5:$F$63"}</definedName>
    <definedName name="DVDV" localSheetId="12" hidden="1">{"PARTE1",#N/A,FALSE,"Plan1"}</definedName>
    <definedName name="DVDV" hidden="1">{"PARTE1",#N/A,FALSE,"Plan1"}</definedName>
    <definedName name="DVDVVD" localSheetId="12" hidden="1">{TRUE,TRUE,-1.25,-15.5,484.5,278.25,FALSE,FALSE,TRUE,FALSE,0,1,#N/A,452,#N/A,5.92592592592593,22.5714285714286,1,FALSE,FALSE,3,TRUE,1,FALSE,100,"Swvu.ACC.","ACwvu.ACC.",#N/A,FALSE,FALSE,0,0,0,0,2,"","",FALSE,FALSE,FALSE,FALSE,1,90,#N/A,#N/A,"=R1C1:R650C11",FALSE,#N/A,#N/A,FALSE,FALSE,FALSE,1,65532,65532,FALSE,FALSE,TRUE,TRUE,TRUE}</definedName>
    <definedName name="DVDVVD" hidden="1">{TRUE,TRUE,-1.25,-15.5,484.5,278.25,FALSE,FALSE,TRUE,FALSE,0,1,#N/A,452,#N/A,5.92592592592593,22.5714285714286,1,FALSE,FALSE,3,TRUE,1,FALSE,100,"Swvu.ACC.","ACwvu.ACC.",#N/A,FALSE,FALSE,0,0,0,0,2,"","",FALSE,FALSE,FALSE,FALSE,1,90,#N/A,#N/A,"=R1C1:R650C11",FALSE,#N/A,#N/A,FALSE,FALSE,FALSE,1,65532,65532,FALSE,FALSE,TRUE,TRUE,TRUE}</definedName>
    <definedName name="DVGBJVBHU.Ç" localSheetId="12">#REF!</definedName>
    <definedName name="DVGBJVBHU.Ç">#REF!</definedName>
    <definedName name="DWDDW" localSheetId="12">#REF!</definedName>
    <definedName name="DWDDW">#REF!</definedName>
    <definedName name="dwed" localSheetId="12" hidden="1">#REF!</definedName>
    <definedName name="dwed" hidden="1">#REF!</definedName>
    <definedName name="DXNGBKGN" localSheetId="12" hidden="1">#REF!</definedName>
    <definedName name="DXNGBKGN" hidden="1">#REF!</definedName>
    <definedName name="dyugs" localSheetId="12" hidden="1">{#N/A,#N/A,FALSE,"Aging Summary";#N/A,#N/A,FALSE,"Ratio Analysis";#N/A,#N/A,FALSE,"Test 120 Day Accts";#N/A,#N/A,FALSE,"Tickmarks"}</definedName>
    <definedName name="dyugs" hidden="1">{#N/A,#N/A,FALSE,"Aging Summary";#N/A,#N/A,FALSE,"Ratio Analysis";#N/A,#N/A,FALSE,"Test 120 Day Accts";#N/A,#N/A,FALSE,"Tickmarks"}</definedName>
    <definedName name="E" localSheetId="12">BDI!placas</definedName>
    <definedName name="E" localSheetId="11">#REF!</definedName>
    <definedName name="E" localSheetId="14">'Mapa+Binômio'!placas</definedName>
    <definedName name="E">placas</definedName>
    <definedName name="e__cm" localSheetId="12">#REF!</definedName>
    <definedName name="e__cm" localSheetId="11">#REF!</definedName>
    <definedName name="e__cm">#REF!</definedName>
    <definedName name="E_001">#N/A</definedName>
    <definedName name="E_001_1" localSheetId="12">#REF!</definedName>
    <definedName name="E_001_1" localSheetId="11">#REF!</definedName>
    <definedName name="E_001_1" localSheetId="14">#REF!</definedName>
    <definedName name="E_001_1">#REF!</definedName>
    <definedName name="E_006">#N/A</definedName>
    <definedName name="E_006_1" localSheetId="12">#REF!</definedName>
    <definedName name="E_006_1" localSheetId="11">#REF!</definedName>
    <definedName name="E_006_1" localSheetId="14">#REF!</definedName>
    <definedName name="E_006_1">#REF!</definedName>
    <definedName name="E_007">#N/A</definedName>
    <definedName name="E_007_1" localSheetId="12">#REF!</definedName>
    <definedName name="E_007_1" localSheetId="11">#REF!</definedName>
    <definedName name="E_007_1" localSheetId="14">#REF!</definedName>
    <definedName name="E_007_1">#REF!</definedName>
    <definedName name="E_009">#N/A</definedName>
    <definedName name="E_009_1" localSheetId="12">#REF!</definedName>
    <definedName name="E_009_1" localSheetId="11">#REF!</definedName>
    <definedName name="E_009_1" localSheetId="14">#REF!</definedName>
    <definedName name="E_009_1">#REF!</definedName>
    <definedName name="E_013">#N/A</definedName>
    <definedName name="E_013_1" localSheetId="12">#REF!</definedName>
    <definedName name="E_013_1" localSheetId="11">#REF!</definedName>
    <definedName name="E_013_1" localSheetId="14">#REF!</definedName>
    <definedName name="E_013_1">#REF!</definedName>
    <definedName name="E_016">#N/A</definedName>
    <definedName name="E_016_1" localSheetId="12">#REF!</definedName>
    <definedName name="E_016_1" localSheetId="11">#REF!</definedName>
    <definedName name="E_016_1" localSheetId="14">#REF!</definedName>
    <definedName name="E_016_1">#REF!</definedName>
    <definedName name="E_10">#N/A</definedName>
    <definedName name="E_101">#N/A</definedName>
    <definedName name="E_101_1" localSheetId="12">#REF!</definedName>
    <definedName name="E_101_1" localSheetId="11">#REF!</definedName>
    <definedName name="E_101_1" localSheetId="14">#REF!</definedName>
    <definedName name="E_101_1">#REF!</definedName>
    <definedName name="E_105">#N/A</definedName>
    <definedName name="E_105_1" localSheetId="12">#REF!</definedName>
    <definedName name="E_105_1" localSheetId="11">#REF!</definedName>
    <definedName name="E_105_1" localSheetId="14">#REF!</definedName>
    <definedName name="E_105_1">#REF!</definedName>
    <definedName name="E_107">#N/A</definedName>
    <definedName name="E_107_1" localSheetId="12">#REF!</definedName>
    <definedName name="E_107_1" localSheetId="11">#REF!</definedName>
    <definedName name="E_107_1" localSheetId="14">#REF!</definedName>
    <definedName name="E_107_1">#REF!</definedName>
    <definedName name="E_11">#N/A</definedName>
    <definedName name="E_110">#N/A</definedName>
    <definedName name="E_110_1" localSheetId="12">#REF!</definedName>
    <definedName name="E_110_1" localSheetId="11">#REF!</definedName>
    <definedName name="E_110_1" localSheetId="14">#REF!</definedName>
    <definedName name="E_110_1">#REF!</definedName>
    <definedName name="E_111">#N/A</definedName>
    <definedName name="E_111_1" localSheetId="12">#REF!</definedName>
    <definedName name="E_111_1" localSheetId="11">#REF!</definedName>
    <definedName name="E_111_1" localSheetId="14">#REF!</definedName>
    <definedName name="E_111_1">#REF!</definedName>
    <definedName name="E_112">#N/A</definedName>
    <definedName name="E_112_1" localSheetId="12">#REF!</definedName>
    <definedName name="E_112_1" localSheetId="11">#REF!</definedName>
    <definedName name="E_112_1" localSheetId="14">#REF!</definedName>
    <definedName name="E_112_1">#REF!</definedName>
    <definedName name="E_113">#N/A</definedName>
    <definedName name="E_113_1" localSheetId="12">#REF!</definedName>
    <definedName name="E_113_1" localSheetId="11">#REF!</definedName>
    <definedName name="E_113_1" localSheetId="14">#REF!</definedName>
    <definedName name="E_113_1">#REF!</definedName>
    <definedName name="E_116">#N/A</definedName>
    <definedName name="E_116_1" localSheetId="12">#REF!</definedName>
    <definedName name="E_116_1" localSheetId="11">#REF!</definedName>
    <definedName name="E_116_1" localSheetId="14">#REF!</definedName>
    <definedName name="E_116_1">#REF!</definedName>
    <definedName name="E_118">#N/A</definedName>
    <definedName name="E_118_1" localSheetId="12">#REF!</definedName>
    <definedName name="E_118_1" localSheetId="11">#REF!</definedName>
    <definedName name="E_118_1" localSheetId="14">#REF!</definedName>
    <definedName name="E_118_1">#REF!</definedName>
    <definedName name="E_119">#N/A</definedName>
    <definedName name="E_119_1" localSheetId="12">#REF!</definedName>
    <definedName name="E_119_1" localSheetId="11">#REF!</definedName>
    <definedName name="E_119_1" localSheetId="14">#REF!</definedName>
    <definedName name="E_119_1">#REF!</definedName>
    <definedName name="E_12">#N/A</definedName>
    <definedName name="E_122">#N/A</definedName>
    <definedName name="E_122_1" localSheetId="12">#REF!</definedName>
    <definedName name="E_122_1" localSheetId="11">#REF!</definedName>
    <definedName name="E_122_1" localSheetId="14">#REF!</definedName>
    <definedName name="E_122_1">#REF!</definedName>
    <definedName name="E_123">#N/A</definedName>
    <definedName name="E_123_1" localSheetId="12">#REF!</definedName>
    <definedName name="E_123_1" localSheetId="11">#REF!</definedName>
    <definedName name="E_123_1" localSheetId="14">#REF!</definedName>
    <definedName name="E_123_1">#REF!</definedName>
    <definedName name="E_13">#N/A</definedName>
    <definedName name="E_14">#N/A</definedName>
    <definedName name="E_15">#N/A</definedName>
    <definedName name="E_16">#N/A</definedName>
    <definedName name="E_17">#N/A</definedName>
    <definedName name="E_18">#N/A</definedName>
    <definedName name="E_2">#N/A</definedName>
    <definedName name="E_208">#N/A</definedName>
    <definedName name="E_208_1" localSheetId="12">#REF!</definedName>
    <definedName name="E_208_1" localSheetId="11">#REF!</definedName>
    <definedName name="E_208_1" localSheetId="14">#REF!</definedName>
    <definedName name="E_208_1">#REF!</definedName>
    <definedName name="E_209">#N/A</definedName>
    <definedName name="E_209_1" localSheetId="12">#REF!</definedName>
    <definedName name="E_209_1" localSheetId="11">#REF!</definedName>
    <definedName name="E_209_1" localSheetId="14">#REF!</definedName>
    <definedName name="E_209_1">#REF!</definedName>
    <definedName name="E_302">#N/A</definedName>
    <definedName name="E_302_1" localSheetId="12">#REF!</definedName>
    <definedName name="E_302_1" localSheetId="11">#REF!</definedName>
    <definedName name="E_302_1" localSheetId="14">#REF!</definedName>
    <definedName name="E_302_1">#REF!</definedName>
    <definedName name="E_304">#N/A</definedName>
    <definedName name="E_304_1" localSheetId="12">#REF!</definedName>
    <definedName name="E_304_1" localSheetId="11">#REF!</definedName>
    <definedName name="E_304_1" localSheetId="14">#REF!</definedName>
    <definedName name="E_304_1">#REF!</definedName>
    <definedName name="E_306">#N/A</definedName>
    <definedName name="E_306_1" localSheetId="12">#REF!</definedName>
    <definedName name="E_306_1" localSheetId="11">#REF!</definedName>
    <definedName name="E_306_1" localSheetId="14">#REF!</definedName>
    <definedName name="E_306_1">#REF!</definedName>
    <definedName name="E_343">#N/A</definedName>
    <definedName name="E_343_1" localSheetId="12">#REF!</definedName>
    <definedName name="E_343_1" localSheetId="11">#REF!</definedName>
    <definedName name="E_343_1" localSheetId="14">#REF!</definedName>
    <definedName name="E_343_1">#REF!</definedName>
    <definedName name="E_400">#N/A</definedName>
    <definedName name="E_400_1" localSheetId="12">#REF!</definedName>
    <definedName name="E_400_1" localSheetId="11">#REF!</definedName>
    <definedName name="E_400_1" localSheetId="14">#REF!</definedName>
    <definedName name="E_400_1">#REF!</definedName>
    <definedName name="E_402">#N/A</definedName>
    <definedName name="E_402_1" localSheetId="12">#REF!</definedName>
    <definedName name="E_402_1" localSheetId="11">#REF!</definedName>
    <definedName name="E_402_1" localSheetId="14">#REF!</definedName>
    <definedName name="E_402_1">#REF!</definedName>
    <definedName name="E_406">#N/A</definedName>
    <definedName name="E_406_1" localSheetId="12">#REF!</definedName>
    <definedName name="E_406_1" localSheetId="11">#REF!</definedName>
    <definedName name="E_406_1" localSheetId="14">#REF!</definedName>
    <definedName name="E_406_1">#REF!</definedName>
    <definedName name="E_408">#N/A</definedName>
    <definedName name="E_408_1" localSheetId="12">#REF!</definedName>
    <definedName name="E_408_1" localSheetId="11">#REF!</definedName>
    <definedName name="E_408_1" localSheetId="14">#REF!</definedName>
    <definedName name="E_408_1">#REF!</definedName>
    <definedName name="E_410">#N/A</definedName>
    <definedName name="E_410_1" localSheetId="12">#REF!</definedName>
    <definedName name="E_410_1" localSheetId="11">#REF!</definedName>
    <definedName name="E_410_1" localSheetId="14">#REF!</definedName>
    <definedName name="E_410_1">#REF!</definedName>
    <definedName name="E_412">#N/A</definedName>
    <definedName name="E_412_1" localSheetId="12">#REF!</definedName>
    <definedName name="E_412_1" localSheetId="11">#REF!</definedName>
    <definedName name="E_412_1" localSheetId="14">#REF!</definedName>
    <definedName name="E_412_1">#REF!</definedName>
    <definedName name="E_416">#N/A</definedName>
    <definedName name="E_416_1" localSheetId="12">#REF!</definedName>
    <definedName name="E_416_1" localSheetId="11">#REF!</definedName>
    <definedName name="E_416_1" localSheetId="14">#REF!</definedName>
    <definedName name="E_416_1">#REF!</definedName>
    <definedName name="E_5">#N/A</definedName>
    <definedName name="E_502">#N/A</definedName>
    <definedName name="E_502_1" localSheetId="12">#REF!</definedName>
    <definedName name="E_502_1" localSheetId="11">#REF!</definedName>
    <definedName name="E_502_1" localSheetId="14">#REF!</definedName>
    <definedName name="E_502_1">#REF!</definedName>
    <definedName name="E_507">#N/A</definedName>
    <definedName name="E_507_1" localSheetId="12">#REF!</definedName>
    <definedName name="E_507_1" localSheetId="11">#REF!</definedName>
    <definedName name="E_507_1" localSheetId="14">#REF!</definedName>
    <definedName name="E_507_1">#REF!</definedName>
    <definedName name="E_508">#N/A</definedName>
    <definedName name="E_508_1" localSheetId="12">#REF!</definedName>
    <definedName name="E_508_1" localSheetId="11">#REF!</definedName>
    <definedName name="E_508_1" localSheetId="14">#REF!</definedName>
    <definedName name="E_508_1">#REF!</definedName>
    <definedName name="E_509">#N/A</definedName>
    <definedName name="E_509_1" localSheetId="12">#REF!</definedName>
    <definedName name="E_509_1" localSheetId="11">#REF!</definedName>
    <definedName name="E_509_1" localSheetId="14">#REF!</definedName>
    <definedName name="E_509_1">#REF!</definedName>
    <definedName name="E_6">#N/A</definedName>
    <definedName name="E_601">#N/A</definedName>
    <definedName name="E_601_1" localSheetId="12">#REF!</definedName>
    <definedName name="E_601_1" localSheetId="11">#REF!</definedName>
    <definedName name="E_601_1" localSheetId="14">#REF!</definedName>
    <definedName name="E_601_1">#REF!</definedName>
    <definedName name="E_602">#N/A</definedName>
    <definedName name="E_602_1" localSheetId="12">#REF!</definedName>
    <definedName name="E_602_1" localSheetId="11">#REF!</definedName>
    <definedName name="E_602_1" localSheetId="14">#REF!</definedName>
    <definedName name="E_602_1">#REF!</definedName>
    <definedName name="E_7">#N/A</definedName>
    <definedName name="E_8">#N/A</definedName>
    <definedName name="E_9">#N/A</definedName>
    <definedName name="E_904">#N/A</definedName>
    <definedName name="E_904_1" localSheetId="12">#REF!</definedName>
    <definedName name="E_904_1" localSheetId="11">#REF!</definedName>
    <definedName name="E_904_1" localSheetId="14">#REF!</definedName>
    <definedName name="E_904_1">#REF!</definedName>
    <definedName name="E_906">#N/A</definedName>
    <definedName name="E_906_1" localSheetId="12">#REF!</definedName>
    <definedName name="E_906_1" localSheetId="11">#REF!</definedName>
    <definedName name="E_906_1" localSheetId="14">#REF!</definedName>
    <definedName name="E_906_1">#REF!</definedName>
    <definedName name="E_914">#N/A</definedName>
    <definedName name="E_914_1" localSheetId="12">#REF!</definedName>
    <definedName name="E_914_1" localSheetId="11">#REF!</definedName>
    <definedName name="E_914_1" localSheetId="14">#REF!</definedName>
    <definedName name="E_914_1">#REF!</definedName>
    <definedName name="E_922">#N/A</definedName>
    <definedName name="E_922_1" localSheetId="12">#REF!</definedName>
    <definedName name="E_922_1" localSheetId="11">#REF!</definedName>
    <definedName name="E_922_1" localSheetId="14">#REF!</definedName>
    <definedName name="E_922_1">#REF!</definedName>
    <definedName name="e001e" localSheetId="12">#REF!</definedName>
    <definedName name="e001e" localSheetId="11">#REF!</definedName>
    <definedName name="e001e">#REF!</definedName>
    <definedName name="e001i" localSheetId="12">#REF!</definedName>
    <definedName name="e001i" localSheetId="11">#REF!</definedName>
    <definedName name="e001i">#REF!</definedName>
    <definedName name="e001p" localSheetId="12">#REF!</definedName>
    <definedName name="e001p" localSheetId="11">#REF!</definedName>
    <definedName name="e001p">#REF!</definedName>
    <definedName name="e002e" localSheetId="12">#REF!</definedName>
    <definedName name="e002e" localSheetId="11">#REF!</definedName>
    <definedName name="e002e">#REF!</definedName>
    <definedName name="e002i" localSheetId="12">#REF!</definedName>
    <definedName name="e002i" localSheetId="11">#REF!</definedName>
    <definedName name="e002i">#REF!</definedName>
    <definedName name="e002p" localSheetId="12">#REF!</definedName>
    <definedName name="e002p" localSheetId="11">#REF!</definedName>
    <definedName name="e002p">#REF!</definedName>
    <definedName name="e003e" localSheetId="12">#REF!</definedName>
    <definedName name="e003e" localSheetId="11">#REF!</definedName>
    <definedName name="e003e">#REF!</definedName>
    <definedName name="e003i" localSheetId="12">#REF!</definedName>
    <definedName name="e003i" localSheetId="11">#REF!</definedName>
    <definedName name="e003i">#REF!</definedName>
    <definedName name="e003p" localSheetId="12">#REF!</definedName>
    <definedName name="e003p" localSheetId="11">#REF!</definedName>
    <definedName name="e003p">#REF!</definedName>
    <definedName name="e005e" localSheetId="12">#REF!</definedName>
    <definedName name="e005e" localSheetId="11">#REF!</definedName>
    <definedName name="e005e">#REF!</definedName>
    <definedName name="e005i" localSheetId="12">#REF!</definedName>
    <definedName name="e005i" localSheetId="11">#REF!</definedName>
    <definedName name="e005i">#REF!</definedName>
    <definedName name="e005p" localSheetId="12">#REF!</definedName>
    <definedName name="e005p" localSheetId="11">#REF!</definedName>
    <definedName name="e005p">#REF!</definedName>
    <definedName name="e006e" localSheetId="12">#REF!</definedName>
    <definedName name="e006e" localSheetId="11">#REF!</definedName>
    <definedName name="e006e">#REF!</definedName>
    <definedName name="e006i" localSheetId="12">#REF!</definedName>
    <definedName name="e006i" localSheetId="11">#REF!</definedName>
    <definedName name="e006i">#REF!</definedName>
    <definedName name="e006p" localSheetId="12">#REF!</definedName>
    <definedName name="e006p" localSheetId="11">#REF!</definedName>
    <definedName name="e006p">#REF!</definedName>
    <definedName name="e007e" localSheetId="12">#REF!</definedName>
    <definedName name="e007e" localSheetId="11">#REF!</definedName>
    <definedName name="e007e">#REF!</definedName>
    <definedName name="e007i" localSheetId="12">#REF!</definedName>
    <definedName name="e007i" localSheetId="11">#REF!</definedName>
    <definedName name="e007i">#REF!</definedName>
    <definedName name="e007p" localSheetId="12">#REF!</definedName>
    <definedName name="e007p" localSheetId="11">#REF!</definedName>
    <definedName name="e007p">#REF!</definedName>
    <definedName name="e009e" localSheetId="12">#REF!</definedName>
    <definedName name="e009e" localSheetId="11">#REF!</definedName>
    <definedName name="e009e">#REF!</definedName>
    <definedName name="e009i" localSheetId="12">#REF!</definedName>
    <definedName name="e009i" localSheetId="11">#REF!</definedName>
    <definedName name="e009i">#REF!</definedName>
    <definedName name="e009p" localSheetId="12">#REF!</definedName>
    <definedName name="e009p" localSheetId="11">#REF!</definedName>
    <definedName name="e009p">#REF!</definedName>
    <definedName name="e010e" localSheetId="12">#REF!</definedName>
    <definedName name="e010e" localSheetId="11">#REF!</definedName>
    <definedName name="e010e">#REF!</definedName>
    <definedName name="e010i" localSheetId="12">#REF!</definedName>
    <definedName name="e010i" localSheetId="11">#REF!</definedName>
    <definedName name="e010i">#REF!</definedName>
    <definedName name="e010p" localSheetId="12">#REF!</definedName>
    <definedName name="e010p" localSheetId="11">#REF!</definedName>
    <definedName name="e010p">#REF!</definedName>
    <definedName name="e011e" localSheetId="12">#REF!</definedName>
    <definedName name="e011e" localSheetId="11">#REF!</definedName>
    <definedName name="e011e">#REF!</definedName>
    <definedName name="e011i" localSheetId="12">#REF!</definedName>
    <definedName name="e011i" localSheetId="11">#REF!</definedName>
    <definedName name="e011i">#REF!</definedName>
    <definedName name="e011p" localSheetId="12">#REF!</definedName>
    <definedName name="e011p" localSheetId="11">#REF!</definedName>
    <definedName name="e011p">#REF!</definedName>
    <definedName name="e013e" localSheetId="12">#REF!</definedName>
    <definedName name="e013e" localSheetId="11">#REF!</definedName>
    <definedName name="e013e">#REF!</definedName>
    <definedName name="e013i" localSheetId="12">#REF!</definedName>
    <definedName name="e013i" localSheetId="11">#REF!</definedName>
    <definedName name="e013i">#REF!</definedName>
    <definedName name="e013p" localSheetId="12">#REF!</definedName>
    <definedName name="e013p" localSheetId="11">#REF!</definedName>
    <definedName name="e013p">#REF!</definedName>
    <definedName name="e014e" localSheetId="12">#REF!</definedName>
    <definedName name="e014e" localSheetId="11">#REF!</definedName>
    <definedName name="e014e">#REF!</definedName>
    <definedName name="e014i" localSheetId="12">#REF!</definedName>
    <definedName name="e014i" localSheetId="11">#REF!</definedName>
    <definedName name="e014i">#REF!</definedName>
    <definedName name="e014p" localSheetId="12">#REF!</definedName>
    <definedName name="e014p" localSheetId="11">#REF!</definedName>
    <definedName name="e014p">#REF!</definedName>
    <definedName name="e015e" localSheetId="12">#REF!</definedName>
    <definedName name="e015e" localSheetId="11">#REF!</definedName>
    <definedName name="e015e">#REF!</definedName>
    <definedName name="e015i" localSheetId="12">#REF!</definedName>
    <definedName name="e015i" localSheetId="11">#REF!</definedName>
    <definedName name="e015i">#REF!</definedName>
    <definedName name="e015p" localSheetId="12">#REF!</definedName>
    <definedName name="e015p" localSheetId="11">#REF!</definedName>
    <definedName name="e015p">#REF!</definedName>
    <definedName name="e016e" localSheetId="12">#REF!</definedName>
    <definedName name="e016e" localSheetId="11">#REF!</definedName>
    <definedName name="e016e">#REF!</definedName>
    <definedName name="e016i" localSheetId="12">#REF!</definedName>
    <definedName name="e016i" localSheetId="11">#REF!</definedName>
    <definedName name="e016i">#REF!</definedName>
    <definedName name="e016p" localSheetId="12">#REF!</definedName>
    <definedName name="e016p" localSheetId="11">#REF!</definedName>
    <definedName name="e016p">#REF!</definedName>
    <definedName name="e055e" localSheetId="12">#REF!</definedName>
    <definedName name="e055e" localSheetId="11">#REF!</definedName>
    <definedName name="e055e">#REF!</definedName>
    <definedName name="e055i" localSheetId="12">#REF!</definedName>
    <definedName name="e055i" localSheetId="11">#REF!</definedName>
    <definedName name="e055i">#REF!</definedName>
    <definedName name="e055p" localSheetId="12">#REF!</definedName>
    <definedName name="e055p" localSheetId="11">#REF!</definedName>
    <definedName name="e055p">#REF!</definedName>
    <definedName name="e056e" localSheetId="12">#REF!</definedName>
    <definedName name="e056e" localSheetId="11">#REF!</definedName>
    <definedName name="e056e">#REF!</definedName>
    <definedName name="e056i" localSheetId="12">#REF!</definedName>
    <definedName name="e056i" localSheetId="11">#REF!</definedName>
    <definedName name="e056i">#REF!</definedName>
    <definedName name="e056p" localSheetId="12">#REF!</definedName>
    <definedName name="e056p" localSheetId="11">#REF!</definedName>
    <definedName name="e056p">#REF!</definedName>
    <definedName name="e062e" localSheetId="12">#REF!</definedName>
    <definedName name="e062e" localSheetId="11">#REF!</definedName>
    <definedName name="e062e">#REF!</definedName>
    <definedName name="e062i" localSheetId="12">#REF!</definedName>
    <definedName name="e062i" localSheetId="11">#REF!</definedName>
    <definedName name="e062i">#REF!</definedName>
    <definedName name="e062p" localSheetId="12">#REF!</definedName>
    <definedName name="e062p" localSheetId="11">#REF!</definedName>
    <definedName name="e062p">#REF!</definedName>
    <definedName name="e063e" localSheetId="12">#REF!</definedName>
    <definedName name="e063e" localSheetId="11">#REF!</definedName>
    <definedName name="e063e">#REF!</definedName>
    <definedName name="e063i" localSheetId="12">#REF!</definedName>
    <definedName name="e063i" localSheetId="11">#REF!</definedName>
    <definedName name="e063i">#REF!</definedName>
    <definedName name="e063p" localSheetId="12">#REF!</definedName>
    <definedName name="e063p" localSheetId="11">#REF!</definedName>
    <definedName name="e063p">#REF!</definedName>
    <definedName name="e065e" localSheetId="12">#REF!</definedName>
    <definedName name="e065e" localSheetId="11">#REF!</definedName>
    <definedName name="e065e">#REF!</definedName>
    <definedName name="e065i" localSheetId="12">#REF!</definedName>
    <definedName name="e065i" localSheetId="11">#REF!</definedName>
    <definedName name="e065i">#REF!</definedName>
    <definedName name="e065p" localSheetId="12">#REF!</definedName>
    <definedName name="e065p" localSheetId="11">#REF!</definedName>
    <definedName name="e065p">#REF!</definedName>
    <definedName name="e066e" localSheetId="12">#REF!</definedName>
    <definedName name="e066e" localSheetId="11">#REF!</definedName>
    <definedName name="e066e">#REF!</definedName>
    <definedName name="e066i" localSheetId="12">#REF!</definedName>
    <definedName name="e066i" localSheetId="11">#REF!</definedName>
    <definedName name="e066i">#REF!</definedName>
    <definedName name="e066p" localSheetId="12">#REF!</definedName>
    <definedName name="e066p" localSheetId="11">#REF!</definedName>
    <definedName name="e066p">#REF!</definedName>
    <definedName name="e101e" localSheetId="12">#REF!</definedName>
    <definedName name="e101e" localSheetId="11">#REF!</definedName>
    <definedName name="e101e">#REF!</definedName>
    <definedName name="e101i" localSheetId="12">#REF!</definedName>
    <definedName name="e101i" localSheetId="11">#REF!</definedName>
    <definedName name="e101i">#REF!</definedName>
    <definedName name="e101p" localSheetId="12">#REF!</definedName>
    <definedName name="e101p" localSheetId="11">#REF!</definedName>
    <definedName name="e101p">#REF!</definedName>
    <definedName name="e102e" localSheetId="12">#REF!</definedName>
    <definedName name="e102e" localSheetId="11">#REF!</definedName>
    <definedName name="e102e">#REF!</definedName>
    <definedName name="e102i" localSheetId="12">#REF!</definedName>
    <definedName name="e102i" localSheetId="11">#REF!</definedName>
    <definedName name="e102i">#REF!</definedName>
    <definedName name="e102p" localSheetId="12">#REF!</definedName>
    <definedName name="e102p" localSheetId="11">#REF!</definedName>
    <definedName name="e102p">#REF!</definedName>
    <definedName name="e103e" localSheetId="12">#REF!</definedName>
    <definedName name="e103e" localSheetId="11">#REF!</definedName>
    <definedName name="e103e">#REF!</definedName>
    <definedName name="e103i" localSheetId="12">#REF!</definedName>
    <definedName name="e103i" localSheetId="11">#REF!</definedName>
    <definedName name="e103i">#REF!</definedName>
    <definedName name="e103p" localSheetId="12">#REF!</definedName>
    <definedName name="e103p" localSheetId="11">#REF!</definedName>
    <definedName name="e103p">#REF!</definedName>
    <definedName name="e104e" localSheetId="12">#REF!</definedName>
    <definedName name="e104e" localSheetId="11">#REF!</definedName>
    <definedName name="e104e">#REF!</definedName>
    <definedName name="e104i" localSheetId="12">#REF!</definedName>
    <definedName name="e104i" localSheetId="11">#REF!</definedName>
    <definedName name="e104i">#REF!</definedName>
    <definedName name="e104p" localSheetId="12">#REF!</definedName>
    <definedName name="e104p" localSheetId="11">#REF!</definedName>
    <definedName name="e104p">#REF!</definedName>
    <definedName name="e105e" localSheetId="12">#REF!</definedName>
    <definedName name="e105e" localSheetId="11">#REF!</definedName>
    <definedName name="e105e">#REF!</definedName>
    <definedName name="e105i" localSheetId="12">#REF!</definedName>
    <definedName name="e105i" localSheetId="11">#REF!</definedName>
    <definedName name="e105i">#REF!</definedName>
    <definedName name="e105p" localSheetId="12">#REF!</definedName>
    <definedName name="e105p" localSheetId="11">#REF!</definedName>
    <definedName name="e105p">#REF!</definedName>
    <definedName name="e106e" localSheetId="12">#REF!</definedName>
    <definedName name="e106e" localSheetId="11">#REF!</definedName>
    <definedName name="e106e">#REF!</definedName>
    <definedName name="e106i" localSheetId="12">#REF!</definedName>
    <definedName name="e106i" localSheetId="11">#REF!</definedName>
    <definedName name="e106i">#REF!</definedName>
    <definedName name="e106p" localSheetId="12">#REF!</definedName>
    <definedName name="e106p" localSheetId="11">#REF!</definedName>
    <definedName name="e106p">#REF!</definedName>
    <definedName name="e107e" localSheetId="12">#REF!</definedName>
    <definedName name="e107e" localSheetId="11">#REF!</definedName>
    <definedName name="e107e">#REF!</definedName>
    <definedName name="e107i" localSheetId="12">#REF!</definedName>
    <definedName name="e107i" localSheetId="11">#REF!</definedName>
    <definedName name="e107i">#REF!</definedName>
    <definedName name="e107p" localSheetId="12">#REF!</definedName>
    <definedName name="e107p" localSheetId="11">#REF!</definedName>
    <definedName name="e107p">#REF!</definedName>
    <definedName name="e108e" localSheetId="12">#REF!</definedName>
    <definedName name="e108e" localSheetId="11">#REF!</definedName>
    <definedName name="e108e">#REF!</definedName>
    <definedName name="e108i" localSheetId="12">#REF!</definedName>
    <definedName name="e108i" localSheetId="11">#REF!</definedName>
    <definedName name="e108i">#REF!</definedName>
    <definedName name="e108p" localSheetId="12">#REF!</definedName>
    <definedName name="e108p" localSheetId="11">#REF!</definedName>
    <definedName name="e108p">#REF!</definedName>
    <definedName name="e109e" localSheetId="12">#REF!</definedName>
    <definedName name="e109e" localSheetId="11">#REF!</definedName>
    <definedName name="e109e">#REF!</definedName>
    <definedName name="e109i" localSheetId="12">#REF!</definedName>
    <definedName name="e109i" localSheetId="11">#REF!</definedName>
    <definedName name="e109i">#REF!</definedName>
    <definedName name="e109p" localSheetId="12">#REF!</definedName>
    <definedName name="e109p" localSheetId="11">#REF!</definedName>
    <definedName name="e109p">#REF!</definedName>
    <definedName name="e110e" localSheetId="12">#REF!</definedName>
    <definedName name="e110e" localSheetId="11">#REF!</definedName>
    <definedName name="e110e">#REF!</definedName>
    <definedName name="e110i" localSheetId="12">#REF!</definedName>
    <definedName name="e110i" localSheetId="11">#REF!</definedName>
    <definedName name="e110i">#REF!</definedName>
    <definedName name="e110p" localSheetId="12">#REF!</definedName>
    <definedName name="e110p" localSheetId="11">#REF!</definedName>
    <definedName name="e110p">#REF!</definedName>
    <definedName name="e111e" localSheetId="12">#REF!</definedName>
    <definedName name="e111e" localSheetId="11">#REF!</definedName>
    <definedName name="e111e">#REF!</definedName>
    <definedName name="e111i" localSheetId="12">#REF!</definedName>
    <definedName name="e111i" localSheetId="11">#REF!</definedName>
    <definedName name="e111i">#REF!</definedName>
    <definedName name="e111p" localSheetId="12">#REF!</definedName>
    <definedName name="e111p" localSheetId="11">#REF!</definedName>
    <definedName name="e111p">#REF!</definedName>
    <definedName name="e112e" localSheetId="12">#REF!</definedName>
    <definedName name="e112e" localSheetId="11">#REF!</definedName>
    <definedName name="e112e">#REF!</definedName>
    <definedName name="e112i" localSheetId="12">#REF!</definedName>
    <definedName name="e112i" localSheetId="11">#REF!</definedName>
    <definedName name="e112i">#REF!</definedName>
    <definedName name="e112p" localSheetId="12">#REF!</definedName>
    <definedName name="e112p" localSheetId="11">#REF!</definedName>
    <definedName name="e112p">#REF!</definedName>
    <definedName name="e113e" localSheetId="12">#REF!</definedName>
    <definedName name="e113e" localSheetId="11">#REF!</definedName>
    <definedName name="e113e">#REF!</definedName>
    <definedName name="e113i" localSheetId="12">#REF!</definedName>
    <definedName name="e113i" localSheetId="11">#REF!</definedName>
    <definedName name="e113i">#REF!</definedName>
    <definedName name="e113p" localSheetId="12">#REF!</definedName>
    <definedName name="e113p" localSheetId="11">#REF!</definedName>
    <definedName name="e113p">#REF!</definedName>
    <definedName name="e114e" localSheetId="12">#REF!</definedName>
    <definedName name="e114e" localSheetId="11">#REF!</definedName>
    <definedName name="e114e">#REF!</definedName>
    <definedName name="e114i" localSheetId="12">#REF!</definedName>
    <definedName name="e114i" localSheetId="11">#REF!</definedName>
    <definedName name="e114i">#REF!</definedName>
    <definedName name="e114p" localSheetId="12">#REF!</definedName>
    <definedName name="e114p" localSheetId="11">#REF!</definedName>
    <definedName name="e114p">#REF!</definedName>
    <definedName name="e115e" localSheetId="12">#REF!</definedName>
    <definedName name="e115e" localSheetId="11">#REF!</definedName>
    <definedName name="e115e">#REF!</definedName>
    <definedName name="e115i" localSheetId="12">#REF!</definedName>
    <definedName name="e115i" localSheetId="11">#REF!</definedName>
    <definedName name="e115i">#REF!</definedName>
    <definedName name="e115p" localSheetId="12">#REF!</definedName>
    <definedName name="e115p" localSheetId="11">#REF!</definedName>
    <definedName name="e115p">#REF!</definedName>
    <definedName name="e116e" localSheetId="12">#REF!</definedName>
    <definedName name="e116e" localSheetId="11">#REF!</definedName>
    <definedName name="e116e">#REF!</definedName>
    <definedName name="e116i" localSheetId="12">#REF!</definedName>
    <definedName name="e116i" localSheetId="11">#REF!</definedName>
    <definedName name="e116i">#REF!</definedName>
    <definedName name="e116p" localSheetId="12">#REF!</definedName>
    <definedName name="e116p" localSheetId="11">#REF!</definedName>
    <definedName name="e116p">#REF!</definedName>
    <definedName name="e117e" localSheetId="12">#REF!</definedName>
    <definedName name="e117e" localSheetId="11">#REF!</definedName>
    <definedName name="e117e">#REF!</definedName>
    <definedName name="e117i" localSheetId="12">#REF!</definedName>
    <definedName name="e117i" localSheetId="11">#REF!</definedName>
    <definedName name="e117i">#REF!</definedName>
    <definedName name="e117p" localSheetId="12">#REF!</definedName>
    <definedName name="e117p" localSheetId="11">#REF!</definedName>
    <definedName name="e117p">#REF!</definedName>
    <definedName name="e118e" localSheetId="12">#REF!</definedName>
    <definedName name="e118e" localSheetId="11">#REF!</definedName>
    <definedName name="e118e">#REF!</definedName>
    <definedName name="e118i" localSheetId="12">#REF!</definedName>
    <definedName name="e118i" localSheetId="11">#REF!</definedName>
    <definedName name="e118i">#REF!</definedName>
    <definedName name="e118p" localSheetId="12">#REF!</definedName>
    <definedName name="e118p" localSheetId="11">#REF!</definedName>
    <definedName name="e118p">#REF!</definedName>
    <definedName name="e119e" localSheetId="12">#REF!</definedName>
    <definedName name="e119e" localSheetId="11">#REF!</definedName>
    <definedName name="e119e">#REF!</definedName>
    <definedName name="e119i" localSheetId="12">#REF!</definedName>
    <definedName name="e119i" localSheetId="11">#REF!</definedName>
    <definedName name="e119i">#REF!</definedName>
    <definedName name="e119p" localSheetId="12">#REF!</definedName>
    <definedName name="e119p" localSheetId="11">#REF!</definedName>
    <definedName name="e119p">#REF!</definedName>
    <definedName name="e121e" localSheetId="12">#REF!</definedName>
    <definedName name="e121e" localSheetId="11">#REF!</definedName>
    <definedName name="e121e">#REF!</definedName>
    <definedName name="e121i" localSheetId="12">#REF!</definedName>
    <definedName name="e121i" localSheetId="11">#REF!</definedName>
    <definedName name="e121i">#REF!</definedName>
    <definedName name="e121p" localSheetId="12">#REF!</definedName>
    <definedName name="e121p" localSheetId="11">#REF!</definedName>
    <definedName name="e121p">#REF!</definedName>
    <definedName name="e122e" localSheetId="12">#REF!</definedName>
    <definedName name="e122e" localSheetId="11">#REF!</definedName>
    <definedName name="e122e">#REF!</definedName>
    <definedName name="e122i" localSheetId="12">#REF!</definedName>
    <definedName name="e122i" localSheetId="11">#REF!</definedName>
    <definedName name="e122i">#REF!</definedName>
    <definedName name="e122p" localSheetId="12">#REF!</definedName>
    <definedName name="e122p" localSheetId="11">#REF!</definedName>
    <definedName name="e122p">#REF!</definedName>
    <definedName name="e123e" localSheetId="12">#REF!</definedName>
    <definedName name="e123e" localSheetId="11">#REF!</definedName>
    <definedName name="e123e">#REF!</definedName>
    <definedName name="e123i" localSheetId="12">#REF!</definedName>
    <definedName name="e123i" localSheetId="11">#REF!</definedName>
    <definedName name="e123i">#REF!</definedName>
    <definedName name="e123p" localSheetId="12">#REF!</definedName>
    <definedName name="e123p" localSheetId="11">#REF!</definedName>
    <definedName name="e123p">#REF!</definedName>
    <definedName name="e124e" localSheetId="12">#REF!</definedName>
    <definedName name="e124e" localSheetId="11">#REF!</definedName>
    <definedName name="e124e">#REF!</definedName>
    <definedName name="e124i" localSheetId="12">#REF!</definedName>
    <definedName name="e124i" localSheetId="11">#REF!</definedName>
    <definedName name="e124i">#REF!</definedName>
    <definedName name="e124p" localSheetId="12">#REF!</definedName>
    <definedName name="e124p" localSheetId="11">#REF!</definedName>
    <definedName name="e124p">#REF!</definedName>
    <definedName name="e126e" localSheetId="12">#REF!</definedName>
    <definedName name="e126e" localSheetId="11">#REF!</definedName>
    <definedName name="e126e">#REF!</definedName>
    <definedName name="e126i" localSheetId="12">#REF!</definedName>
    <definedName name="e126i" localSheetId="11">#REF!</definedName>
    <definedName name="e126i">#REF!</definedName>
    <definedName name="e126p" localSheetId="12">#REF!</definedName>
    <definedName name="e126p" localSheetId="11">#REF!</definedName>
    <definedName name="e126p">#REF!</definedName>
    <definedName name="e127e" localSheetId="12">#REF!</definedName>
    <definedName name="e127e" localSheetId="11">#REF!</definedName>
    <definedName name="e127e">#REF!</definedName>
    <definedName name="e127i" localSheetId="12">#REF!</definedName>
    <definedName name="e127i" localSheetId="11">#REF!</definedName>
    <definedName name="e127i">#REF!</definedName>
    <definedName name="e127p" localSheetId="12">#REF!</definedName>
    <definedName name="e127p" localSheetId="11">#REF!</definedName>
    <definedName name="e127p">#REF!</definedName>
    <definedName name="e128e" localSheetId="12">#REF!</definedName>
    <definedName name="e128e" localSheetId="11">#REF!</definedName>
    <definedName name="e128e">#REF!</definedName>
    <definedName name="e128i" localSheetId="12">#REF!</definedName>
    <definedName name="e128i" localSheetId="11">#REF!</definedName>
    <definedName name="e128i">#REF!</definedName>
    <definedName name="e128p" localSheetId="12">#REF!</definedName>
    <definedName name="e128p" localSheetId="11">#REF!</definedName>
    <definedName name="e128p">#REF!</definedName>
    <definedName name="e129e" localSheetId="12">#REF!</definedName>
    <definedName name="e129e" localSheetId="11">#REF!</definedName>
    <definedName name="e129e">#REF!</definedName>
    <definedName name="e129i" localSheetId="12">#REF!</definedName>
    <definedName name="e129i" localSheetId="11">#REF!</definedName>
    <definedName name="e129i">#REF!</definedName>
    <definedName name="e129p" localSheetId="12">#REF!</definedName>
    <definedName name="e129p" localSheetId="11">#REF!</definedName>
    <definedName name="e129p">#REF!</definedName>
    <definedName name="e138e" localSheetId="12">#REF!</definedName>
    <definedName name="e138e" localSheetId="11">#REF!</definedName>
    <definedName name="e138e">#REF!</definedName>
    <definedName name="e138i" localSheetId="12">#REF!</definedName>
    <definedName name="e138i" localSheetId="11">#REF!</definedName>
    <definedName name="e138i">#REF!</definedName>
    <definedName name="e138p" localSheetId="12">#REF!</definedName>
    <definedName name="e138p" localSheetId="11">#REF!</definedName>
    <definedName name="e138p">#REF!</definedName>
    <definedName name="e139e" localSheetId="12">#REF!</definedName>
    <definedName name="e139e" localSheetId="11">#REF!</definedName>
    <definedName name="e139e">#REF!</definedName>
    <definedName name="e139i" localSheetId="12">#REF!</definedName>
    <definedName name="e139i" localSheetId="11">#REF!</definedName>
    <definedName name="e139i">#REF!</definedName>
    <definedName name="e139p" localSheetId="12">#REF!</definedName>
    <definedName name="e139p" localSheetId="11">#REF!</definedName>
    <definedName name="e139p">#REF!</definedName>
    <definedName name="e142e" localSheetId="12">#REF!</definedName>
    <definedName name="e142e" localSheetId="11">#REF!</definedName>
    <definedName name="e142e">#REF!</definedName>
    <definedName name="e142i" localSheetId="12">#REF!</definedName>
    <definedName name="e142i" localSheetId="11">#REF!</definedName>
    <definedName name="e142i">#REF!</definedName>
    <definedName name="e142p" localSheetId="12">#REF!</definedName>
    <definedName name="e142p" localSheetId="11">#REF!</definedName>
    <definedName name="e142p">#REF!</definedName>
    <definedName name="e147e" localSheetId="12">#REF!</definedName>
    <definedName name="e147e" localSheetId="11">#REF!</definedName>
    <definedName name="e147e">#REF!</definedName>
    <definedName name="e147i" localSheetId="12">#REF!</definedName>
    <definedName name="e147i" localSheetId="11">#REF!</definedName>
    <definedName name="e147i">#REF!</definedName>
    <definedName name="e147p" localSheetId="12">#REF!</definedName>
    <definedName name="e147p" localSheetId="11">#REF!</definedName>
    <definedName name="e147p">#REF!</definedName>
    <definedName name="e149e" localSheetId="12">#REF!</definedName>
    <definedName name="e149e" localSheetId="11">#REF!</definedName>
    <definedName name="e149e">#REF!</definedName>
    <definedName name="e149i" localSheetId="12">#REF!</definedName>
    <definedName name="e149i" localSheetId="11">#REF!</definedName>
    <definedName name="e149i">#REF!</definedName>
    <definedName name="e149p" localSheetId="12">#REF!</definedName>
    <definedName name="e149p" localSheetId="11">#REF!</definedName>
    <definedName name="e149p">#REF!</definedName>
    <definedName name="e151e" localSheetId="12">#REF!</definedName>
    <definedName name="e151e" localSheetId="11">#REF!</definedName>
    <definedName name="e151e">#REF!</definedName>
    <definedName name="e151i" localSheetId="12">#REF!</definedName>
    <definedName name="e151i" localSheetId="11">#REF!</definedName>
    <definedName name="e151i">#REF!</definedName>
    <definedName name="e151p" localSheetId="12">#REF!</definedName>
    <definedName name="e151p" localSheetId="11">#REF!</definedName>
    <definedName name="e151p">#REF!</definedName>
    <definedName name="e156e" localSheetId="12">#REF!</definedName>
    <definedName name="e156e" localSheetId="11">#REF!</definedName>
    <definedName name="e156e">#REF!</definedName>
    <definedName name="e156i" localSheetId="12">#REF!</definedName>
    <definedName name="e156i" localSheetId="11">#REF!</definedName>
    <definedName name="e156i">#REF!</definedName>
    <definedName name="e156p" localSheetId="12">#REF!</definedName>
    <definedName name="e156p" localSheetId="11">#REF!</definedName>
    <definedName name="e156p">#REF!</definedName>
    <definedName name="e160e" localSheetId="12">#REF!</definedName>
    <definedName name="e160e" localSheetId="11">#REF!</definedName>
    <definedName name="e160e">#REF!</definedName>
    <definedName name="e160i" localSheetId="12">#REF!</definedName>
    <definedName name="e160i" localSheetId="11">#REF!</definedName>
    <definedName name="e160i">#REF!</definedName>
    <definedName name="e160p" localSheetId="12">#REF!</definedName>
    <definedName name="e160p" localSheetId="11">#REF!</definedName>
    <definedName name="e160p">#REF!</definedName>
    <definedName name="e161e" localSheetId="12">#REF!</definedName>
    <definedName name="e161e" localSheetId="11">#REF!</definedName>
    <definedName name="e161e">#REF!</definedName>
    <definedName name="e161i" localSheetId="12">#REF!</definedName>
    <definedName name="e161i" localSheetId="11">#REF!</definedName>
    <definedName name="e161i">#REF!</definedName>
    <definedName name="e161p" localSheetId="12">#REF!</definedName>
    <definedName name="e161p" localSheetId="11">#REF!</definedName>
    <definedName name="e161p">#REF!</definedName>
    <definedName name="e201e" localSheetId="12">#REF!</definedName>
    <definedName name="e201e" localSheetId="11">#REF!</definedName>
    <definedName name="e201e">#REF!</definedName>
    <definedName name="e201i" localSheetId="12">#REF!</definedName>
    <definedName name="e201i" localSheetId="11">#REF!</definedName>
    <definedName name="e201i">#REF!</definedName>
    <definedName name="e201p" localSheetId="12">#REF!</definedName>
    <definedName name="e201p" localSheetId="11">#REF!</definedName>
    <definedName name="e201p">#REF!</definedName>
    <definedName name="e202e" localSheetId="12">#REF!</definedName>
    <definedName name="e202e" localSheetId="11">#REF!</definedName>
    <definedName name="e202e">#REF!</definedName>
    <definedName name="e202i" localSheetId="12">#REF!</definedName>
    <definedName name="e202i" localSheetId="11">#REF!</definedName>
    <definedName name="e202i">#REF!</definedName>
    <definedName name="e202p" localSheetId="12">#REF!</definedName>
    <definedName name="e202p" localSheetId="11">#REF!</definedName>
    <definedName name="e202p">#REF!</definedName>
    <definedName name="e203e" localSheetId="12">#REF!</definedName>
    <definedName name="e203e" localSheetId="11">#REF!</definedName>
    <definedName name="e203e">#REF!</definedName>
    <definedName name="e203i" localSheetId="12">#REF!</definedName>
    <definedName name="e203i" localSheetId="11">#REF!</definedName>
    <definedName name="e203i">#REF!</definedName>
    <definedName name="e203p" localSheetId="12">#REF!</definedName>
    <definedName name="e203p" localSheetId="11">#REF!</definedName>
    <definedName name="e203p">#REF!</definedName>
    <definedName name="e204e" localSheetId="12">#REF!</definedName>
    <definedName name="e204e" localSheetId="11">#REF!</definedName>
    <definedName name="e204e">#REF!</definedName>
    <definedName name="e204i" localSheetId="12">#REF!</definedName>
    <definedName name="e204i" localSheetId="11">#REF!</definedName>
    <definedName name="e204i">#REF!</definedName>
    <definedName name="e204p" localSheetId="12">#REF!</definedName>
    <definedName name="e204p" localSheetId="11">#REF!</definedName>
    <definedName name="e204p">#REF!</definedName>
    <definedName name="e205e" localSheetId="12">#REF!</definedName>
    <definedName name="e205e" localSheetId="11">#REF!</definedName>
    <definedName name="e205e">#REF!</definedName>
    <definedName name="e205i" localSheetId="12">#REF!</definedName>
    <definedName name="e205i" localSheetId="11">#REF!</definedName>
    <definedName name="e205i">#REF!</definedName>
    <definedName name="e205p" localSheetId="12">#REF!</definedName>
    <definedName name="e205p" localSheetId="11">#REF!</definedName>
    <definedName name="e205p">#REF!</definedName>
    <definedName name="e206e" localSheetId="12">#REF!</definedName>
    <definedName name="e206e" localSheetId="11">#REF!</definedName>
    <definedName name="e206e">#REF!</definedName>
    <definedName name="e206i" localSheetId="12">#REF!</definedName>
    <definedName name="e206i" localSheetId="11">#REF!</definedName>
    <definedName name="e206i">#REF!</definedName>
    <definedName name="e206p" localSheetId="12">#REF!</definedName>
    <definedName name="e206p" localSheetId="11">#REF!</definedName>
    <definedName name="e206p">#REF!</definedName>
    <definedName name="e207e" localSheetId="12">#REF!</definedName>
    <definedName name="e207e" localSheetId="11">#REF!</definedName>
    <definedName name="e207e">#REF!</definedName>
    <definedName name="e207i" localSheetId="12">#REF!</definedName>
    <definedName name="e207i" localSheetId="11">#REF!</definedName>
    <definedName name="e207i">#REF!</definedName>
    <definedName name="e207p" localSheetId="12">#REF!</definedName>
    <definedName name="e207p" localSheetId="11">#REF!</definedName>
    <definedName name="e207p">#REF!</definedName>
    <definedName name="e208e" localSheetId="12">#REF!</definedName>
    <definedName name="e208e" localSheetId="11">#REF!</definedName>
    <definedName name="e208e">#REF!</definedName>
    <definedName name="e208i" localSheetId="12">#REF!</definedName>
    <definedName name="e208i" localSheetId="11">#REF!</definedName>
    <definedName name="e208i">#REF!</definedName>
    <definedName name="e208p" localSheetId="12">#REF!</definedName>
    <definedName name="e208p" localSheetId="11">#REF!</definedName>
    <definedName name="e208p">#REF!</definedName>
    <definedName name="e209e" localSheetId="12">#REF!</definedName>
    <definedName name="e209e" localSheetId="11">#REF!</definedName>
    <definedName name="e209e">#REF!</definedName>
    <definedName name="e209i" localSheetId="12">#REF!</definedName>
    <definedName name="e209i" localSheetId="11">#REF!</definedName>
    <definedName name="e209i">#REF!</definedName>
    <definedName name="e209p" localSheetId="12">#REF!</definedName>
    <definedName name="e209p" localSheetId="11">#REF!</definedName>
    <definedName name="e209p">#REF!</definedName>
    <definedName name="e210e" localSheetId="12">#REF!</definedName>
    <definedName name="e210e" localSheetId="11">#REF!</definedName>
    <definedName name="e210e">#REF!</definedName>
    <definedName name="e210i" localSheetId="12">#REF!</definedName>
    <definedName name="e210i" localSheetId="11">#REF!</definedName>
    <definedName name="e210i">#REF!</definedName>
    <definedName name="e210p" localSheetId="12">#REF!</definedName>
    <definedName name="e210p" localSheetId="11">#REF!</definedName>
    <definedName name="e210p">#REF!</definedName>
    <definedName name="e211e" localSheetId="12">#REF!</definedName>
    <definedName name="e211e" localSheetId="11">#REF!</definedName>
    <definedName name="e211e">#REF!</definedName>
    <definedName name="e211i" localSheetId="12">#REF!</definedName>
    <definedName name="e211i" localSheetId="11">#REF!</definedName>
    <definedName name="e211i">#REF!</definedName>
    <definedName name="e211p" localSheetId="12">#REF!</definedName>
    <definedName name="e211p" localSheetId="11">#REF!</definedName>
    <definedName name="e211p">#REF!</definedName>
    <definedName name="e223e" localSheetId="12">#REF!</definedName>
    <definedName name="e223e" localSheetId="11">#REF!</definedName>
    <definedName name="e223e">#REF!</definedName>
    <definedName name="e223i" localSheetId="12">#REF!</definedName>
    <definedName name="e223i" localSheetId="11">#REF!</definedName>
    <definedName name="e223i">#REF!</definedName>
    <definedName name="e223p" localSheetId="12">#REF!</definedName>
    <definedName name="e223p" localSheetId="11">#REF!</definedName>
    <definedName name="e223p">#REF!</definedName>
    <definedName name="e225e" localSheetId="12">#REF!</definedName>
    <definedName name="e225e" localSheetId="11">#REF!</definedName>
    <definedName name="e225e">#REF!</definedName>
    <definedName name="e225i" localSheetId="12">#REF!</definedName>
    <definedName name="e225i" localSheetId="11">#REF!</definedName>
    <definedName name="e225i">#REF!</definedName>
    <definedName name="e225p" localSheetId="12">#REF!</definedName>
    <definedName name="e225p" localSheetId="11">#REF!</definedName>
    <definedName name="e225p">#REF!</definedName>
    <definedName name="e226e" localSheetId="12">#REF!</definedName>
    <definedName name="e226e" localSheetId="11">#REF!</definedName>
    <definedName name="e226e">#REF!</definedName>
    <definedName name="e226i" localSheetId="12">#REF!</definedName>
    <definedName name="e226i" localSheetId="11">#REF!</definedName>
    <definedName name="e226i">#REF!</definedName>
    <definedName name="e226p" localSheetId="12">#REF!</definedName>
    <definedName name="e226p" localSheetId="11">#REF!</definedName>
    <definedName name="e226p">#REF!</definedName>
    <definedName name="e2we" localSheetId="12" hidden="1">#REF!</definedName>
    <definedName name="e2we" hidden="1">#REF!</definedName>
    <definedName name="e301e" localSheetId="12">#REF!</definedName>
    <definedName name="e301e" localSheetId="11">#REF!</definedName>
    <definedName name="e301e">#REF!</definedName>
    <definedName name="e301i" localSheetId="12">#REF!</definedName>
    <definedName name="e301i" localSheetId="11">#REF!</definedName>
    <definedName name="e301i">#REF!</definedName>
    <definedName name="e301p" localSheetId="12">#REF!</definedName>
    <definedName name="e301p" localSheetId="11">#REF!</definedName>
    <definedName name="e301p">#REF!</definedName>
    <definedName name="e302e" localSheetId="12">#REF!</definedName>
    <definedName name="e302e" localSheetId="11">#REF!</definedName>
    <definedName name="e302e">#REF!</definedName>
    <definedName name="e302i" localSheetId="12">#REF!</definedName>
    <definedName name="e302i" localSheetId="11">#REF!</definedName>
    <definedName name="e302i">#REF!</definedName>
    <definedName name="e302p" localSheetId="12">#REF!</definedName>
    <definedName name="e302p" localSheetId="11">#REF!</definedName>
    <definedName name="e302p">#REF!</definedName>
    <definedName name="e303e" localSheetId="12">#REF!</definedName>
    <definedName name="e303e" localSheetId="11">#REF!</definedName>
    <definedName name="e303e">#REF!</definedName>
    <definedName name="e303i" localSheetId="12">#REF!</definedName>
    <definedName name="e303i" localSheetId="11">#REF!</definedName>
    <definedName name="e303i">#REF!</definedName>
    <definedName name="e303p" localSheetId="12">#REF!</definedName>
    <definedName name="e303p" localSheetId="11">#REF!</definedName>
    <definedName name="e303p">#REF!</definedName>
    <definedName name="e304e" localSheetId="12">#REF!</definedName>
    <definedName name="e304e" localSheetId="11">#REF!</definedName>
    <definedName name="e304e">#REF!</definedName>
    <definedName name="e304i" localSheetId="12">#REF!</definedName>
    <definedName name="e304i" localSheetId="11">#REF!</definedName>
    <definedName name="e304i">#REF!</definedName>
    <definedName name="e304p" localSheetId="12">#REF!</definedName>
    <definedName name="e304p" localSheetId="11">#REF!</definedName>
    <definedName name="e304p">#REF!</definedName>
    <definedName name="e305e" localSheetId="12">#REF!</definedName>
    <definedName name="e305e" localSheetId="11">#REF!</definedName>
    <definedName name="e305e">#REF!</definedName>
    <definedName name="e305p" localSheetId="12">#REF!</definedName>
    <definedName name="e305p" localSheetId="11">#REF!</definedName>
    <definedName name="e305p">#REF!</definedName>
    <definedName name="e306e" localSheetId="12">#REF!</definedName>
    <definedName name="e306e" localSheetId="11">#REF!</definedName>
    <definedName name="e306e">#REF!</definedName>
    <definedName name="e306i" localSheetId="12">#REF!</definedName>
    <definedName name="e306i" localSheetId="11">#REF!</definedName>
    <definedName name="e306i">#REF!</definedName>
    <definedName name="e306p" localSheetId="12">#REF!</definedName>
    <definedName name="e306p" localSheetId="11">#REF!</definedName>
    <definedName name="e306p">#REF!</definedName>
    <definedName name="e307e" localSheetId="12">#REF!</definedName>
    <definedName name="e307e" localSheetId="11">#REF!</definedName>
    <definedName name="e307e">#REF!</definedName>
    <definedName name="e307p" localSheetId="12">#REF!</definedName>
    <definedName name="e307p" localSheetId="11">#REF!</definedName>
    <definedName name="e307p">#REF!</definedName>
    <definedName name="e308e" localSheetId="12">#REF!</definedName>
    <definedName name="e308e" localSheetId="11">#REF!</definedName>
    <definedName name="e308e">#REF!</definedName>
    <definedName name="e308p" localSheetId="12">#REF!</definedName>
    <definedName name="e308p" localSheetId="11">#REF!</definedName>
    <definedName name="e308p">#REF!</definedName>
    <definedName name="e309e" localSheetId="12">#REF!</definedName>
    <definedName name="e309e" localSheetId="11">#REF!</definedName>
    <definedName name="e309e">#REF!</definedName>
    <definedName name="e309p" localSheetId="12">#REF!</definedName>
    <definedName name="e309p" localSheetId="11">#REF!</definedName>
    <definedName name="e309p">#REF!</definedName>
    <definedName name="e310e" localSheetId="12">#REF!</definedName>
    <definedName name="e310e" localSheetId="11">#REF!</definedName>
    <definedName name="e310e">#REF!</definedName>
    <definedName name="e310p" localSheetId="12">#REF!</definedName>
    <definedName name="e310p" localSheetId="11">#REF!</definedName>
    <definedName name="e310p">#REF!</definedName>
    <definedName name="e311e" localSheetId="12">#REF!</definedName>
    <definedName name="e311e" localSheetId="11">#REF!</definedName>
    <definedName name="e311e">#REF!</definedName>
    <definedName name="e311p" localSheetId="12">#REF!</definedName>
    <definedName name="e311p" localSheetId="11">#REF!</definedName>
    <definedName name="e311p">#REF!</definedName>
    <definedName name="e312e" localSheetId="12">#REF!</definedName>
    <definedName name="e312e" localSheetId="11">#REF!</definedName>
    <definedName name="e312e">#REF!</definedName>
    <definedName name="e312p" localSheetId="12">#REF!</definedName>
    <definedName name="e312p" localSheetId="11">#REF!</definedName>
    <definedName name="e312p">#REF!</definedName>
    <definedName name="e313e" localSheetId="12">#REF!</definedName>
    <definedName name="e313e" localSheetId="11">#REF!</definedName>
    <definedName name="e313e">#REF!</definedName>
    <definedName name="e313p" localSheetId="12">#REF!</definedName>
    <definedName name="e313p" localSheetId="11">#REF!</definedName>
    <definedName name="e313p">#REF!</definedName>
    <definedName name="e314e" localSheetId="12">#REF!</definedName>
    <definedName name="e314e" localSheetId="11">#REF!</definedName>
    <definedName name="e314e">#REF!</definedName>
    <definedName name="e314p" localSheetId="12">#REF!</definedName>
    <definedName name="e314p" localSheetId="11">#REF!</definedName>
    <definedName name="e314p">#REF!</definedName>
    <definedName name="e316e" localSheetId="12">#REF!</definedName>
    <definedName name="e316e" localSheetId="11">#REF!</definedName>
    <definedName name="e316e">#REF!</definedName>
    <definedName name="e316p" localSheetId="12">#REF!</definedName>
    <definedName name="e316p" localSheetId="11">#REF!</definedName>
    <definedName name="e316p">#REF!</definedName>
    <definedName name="e317e" localSheetId="12">#REF!</definedName>
    <definedName name="e317e" localSheetId="11">#REF!</definedName>
    <definedName name="e317e">#REF!</definedName>
    <definedName name="e317p" localSheetId="12">#REF!</definedName>
    <definedName name="e317p" localSheetId="11">#REF!</definedName>
    <definedName name="e317p">#REF!</definedName>
    <definedName name="e318e" localSheetId="12">#REF!</definedName>
    <definedName name="e318e" localSheetId="11">#REF!</definedName>
    <definedName name="e318e">#REF!</definedName>
    <definedName name="e318p" localSheetId="12">#REF!</definedName>
    <definedName name="e318p" localSheetId="11">#REF!</definedName>
    <definedName name="e318p">#REF!</definedName>
    <definedName name="e323e" localSheetId="12">#REF!</definedName>
    <definedName name="e323e" localSheetId="11">#REF!</definedName>
    <definedName name="e323e">#REF!</definedName>
    <definedName name="e323i" localSheetId="12">#REF!</definedName>
    <definedName name="e323i" localSheetId="11">#REF!</definedName>
    <definedName name="e323i">#REF!</definedName>
    <definedName name="e323p" localSheetId="12">#REF!</definedName>
    <definedName name="e323p" localSheetId="11">#REF!</definedName>
    <definedName name="e323p">#REF!</definedName>
    <definedName name="e330e" localSheetId="12">#REF!</definedName>
    <definedName name="e330e" localSheetId="11">#REF!</definedName>
    <definedName name="e330e">#REF!</definedName>
    <definedName name="e330i" localSheetId="12">#REF!</definedName>
    <definedName name="e330i" localSheetId="11">#REF!</definedName>
    <definedName name="e330i">#REF!</definedName>
    <definedName name="e330p" localSheetId="12">#REF!</definedName>
    <definedName name="e330p" localSheetId="11">#REF!</definedName>
    <definedName name="e330p">#REF!</definedName>
    <definedName name="e331e" localSheetId="12">#REF!</definedName>
    <definedName name="e331e" localSheetId="11">#REF!</definedName>
    <definedName name="e331e">#REF!</definedName>
    <definedName name="e331i" localSheetId="12">#REF!</definedName>
    <definedName name="e331i" localSheetId="11">#REF!</definedName>
    <definedName name="e331i">#REF!</definedName>
    <definedName name="e331p" localSheetId="12">#REF!</definedName>
    <definedName name="e331p" localSheetId="11">#REF!</definedName>
    <definedName name="e331p">#REF!</definedName>
    <definedName name="e332e" localSheetId="12">#REF!</definedName>
    <definedName name="e332e" localSheetId="11">#REF!</definedName>
    <definedName name="e332e">#REF!</definedName>
    <definedName name="e332i" localSheetId="12">#REF!</definedName>
    <definedName name="e332i" localSheetId="11">#REF!</definedName>
    <definedName name="e332i">#REF!</definedName>
    <definedName name="e332p" localSheetId="12">#REF!</definedName>
    <definedName name="e332p" localSheetId="11">#REF!</definedName>
    <definedName name="e332p">#REF!</definedName>
    <definedName name="e333e" localSheetId="12">#REF!</definedName>
    <definedName name="e333e" localSheetId="11">#REF!</definedName>
    <definedName name="e333e">#REF!</definedName>
    <definedName name="e333i" localSheetId="12">#REF!</definedName>
    <definedName name="e333i" localSheetId="11">#REF!</definedName>
    <definedName name="e333i">#REF!</definedName>
    <definedName name="e333p" localSheetId="12">#REF!</definedName>
    <definedName name="e333p" localSheetId="11">#REF!</definedName>
    <definedName name="e333p">#REF!</definedName>
    <definedName name="e334e" localSheetId="12">#REF!</definedName>
    <definedName name="e334e" localSheetId="11">#REF!</definedName>
    <definedName name="e334e">#REF!</definedName>
    <definedName name="e334i" localSheetId="12">#REF!</definedName>
    <definedName name="e334i" localSheetId="11">#REF!</definedName>
    <definedName name="e334i">#REF!</definedName>
    <definedName name="e334p" localSheetId="12">#REF!</definedName>
    <definedName name="e334p" localSheetId="11">#REF!</definedName>
    <definedName name="e334p">#REF!</definedName>
    <definedName name="e335e" localSheetId="12">#REF!</definedName>
    <definedName name="e335e" localSheetId="11">#REF!</definedName>
    <definedName name="e335e">#REF!</definedName>
    <definedName name="e335i" localSheetId="12">#REF!</definedName>
    <definedName name="e335i" localSheetId="11">#REF!</definedName>
    <definedName name="e335i">#REF!</definedName>
    <definedName name="e335p" localSheetId="12">#REF!</definedName>
    <definedName name="e335p" localSheetId="11">#REF!</definedName>
    <definedName name="e335p">#REF!</definedName>
    <definedName name="e337e" localSheetId="12">#REF!</definedName>
    <definedName name="e337e" localSheetId="11">#REF!</definedName>
    <definedName name="e337e">#REF!</definedName>
    <definedName name="e337i" localSheetId="12">#REF!</definedName>
    <definedName name="e337i" localSheetId="11">#REF!</definedName>
    <definedName name="e337i">#REF!</definedName>
    <definedName name="e337p" localSheetId="12">#REF!</definedName>
    <definedName name="e337p" localSheetId="11">#REF!</definedName>
    <definedName name="e337p">#REF!</definedName>
    <definedName name="e338e" localSheetId="12">#REF!</definedName>
    <definedName name="e338e" localSheetId="11">#REF!</definedName>
    <definedName name="e338e">#REF!</definedName>
    <definedName name="e338i" localSheetId="12">#REF!</definedName>
    <definedName name="e338i" localSheetId="11">#REF!</definedName>
    <definedName name="e338i">#REF!</definedName>
    <definedName name="e338p" localSheetId="12">#REF!</definedName>
    <definedName name="e338p" localSheetId="11">#REF!</definedName>
    <definedName name="e338p">#REF!</definedName>
    <definedName name="e339e" localSheetId="12">#REF!</definedName>
    <definedName name="e339e" localSheetId="11">#REF!</definedName>
    <definedName name="e339e">#REF!</definedName>
    <definedName name="e339p" localSheetId="12">#REF!</definedName>
    <definedName name="e339p" localSheetId="11">#REF!</definedName>
    <definedName name="e339p">#REF!</definedName>
    <definedName name="e340e" localSheetId="12">#REF!</definedName>
    <definedName name="e340e" localSheetId="11">#REF!</definedName>
    <definedName name="e340e">#REF!</definedName>
    <definedName name="e340i" localSheetId="12">#REF!</definedName>
    <definedName name="e340i" localSheetId="11">#REF!</definedName>
    <definedName name="e340i">#REF!</definedName>
    <definedName name="e340p" localSheetId="12">#REF!</definedName>
    <definedName name="e340p" localSheetId="11">#REF!</definedName>
    <definedName name="e340p">#REF!</definedName>
    <definedName name="e343e" localSheetId="12">#REF!</definedName>
    <definedName name="e343e" localSheetId="11">#REF!</definedName>
    <definedName name="e343e">#REF!</definedName>
    <definedName name="e343i" localSheetId="12">#REF!</definedName>
    <definedName name="e343i" localSheetId="11">#REF!</definedName>
    <definedName name="e343i">#REF!</definedName>
    <definedName name="e343p" localSheetId="12">#REF!</definedName>
    <definedName name="e343p" localSheetId="11">#REF!</definedName>
    <definedName name="e343p">#REF!</definedName>
    <definedName name="e400e" localSheetId="12">#REF!</definedName>
    <definedName name="e400e" localSheetId="11">#REF!</definedName>
    <definedName name="e400e">#REF!</definedName>
    <definedName name="e400i" localSheetId="12">#REF!</definedName>
    <definedName name="e400i" localSheetId="11">#REF!</definedName>
    <definedName name="e400i">#REF!</definedName>
    <definedName name="e400p" localSheetId="12">#REF!</definedName>
    <definedName name="e400p" localSheetId="11">#REF!</definedName>
    <definedName name="e400p">#REF!</definedName>
    <definedName name="e402e" localSheetId="12">#REF!</definedName>
    <definedName name="e402e" localSheetId="11">#REF!</definedName>
    <definedName name="e402e">#REF!</definedName>
    <definedName name="e402i" localSheetId="12">#REF!</definedName>
    <definedName name="e402i" localSheetId="11">#REF!</definedName>
    <definedName name="e402i">#REF!</definedName>
    <definedName name="e402p" localSheetId="12">#REF!</definedName>
    <definedName name="e402p" localSheetId="11">#REF!</definedName>
    <definedName name="e402p">#REF!</definedName>
    <definedName name="e403e" localSheetId="12">#REF!</definedName>
    <definedName name="e403e" localSheetId="11">#REF!</definedName>
    <definedName name="e403e">#REF!</definedName>
    <definedName name="e403i" localSheetId="12">#REF!</definedName>
    <definedName name="e403i" localSheetId="11">#REF!</definedName>
    <definedName name="e403i">#REF!</definedName>
    <definedName name="e403p" localSheetId="12">#REF!</definedName>
    <definedName name="e403p" localSheetId="11">#REF!</definedName>
    <definedName name="e403p">#REF!</definedName>
    <definedName name="e404e" localSheetId="12">#REF!</definedName>
    <definedName name="e404e" localSheetId="11">#REF!</definedName>
    <definedName name="e404e">#REF!</definedName>
    <definedName name="e404i" localSheetId="12">#REF!</definedName>
    <definedName name="e404i" localSheetId="11">#REF!</definedName>
    <definedName name="e404i">#REF!</definedName>
    <definedName name="e404p" localSheetId="12">#REF!</definedName>
    <definedName name="e404p" localSheetId="11">#REF!</definedName>
    <definedName name="e404p">#REF!</definedName>
    <definedName name="e405e" localSheetId="12">#REF!</definedName>
    <definedName name="e405e" localSheetId="11">#REF!</definedName>
    <definedName name="e405e">#REF!</definedName>
    <definedName name="e405i" localSheetId="12">#REF!</definedName>
    <definedName name="e405i" localSheetId="11">#REF!</definedName>
    <definedName name="e405i">#REF!</definedName>
    <definedName name="e405p" localSheetId="12">#REF!</definedName>
    <definedName name="e405p" localSheetId="11">#REF!</definedName>
    <definedName name="e405p">#REF!</definedName>
    <definedName name="e406e" localSheetId="12">#REF!</definedName>
    <definedName name="e406e" localSheetId="11">#REF!</definedName>
    <definedName name="e406e">#REF!</definedName>
    <definedName name="e406i" localSheetId="12">#REF!</definedName>
    <definedName name="e406i" localSheetId="11">#REF!</definedName>
    <definedName name="e406i">#REF!</definedName>
    <definedName name="e406p" localSheetId="12">#REF!</definedName>
    <definedName name="e406p" localSheetId="11">#REF!</definedName>
    <definedName name="e406p">#REF!</definedName>
    <definedName name="e407e" localSheetId="12">#REF!</definedName>
    <definedName name="e407e" localSheetId="11">#REF!</definedName>
    <definedName name="e407e">#REF!</definedName>
    <definedName name="e407i" localSheetId="12">#REF!</definedName>
    <definedName name="e407i" localSheetId="11">#REF!</definedName>
    <definedName name="e407i">#REF!</definedName>
    <definedName name="e407p" localSheetId="12">#REF!</definedName>
    <definedName name="e407p" localSheetId="11">#REF!</definedName>
    <definedName name="e407p">#REF!</definedName>
    <definedName name="e408e" localSheetId="12">#REF!</definedName>
    <definedName name="e408e" localSheetId="11">#REF!</definedName>
    <definedName name="e408e">#REF!</definedName>
    <definedName name="e408i" localSheetId="12">#REF!</definedName>
    <definedName name="e408i" localSheetId="11">#REF!</definedName>
    <definedName name="e408i">#REF!</definedName>
    <definedName name="e408p" localSheetId="12">#REF!</definedName>
    <definedName name="e408p" localSheetId="11">#REF!</definedName>
    <definedName name="e408p">#REF!</definedName>
    <definedName name="e409e" localSheetId="12">#REF!</definedName>
    <definedName name="e409e" localSheetId="11">#REF!</definedName>
    <definedName name="e409e">#REF!</definedName>
    <definedName name="e409i" localSheetId="12">#REF!</definedName>
    <definedName name="e409i" localSheetId="11">#REF!</definedName>
    <definedName name="e409i">#REF!</definedName>
    <definedName name="e409p" localSheetId="12">#REF!</definedName>
    <definedName name="e409p" localSheetId="11">#REF!</definedName>
    <definedName name="e409p">#REF!</definedName>
    <definedName name="e410e" localSheetId="12">#REF!</definedName>
    <definedName name="e410e" localSheetId="11">#REF!</definedName>
    <definedName name="e410e">#REF!</definedName>
    <definedName name="e410i" localSheetId="12">#REF!</definedName>
    <definedName name="e410i" localSheetId="11">#REF!</definedName>
    <definedName name="e410i">#REF!</definedName>
    <definedName name="e410p" localSheetId="12">#REF!</definedName>
    <definedName name="e410p" localSheetId="11">#REF!</definedName>
    <definedName name="e410p">#REF!</definedName>
    <definedName name="e411e" localSheetId="12">#REF!</definedName>
    <definedName name="e411e" localSheetId="11">#REF!</definedName>
    <definedName name="e411e">#REF!</definedName>
    <definedName name="e411i" localSheetId="12">#REF!</definedName>
    <definedName name="e411i" localSheetId="11">#REF!</definedName>
    <definedName name="e411i">#REF!</definedName>
    <definedName name="e411p" localSheetId="12">#REF!</definedName>
    <definedName name="e411p" localSheetId="11">#REF!</definedName>
    <definedName name="e411p">#REF!</definedName>
    <definedName name="e412e" localSheetId="12">#REF!</definedName>
    <definedName name="e412e" localSheetId="11">#REF!</definedName>
    <definedName name="e412e">#REF!</definedName>
    <definedName name="e412i" localSheetId="12">#REF!</definedName>
    <definedName name="e412i" localSheetId="11">#REF!</definedName>
    <definedName name="e412i">#REF!</definedName>
    <definedName name="e412p" localSheetId="12">#REF!</definedName>
    <definedName name="e412p" localSheetId="11">#REF!</definedName>
    <definedName name="e412p">#REF!</definedName>
    <definedName name="e416e" localSheetId="12">#REF!</definedName>
    <definedName name="e416e" localSheetId="11">#REF!</definedName>
    <definedName name="e416e">#REF!</definedName>
    <definedName name="e416i" localSheetId="12">#REF!</definedName>
    <definedName name="e416i" localSheetId="11">#REF!</definedName>
    <definedName name="e416i">#REF!</definedName>
    <definedName name="e416p" localSheetId="12">#REF!</definedName>
    <definedName name="e416p" localSheetId="11">#REF!</definedName>
    <definedName name="e416p">#REF!</definedName>
    <definedName name="e421e" localSheetId="12">#REF!</definedName>
    <definedName name="e421e" localSheetId="11">#REF!</definedName>
    <definedName name="e421e">#REF!</definedName>
    <definedName name="e421i" localSheetId="12">#REF!</definedName>
    <definedName name="e421i" localSheetId="11">#REF!</definedName>
    <definedName name="e421i">#REF!</definedName>
    <definedName name="e421p" localSheetId="12">#REF!</definedName>
    <definedName name="e421p" localSheetId="11">#REF!</definedName>
    <definedName name="e421p">#REF!</definedName>
    <definedName name="e422e" localSheetId="12">#REF!</definedName>
    <definedName name="e422e" localSheetId="11">#REF!</definedName>
    <definedName name="e422e">#REF!</definedName>
    <definedName name="e422i" localSheetId="12">#REF!</definedName>
    <definedName name="e422i" localSheetId="11">#REF!</definedName>
    <definedName name="e422i">#REF!</definedName>
    <definedName name="e422p" localSheetId="12">#REF!</definedName>
    <definedName name="e422p" localSheetId="11">#REF!</definedName>
    <definedName name="e422p">#REF!</definedName>
    <definedName name="e427e" localSheetId="12">#REF!</definedName>
    <definedName name="e427e" localSheetId="11">#REF!</definedName>
    <definedName name="e427e">#REF!</definedName>
    <definedName name="e427i" localSheetId="12">#REF!</definedName>
    <definedName name="e427i" localSheetId="11">#REF!</definedName>
    <definedName name="e427i">#REF!</definedName>
    <definedName name="e427p" localSheetId="12">#REF!</definedName>
    <definedName name="e427p" localSheetId="11">#REF!</definedName>
    <definedName name="e427p">#REF!</definedName>
    <definedName name="e432e" localSheetId="12">#REF!</definedName>
    <definedName name="e432e" localSheetId="11">#REF!</definedName>
    <definedName name="e432e">#REF!</definedName>
    <definedName name="e432i" localSheetId="12">#REF!</definedName>
    <definedName name="e432i" localSheetId="11">#REF!</definedName>
    <definedName name="e432i">#REF!</definedName>
    <definedName name="e432p" localSheetId="12">#REF!</definedName>
    <definedName name="e432p" localSheetId="11">#REF!</definedName>
    <definedName name="e432p">#REF!</definedName>
    <definedName name="e433e" localSheetId="12">#REF!</definedName>
    <definedName name="e433e" localSheetId="11">#REF!</definedName>
    <definedName name="e433e">#REF!</definedName>
    <definedName name="e433i" localSheetId="12">#REF!</definedName>
    <definedName name="e433i" localSheetId="11">#REF!</definedName>
    <definedName name="e433i">#REF!</definedName>
    <definedName name="e433p" localSheetId="12">#REF!</definedName>
    <definedName name="e433p" localSheetId="11">#REF!</definedName>
    <definedName name="e433p">#REF!</definedName>
    <definedName name="e434e" localSheetId="12">#REF!</definedName>
    <definedName name="e434e" localSheetId="11">#REF!</definedName>
    <definedName name="e434e">#REF!</definedName>
    <definedName name="e434i" localSheetId="12">#REF!</definedName>
    <definedName name="e434i" localSheetId="11">#REF!</definedName>
    <definedName name="e434i">#REF!</definedName>
    <definedName name="e434p" localSheetId="12">#REF!</definedName>
    <definedName name="e434p" localSheetId="11">#REF!</definedName>
    <definedName name="e434p">#REF!</definedName>
    <definedName name="e501e" localSheetId="12">#REF!</definedName>
    <definedName name="e501e" localSheetId="11">#REF!</definedName>
    <definedName name="e501e">#REF!</definedName>
    <definedName name="e501i" localSheetId="12">#REF!</definedName>
    <definedName name="e501i" localSheetId="11">#REF!</definedName>
    <definedName name="e501i">#REF!</definedName>
    <definedName name="e501p" localSheetId="12">#REF!</definedName>
    <definedName name="e501p" localSheetId="11">#REF!</definedName>
    <definedName name="e501p">#REF!</definedName>
    <definedName name="e502e" localSheetId="12">#REF!</definedName>
    <definedName name="e502e" localSheetId="11">#REF!</definedName>
    <definedName name="e502e">#REF!</definedName>
    <definedName name="e502i" localSheetId="12">#REF!</definedName>
    <definedName name="e502i" localSheetId="11">#REF!</definedName>
    <definedName name="e502i">#REF!</definedName>
    <definedName name="e502p" localSheetId="12">#REF!</definedName>
    <definedName name="e502p" localSheetId="11">#REF!</definedName>
    <definedName name="e502p">#REF!</definedName>
    <definedName name="e503e" localSheetId="12">#REF!</definedName>
    <definedName name="e503e" localSheetId="11">#REF!</definedName>
    <definedName name="e503e">#REF!</definedName>
    <definedName name="e503i" localSheetId="12">#REF!</definedName>
    <definedName name="e503i" localSheetId="11">#REF!</definedName>
    <definedName name="e503i">#REF!</definedName>
    <definedName name="e503p" localSheetId="12">#REF!</definedName>
    <definedName name="e503p" localSheetId="11">#REF!</definedName>
    <definedName name="e503p">#REF!</definedName>
    <definedName name="e504e" localSheetId="12">#REF!</definedName>
    <definedName name="e504e" localSheetId="11">#REF!</definedName>
    <definedName name="e504e">#REF!</definedName>
    <definedName name="e504i" localSheetId="12">#REF!</definedName>
    <definedName name="e504i" localSheetId="11">#REF!</definedName>
    <definedName name="e504i">#REF!</definedName>
    <definedName name="e504p" localSheetId="12">#REF!</definedName>
    <definedName name="e504p" localSheetId="11">#REF!</definedName>
    <definedName name="e504p">#REF!</definedName>
    <definedName name="e505e" localSheetId="12">#REF!</definedName>
    <definedName name="e505e" localSheetId="11">#REF!</definedName>
    <definedName name="e505e">#REF!</definedName>
    <definedName name="e505i" localSheetId="12">#REF!</definedName>
    <definedName name="e505i" localSheetId="11">#REF!</definedName>
    <definedName name="e505i">#REF!</definedName>
    <definedName name="e505p" localSheetId="12">#REF!</definedName>
    <definedName name="e505p" localSheetId="11">#REF!</definedName>
    <definedName name="e505p">#REF!</definedName>
    <definedName name="e507e" localSheetId="12">#REF!</definedName>
    <definedName name="e507e" localSheetId="11">#REF!</definedName>
    <definedName name="e507e">#REF!</definedName>
    <definedName name="e507i" localSheetId="12">#REF!</definedName>
    <definedName name="e507i" localSheetId="11">#REF!</definedName>
    <definedName name="e507i">#REF!</definedName>
    <definedName name="e507p" localSheetId="12">#REF!</definedName>
    <definedName name="e507p" localSheetId="11">#REF!</definedName>
    <definedName name="e507p">#REF!</definedName>
    <definedName name="e508e" localSheetId="12">#REF!</definedName>
    <definedName name="e508e" localSheetId="11">#REF!</definedName>
    <definedName name="e508e">#REF!</definedName>
    <definedName name="e508i" localSheetId="12">#REF!</definedName>
    <definedName name="e508i" localSheetId="11">#REF!</definedName>
    <definedName name="e508i">#REF!</definedName>
    <definedName name="e508p" localSheetId="12">#REF!</definedName>
    <definedName name="e508p" localSheetId="11">#REF!</definedName>
    <definedName name="e508p">#REF!</definedName>
    <definedName name="e509e" localSheetId="12">#REF!</definedName>
    <definedName name="e509e" localSheetId="11">#REF!</definedName>
    <definedName name="e509e">#REF!</definedName>
    <definedName name="e509i" localSheetId="12">#REF!</definedName>
    <definedName name="e509i" localSheetId="11">#REF!</definedName>
    <definedName name="e509i">#REF!</definedName>
    <definedName name="e509p" localSheetId="12">#REF!</definedName>
    <definedName name="e509p" localSheetId="11">#REF!</definedName>
    <definedName name="e509p">#REF!</definedName>
    <definedName name="e601e" localSheetId="12">#REF!</definedName>
    <definedName name="e601e" localSheetId="11">#REF!</definedName>
    <definedName name="e601e">#REF!</definedName>
    <definedName name="e601i" localSheetId="12">#REF!</definedName>
    <definedName name="e601i" localSheetId="11">#REF!</definedName>
    <definedName name="e601i">#REF!</definedName>
    <definedName name="e601p" localSheetId="12">#REF!</definedName>
    <definedName name="e601p" localSheetId="11">#REF!</definedName>
    <definedName name="e601p">#REF!</definedName>
    <definedName name="e602e" localSheetId="12">#REF!</definedName>
    <definedName name="e602e" localSheetId="11">#REF!</definedName>
    <definedName name="e602e">#REF!</definedName>
    <definedName name="e602i" localSheetId="12">#REF!</definedName>
    <definedName name="e602i" localSheetId="11">#REF!</definedName>
    <definedName name="e602i">#REF!</definedName>
    <definedName name="e602p" localSheetId="12">#REF!</definedName>
    <definedName name="e602p" localSheetId="11">#REF!</definedName>
    <definedName name="e602p">#REF!</definedName>
    <definedName name="e603e" localSheetId="12">#REF!</definedName>
    <definedName name="e603e" localSheetId="11">#REF!</definedName>
    <definedName name="e603e">#REF!</definedName>
    <definedName name="e603i" localSheetId="12">#REF!</definedName>
    <definedName name="e603i" localSheetId="11">#REF!</definedName>
    <definedName name="e603i">#REF!</definedName>
    <definedName name="e603p" localSheetId="12">#REF!</definedName>
    <definedName name="e603p" localSheetId="11">#REF!</definedName>
    <definedName name="e603p">#REF!</definedName>
    <definedName name="e901e" localSheetId="12">#REF!</definedName>
    <definedName name="e901e" localSheetId="11">#REF!</definedName>
    <definedName name="e901e">#REF!</definedName>
    <definedName name="e901i" localSheetId="12">#REF!</definedName>
    <definedName name="e901i" localSheetId="11">#REF!</definedName>
    <definedName name="e901i">#REF!</definedName>
    <definedName name="e901p" localSheetId="12">#REF!</definedName>
    <definedName name="e901p" localSheetId="11">#REF!</definedName>
    <definedName name="e901p">#REF!</definedName>
    <definedName name="e902e" localSheetId="12">#REF!</definedName>
    <definedName name="e902e" localSheetId="11">#REF!</definedName>
    <definedName name="e902e">#REF!</definedName>
    <definedName name="e902i" localSheetId="12">#REF!</definedName>
    <definedName name="e902i" localSheetId="11">#REF!</definedName>
    <definedName name="e902i">#REF!</definedName>
    <definedName name="e902p" localSheetId="12">#REF!</definedName>
    <definedName name="e902p" localSheetId="11">#REF!</definedName>
    <definedName name="e902p">#REF!</definedName>
    <definedName name="e903e" localSheetId="12">#REF!</definedName>
    <definedName name="e903e" localSheetId="11">#REF!</definedName>
    <definedName name="e903e">#REF!</definedName>
    <definedName name="e903i" localSheetId="12">#REF!</definedName>
    <definedName name="e903i" localSheetId="11">#REF!</definedName>
    <definedName name="e903i">#REF!</definedName>
    <definedName name="e903p" localSheetId="12">#REF!</definedName>
    <definedName name="e903p" localSheetId="11">#REF!</definedName>
    <definedName name="e903p">#REF!</definedName>
    <definedName name="e904e" localSheetId="12">#REF!</definedName>
    <definedName name="e904e" localSheetId="11">#REF!</definedName>
    <definedName name="e904e">#REF!</definedName>
    <definedName name="e904i" localSheetId="12">#REF!</definedName>
    <definedName name="e904i" localSheetId="11">#REF!</definedName>
    <definedName name="e904i">#REF!</definedName>
    <definedName name="e904p" localSheetId="12">#REF!</definedName>
    <definedName name="e904p" localSheetId="11">#REF!</definedName>
    <definedName name="e904p">#REF!</definedName>
    <definedName name="e905e" localSheetId="12">#REF!</definedName>
    <definedName name="e905e" localSheetId="11">#REF!</definedName>
    <definedName name="e905e">#REF!</definedName>
    <definedName name="e905i" localSheetId="12">#REF!</definedName>
    <definedName name="e905i" localSheetId="11">#REF!</definedName>
    <definedName name="e905i">#REF!</definedName>
    <definedName name="e905p" localSheetId="12">#REF!</definedName>
    <definedName name="e905p" localSheetId="11">#REF!</definedName>
    <definedName name="e905p">#REF!</definedName>
    <definedName name="e906e" localSheetId="12">#REF!</definedName>
    <definedName name="e906e" localSheetId="11">#REF!</definedName>
    <definedName name="e906e">#REF!</definedName>
    <definedName name="e906i" localSheetId="12">#REF!</definedName>
    <definedName name="e906i" localSheetId="11">#REF!</definedName>
    <definedName name="e906i">#REF!</definedName>
    <definedName name="e906p" localSheetId="12">#REF!</definedName>
    <definedName name="e906p" localSheetId="11">#REF!</definedName>
    <definedName name="e906p">#REF!</definedName>
    <definedName name="e907e" localSheetId="12">#REF!</definedName>
    <definedName name="e907e" localSheetId="11">#REF!</definedName>
    <definedName name="e907e">#REF!</definedName>
    <definedName name="e907p" localSheetId="12">#REF!</definedName>
    <definedName name="e907p" localSheetId="11">#REF!</definedName>
    <definedName name="e907p">#REF!</definedName>
    <definedName name="e908e" localSheetId="12">#REF!</definedName>
    <definedName name="e908e" localSheetId="11">#REF!</definedName>
    <definedName name="e908e">#REF!</definedName>
    <definedName name="e908i" localSheetId="12">#REF!</definedName>
    <definedName name="e908i" localSheetId="11">#REF!</definedName>
    <definedName name="e908i">#REF!</definedName>
    <definedName name="e908p" localSheetId="12">#REF!</definedName>
    <definedName name="e908p" localSheetId="11">#REF!</definedName>
    <definedName name="e908p">#REF!</definedName>
    <definedName name="e909e" localSheetId="12">#REF!</definedName>
    <definedName name="e909e" localSheetId="11">#REF!</definedName>
    <definedName name="e909e">#REF!</definedName>
    <definedName name="e909i" localSheetId="12">#REF!</definedName>
    <definedName name="e909i" localSheetId="11">#REF!</definedName>
    <definedName name="e909i">#REF!</definedName>
    <definedName name="e909p" localSheetId="12">#REF!</definedName>
    <definedName name="e909p" localSheetId="11">#REF!</definedName>
    <definedName name="e909p">#REF!</definedName>
    <definedName name="e910e" localSheetId="12">#REF!</definedName>
    <definedName name="e910e" localSheetId="11">#REF!</definedName>
    <definedName name="e910e">#REF!</definedName>
    <definedName name="e910i" localSheetId="12">#REF!</definedName>
    <definedName name="e910i" localSheetId="11">#REF!</definedName>
    <definedName name="e910i">#REF!</definedName>
    <definedName name="e910p" localSheetId="12">#REF!</definedName>
    <definedName name="e910p" localSheetId="11">#REF!</definedName>
    <definedName name="e910p">#REF!</definedName>
    <definedName name="e911e" localSheetId="12">#REF!</definedName>
    <definedName name="e911e" localSheetId="11">#REF!</definedName>
    <definedName name="e911e">#REF!</definedName>
    <definedName name="e911i" localSheetId="12">#REF!</definedName>
    <definedName name="e911i" localSheetId="11">#REF!</definedName>
    <definedName name="e911i">#REF!</definedName>
    <definedName name="e911p" localSheetId="12">#REF!</definedName>
    <definedName name="e911p" localSheetId="11">#REF!</definedName>
    <definedName name="e911p">#REF!</definedName>
    <definedName name="e912e" localSheetId="12">#REF!</definedName>
    <definedName name="e912e" localSheetId="11">#REF!</definedName>
    <definedName name="e912e">#REF!</definedName>
    <definedName name="e912i" localSheetId="12">#REF!</definedName>
    <definedName name="e912i" localSheetId="11">#REF!</definedName>
    <definedName name="e912i">#REF!</definedName>
    <definedName name="e912p" localSheetId="12">#REF!</definedName>
    <definedName name="e912p" localSheetId="11">#REF!</definedName>
    <definedName name="e912p">#REF!</definedName>
    <definedName name="e914e" localSheetId="12">#REF!</definedName>
    <definedName name="e914e" localSheetId="11">#REF!</definedName>
    <definedName name="e914e">#REF!</definedName>
    <definedName name="e914i" localSheetId="12">#REF!</definedName>
    <definedName name="e914i" localSheetId="11">#REF!</definedName>
    <definedName name="e914i">#REF!</definedName>
    <definedName name="e914p" localSheetId="12">#REF!</definedName>
    <definedName name="e914p" localSheetId="11">#REF!</definedName>
    <definedName name="e914p">#REF!</definedName>
    <definedName name="e915e" localSheetId="12">#REF!</definedName>
    <definedName name="e915e" localSheetId="11">#REF!</definedName>
    <definedName name="e915e">#REF!</definedName>
    <definedName name="e915i" localSheetId="12">#REF!</definedName>
    <definedName name="e915i" localSheetId="11">#REF!</definedName>
    <definedName name="e915i">#REF!</definedName>
    <definedName name="e915p" localSheetId="12">#REF!</definedName>
    <definedName name="e915p" localSheetId="11">#REF!</definedName>
    <definedName name="e915p">#REF!</definedName>
    <definedName name="e916e" localSheetId="12">#REF!</definedName>
    <definedName name="e916e" localSheetId="11">#REF!</definedName>
    <definedName name="e916e">#REF!</definedName>
    <definedName name="e916i" localSheetId="12">#REF!</definedName>
    <definedName name="e916i" localSheetId="11">#REF!</definedName>
    <definedName name="e916i">#REF!</definedName>
    <definedName name="e916p" localSheetId="12">#REF!</definedName>
    <definedName name="e916p" localSheetId="11">#REF!</definedName>
    <definedName name="e916p">#REF!</definedName>
    <definedName name="e917e" localSheetId="12">#REF!</definedName>
    <definedName name="e917e" localSheetId="11">#REF!</definedName>
    <definedName name="e917e">#REF!</definedName>
    <definedName name="e917i" localSheetId="12">#REF!</definedName>
    <definedName name="e917i" localSheetId="11">#REF!</definedName>
    <definedName name="e917i">#REF!</definedName>
    <definedName name="e917p" localSheetId="12">#REF!</definedName>
    <definedName name="e917p" localSheetId="11">#REF!</definedName>
    <definedName name="e917p">#REF!</definedName>
    <definedName name="e918e" localSheetId="12">#REF!</definedName>
    <definedName name="e918e" localSheetId="11">#REF!</definedName>
    <definedName name="e918e">#REF!</definedName>
    <definedName name="e918i" localSheetId="12">#REF!</definedName>
    <definedName name="e918i" localSheetId="11">#REF!</definedName>
    <definedName name="e918i">#REF!</definedName>
    <definedName name="e918p" localSheetId="12">#REF!</definedName>
    <definedName name="e918p" localSheetId="11">#REF!</definedName>
    <definedName name="e918p">#REF!</definedName>
    <definedName name="e919e" localSheetId="12">#REF!</definedName>
    <definedName name="e919e" localSheetId="11">#REF!</definedName>
    <definedName name="e919e">#REF!</definedName>
    <definedName name="e919i" localSheetId="12">#REF!</definedName>
    <definedName name="e919i" localSheetId="11">#REF!</definedName>
    <definedName name="e919i">#REF!</definedName>
    <definedName name="e919p" localSheetId="12">#REF!</definedName>
    <definedName name="e919p" localSheetId="11">#REF!</definedName>
    <definedName name="e919p">#REF!</definedName>
    <definedName name="e920e" localSheetId="12">#REF!</definedName>
    <definedName name="e920e" localSheetId="11">#REF!</definedName>
    <definedName name="e920e">#REF!</definedName>
    <definedName name="e920i" localSheetId="12">#REF!</definedName>
    <definedName name="e920i" localSheetId="11">#REF!</definedName>
    <definedName name="e920i">#REF!</definedName>
    <definedName name="e920p" localSheetId="12">#REF!</definedName>
    <definedName name="e920p" localSheetId="11">#REF!</definedName>
    <definedName name="e920p">#REF!</definedName>
    <definedName name="e921e" localSheetId="12">#REF!</definedName>
    <definedName name="e921e" localSheetId="11">#REF!</definedName>
    <definedName name="e921e">#REF!</definedName>
    <definedName name="e921i" localSheetId="12">#REF!</definedName>
    <definedName name="e921i" localSheetId="11">#REF!</definedName>
    <definedName name="e921i">#REF!</definedName>
    <definedName name="e921p" localSheetId="12">#REF!</definedName>
    <definedName name="e921p" localSheetId="11">#REF!</definedName>
    <definedName name="e921p">#REF!</definedName>
    <definedName name="e922e" localSheetId="12">#REF!</definedName>
    <definedName name="e922e" localSheetId="11">#REF!</definedName>
    <definedName name="e922e">#REF!</definedName>
    <definedName name="e922i" localSheetId="12">#REF!</definedName>
    <definedName name="e922i" localSheetId="11">#REF!</definedName>
    <definedName name="e922i">#REF!</definedName>
    <definedName name="e922p" localSheetId="12">#REF!</definedName>
    <definedName name="e922p" localSheetId="11">#REF!</definedName>
    <definedName name="e922p">#REF!</definedName>
    <definedName name="e923e" localSheetId="12">#REF!</definedName>
    <definedName name="e923e" localSheetId="11">#REF!</definedName>
    <definedName name="e923e">#REF!</definedName>
    <definedName name="e923i" localSheetId="12">#REF!</definedName>
    <definedName name="e923i" localSheetId="11">#REF!</definedName>
    <definedName name="e923i">#REF!</definedName>
    <definedName name="e923p" localSheetId="12">#REF!</definedName>
    <definedName name="e923p" localSheetId="11">#REF!</definedName>
    <definedName name="e923p">#REF!</definedName>
    <definedName name="e924e" localSheetId="12">#REF!</definedName>
    <definedName name="e924e" localSheetId="11">#REF!</definedName>
    <definedName name="e924e">#REF!</definedName>
    <definedName name="e924i" localSheetId="12">#REF!</definedName>
    <definedName name="e924i" localSheetId="11">#REF!</definedName>
    <definedName name="e924i">#REF!</definedName>
    <definedName name="e924p" localSheetId="12">#REF!</definedName>
    <definedName name="e924p" localSheetId="11">#REF!</definedName>
    <definedName name="e924p">#REF!</definedName>
    <definedName name="e925e" localSheetId="12">#REF!</definedName>
    <definedName name="e925e" localSheetId="11">#REF!</definedName>
    <definedName name="e925e">#REF!</definedName>
    <definedName name="e925i" localSheetId="12">#REF!</definedName>
    <definedName name="e925i" localSheetId="11">#REF!</definedName>
    <definedName name="e925i">#REF!</definedName>
    <definedName name="e925p" localSheetId="12">#REF!</definedName>
    <definedName name="e925p" localSheetId="11">#REF!</definedName>
    <definedName name="e925p">#REF!</definedName>
    <definedName name="EA" localSheetId="12">#REF!</definedName>
    <definedName name="EA">#REF!</definedName>
    <definedName name="EA_1" localSheetId="12">#REF!</definedName>
    <definedName name="EA_1" localSheetId="11">#REF!</definedName>
    <definedName name="EA_1" localSheetId="14">#REF!</definedName>
    <definedName name="EA_1">#REF!</definedName>
    <definedName name="EA_13" localSheetId="12">#REF!</definedName>
    <definedName name="EA_13">#REF!</definedName>
    <definedName name="EA_39" localSheetId="12">#REF!</definedName>
    <definedName name="EA_39">#REF!</definedName>
    <definedName name="EA_6" localSheetId="12">#REF!</definedName>
    <definedName name="EA_6">#REF!</definedName>
    <definedName name="eageag" localSheetId="12" hidden="1">{#N/A,#N/A,TRUE,"Serviços"}</definedName>
    <definedName name="eageag" hidden="1">{#N/A,#N/A,TRUE,"Serviços"}</definedName>
    <definedName name="EAHYTHJWDRHYEJ" hidden="1">4</definedName>
    <definedName name="EBASREGW" localSheetId="12" hidden="1">#REF!</definedName>
    <definedName name="EBASREGW" hidden="1">#REF!</definedName>
    <definedName name="ec" localSheetId="12">#REF!</definedName>
    <definedName name="ec">#REF!</definedName>
    <definedName name="ECJ" localSheetId="12">#REF!</definedName>
    <definedName name="ECJ" localSheetId="11">#REF!</definedName>
    <definedName name="ECJ" localSheetId="14">#REF!</definedName>
    <definedName name="ECJ">#REF!</definedName>
    <definedName name="ECJ_2">#N/A</definedName>
    <definedName name="ECJ_25" localSheetId="12">#REF!</definedName>
    <definedName name="ECJ_25" localSheetId="11">#REF!</definedName>
    <definedName name="ECJ_25" localSheetId="14">#REF!</definedName>
    <definedName name="ECJ_25">#REF!</definedName>
    <definedName name="ECJ_4" localSheetId="12">#REF!</definedName>
    <definedName name="ECJ_4">#REF!</definedName>
    <definedName name="ECJJ" localSheetId="12">#REF!</definedName>
    <definedName name="ECJJ">#REF!</definedName>
    <definedName name="ECNOFIBRAS" localSheetId="12" hidden="1">{"'PXR_6500'!$A$1:$I$124"}</definedName>
    <definedName name="ECNOFIBRAS" hidden="1">{"'PXR_6500'!$A$1:$I$124"}</definedName>
    <definedName name="ECNOFIBRAS2" localSheetId="12" hidden="1">{"'PXR_6500'!$A$1:$I$124"}</definedName>
    <definedName name="ECNOFIBRAS2" hidden="1">{"'PXR_6500'!$A$1:$I$124"}</definedName>
    <definedName name="ECVCFELE" localSheetId="12">#REF!</definedName>
    <definedName name="ECVCFELE" localSheetId="11">#REF!</definedName>
    <definedName name="ECVCFELE" localSheetId="14">#REF!</definedName>
    <definedName name="ECVCFELE">#REF!</definedName>
    <definedName name="ECVCFMEC" localSheetId="12">#REF!</definedName>
    <definedName name="ECVCFMEC" localSheetId="11">#REF!</definedName>
    <definedName name="ECVCFMEC" localSheetId="14">#REF!</definedName>
    <definedName name="ECVCFMEC">#REF!</definedName>
    <definedName name="ed" localSheetId="12">#REF!</definedName>
    <definedName name="ed">#REF!</definedName>
    <definedName name="EDDFR">#N/A</definedName>
    <definedName name="EDDRFR">#N/A</definedName>
    <definedName name="EDECE">#N/A</definedName>
    <definedName name="EDEDFRE">#N/A</definedName>
    <definedName name="EDEFDRF">#N/A</definedName>
    <definedName name="EDEFR">#N/A</definedName>
    <definedName name="Edit" localSheetId="12">#REF!</definedName>
    <definedName name="Edit" localSheetId="15" hidden="1">#REF!</definedName>
    <definedName name="Edit" localSheetId="11">#REF!</definedName>
    <definedName name="Edit" localSheetId="14" hidden="1">#REF!</definedName>
    <definedName name="Edit" hidden="1">#REF!</definedName>
    <definedName name="Edital" localSheetId="12">#REF!</definedName>
    <definedName name="Edital" localSheetId="11">#REF!</definedName>
    <definedName name="edital" localSheetId="14">#REF!</definedName>
    <definedName name="edital">#REF!</definedName>
    <definedName name="edital_10" localSheetId="12">#REF!</definedName>
    <definedName name="edital_10">#REF!</definedName>
    <definedName name="edital_12" localSheetId="12">#REF!</definedName>
    <definedName name="edital_12">#REF!</definedName>
    <definedName name="edital_4" localSheetId="12">#REF!</definedName>
    <definedName name="edital_4">#REF!</definedName>
    <definedName name="edital_9" localSheetId="12">#REF!</definedName>
    <definedName name="edital_9">#REF!</definedName>
    <definedName name="EDRT">#N/A</definedName>
    <definedName name="EDT" localSheetId="12">#REF!</definedName>
    <definedName name="EDT">#REF!</definedName>
    <definedName name="edweqd" localSheetId="12" hidden="1">#REF!</definedName>
    <definedName name="edweqd" hidden="1">#REF!</definedName>
    <definedName name="EDXEC">#N/A</definedName>
    <definedName name="ee">"'file:///Y:/ENGENHARIA/Deise Aoki/PATOS - OK/PATOS 05-09-2007-ok/Laptop - Arquivos/DNIT/PATOs/Rondonópolis/PATO_BR-364_km_000_ao_km_11290_LICITAÇÃO MAIO DE 2007.xls'#$reg_mec_fx_dm_.$#REF!$#REF!:$#REF!$#REF!"</definedName>
    <definedName name="ee_1">"'file:///Y:/ENGENHARIA/Deise Aoki/PATOS - OK/PATOS 05-09-2007-ok/Laptop - Arquivos/DNIT/PATOs/Rondonópolis/PATO_BR-364_km_000_ao_km_11290_LICITAÇÃO MAIO DE 2007.xls'#$reg_mec_fx_dm_.$#REF!$#REF!:$#REF!$#REF!"</definedName>
    <definedName name="ee_14">#N/A</definedName>
    <definedName name="ee_18">#N/A</definedName>
    <definedName name="ee_19">#N/A</definedName>
    <definedName name="ee_2">#N/A</definedName>
    <definedName name="ee_20">#N/A</definedName>
    <definedName name="ee_22">#N/A</definedName>
    <definedName name="ee_26" localSheetId="12">#REF!</definedName>
    <definedName name="ee_26">#REF!</definedName>
    <definedName name="ee_27" localSheetId="12">#REF!</definedName>
    <definedName name="ee_27">#REF!</definedName>
    <definedName name="ee_28" localSheetId="12">#REF!</definedName>
    <definedName name="ee_28">#REF!</definedName>
    <definedName name="ee_29" localSheetId="12">#REF!</definedName>
    <definedName name="ee_29">#REF!</definedName>
    <definedName name="ee_34">"'file:///Y:/ENGENHARIA/Deise Aoki/PATOS - OK/PATOS 05-09-2007-ok/Laptop - Arquivos/DNIT/PATOs/Rondonópolis/PATO_BR-364_km_000_ao_km_11290_LICITAÇÃO MAIO DE 2007.xls'#$reg_mec_fx_dm_.$#REF!$#REF!:$#REF!$#REF!"</definedName>
    <definedName name="ee_37">"'file:///Y:/ENGENHARIA/Deise Aoki/PATOS - OK/PATOS 05-09-2007-ok/Laptop - Arquivos/DNIT/PATOs/Rondonópolis/PATO_BR-364_km_000_ao_km_11290_LICITAÇÃO MAIO DE 2007.xls'#$reg_mec_fx_dm_.$#REF!$#REF!:$#REF!$#REF!"</definedName>
    <definedName name="ee_38">"'file:///Y:/ENGENHARIA/Deise Aoki/PATOS - OK/PATOS 05-09-2007-ok/Laptop - Arquivos/DNIT/PATOs/Rondonópolis/PATO_BR-364_km_000_ao_km_11290_LICITAÇÃO MAIO DE 2007.xls'#$reg_mec_fx_dm_.$#REF!$#REF!:$#REF!$#REF!"</definedName>
    <definedName name="ee_49">"'file:///Y:/ENGENHARIA/Deise Aoki/PATOS - OK/PATOS 05-09-2007-ok/Laptop - Arquivos/DNIT/PATOs/Rondonópolis/PATO_BR-364_km_000_ao_km_11290_LICITAÇÃO MAIO DE 2007.xls'#$reg_mec_fx_dm_.$#REF!$#REF!:$#REF!$#REF!"</definedName>
    <definedName name="ee_5" localSheetId="12">#REF!</definedName>
    <definedName name="ee_5">#REF!</definedName>
    <definedName name="ee_6" localSheetId="12">#REF!</definedName>
    <definedName name="ee_6">#REF!</definedName>
    <definedName name="eedd" localSheetId="12" hidden="1">{#N/A,#N/A,TRUE,"BD 97";#N/A,#N/A,TRUE,"IR E CS 1997";#N/A,#N/A,TRUE,"CONTINGÊNCIAS";#N/A,#N/A,TRUE,"AD_EX_97";#N/A,#N/A,TRUE,"PR ND";#N/A,#N/A,TRUE,"8191";#N/A,#N/A,TRUE,"8383";#N/A,#N/A,TRUE,"MP 1024"}</definedName>
    <definedName name="eedd" hidden="1">{#N/A,#N/A,TRUE,"BD 97";#N/A,#N/A,TRUE,"IR E CS 1997";#N/A,#N/A,TRUE,"CONTINGÊNCIAS";#N/A,#N/A,TRUE,"AD_EX_97";#N/A,#N/A,TRUE,"PR ND";#N/A,#N/A,TRUE,"8191";#N/A,#N/A,TRUE,"8383";#N/A,#N/A,TRUE,"MP 1024"}</definedName>
    <definedName name="EEE" localSheetId="12" hidden="1">{"'PXR_6500'!$A$1:$I$124"}</definedName>
    <definedName name="eee" localSheetId="11">#REF!</definedName>
    <definedName name="EEE" hidden="1">{"'PXR_6500'!$A$1:$I$124"}</definedName>
    <definedName name="eeee" localSheetId="12">#REF!</definedName>
    <definedName name="eeee">#REF!</definedName>
    <definedName name="eeeee" localSheetId="12" hidden="1">{#N/A,#N/A,FALSE,"MO (2)"}</definedName>
    <definedName name="eeeee" localSheetId="11">#N/A</definedName>
    <definedName name="eeeee" hidden="1">{#N/A,#N/A,FALSE,"MO (2)"}</definedName>
    <definedName name="Ef" localSheetId="12">#REF!</definedName>
    <definedName name="Ef" localSheetId="11">#REF!</definedName>
    <definedName name="Ef">#REF!</definedName>
    <definedName name="Efaixa" localSheetId="12">#REF!</definedName>
    <definedName name="Efaixa">#REF!</definedName>
    <definedName name="Efaixa_1">"'file:///C:/Documents and Settings/mauricio.ferrao/Desktop/ARQUIVOS R96/EXCEL/PATOs/BR153_99.XLS'#$'P A T O  D'.$#REF!$#REF!"</definedName>
    <definedName name="Efaixa_3" localSheetId="12">#REF!</definedName>
    <definedName name="Efaixa_3">#REF!</definedName>
    <definedName name="Efaixa_4" localSheetId="12">#REF!</definedName>
    <definedName name="Efaixa_4">#REF!</definedName>
    <definedName name="Efaixa_5" localSheetId="12">#REF!</definedName>
    <definedName name="Efaixa_5">#REF!</definedName>
    <definedName name="Efaixaa" localSheetId="12">#REF!</definedName>
    <definedName name="Efaixaa">#REF!</definedName>
    <definedName name="efas" localSheetId="12" hidden="1">{#N/A,#N/A,TRUE,"Serviços"}</definedName>
    <definedName name="efas" hidden="1">{#N/A,#N/A,TRUE,"Serviços"}</definedName>
    <definedName name="efcd" localSheetId="12" hidden="1">#REF!</definedName>
    <definedName name="efcd" hidden="1">#REF!</definedName>
    <definedName name="EFFEEF" localSheetId="12" hidden="1">{#N/A,#N/A,FALSE,"Aging Summary";#N/A,#N/A,FALSE,"Ratio Analysis";#N/A,#N/A,FALSE,"Test 120 Day Accts";#N/A,#N/A,FALSE,"Tickmarks"}</definedName>
    <definedName name="EFFEEF" hidden="1">{#N/A,#N/A,FALSE,"Aging Summary";#N/A,#N/A,FALSE,"Ratio Analysis";#N/A,#N/A,FALSE,"Test 120 Day Accts";#N/A,#N/A,FALSE,"Tickmarks"}</definedName>
    <definedName name="EFFGGRT">#N/A</definedName>
    <definedName name="efrfrf">#N/A</definedName>
    <definedName name="Ei" localSheetId="12">#REF!</definedName>
    <definedName name="Ei" localSheetId="11">#REF!</definedName>
    <definedName name="Ei">#REF!</definedName>
    <definedName name="eipeo" localSheetId="12" hidden="1">{#N/A,#N/A,TRUE,"Serviços"}</definedName>
    <definedName name="eipeo" hidden="1">{#N/A,#N/A,TRUE,"Serviços"}</definedName>
    <definedName name="EJ" localSheetId="12">#REF!</definedName>
    <definedName name="EJ" localSheetId="11">#REF!</definedName>
    <definedName name="EJ" localSheetId="14">#REF!</definedName>
    <definedName name="EJ">#REF!</definedName>
    <definedName name="EJ_1" localSheetId="12">#REF!</definedName>
    <definedName name="EJ_1" localSheetId="11">#REF!</definedName>
    <definedName name="EJ_1" localSheetId="14">#REF!</definedName>
    <definedName name="EJ_1">#REF!</definedName>
    <definedName name="EJ_2">#N/A</definedName>
    <definedName name="EJ_25" localSheetId="12">#REF!</definedName>
    <definedName name="EJ_25" localSheetId="11">#REF!</definedName>
    <definedName name="EJ_25" localSheetId="14">#REF!</definedName>
    <definedName name="EJ_25">#REF!</definedName>
    <definedName name="EJ_4" localSheetId="12">#REF!</definedName>
    <definedName name="EJ_4">#REF!</definedName>
    <definedName name="EJJ" localSheetId="12">#REF!</definedName>
    <definedName name="EJJ">#REF!</definedName>
    <definedName name="EK" localSheetId="12">#REF!</definedName>
    <definedName name="EK">#REF!</definedName>
    <definedName name="ele" localSheetId="12">#REF!</definedName>
    <definedName name="ele">#REF!</definedName>
    <definedName name="ELEMENTO_VAZADO" localSheetId="12">#REF!</definedName>
    <definedName name="ELEMENTO_VAZADO" localSheetId="11">#REF!</definedName>
    <definedName name="ELEMENTO_VAZADO">#REF!</definedName>
    <definedName name="Eletrica" localSheetId="12" hidden="1">{#N/A,#N/A,FALSE,"GERAL";#N/A,#N/A,FALSE,"012-96";#N/A,#N/A,FALSE,"018-96";#N/A,#N/A,FALSE,"027-96";#N/A,#N/A,FALSE,"059-96";#N/A,#N/A,FALSE,"076-96";#N/A,#N/A,FALSE,"019-97";#N/A,#N/A,FALSE,"021-97";#N/A,#N/A,FALSE,"022-97";#N/A,#N/A,FALSE,"028-97"}</definedName>
    <definedName name="Eletrica" hidden="1">{#N/A,#N/A,FALSE,"GERAL";#N/A,#N/A,FALSE,"012-96";#N/A,#N/A,FALSE,"018-96";#N/A,#N/A,FALSE,"027-96";#N/A,#N/A,FALSE,"059-96";#N/A,#N/A,FALSE,"076-96";#N/A,#N/A,FALSE,"019-97";#N/A,#N/A,FALSE,"021-97";#N/A,#N/A,FALSE,"022-97";#N/A,#N/A,FALSE,"028-97"}</definedName>
    <definedName name="ELETRICISTA" localSheetId="12">#REF!</definedName>
    <definedName name="ELETRICISTA" localSheetId="11">#REF!</definedName>
    <definedName name="ELETRICISTA">#REF!</definedName>
    <definedName name="ELIAS">#REF!</definedName>
    <definedName name="elr1\2" localSheetId="12">#REF!</definedName>
    <definedName name="elr1\2">#REF!</definedName>
    <definedName name="elv50x40" localSheetId="12">#REF!</definedName>
    <definedName name="elv50x40">#REF!</definedName>
    <definedName name="EM" localSheetId="12">"$#REF!.$E$30"</definedName>
    <definedName name="Em" localSheetId="11">#REF!</definedName>
    <definedName name="EM">"$#REF!.$E$30"</definedName>
    <definedName name="em_algarismo_e_por_extenso" localSheetId="12">#REF!</definedName>
    <definedName name="em_algarismo_e_por_extenso" localSheetId="11">#REF!</definedName>
    <definedName name="em_algarismo_e_por_extenso" localSheetId="14">#REF!</definedName>
    <definedName name="em_algarismo_e_por_extenso">#REF!</definedName>
    <definedName name="emec" localSheetId="12">#REF!</definedName>
    <definedName name="emec">#REF!</definedName>
    <definedName name="emecma" localSheetId="12">#REF!</definedName>
    <definedName name="emecma">#REF!</definedName>
    <definedName name="emecta" localSheetId="12">#REF!</definedName>
    <definedName name="emecta">#REF!</definedName>
    <definedName name="EMEGENCIA" localSheetId="11">#REF!</definedName>
    <definedName name="EMEGENCIA">#N/A</definedName>
    <definedName name="EMEGENCIA_10">#N/A</definedName>
    <definedName name="EMEGENCIA_11">#N/A</definedName>
    <definedName name="EMEGENCIA_12">#N/A</definedName>
    <definedName name="EMEGENCIA_13">#N/A</definedName>
    <definedName name="EMEGENCIA_14">#N/A</definedName>
    <definedName name="EMEGENCIA_15">#N/A</definedName>
    <definedName name="EMEGENCIA_16">#N/A</definedName>
    <definedName name="EMEGENCIA_17">#N/A</definedName>
    <definedName name="EMEGENCIA_18">#N/A</definedName>
    <definedName name="EMEGENCIA_2">#N/A</definedName>
    <definedName name="EMEGENCIA_5">#N/A</definedName>
    <definedName name="EMEGENCIA_6">#N/A</definedName>
    <definedName name="EMEGENCIA_7">#N/A</definedName>
    <definedName name="EMEGENCIA_8">#N/A</definedName>
    <definedName name="EMEGENCIA_9">#N/A</definedName>
    <definedName name="EMERGENCIA" localSheetId="11">#REF!</definedName>
    <definedName name="EMERGENCIA">#N/A</definedName>
    <definedName name="EMMA" localSheetId="12">#REF!</definedName>
    <definedName name="EMMA">#REF!</definedName>
    <definedName name="EMN" localSheetId="12">#REF!</definedName>
    <definedName name="EMN" localSheetId="11">#REF!</definedName>
    <definedName name="EMN" localSheetId="14">#REF!</definedName>
    <definedName name="EMN">#REF!</definedName>
    <definedName name="EMP" localSheetId="12">#REF!</definedName>
    <definedName name="EMP">#REF!</definedName>
    <definedName name="EMP_13" localSheetId="12">#REF!</definedName>
    <definedName name="EMP_13">#REF!</definedName>
    <definedName name="EMP_39" localSheetId="12">#REF!</definedName>
    <definedName name="EMP_39">#REF!</definedName>
    <definedName name="EMP_6" localSheetId="12">#REF!</definedName>
    <definedName name="EMP_6">#REF!</definedName>
    <definedName name="EmpAux" hidden="1">""</definedName>
    <definedName name="Empo" localSheetId="12">#REF!</definedName>
    <definedName name="Empo" localSheetId="11">#REF!</definedName>
    <definedName name="Empo" localSheetId="14">#REF!</definedName>
    <definedName name="Empo">#REF!</definedName>
    <definedName name="empo2">#REF!</definedName>
    <definedName name="Empola2">#REF!</definedName>
    <definedName name="Empolamento" localSheetId="12">#REF!</definedName>
    <definedName name="Empolamento" localSheetId="11">#REF!</definedName>
    <definedName name="Empolamento" localSheetId="14">#REF!</definedName>
    <definedName name="Empolamento">#REF!</definedName>
    <definedName name="Empolo2">#REF!</definedName>
    <definedName name="empolo3">#REF!</definedName>
    <definedName name="Empr" localSheetId="12">#REF!</definedName>
    <definedName name="Empr" localSheetId="15" hidden="1">#REF!</definedName>
    <definedName name="Empr" localSheetId="11">#REF!</definedName>
    <definedName name="Empr" localSheetId="14" hidden="1">#REF!</definedName>
    <definedName name="Empr" hidden="1">#REF!</definedName>
    <definedName name="EMPRE" localSheetId="12">#REF!</definedName>
    <definedName name="EMPRE">#REF!</definedName>
    <definedName name="EMPRESA" localSheetId="12">#REF!</definedName>
    <definedName name="EMPRESA" localSheetId="11">#REF!</definedName>
    <definedName name="EMPRESA">#REF!</definedName>
    <definedName name="Empresa_Lider" localSheetId="12">#REF!</definedName>
    <definedName name="Empresa_Lider">#REF!</definedName>
    <definedName name="emprestimo" localSheetId="12">#REF!</definedName>
    <definedName name="emprestimo">#REF!</definedName>
    <definedName name="EMTA" localSheetId="12">#REF!</definedName>
    <definedName name="EMTA">#REF!</definedName>
    <definedName name="EMUL" localSheetId="12">#REF!</definedName>
    <definedName name="EMUL">#REF!</definedName>
    <definedName name="EMULPOL" localSheetId="12">#REF!</definedName>
    <definedName name="EMULPOL">#REF!</definedName>
    <definedName name="EMULPOLROO" localSheetId="12">#REF!</definedName>
    <definedName name="EMULPOLROO">#REF!</definedName>
    <definedName name="EMW" localSheetId="12">"$#REF!.$E$32"</definedName>
    <definedName name="EMW" localSheetId="11">#REF!</definedName>
    <definedName name="EMW">"$#REF!.$E$32"</definedName>
    <definedName name="EMWA" localSheetId="12">"$#REF!.$E$31"</definedName>
    <definedName name="EMWA" localSheetId="11">#REF!</definedName>
    <definedName name="EMWA">"$#REF!.$E$31"</definedName>
    <definedName name="ENC" localSheetId="12">#REF!</definedName>
    <definedName name="ENC" localSheetId="11">#REF!</definedName>
    <definedName name="ENC" localSheetId="14">#REF!</definedName>
    <definedName name="ENC">#REF!</definedName>
    <definedName name="ENCANADOR" localSheetId="12">#REF!</definedName>
    <definedName name="ENCANADOR" localSheetId="11">#REF!</definedName>
    <definedName name="ENCANADOR">#REF!</definedName>
    <definedName name="ENCARGO" localSheetId="12">#REF!</definedName>
    <definedName name="ENCARGO">#REF!</definedName>
    <definedName name="ENCARR" localSheetId="12">#REF!</definedName>
    <definedName name="ENCARR">#REF!</definedName>
    <definedName name="ENCARREGADO" localSheetId="12">#REF!</definedName>
    <definedName name="ENCARREGADO">#REF!</definedName>
    <definedName name="ENCMA" localSheetId="12">#REF!</definedName>
    <definedName name="ENCMA">#REF!</definedName>
    <definedName name="encp" localSheetId="12">#REF!</definedName>
    <definedName name="encp">#REF!</definedName>
    <definedName name="encsociais" localSheetId="12">#REF!</definedName>
    <definedName name="encsociais">#REF!</definedName>
    <definedName name="enct" localSheetId="12">#REF!</definedName>
    <definedName name="enct">#REF!</definedName>
    <definedName name="ENCTA" localSheetId="12">#REF!</definedName>
    <definedName name="ENCTA">#REF!</definedName>
    <definedName name="eng" localSheetId="12">#REF!</definedName>
    <definedName name="eng" localSheetId="11">#REF!</definedName>
    <definedName name="eng">#REF!</definedName>
    <definedName name="eng." localSheetId="12" hidden="1">{#N/A,#N/A,FALSE,"MO (2)"}</definedName>
    <definedName name="eng." localSheetId="11" hidden="1">{#N/A,#N/A,FALSE,"MO (2)"}</definedName>
    <definedName name="eng." hidden="1">{#N/A,#N/A,FALSE,"MO (2)"}</definedName>
    <definedName name="ENGATE_STORZ" localSheetId="12">#REF!</definedName>
    <definedName name="ENGATE_STORZ" localSheetId="11">#REF!</definedName>
    <definedName name="ENGATE_STORZ">#REF!</definedName>
    <definedName name="EngEmpresa" localSheetId="12">#REF!</definedName>
    <definedName name="EngEmpresa">#REF!</definedName>
    <definedName name="ENGENHARIA" localSheetId="12" hidden="1">{#N/A,#N/A,FALSE,"MO (2)"}</definedName>
    <definedName name="ENGENHARIA" localSheetId="11" hidden="1">{#N/A,#N/A,FALSE,"MO (2)"}</definedName>
    <definedName name="ENGENHARIA" hidden="1">{#N/A,#N/A,FALSE,"MO (2)"}</definedName>
    <definedName name="EngSuper" localSheetId="12">#REF!</definedName>
    <definedName name="EngSuper">#REF!</definedName>
    <definedName name="ENLEIV" localSheetId="12">#REF!</definedName>
    <definedName name="ENLEIV" localSheetId="11">#REF!</definedName>
    <definedName name="ENLEIV" localSheetId="14">#REF!</definedName>
    <definedName name="ENLEIV">#REF!</definedName>
    <definedName name="ENLEIV_10" localSheetId="12">#REF!</definedName>
    <definedName name="ENLEIV_10">#REF!</definedName>
    <definedName name="ENLEIV_12" localSheetId="12">#REF!</definedName>
    <definedName name="ENLEIV_12">#REF!</definedName>
    <definedName name="ENLEIV_9" localSheetId="12">#REF!</definedName>
    <definedName name="ENLEIV_9">#REF!</definedName>
    <definedName name="ENR" localSheetId="12">#REF!</definedName>
    <definedName name="ENR">#REF!</definedName>
    <definedName name="ENRMA" localSheetId="12">#REF!</definedName>
    <definedName name="ENRMA">#REF!</definedName>
    <definedName name="Enrocamento" localSheetId="12" hidden="1">{#N/A,#N/A,TRUE,"Plan1"}</definedName>
    <definedName name="Enrocamento" localSheetId="11">#N/A</definedName>
    <definedName name="Enrocamento" hidden="1">{#N/A,#N/A,TRUE,"Plan1"}</definedName>
    <definedName name="Enrocamento_1">#NAME?</definedName>
    <definedName name="Enrocamento_14">#N/A</definedName>
    <definedName name="Enrocamento_18">#N/A</definedName>
    <definedName name="Enrocamento_19">#N/A</definedName>
    <definedName name="Enrocamento_2">#N/A</definedName>
    <definedName name="Enrocamento_20">#N/A</definedName>
    <definedName name="Enrocamento_22">#N/A</definedName>
    <definedName name="ENROCAMENTOJOGADA" localSheetId="12">#REF!</definedName>
    <definedName name="ENROCAMENTOJOGADA">#REF!</definedName>
    <definedName name="Enrocamentos" localSheetId="12" hidden="1">{#N/A,#N/A,TRUE,"Plan1"}</definedName>
    <definedName name="Enrocamentos" localSheetId="11" hidden="1">{#N/A,#N/A,TRUE,"Plan1"}</definedName>
    <definedName name="Enrocamentos" hidden="1">{#N/A,#N/A,TRUE,"Plan1"}</definedName>
    <definedName name="ENROCPARRMANALT" localSheetId="12">#REF!</definedName>
    <definedName name="ENROCPARRMANALT">#REF!</definedName>
    <definedName name="ENROCPJOGMANALT" localSheetId="12">#REF!</definedName>
    <definedName name="ENROCPJOGMANALT">#REF!</definedName>
    <definedName name="ENRTA" localSheetId="12">#REF!</definedName>
    <definedName name="ENRTA">#REF!</definedName>
    <definedName name="ENT" localSheetId="12">#REF!</definedName>
    <definedName name="ENT" localSheetId="11">#REF!</definedName>
    <definedName name="ENT" localSheetId="14">#REF!</definedName>
    <definedName name="ENT">#REF!</definedName>
    <definedName name="ENTRADA" localSheetId="12">#REF!</definedName>
    <definedName name="ENTRADA">#REF!</definedName>
    <definedName name="entrada1">#REF!</definedName>
    <definedName name="entrada2">#REF!</definedName>
    <definedName name="Entrega" localSheetId="12">#REF!</definedName>
    <definedName name="Entrega">#REF!</definedName>
    <definedName name="eoju" localSheetId="12" hidden="1">{#N/A,#N/A,FALSE,"GERAL";#N/A,#N/A,FALSE,"012-96";#N/A,#N/A,FALSE,"018-96";#N/A,#N/A,FALSE,"027-96";#N/A,#N/A,FALSE,"059-96";#N/A,#N/A,FALSE,"076-96";#N/A,#N/A,FALSE,"019-97";#N/A,#N/A,FALSE,"021-97";#N/A,#N/A,FALSE,"022-97";#N/A,#N/A,FALSE,"028-97"}</definedName>
    <definedName name="eoju" hidden="1">{#N/A,#N/A,FALSE,"GERAL";#N/A,#N/A,FALSE,"012-96";#N/A,#N/A,FALSE,"018-96";#N/A,#N/A,FALSE,"027-96";#N/A,#N/A,FALSE,"059-96";#N/A,#N/A,FALSE,"076-96";#N/A,#N/A,FALSE,"019-97";#N/A,#N/A,FALSE,"021-97";#N/A,#N/A,FALSE,"022-97";#N/A,#N/A,FALSE,"028-97"}</definedName>
    <definedName name="ep" localSheetId="12">#REF!</definedName>
    <definedName name="ep" localSheetId="11">#REF!</definedName>
    <definedName name="ep">#REF!</definedName>
    <definedName name="EPA" localSheetId="12">#REF!</definedName>
    <definedName name="EPA">#REF!</definedName>
    <definedName name="EPJ" localSheetId="12">#REF!</definedName>
    <definedName name="EPJ">#REF!</definedName>
    <definedName name="EQ" localSheetId="17" hidden="1">#REF!</definedName>
    <definedName name="EQ" localSheetId="12" hidden="1">#REF!</definedName>
    <definedName name="EQ" localSheetId="15" hidden="1">#REF!</definedName>
    <definedName name="EQ" localSheetId="9">#REF!</definedName>
    <definedName name="EQ" localSheetId="6" hidden="1">#REF!</definedName>
    <definedName name="EQ" localSheetId="14" hidden="1">#REF!</definedName>
    <definedName name="EQ" localSheetId="16" hidden="1">#REF!</definedName>
    <definedName name="EQ" localSheetId="1" hidden="1">#REF!</definedName>
    <definedName name="EQ" localSheetId="0" hidden="1">#REF!</definedName>
    <definedName name="EQ" hidden="1">#REF!</definedName>
    <definedName name="EQ_SICROPE_201511" localSheetId="12">#REF!</definedName>
    <definedName name="EQ_SICROPE_201511">#REF!</definedName>
    <definedName name="eqeqeqeq" localSheetId="12">#REF!</definedName>
    <definedName name="eqeqeqeq">#REF!</definedName>
    <definedName name="EQPTOS" localSheetId="12">#REF!</definedName>
    <definedName name="EQPTOS">#REF!</definedName>
    <definedName name="equip" localSheetId="12">#REF!</definedName>
    <definedName name="equip" localSheetId="11">#REF!</definedName>
    <definedName name="Equip" localSheetId="14">#REF!</definedName>
    <definedName name="Equip">#REF!</definedName>
    <definedName name="equipamento" localSheetId="12">#REF!</definedName>
    <definedName name="equipamento" localSheetId="11">#REF!</definedName>
    <definedName name="equipamento" localSheetId="14">#REF!</definedName>
    <definedName name="equipamento">#REF!</definedName>
    <definedName name="equipamento_1" localSheetId="12">#REF!</definedName>
    <definedName name="equipamento_1" localSheetId="11">#REF!</definedName>
    <definedName name="equipamento_1" localSheetId="14">#REF!</definedName>
    <definedName name="equipamento_1">#REF!</definedName>
    <definedName name="equipamento_10">"$#REF!.$A$1:$E$56"</definedName>
    <definedName name="equipamento_4" localSheetId="12">#REF!</definedName>
    <definedName name="equipamento_4" localSheetId="11">#REF!</definedName>
    <definedName name="equipamento_4" localSheetId="14">#REF!</definedName>
    <definedName name="equipamento_4">#REF!</definedName>
    <definedName name="equipamento_4_2">#N/A</definedName>
    <definedName name="equipamento_6" localSheetId="12">#REF!</definedName>
    <definedName name="equipamento_6" localSheetId="11">#REF!</definedName>
    <definedName name="equipamento_6" localSheetId="14">#REF!</definedName>
    <definedName name="equipamento_6">#REF!</definedName>
    <definedName name="equipamento_6_2">#N/A</definedName>
    <definedName name="equipamento_7" localSheetId="12">#REF!</definedName>
    <definedName name="equipamento_7" localSheetId="11">#REF!</definedName>
    <definedName name="equipamento_7" localSheetId="14">#REF!</definedName>
    <definedName name="equipamento_7">#REF!</definedName>
    <definedName name="equipamento_7_2">#N/A</definedName>
    <definedName name="equipamento_8" localSheetId="12">#REF!</definedName>
    <definedName name="equipamento_8" localSheetId="11">#REF!</definedName>
    <definedName name="equipamento_8" localSheetId="14">#REF!</definedName>
    <definedName name="equipamento_8">#REF!</definedName>
    <definedName name="equipamento_8_2">#N/A</definedName>
    <definedName name="equipamento_9" localSheetId="12">#REF!</definedName>
    <definedName name="equipamento_9" localSheetId="11">#REF!</definedName>
    <definedName name="equipamento_9" localSheetId="14">#REF!</definedName>
    <definedName name="equipamento_9">#REF!</definedName>
    <definedName name="equipamento_9_2">#N/A</definedName>
    <definedName name="EQUIPAMENTOS" localSheetId="12">#REF!</definedName>
    <definedName name="EQUIPAMENTOS">#REF!</definedName>
    <definedName name="EQUIPE_01__FABRICIO">"#REF!"</definedName>
    <definedName name="EQUIPO1">#REF!</definedName>
    <definedName name="equipp" localSheetId="12">#REF!</definedName>
    <definedName name="equipp" localSheetId="11">#REF!</definedName>
    <definedName name="equipp">#REF!</definedName>
    <definedName name="ereerer" localSheetId="12" hidden="1">{#N/A,#N/A,FALSE,"MO (2)"}</definedName>
    <definedName name="ereerer" localSheetId="11" hidden="1">{#N/A,#N/A,FALSE,"MO (2)"}</definedName>
    <definedName name="ereerer" hidden="1">{#N/A,#N/A,FALSE,"MO (2)"}</definedName>
    <definedName name="erewq" localSheetId="12">#REF!</definedName>
    <definedName name="erewq" localSheetId="11">#REF!</definedName>
    <definedName name="erewq">#REF!</definedName>
    <definedName name="ERGTER" localSheetId="12">#REF!</definedName>
    <definedName name="ERGTER">#REF!</definedName>
    <definedName name="EROSOES" localSheetId="12">{#N/A,#N/A,TRUE,"Serviços"}</definedName>
    <definedName name="EROSOES" localSheetId="11">{#N/A,#N/A,TRUE,"Serviços"}</definedName>
    <definedName name="EROSOES">{#N/A,#N/A,TRUE,"Serviços"}</definedName>
    <definedName name="erqe">#N/A</definedName>
    <definedName name="err" localSheetId="12">#REF!</definedName>
    <definedName name="err" localSheetId="11">#REF!</definedName>
    <definedName name="err">#REF!</definedName>
    <definedName name="ERT" localSheetId="12">#REF!</definedName>
    <definedName name="ERT" localSheetId="11">#REF!</definedName>
    <definedName name="ert">{#N/A,#N/A,FALSE,"QUADRO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erttttt" localSheetId="12">#REF!</definedName>
    <definedName name="erttttt">#REF!</definedName>
    <definedName name="erwe" localSheetId="12">#REF!</definedName>
    <definedName name="erwe" localSheetId="11">#REF!</definedName>
    <definedName name="erwe" localSheetId="14">#REF!</definedName>
    <definedName name="erwe">#REF!</definedName>
    <definedName name="ES" localSheetId="12" hidden="1">#REF!</definedName>
    <definedName name="ES" localSheetId="15" hidden="1">#REF!</definedName>
    <definedName name="ES" localSheetId="11">#REF!</definedName>
    <definedName name="ES" localSheetId="14" hidden="1">#REF!</definedName>
    <definedName name="ES" hidden="1">#REF!</definedName>
    <definedName name="esag" localSheetId="12">#REF!</definedName>
    <definedName name="esag">#REF!</definedName>
    <definedName name="ESC" localSheetId="12">#REF!</definedName>
    <definedName name="ESC" localSheetId="11">#REF!</definedName>
    <definedName name="esc">#REF!</definedName>
    <definedName name="ESC1CAT" localSheetId="12">#REF!</definedName>
    <definedName name="ESC1CAT">#REF!</definedName>
    <definedName name="escada">#REF!</definedName>
    <definedName name="Escavação" localSheetId="12">#REF!</definedName>
    <definedName name="ESCAVAÇÃO" localSheetId="11">#REF!</definedName>
    <definedName name="Escavação" localSheetId="14">#REF!</definedName>
    <definedName name="Escavação">#REF!</definedName>
    <definedName name="ESCAVJAZIDA" localSheetId="12">#REF!</definedName>
    <definedName name="ESCAVJAZIDA">#REF!</definedName>
    <definedName name="ESCAVLIMP" localSheetId="12">#REF!</definedName>
    <definedName name="ESCAVLIMP">#REF!</definedName>
    <definedName name="ESCAVMAT1CAT" localSheetId="12">#REF!</definedName>
    <definedName name="ESCAVMAT1CAT">#REF!</definedName>
    <definedName name="ESCAVMEC" localSheetId="12">#REF!</definedName>
    <definedName name="ESCAVMEC" localSheetId="11">#REF!</definedName>
    <definedName name="escavmec">#REF!</definedName>
    <definedName name="ESCAVMECVAL1CAT" localSheetId="12">#REF!</definedName>
    <definedName name="ESCAVMECVAL1CAT">#REF!</definedName>
    <definedName name="EscManValas" localSheetId="12">#REF!</definedName>
    <definedName name="EscManValas" localSheetId="11">#REF!</definedName>
    <definedName name="EscManValas" localSheetId="14">#REF!</definedName>
    <definedName name="EscManValas">#REF!</definedName>
    <definedName name="EscMecValas" localSheetId="12">#REF!</definedName>
    <definedName name="EscMecValas" localSheetId="11">#REF!</definedName>
    <definedName name="EscMecValas" localSheetId="14">#REF!</definedName>
    <definedName name="EscMecValas">#REF!</definedName>
    <definedName name="Esconsidade_OAC" localSheetId="12">#REF!</definedName>
    <definedName name="Esconsidade_OAC">#REF!</definedName>
    <definedName name="EsconsidadeNãoseaplicaOAC" localSheetId="12">#REF!</definedName>
    <definedName name="EsconsidadeNãoseaplicaOAC">#REF!</definedName>
    <definedName name="EsconsidadeOAC" localSheetId="12">#REF!</definedName>
    <definedName name="EsconsidadeOAC">#REF!</definedName>
    <definedName name="EsconsidadeOACImplantação" localSheetId="12">#REF!</definedName>
    <definedName name="EsconsidadeOACImplantação">#REF!</definedName>
    <definedName name="ESCORA" localSheetId="12">#REF!</definedName>
    <definedName name="ESCORA" localSheetId="11">#REF!</definedName>
    <definedName name="ESCORA">#REF!</definedName>
    <definedName name="Escoram" localSheetId="12">#REF!</definedName>
    <definedName name="Escoram">#REF!</definedName>
    <definedName name="EscPonte" localSheetId="12">#REF!</definedName>
    <definedName name="EscPonte">#REF!</definedName>
    <definedName name="esm" localSheetId="12">#REF!</definedName>
    <definedName name="esm">#REF!</definedName>
    <definedName name="ESocial" localSheetId="12">#REF!</definedName>
    <definedName name="ESocial" localSheetId="11">#REF!</definedName>
    <definedName name="ESocial" localSheetId="14">#REF!</definedName>
    <definedName name="ESocial">#REF!</definedName>
    <definedName name="ESP" localSheetId="12" hidden="1">{#N/A,#N/A,FALSE,"GERAL";#N/A,#N/A,FALSE,"012-96";#N/A,#N/A,FALSE,"018-96";#N/A,#N/A,FALSE,"027-96";#N/A,#N/A,FALSE,"059-96";#N/A,#N/A,FALSE,"076-96";#N/A,#N/A,FALSE,"019-97";#N/A,#N/A,FALSE,"021-97";#N/A,#N/A,FALSE,"022-97";#N/A,#N/A,FALSE,"028-97"}</definedName>
    <definedName name="ESP" hidden="1">{#N/A,#N/A,FALSE,"GERAL";#N/A,#N/A,FALSE,"012-96";#N/A,#N/A,FALSE,"018-96";#N/A,#N/A,FALSE,"027-96";#N/A,#N/A,FALSE,"059-96";#N/A,#N/A,FALSE,"076-96";#N/A,#N/A,FALSE,"019-97";#N/A,#N/A,FALSE,"021-97";#N/A,#N/A,FALSE,"022-97";#N/A,#N/A,FALSE,"028-97"}</definedName>
    <definedName name="ESPCON" localSheetId="12" hidden="1">{#N/A,#N/A,FALSE,"GERAL";#N/A,#N/A,FALSE,"012-96";#N/A,#N/A,FALSE,"018-96";#N/A,#N/A,FALSE,"027-96";#N/A,#N/A,FALSE,"059-96";#N/A,#N/A,FALSE,"076-96";#N/A,#N/A,FALSE,"019-97";#N/A,#N/A,FALSE,"021-97";#N/A,#N/A,FALSE,"022-97";#N/A,#N/A,FALSE,"028-97"}</definedName>
    <definedName name="ESPCON" hidden="1">{#N/A,#N/A,FALSE,"GERAL";#N/A,#N/A,FALSE,"012-96";#N/A,#N/A,FALSE,"018-96";#N/A,#N/A,FALSE,"027-96";#N/A,#N/A,FALSE,"059-96";#N/A,#N/A,FALSE,"076-96";#N/A,#N/A,FALSE,"019-97";#N/A,#N/A,FALSE,"021-97";#N/A,#N/A,FALSE,"022-97";#N/A,#N/A,FALSE,"028-97"}</definedName>
    <definedName name="ESPESSAMENTO" localSheetId="12" hidden="1">{#N/A,#N/A,FALSE,"GERAL";#N/A,#N/A,FALSE,"012-96";#N/A,#N/A,FALSE,"018-96";#N/A,#N/A,FALSE,"027-96";#N/A,#N/A,FALSE,"059-96";#N/A,#N/A,FALSE,"076-96";#N/A,#N/A,FALSE,"019-97";#N/A,#N/A,FALSE,"021-97";#N/A,#N/A,FALSE,"022-97";#N/A,#N/A,FALSE,"028-97"}</definedName>
    <definedName name="ESPESSAMENTO" hidden="1">{#N/A,#N/A,FALSE,"GERAL";#N/A,#N/A,FALSE,"012-96";#N/A,#N/A,FALSE,"018-96";#N/A,#N/A,FALSE,"027-96";#N/A,#N/A,FALSE,"059-96";#N/A,#N/A,FALSE,"076-96";#N/A,#N/A,FALSE,"019-97";#N/A,#N/A,FALSE,"021-97";#N/A,#N/A,FALSE,"022-97";#N/A,#N/A,FALSE,"028-97"}</definedName>
    <definedName name="EST" localSheetId="12">#REF!</definedName>
    <definedName name="EST" localSheetId="11">#REF!</definedName>
    <definedName name="EST" localSheetId="14">#REF!</definedName>
    <definedName name="EST">#REF!</definedName>
    <definedName name="est1_1" localSheetId="12">#REF!</definedName>
    <definedName name="est1_1" localSheetId="11">#REF!</definedName>
    <definedName name="est1_1" localSheetId="14">#REF!</definedName>
    <definedName name="est1_1">#REF!</definedName>
    <definedName name="est1_14">#N/A</definedName>
    <definedName name="est1_7">#N/A</definedName>
    <definedName name="est1_7_1" localSheetId="12">#REF!</definedName>
    <definedName name="est1_7_1" localSheetId="11">#REF!</definedName>
    <definedName name="est1_7_1" localSheetId="14">#REF!</definedName>
    <definedName name="est1_7_1">#REF!</definedName>
    <definedName name="est1_7_14">#N/A</definedName>
    <definedName name="Estabilidade" localSheetId="12">#REF!</definedName>
    <definedName name="Estabilidade" localSheetId="11">#REF!</definedName>
    <definedName name="Estabilidade" localSheetId="14">#REF!</definedName>
    <definedName name="Estabilidade">#REF!</definedName>
    <definedName name="EstacaFinal" localSheetId="12">#REF!</definedName>
    <definedName name="EstacaFinal" localSheetId="11">#REF!</definedName>
    <definedName name="EstacaFinal" localSheetId="14">#REF!</definedName>
    <definedName name="EstacaFinal">#REF!</definedName>
    <definedName name="EstacaInicial" localSheetId="12">#REF!</definedName>
    <definedName name="EstacaInicial" localSheetId="11">#REF!</definedName>
    <definedName name="EstacaInicial" localSheetId="14">#REF!</definedName>
    <definedName name="EstacaInicial">#REF!</definedName>
    <definedName name="ESTADO" localSheetId="12">#REF!</definedName>
    <definedName name="ESTADO" localSheetId="11">#REF!</definedName>
    <definedName name="ESTADO" localSheetId="14">#REF!</definedName>
    <definedName name="ESTADO">#REF!</definedName>
    <definedName name="ESTADOS" localSheetId="12">#REF!</definedName>
    <definedName name="ESTADOS" localSheetId="11">#REF!</definedName>
    <definedName name="ESTADOS" localSheetId="14">#REF!</definedName>
    <definedName name="ESTADOS">#REF!</definedName>
    <definedName name="ESTELE" localSheetId="12">#REF!</definedName>
    <definedName name="ESTELE" localSheetId="11">#REF!</definedName>
    <definedName name="ESTELE" localSheetId="14">#REF!</definedName>
    <definedName name="ESTELE">#REF!</definedName>
    <definedName name="ESTMEC" localSheetId="12">#REF!</definedName>
    <definedName name="ESTMEC" localSheetId="11">#REF!</definedName>
    <definedName name="ESTMEC" localSheetId="14">#REF!</definedName>
    <definedName name="ESTMEC">#REF!</definedName>
    <definedName name="ESXT2" localSheetId="12">#REF!</definedName>
    <definedName name="ESXT2">#REF!</definedName>
    <definedName name="et" localSheetId="12">#REF!</definedName>
    <definedName name="et">#REF!</definedName>
    <definedName name="etfrgdfgdfgdfbg" localSheetId="12">#REF!</definedName>
    <definedName name="etfrgdfgdfgdfbg" localSheetId="11">#REF!</definedName>
    <definedName name="etfrgdfgdfgdfbg" localSheetId="14">#REF!</definedName>
    <definedName name="etfrgdfgdfgdfbg">#REF!</definedName>
    <definedName name="ETRVRTBRBTRT">#N/A</definedName>
    <definedName name="EU" localSheetId="17" hidden="1">{#N/A,#N/A,FALSE,"MO (2)"}</definedName>
    <definedName name="EU" localSheetId="12" hidden="1">{#N/A,#N/A,FALSE,"MO (2)"}</definedName>
    <definedName name="EU" localSheetId="15" hidden="1">{#N/A,#N/A,FALSE,"MO (2)"}</definedName>
    <definedName name="EU" localSheetId="9">{#N/A,#N/A,FALSE,"MO (2)"}</definedName>
    <definedName name="EU" localSheetId="11" hidden="1">{#N/A,#N/A,FALSE,"MO (2)"}</definedName>
    <definedName name="EU" localSheetId="6" hidden="1">{#N/A,#N/A,FALSE,"MO (2)"}</definedName>
    <definedName name="EU" localSheetId="16" hidden="1">{#N/A,#N/A,FALSE,"MO (2)"}</definedName>
    <definedName name="EU" hidden="1">{#N/A,#N/A,FALSE,"MO (2)"}</definedName>
    <definedName name="EU_1" localSheetId="12" hidden="1">{#N/A,#N/A,FALSE,"MO (2)"}</definedName>
    <definedName name="EU_1" localSheetId="11" hidden="1">{#N/A,#N/A,FALSE,"MO (2)"}</definedName>
    <definedName name="EU_1" hidden="1">{#N/A,#N/A,FALSE,"MO (2)"}</definedName>
    <definedName name="ev.Calculation" hidden="1">-4135</definedName>
    <definedName name="ev.Initialized" hidden="1">FALSE</definedName>
    <definedName name="EV__DECIMALSYMBOL__" hidden="1">","</definedName>
    <definedName name="EV__EVCOM_OPTIONS__" hidden="1">8</definedName>
    <definedName name="EV__EXPOPTIONS__" hidden="1">0</definedName>
    <definedName name="EV__LASTREFTIME__" hidden="1">"(GMT-03:00)04/02/2015 14:27:11"</definedName>
    <definedName name="EV__LOCKEDCVW__ACTIVITY" hidden="1">"ACC_ACT_AUTOP,IG_CATEGORY,JER_1,DUMMY_C1,DUMMY_C2,INPUT_CORR,DUME,TRAMOS_DUMMY,SECTORS,2012.APR,YTD,"</definedName>
    <definedName name="EV__LOCKEDCVW__AFFILIATES" hidden="1">"ACC_AFLT_IMPORTE,AFLT_1,AFLT_CAT_AC,AFLT_COND_CP,AFLT_INFO_A,AFLT_OP_001,ACTIVITY_AUTOP,SELECT_TIME,YTD,"</definedName>
    <definedName name="EV__LOCKEDCVW__COUNSELORS" hidden="1">"ACC_CONS_0001,UPA_Y_CB,CONS_0000001,ACTIVITY_AUTOP,TITULO_0001,CARG_0001,Rep_Dumme,SELECT_TIME,YTD,"</definedName>
    <definedName name="EV__LOCKEDCVW__FINANCE" hidden="1">"BS,IG_CATEGORY,JER_1,DUMMY_C1,DUMMY_C2,CONSO,DUME,SF,NON_GROUP,ALL_IC,EUR,SECTORS,2012.JUN,YTD,"</definedName>
    <definedName name="EV__LOCKEDCVW__GENERALINFO" hidden="1">"ACC_IG_001,UPA_Y_CB,ACTIVITY_AUTOP,ALL_IC,SELECT_TIME,YTD,"</definedName>
    <definedName name="EV__LOCKEDCVW__HHRR" hidden="1">"ACC_RRHH_000200,UPA_Y_CB,JER_1,DUMMY_C1,DUMMY_C2,TOTAL_DATASRC_I_HR,DEP_RRHH_021700,ACTIVITY_AUTOP,F_VAR,NON_GROUP,I_NONE,EUR,SECTORS,TOT_SEX,SELECT_TIME,PERIODIC,"</definedName>
    <definedName name="EV__LOCKEDCVW__INTERCO" hidden="1">"BS,UPA_Y_CB,ACTIVITY_AUTOP,SF,ALL_IC,EUR,SELECT_TIME,YTD,"</definedName>
    <definedName name="EV__LOCKEDCVW__INVESTMENTS" hidden="1">"ACC_INV_00100,IG_CATEGORY,JER_1,DUMMY_C1,DUMMY_C2,CONSO,GRUPO_CONS,SF,NON_GROUP,I_NONE,PROJECT_TOT,EUR,SECTORS,SELECT_TIME,YTD,"</definedName>
    <definedName name="EV__LOCKEDCVW__LOCAL_FIN" hidden="1">"BS,UPA_Y_CB,ACTIVITY_AUTOP,SELECT_TIME,YTD,"</definedName>
    <definedName name="EV__LOCKEDCVW__MACRO" hidden="1">"IND_MACRO_ANUALES,UPA_Y_CB,JER_1,ACTIVITY_AUTOP,SELECT_TIME,YTD,"</definedName>
    <definedName name="EV__LOCKEDCVW__Ownership" hidden="1">"UPA_Y_CB,ACTIVITY_AUTOP,NON_GROUP,ALL_IC,METHOD,SELECT_TIME,PERIODIC,"</definedName>
    <definedName name="EV__LOCKEDCVW__RATE" hidden="1">"UPA_Y_CB,EUR,AVG,GLOBAL,SELECT_TIME,YTD,"</definedName>
    <definedName name="EV__LOCKEDCVW__STOCKS" hidden="1">"ACC_BOLSA_0001,ANALISTDUMMY,UPA_Y_CB,1218,01,TOTAL,SELECT_TIME,YTD,"</definedName>
    <definedName name="EV__LOCKSTATUS__" hidden="1">2</definedName>
    <definedName name="EV__MAXEXPCOLS__" hidden="1">100</definedName>
    <definedName name="EV__MAXEXPROWS__" hidden="1">1000</definedName>
    <definedName name="EV__MEMORYCVW__" hidden="1">0</definedName>
    <definedName name="EV__MEMORYCVW__01_MEN_REP_12.XLSM" hidden="1">"[FINANCE"</definedName>
    <definedName name="EV__MEMORYCVW__01_MEN_REP_12_PATCH1.XLSM" hidden="1">"[FINANCE"</definedName>
    <definedName name="EV__MEMORYCVW__01_MEN_REP_12_PATCH1.XLSM_ACCOUNT_FIN" hidden="1">"[BS"</definedName>
    <definedName name="EV__MEMORYCVW__01_MEN_REP_12_PATCH1.XLSM_CATEGORY" hidden="1">"[ACTUAL"</definedName>
    <definedName name="EV__MEMORYCVW__01_MEN_REP_12_PATCH1.XLSM_COUNTRY" hidden="1">"[JER_1"</definedName>
    <definedName name="EV__MEMORYCVW__01_MEN_REP_12_PATCH1.XLSM_CUSTOM_1" hidden="1">"[DUMMY_C1"</definedName>
    <definedName name="EV__MEMORYCVW__01_MEN_REP_12_PATCH1.XLSM_CUSTOM_2" hidden="1">"[DUMMY_C2"</definedName>
    <definedName name="EV__MEMORYCVW__01_MEN_REP_12_PATCH1.XLSM_DATASRC" hidden="1">"[CONSO"</definedName>
    <definedName name="EV__MEMORYCVW__01_MEN_REP_12_PATCH1.XLSM_ENTITY" hidden="1">"[1061"</definedName>
    <definedName name="EV__MEMORYCVW__01_MEN_REP_12_PATCH1.XLSM_FLOW" hidden="1">"[SF"</definedName>
    <definedName name="EV__MEMORYCVW__01_MEN_REP_12_PATCH1.XLSM_GROUPS" hidden="1">"[NON_GROUP"</definedName>
    <definedName name="EV__MEMORYCVW__01_MEN_REP_12_PATCH1.XLSM_INTCO" hidden="1">"[ALL_IC"</definedName>
    <definedName name="EV__MEMORYCVW__01_MEN_REP_12_PATCH1.XLSM_MEASURES" hidden="1">"[YTD"</definedName>
    <definedName name="EV__MEMORYCVW__01_MEN_REP_12_PATCH1.XLSM_RPTCURRENCY" hidden="1">"[LC"</definedName>
    <definedName name="EV__MEMORYCVW__01_MEN_REP_12_PATCH1.XLSM_SECTOR" hidden="1">"[SECTORS"</definedName>
    <definedName name="EV__MEMORYCVW__01_MEN_REP_12_PATCH1.XLSM_TIME" hidden="1">"[2010.DEC"</definedName>
    <definedName name="EV__MEMORYCVW__01_MEN_REP_121" hidden="1">"[FINANCE"</definedName>
    <definedName name="EV__MEMORYCVW__01_MEN_REP_12V2.XLSM" hidden="1">"[FINANCE"</definedName>
    <definedName name="EV__MEMORYCVW__01_MEN_REP_2011.XLSM" hidden="1">"[FINANCE"</definedName>
    <definedName name="EV__MEMORYCVW__01_MEN_REP_2011.XLSM_ACCOUNT_FIN" hidden="1">"[RDOGRUPO"</definedName>
    <definedName name="EV__MEMORYCVW__01_MEN_REP_2011.XLSM_CATEGORY" hidden="1">"[ACTUAL"</definedName>
    <definedName name="EV__MEMORYCVW__01_MEN_REP_2011.XLSM_COUNTRY" hidden="1">"[JER_1"</definedName>
    <definedName name="EV__MEMORYCVW__01_MEN_REP_2011.XLSM_CUSTOM_1" hidden="1">"[DUMMY_C1"</definedName>
    <definedName name="EV__MEMORYCVW__01_MEN_REP_2011.XLSM_CUSTOM_2" hidden="1">"[DUMMY_C2"</definedName>
    <definedName name="EV__MEMORYCVW__01_MEN_REP_2011.XLSM_DATASRC" hidden="1">"[AJ_POST"</definedName>
    <definedName name="EV__MEMORYCVW__01_MEN_REP_2011.XLSM_ENTITY" hidden="1">"[1051"</definedName>
    <definedName name="EV__MEMORYCVW__01_MEN_REP_2011.XLSM_FLOW" hidden="1">"[SF"</definedName>
    <definedName name="EV__MEMORYCVW__01_MEN_REP_2011.XLSM_GROUPS" hidden="1">"[G_001"</definedName>
    <definedName name="EV__MEMORYCVW__01_MEN_REP_2011.XLSM_INTCO" hidden="1">"[ALL_IC"</definedName>
    <definedName name="EV__MEMORYCVW__01_MEN_REP_2011.XLSM_MEASURES" hidden="1">"[YTD"</definedName>
    <definedName name="EV__MEMORYCVW__01_MEN_REP_2011.XLSM_RPTCURRENCY" hidden="1">"[GBP"</definedName>
    <definedName name="EV__MEMORYCVW__01_MEN_REP_2011.XLSM_SECTOR" hidden="1">"[SECTORS"</definedName>
    <definedName name="EV__MEMORYCVW__01_MEN_REP_2011.XLSM_TIME" hidden="1">"[2010.DEC"</definedName>
    <definedName name="EV__MEMORYCVW__01_MEN_REP_AUCAT_2011_06.XLSM" hidden="1">"[FINANCE"</definedName>
    <definedName name="EV__MEMORYCVW__01_MEN_REP_AUCAT_2011_06.XLSM_ACCOUNT_ACT" hidden="1">"[ACC_ACT_000001"</definedName>
    <definedName name="EV__MEMORYCVW__01_MEN_REP_AUCAT_2011_06.XLSM_ACCOUNT_FIN" hidden="1">"[RDOGRUPO"</definedName>
    <definedName name="EV__MEMORYCVW__01_MEN_REP_AUCAT_2011_06.XLSM_ACCOUNT_RRHH" hidden="1">"[ACC_RRHH_000200"</definedName>
    <definedName name="EV__MEMORYCVW__01_MEN_REP_AUCAT_2011_06.XLSM_CATEGORY" hidden="1">"[ACTUAL"</definedName>
    <definedName name="EV__MEMORYCVW__01_MEN_REP_AUCAT_2011_06.XLSM_COUNTRY" hidden="1">"[JER_1"</definedName>
    <definedName name="EV__MEMORYCVW__01_MEN_REP_AUCAT_2011_06.XLSM_CUSTOM_1" hidden="1">"[DUMMY_C1"</definedName>
    <definedName name="EV__MEMORYCVW__01_MEN_REP_AUCAT_2011_06.XLSM_CUSTOM_2" hidden="1">"[DUMMY_C2"</definedName>
    <definedName name="EV__MEMORYCVW__01_MEN_REP_AUCAT_2011_06.XLSM_DATASRC" hidden="1">"[AJ_POST"</definedName>
    <definedName name="EV__MEMORYCVW__01_MEN_REP_AUCAT_2011_06.XLSM_DATASRC_ACT" hidden="1">"[INPUT_CORR"</definedName>
    <definedName name="EV__MEMORYCVW__01_MEN_REP_AUCAT_2011_06.XLSM_DEPARTMENT" hidden="1">"[DEP_RRHH_021700"</definedName>
    <definedName name="EV__MEMORYCVW__01_MEN_REP_AUCAT_2011_06.XLSM_ENTITY" hidden="1">"[1113"</definedName>
    <definedName name="EV__MEMORYCVW__01_MEN_REP_AUCAT_2011_06.XLSM_FLOW" hidden="1">"[SF"</definedName>
    <definedName name="EV__MEMORYCVW__01_MEN_REP_AUCAT_2011_06.XLSM_FLOW_RRHH" hidden="1">"[F_VAR"</definedName>
    <definedName name="EV__MEMORYCVW__01_MEN_REP_AUCAT_2011_06.XLSM_GROUPS" hidden="1">"[G_001"</definedName>
    <definedName name="EV__MEMORYCVW__01_MEN_REP_AUCAT_2011_06.XLSM_INTCO" hidden="1">"[ALL_IC"</definedName>
    <definedName name="EV__MEMORYCVW__01_MEN_REP_AUCAT_2011_06.XLSM_MEASURES" hidden="1">"[YTD"</definedName>
    <definedName name="EV__MEMORYCVW__01_MEN_REP_AUCAT_2011_06.XLSM_RPTCURRENCY" hidden="1">"[GBP"</definedName>
    <definedName name="EV__MEMORYCVW__01_MEN_REP_AUCAT_2011_06.XLSM_SECTIONS" hidden="1">"[TRMODUMMY"</definedName>
    <definedName name="EV__MEMORYCVW__01_MEN_REP_AUCAT_2011_06.XLSM_SECTOR" hidden="1">"[SECTORS"</definedName>
    <definedName name="EV__MEMORYCVW__01_MEN_REP_AUCAT_2011_06.XLSM_SEX" hidden="1">"[TOT_SEX"</definedName>
    <definedName name="EV__MEMORYCVW__01_MEN_REP_AUCAT_2011_06.XLSM_TIME" hidden="1">"[2013.FEB"</definedName>
    <definedName name="EV__MEMORYCVW__09_LS___ACOMPANHAMENTO_MENSAL_R01.XLSX" hidden="1">"[CGI_ARTERIS"</definedName>
    <definedName name="EV__MEMORYCVW__09_LS___ACOMPANHAMENTO_MENSAL_R02.XLSX" hidden="1">"[CGI_ARTERIS"</definedName>
    <definedName name="EV__MEMORYCVW__09_LS___ACOMPANHAMENTO_MENSAL_R03.XLSX" hidden="1">"[CGI_ARTERIS"</definedName>
    <definedName name="EV__MEMORYCVW__23_VARIOS.XLSM" hidden="1">"[FINANCE"</definedName>
    <definedName name="EV__MEMORYCVW__BORRADOR.XLSM" hidden="1">"[HHRR"</definedName>
    <definedName name="EV__MEMORYCVW__BORRADOR.XLSM_ACCOUNT_RRHH" hidden="1">"[ACC_RRHH_000200"</definedName>
    <definedName name="EV__MEMORYCVW__BORRADOR.XLSM_CATEGORY" hidden="1">"[ACTUAL"</definedName>
    <definedName name="EV__MEMORYCVW__BORRADOR.XLSM_COUNTRY" hidden="1">"[JER_1"</definedName>
    <definedName name="EV__MEMORYCVW__BORRADOR.XLSM_CUSTOM_1" hidden="1">"[DUMMY_C1"</definedName>
    <definedName name="EV__MEMORYCVW__BORRADOR.XLSM_CUSTOM_2" hidden="1">"[DUMMY_C2"</definedName>
    <definedName name="EV__MEMORYCVW__BORRADOR.XLSM_DATASRC" hidden="1">"[CONSO"</definedName>
    <definedName name="EV__MEMORYCVW__BORRADOR.XLSM_DEPARTMENT" hidden="1">"[DEP_RRHH_021700"</definedName>
    <definedName name="EV__MEMORYCVW__BORRADOR.XLSM_ENTITY" hidden="1">"[DUME"</definedName>
    <definedName name="EV__MEMORYCVW__BORRADOR.XLSM_FLOW_RRHH" hidden="1">"[F_VAR"</definedName>
    <definedName name="EV__MEMORYCVW__BORRADOR.XLSM_GROUPS" hidden="1">"[NON_GROUP"</definedName>
    <definedName name="EV__MEMORYCVW__BORRADOR.XLSM_MEASURES" hidden="1">"[PERIODIC"</definedName>
    <definedName name="EV__MEMORYCVW__BORRADOR.XLSM_SECTOR" hidden="1">"[SECTORS"</definedName>
    <definedName name="EV__MEMORYCVW__BORRADOR.XLSM_SEX" hidden="1">"[TOT_SEX"</definedName>
    <definedName name="EV__MEMORYCVW__BORRADOR.XLSM_TIME" hidden="1">"[SELECT_TIME"</definedName>
    <definedName name="EV__MEMORYCVW__COLUMNAR_CONSO_SOC_SELECCIONABLE_PL1" hidden="1">"[FINANCE"</definedName>
    <definedName name="EV__MEMORYCVW__COLUMNAR_CONSO_SOC_SELECCIONABLE_PL1_ACCOUNT_FIN" hidden="1">"[RDOGRUPO"</definedName>
    <definedName name="EV__MEMORYCVW__COLUMNAR_CONSO_SOC_SELECCIONABLE_PL1_CATEGORY" hidden="1">"[ACTUAL"</definedName>
    <definedName name="EV__MEMORYCVW__COLUMNAR_CONSO_SOC_SELECCIONABLE_PL1_COUNTRY" hidden="1">"[JER_1"</definedName>
    <definedName name="EV__MEMORYCVW__COLUMNAR_CONSO_SOC_SELECCIONABLE_PL1_CUSTOM_1" hidden="1">"[DUMMY_C1"</definedName>
    <definedName name="EV__MEMORYCVW__COLUMNAR_CONSO_SOC_SELECCIONABLE_PL1_CUSTOM_2" hidden="1">"[DUMMY_C2"</definedName>
    <definedName name="EV__MEMORYCVW__COLUMNAR_CONSO_SOC_SELECCIONABLE_PL1_DATASRC" hidden="1">"[AJ_POST"</definedName>
    <definedName name="EV__MEMORYCVW__COLUMNAR_CONSO_SOC_SELECCIONABLE_PL1_ENTITY" hidden="1">"[SUBGR_FRANCE"</definedName>
    <definedName name="EV__MEMORYCVW__COLUMNAR_CONSO_SOC_SELECCIONABLE_PL1_FLOW" hidden="1">"[SF"</definedName>
    <definedName name="EV__MEMORYCVW__COLUMNAR_CONSO_SOC_SELECCIONABLE_PL1_GROUPS" hidden="1">"[G_001"</definedName>
    <definedName name="EV__MEMORYCVW__COLUMNAR_CONSO_SOC_SELECCIONABLE_PL1_INTCO" hidden="1">"[ALL_IC"</definedName>
    <definedName name="EV__MEMORYCVW__COLUMNAR_CONSO_SOC_SELECCIONABLE_PL1_MEASURES" hidden="1">"[YTD"</definedName>
    <definedName name="EV__MEMORYCVW__COLUMNAR_CONSO_SOC_SELECCIONABLE_PL1_RPTCURRENCY" hidden="1">"[GBP"</definedName>
    <definedName name="EV__MEMORYCVW__COLUMNAR_CONSO_SOC_SELECCIONABLE_PL1_SECTOR" hidden="1">"[SECTORS"</definedName>
    <definedName name="EV__MEMORYCVW__COLUMNAR_CONSO_SOC_SELECCIONABLE_PL1_TIME" hidden="1">"[2010.DEC"</definedName>
    <definedName name="EV__MEMORYCVW__DESSIEPL.XLSX" hidden="1">"[FINANCE"</definedName>
    <definedName name="EV__MEMORYCVW__DESSIEPL.XLSX_ACCOUNT_FIN" hidden="1">"[BS"</definedName>
    <definedName name="EV__MEMORYCVW__DESSIEPL.XLSX_CATEGORY" hidden="1">"[ACTUAL"</definedName>
    <definedName name="EV__MEMORYCVW__DESSIEPL.XLSX_COUNTRY" hidden="1">"[JER_1"</definedName>
    <definedName name="EV__MEMORYCVW__DESSIEPL.XLSX_CUSTOM_1" hidden="1">"[DUMMY_C1"</definedName>
    <definedName name="EV__MEMORYCVW__DESSIEPL.XLSX_CUSTOM_2" hidden="1">"[DUMMY_C2"</definedName>
    <definedName name="EV__MEMORYCVW__DESSIEPL.XLSX_DATASRC" hidden="1">"[CONSO"</definedName>
    <definedName name="EV__MEMORYCVW__DESSIEPL.XLSX_ENTITY" hidden="1">"[1114"</definedName>
    <definedName name="EV__MEMORYCVW__DESSIEPL.XLSX_FLOW" hidden="1">"[SF"</definedName>
    <definedName name="EV__MEMORYCVW__DESSIEPL.XLSX_GROUPS" hidden="1">"[G_219_PLANO"</definedName>
    <definedName name="EV__MEMORYCVW__DESSIEPL.XLSX_INTCO" hidden="1">"[ALL_IC"</definedName>
    <definedName name="EV__MEMORYCVW__DESSIEPL.XLSX_MEASURES" hidden="1">"[YTD"</definedName>
    <definedName name="EV__MEMORYCVW__DESSIEPL.XLSX_RPTCURRENCY" hidden="1">"[GBP"</definedName>
    <definedName name="EV__MEMORYCVW__DESSIEPL.XLSX_SECTOR" hidden="1">"[CONC_ESP"</definedName>
    <definedName name="EV__MEMORYCVW__DESSIEPL.XLSX_TIME" hidden="1">"[2010.TOTAL"</definedName>
    <definedName name="EV__MEMORYCVW__INFO_GENERAL_V1.XLSM" hidden="1">"[FINANCE"</definedName>
    <definedName name="EV__MEMORYCVW__INFO_GENERAL_V1.XLSM_ACCOUNT_FIN" hidden="1">"[RDOGRUPO"</definedName>
    <definedName name="EV__MEMORYCVW__INFO_GENERAL_V1.XLSM_CATEGORY" hidden="1">"[ACTUAL"</definedName>
    <definedName name="EV__MEMORYCVW__INFO_GENERAL_V1.XLSM_COUNTRY" hidden="1">"[JER_1"</definedName>
    <definedName name="EV__MEMORYCVW__INFO_GENERAL_V1.XLSM_CUSTOM_1" hidden="1">"[DUMMY_C1"</definedName>
    <definedName name="EV__MEMORYCVW__INFO_GENERAL_V1.XLSM_CUSTOM_2" hidden="1">"[DUMMY_C2"</definedName>
    <definedName name="EV__MEMORYCVW__INFO_GENERAL_V1.XLSM_DATASRC" hidden="1">"[AJ_POST"</definedName>
    <definedName name="EV__MEMORYCVW__INFO_GENERAL_V1.XLSM_ENTITY" hidden="1">"[1051"</definedName>
    <definedName name="EV__MEMORYCVW__INFO_GENERAL_V1.XLSM_FLOW" hidden="1">"[SF"</definedName>
    <definedName name="EV__MEMORYCVW__INFO_GENERAL_V1.XLSM_GROUPS" hidden="1">"[G_001"</definedName>
    <definedName name="EV__MEMORYCVW__INFO_GENERAL_V1.XLSM_INTCO" hidden="1">"[ALL_IC"</definedName>
    <definedName name="EV__MEMORYCVW__INFO_GENERAL_V1.XLSM_MEASURES" hidden="1">"[YTD"</definedName>
    <definedName name="EV__MEMORYCVW__INFO_GENERAL_V1.XLSM_RPTCURRENCY" hidden="1">"[GBP"</definedName>
    <definedName name="EV__MEMORYCVW__INFO_GENERAL_V1.XLSM_SECTOR" hidden="1">"[SECTORS"</definedName>
    <definedName name="EV__MEMORYCVW__INFO_GENERAL_V1.XLSM_TIME" hidden="1">"[2010.DEC"</definedName>
    <definedName name="EV__MEMORYCVW__INFORME_PLANIFICACION_CARREGA_MASIVA1" hidden="1">"[CGI_ARTERIS"</definedName>
    <definedName name="EV__MEMORYCVW__INFORME_PLANIFICACION_CARREGA_MASIVA1_BASEYEARVALUE" hidden="1">"[0000.01"</definedName>
    <definedName name="EV__MEMORYCVW__INFORME_PLANIFICACION_CARREGA_MASIVA1_CATEGORY" hidden="1">"[PLAN"</definedName>
    <definedName name="EV__MEMORYCVW__INFORME_PLANIFICACION_CARREGA_MASIVA1_CGI_MEASURE" hidden="1">"[MONEDA"</definedName>
    <definedName name="EV__MEMORYCVW__INFORME_PLANIFICACION_CARREGA_MASIVA1_CGI_OBJECT" hidden="1">"[Aux_object"</definedName>
    <definedName name="EV__MEMORYCVW__INFORME_PLANIFICACION_CARREGA_MASIVA1_DATASRC" hidden="1">"[TOTAL"</definedName>
    <definedName name="EV__MEMORYCVW__INFORME_PLANIFICACION_CARREGA_MASIVA1_DETAIL" hidden="1">"[TOT_DET"</definedName>
    <definedName name="EV__MEMORYCVW__INFORME_PLANIFICACION_CARREGA_MASIVA1_EMPREENDIMENTO" hidden="1">"[I_NONE"</definedName>
    <definedName name="EV__MEMORYCVW__INFORME_PLANIFICACION_CARREGA_MASIVA1_ENTITY" hidden="1">"[1268"</definedName>
    <definedName name="EV__MEMORYCVW__INFORME_PLANIFICACION_CARREGA_MASIVA1_ITEM" hidden="1">"[P_NONE"</definedName>
    <definedName name="EV__MEMORYCVW__INFORME_PLANIFICACION_CARREGA_MASIVA1_MEASURES" hidden="1">"[PERIODIC"</definedName>
    <definedName name="EV__MEMORYCVW__INFORME_PLANIFICACION_CARREGA_MASIVA1_TIME" hidden="1">"[SELECT_TIME"</definedName>
    <definedName name="EV__MEMORYCVW__INPUTMENSUALV20.XLSM" hidden="1">"[FINANCE"</definedName>
    <definedName name="EV__MEMORYCVW__INPUTMENSUALV201" hidden="1">"[FINANCE"</definedName>
    <definedName name="EV__MEMORYCVW__INPUTMENSUALV21.XLSM" hidden="1">"[FINANCE"</definedName>
    <definedName name="EV__MEMORYCVW__INPUTMENSUALV211" hidden="1">"[FINANCE"</definedName>
    <definedName name="EV__MEMORYCVW__INPUTMENSUALV221" hidden="1">"[FINANCE"</definedName>
    <definedName name="EV__MEMORYCVW__INPUTMENSUALV23.XLSM" hidden="1">"[HHRR"</definedName>
    <definedName name="EV__MEMORYCVW__INPUTMENSUALV23.XLSM_ACCOUNT_FIN" hidden="1">"[BS"</definedName>
    <definedName name="EV__MEMORYCVW__INPUTMENSUALV23.XLSM_ACCOUNT_MACRO" hidden="1">"[ACC_MACRO_0001"</definedName>
    <definedName name="EV__MEMORYCVW__INPUTMENSUALV23.XLSM_ACCOUNT_RRHH" hidden="1">"[ACC_RRHH_000200"</definedName>
    <definedName name="EV__MEMORYCVW__INPUTMENSUALV23.XLSM_CATEGORY" hidden="1">"[ACTUAL"</definedName>
    <definedName name="EV__MEMORYCVW__INPUTMENSUALV23.XLSM_COUNTRY" hidden="1">"[JER_1"</definedName>
    <definedName name="EV__MEMORYCVW__INPUTMENSUALV23.XLSM_CUSTOM_1" hidden="1">"[DUMMY_C1"</definedName>
    <definedName name="EV__MEMORYCVW__INPUTMENSUALV23.XLSM_CUSTOM_2" hidden="1">"[DUMMY_C2"</definedName>
    <definedName name="EV__MEMORYCVW__INPUTMENSUALV23.XLSM_DATASRC" hidden="1">"[CONSO"</definedName>
    <definedName name="EV__MEMORYCVW__INPUTMENSUALV23.XLSM_DEPARTMENT" hidden="1">"[DEP_RRHH_021700"</definedName>
    <definedName name="EV__MEMORYCVW__INPUTMENSUALV23.XLSM_ENTITY" hidden="1">"[DUME"</definedName>
    <definedName name="EV__MEMORYCVW__INPUTMENSUALV23.XLSM_FLOW" hidden="1">"[SF"</definedName>
    <definedName name="EV__MEMORYCVW__INPUTMENSUALV23.XLSM_FLOW_RRHH" hidden="1">"[F_VAR"</definedName>
    <definedName name="EV__MEMORYCVW__INPUTMENSUALV23.XLSM_GROUPS" hidden="1">"[NON_GROUP"</definedName>
    <definedName name="EV__MEMORYCVW__INPUTMENSUALV23.XLSM_INTCO" hidden="1">"[ALL_IC"</definedName>
    <definedName name="EV__MEMORYCVW__INPUTMENSUALV23.XLSM_MEASURES" hidden="1">"[PERIODIC"</definedName>
    <definedName name="EV__MEMORYCVW__INPUTMENSUALV23.XLSM_RPTCURRENCY" hidden="1">"[GBP"</definedName>
    <definedName name="EV__MEMORYCVW__INPUTMENSUALV23.XLSM_SECTOR" hidden="1">"[SECTORS"</definedName>
    <definedName name="EV__MEMORYCVW__INPUTMENSUALV23.XLSM_SEX" hidden="1">"[TOT_SEX"</definedName>
    <definedName name="EV__MEMORYCVW__INPUTMENSUALV23.XLSM_TIME" hidden="1">"[SELECT_TIME"</definedName>
    <definedName name="EV__MEMORYCVW__INPUTMENSUALV231" hidden="1">"[FINANCE"</definedName>
    <definedName name="EV__MEMORYCVW__INPUTMENSUALV24.XLSM" hidden="1">"[HHRR"</definedName>
    <definedName name="EV__MEMORYCVW__INPUTMENSUALV25.XLSM" hidden="1">"[FINANCE"</definedName>
    <definedName name="EV__MEMORYCVW__INPUTMENSUALV26.XLSM" hidden="1">"[FINANCE"</definedName>
    <definedName name="EV__MEMORYCVW__INPUTMENSUALV26.XLSM_ACCOUNT_FIN" hidden="1">"[RDOGRUPO"</definedName>
    <definedName name="EV__MEMORYCVW__INPUTMENSUALV26.XLSM_CATEGORY" hidden="1">"[ACTUAL"</definedName>
    <definedName name="EV__MEMORYCVW__INPUTMENSUALV26.XLSM_COUNTRY" hidden="1">"[JER_1"</definedName>
    <definedName name="EV__MEMORYCVW__INPUTMENSUALV26.XLSM_CUSTOM_1" hidden="1">"[DUMMY_C1"</definedName>
    <definedName name="EV__MEMORYCVW__INPUTMENSUALV26.XLSM_CUSTOM_2" hidden="1">"[DUMMY_C2"</definedName>
    <definedName name="EV__MEMORYCVW__INPUTMENSUALV26.XLSM_DATASRC" hidden="1">"[AJ_POST"</definedName>
    <definedName name="EV__MEMORYCVW__INPUTMENSUALV26.XLSM_ENTITY" hidden="1">"[1113"</definedName>
    <definedName name="EV__MEMORYCVW__INPUTMENSUALV26.XLSM_FLOW" hidden="1">"[SF"</definedName>
    <definedName name="EV__MEMORYCVW__INPUTMENSUALV26.XLSM_GROUPS" hidden="1">"[G_001"</definedName>
    <definedName name="EV__MEMORYCVW__INPUTMENSUALV26.XLSM_INTCO" hidden="1">"[ALL_IC"</definedName>
    <definedName name="EV__MEMORYCVW__INPUTMENSUALV26.XLSM_MEASURES" hidden="1">"[YTD"</definedName>
    <definedName name="EV__MEMORYCVW__INPUTMENSUALV26.XLSM_RPTCURRENCY" hidden="1">"[GBP"</definedName>
    <definedName name="EV__MEMORYCVW__INPUTMENSUALV26.XLSM_SECTOR" hidden="1">"[SECTORS"</definedName>
    <definedName name="EV__MEMORYCVW__INPUTMENSUALV26.XLSM_TIME" hidden="1">"[2013.FEB"</definedName>
    <definedName name="EV__MEMORYCVW__INPUTMENSUALV27.XLSM" hidden="1">"[FINANCE"</definedName>
    <definedName name="EV__MEMORYCVW__INPUTMENSUALV28.XLSM" hidden="1">"[FINANCE"</definedName>
    <definedName name="EV__MEMORYCVW__INPUTMENSUALV29.XLSM" hidden="1">"[FINANCE"</definedName>
    <definedName name="EV__MEMORYCVW__INPUTMENSUALV30.XLSM" hidden="1">"[FINANCE"</definedName>
    <definedName name="EV__MEMORYCVW__INPUTMENSUALV31.XLSM" hidden="1">"[FINANCE"</definedName>
    <definedName name="EV__MEMORYCVW__INPUTMENSUALV311" hidden="1">"[FINANCE"</definedName>
    <definedName name="EV__MEMORYCVW__INPUTMENSUALV32.XLSM" hidden="1">"[HHRR"</definedName>
    <definedName name="EV__MEMORYCVW__INPUTOUTPUTV1.XLSM" hidden="1">"[FINANCE"</definedName>
    <definedName name="EV__MEMORYCVW__INPUTOUTPUTV1.XLSM_ACCOUNT_ACT" hidden="1">"[ACC_ACT_000001"</definedName>
    <definedName name="EV__MEMORYCVW__INPUTOUTPUTV1.XLSM_ACCOUNT_FIN" hidden="1">"[RDOGRUPO"</definedName>
    <definedName name="EV__MEMORYCVW__INPUTOUTPUTV1.XLSM_CATEGORY" hidden="1">"[ACTUAL"</definedName>
    <definedName name="EV__MEMORYCVW__INPUTOUTPUTV1.XLSM_COUNTRY" hidden="1">"[JER_1"</definedName>
    <definedName name="EV__MEMORYCVW__INPUTOUTPUTV1.XLSM_CUSTOM_1" hidden="1">"[DUMMY_C1"</definedName>
    <definedName name="EV__MEMORYCVW__INPUTOUTPUTV1.XLSM_CUSTOM_2" hidden="1">"[DUMMY_C2"</definedName>
    <definedName name="EV__MEMORYCVW__INPUTOUTPUTV1.XLSM_DATASRC" hidden="1">"[AJ_POST"</definedName>
    <definedName name="EV__MEMORYCVW__INPUTOUTPUTV1.XLSM_DATASRC_ACT" hidden="1">"[INPUT_CORR"</definedName>
    <definedName name="EV__MEMORYCVW__INPUTOUTPUTV1.XLSM_ENTITY" hidden="1">"[SUBGR_FRANCE"</definedName>
    <definedName name="EV__MEMORYCVW__INPUTOUTPUTV1.XLSM_FLOW" hidden="1">"[SF"</definedName>
    <definedName name="EV__MEMORYCVW__INPUTOUTPUTV1.XLSM_GROUPS" hidden="1">"[G_001"</definedName>
    <definedName name="EV__MEMORYCVW__INPUTOUTPUTV1.XLSM_INTCO" hidden="1">"[ALL_IC"</definedName>
    <definedName name="EV__MEMORYCVW__INPUTOUTPUTV1.XLSM_MEASURES" hidden="1">"[YTD"</definedName>
    <definedName name="EV__MEMORYCVW__INPUTOUTPUTV1.XLSM_RPTCURRENCY" hidden="1">"[GBP"</definedName>
    <definedName name="EV__MEMORYCVW__INPUTOUTPUTV1.XLSM_SECTIONS" hidden="1">"[TRMODUMMY"</definedName>
    <definedName name="EV__MEMORYCVW__INPUTOUTPUTV1.XLSM_SECTOR" hidden="1">"[SECTORS"</definedName>
    <definedName name="EV__MEMORYCVW__INPUTOUTPUTV1.XLSM_TIME" hidden="1">"[2004.MAY"</definedName>
    <definedName name="EV__MEMORYCVW__INPUTOUTPUTV2.XLSM" hidden="1">"[FINANCE"</definedName>
    <definedName name="EV__MEMORYCVW__INPUTOUTPUTV2.XLSM_ACCOUNT_BOLSA" hidden="1">"[ACC_BOLSA_0001"</definedName>
    <definedName name="EV__MEMORYCVW__INPUTOUTPUTV2.XLSM_ACCOUNT_FIN" hidden="1">"[RDOGRUPO"</definedName>
    <definedName name="EV__MEMORYCVW__INPUTOUTPUTV2.XLSM_ACCOUNT_RRHH" hidden="1">"[ACC_RRHH_000200"</definedName>
    <definedName name="EV__MEMORYCVW__INPUTOUTPUTV2.XLSM_CATEGORY" hidden="1">"[ACTUAL"</definedName>
    <definedName name="EV__MEMORYCVW__INPUTOUTPUTV2.XLSM_COUNTRY" hidden="1">"[JER_1"</definedName>
    <definedName name="EV__MEMORYCVW__INPUTOUTPUTV2.XLSM_CUSTOM_1" hidden="1">"[DUMMY_C1"</definedName>
    <definedName name="EV__MEMORYCVW__INPUTOUTPUTV2.XLSM_CUSTOM_2" hidden="1">"[DUMMY_C2"</definedName>
    <definedName name="EV__MEMORYCVW__INPUTOUTPUTV2.XLSM_DATASRC" hidden="1">"[AJ_POST"</definedName>
    <definedName name="EV__MEMORYCVW__INPUTOUTPUTV2.XLSM_DATASRC_I_HR" hidden="1">"[CONSO"</definedName>
    <definedName name="EV__MEMORYCVW__INPUTOUTPUTV2.XLSM_DEPARTMENT" hidden="1">"[DEP_RRHH_021700"</definedName>
    <definedName name="EV__MEMORYCVW__INPUTOUTPUTV2.XLSM_ENTITY" hidden="1">"[SUBGR_FRANCE"</definedName>
    <definedName name="EV__MEMORYCVW__INPUTOUTPUTV2.XLSM_ENTITY_STOCK" hidden="1">"[1218"</definedName>
    <definedName name="EV__MEMORYCVW__INPUTOUTPUTV2.XLSM_FLOW" hidden="1">"[SF"</definedName>
    <definedName name="EV__MEMORYCVW__INPUTOUTPUTV2.XLSM_FLOW_RRHH" hidden="1">"[F_VAR"</definedName>
    <definedName name="EV__MEMORYCVW__INPUTOUTPUTV2.XLSM_GROUPS" hidden="1">"[G_001"</definedName>
    <definedName name="EV__MEMORYCVW__INPUTOUTPUTV2.XLSM_INTCO" hidden="1">"[ALL_IC"</definedName>
    <definedName name="EV__MEMORYCVW__INPUTOUTPUTV2.XLSM_MEASURES" hidden="1">"[YTD"</definedName>
    <definedName name="EV__MEMORYCVW__INPUTOUTPUTV2.XLSM_MONTHDAY" hidden="1">"[01"</definedName>
    <definedName name="EV__MEMORYCVW__INPUTOUTPUTV2.XLSM_RPTCURRENCY" hidden="1">"[GBP"</definedName>
    <definedName name="EV__MEMORYCVW__INPUTOUTPUTV2.XLSM_SECTOR" hidden="1">"[SECTORS"</definedName>
    <definedName name="EV__MEMORYCVW__INPUTOUTPUTV2.XLSM_SEX" hidden="1">"[TOT_SEX"</definedName>
    <definedName name="EV__MEMORYCVW__INPUTOUTPUTV2.XLSM_SHAREHOLDER" hidden="1">"[TOTAL"</definedName>
    <definedName name="EV__MEMORYCVW__INPUTOUTPUTV2.XLSM_TIME" hidden="1">"[2010.DEC"</definedName>
    <definedName name="EV__MEMORYCVW__INPUTOUTPUTV3.XLSM" hidden="1">"[HHRR"</definedName>
    <definedName name="EV__MEMORYCVW__INPUTOUTPUTV3.XLSM_ACCOUNT_RRHH" hidden="1">"[ACC_RRHH_000200"</definedName>
    <definedName name="EV__MEMORYCVW__INPUTOUTPUTV3.XLSM_CATEGORY" hidden="1">"[ACTUAL"</definedName>
    <definedName name="EV__MEMORYCVW__INPUTOUTPUTV3.XLSM_COUNTRY" hidden="1">"[JER_1"</definedName>
    <definedName name="EV__MEMORYCVW__INPUTOUTPUTV3.XLSM_CUSTOM_1" hidden="1">"[DUMMY_C1"</definedName>
    <definedName name="EV__MEMORYCVW__INPUTOUTPUTV3.XLSM_CUSTOM_2" hidden="1">"[DUMMY_C2"</definedName>
    <definedName name="EV__MEMORYCVW__INPUTOUTPUTV3.XLSM_DATASRC_I_HR" hidden="1">"[CONSO"</definedName>
    <definedName name="EV__MEMORYCVW__INPUTOUTPUTV3.XLSM_DEPARTMENT" hidden="1">"[DEP_RRHH_021700"</definedName>
    <definedName name="EV__MEMORYCVW__INPUTOUTPUTV3.XLSM_ENTITY" hidden="1">"[DUME"</definedName>
    <definedName name="EV__MEMORYCVW__INPUTOUTPUTV3.XLSM_FLOW_RRHH" hidden="1">"[F_VAR"</definedName>
    <definedName name="EV__MEMORYCVW__INPUTOUTPUTV3.XLSM_GROUPS" hidden="1">"[NON_GROUP"</definedName>
    <definedName name="EV__MEMORYCVW__INPUTOUTPUTV3.XLSM_MEASURES" hidden="1">"[PERIODIC"</definedName>
    <definedName name="EV__MEMORYCVW__INPUTOUTPUTV3.XLSM_SECTOR" hidden="1">"[SECTORS"</definedName>
    <definedName name="EV__MEMORYCVW__INPUTOUTPUTV3.XLSM_SEX" hidden="1">"[TOT_SEX"</definedName>
    <definedName name="EV__MEMORYCVW__INPUTOUTPUTV3.XLSM_TIME" hidden="1">"[SELECT_TIME"</definedName>
    <definedName name="EV__MEMORYCVW__LIBRO10" hidden="1">"[HHRR"</definedName>
    <definedName name="EV__MEMORYCVW__LIBRO10_ACCOUNT_RRHH" hidden="1">"[ACC_RRHH_000200"</definedName>
    <definedName name="EV__MEMORYCVW__LIBRO10_CATEGORY" hidden="1">"[ACTUAL"</definedName>
    <definedName name="EV__MEMORYCVW__LIBRO10_COUNTRY" hidden="1">"[JER_1"</definedName>
    <definedName name="EV__MEMORYCVW__LIBRO10_CUSTOM_1" hidden="1">"[DUMMY_C1"</definedName>
    <definedName name="EV__MEMORYCVW__LIBRO10_CUSTOM_2" hidden="1">"[DUMMY_C2"</definedName>
    <definedName name="EV__MEMORYCVW__LIBRO10_DATASRC_I_HR" hidden="1">"[CORR"</definedName>
    <definedName name="EV__MEMORYCVW__LIBRO10_DEPARTMENT" hidden="1">"[DEP_RRHH_021700"</definedName>
    <definedName name="EV__MEMORYCVW__LIBRO10_ENTITY" hidden="1">"[GRUPO_CONS"</definedName>
    <definedName name="EV__MEMORYCVW__LIBRO10_FLOW_RRHH" hidden="1">"[F_VAR"</definedName>
    <definedName name="EV__MEMORYCVW__LIBRO10_GROUPS" hidden="1">"[NON_GROUP"</definedName>
    <definedName name="EV__MEMORYCVW__LIBRO10_INTCO_INONE" hidden="1">"[I_NONE"</definedName>
    <definedName name="EV__MEMORYCVW__LIBRO10_MEASURES" hidden="1">"[PERIODIC"</definedName>
    <definedName name="EV__MEMORYCVW__LIBRO10_RPTCURRENCY" hidden="1">"[EUR"</definedName>
    <definedName name="EV__MEMORYCVW__LIBRO10_SECTOR" hidden="1">"[SECTORS"</definedName>
    <definedName name="EV__MEMORYCVW__LIBRO10_SEX" hidden="1">"[TOT_SEX"</definedName>
    <definedName name="EV__MEMORYCVW__LIBRO10_TIME" hidden="1">"[SELECT_TIME"</definedName>
    <definedName name="EV__MEMORYCVW__LIBRO2" hidden="1">"[FINANCE"</definedName>
    <definedName name="EV__MEMORYCVW__LIBRO2_ACCOUNT_ACT" hidden="1">"[ACC_ACT_000001"</definedName>
    <definedName name="EV__MEMORYCVW__LIBRO2_ACCOUNT_FIN" hidden="1">"[BS"</definedName>
    <definedName name="EV__MEMORYCVW__LIBRO2_ACCOUNT_RRHH" hidden="1">"[ACC_RRHH_000200"</definedName>
    <definedName name="EV__MEMORYCVW__LIBRO2_CATEGORY" hidden="1">"[IG_CATEGORY"</definedName>
    <definedName name="EV__MEMORYCVW__LIBRO2_COUNTRY" hidden="1">"[JER_1"</definedName>
    <definedName name="EV__MEMORYCVW__LIBRO2_CUSTOM_1" hidden="1">"[DUMMY_C1"</definedName>
    <definedName name="EV__MEMORYCVW__LIBRO2_CUSTOM_2" hidden="1">"[DUMMY_C2"</definedName>
    <definedName name="EV__MEMORYCVW__LIBRO2_DATASRC" hidden="1">"[CONSO"</definedName>
    <definedName name="EV__MEMORYCVW__LIBRO2_DATASRC_ACT" hidden="1">"[INPUT_CORR"</definedName>
    <definedName name="EV__MEMORYCVW__LIBRO2_DATASRC_I_HR" hidden="1">"[CONSO"</definedName>
    <definedName name="EV__MEMORYCVW__LIBRO2_DEPARTMENT" hidden="1">"[DEP_RRHH_021700"</definedName>
    <definedName name="EV__MEMORYCVW__LIBRO2_ENTITY" hidden="1">"[DUME"</definedName>
    <definedName name="EV__MEMORYCVW__LIBRO2_FLOW" hidden="1">"[SF"</definedName>
    <definedName name="EV__MEMORYCVW__LIBRO2_FLOW_RRHH" hidden="1">"[F_VAR"</definedName>
    <definedName name="EV__MEMORYCVW__LIBRO2_GROUPS" hidden="1">"[NON_GROUP"</definedName>
    <definedName name="EV__MEMORYCVW__LIBRO2_INTCO" hidden="1">"[ALL_IC"</definedName>
    <definedName name="EV__MEMORYCVW__LIBRO2_MEASURES" hidden="1">"[YTD"</definedName>
    <definedName name="EV__MEMORYCVW__LIBRO2_RPTCURRENCY" hidden="1">"[EUR"</definedName>
    <definedName name="EV__MEMORYCVW__LIBRO2_SECTIONS" hidden="1">"[TRMODUMMY"</definedName>
    <definedName name="EV__MEMORYCVW__LIBRO2_SECTOR" hidden="1">"[SECTORS"</definedName>
    <definedName name="EV__MEMORYCVW__LIBRO2_SEX" hidden="1">"[TOT_SEX"</definedName>
    <definedName name="EV__MEMORYCVW__LIBRO2_TIME" hidden="1">"[2012.JUN"</definedName>
    <definedName name="EV__MEMORYCVW__LIBRO3" hidden="1">"[FINANCE"</definedName>
    <definedName name="EV__MEMORYCVW__LIBRO3_ACCOUNT_ACT" hidden="1">"[ACC_ACT_000001"</definedName>
    <definedName name="EV__MEMORYCVW__LIBRO3_ACCOUNT_FIN" hidden="1">"[BS"</definedName>
    <definedName name="EV__MEMORYCVW__LIBRO3_CATEGORY" hidden="1">"[IG_CATEGORY"</definedName>
    <definedName name="EV__MEMORYCVW__LIBRO3_COUNTRY" hidden="1">"[JER_1"</definedName>
    <definedName name="EV__MEMORYCVW__LIBRO3_CUSTOM_1" hidden="1">"[DUMMY_C1"</definedName>
    <definedName name="EV__MEMORYCVW__LIBRO3_CUSTOM_2" hidden="1">"[DUMMY_C2"</definedName>
    <definedName name="EV__MEMORYCVW__LIBRO3_DATASRC" hidden="1">"[CONSO"</definedName>
    <definedName name="EV__MEMORYCVW__LIBRO3_DATASRC_ACT" hidden="1">"[INPUT_CORR"</definedName>
    <definedName name="EV__MEMORYCVW__LIBRO3_ENTITY" hidden="1">"[GRUPO_CONS"</definedName>
    <definedName name="EV__MEMORYCVW__LIBRO3_FLOW" hidden="1">"[SF"</definedName>
    <definedName name="EV__MEMORYCVW__LIBRO3_GROUPS" hidden="1">"[NON_GROUP"</definedName>
    <definedName name="EV__MEMORYCVW__LIBRO3_INTCO" hidden="1">"[ALL_IC"</definedName>
    <definedName name="EV__MEMORYCVW__LIBRO3_MEASURES" hidden="1">"[YTD"</definedName>
    <definedName name="EV__MEMORYCVW__LIBRO3_RPTCURRENCY" hidden="1">"[EUR"</definedName>
    <definedName name="EV__MEMORYCVW__LIBRO3_SECTIONS" hidden="1">"[TRMODUMMY"</definedName>
    <definedName name="EV__MEMORYCVW__LIBRO3_SECTOR" hidden="1">"[SECTORS"</definedName>
    <definedName name="EV__MEMORYCVW__LIBRO3_TIME" hidden="1">"[SELECT_TIME"</definedName>
    <definedName name="EV__MEMORYCVW__LIBRO4" hidden="1">"[FINANCE"</definedName>
    <definedName name="EV__MEMORYCVW__LIBRO6" hidden="1">"[FINANCE"</definedName>
    <definedName name="EV__MEMORYCVW__LIBRO6_ACCOUNT_FIN" hidden="1">"[RDOGRUPO"</definedName>
    <definedName name="EV__MEMORYCVW__LIBRO6_CATEGORY" hidden="1">"[TOT_CATEGORY"</definedName>
    <definedName name="EV__MEMORYCVW__LIBRO6_COUNTRY" hidden="1">"[JER_1"</definedName>
    <definedName name="EV__MEMORYCVW__LIBRO6_CUSTOM_1" hidden="1">"[DUMMY_C1"</definedName>
    <definedName name="EV__MEMORYCVW__LIBRO6_CUSTOM_2" hidden="1">"[DUMMY_C2"</definedName>
    <definedName name="EV__MEMORYCVW__LIBRO6_DATASRC" hidden="1">"[INPUT"</definedName>
    <definedName name="EV__MEMORYCVW__LIBRO6_ENTITY" hidden="1">"[WORKSTATUS"</definedName>
    <definedName name="EV__MEMORYCVW__LIBRO6_FLOW" hidden="1">"[SF"</definedName>
    <definedName name="EV__MEMORYCVW__LIBRO6_GROUPS" hidden="1">"[G_001"</definedName>
    <definedName name="EV__MEMORYCVW__LIBRO6_INTCO" hidden="1">"[ALL_IC"</definedName>
    <definedName name="EV__MEMORYCVW__LIBRO6_MEASURES" hidden="1">"[YTD"</definedName>
    <definedName name="EV__MEMORYCVW__LIBRO6_RPTCURRENCY" hidden="1">"[EUR"</definedName>
    <definedName name="EV__MEMORYCVW__LIBRO6_SECTOR" hidden="1">"[SECTORS"</definedName>
    <definedName name="EV__MEMORYCVW__LIBRO6_TIME" hidden="1">"[2005.TOTAL"</definedName>
    <definedName name="EV__MEMORYCVW__NOVA_PESTANYA_RRHH.XLSM" hidden="1">"[FINANCE"</definedName>
    <definedName name="EV__MEMORYCVW__PERFIL_CIAS_V3.XLSX" hidden="1">"[FINANCE"</definedName>
    <definedName name="EV__MEMORYCVW__PERFIL_CIAS_V3.XLSX_ACCOUNT_FIN" hidden="1">"[220100"</definedName>
    <definedName name="EV__MEMORYCVW__PERFIL_CIAS_V3.XLSX_CATEGORY" hidden="1">"[ACTUAL"</definedName>
    <definedName name="EV__MEMORYCVW__PERFIL_CIAS_V3.XLSX_COUNTRY" hidden="1">"[JER_1"</definedName>
    <definedName name="EV__MEMORYCVW__PERFIL_CIAS_V3.XLSX_CUSTOM_1" hidden="1">"[DUMMY_C1"</definedName>
    <definedName name="EV__MEMORYCVW__PERFIL_CIAS_V3.XLSX_CUSTOM_2" hidden="1">"[DUMMY_C2"</definedName>
    <definedName name="EV__MEMORYCVW__PERFIL_CIAS_V3.XLSX_DATASRC" hidden="1">"[AJ_POST"</definedName>
    <definedName name="EV__MEMORYCVW__PERFIL_CIAS_V3.XLSX_ENTITY" hidden="1">"[1138"</definedName>
    <definedName name="EV__MEMORYCVW__PERFIL_CIAS_V3.XLSX_FLOW" hidden="1">"[SF"</definedName>
    <definedName name="EV__MEMORYCVW__PERFIL_CIAS_V3.XLSX_GROUPS" hidden="1">"[G_001"</definedName>
    <definedName name="EV__MEMORYCVW__PERFIL_CIAS_V3.XLSX_INTCO" hidden="1">"[ALL_IC"</definedName>
    <definedName name="EV__MEMORYCVW__PERFIL_CIAS_V3.XLSX_MEASURES" hidden="1">"[YTD"</definedName>
    <definedName name="EV__MEMORYCVW__PERFIL_CIAS_V3.XLSX_RPTCURRENCY" hidden="1">"[GBP"</definedName>
    <definedName name="EV__MEMORYCVW__PERFIL_CIAS_V3.XLSX_SECTOR" hidden="1">"[SECTORS"</definedName>
    <definedName name="EV__MEMORYCVW__PERFIL_CIAS_V3.XLSX_TIME" hidden="1">"[2011.JUN"</definedName>
    <definedName name="EV__MEMORYCVW__PLP_AGOSTO.XLSX" hidden="1">"[CGI_ARTERIS"</definedName>
    <definedName name="EV__MEMORYCVW__PLP_JANEIRO.XLSX" hidden="1">"[CGI_ARTERIS"</definedName>
    <definedName name="EV__MEMORYCVW__PLP_JANEIRO.XLSX_BASEYEARVALUE" hidden="1">"[0000.01"</definedName>
    <definedName name="EV__MEMORYCVW__PLP_JANEIRO.XLSX_CATEGORY" hidden="1">"[PLAN"</definedName>
    <definedName name="EV__MEMORYCVW__PLP_JANEIRO.XLSX_CGI_MEASURE" hidden="1">"[MONEDA"</definedName>
    <definedName name="EV__MEMORYCVW__PLP_JANEIRO.XLSX_CGI_OBJECT" hidden="1">"[Aux_object"</definedName>
    <definedName name="EV__MEMORYCVW__PLP_JANEIRO.XLSX_DATASRC" hidden="1">"[TOTAL"</definedName>
    <definedName name="EV__MEMORYCVW__PLP_JANEIRO.XLSX_DETAIL" hidden="1">"[TOT_DET"</definedName>
    <definedName name="EV__MEMORYCVW__PLP_JANEIRO.XLSX_EMPREENDIMENTO" hidden="1">"[I_NONE"</definedName>
    <definedName name="EV__MEMORYCVW__PLP_JANEIRO.XLSX_ENTITY" hidden="1">"[1268"</definedName>
    <definedName name="EV__MEMORYCVW__PLP_JANEIRO.XLSX_ITEM" hidden="1">"[P_NONE"</definedName>
    <definedName name="EV__MEMORYCVW__PLP_JANEIRO.XLSX_MEASURES" hidden="1">"[PERIODIC"</definedName>
    <definedName name="EV__MEMORYCVW__PLP_JANEIRO.XLSX_TIME" hidden="1">"[SELECT_TIME"</definedName>
    <definedName name="EV__MEMORYCVW__PLP_JANEIRO_REAJUSTADO.XLSX" hidden="1">"[CGI_ARTERIS"</definedName>
    <definedName name="EV__MEMORYCVW__PLP_JANEIRO_REAJUSTADO.XLSX_BASEYEARVALUE" hidden="1">"[0000.01"</definedName>
    <definedName name="EV__MEMORYCVW__PLP_JANEIRO_REAJUSTADO.XLSX_CATEGORY" hidden="1">"[PLAN"</definedName>
    <definedName name="EV__MEMORYCVW__PLP_JANEIRO_REAJUSTADO.XLSX_CGI_MEASURE" hidden="1">"[MONEDA"</definedName>
    <definedName name="EV__MEMORYCVW__PLP_JANEIRO_REAJUSTADO.XLSX_CGI_OBJECT" hidden="1">"[Aux_object"</definedName>
    <definedName name="EV__MEMORYCVW__PLP_JANEIRO_REAJUSTADO.XLSX_DATASRC" hidden="1">"[TOTAL"</definedName>
    <definedName name="EV__MEMORYCVW__PLP_JANEIRO_REAJUSTADO.XLSX_DETAIL" hidden="1">"[TOT_DET"</definedName>
    <definedName name="EV__MEMORYCVW__PLP_JANEIRO_REAJUSTADO.XLSX_EMPREENDIMENTO" hidden="1">"[I_NONE"</definedName>
    <definedName name="EV__MEMORYCVW__PLP_JANEIRO_REAJUSTADO.XLSX_ENTITY" hidden="1">"[1268"</definedName>
    <definedName name="EV__MEMORYCVW__PLP_JANEIRO_REAJUSTADO.XLSX_ITEM" hidden="1">"[P_NONE"</definedName>
    <definedName name="EV__MEMORYCVW__PLP_JANEIRO_REAJUSTADO.XLSX_MEASURES" hidden="1">"[PERIODIC"</definedName>
    <definedName name="EV__MEMORYCVW__PLP_JANEIRO_REAJUSTADO.XLSX_TIME" hidden="1">"[SELECT_TIME"</definedName>
    <definedName name="EV__MEMORYCVW__PLP_SETEMBRO.XLSX" hidden="1">"[CGI_ARTERIS"</definedName>
    <definedName name="EV__MEMORYCVW__PRIORIZACIÓN_TAREAS_BPC_20120127.XLS" hidden="1">"[FINANCE"</definedName>
    <definedName name="EV__MEMORYCVW__PRIORIZACIÓN_TAREAS_BPC_20120127.XLS_ACCOUNT_FIN" hidden="1">"[BS"</definedName>
    <definedName name="EV__MEMORYCVW__PRIORIZACIÓN_TAREAS_BPC_20120127.XLS_CATEGORY" hidden="1">"[ACTUAL"</definedName>
    <definedName name="EV__MEMORYCVW__PRIORIZACIÓN_TAREAS_BPC_20120127.XLS_COUNTRY" hidden="1">"[JER_1"</definedName>
    <definedName name="EV__MEMORYCVW__PRIORIZACIÓN_TAREAS_BPC_20120127.XLS_CUSTOM_1" hidden="1">"[DUMMY_C1"</definedName>
    <definedName name="EV__MEMORYCVW__PRIORIZACIÓN_TAREAS_BPC_20120127.XLS_CUSTOM_2" hidden="1">"[DUMMY_C2"</definedName>
    <definedName name="EV__MEMORYCVW__PRIORIZACIÓN_TAREAS_BPC_20120127.XLS_DATASRC" hidden="1">"[CONSO"</definedName>
    <definedName name="EV__MEMORYCVW__PRIORIZACIÓN_TAREAS_BPC_20120127.XLS_ENTITY" hidden="1">"[1231"</definedName>
    <definedName name="EV__MEMORYCVW__PRIORIZACIÓN_TAREAS_BPC_20120127.XLS_FLOW" hidden="1">"[SF"</definedName>
    <definedName name="EV__MEMORYCVW__PRIORIZACIÓN_TAREAS_BPC_20120127.XLS_GROUPS" hidden="1">"[G_001"</definedName>
    <definedName name="EV__MEMORYCVW__PRIORIZACIÓN_TAREAS_BPC_20120127.XLS_INTCO" hidden="1">"[ALL_IC"</definedName>
    <definedName name="EV__MEMORYCVW__PRIORIZACIÓN_TAREAS_BPC_20120127.XLS_MEASURES" hidden="1">"[YTD"</definedName>
    <definedName name="EV__MEMORYCVW__PRIORIZACIÓN_TAREAS_BPC_20120127.XLS_RPTCURRENCY" hidden="1">"[GBP"</definedName>
    <definedName name="EV__MEMORYCVW__PRIORIZACIÓN_TAREAS_BPC_20120127.XLS_SECTOR" hidden="1">"[CONC_ESP"</definedName>
    <definedName name="EV__MEMORYCVW__PRIORIZACIÓN_TAREAS_BPC_20120127.XLS_TIME" hidden="1">"[2010.DEC"</definedName>
    <definedName name="EV__MEMORYCVW__TEST.XLSM" hidden="1">"[FINANCE"</definedName>
    <definedName name="EV__MEMORYCVW__TEST.XLSM_ACCOUNT_FIN" hidden="1">"[RDOGRUPO"</definedName>
    <definedName name="EV__MEMORYCVW__TEST.XLSM_CATEGORY" hidden="1">"[ACTUAL"</definedName>
    <definedName name="EV__MEMORYCVW__TEST.XLSM_COUNTRY" hidden="1">"[JER_1"</definedName>
    <definedName name="EV__MEMORYCVW__TEST.XLSM_CUSTOM_1" hidden="1">"[DUMMY_C1"</definedName>
    <definedName name="EV__MEMORYCVW__TEST.XLSM_CUSTOM_2" hidden="1">"[DUMMY_C2"</definedName>
    <definedName name="EV__MEMORYCVW__TEST.XLSM_DATASRC" hidden="1">"[AJ_POST"</definedName>
    <definedName name="EV__MEMORYCVW__TEST.XLSM_ENTITY" hidden="1">"[1113"</definedName>
    <definedName name="EV__MEMORYCVW__TEST.XLSM_FLOW" hidden="1">"[SF"</definedName>
    <definedName name="EV__MEMORYCVW__TEST.XLSM_GROUPS" hidden="1">"[G_001"</definedName>
    <definedName name="EV__MEMORYCVW__TEST.XLSM_INTCO" hidden="1">"[ALL_IC"</definedName>
    <definedName name="EV__MEMORYCVW__TEST.XLSM_MEASURES" hidden="1">"[YTD"</definedName>
    <definedName name="EV__MEMORYCVW__TEST.XLSM_RPTCURRENCY" hidden="1">"[GBP"</definedName>
    <definedName name="EV__MEMORYCVW__TEST.XLSM_SECTOR" hidden="1">"[SECTORS"</definedName>
    <definedName name="EV__MEMORYCVW__TEST.XLSM_TIME" hidden="1">"[2013.FEB"</definedName>
    <definedName name="EV__MEMORYCVW__TESTV31.XLSM" hidden="1">"[FINANCE"</definedName>
    <definedName name="EV__MEMORYCVW__TESTV31.XLSM_ACCOUNT_FIN" hidden="1">"[RDOGRUPO"</definedName>
    <definedName name="EV__MEMORYCVW__TESTV31.XLSM_CATEGORY" hidden="1">"[ACTUAL"</definedName>
    <definedName name="EV__MEMORYCVW__TESTV31.XLSM_COUNTRY" hidden="1">"[JER_1"</definedName>
    <definedName name="EV__MEMORYCVW__TESTV31.XLSM_CUSTOM_1" hidden="1">"[DUMMY_C1"</definedName>
    <definedName name="EV__MEMORYCVW__TESTV31.XLSM_CUSTOM_2" hidden="1">"[DUMMY_C2"</definedName>
    <definedName name="EV__MEMORYCVW__TESTV31.XLSM_DATASRC" hidden="1">"[AJ_POST"</definedName>
    <definedName name="EV__MEMORYCVW__TESTV31.XLSM_ENTITY" hidden="1">"[1042"</definedName>
    <definedName name="EV__MEMORYCVW__TESTV31.XLSM_FLOW" hidden="1">"[SF"</definedName>
    <definedName name="EV__MEMORYCVW__TESTV31.XLSM_GROUPS" hidden="1">"[G_001"</definedName>
    <definedName name="EV__MEMORYCVW__TESTV31.XLSM_INTCO" hidden="1">"[ALL_IC"</definedName>
    <definedName name="EV__MEMORYCVW__TESTV31.XLSM_MEASURES" hidden="1">"[YTD"</definedName>
    <definedName name="EV__MEMORYCVW__TESTV31.XLSM_RPTCURRENCY" hidden="1">"[GBP"</definedName>
    <definedName name="EV__MEMORYCVW__TESTV31.XLSM_SECTOR" hidden="1">"[SECTORS"</definedName>
    <definedName name="EV__MEMORYCVW__TESTV31.XLSM_TIME" hidden="1">"[2012.JUN"</definedName>
    <definedName name="EV__MEMORYCVW__TRAMS2.XLSX" hidden="1">"[ACTIVITY"</definedName>
    <definedName name="EV__MEMORYCVW__TRAMS2.XLSX_ACCOUNT_ACT" hidden="1">"[ACC_ACT_000001"</definedName>
    <definedName name="EV__MEMORYCVW__TRAMS2.XLSX_CATEGORY" hidden="1">"[ACTUAL"</definedName>
    <definedName name="EV__MEMORYCVW__TRAMS2.XLSX_COUNTRY" hidden="1">"[JER_1"</definedName>
    <definedName name="EV__MEMORYCVW__TRAMS2.XLSX_CUSTOM_1" hidden="1">"[DUMMY_C1"</definedName>
    <definedName name="EV__MEMORYCVW__TRAMS2.XLSX_CUSTOM_2" hidden="1">"[DUMMY_C2"</definedName>
    <definedName name="EV__MEMORYCVW__TRAMS2.XLSX_DATASRC_ACT" hidden="1">"[INPUT_CORR"</definedName>
    <definedName name="EV__MEMORYCVW__TRAMS2.XLSX_ENTITY" hidden="1">"[1113"</definedName>
    <definedName name="EV__MEMORYCVW__TRAMS2.XLSX_MEASURES" hidden="1">"[YTD"</definedName>
    <definedName name="EV__MEMORYCVW__TRAMS2.XLSX_SECTIONS" hidden="1">"[TRMODUMMY"</definedName>
    <definedName name="EV__MEMORYCVW__TRAMS2.XLSX_SECTOR" hidden="1">"[SECTORS"</definedName>
    <definedName name="EV__MEMORYCVW__TRAMS2.XLSX_TIME" hidden="1">"[2011.JUN"</definedName>
    <definedName name="EV__WBEVMODE__" hidden="1">1</definedName>
    <definedName name="EV__WBREFOPTIONS__" hidden="1">134217735</definedName>
    <definedName name="EV__WBVERSION__" hidden="1">0</definedName>
    <definedName name="EV__WSINFO__" hidden="1">"asd"</definedName>
    <definedName name="EVDCXFDBVGRVF">#N/A</definedName>
    <definedName name="ewde" hidden="1">1</definedName>
    <definedName name="ewew" localSheetId="12">#REF!</definedName>
    <definedName name="ewew" localSheetId="11">#REF!</definedName>
    <definedName name="ewew" localSheetId="14">#REF!</definedName>
    <definedName name="ewew">#REF!</definedName>
    <definedName name="ewt" localSheetId="12">#REF!</definedName>
    <definedName name="ewt">#REF!</definedName>
    <definedName name="ex" localSheetId="12">#REF!</definedName>
    <definedName name="ex">#REF!</definedName>
    <definedName name="EXA" localSheetId="12">#REF!</definedName>
    <definedName name="EXA" localSheetId="11">#REF!</definedName>
    <definedName name="EXA" localSheetId="14">#REF!</definedName>
    <definedName name="EXA">#REF!</definedName>
    <definedName name="EXA_10" localSheetId="12">#REF!</definedName>
    <definedName name="EXA_10" localSheetId="11">#N/A</definedName>
    <definedName name="EXA_10" localSheetId="14">#REF!</definedName>
    <definedName name="EXA_10">#REF!</definedName>
    <definedName name="EXA_11">#N/A</definedName>
    <definedName name="EXA_12">#N/A</definedName>
    <definedName name="EXA_13">#N/A</definedName>
    <definedName name="EXA_14">#N/A</definedName>
    <definedName name="EXA_15">#N/A</definedName>
    <definedName name="EXA_16">#N/A</definedName>
    <definedName name="EXA_17">#N/A</definedName>
    <definedName name="EXA_18">#N/A</definedName>
    <definedName name="EXA_24" localSheetId="12">#REF!</definedName>
    <definedName name="EXA_24">#REF!</definedName>
    <definedName name="EXA_25" localSheetId="12">#REF!</definedName>
    <definedName name="EXA_25" localSheetId="11">#REF!</definedName>
    <definedName name="EXA_25" localSheetId="14">#REF!</definedName>
    <definedName name="EXA_25">#REF!</definedName>
    <definedName name="EXA_26" localSheetId="12">#REF!</definedName>
    <definedName name="EXA_26">#REF!</definedName>
    <definedName name="EXA_27" localSheetId="12">#REF!</definedName>
    <definedName name="EXA_27" localSheetId="11">#REF!</definedName>
    <definedName name="EXA_27" localSheetId="14">#REF!</definedName>
    <definedName name="EXA_27">#REF!</definedName>
    <definedName name="EXA_29" localSheetId="12">#REF!</definedName>
    <definedName name="EXA_29" localSheetId="11">#REF!</definedName>
    <definedName name="EXA_29" localSheetId="14">#REF!</definedName>
    <definedName name="EXA_29">#REF!</definedName>
    <definedName name="EXA_5">#N/A</definedName>
    <definedName name="EXA_6">#N/A</definedName>
    <definedName name="EXA_7">#N/A</definedName>
    <definedName name="EXA_8">#N/A</definedName>
    <definedName name="EXA_9" localSheetId="12">#REF!</definedName>
    <definedName name="EXA_9" localSheetId="11">#N/A</definedName>
    <definedName name="EXA_9" localSheetId="14">#REF!</definedName>
    <definedName name="EXA_9">#REF!</definedName>
    <definedName name="Excel_BuiltIn__FilterDatabase_1" localSheetId="12">#REF!</definedName>
    <definedName name="Excel_BuiltIn__FilterDatabase_1" localSheetId="11">#REF!</definedName>
    <definedName name="Excel_BuiltIn__FilterDatabase_1" localSheetId="14">#REF!</definedName>
    <definedName name="Excel_BuiltIn__FilterDatabase_1">#REF!</definedName>
    <definedName name="Excel_BuiltIn__FilterDatabase_1_1" localSheetId="12">#REF!</definedName>
    <definedName name="Excel_BuiltIn__FilterDatabase_1_1" localSheetId="11">#REF!</definedName>
    <definedName name="Excel_BuiltIn__FilterDatabase_1_1" localSheetId="14">#REF!</definedName>
    <definedName name="Excel_BuiltIn__FilterDatabase_1_1">#REF!</definedName>
    <definedName name="Excel_BuiltIn__FilterDatabase_1_10">#N/A</definedName>
    <definedName name="Excel_BuiltIn__FilterDatabase_1_11">#N/A</definedName>
    <definedName name="Excel_BuiltIn__FilterDatabase_1_12">#N/A</definedName>
    <definedName name="Excel_BuiltIn__FilterDatabase_1_13">#N/A</definedName>
    <definedName name="Excel_BuiltIn__FilterDatabase_1_14">#N/A</definedName>
    <definedName name="Excel_BuiltIn__FilterDatabase_1_15">#N/A</definedName>
    <definedName name="Excel_BuiltIn__FilterDatabase_1_16">#N/A</definedName>
    <definedName name="Excel_BuiltIn__FilterDatabase_1_17">#N/A</definedName>
    <definedName name="Excel_BuiltIn__FilterDatabase_1_18">#N/A</definedName>
    <definedName name="Excel_BuiltIn__FilterDatabase_1_5">#N/A</definedName>
    <definedName name="Excel_BuiltIn__FilterDatabase_1_6">#N/A</definedName>
    <definedName name="Excel_BuiltIn__FilterDatabase_1_7">#N/A</definedName>
    <definedName name="Excel_BuiltIn__FilterDatabase_1_8">#N/A</definedName>
    <definedName name="Excel_BuiltIn__FilterDatabase_1_9">#N/A</definedName>
    <definedName name="Excel_BuiltIn__FilterDatabase_10" localSheetId="12">#REF!</definedName>
    <definedName name="Excel_BuiltIn__FilterDatabase_10" localSheetId="11">#REF!</definedName>
    <definedName name="Excel_BuiltIn__FilterDatabase_10" localSheetId="14">#REF!</definedName>
    <definedName name="Excel_BuiltIn__FilterDatabase_10">#REF!</definedName>
    <definedName name="Excel_BuiltIn__FilterDatabase_11" localSheetId="12">#REF!</definedName>
    <definedName name="Excel_BuiltIn__FilterDatabase_11" localSheetId="11">#REF!</definedName>
    <definedName name="Excel_BuiltIn__FilterDatabase_11" localSheetId="14">#REF!</definedName>
    <definedName name="Excel_BuiltIn__FilterDatabase_11">#REF!</definedName>
    <definedName name="Excel_BuiltIn__FilterDatabase_12" localSheetId="12">#REF!</definedName>
    <definedName name="Excel_BuiltIn__FilterDatabase_12" localSheetId="11">#REF!</definedName>
    <definedName name="Excel_BuiltIn__FilterDatabase_12" localSheetId="14">#REF!</definedName>
    <definedName name="Excel_BuiltIn__FilterDatabase_12">#REF!</definedName>
    <definedName name="Excel_BuiltIn__FilterDatabase_13" localSheetId="12">#REF!</definedName>
    <definedName name="Excel_BuiltIn__FilterDatabase_13" localSheetId="11">#REF!</definedName>
    <definedName name="Excel_BuiltIn__FilterDatabase_13" localSheetId="14">#REF!</definedName>
    <definedName name="Excel_BuiltIn__FilterDatabase_13">#REF!</definedName>
    <definedName name="Excel_BuiltIn__FilterDatabase_14" localSheetId="12">#REF!</definedName>
    <definedName name="Excel_BuiltIn__FilterDatabase_14" localSheetId="11">#REF!</definedName>
    <definedName name="Excel_BuiltIn__FilterDatabase_14" localSheetId="14">#REF!</definedName>
    <definedName name="Excel_BuiltIn__FilterDatabase_14">#REF!</definedName>
    <definedName name="Excel_BuiltIn__FilterDatabase_15" localSheetId="12">#REF!</definedName>
    <definedName name="Excel_BuiltIn__FilterDatabase_15" localSheetId="11">#REF!</definedName>
    <definedName name="Excel_BuiltIn__FilterDatabase_15" localSheetId="14">#REF!</definedName>
    <definedName name="Excel_BuiltIn__FilterDatabase_15">#REF!</definedName>
    <definedName name="Excel_BuiltIn__FilterDatabase_16" localSheetId="12">#REF!</definedName>
    <definedName name="Excel_BuiltIn__FilterDatabase_16" localSheetId="11">#REF!</definedName>
    <definedName name="Excel_BuiltIn__FilterDatabase_16" localSheetId="14">#REF!</definedName>
    <definedName name="Excel_BuiltIn__FilterDatabase_16">#REF!</definedName>
    <definedName name="Excel_BuiltIn__FilterDatabase_17" localSheetId="12">#REF!</definedName>
    <definedName name="Excel_BuiltIn__FilterDatabase_17" localSheetId="11">#REF!</definedName>
    <definedName name="Excel_BuiltIn__FilterDatabase_17" localSheetId="14">#REF!</definedName>
    <definedName name="Excel_BuiltIn__FilterDatabase_17">#REF!</definedName>
    <definedName name="Excel_BuiltIn__FilterDatabase_18" localSheetId="12">#REF!</definedName>
    <definedName name="Excel_BuiltIn__FilterDatabase_18" localSheetId="11">#REF!</definedName>
    <definedName name="Excel_BuiltIn__FilterDatabase_18" localSheetId="14">#REF!</definedName>
    <definedName name="Excel_BuiltIn__FilterDatabase_18">#REF!</definedName>
    <definedName name="Excel_BuiltIn__FilterDatabase_19" localSheetId="12">#REF!</definedName>
    <definedName name="Excel_BuiltIn__FilterDatabase_19" localSheetId="11">#REF!</definedName>
    <definedName name="Excel_BuiltIn__FilterDatabase_19" localSheetId="14">#REF!</definedName>
    <definedName name="Excel_BuiltIn__FilterDatabase_19">#REF!</definedName>
    <definedName name="Excel_BuiltIn__FilterDatabase_2" localSheetId="12">#REF!</definedName>
    <definedName name="Excel_BuiltIn__FilterDatabase_2" localSheetId="11">#REF!</definedName>
    <definedName name="Excel_BuiltIn__FilterDatabase_2" localSheetId="14">#REF!</definedName>
    <definedName name="Excel_BuiltIn__FilterDatabase_2">#REF!</definedName>
    <definedName name="Excel_BuiltIn__FilterDatabase_2_1" localSheetId="12">#REF!</definedName>
    <definedName name="Excel_BuiltIn__FilterDatabase_2_1">#REF!</definedName>
    <definedName name="Excel_BuiltIn__FilterDatabase_2_1_1" localSheetId="12">#REF!</definedName>
    <definedName name="Excel_BuiltIn__FilterDatabase_2_1_1">#REF!</definedName>
    <definedName name="Excel_BuiltIn__FilterDatabase_2_1_1_1" localSheetId="12">#REF!</definedName>
    <definedName name="Excel_BuiltIn__FilterDatabase_2_1_1_1">#REF!</definedName>
    <definedName name="Excel_BuiltIn__FilterDatabase_2_11" localSheetId="12">#REF!</definedName>
    <definedName name="Excel_BuiltIn__FilterDatabase_2_11" localSheetId="11">#REF!</definedName>
    <definedName name="Excel_BuiltIn__FilterDatabase_2_11" localSheetId="14">#REF!</definedName>
    <definedName name="Excel_BuiltIn__FilterDatabase_2_11">#REF!</definedName>
    <definedName name="Excel_BuiltIn__FilterDatabase_2_12" localSheetId="12">#REF!</definedName>
    <definedName name="Excel_BuiltIn__FilterDatabase_2_12" localSheetId="11">#REF!</definedName>
    <definedName name="Excel_BuiltIn__FilterDatabase_2_12" localSheetId="14">#REF!</definedName>
    <definedName name="Excel_BuiltIn__FilterDatabase_2_12">#REF!</definedName>
    <definedName name="Excel_BuiltIn__FilterDatabase_2_13" localSheetId="12">#REF!</definedName>
    <definedName name="Excel_BuiltIn__FilterDatabase_2_13" localSheetId="11">#REF!</definedName>
    <definedName name="Excel_BuiltIn__FilterDatabase_2_13" localSheetId="14">#REF!</definedName>
    <definedName name="Excel_BuiltIn__FilterDatabase_2_13">#REF!</definedName>
    <definedName name="Excel_BuiltIn__FilterDatabase_2_15" localSheetId="12">#REF!</definedName>
    <definedName name="Excel_BuiltIn__FilterDatabase_2_15" localSheetId="11">#REF!</definedName>
    <definedName name="Excel_BuiltIn__FilterDatabase_2_15" localSheetId="14">#REF!</definedName>
    <definedName name="Excel_BuiltIn__FilterDatabase_2_15">#REF!</definedName>
    <definedName name="Excel_BuiltIn__FilterDatabase_2_16" localSheetId="12">#REF!</definedName>
    <definedName name="Excel_BuiltIn__FilterDatabase_2_16" localSheetId="11">#REF!</definedName>
    <definedName name="Excel_BuiltIn__FilterDatabase_2_16" localSheetId="14">#REF!</definedName>
    <definedName name="Excel_BuiltIn__FilterDatabase_2_16">#REF!</definedName>
    <definedName name="Excel_BuiltIn__FilterDatabase_2_17" localSheetId="12">#REF!</definedName>
    <definedName name="Excel_BuiltIn__FilterDatabase_2_17" localSheetId="11">#REF!</definedName>
    <definedName name="Excel_BuiltIn__FilterDatabase_2_17" localSheetId="14">#REF!</definedName>
    <definedName name="Excel_BuiltIn__FilterDatabase_2_17">#REF!</definedName>
    <definedName name="Excel_BuiltIn__FilterDatabase_2_19" localSheetId="12">#REF!</definedName>
    <definedName name="Excel_BuiltIn__FilterDatabase_2_19" localSheetId="11">#REF!</definedName>
    <definedName name="Excel_BuiltIn__FilterDatabase_2_19" localSheetId="14">#REF!</definedName>
    <definedName name="Excel_BuiltIn__FilterDatabase_2_19">#REF!</definedName>
    <definedName name="Excel_BuiltIn__FilterDatabase_2_2" localSheetId="12">#REF!</definedName>
    <definedName name="Excel_BuiltIn__FilterDatabase_2_2" localSheetId="11">#REF!</definedName>
    <definedName name="Excel_BuiltIn__FilterDatabase_2_2" localSheetId="14">#REF!</definedName>
    <definedName name="Excel_BuiltIn__FilterDatabase_2_2">#REF!</definedName>
    <definedName name="Excel_BuiltIn__FilterDatabase_2_28" localSheetId="12">#REF!</definedName>
    <definedName name="Excel_BuiltIn__FilterDatabase_2_28" localSheetId="11">#REF!</definedName>
    <definedName name="Excel_BuiltIn__FilterDatabase_2_28" localSheetId="14">#REF!</definedName>
    <definedName name="Excel_BuiltIn__FilterDatabase_2_28">#REF!</definedName>
    <definedName name="Excel_BuiltIn__FilterDatabase_2_3" localSheetId="12">#REF!</definedName>
    <definedName name="Excel_BuiltIn__FilterDatabase_2_3" localSheetId="11">#REF!</definedName>
    <definedName name="Excel_BuiltIn__FilterDatabase_2_3" localSheetId="14">#REF!</definedName>
    <definedName name="Excel_BuiltIn__FilterDatabase_2_3">#REF!</definedName>
    <definedName name="Excel_BuiltIn__FilterDatabase_2_4" localSheetId="12">#REF!</definedName>
    <definedName name="Excel_BuiltIn__FilterDatabase_2_4" localSheetId="11">#REF!</definedName>
    <definedName name="Excel_BuiltIn__FilterDatabase_2_4" localSheetId="14">#REF!</definedName>
    <definedName name="Excel_BuiltIn__FilterDatabase_2_4">#REF!</definedName>
    <definedName name="Excel_BuiltIn__FilterDatabase_2_7" localSheetId="12">#REF!</definedName>
    <definedName name="Excel_BuiltIn__FilterDatabase_2_7" localSheetId="11">#REF!</definedName>
    <definedName name="Excel_BuiltIn__FilterDatabase_2_7" localSheetId="14">#REF!</definedName>
    <definedName name="Excel_BuiltIn__FilterDatabase_2_7">#REF!</definedName>
    <definedName name="Excel_BuiltIn__FilterDatabase_2_9" localSheetId="12">#REF!</definedName>
    <definedName name="Excel_BuiltIn__FilterDatabase_2_9" localSheetId="11">#REF!</definedName>
    <definedName name="Excel_BuiltIn__FilterDatabase_2_9" localSheetId="14">#REF!</definedName>
    <definedName name="Excel_BuiltIn__FilterDatabase_2_9">#REF!</definedName>
    <definedName name="Excel_BuiltIn__FilterDatabase_25" localSheetId="12">#REF!</definedName>
    <definedName name="Excel_BuiltIn__FilterDatabase_25" localSheetId="11">#REF!</definedName>
    <definedName name="Excel_BuiltIn__FilterDatabase_25" localSheetId="14">#REF!</definedName>
    <definedName name="Excel_BuiltIn__FilterDatabase_25">#REF!</definedName>
    <definedName name="Excel_BuiltIn__FilterDatabase_3" localSheetId="12">#REF!</definedName>
    <definedName name="Excel_BuiltIn__FilterDatabase_3" localSheetId="11">#REF!</definedName>
    <definedName name="Excel_BuiltIn__FilterDatabase_3" localSheetId="14">#REF!</definedName>
    <definedName name="Excel_BuiltIn__FilterDatabase_3">#REF!</definedName>
    <definedName name="Excel_BuiltIn__FilterDatabase_3_1_1" localSheetId="12">#REF!</definedName>
    <definedName name="Excel_BuiltIn__FilterDatabase_3_1_1">#REF!</definedName>
    <definedName name="Excel_BuiltIn__FilterDatabase_3_1_1_1" localSheetId="12">#REF!</definedName>
    <definedName name="Excel_BuiltIn__FilterDatabase_3_1_1_1">#REF!</definedName>
    <definedName name="Excel_BuiltIn__FilterDatabase_4" localSheetId="12">#REF!</definedName>
    <definedName name="Excel_BuiltIn__FilterDatabase_4" localSheetId="11">#REF!</definedName>
    <definedName name="Excel_BuiltIn__FilterDatabase_4" localSheetId="14">#REF!</definedName>
    <definedName name="Excel_BuiltIn__FilterDatabase_4">#REF!</definedName>
    <definedName name="Excel_BuiltIn__FilterDatabase_4_1" localSheetId="12">#REF!</definedName>
    <definedName name="Excel_BuiltIn__FilterDatabase_4_1">#REF!</definedName>
    <definedName name="Excel_BuiltIn__FilterDatabase_4_1_1" localSheetId="12">#REF!</definedName>
    <definedName name="Excel_BuiltIn__FilterDatabase_4_1_1">#REF!</definedName>
    <definedName name="Excel_BuiltIn__FilterDatabase_4_1_1_1" localSheetId="12">#REF!</definedName>
    <definedName name="Excel_BuiltIn__FilterDatabase_4_1_1_1">#REF!</definedName>
    <definedName name="Excel_BuiltIn__FilterDatabase_4_2" localSheetId="12">#REF!</definedName>
    <definedName name="Excel_BuiltIn__FilterDatabase_4_2">#REF!</definedName>
    <definedName name="Excel_BuiltIn__FilterDatabase_44" localSheetId="12">#REF!</definedName>
    <definedName name="Excel_BuiltIn__FilterDatabase_44">#REF!</definedName>
    <definedName name="Excel_BuiltIn__FilterDatabase_44_1" localSheetId="12">#REF!</definedName>
    <definedName name="Excel_BuiltIn__FilterDatabase_44_1">#REF!</definedName>
    <definedName name="Excel_BuiltIn__FilterDatabase_45" localSheetId="12">#REF!</definedName>
    <definedName name="Excel_BuiltIn__FilterDatabase_45">#REF!</definedName>
    <definedName name="Excel_BuiltIn__FilterDatabase_45_1" localSheetId="12">#REF!</definedName>
    <definedName name="Excel_BuiltIn__FilterDatabase_45_1">#REF!</definedName>
    <definedName name="Excel_BuiltIn__FilterDatabase_5" localSheetId="12">#REF!</definedName>
    <definedName name="Excel_BuiltIn__FilterDatabase_5" localSheetId="11">#REF!</definedName>
    <definedName name="Excel_BuiltIn__FilterDatabase_5" localSheetId="14">#REF!</definedName>
    <definedName name="Excel_BuiltIn__FilterDatabase_5">#REF!</definedName>
    <definedName name="Excel_BuiltIn__FilterDatabase_5_1" localSheetId="12">#REF!</definedName>
    <definedName name="Excel_BuiltIn__FilterDatabase_5_1">#REF!</definedName>
    <definedName name="Excel_BuiltIn__FilterDatabase_51">"$#REF!.$B$14:$C$44"</definedName>
    <definedName name="Excel_BuiltIn__FilterDatabase_6" localSheetId="12">#REF!</definedName>
    <definedName name="Excel_BuiltIn__FilterDatabase_6" localSheetId="11">#REF!</definedName>
    <definedName name="Excel_BuiltIn__FilterDatabase_6" localSheetId="14">#REF!</definedName>
    <definedName name="Excel_BuiltIn__FilterDatabase_6">#REF!</definedName>
    <definedName name="Excel_BuiltIn__FilterDatabase_7" localSheetId="12">#REF!</definedName>
    <definedName name="Excel_BuiltIn__FilterDatabase_7" localSheetId="11">#REF!</definedName>
    <definedName name="Excel_BuiltIn__FilterDatabase_7" localSheetId="14">#REF!</definedName>
    <definedName name="Excel_BuiltIn__FilterDatabase_7">#REF!</definedName>
    <definedName name="Excel_BuiltIn__FilterDatabase_8" localSheetId="12">#REF!</definedName>
    <definedName name="Excel_BuiltIn__FilterDatabase_8" localSheetId="11">#REF!</definedName>
    <definedName name="Excel_BuiltIn__FilterDatabase_8" localSheetId="14">#REF!</definedName>
    <definedName name="Excel_BuiltIn__FilterDatabase_8">#REF!</definedName>
    <definedName name="Excel_BuiltIn__FilterDatabase_9" localSheetId="12">#REF!</definedName>
    <definedName name="Excel_BuiltIn__FilterDatabase_9" localSheetId="11">#REF!</definedName>
    <definedName name="Excel_BuiltIn__FilterDatabase_9" localSheetId="14">#REF!</definedName>
    <definedName name="Excel_BuiltIn__FilterDatabase_9">#REF!</definedName>
    <definedName name="Excel_BuiltIn_Criteria" localSheetId="12">#REF!</definedName>
    <definedName name="Excel_BuiltIn_Criteria" localSheetId="11">#REF!</definedName>
    <definedName name="Excel_BuiltIn_Criteria" localSheetId="14">#REF!</definedName>
    <definedName name="Excel_BuiltIn_Criteria">#REF!</definedName>
    <definedName name="Excel_BuiltIn_Criteria_1" localSheetId="12">#REF!</definedName>
    <definedName name="Excel_BuiltIn_Criteria_1">#REF!</definedName>
    <definedName name="Excel_BuiltIn_Criteria_10" localSheetId="12">#REF!</definedName>
    <definedName name="Excel_BuiltIn_Criteria_10">#REF!</definedName>
    <definedName name="Excel_BuiltIn_Criteria_10_1" localSheetId="12">#REF!</definedName>
    <definedName name="Excel_BuiltIn_Criteria_10_1">#REF!</definedName>
    <definedName name="Excel_BuiltIn_Criteria_11" localSheetId="12">#REF!</definedName>
    <definedName name="Excel_BuiltIn_Criteria_11" localSheetId="11">#REF!</definedName>
    <definedName name="Excel_BuiltIn_Criteria_11" localSheetId="14">#REF!</definedName>
    <definedName name="Excel_BuiltIn_Criteria_11">#REF!</definedName>
    <definedName name="Excel_BuiltIn_Criteria_12" localSheetId="12">#REF!</definedName>
    <definedName name="Excel_BuiltIn_Criteria_12" localSheetId="11">#REF!</definedName>
    <definedName name="Excel_BuiltIn_Criteria_12" localSheetId="14">#REF!</definedName>
    <definedName name="Excel_BuiltIn_Criteria_12">#REF!</definedName>
    <definedName name="Excel_BuiltIn_Criteria_12_1" localSheetId="12">#REF!</definedName>
    <definedName name="Excel_BuiltIn_Criteria_12_1">#REF!</definedName>
    <definedName name="Excel_BuiltIn_Criteria_13" localSheetId="12">#REF!</definedName>
    <definedName name="Excel_BuiltIn_Criteria_13" localSheetId="11">#REF!</definedName>
    <definedName name="Excel_BuiltIn_Criteria_13" localSheetId="14">#REF!</definedName>
    <definedName name="Excel_BuiltIn_Criteria_13">#REF!</definedName>
    <definedName name="Excel_BuiltIn_Criteria_15" localSheetId="12">#REF!</definedName>
    <definedName name="Excel_BuiltIn_Criteria_15" localSheetId="11">#REF!</definedName>
    <definedName name="Excel_BuiltIn_Criteria_15" localSheetId="14">#REF!</definedName>
    <definedName name="Excel_BuiltIn_Criteria_15">#REF!</definedName>
    <definedName name="Excel_BuiltIn_Criteria_16" localSheetId="12">#REF!</definedName>
    <definedName name="Excel_BuiltIn_Criteria_16" localSheetId="11">#REF!</definedName>
    <definedName name="Excel_BuiltIn_Criteria_16" localSheetId="14">#REF!</definedName>
    <definedName name="Excel_BuiltIn_Criteria_16">#REF!</definedName>
    <definedName name="Excel_BuiltIn_Criteria_17" localSheetId="12">#REF!</definedName>
    <definedName name="Excel_BuiltIn_Criteria_17" localSheetId="11">#REF!</definedName>
    <definedName name="Excel_BuiltIn_Criteria_17" localSheetId="14">#REF!</definedName>
    <definedName name="Excel_BuiltIn_Criteria_17">#REF!</definedName>
    <definedName name="Excel_BuiltIn_Criteria_19" localSheetId="12">#REF!</definedName>
    <definedName name="Excel_BuiltIn_Criteria_19" localSheetId="11">#REF!</definedName>
    <definedName name="Excel_BuiltIn_Criteria_19" localSheetId="14">#REF!</definedName>
    <definedName name="Excel_BuiltIn_Criteria_19">#REF!</definedName>
    <definedName name="Excel_BuiltIn_Criteria_2" localSheetId="12">#REF!</definedName>
    <definedName name="Excel_BuiltIn_Criteria_2" localSheetId="11">#REF!</definedName>
    <definedName name="Excel_BuiltIn_Criteria_2" localSheetId="14">#REF!</definedName>
    <definedName name="Excel_BuiltIn_Criteria_2">#REF!</definedName>
    <definedName name="Excel_BuiltIn_Criteria_28" localSheetId="12">#REF!</definedName>
    <definedName name="Excel_BuiltIn_Criteria_28" localSheetId="11">#REF!</definedName>
    <definedName name="Excel_BuiltIn_Criteria_28" localSheetId="14">#REF!</definedName>
    <definedName name="Excel_BuiltIn_Criteria_28">#REF!</definedName>
    <definedName name="Excel_BuiltIn_Criteria_3" localSheetId="12">#REF!</definedName>
    <definedName name="Excel_BuiltIn_Criteria_3" localSheetId="11">#REF!</definedName>
    <definedName name="Excel_BuiltIn_Criteria_3" localSheetId="14">#REF!</definedName>
    <definedName name="Excel_BuiltIn_Criteria_3">#REF!</definedName>
    <definedName name="Excel_BuiltIn_Criteria_3_1" localSheetId="12">#REF!</definedName>
    <definedName name="Excel_BuiltIn_Criteria_3_1">#REF!</definedName>
    <definedName name="Excel_BuiltIn_Criteria_4" localSheetId="12">#REF!</definedName>
    <definedName name="Excel_BuiltIn_Criteria_4" localSheetId="11">#REF!</definedName>
    <definedName name="Excel_BuiltIn_Criteria_4" localSheetId="14">#REF!</definedName>
    <definedName name="Excel_BuiltIn_Criteria_4">#REF!</definedName>
    <definedName name="Excel_BuiltIn_Criteria_7" localSheetId="12">#REF!</definedName>
    <definedName name="Excel_BuiltIn_Criteria_7" localSheetId="11">#REF!</definedName>
    <definedName name="Excel_BuiltIn_Criteria_7" localSheetId="14">#REF!</definedName>
    <definedName name="Excel_BuiltIn_Criteria_7">#REF!</definedName>
    <definedName name="Excel_BuiltIn_Criteria_9" localSheetId="12">#REF!</definedName>
    <definedName name="Excel_BuiltIn_Criteria_9" localSheetId="11">#REF!</definedName>
    <definedName name="Excel_BuiltIn_Criteria_9" localSheetId="14">#REF!</definedName>
    <definedName name="Excel_BuiltIn_Criteria_9">#REF!</definedName>
    <definedName name="Excel_BuiltIn_Criteria_9_1" localSheetId="12">#REF!</definedName>
    <definedName name="Excel_BuiltIn_Criteria_9_1">#REF!</definedName>
    <definedName name="Excel_BuiltIn_Database" localSheetId="12">#REF!</definedName>
    <definedName name="Excel_BuiltIn_Database" localSheetId="11">#REF!</definedName>
    <definedName name="Excel_BuiltIn_Database" localSheetId="14">#REF!</definedName>
    <definedName name="Excel_BuiltIn_Database">#REF!</definedName>
    <definedName name="Excel_BuiltIn_Database_0" localSheetId="12">#REF!</definedName>
    <definedName name="Excel_BuiltIn_Database_0" localSheetId="11">#REF!</definedName>
    <definedName name="Excel_BuiltIn_Database_0" localSheetId="14">#REF!</definedName>
    <definedName name="Excel_BuiltIn_Database_0">#REF!</definedName>
    <definedName name="Excel_BuiltIn_Database_0_11" localSheetId="12">#REF!</definedName>
    <definedName name="Excel_BuiltIn_Database_0_11" localSheetId="11">#REF!</definedName>
    <definedName name="Excel_BuiltIn_Database_0_11" localSheetId="14">#REF!</definedName>
    <definedName name="Excel_BuiltIn_Database_0_11">#REF!</definedName>
    <definedName name="Excel_BuiltIn_Database_0_12" localSheetId="12">#REF!</definedName>
    <definedName name="Excel_BuiltIn_Database_0_12" localSheetId="11">#REF!</definedName>
    <definedName name="Excel_BuiltIn_Database_0_12" localSheetId="14">#REF!</definedName>
    <definedName name="Excel_BuiltIn_Database_0_12">#REF!</definedName>
    <definedName name="Excel_BuiltIn_Database_0_13" localSheetId="12">#REF!</definedName>
    <definedName name="Excel_BuiltIn_Database_0_13" localSheetId="11">#REF!</definedName>
    <definedName name="Excel_BuiltIn_Database_0_13" localSheetId="14">#REF!</definedName>
    <definedName name="Excel_BuiltIn_Database_0_13">#REF!</definedName>
    <definedName name="Excel_BuiltIn_Database_0_15" localSheetId="12">#REF!</definedName>
    <definedName name="Excel_BuiltIn_Database_0_15" localSheetId="11">#REF!</definedName>
    <definedName name="Excel_BuiltIn_Database_0_15" localSheetId="14">#REF!</definedName>
    <definedName name="Excel_BuiltIn_Database_0_15">#REF!</definedName>
    <definedName name="Excel_BuiltIn_Database_0_16" localSheetId="12">#REF!</definedName>
    <definedName name="Excel_BuiltIn_Database_0_16" localSheetId="11">#REF!</definedName>
    <definedName name="Excel_BuiltIn_Database_0_16" localSheetId="14">#REF!</definedName>
    <definedName name="Excel_BuiltIn_Database_0_16">#REF!</definedName>
    <definedName name="Excel_BuiltIn_Database_0_17" localSheetId="12">#REF!</definedName>
    <definedName name="Excel_BuiltIn_Database_0_17" localSheetId="11">#REF!</definedName>
    <definedName name="Excel_BuiltIn_Database_0_17" localSheetId="14">#REF!</definedName>
    <definedName name="Excel_BuiltIn_Database_0_17">#REF!</definedName>
    <definedName name="Excel_BuiltIn_Database_0_19" localSheetId="12">#REF!</definedName>
    <definedName name="Excel_BuiltIn_Database_0_19" localSheetId="11">#REF!</definedName>
    <definedName name="Excel_BuiltIn_Database_0_19" localSheetId="14">#REF!</definedName>
    <definedName name="Excel_BuiltIn_Database_0_19">#REF!</definedName>
    <definedName name="Excel_BuiltIn_Database_0_2" localSheetId="12">#REF!</definedName>
    <definedName name="Excel_BuiltIn_Database_0_2" localSheetId="11">#REF!</definedName>
    <definedName name="Excel_BuiltIn_Database_0_2" localSheetId="14">#REF!</definedName>
    <definedName name="Excel_BuiltIn_Database_0_2">#REF!</definedName>
    <definedName name="Excel_BuiltIn_Database_0_28" localSheetId="12">#REF!</definedName>
    <definedName name="Excel_BuiltIn_Database_0_28" localSheetId="11">#REF!</definedName>
    <definedName name="Excel_BuiltIn_Database_0_28" localSheetId="14">#REF!</definedName>
    <definedName name="Excel_BuiltIn_Database_0_28">#REF!</definedName>
    <definedName name="Excel_BuiltIn_Database_0_3" localSheetId="12">#REF!</definedName>
    <definedName name="Excel_BuiltIn_Database_0_3" localSheetId="11">#REF!</definedName>
    <definedName name="Excel_BuiltIn_Database_0_3" localSheetId="14">#REF!</definedName>
    <definedName name="Excel_BuiltIn_Database_0_3">#REF!</definedName>
    <definedName name="Excel_BuiltIn_Database_0_4" localSheetId="12">#REF!</definedName>
    <definedName name="Excel_BuiltIn_Database_0_4" localSheetId="11">#REF!</definedName>
    <definedName name="Excel_BuiltIn_Database_0_4" localSheetId="14">#REF!</definedName>
    <definedName name="Excel_BuiltIn_Database_0_4">#REF!</definedName>
    <definedName name="Excel_BuiltIn_Database_0_7" localSheetId="12">#REF!</definedName>
    <definedName name="Excel_BuiltIn_Database_0_7" localSheetId="11">#REF!</definedName>
    <definedName name="Excel_BuiltIn_Database_0_7" localSheetId="14">#REF!</definedName>
    <definedName name="Excel_BuiltIn_Database_0_7">#REF!</definedName>
    <definedName name="Excel_BuiltIn_Database_0_9" localSheetId="12">#REF!</definedName>
    <definedName name="Excel_BuiltIn_Database_0_9" localSheetId="11">#REF!</definedName>
    <definedName name="Excel_BuiltIn_Database_0_9" localSheetId="14">#REF!</definedName>
    <definedName name="Excel_BuiltIn_Database_0_9">#REF!</definedName>
    <definedName name="Excel_BuiltIn_Database_1" localSheetId="12">#REF!</definedName>
    <definedName name="Excel_BuiltIn_Database_1" localSheetId="11">#N/A</definedName>
    <definedName name="Excel_BuiltIn_Database_1" localSheetId="14">#REF!</definedName>
    <definedName name="Excel_BuiltIn_Database_1">#REF!</definedName>
    <definedName name="Excel_BuiltIn_Database_10">"$#REF!.$F$1"</definedName>
    <definedName name="Excel_BuiltIn_Database_10_1" localSheetId="12">#REF!</definedName>
    <definedName name="Excel_BuiltIn_Database_10_1">#REF!</definedName>
    <definedName name="Excel_BuiltIn_Database_12" localSheetId="12">#REF!</definedName>
    <definedName name="Excel_BuiltIn_Database_12">#REF!</definedName>
    <definedName name="Excel_BuiltIn_Database_12_1" localSheetId="12">#REF!</definedName>
    <definedName name="Excel_BuiltIn_Database_12_1">#REF!</definedName>
    <definedName name="Excel_BuiltIn_Database_15" localSheetId="12">#REF!</definedName>
    <definedName name="Excel_BuiltIn_Database_15">#REF!</definedName>
    <definedName name="Excel_BuiltIn_Database_2">#N/A</definedName>
    <definedName name="Excel_BuiltIn_Database_2_1">#N/A</definedName>
    <definedName name="Excel_BuiltIn_Database_25" localSheetId="12">#REF!</definedName>
    <definedName name="Excel_BuiltIn_Database_25" localSheetId="11">#REF!</definedName>
    <definedName name="Excel_BuiltIn_Database_25" localSheetId="14">#REF!</definedName>
    <definedName name="Excel_BuiltIn_Database_25">#REF!</definedName>
    <definedName name="Excel_BuiltIn_Database_4" localSheetId="12">#REF!</definedName>
    <definedName name="Excel_BuiltIn_Database_4" localSheetId="11">#REF!</definedName>
    <definedName name="Excel_BuiltIn_Database_4" localSheetId="14">#REF!</definedName>
    <definedName name="Excel_BuiltIn_Database_4">#REF!</definedName>
    <definedName name="Excel_BuiltIn_Database_4_2">#N/A</definedName>
    <definedName name="Excel_BuiltIn_Database_6" localSheetId="12">#REF!</definedName>
    <definedName name="Excel_BuiltIn_Database_6" localSheetId="11">#REF!</definedName>
    <definedName name="Excel_BuiltIn_Database_6" localSheetId="14">#REF!</definedName>
    <definedName name="Excel_BuiltIn_Database_6">#REF!</definedName>
    <definedName name="Excel_BuiltIn_Database_6_2">#N/A</definedName>
    <definedName name="Excel_BuiltIn_Database_7" localSheetId="12">#REF!</definedName>
    <definedName name="Excel_BuiltIn_Database_7" localSheetId="11">#REF!</definedName>
    <definedName name="Excel_BuiltIn_Database_7" localSheetId="14">#REF!</definedName>
    <definedName name="Excel_BuiltIn_Database_7">#REF!</definedName>
    <definedName name="Excel_BuiltIn_Database_7_2">#N/A</definedName>
    <definedName name="Excel_BuiltIn_Database_8" localSheetId="12">#REF!</definedName>
    <definedName name="Excel_BuiltIn_Database_8" localSheetId="11">#REF!</definedName>
    <definedName name="Excel_BuiltIn_Database_8" localSheetId="14">#REF!</definedName>
    <definedName name="Excel_BuiltIn_Database_8">#REF!</definedName>
    <definedName name="Excel_BuiltIn_Database_8_2">#N/A</definedName>
    <definedName name="Excel_BuiltIn_Database_9" localSheetId="12">#REF!</definedName>
    <definedName name="Excel_BuiltIn_Database_9" localSheetId="11">#REF!</definedName>
    <definedName name="Excel_BuiltIn_Database_9" localSheetId="14">#REF!</definedName>
    <definedName name="Excel_BuiltIn_Database_9">#REF!</definedName>
    <definedName name="Excel_BuiltIn_Database_9_1" localSheetId="12">#REF!</definedName>
    <definedName name="Excel_BuiltIn_Database_9_1">#REF!</definedName>
    <definedName name="Excel_BuiltIn_Database_9_2">#N/A</definedName>
    <definedName name="Excel_BuiltIn_Print_Area">#N/A</definedName>
    <definedName name="Excel_BuiltIn_Print_Area_1" localSheetId="12">#REF!</definedName>
    <definedName name="Excel_BuiltIn_Print_Area_1" localSheetId="11">#REF!</definedName>
    <definedName name="Excel_BuiltIn_Print_Area_1" localSheetId="14">#REF!</definedName>
    <definedName name="Excel_BuiltIn_Print_Area_1">#REF!</definedName>
    <definedName name="Excel_BuiltIn_Print_Area_1_1" localSheetId="12">#REF!</definedName>
    <definedName name="Excel_BuiltIn_Print_Area_1_1" localSheetId="11">#REF!</definedName>
    <definedName name="Excel_BuiltIn_Print_Area_1_1" localSheetId="14">#REF!</definedName>
    <definedName name="Excel_BuiltIn_Print_Area_1_1">#REF!</definedName>
    <definedName name="Excel_BuiltIn_Print_Area_1_1_1" localSheetId="12">#REF!</definedName>
    <definedName name="Excel_BuiltIn_Print_Area_1_1_1" localSheetId="11">#REF!</definedName>
    <definedName name="Excel_BuiltIn_Print_Area_1_1_1" localSheetId="14">#REF!</definedName>
    <definedName name="Excel_BuiltIn_Print_Area_1_1_1">#REF!</definedName>
    <definedName name="Excel_BuiltIn_Print_Area_1_1_1_1" localSheetId="12">#REF!</definedName>
    <definedName name="Excel_BuiltIn_Print_Area_1_1_1_1" localSheetId="11">#REF!</definedName>
    <definedName name="Excel_BuiltIn_Print_Area_1_1_1_1" localSheetId="14">#REF!</definedName>
    <definedName name="Excel_BuiltIn_Print_Area_1_1_1_1">#REF!</definedName>
    <definedName name="Excel_BuiltIn_Print_Area_1_1_1_1_1" localSheetId="12">#REF!</definedName>
    <definedName name="Excel_BuiltIn_Print_Area_1_1_1_1_1" localSheetId="11">#REF!</definedName>
    <definedName name="Excel_BuiltIn_Print_Area_1_1_1_1_1" localSheetId="14">#REF!</definedName>
    <definedName name="Excel_BuiltIn_Print_Area_1_1_1_1_1">#REF!</definedName>
    <definedName name="Excel_BuiltIn_Print_Area_1_1_1_1_1_1" localSheetId="12">#REF!</definedName>
    <definedName name="Excel_BuiltIn_Print_Area_1_1_1_1_1_1" localSheetId="11">#REF!</definedName>
    <definedName name="Excel_BuiltIn_Print_Area_1_1_1_1_1_1" localSheetId="14">#REF!</definedName>
    <definedName name="Excel_BuiltIn_Print_Area_1_1_1_1_1_1">#REF!</definedName>
    <definedName name="Excel_BuiltIn_Print_Area_1_1_1_1_1_1_1" localSheetId="12">#REF!</definedName>
    <definedName name="Excel_BuiltIn_Print_Area_1_1_1_1_1_1_1" localSheetId="11">#REF!</definedName>
    <definedName name="Excel_BuiltIn_Print_Area_1_1_1_1_1_1_1" localSheetId="14">#REF!</definedName>
    <definedName name="Excel_BuiltIn_Print_Area_1_1_1_1_1_1_1">#REF!</definedName>
    <definedName name="Excel_BuiltIn_Print_Area_1_1_1_1_1_1_1_1" localSheetId="12">#REF!</definedName>
    <definedName name="Excel_BuiltIn_Print_Area_1_1_1_1_1_1_1_1" localSheetId="11">#REF!</definedName>
    <definedName name="Excel_BuiltIn_Print_Area_1_1_1_1_1_1_1_1" localSheetId="14">#REF!</definedName>
    <definedName name="Excel_BuiltIn_Print_Area_1_1_1_1_1_1_1_1">#REF!</definedName>
    <definedName name="Excel_BuiltIn_Print_Area_1_1_1_1_1_1_1_1_1" localSheetId="12">#REF!</definedName>
    <definedName name="Excel_BuiltIn_Print_Area_1_1_1_1_1_1_1_1_1" localSheetId="11">#REF!</definedName>
    <definedName name="Excel_BuiltIn_Print_Area_1_1_1_1_1_1_1_1_1" localSheetId="14">#REF!</definedName>
    <definedName name="Excel_BuiltIn_Print_Area_1_1_1_1_1_1_1_1_1">#REF!</definedName>
    <definedName name="Excel_BuiltIn_Print_Area_1_1_1_1_1_1_1_1_1_1" localSheetId="12">#REF!</definedName>
    <definedName name="Excel_BuiltIn_Print_Area_1_1_1_1_1_1_1_1_1_1" localSheetId="11">#REF!</definedName>
    <definedName name="Excel_BuiltIn_Print_Area_1_1_1_1_1_1_1_1_1_1" localSheetId="14">#REF!</definedName>
    <definedName name="Excel_BuiltIn_Print_Area_1_1_1_1_1_1_1_1_1_1">#REF!</definedName>
    <definedName name="Excel_BuiltIn_Print_Area_1_1_1_1_18">#N/A</definedName>
    <definedName name="Excel_BuiltIn_Print_Area_1_1_1_1_2">"#REF!"</definedName>
    <definedName name="Excel_BuiltIn_Print_Area_1_1_1_18">#N/A</definedName>
    <definedName name="Excel_BuiltIn_Print_Area_1_1_1_19">#N/A</definedName>
    <definedName name="Excel_BuiltIn_Print_Area_1_1_1_2">"#REF!"</definedName>
    <definedName name="Excel_BuiltIn_Print_Area_1_1_1_21" localSheetId="12">#REF!</definedName>
    <definedName name="Excel_BuiltIn_Print_Area_1_1_1_21" localSheetId="11">#REF!</definedName>
    <definedName name="Excel_BuiltIn_Print_Area_1_1_1_21" localSheetId="14">#REF!</definedName>
    <definedName name="Excel_BuiltIn_Print_Area_1_1_1_21">#REF!</definedName>
    <definedName name="Excel_BuiltIn_Print_Area_1_1_18">#N/A</definedName>
    <definedName name="Excel_BuiltIn_Print_Area_1_1_19">#N/A</definedName>
    <definedName name="Excel_BuiltIn_Print_Area_1_1_21" localSheetId="12">#REF!</definedName>
    <definedName name="Excel_BuiltIn_Print_Area_1_1_21" localSheetId="11">#REF!</definedName>
    <definedName name="Excel_BuiltIn_Print_Area_1_1_21" localSheetId="14">#REF!</definedName>
    <definedName name="Excel_BuiltIn_Print_Area_1_1_21">#REF!</definedName>
    <definedName name="Excel_BuiltIn_Print_Area_1_11" localSheetId="12">#REF!</definedName>
    <definedName name="Excel_BuiltIn_Print_Area_1_11" localSheetId="11">#REF!</definedName>
    <definedName name="Excel_BuiltIn_Print_Area_1_11" localSheetId="14">#REF!</definedName>
    <definedName name="Excel_BuiltIn_Print_Area_1_11">#REF!</definedName>
    <definedName name="Excel_BuiltIn_Print_Area_1_12" localSheetId="12">#REF!</definedName>
    <definedName name="Excel_BuiltIn_Print_Area_1_12" localSheetId="11">#REF!</definedName>
    <definedName name="Excel_BuiltIn_Print_Area_1_12" localSheetId="14">#REF!</definedName>
    <definedName name="Excel_BuiltIn_Print_Area_1_12">#REF!</definedName>
    <definedName name="Excel_BuiltIn_Print_Area_1_13" localSheetId="12">#REF!</definedName>
    <definedName name="Excel_BuiltIn_Print_Area_1_13" localSheetId="11">#REF!</definedName>
    <definedName name="Excel_BuiltIn_Print_Area_1_13" localSheetId="14">#REF!</definedName>
    <definedName name="Excel_BuiltIn_Print_Area_1_13">#REF!</definedName>
    <definedName name="Excel_BuiltIn_Print_Area_1_15" localSheetId="12">#REF!</definedName>
    <definedName name="Excel_BuiltIn_Print_Area_1_15" localSheetId="11">#REF!</definedName>
    <definedName name="Excel_BuiltIn_Print_Area_1_15" localSheetId="14">#REF!</definedName>
    <definedName name="Excel_BuiltIn_Print_Area_1_15">#REF!</definedName>
    <definedName name="Excel_BuiltIn_Print_Area_1_16" localSheetId="12">#REF!</definedName>
    <definedName name="Excel_BuiltIn_Print_Area_1_16" localSheetId="11">#REF!</definedName>
    <definedName name="Excel_BuiltIn_Print_Area_1_16" localSheetId="14">#REF!</definedName>
    <definedName name="Excel_BuiltIn_Print_Area_1_16">#REF!</definedName>
    <definedName name="Excel_BuiltIn_Print_Area_1_17" localSheetId="12">#REF!</definedName>
    <definedName name="Excel_BuiltIn_Print_Area_1_17" localSheetId="11">#REF!</definedName>
    <definedName name="Excel_BuiltIn_Print_Area_1_17" localSheetId="14">#REF!</definedName>
    <definedName name="Excel_BuiltIn_Print_Area_1_17">#REF!</definedName>
    <definedName name="Excel_BuiltIn_Print_Area_1_19" localSheetId="12">#REF!</definedName>
    <definedName name="Excel_BuiltIn_Print_Area_1_19" localSheetId="11">#REF!</definedName>
    <definedName name="Excel_BuiltIn_Print_Area_1_19" localSheetId="14">#REF!</definedName>
    <definedName name="Excel_BuiltIn_Print_Area_1_19">#REF!</definedName>
    <definedName name="Excel_BuiltIn_Print_Area_1_2" localSheetId="12">#REF!</definedName>
    <definedName name="Excel_BuiltIn_Print_Area_1_2" localSheetId="11">#REF!</definedName>
    <definedName name="Excel_BuiltIn_Print_Area_1_2" localSheetId="14">#REF!</definedName>
    <definedName name="Excel_BuiltIn_Print_Area_1_2">#REF!</definedName>
    <definedName name="Excel_BuiltIn_Print_Area_1_28" localSheetId="12">#REF!</definedName>
    <definedName name="Excel_BuiltIn_Print_Area_1_28" localSheetId="11">#REF!</definedName>
    <definedName name="Excel_BuiltIn_Print_Area_1_28" localSheetId="14">#REF!</definedName>
    <definedName name="Excel_BuiltIn_Print_Area_1_28">#REF!</definedName>
    <definedName name="Excel_BuiltIn_Print_Area_1_3" localSheetId="12">#REF!</definedName>
    <definedName name="Excel_BuiltIn_Print_Area_1_3" localSheetId="11">#REF!</definedName>
    <definedName name="Excel_BuiltIn_Print_Area_1_3" localSheetId="14">#REF!</definedName>
    <definedName name="Excel_BuiltIn_Print_Area_1_3">#REF!</definedName>
    <definedName name="Excel_BuiltIn_Print_Area_1_4" localSheetId="12">#REF!</definedName>
    <definedName name="Excel_BuiltIn_Print_Area_1_4" localSheetId="11">#REF!</definedName>
    <definedName name="Excel_BuiltIn_Print_Area_1_4" localSheetId="14">#REF!</definedName>
    <definedName name="Excel_BuiltIn_Print_Area_1_4">#REF!</definedName>
    <definedName name="Excel_BuiltIn_Print_Area_1_7" localSheetId="12">#REF!</definedName>
    <definedName name="Excel_BuiltIn_Print_Area_1_7" localSheetId="11">#REF!</definedName>
    <definedName name="Excel_BuiltIn_Print_Area_1_7" localSheetId="14">#REF!</definedName>
    <definedName name="Excel_BuiltIn_Print_Area_1_7">#REF!</definedName>
    <definedName name="Excel_BuiltIn_Print_Area_1_9" localSheetId="12">#REF!</definedName>
    <definedName name="Excel_BuiltIn_Print_Area_1_9" localSheetId="11">#REF!</definedName>
    <definedName name="Excel_BuiltIn_Print_Area_1_9" localSheetId="14">#REF!</definedName>
    <definedName name="Excel_BuiltIn_Print_Area_1_9">#REF!</definedName>
    <definedName name="Excel_BuiltIn_Print_Area_10" localSheetId="12">#REF!</definedName>
    <definedName name="Excel_BuiltIn_Print_Area_10" localSheetId="11">#N/A</definedName>
    <definedName name="Excel_BuiltIn_Print_Area_10" localSheetId="14">#REF!</definedName>
    <definedName name="Excel_BuiltIn_Print_Area_10">#REF!</definedName>
    <definedName name="Excel_BuiltIn_Print_Area_10_1" localSheetId="12">#REF!</definedName>
    <definedName name="Excel_BuiltIn_Print_Area_10_1">#REF!</definedName>
    <definedName name="Excel_BuiltIn_Print_Area_10_1_1" localSheetId="12">#REF!</definedName>
    <definedName name="Excel_BuiltIn_Print_Area_10_1_1">#REF!</definedName>
    <definedName name="Excel_BuiltIn_Print_Area_10_10" localSheetId="12">#REF!</definedName>
    <definedName name="Excel_BuiltIn_Print_Area_10_10">#REF!</definedName>
    <definedName name="Excel_BuiltIn_Print_Area_10_12" localSheetId="12">#REF!</definedName>
    <definedName name="Excel_BuiltIn_Print_Area_10_12">#REF!</definedName>
    <definedName name="Excel_BuiltIn_Print_Area_10_15" localSheetId="12">#REF!</definedName>
    <definedName name="Excel_BuiltIn_Print_Area_10_15">#REF!</definedName>
    <definedName name="Excel_BuiltIn_Print_Area_10_3" localSheetId="12">#REF!</definedName>
    <definedName name="Excel_BuiltIn_Print_Area_10_3">#REF!</definedName>
    <definedName name="Excel_BuiltIn_Print_Area_10_9" localSheetId="12">#REF!</definedName>
    <definedName name="Excel_BuiltIn_Print_Area_10_9">#REF!</definedName>
    <definedName name="Excel_BuiltIn_Print_Area_100">#REF!</definedName>
    <definedName name="Excel_BuiltIn_Print_Area_102">#REF!</definedName>
    <definedName name="Excel_BuiltIn_Print_Area_103">#REF!</definedName>
    <definedName name="Excel_BuiltIn_Print_Area_104">#REF!</definedName>
    <definedName name="Excel_BuiltIn_Print_Area_105">#REF!</definedName>
    <definedName name="Excel_BuiltIn_Print_Area_107">#REF!</definedName>
    <definedName name="Excel_BuiltIn_Print_Area_108">#REF!</definedName>
    <definedName name="Excel_BuiltIn_Print_Area_109">#REF!</definedName>
    <definedName name="Excel_BuiltIn_Print_Area_11" localSheetId="12">#REF!</definedName>
    <definedName name="Excel_BuiltIn_Print_Area_11" localSheetId="11">#REF!</definedName>
    <definedName name="Excel_BuiltIn_Print_Area_11" localSheetId="14">#REF!</definedName>
    <definedName name="Excel_BuiltIn_Print_Area_11">#REF!</definedName>
    <definedName name="Excel_BuiltIn_Print_Area_11_1" localSheetId="12">#REF!</definedName>
    <definedName name="Excel_BuiltIn_Print_Area_11_1" localSheetId="11">#REF!</definedName>
    <definedName name="Excel_BuiltIn_Print_Area_11_1" localSheetId="14">#REF!</definedName>
    <definedName name="Excel_BuiltIn_Print_Area_11_1">#REF!</definedName>
    <definedName name="Excel_BuiltIn_Print_Area_11_1_1" localSheetId="12">#REF!</definedName>
    <definedName name="Excel_BuiltIn_Print_Area_11_1_1">#REF!</definedName>
    <definedName name="Excel_BuiltIn_Print_Area_11_1_16" localSheetId="12">#REF!</definedName>
    <definedName name="Excel_BuiltIn_Print_Area_11_1_16">#REF!</definedName>
    <definedName name="Excel_BuiltIn_Print_Area_110">#REF!</definedName>
    <definedName name="Excel_BuiltIn_Print_Area_111">#REF!</definedName>
    <definedName name="Excel_BuiltIn_Print_Area_112">#REF!</definedName>
    <definedName name="Excel_BuiltIn_Print_Area_113">#REF!</definedName>
    <definedName name="Excel_BuiltIn_Print_Area_114">#REF!</definedName>
    <definedName name="Excel_BuiltIn_Print_Area_115">#REF!</definedName>
    <definedName name="Excel_BuiltIn_Print_Area_116">#REF!</definedName>
    <definedName name="Excel_BuiltIn_Print_Area_117">#REF!</definedName>
    <definedName name="Excel_BuiltIn_Print_Area_118">#REF!</definedName>
    <definedName name="Excel_BuiltIn_Print_Area_119">#REF!</definedName>
    <definedName name="Excel_BuiltIn_Print_Area_12" localSheetId="12">#REF!</definedName>
    <definedName name="Excel_BuiltIn_Print_Area_12" localSheetId="11">#N/A</definedName>
    <definedName name="Excel_BuiltIn_Print_Area_12" localSheetId="14">#REF!</definedName>
    <definedName name="Excel_BuiltIn_Print_Area_12">#REF!</definedName>
    <definedName name="Excel_BuiltIn_Print_Area_12_1">#REF!</definedName>
    <definedName name="Excel_BuiltIn_Print_Area_12_1_1" localSheetId="12">#REF!</definedName>
    <definedName name="Excel_BuiltIn_Print_Area_12_1_1">#REF!</definedName>
    <definedName name="Excel_BuiltIn_Print_Area_12_1_1_1" localSheetId="12">#REF!</definedName>
    <definedName name="Excel_BuiltIn_Print_Area_12_1_1_1">#REF!</definedName>
    <definedName name="Excel_BuiltIn_Print_Area_120">#REF!</definedName>
    <definedName name="Excel_BuiltIn_Print_Area_121">#REF!</definedName>
    <definedName name="Excel_BuiltIn_Print_Area_122">#REF!</definedName>
    <definedName name="Excel_BuiltIn_Print_Area_123">#REF!</definedName>
    <definedName name="Excel_BuiltIn_Print_Area_124">#REF!</definedName>
    <definedName name="Excel_BuiltIn_Print_Area_125">#REF!</definedName>
    <definedName name="Excel_BuiltIn_Print_Area_126">#REF!</definedName>
    <definedName name="Excel_BuiltIn_Print_Area_127">#REF!</definedName>
    <definedName name="Excel_BuiltIn_Print_Area_128">#REF!</definedName>
    <definedName name="Excel_BuiltIn_Print_Area_129">#REF!</definedName>
    <definedName name="Excel_BuiltIn_Print_Area_13" localSheetId="12">#REF!</definedName>
    <definedName name="Excel_BuiltIn_Print_Area_13" localSheetId="11">#REF!</definedName>
    <definedName name="Excel_BuiltIn_Print_Area_13" localSheetId="14">#REF!</definedName>
    <definedName name="Excel_BuiltIn_Print_Area_13">#REF!</definedName>
    <definedName name="Excel_BuiltIn_Print_Area_13_1" localSheetId="12">#REF!</definedName>
    <definedName name="Excel_BuiltIn_Print_Area_13_1">#REF!</definedName>
    <definedName name="Excel_BuiltIn_Print_Area_13_1_1" localSheetId="12">#REF!</definedName>
    <definedName name="Excel_BuiltIn_Print_Area_13_1_1">#REF!</definedName>
    <definedName name="Excel_BuiltIn_Print_Area_130">#REF!</definedName>
    <definedName name="Excel_BuiltIn_Print_Area_131">#REF!</definedName>
    <definedName name="Excel_BuiltIn_Print_Area_132">#REF!</definedName>
    <definedName name="Excel_BuiltIn_Print_Area_134">#REF!</definedName>
    <definedName name="Excel_BuiltIn_Print_Area_135">#REF!</definedName>
    <definedName name="Excel_BuiltIn_Print_Area_136">#REF!</definedName>
    <definedName name="Excel_BuiltIn_Print_Area_137">#REF!</definedName>
    <definedName name="Excel_BuiltIn_Print_Area_138">#REF!</definedName>
    <definedName name="Excel_BuiltIn_Print_Area_139">#REF!</definedName>
    <definedName name="Excel_BuiltIn_Print_Area_14" localSheetId="12">#REF!</definedName>
    <definedName name="Excel_BuiltIn_Print_Area_14" localSheetId="11">#REF!</definedName>
    <definedName name="Excel_BuiltIn_Print_Area_14" localSheetId="14">#REF!</definedName>
    <definedName name="Excel_BuiltIn_Print_Area_14">#REF!</definedName>
    <definedName name="Excel_BuiltIn_Print_Area_14_1" localSheetId="12">#REF!</definedName>
    <definedName name="Excel_BuiltIn_Print_Area_14_1">#REF!</definedName>
    <definedName name="Excel_BuiltIn_Print_Area_14_1_1" localSheetId="12">#REF!</definedName>
    <definedName name="Excel_BuiltIn_Print_Area_14_1_1">#REF!</definedName>
    <definedName name="Excel_BuiltIn_Print_Area_14_16" localSheetId="12">#REF!</definedName>
    <definedName name="Excel_BuiltIn_Print_Area_14_16">#REF!</definedName>
    <definedName name="Excel_BuiltIn_Print_Area_140">#REF!</definedName>
    <definedName name="Excel_BuiltIn_Print_Area_141">#REF!</definedName>
    <definedName name="Excel_BuiltIn_Print_Area_142">#REF!</definedName>
    <definedName name="Excel_BuiltIn_Print_Area_143">#REF!</definedName>
    <definedName name="Excel_BuiltIn_Print_Area_15" localSheetId="12">#REF!</definedName>
    <definedName name="Excel_BuiltIn_Print_Area_15" localSheetId="11">#REF!</definedName>
    <definedName name="Excel_BuiltIn_Print_Area_15" localSheetId="14">#REF!</definedName>
    <definedName name="Excel_BuiltIn_Print_Area_15">#REF!</definedName>
    <definedName name="Excel_BuiltIn_Print_Area_15_1" localSheetId="12">#REF!</definedName>
    <definedName name="Excel_BuiltIn_Print_Area_15_1" localSheetId="11">#REF!</definedName>
    <definedName name="Excel_BuiltIn_Print_Area_15_1" localSheetId="14">#REF!</definedName>
    <definedName name="Excel_BuiltIn_Print_Area_15_1">#REF!</definedName>
    <definedName name="Excel_BuiltIn_Print_Area_15_1_1" localSheetId="12">#REF!</definedName>
    <definedName name="Excel_BuiltIn_Print_Area_15_1_1">#REF!</definedName>
    <definedName name="Excel_BuiltIn_Print_Area_15_1_16" localSheetId="12">#REF!</definedName>
    <definedName name="Excel_BuiltIn_Print_Area_15_1_16">#REF!</definedName>
    <definedName name="Excel_BuiltIn_Print_Area_16" localSheetId="12">#REF!</definedName>
    <definedName name="Excel_BuiltIn_Print_Area_16" localSheetId="11">#REF!</definedName>
    <definedName name="Excel_BuiltIn_Print_Area_16" localSheetId="14">#REF!</definedName>
    <definedName name="Excel_BuiltIn_Print_Area_16">#REF!</definedName>
    <definedName name="Excel_BuiltIn_Print_Area_16_1" localSheetId="12">#REF!</definedName>
    <definedName name="Excel_BuiltIn_Print_Area_16_1" localSheetId="11">#REF!</definedName>
    <definedName name="Excel_BuiltIn_Print_Area_16_1">#REF!</definedName>
    <definedName name="Excel_BuiltIn_Print_Area_16_1_1" localSheetId="12">#REF!</definedName>
    <definedName name="Excel_BuiltIn_Print_Area_16_1_1">#REF!</definedName>
    <definedName name="Excel_BuiltIn_Print_Area_16_16" localSheetId="12">#REF!</definedName>
    <definedName name="Excel_BuiltIn_Print_Area_16_16">#REF!</definedName>
    <definedName name="Excel_BuiltIn_Print_Area_17" localSheetId="12">#REF!</definedName>
    <definedName name="Excel_BuiltIn_Print_Area_17" localSheetId="11">#REF!</definedName>
    <definedName name="Excel_BuiltIn_Print_Area_17" localSheetId="14">#REF!</definedName>
    <definedName name="Excel_BuiltIn_Print_Area_17">#REF!</definedName>
    <definedName name="Excel_BuiltIn_Print_Area_17_1" localSheetId="12">#REF!</definedName>
    <definedName name="Excel_BuiltIn_Print_Area_17_1">#REF!</definedName>
    <definedName name="Excel_BuiltIn_Print_Area_17_1_1" localSheetId="12">#REF!</definedName>
    <definedName name="Excel_BuiltIn_Print_Area_17_1_1">#REF!</definedName>
    <definedName name="Excel_BuiltIn_Print_Area_18" localSheetId="12">#N/A</definedName>
    <definedName name="Excel_BuiltIn_Print_Area_18" localSheetId="11">#N/A</definedName>
    <definedName name="Excel_BuiltIn_Print_Area_18">#REF!</definedName>
    <definedName name="Excel_BuiltIn_Print_Area_18_1">"#REF!"</definedName>
    <definedName name="Excel_BuiltIn_Print_Area_18_1_1" localSheetId="12">#REF!</definedName>
    <definedName name="Excel_BuiltIn_Print_Area_18_1_1">#REF!</definedName>
    <definedName name="Excel_BuiltIn_Print_Area_19_1">"#REF!"</definedName>
    <definedName name="Excel_BuiltIn_Print_Area_19_1_1" localSheetId="12">#REF!</definedName>
    <definedName name="Excel_BuiltIn_Print_Area_19_1_1">#REF!</definedName>
    <definedName name="Excel_BuiltIn_Print_Area_2" localSheetId="12">#REF!</definedName>
    <definedName name="Excel_BuiltIn_Print_Area_2" localSheetId="11">#REF!</definedName>
    <definedName name="Excel_BuiltIn_Print_Area_2" localSheetId="14">#REF!</definedName>
    <definedName name="Excel_BuiltIn_Print_Area_2">#REF!</definedName>
    <definedName name="Excel_BuiltIn_Print_Area_2_1" localSheetId="12">"$Quad_Quant_.$#REF!$#REF!:$#REF!$#REF!"</definedName>
    <definedName name="Excel_BuiltIn_Print_Area_2_1" localSheetId="11">"$Quad_Quant_.$#REF!$#REF!:$#REF!$#REF!"</definedName>
    <definedName name="Excel_BuiltIn_Print_Area_2_1">#REF!</definedName>
    <definedName name="Excel_BuiltIn_Print_Area_2_1_1" localSheetId="12">#REF!</definedName>
    <definedName name="Excel_BuiltIn_Print_Area_2_1_1" localSheetId="11">#REF!</definedName>
    <definedName name="Excel_BuiltIn_Print_Area_2_1_1">#REF!</definedName>
    <definedName name="Excel_BuiltIn_Print_Area_2_1_1_1" localSheetId="12">#REF!</definedName>
    <definedName name="Excel_BuiltIn_Print_Area_2_1_1_1">#REF!</definedName>
    <definedName name="Excel_BuiltIn_Print_Area_2_1_1_1_1">#N/A</definedName>
    <definedName name="Excel_BuiltIn_Print_Area_2_1_1_1_1_1" localSheetId="12">#REF!</definedName>
    <definedName name="Excel_BuiltIn_Print_Area_2_1_1_1_1_1" localSheetId="11">#REF!</definedName>
    <definedName name="Excel_BuiltIn_Print_Area_2_1_1_1_1_1" localSheetId="14">#REF!</definedName>
    <definedName name="Excel_BuiltIn_Print_Area_2_1_1_1_1_1">#REF!</definedName>
    <definedName name="Excel_BuiltIn_Print_Area_2_1_1_1_1_1_1" localSheetId="12">#REF!</definedName>
    <definedName name="Excel_BuiltIn_Print_Area_2_1_1_1_1_1_1" localSheetId="11">#REF!</definedName>
    <definedName name="Excel_BuiltIn_Print_Area_2_1_1_1_1_1_1" localSheetId="14">#REF!</definedName>
    <definedName name="Excel_BuiltIn_Print_Area_2_1_1_1_1_1_1">#REF!</definedName>
    <definedName name="Excel_BuiltIn_Print_Area_2_1_1_1_1_1_1_1" localSheetId="12">#REF!</definedName>
    <definedName name="Excel_BuiltIn_Print_Area_2_1_1_1_1_1_1_1" localSheetId="11">#REF!</definedName>
    <definedName name="Excel_BuiltIn_Print_Area_2_1_1_1_1_1_1_1" localSheetId="14">#REF!</definedName>
    <definedName name="Excel_BuiltIn_Print_Area_2_1_1_1_1_1_1_1">#REF!</definedName>
    <definedName name="Excel_BuiltIn_Print_Area_2_1_1_1_1_1_1_1_1" localSheetId="12">#REF!</definedName>
    <definedName name="Excel_BuiltIn_Print_Area_2_1_1_1_1_1_1_1_1" localSheetId="11">#REF!</definedName>
    <definedName name="Excel_BuiltIn_Print_Area_2_1_1_1_1_1_1_1_1" localSheetId="14">#REF!</definedName>
    <definedName name="Excel_BuiltIn_Print_Area_2_1_1_1_1_1_1_1_1">#REF!</definedName>
    <definedName name="Excel_BuiltIn_Print_Area_2_10" localSheetId="12">#REF!</definedName>
    <definedName name="Excel_BuiltIn_Print_Area_2_10">#REF!</definedName>
    <definedName name="Excel_BuiltIn_Print_Area_2_12" localSheetId="12">#REF!</definedName>
    <definedName name="Excel_BuiltIn_Print_Area_2_12">#REF!</definedName>
    <definedName name="Excel_BuiltIn_Print_Area_2_21" localSheetId="12">#REF!</definedName>
    <definedName name="Excel_BuiltIn_Print_Area_2_21" localSheetId="11">#REF!</definedName>
    <definedName name="Excel_BuiltIn_Print_Area_2_21" localSheetId="14">#REF!</definedName>
    <definedName name="Excel_BuiltIn_Print_Area_2_21">#REF!</definedName>
    <definedName name="Excel_BuiltIn_Print_Area_2_9" localSheetId="12">#REF!</definedName>
    <definedName name="Excel_BuiltIn_Print_Area_2_9">#REF!</definedName>
    <definedName name="Excel_BuiltIn_Print_Area_20">#REF!</definedName>
    <definedName name="Excel_BuiltIn_Print_Area_20_1">"#REF!"</definedName>
    <definedName name="Excel_BuiltIn_Print_Area_20_1_1" localSheetId="12">#REF!</definedName>
    <definedName name="Excel_BuiltIn_Print_Area_20_1_1">#REF!</definedName>
    <definedName name="Excel_BuiltIn_Print_Area_21" localSheetId="12">#REF!</definedName>
    <definedName name="Excel_BuiltIn_Print_Area_21">#REF!</definedName>
    <definedName name="Excel_BuiltIn_Print_Area_21_1" localSheetId="12">#REF!</definedName>
    <definedName name="Excel_BuiltIn_Print_Area_21_1" localSheetId="11">#REF!</definedName>
    <definedName name="Excel_BuiltIn_Print_Area_21_1" localSheetId="14">#REF!</definedName>
    <definedName name="Excel_BuiltIn_Print_Area_21_1">#REF!</definedName>
    <definedName name="Excel_BuiltIn_Print_Area_21_1_1" localSheetId="12">#REF!</definedName>
    <definedName name="Excel_BuiltIn_Print_Area_21_1_1">#REF!</definedName>
    <definedName name="Excel_BuiltIn_Print_Area_21_1_16" localSheetId="12">#REF!</definedName>
    <definedName name="Excel_BuiltIn_Print_Area_21_1_16">#REF!</definedName>
    <definedName name="Excel_BuiltIn_Print_Area_22" localSheetId="12">#REF!</definedName>
    <definedName name="Excel_BuiltIn_Print_Area_22" localSheetId="11">#REF!</definedName>
    <definedName name="Excel_BuiltIn_Print_Area_22">#REF!</definedName>
    <definedName name="Excel_BuiltIn_Print_Area_22_1">"#REF!"</definedName>
    <definedName name="Excel_BuiltIn_Print_Area_22_1_1" localSheetId="12">#REF!</definedName>
    <definedName name="Excel_BuiltIn_Print_Area_22_1_1">#REF!</definedName>
    <definedName name="Excel_BuiltIn_Print_Area_23" localSheetId="12">#REF!</definedName>
    <definedName name="Excel_BuiltIn_Print_Area_23" localSheetId="11">#REF!</definedName>
    <definedName name="Excel_BuiltIn_Print_Area_23">#REF!</definedName>
    <definedName name="Excel_BuiltIn_Print_Area_23_1">"#REF!"</definedName>
    <definedName name="Excel_BuiltIn_Print_Area_24" localSheetId="12">#REF!</definedName>
    <definedName name="Excel_BuiltIn_Print_Area_24" localSheetId="11">#REF!</definedName>
    <definedName name="Excel_BuiltIn_Print_Area_24">#REF!</definedName>
    <definedName name="Excel_BuiltIn_Print_Area_24_1" localSheetId="12">#REF!</definedName>
    <definedName name="Excel_BuiltIn_Print_Area_24_1">#REF!</definedName>
    <definedName name="Excel_BuiltIn_Print_Area_24_1_1" localSheetId="12">#REF!</definedName>
    <definedName name="Excel_BuiltIn_Print_Area_24_1_1">#REF!</definedName>
    <definedName name="Excel_BuiltIn_Print_Area_25_1" localSheetId="12">#REF!</definedName>
    <definedName name="Excel_BuiltIn_Print_Area_25_1">#REF!</definedName>
    <definedName name="Excel_BuiltIn_Print_Area_25_1_1" localSheetId="12">#REF!</definedName>
    <definedName name="Excel_BuiltIn_Print_Area_25_1_1">#REF!</definedName>
    <definedName name="Excel_BuiltIn_Print_Area_26" localSheetId="12">#REF!</definedName>
    <definedName name="Excel_BuiltIn_Print_Area_26" localSheetId="11">#REF!</definedName>
    <definedName name="Excel_BuiltIn_Print_Area_26" localSheetId="14">#REF!</definedName>
    <definedName name="Excel_BuiltIn_Print_Area_26">#REF!</definedName>
    <definedName name="Excel_BuiltIn_Print_Area_26_1" localSheetId="12">#REF!</definedName>
    <definedName name="Excel_BuiltIn_Print_Area_26_1" localSheetId="11">#REF!</definedName>
    <definedName name="Excel_BuiltIn_Print_Area_26_1" localSheetId="14">#REF!</definedName>
    <definedName name="Excel_BuiltIn_Print_Area_26_1">#REF!</definedName>
    <definedName name="Excel_BuiltIn_Print_Area_26_1_16" localSheetId="12">#REF!</definedName>
    <definedName name="Excel_BuiltIn_Print_Area_26_1_16">#REF!</definedName>
    <definedName name="Excel_BuiltIn_Print_Area_26_16" localSheetId="12">#REF!</definedName>
    <definedName name="Excel_BuiltIn_Print_Area_26_16">#REF!</definedName>
    <definedName name="Excel_BuiltIn_Print_Area_27_1" localSheetId="12">#REF!</definedName>
    <definedName name="Excel_BuiltIn_Print_Area_27_1" localSheetId="11">#REF!</definedName>
    <definedName name="Excel_BuiltIn_Print_Area_27_1" localSheetId="14">#REF!</definedName>
    <definedName name="Excel_BuiltIn_Print_Area_27_1">#REF!</definedName>
    <definedName name="Excel_BuiltIn_Print_Area_27_1_1" localSheetId="12">#REF!</definedName>
    <definedName name="Excel_BuiltIn_Print_Area_27_1_1">#REF!</definedName>
    <definedName name="Excel_BuiltIn_Print_Area_27_1_16" localSheetId="12">#REF!</definedName>
    <definedName name="Excel_BuiltIn_Print_Area_27_1_16">#REF!</definedName>
    <definedName name="Excel_BuiltIn_Print_Area_28" localSheetId="12">#REF!</definedName>
    <definedName name="Excel_BuiltIn_Print_Area_28">#REF!</definedName>
    <definedName name="Excel_BuiltIn_Print_Area_28_1" localSheetId="12">#REF!</definedName>
    <definedName name="Excel_BuiltIn_Print_Area_28_1">#REF!</definedName>
    <definedName name="Excel_BuiltIn_Print_Area_29" localSheetId="12">#REF!</definedName>
    <definedName name="Excel_BuiltIn_Print_Area_29">#REF!</definedName>
    <definedName name="Excel_BuiltIn_Print_Area_29_1" localSheetId="12">#REF!</definedName>
    <definedName name="Excel_BuiltIn_Print_Area_29_1" localSheetId="11">#REF!</definedName>
    <definedName name="Excel_BuiltIn_Print_Area_29_1" localSheetId="14">#REF!</definedName>
    <definedName name="Excel_BuiltIn_Print_Area_29_1">#REF!</definedName>
    <definedName name="Excel_BuiltIn_Print_Area_29_1_1" localSheetId="12">#REF!</definedName>
    <definedName name="Excel_BuiltIn_Print_Area_29_1_1">#REF!</definedName>
    <definedName name="Excel_BuiltIn_Print_Area_29_1_16" localSheetId="12">#REF!</definedName>
    <definedName name="Excel_BuiltIn_Print_Area_29_1_16">#REF!</definedName>
    <definedName name="Excel_BuiltIn_Print_Area_3" localSheetId="12">"$#REF!.$A$5:$P$91"</definedName>
    <definedName name="Excel_BuiltIn_Print_Area_3" localSheetId="11">"$#REF!.$A$5:$P$91"</definedName>
    <definedName name="Excel_BuiltIn_Print_Area_3">"$#REF!.$A$5:$P$91"</definedName>
    <definedName name="Excel_BuiltIn_Print_Area_3_1" localSheetId="12">#REF!</definedName>
    <definedName name="Excel_BuiltIn_Print_Area_3_1" localSheetId="11">#REF!</definedName>
    <definedName name="Excel_BuiltIn_Print_Area_3_1">#REF!</definedName>
    <definedName name="Excel_BuiltIn_Print_Area_3_1_1" localSheetId="12">#REF!</definedName>
    <definedName name="Excel_BuiltIn_Print_Area_3_1_1">#REF!</definedName>
    <definedName name="Excel_BuiltIn_Print_Area_3_1_1_1" localSheetId="12">#REF!</definedName>
    <definedName name="Excel_BuiltIn_Print_Area_3_1_1_1" localSheetId="11">#REF!</definedName>
    <definedName name="Excel_BuiltIn_Print_Area_3_1_1_1" localSheetId="14">#REF!</definedName>
    <definedName name="Excel_BuiltIn_Print_Area_3_1_1_1">#REF!</definedName>
    <definedName name="Excel_BuiltIn_Print_Area_3_1_1_1_1" localSheetId="12">#REF!</definedName>
    <definedName name="Excel_BuiltIn_Print_Area_3_1_1_1_1" localSheetId="11">#REF!</definedName>
    <definedName name="Excel_BuiltIn_Print_Area_3_1_1_1_1" localSheetId="14">#REF!</definedName>
    <definedName name="Excel_BuiltIn_Print_Area_3_1_1_1_1">#REF!</definedName>
    <definedName name="Excel_BuiltIn_Print_Area_3_1_1_1_1_1" localSheetId="12">#REF!</definedName>
    <definedName name="Excel_BuiltIn_Print_Area_3_1_1_1_1_1" localSheetId="11">#REF!</definedName>
    <definedName name="Excel_BuiltIn_Print_Area_3_1_1_1_1_1" localSheetId="14">#REF!</definedName>
    <definedName name="Excel_BuiltIn_Print_Area_3_1_1_1_1_1">#REF!</definedName>
    <definedName name="Excel_BuiltIn_Print_Area_30" localSheetId="12">#REF!</definedName>
    <definedName name="Excel_BuiltIn_Print_Area_30">#REF!</definedName>
    <definedName name="Excel_BuiltIn_Print_Area_30_1" localSheetId="12">#REF!</definedName>
    <definedName name="Excel_BuiltIn_Print_Area_30_1" localSheetId="11">#REF!</definedName>
    <definedName name="Excel_BuiltIn_Print_Area_30_1" localSheetId="14">#REF!</definedName>
    <definedName name="Excel_BuiltIn_Print_Area_30_1">#REF!</definedName>
    <definedName name="Excel_BuiltIn_Print_Area_30_1_1" localSheetId="12">#REF!</definedName>
    <definedName name="Excel_BuiltIn_Print_Area_30_1_1">#REF!</definedName>
    <definedName name="Excel_BuiltIn_Print_Area_30_1_16" localSheetId="12">#REF!</definedName>
    <definedName name="Excel_BuiltIn_Print_Area_30_1_16">#REF!</definedName>
    <definedName name="Excel_BuiltIn_Print_Area_31" localSheetId="12">#REF!</definedName>
    <definedName name="Excel_BuiltIn_Print_Area_31">#REF!</definedName>
    <definedName name="Excel_BuiltIn_Print_Area_31_1" localSheetId="12">#REF!</definedName>
    <definedName name="Excel_BuiltIn_Print_Area_31_1" localSheetId="11">#REF!</definedName>
    <definedName name="Excel_BuiltIn_Print_Area_31_1" localSheetId="14">#REF!</definedName>
    <definedName name="Excel_BuiltIn_Print_Area_31_1">#REF!</definedName>
    <definedName name="Excel_BuiltIn_Print_Area_31_1_1" localSheetId="12">#REF!</definedName>
    <definedName name="Excel_BuiltIn_Print_Area_31_1_1">#REF!</definedName>
    <definedName name="Excel_BuiltIn_Print_Area_31_1_16" localSheetId="12">#REF!</definedName>
    <definedName name="Excel_BuiltIn_Print_Area_31_1_16">#REF!</definedName>
    <definedName name="Excel_BuiltIn_Print_Area_33" localSheetId="12">#REF!</definedName>
    <definedName name="Excel_BuiltIn_Print_Area_33" localSheetId="11">#REF!</definedName>
    <definedName name="Excel_BuiltIn_Print_Area_33">#REF!</definedName>
    <definedName name="Excel_BuiltIn_Print_Area_34" localSheetId="12">#REF!</definedName>
    <definedName name="Excel_BuiltIn_Print_Area_34" localSheetId="11">#REF!</definedName>
    <definedName name="Excel_BuiltIn_Print_Area_34">#REF!</definedName>
    <definedName name="Excel_BuiltIn_Print_Area_35" localSheetId="12">#REF!</definedName>
    <definedName name="Excel_BuiltIn_Print_Area_35" localSheetId="11">#REF!</definedName>
    <definedName name="Excel_BuiltIn_Print_Area_35">#REF!</definedName>
    <definedName name="Excel_BuiltIn_Print_Area_36">#REF!</definedName>
    <definedName name="Excel_BuiltIn_Print_Area_37">#REF!</definedName>
    <definedName name="Excel_BuiltIn_Print_Area_38">#REF!</definedName>
    <definedName name="Excel_BuiltIn_Print_Area_39">#REF!</definedName>
    <definedName name="Excel_BuiltIn_Print_Area_39_1" localSheetId="12">#REF!</definedName>
    <definedName name="Excel_BuiltIn_Print_Area_39_1">#REF!</definedName>
    <definedName name="Excel_BuiltIn_Print_Area_4" localSheetId="12">#REF!</definedName>
    <definedName name="Excel_BuiltIn_Print_Area_4" localSheetId="11">#REF!</definedName>
    <definedName name="Excel_BuiltIn_Print_Area_4" localSheetId="14">#REF!</definedName>
    <definedName name="Excel_BuiltIn_Print_Area_4">#REF!</definedName>
    <definedName name="Excel_BuiltIn_Print_Area_4_1" localSheetId="12">#REF!</definedName>
    <definedName name="Excel_BuiltIn_Print_Area_4_1" localSheetId="11">#REF!</definedName>
    <definedName name="Excel_BuiltIn_Print_Area_4_1" localSheetId="14">#REF!</definedName>
    <definedName name="Excel_BuiltIn_Print_Area_4_1">#REF!</definedName>
    <definedName name="Excel_BuiltIn_Print_Area_4_1_1" localSheetId="12">#REF!</definedName>
    <definedName name="Excel_BuiltIn_Print_Area_4_1_1" localSheetId="11">#REF!</definedName>
    <definedName name="Excel_BuiltIn_Print_Area_4_1_1" localSheetId="14">#REF!</definedName>
    <definedName name="Excel_BuiltIn_Print_Area_4_1_1">#REF!</definedName>
    <definedName name="Excel_BuiltIn_Print_Area_4_1_1_1" localSheetId="12">#REF!</definedName>
    <definedName name="Excel_BuiltIn_Print_Area_4_1_1_1">#REF!</definedName>
    <definedName name="Excel_BuiltIn_Print_Area_4_1_1_10" localSheetId="12">#REF!</definedName>
    <definedName name="Excel_BuiltIn_Print_Area_4_1_1_10">#REF!</definedName>
    <definedName name="Excel_BuiltIn_Print_Area_4_1_1_12" localSheetId="12">#REF!</definedName>
    <definedName name="Excel_BuiltIn_Print_Area_4_1_1_12">#REF!</definedName>
    <definedName name="Excel_BuiltIn_Print_Area_4_1_1_9" localSheetId="12">#REF!</definedName>
    <definedName name="Excel_BuiltIn_Print_Area_4_1_1_9">#REF!</definedName>
    <definedName name="Excel_BuiltIn_Print_Area_4_1_10" localSheetId="12">#REF!</definedName>
    <definedName name="Excel_BuiltIn_Print_Area_4_1_10">#REF!</definedName>
    <definedName name="Excel_BuiltIn_Print_Area_4_1_12" localSheetId="12">#REF!</definedName>
    <definedName name="Excel_BuiltIn_Print_Area_4_1_12">#REF!</definedName>
    <definedName name="Excel_BuiltIn_Print_Area_4_1_21" localSheetId="12">#REF!</definedName>
    <definedName name="Excel_BuiltIn_Print_Area_4_1_21" localSheetId="11">#REF!</definedName>
    <definedName name="Excel_BuiltIn_Print_Area_4_1_21" localSheetId="14">#REF!</definedName>
    <definedName name="Excel_BuiltIn_Print_Area_4_1_21">#REF!</definedName>
    <definedName name="Excel_BuiltIn_Print_Area_4_1_9" localSheetId="12">#REF!</definedName>
    <definedName name="Excel_BuiltIn_Print_Area_4_1_9">#REF!</definedName>
    <definedName name="Excel_BuiltIn_Print_Area_40">#REF!</definedName>
    <definedName name="Excel_BuiltIn_Print_Area_40_1" localSheetId="12">#REF!</definedName>
    <definedName name="Excel_BuiltIn_Print_Area_40_1">#REF!</definedName>
    <definedName name="Excel_BuiltIn_Print_Area_40_1_1" localSheetId="12">#REF!</definedName>
    <definedName name="Excel_BuiltIn_Print_Area_40_1_1">#REF!</definedName>
    <definedName name="Excel_BuiltIn_Print_Area_40_55" localSheetId="12">#REF!</definedName>
    <definedName name="Excel_BuiltIn_Print_Area_40_55">#REF!</definedName>
    <definedName name="Excel_BuiltIn_Print_Area_41">#REF!</definedName>
    <definedName name="Excel_BuiltIn_Print_Area_41_1" localSheetId="12">#REF!</definedName>
    <definedName name="Excel_BuiltIn_Print_Area_41_1">#REF!</definedName>
    <definedName name="Excel_BuiltIn_Print_Area_41_1_1" localSheetId="12">#REF!</definedName>
    <definedName name="Excel_BuiltIn_Print_Area_41_1_1">#REF!</definedName>
    <definedName name="Excel_BuiltIn_Print_Area_41_1_1_1" localSheetId="12">#REF!</definedName>
    <definedName name="Excel_BuiltIn_Print_Area_41_1_1_1">#REF!</definedName>
    <definedName name="Excel_BuiltIn_Print_Area_42">#REF!</definedName>
    <definedName name="Excel_BuiltIn_Print_Area_42_1" localSheetId="12">#REF!</definedName>
    <definedName name="Excel_BuiltIn_Print_Area_42_1">#REF!</definedName>
    <definedName name="Excel_BuiltIn_Print_Area_43">#REF!</definedName>
    <definedName name="Excel_BuiltIn_Print_Area_43_1" localSheetId="12">#REF!</definedName>
    <definedName name="Excel_BuiltIn_Print_Area_43_1">#REF!</definedName>
    <definedName name="Excel_BuiltIn_Print_Area_44">#REF!</definedName>
    <definedName name="Excel_BuiltIn_Print_Area_45" localSheetId="12">#REF!</definedName>
    <definedName name="Excel_BuiltIn_Print_Area_45" localSheetId="11">#REF!</definedName>
    <definedName name="Excel_BuiltIn_Print_Area_45">#REF!</definedName>
    <definedName name="Excel_BuiltIn_Print_Area_45_1" localSheetId="12">#REF!</definedName>
    <definedName name="Excel_BuiltIn_Print_Area_45_1">#REF!</definedName>
    <definedName name="Excel_BuiltIn_Print_Area_46">#REF!</definedName>
    <definedName name="Excel_BuiltIn_Print_Area_47">#REF!</definedName>
    <definedName name="Excel_BuiltIn_Print_Area_48">#REF!</definedName>
    <definedName name="Excel_BuiltIn_Print_Area_49" localSheetId="12">#REF!</definedName>
    <definedName name="Excel_BuiltIn_Print_Area_49" localSheetId="11">#REF!</definedName>
    <definedName name="Excel_BuiltIn_Print_Area_49" localSheetId="14">#REF!</definedName>
    <definedName name="Excel_BuiltIn_Print_Area_49">#REF!</definedName>
    <definedName name="Excel_BuiltIn_Print_Area_49_1" localSheetId="12">#REF!</definedName>
    <definedName name="Excel_BuiltIn_Print_Area_49_1">#REF!</definedName>
    <definedName name="Excel_BuiltIn_Print_Area_49_16" localSheetId="12">#REF!</definedName>
    <definedName name="Excel_BuiltIn_Print_Area_49_16">#REF!</definedName>
    <definedName name="Excel_BuiltIn_Print_Area_5" localSheetId="12">#REF!</definedName>
    <definedName name="Excel_BuiltIn_Print_Area_5" localSheetId="11">#REF!</definedName>
    <definedName name="Excel_BuiltIn_Print_Area_5" localSheetId="14">#REF!</definedName>
    <definedName name="Excel_BuiltIn_Print_Area_5">#REF!</definedName>
    <definedName name="Excel_BuiltIn_Print_Area_5_1" localSheetId="12">#N/A</definedName>
    <definedName name="Excel_BuiltIn_Print_Area_5_1" localSheetId="11">#REF!</definedName>
    <definedName name="Excel_BuiltIn_Print_Area_5_1">#N/A</definedName>
    <definedName name="Excel_BuiltIn_Print_Area_5_1_1" localSheetId="12">#REF!</definedName>
    <definedName name="Excel_BuiltIn_Print_Area_5_1_1" localSheetId="11">#REF!</definedName>
    <definedName name="Excel_BuiltIn_Print_Area_5_1_1" localSheetId="14">#REF!</definedName>
    <definedName name="Excel_BuiltIn_Print_Area_5_1_1">#REF!</definedName>
    <definedName name="Excel_BuiltIn_Print_Area_5_1_1_1" localSheetId="12">#REF!</definedName>
    <definedName name="Excel_BuiltIn_Print_Area_5_1_1_1">#REF!</definedName>
    <definedName name="Excel_BuiltIn_Print_Area_5_1_16" localSheetId="12">#REF!</definedName>
    <definedName name="Excel_BuiltIn_Print_Area_5_1_16">#REF!</definedName>
    <definedName name="Excel_BuiltIn_Print_Area_50">#REF!</definedName>
    <definedName name="Excel_BuiltIn_Print_Area_51" localSheetId="12">#REF!</definedName>
    <definedName name="Excel_BuiltIn_Print_Area_51" localSheetId="11">#REF!</definedName>
    <definedName name="Excel_BuiltIn_Print_Area_51">#REF!</definedName>
    <definedName name="Excel_BuiltIn_Print_Area_51_1">"$#REF!.$B$1:$R$44"</definedName>
    <definedName name="Excel_BuiltIn_Print_Area_51_1_1">"$#REF!.$B$1:$R$44"</definedName>
    <definedName name="Excel_BuiltIn_Print_Area_51_1_1_1">"$#REF!.$B$1:$R$44"</definedName>
    <definedName name="Excel_BuiltIn_Print_Area_51_1_1_55" localSheetId="12">#REF!</definedName>
    <definedName name="Excel_BuiltIn_Print_Area_51_1_1_55">#REF!</definedName>
    <definedName name="Excel_BuiltIn_Print_Area_51_1_5">"$#REF!.$B$1:$R$44"</definedName>
    <definedName name="Excel_BuiltIn_Print_Area_51_1_5_1">"$#REF!.$B$1:$R$44"</definedName>
    <definedName name="Excel_BuiltIn_Print_Area_52" localSheetId="12">#REF!</definedName>
    <definedName name="Excel_BuiltIn_Print_Area_52" localSheetId="11">#REF!</definedName>
    <definedName name="Excel_BuiltIn_Print_Area_52">#REF!</definedName>
    <definedName name="Excel_BuiltIn_Print_Area_52_1" localSheetId="12">#REF!</definedName>
    <definedName name="Excel_BuiltIn_Print_Area_52_1">#REF!</definedName>
    <definedName name="Excel_BuiltIn_Print_Area_52_1_55" localSheetId="12">#REF!</definedName>
    <definedName name="Excel_BuiltIn_Print_Area_52_1_55">#REF!</definedName>
    <definedName name="Excel_BuiltIn_Print_Area_53" localSheetId="12">#REF!</definedName>
    <definedName name="Excel_BuiltIn_Print_Area_53" localSheetId="11">#REF!</definedName>
    <definedName name="Excel_BuiltIn_Print_Area_53">#REF!</definedName>
    <definedName name="Excel_BuiltIn_Print_Area_53_1" localSheetId="12">#REF!</definedName>
    <definedName name="Excel_BuiltIn_Print_Area_53_1">#REF!</definedName>
    <definedName name="Excel_BuiltIn_Print_Area_53_1_1" localSheetId="12">#REF!</definedName>
    <definedName name="Excel_BuiltIn_Print_Area_53_1_1">#REF!</definedName>
    <definedName name="Excel_BuiltIn_Print_Area_53_1_1_1" localSheetId="12">#REF!</definedName>
    <definedName name="Excel_BuiltIn_Print_Area_53_1_1_1">#REF!</definedName>
    <definedName name="Excel_BuiltIn_Print_Area_53_1_1_1_1" localSheetId="12">#REF!</definedName>
    <definedName name="Excel_BuiltIn_Print_Area_53_1_1_1_1">#REF!</definedName>
    <definedName name="Excel_BuiltIn_Print_Area_53_1_1_1_1_55" localSheetId="12">#REF!</definedName>
    <definedName name="Excel_BuiltIn_Print_Area_53_1_1_1_1_55">#REF!</definedName>
    <definedName name="Excel_BuiltIn_Print_Area_53_1_1_1_55" localSheetId="12">#REF!</definedName>
    <definedName name="Excel_BuiltIn_Print_Area_53_1_1_1_55">#REF!</definedName>
    <definedName name="Excel_BuiltIn_Print_Area_53_1_1_55" localSheetId="12">#REF!</definedName>
    <definedName name="Excel_BuiltIn_Print_Area_53_1_1_55">#REF!</definedName>
    <definedName name="Excel_BuiltIn_Print_Area_53_1_55" localSheetId="12">#REF!</definedName>
    <definedName name="Excel_BuiltIn_Print_Area_53_1_55">#REF!</definedName>
    <definedName name="Excel_BuiltIn_Print_Area_54" localSheetId="12">#REF!</definedName>
    <definedName name="Excel_BuiltIn_Print_Area_54" localSheetId="11">#REF!</definedName>
    <definedName name="Excel_BuiltIn_Print_Area_54">#REF!</definedName>
    <definedName name="Excel_BuiltIn_Print_Area_54_1" localSheetId="12">#REF!</definedName>
    <definedName name="Excel_BuiltIn_Print_Area_54_1">#REF!</definedName>
    <definedName name="Excel_BuiltIn_Print_Area_54_1_1" localSheetId="12">#REF!</definedName>
    <definedName name="Excel_BuiltIn_Print_Area_54_1_1">#REF!</definedName>
    <definedName name="Excel_BuiltIn_Print_Area_54_1_1_1" localSheetId="12">#REF!</definedName>
    <definedName name="Excel_BuiltIn_Print_Area_54_1_1_1">#REF!</definedName>
    <definedName name="Excel_BuiltIn_Print_Area_54_1_1_1_1" localSheetId="12">#REF!</definedName>
    <definedName name="Excel_BuiltIn_Print_Area_54_1_1_1_1">#REF!</definedName>
    <definedName name="Excel_BuiltIn_Print_Area_54_1_1_1_1_1" localSheetId="12">#REF!</definedName>
    <definedName name="Excel_BuiltIn_Print_Area_54_1_1_1_1_1">#REF!</definedName>
    <definedName name="Excel_BuiltIn_Print_Area_54_1_1_1_1_1_1" localSheetId="12">#REF!</definedName>
    <definedName name="Excel_BuiltIn_Print_Area_54_1_1_1_1_1_1">#REF!</definedName>
    <definedName name="Excel_BuiltIn_Print_Area_54_1_1_1_55" localSheetId="12">#REF!</definedName>
    <definedName name="Excel_BuiltIn_Print_Area_54_1_1_1_55">#REF!</definedName>
    <definedName name="Excel_BuiltIn_Print_Area_54_1_1_55" localSheetId="12">#REF!</definedName>
    <definedName name="Excel_BuiltIn_Print_Area_54_1_1_55">#REF!</definedName>
    <definedName name="Excel_BuiltIn_Print_Area_54_1_55" localSheetId="12">#REF!</definedName>
    <definedName name="Excel_BuiltIn_Print_Area_54_1_55">#REF!</definedName>
    <definedName name="Excel_BuiltIn_Print_Area_54_1_55_1" localSheetId="12">#REF!</definedName>
    <definedName name="Excel_BuiltIn_Print_Area_54_1_55_1">#REF!</definedName>
    <definedName name="Excel_BuiltIn_Print_Area_55" localSheetId="12">#REF!</definedName>
    <definedName name="Excel_BuiltIn_Print_Area_55" localSheetId="11">#REF!</definedName>
    <definedName name="Excel_BuiltIn_Print_Area_55">#REF!</definedName>
    <definedName name="Excel_BuiltIn_Print_Area_55_1" localSheetId="12">#REF!</definedName>
    <definedName name="Excel_BuiltIn_Print_Area_55_1">#REF!</definedName>
    <definedName name="Excel_BuiltIn_Print_Area_55_1_1" localSheetId="12">#REF!</definedName>
    <definedName name="Excel_BuiltIn_Print_Area_55_1_1">#REF!</definedName>
    <definedName name="Excel_BuiltIn_Print_Area_55_1_1_55" localSheetId="12">#REF!</definedName>
    <definedName name="Excel_BuiltIn_Print_Area_55_1_1_55">#REF!</definedName>
    <definedName name="Excel_BuiltIn_Print_Area_55_1_55" localSheetId="12">#REF!</definedName>
    <definedName name="Excel_BuiltIn_Print_Area_55_1_55">#REF!</definedName>
    <definedName name="Excel_BuiltIn_Print_Area_56" localSheetId="12">#REF!</definedName>
    <definedName name="Excel_BuiltIn_Print_Area_56" localSheetId="11">#REF!</definedName>
    <definedName name="Excel_BuiltIn_Print_Area_56">#REF!</definedName>
    <definedName name="Excel_BuiltIn_Print_Area_56_1" localSheetId="12">#REF!</definedName>
    <definedName name="Excel_BuiltIn_Print_Area_56_1">#REF!</definedName>
    <definedName name="Excel_BuiltIn_Print_Area_56_1_55" localSheetId="12">#REF!</definedName>
    <definedName name="Excel_BuiltIn_Print_Area_56_1_55">#REF!</definedName>
    <definedName name="Excel_BuiltIn_Print_Area_57" localSheetId="12">#REF!</definedName>
    <definedName name="Excel_BuiltIn_Print_Area_57" localSheetId="11">#REF!</definedName>
    <definedName name="Excel_BuiltIn_Print_Area_57">#REF!</definedName>
    <definedName name="Excel_BuiltIn_Print_Area_57_1" localSheetId="12">#REF!</definedName>
    <definedName name="Excel_BuiltIn_Print_Area_57_1">#REF!</definedName>
    <definedName name="Excel_BuiltIn_Print_Area_57_1_55" localSheetId="12">#REF!</definedName>
    <definedName name="Excel_BuiltIn_Print_Area_57_1_55">#REF!</definedName>
    <definedName name="Excel_BuiltIn_Print_Area_58" localSheetId="12">#REF!</definedName>
    <definedName name="Excel_BuiltIn_Print_Area_58" localSheetId="11">#REF!</definedName>
    <definedName name="Excel_BuiltIn_Print_Area_58">#REF!</definedName>
    <definedName name="Excel_BuiltIn_Print_Area_58_1" localSheetId="12">#REF!</definedName>
    <definedName name="Excel_BuiltIn_Print_Area_58_1">#REF!</definedName>
    <definedName name="Excel_BuiltIn_Print_Area_58_1_1" localSheetId="12">#REF!</definedName>
    <definedName name="Excel_BuiltIn_Print_Area_58_1_1">#REF!</definedName>
    <definedName name="Excel_BuiltIn_Print_Area_58_55" localSheetId="12">#REF!</definedName>
    <definedName name="Excel_BuiltIn_Print_Area_58_55">#REF!</definedName>
    <definedName name="Excel_BuiltIn_Print_Area_59">#REF!</definedName>
    <definedName name="Excel_BuiltIn_Print_Area_6" localSheetId="12">#REF!</definedName>
    <definedName name="Excel_BuiltIn_Print_Area_6" localSheetId="11">#N/A</definedName>
    <definedName name="Excel_BuiltIn_Print_Area_6" localSheetId="14">#REF!</definedName>
    <definedName name="Excel_BuiltIn_Print_Area_6">#REF!</definedName>
    <definedName name="Excel_BuiltIn_Print_Area_6_1" localSheetId="12">#REF!</definedName>
    <definedName name="Excel_BuiltIn_Print_Area_6_1" localSheetId="11">#REF!</definedName>
    <definedName name="Excel_BuiltIn_Print_Area_6_1" localSheetId="14">#REF!</definedName>
    <definedName name="Excel_BuiltIn_Print_Area_6_1">#REF!</definedName>
    <definedName name="Excel_BuiltIn_Print_Area_6_1_1" localSheetId="12">#REF!</definedName>
    <definedName name="Excel_BuiltIn_Print_Area_6_1_1" localSheetId="11">#REF!</definedName>
    <definedName name="Excel_BuiltIn_Print_Area_6_1_1" localSheetId="14">#REF!</definedName>
    <definedName name="Excel_BuiltIn_Print_Area_6_1_1">#REF!</definedName>
    <definedName name="Excel_BuiltIn_Print_Area_6_1_1_1" localSheetId="12">#REF!</definedName>
    <definedName name="Excel_BuiltIn_Print_Area_6_1_1_1" localSheetId="11">#REF!</definedName>
    <definedName name="Excel_BuiltIn_Print_Area_6_1_1_1" localSheetId="14">#REF!</definedName>
    <definedName name="Excel_BuiltIn_Print_Area_6_1_1_1">#REF!</definedName>
    <definedName name="Excel_BuiltIn_Print_Area_6_1_1_1_10" localSheetId="12">#REF!</definedName>
    <definedName name="Excel_BuiltIn_Print_Area_6_1_1_1_10">#REF!</definedName>
    <definedName name="Excel_BuiltIn_Print_Area_6_1_1_1_12" localSheetId="12">#REF!</definedName>
    <definedName name="Excel_BuiltIn_Print_Area_6_1_1_1_12">#REF!</definedName>
    <definedName name="Excel_BuiltIn_Print_Area_6_1_1_1_9" localSheetId="12">#REF!</definedName>
    <definedName name="Excel_BuiltIn_Print_Area_6_1_1_1_9">#REF!</definedName>
    <definedName name="Excel_BuiltIn_Print_Area_6_1_1_10" localSheetId="12">#REF!</definedName>
    <definedName name="Excel_BuiltIn_Print_Area_6_1_1_10">#REF!</definedName>
    <definedName name="Excel_BuiltIn_Print_Area_6_1_1_12" localSheetId="12">#REF!</definedName>
    <definedName name="Excel_BuiltIn_Print_Area_6_1_1_12">#REF!</definedName>
    <definedName name="Excel_BuiltIn_Print_Area_6_1_1_9" localSheetId="12">#REF!</definedName>
    <definedName name="Excel_BuiltIn_Print_Area_6_1_1_9">#REF!</definedName>
    <definedName name="Excel_BuiltIn_Print_Area_60">#REF!</definedName>
    <definedName name="Excel_BuiltIn_Print_Area_61">#REF!</definedName>
    <definedName name="Excel_BuiltIn_Print_Area_62">#REF!</definedName>
    <definedName name="Excel_BuiltIn_Print_Area_63">#REF!</definedName>
    <definedName name="Excel_BuiltIn_Print_Area_64">#REF!</definedName>
    <definedName name="Excel_BuiltIn_Print_Area_65">#REF!</definedName>
    <definedName name="Excel_BuiltIn_Print_Area_66">#REF!</definedName>
    <definedName name="Excel_BuiltIn_Print_Area_67">#REF!</definedName>
    <definedName name="Excel_BuiltIn_Print_Area_68">#REF!</definedName>
    <definedName name="Excel_BuiltIn_Print_Area_69">#REF!</definedName>
    <definedName name="Excel_BuiltIn_Print_Area_7" localSheetId="12">#REF!</definedName>
    <definedName name="Excel_BuiltIn_Print_Area_7" localSheetId="11">#REF!</definedName>
    <definedName name="Excel_BuiltIn_Print_Area_7" localSheetId="14">#REF!</definedName>
    <definedName name="Excel_BuiltIn_Print_Area_7">#REF!</definedName>
    <definedName name="Excel_BuiltIn_Print_Area_7_1" localSheetId="12">#REF!</definedName>
    <definedName name="Excel_BuiltIn_Print_Area_7_1" localSheetId="11">#REF!</definedName>
    <definedName name="Excel_BuiltIn_Print_Area_7_1" localSheetId="14">#REF!</definedName>
    <definedName name="Excel_BuiltIn_Print_Area_7_1">#REF!</definedName>
    <definedName name="Excel_BuiltIn_Print_Area_7_1_1" localSheetId="12">#REF!</definedName>
    <definedName name="Excel_BuiltIn_Print_Area_7_1_1" localSheetId="11">#REF!</definedName>
    <definedName name="Excel_BuiltIn_Print_Area_7_1_1" localSheetId="14">#REF!</definedName>
    <definedName name="Excel_BuiltIn_Print_Area_7_1_1">#REF!</definedName>
    <definedName name="Excel_BuiltIn_Print_Area_7_1_1_1" localSheetId="12">#REF!</definedName>
    <definedName name="Excel_BuiltIn_Print_Area_7_1_1_1" localSheetId="11">#REF!</definedName>
    <definedName name="Excel_BuiltIn_Print_Area_7_1_1_1" localSheetId="14">#REF!</definedName>
    <definedName name="Excel_BuiltIn_Print_Area_7_1_1_1">#REF!</definedName>
    <definedName name="Excel_BuiltIn_Print_Area_7_10">"'file:///Y:/ENGENHARIA/Deise Aoki/PATOS - OK/PATOS 05-09-2007-ok/Laptop - Arquivos/DNIT/PATOs/Rondonópolis/PATO_BR-364_km_0,00_ao_km_112,90_LICITAÇÃO Rev mario.xls'#$reg_mec_fx_dm_.$#REF!$#REF!:$#REF!$#REF!"</definedName>
    <definedName name="Excel_BuiltIn_Print_Area_7_11">"'file:///Y:/ENGENHARIA/Deise Aoki/PATOS - OK/PATOS 05-09-2007-ok/Laptop - Arquivos/DNIT/PATOs/Rondonópolis/PATO_BR-364_km_0,00_ao_km_112,90_LICITAÇÃO Rev mario.xls'#$reg_mec_fx_dm_.$#REF!$#REF!:$#REF!$#REF!"</definedName>
    <definedName name="Excel_BuiltIn_Print_Area_7_12">"'file:///Y:/ENGENHARIA/Deise Aoki/PATOS - OK/PATOS 05-09-2007-ok/Laptop - Arquivos/DNIT/PATOs/Rondonópolis/PATO_BR-364_km_000_ao_km_11290_LICITAÇÃO MAIO DE 2007.xls'#$reg_mec_fx_dm_.$#REF!$#REF!:$#REF!$#REF!"</definedName>
    <definedName name="Excel_BuiltIn_Print_Area_7_14" localSheetId="12">#REF!</definedName>
    <definedName name="Excel_BuiltIn_Print_Area_7_14">#REF!</definedName>
    <definedName name="Excel_BuiltIn_Print_Area_7_15" localSheetId="12">#REF!</definedName>
    <definedName name="Excel_BuiltIn_Print_Area_7_15">#REF!</definedName>
    <definedName name="Excel_BuiltIn_Print_Area_7_19" localSheetId="12">#REF!</definedName>
    <definedName name="Excel_BuiltIn_Print_Area_7_19">#REF!</definedName>
    <definedName name="Excel_BuiltIn_Print_Area_7_2">"'file:///Y:/ENGENHARIA/Deise Aoki/PATOS - OK/PATOS 05-09-2007-ok/Laptop - Arquivos/DNIT/PATOs/Rondonópolis/PATO_BR-364_km_0,00_ao_km_112,90_LICITAÇÃO Rev mario.xls'#$reg_mec_fx_dm_.$#REF!$#REF!:$#REF!$#REF!"</definedName>
    <definedName name="Excel_BuiltIn_Print_Area_7_21">"'file:///Y:/ENGENHARIA/Deise Aoki/PATOS - OK/PATOS 05-09-2007-ok/Laptop - Arquivos/DNIT/PATOs/Rondonópolis/PATO_BR-364_km_000_ao_km_11290_LICITAÇÃO MAIO DE 2007.xls'#$reg_mec_fx_dm_.$#REF!$#REF!:$#REF!$#REF!"</definedName>
    <definedName name="Excel_BuiltIn_Print_Area_7_24">"'file:///Y:/ENGENHARIA/Deise Aoki/PATOS - OK/PATOS 05-09-2007-ok/Laptop - Arquivos/DNIT/PATOs/Rondonópolis/PATO_BR-364_km_0,00_ao_km_112,90_LICITAÇÃO Rev mario.xls'#$reg_mec_fx_dm_.$#REF!$#REF!:$#REF!$#REF!"</definedName>
    <definedName name="Excel_BuiltIn_Print_Area_7_25" localSheetId="12">#REF!</definedName>
    <definedName name="Excel_BuiltIn_Print_Area_7_25">#REF!</definedName>
    <definedName name="Excel_BuiltIn_Print_Area_7_26">"'file:///Y:/ENGENHARIA/Deise Aoki/PATOS - OK/PATOS 05-09-2007-ok/Laptop - Arquivos/DNIT/PATOs/Rondonópolis/PATO_BR-364_km_000_ao_km_11290_LICITAÇÃO MAIO DE 2007.xls'#$reg_mec_fx_dm_.$#REF!$#REF!:$#REF!$#REF!"</definedName>
    <definedName name="Excel_BuiltIn_Print_Area_7_27" localSheetId="12">#REF!</definedName>
    <definedName name="Excel_BuiltIn_Print_Area_7_27">#REF!</definedName>
    <definedName name="Excel_BuiltIn_Print_Area_7_28" localSheetId="12">#REF!</definedName>
    <definedName name="Excel_BuiltIn_Print_Area_7_28">#REF!</definedName>
    <definedName name="Excel_BuiltIn_Print_Area_7_29" localSheetId="12">#REF!</definedName>
    <definedName name="Excel_BuiltIn_Print_Area_7_29">#REF!</definedName>
    <definedName name="Excel_BuiltIn_Print_Area_7_30">"'file:///Y:/ENGENHARIA/Deise Aoki/PATOS - OK/PATOS 05-09-2007-ok/Laptop - Arquivos/DNIT/PATOs/Rondonópolis/PATO_BR-364_km_0,00_ao_km_112,90_LICITAÇÃO Rev mario.xls'#$reg_mec_fx_dm_.$#REF!$#REF!:$#REF!$#REF!"</definedName>
    <definedName name="Excel_BuiltIn_Print_Area_7_31" localSheetId="12">#REF!</definedName>
    <definedName name="Excel_BuiltIn_Print_Area_7_31">#REF!</definedName>
    <definedName name="Excel_BuiltIn_Print_Area_7_32">"'file:///Y:/ENGENHARIA/Deise Aoki/PATOS - OK/PATOS 05-09-2007-ok/Laptop - Arquivos/DNIT/PATOs/Rondonópolis/PATO_BR-364_km_0,00_ao_km_112,90_LICITAÇÃO Rev mario.xls'#$reg_mec_fx_dm_.$#REF!$#REF!:$#REF!$#REF!"</definedName>
    <definedName name="Excel_BuiltIn_Print_Area_7_33">"'file:///Y:/ENGENHARIA/Deise Aoki/PATOS - OK/PATOS 05-09-2007-ok/Laptop - Arquivos/DNIT/PATOs/Rondonópolis/PATO_BR-364_km_0,00_ao_km_112,90_LICITAÇÃO Rev mario.xls'#$reg_mec_fx_dm_.$#REF!$#REF!:$#REF!$#REF!"</definedName>
    <definedName name="Excel_BuiltIn_Print_Area_7_34">"'file:///Y:/ENGENHARIA/Deise Aoki/PATOS - OK/PATOS 05-09-2007-ok/Laptop - Arquivos/DNIT/PATOs/Rondonópolis/PATO_BR-364_km_0,00_ao_km_112,90_LICITAÇÃO Rev mario.xls'#$reg_mec_fx_dm_.$#REF!$#REF!:$#REF!$#REF!"</definedName>
    <definedName name="Excel_BuiltIn_Print_Area_7_37">"'file:///Y:/ENGENHARIA/Deise Aoki/PATOS - OK/PATOS 05-09-2007-ok/Laptop - Arquivos/DNIT/PATOs/Rondonópolis/PATO_BR-364_km_000_ao_km_11290_LICITAÇÃO MAIO DE 2007.xls'#$reg_mec_fx_dm_.$#REF!$#REF!:$#REF!$#REF!"</definedName>
    <definedName name="Excel_BuiltIn_Print_Area_7_38">"'file:///Y:/ENGENHARIA/Deise Aoki/PATOS - OK/PATOS 05-09-2007-ok/Laptop - Arquivos/DNIT/PATOs/Rondonópolis/PATO_BR-364_km_000_ao_km_11290_LICITAÇÃO MAIO DE 2007.xls'#$reg_mec_fx_dm_.$#REF!$#REF!:$#REF!$#REF!"</definedName>
    <definedName name="Excel_BuiltIn_Print_Area_7_40">"'file:///Y:/ENGENHARIA/Deise Aoki/PATOS - OK/PATOS 05-09-2007-ok/Laptop - Arquivos/DNIT/PATOs/Rondonópolis/PATO_BR-364_km_0,00_ao_km_112,90_LICITAÇÃO Rev mario.xls'#$reg_mec_fx_dm_.$#REF!$#REF!:$#REF!$#REF!"</definedName>
    <definedName name="Excel_BuiltIn_Print_Area_7_41">"'file:///Y:/ENGENHARIA/Deise Aoki/PATOS - OK/PATOS 05-09-2007-ok/Laptop - Arquivos/DNIT/PATOs/Rondonópolis/PATO_BR-364_km_0,00_ao_km_112,90_LICITAÇÃO Rev LA.xls'#$reg_mec_fx_dm_.$#REF!$#REF!:$#REF!$#REF!"</definedName>
    <definedName name="Excel_BuiltIn_Print_Area_7_43">"'file:///Y:/ENGENHARIA/Deise Aoki/PATOS - OK/PATOS 05-09-2007-ok/Laptop - Arquivos/DNIT/PATOs/Rondonópolis/PATO_BR-364_km_0,00_ao_km_112,90_LICITAÇÃO Rev LA.xls'#$reg_mec_fx_dm_.$#REF!$#REF!:$#REF!$#REF!"</definedName>
    <definedName name="Excel_BuiltIn_Print_Area_7_44">"'file:///Y:/ENGENHARIA/Deise Aoki/PATOS - OK/PATOS 05-09-2007-ok/Laptop - Arquivos/DNIT/PATOs/Rondonópolis/PATO_BR-364_km_0,00_ao_km_112,90_LICITAÇÃO Rev mario.xls'#$reg_mec_fx_dm_.$#REF!$#REF!:$#REF!$#REF!"</definedName>
    <definedName name="Excel_BuiltIn_Print_Area_7_45">"'file:///Y:/ENGENHARIA/Deise Aoki/PATOS - OK/PATOS 05-09-2007-ok/Laptop - Arquivos/DNIT/PATOs/Rondonópolis/PATO_BR-364_km_0,00_ao_km_112,90_LICITAÇÃO Rev mario.xls'#$reg_mec_fx_dm_.$#REF!$#REF!:$#REF!$#REF!"</definedName>
    <definedName name="Excel_BuiltIn_Print_Area_7_46">"'file:///Y:/ENGENHARIA/Deise Aoki/PATOS - OK/PATOS 05-09-2007-ok/Laptop - Arquivos/DNIT/PATOs/Rondonópolis/PATO_BR-364_km_0,00_ao_km_112,90_LICITAÇÃO Rev mario.xls'#$reg_mec_fx_dm_.$#REF!$#REF!:$#REF!$#REF!"</definedName>
    <definedName name="Excel_BuiltIn_Print_Area_7_47">"'file:///Y:/ENGENHARIA/Deise Aoki/PATOS - OK/PATOS 05-09-2007-ok/Laptop - Arquivos/DNIT/PATOs/Rondonópolis/PATO_BR-364_km_0,00_ao_km_112,90_LICITAÇÃO Rev mario.xls'#$reg_mec_fx_dm_.$#REF!$#REF!:$#REF!$#REF!"</definedName>
    <definedName name="Excel_BuiltIn_Print_Area_7_48">"'file:///Y:/ENGENHARIA/Deise Aoki/PATOS - OK/PATOS 05-09-2007-ok/Laptop - Arquivos/DNIT/PATOs/Rondonópolis/PATO_BR-364_km_0,00_ao_km_112,90_LICITAÇÃO Rev mario.xls'#$reg_mec_fx_dm_.$#REF!$#REF!:$#REF!$#REF!"</definedName>
    <definedName name="Excel_BuiltIn_Print_Area_7_49">"'file:///Y:/ENGENHARIA/Deise Aoki/PATOS - OK/PATOS 05-09-2007-ok/Laptop - Arquivos/DNIT/PATOs/Rondonópolis/PATO_BR-364_km_0,00_ao_km_112,90_LICITAÇÃO Rev mario.xls'#$reg_mec_fx_dm_.$#REF!$#REF!:$#REF!$#REF!"</definedName>
    <definedName name="Excel_BuiltIn_Print_Area_7_5" localSheetId="12">#REF!</definedName>
    <definedName name="Excel_BuiltIn_Print_Area_7_5">#REF!</definedName>
    <definedName name="Excel_BuiltIn_Print_Area_7_50">"'file:///Y:/ENGENHARIA/Deise Aoki/PATOS - OK/PATOS 05-09-2007-ok/Laptop - Arquivos/DNIT/PATOs/Rondonópolis/PATO_BR-364_km_0,00_ao_km_112,90_LICITAÇÃO Rev mario.xls'#$reg_mec_fx_dm_.$#REF!$#REF!:$#REF!$#REF!"</definedName>
    <definedName name="Excel_BuiltIn_Print_Area_7_52">"'file:///Y:/ENGENHARIA/Deise Aoki/PATOS - OK/PATOS 05-09-2007-ok/Laptop - Arquivos/DNIT/PATOs/Rondonópolis/PATO_BR-364_km_0,00_ao_km_112,90_LICITAÇÃO Rev mario.xls'#$reg_mec_fx_dm_.$#REF!$#REF!:$#REF!$#REF!"</definedName>
    <definedName name="Excel_BuiltIn_Print_Area_7_6">"'file:///Y:/ENGENHARIA/Deise Aoki/PATOS - OK/PATOS 05-09-2007-ok/Laptop - Arquivos/DNIT/PATOs/Rondonópolis/PATO_BR-364_km_0,00_ao_km_112,90_LICITAÇÃO Rev mario.xls'#$reg_mec_fx_dm_.$#REF!$#REF!:$#REF!$#REF!"</definedName>
    <definedName name="Excel_BuiltIn_Print_Area_7_7">"'file:///Y:/ENGENHARIA/Deise Aoki/PATOS - OK/PATOS 05-09-2007-ok/Laptop - Arquivos/DNIT/PATOs/Rondonópolis/PATO_BR-364_km_0,00_ao_km_112,90_LICITAÇÃO Rev mario.xls'#$reg_mec_fx_dm_.$#REF!$#REF!:$#REF!$#REF!"</definedName>
    <definedName name="Excel_BuiltIn_Print_Area_7_8">"'file:///Y:/ENGENHARIA/Deise Aoki/PATOS - OK/PATOS 05-09-2007-ok/Laptop - Arquivos/DNIT/PATOs/Rondonópolis/PATO_BR-364_km_0,00_ao_km_112,90_LICITAÇÃO Rev mario.xls'#$reg_mec_fx_dm_.$#REF!$#REF!:$#REF!$#REF!"</definedName>
    <definedName name="Excel_BuiltIn_Print_Area_7_9">"'file:///Y:/ENGENHARIA/Deise Aoki/PATOS - OK/PATOS 05-09-2007-ok/Laptop - Arquivos/DNIT/PATOs/Rondonópolis/PATO_BR-364_km_0,00_ao_km_112,90_LICITAÇÃO Rev mario.xls'#$reg_mec_fx_dm_.$#REF!$#REF!:$#REF!$#REF!"</definedName>
    <definedName name="Excel_BuiltIn_Print_Area_70">#REF!</definedName>
    <definedName name="Excel_BuiltIn_Print_Area_71">#REF!</definedName>
    <definedName name="Excel_BuiltIn_Print_Area_72">#REF!</definedName>
    <definedName name="Excel_BuiltIn_Print_Area_74">#REF!</definedName>
    <definedName name="Excel_BuiltIn_Print_Area_75">#REF!</definedName>
    <definedName name="Excel_BuiltIn_Print_Area_76">#REF!</definedName>
    <definedName name="Excel_BuiltIn_Print_Area_77">#REF!</definedName>
    <definedName name="Excel_BuiltIn_Print_Area_78">#REF!</definedName>
    <definedName name="Excel_BuiltIn_Print_Area_79">#REF!</definedName>
    <definedName name="Excel_BuiltIn_Print_Area_8" localSheetId="12">#REF!</definedName>
    <definedName name="Excel_BuiltIn_Print_Area_8" localSheetId="11">#N/A</definedName>
    <definedName name="Excel_BuiltIn_Print_Area_8" localSheetId="14">#REF!</definedName>
    <definedName name="Excel_BuiltIn_Print_Area_8">#REF!</definedName>
    <definedName name="Excel_BuiltIn_Print_Area_8_1" localSheetId="12">#REF!</definedName>
    <definedName name="Excel_BuiltIn_Print_Area_8_1" localSheetId="11">#REF!</definedName>
    <definedName name="Excel_BuiltIn_Print_Area_8_1" localSheetId="14">#REF!</definedName>
    <definedName name="Excel_BuiltIn_Print_Area_8_1">#REF!</definedName>
    <definedName name="Excel_BuiltIn_Print_Area_8_1_1" localSheetId="12">#REF!</definedName>
    <definedName name="Excel_BuiltIn_Print_Area_8_1_1" localSheetId="11">#REF!</definedName>
    <definedName name="Excel_BuiltIn_Print_Area_8_1_1" localSheetId="14">#REF!</definedName>
    <definedName name="Excel_BuiltIn_Print_Area_8_1_1">#REF!</definedName>
    <definedName name="Excel_BuiltIn_Print_Area_8_1_10" localSheetId="12">#REF!</definedName>
    <definedName name="Excel_BuiltIn_Print_Area_8_1_10" localSheetId="11">#REF!</definedName>
    <definedName name="Excel_BuiltIn_Print_Area_8_1_10" localSheetId="14">#REF!</definedName>
    <definedName name="Excel_BuiltIn_Print_Area_8_1_10">#REF!</definedName>
    <definedName name="Excel_BuiltIn_Print_Area_80">#REF!</definedName>
    <definedName name="Excel_BuiltIn_Print_Area_81">#REF!</definedName>
    <definedName name="Excel_BuiltIn_Print_Area_82">#REF!</definedName>
    <definedName name="Excel_BuiltIn_Print_Area_83">#REF!</definedName>
    <definedName name="Excel_BuiltIn_Print_Area_84">#REF!</definedName>
    <definedName name="Excel_BuiltIn_Print_Area_86">#REF!</definedName>
    <definedName name="Excel_BuiltIn_Print_Area_87">#REF!</definedName>
    <definedName name="Excel_BuiltIn_Print_Area_88">#REF!</definedName>
    <definedName name="Excel_BuiltIn_Print_Area_89">#REF!</definedName>
    <definedName name="Excel_BuiltIn_Print_Area_9" localSheetId="12">#REF!</definedName>
    <definedName name="Excel_BuiltIn_Print_Area_9" localSheetId="11">#REF!</definedName>
    <definedName name="Excel_BuiltIn_Print_Area_9" localSheetId="14">#REF!</definedName>
    <definedName name="Excel_BuiltIn_Print_Area_9">#REF!</definedName>
    <definedName name="Excel_BuiltIn_Print_Area_9_1" localSheetId="12">#REF!</definedName>
    <definedName name="Excel_BuiltIn_Print_Area_9_1" localSheetId="11">#REF!</definedName>
    <definedName name="Excel_BuiltIn_Print_Area_9_1" localSheetId="14">#REF!</definedName>
    <definedName name="Excel_BuiltIn_Print_Area_9_1">#REF!</definedName>
    <definedName name="Excel_BuiltIn_Print_Area_9_1_1" localSheetId="12">#REF!</definedName>
    <definedName name="Excel_BuiltIn_Print_Area_9_1_1">#REF!</definedName>
    <definedName name="Excel_BuiltIn_Print_Area_9_1_16" localSheetId="12">#REF!</definedName>
    <definedName name="Excel_BuiltIn_Print_Area_9_1_16">#REF!</definedName>
    <definedName name="Excel_BuiltIn_Print_Area_90">#REF!</definedName>
    <definedName name="Excel_BuiltIn_Print_Area_94">#REF!</definedName>
    <definedName name="Excel_BuiltIn_Print_Area_95">#REF!</definedName>
    <definedName name="Excel_BuiltIn_Print_Area_96">#REF!</definedName>
    <definedName name="Excel_BuiltIn_Print_Area_97">#REF!</definedName>
    <definedName name="Excel_BuiltIn_Print_Area_98">#REF!</definedName>
    <definedName name="Excel_BuiltIn_Print_Area_99">#REF!</definedName>
    <definedName name="Excel_BuiltIn_Print_Titles_1" localSheetId="12">#REF!</definedName>
    <definedName name="Excel_BuiltIn_Print_Titles_1" localSheetId="11">(#REF!,#REF!)</definedName>
    <definedName name="Excel_BuiltIn_Print_Titles_1" localSheetId="14">#REF!</definedName>
    <definedName name="Excel_BuiltIn_Print_Titles_1">#REF!</definedName>
    <definedName name="Excel_BuiltIn_Print_Titles_1_1" localSheetId="12">#REF!</definedName>
    <definedName name="Excel_BuiltIn_Print_Titles_1_1" localSheetId="11">#REF!</definedName>
    <definedName name="Excel_BuiltIn_Print_Titles_1_1" localSheetId="14">#REF!</definedName>
    <definedName name="Excel_BuiltIn_Print_Titles_1_1">#REF!</definedName>
    <definedName name="Excel_BuiltIn_Print_Titles_1_1_1" localSheetId="12">#REF!</definedName>
    <definedName name="Excel_BuiltIn_Print_Titles_1_1_1" localSheetId="11">#REF!</definedName>
    <definedName name="Excel_BuiltIn_Print_Titles_1_1_1" localSheetId="14">#REF!</definedName>
    <definedName name="Excel_BuiltIn_Print_Titles_1_1_1">#REF!</definedName>
    <definedName name="Excel_BuiltIn_Print_Titles_1_1_1_1" localSheetId="12">#REF!</definedName>
    <definedName name="Excel_BuiltIn_Print_Titles_1_1_1_1" localSheetId="11">#REF!</definedName>
    <definedName name="Excel_BuiltIn_Print_Titles_1_1_1_1" localSheetId="14">#REF!</definedName>
    <definedName name="Excel_BuiltIn_Print_Titles_1_1_1_1">#REF!</definedName>
    <definedName name="Excel_BuiltIn_Print_Titles_1_10" localSheetId="12">#REF!</definedName>
    <definedName name="Excel_BuiltIn_Print_Titles_1_10">#REF!</definedName>
    <definedName name="Excel_BuiltIn_Print_Titles_1_12" localSheetId="12">#REF!</definedName>
    <definedName name="Excel_BuiltIn_Print_Titles_1_12">#REF!</definedName>
    <definedName name="Excel_BuiltIn_Print_Titles_1_3" localSheetId="12">#REF!</definedName>
    <definedName name="Excel_BuiltIn_Print_Titles_1_3">#REF!</definedName>
    <definedName name="Excel_BuiltIn_Print_Titles_1_9" localSheetId="12">#REF!</definedName>
    <definedName name="Excel_BuiltIn_Print_Titles_1_9">#REF!</definedName>
    <definedName name="Excel_BuiltIn_Print_Titles_10" localSheetId="12">(#REF!,#REF!)</definedName>
    <definedName name="Excel_BuiltIn_Print_Titles_10" localSheetId="11">#REF!</definedName>
    <definedName name="Excel_BuiltIn_Print_Titles_10" localSheetId="14">(#REF!,#REF!)</definedName>
    <definedName name="Excel_BuiltIn_Print_Titles_10">(#REF!,#REF!)</definedName>
    <definedName name="Excel_BuiltIn_Print_Titles_11" localSheetId="12">#REF!</definedName>
    <definedName name="Excel_BuiltIn_Print_Titles_11" localSheetId="11">#REF!</definedName>
    <definedName name="Excel_BuiltIn_Print_Titles_11" localSheetId="14">#REF!</definedName>
    <definedName name="Excel_BuiltIn_Print_Titles_11">#REF!</definedName>
    <definedName name="Excel_BuiltIn_Print_Titles_12" localSheetId="12">#REF!</definedName>
    <definedName name="Excel_BuiltIn_Print_Titles_12" localSheetId="11">#REF!</definedName>
    <definedName name="Excel_BuiltIn_Print_Titles_12" localSheetId="14">#REF!</definedName>
    <definedName name="Excel_BuiltIn_Print_Titles_12">#REF!</definedName>
    <definedName name="Excel_BuiltIn_Print_Titles_12_1" localSheetId="12">#REF!</definedName>
    <definedName name="Excel_BuiltIn_Print_Titles_12_1" localSheetId="11">#REF!</definedName>
    <definedName name="Excel_BuiltIn_Print_Titles_12_1" localSheetId="14">#REF!</definedName>
    <definedName name="Excel_BuiltIn_Print_Titles_12_1">#REF!</definedName>
    <definedName name="Excel_BuiltIn_Print_Titles_13" localSheetId="12">#REF!</definedName>
    <definedName name="Excel_BuiltIn_Print_Titles_13" localSheetId="11">#REF!</definedName>
    <definedName name="Excel_BuiltIn_Print_Titles_13" localSheetId="14">#REF!</definedName>
    <definedName name="Excel_BuiltIn_Print_Titles_13">#REF!</definedName>
    <definedName name="Excel_BuiltIn_Print_Titles_13_1" localSheetId="12">#REF!</definedName>
    <definedName name="Excel_BuiltIn_Print_Titles_13_1" localSheetId="11">#REF!</definedName>
    <definedName name="Excel_BuiltIn_Print_Titles_13_1" localSheetId="14">#REF!</definedName>
    <definedName name="Excel_BuiltIn_Print_Titles_13_1">#REF!</definedName>
    <definedName name="Excel_BuiltIn_Print_Titles_14" localSheetId="12">(#REF!,#REF!)</definedName>
    <definedName name="Excel_BuiltIn_Print_Titles_14" localSheetId="11">#REF!</definedName>
    <definedName name="Excel_BuiltIn_Print_Titles_14" localSheetId="14">(#REF!,#REF!)</definedName>
    <definedName name="Excel_BuiltIn_Print_Titles_14">(#REF!,#REF!)</definedName>
    <definedName name="Excel_BuiltIn_Print_Titles_14_1" localSheetId="12">#REF!</definedName>
    <definedName name="Excel_BuiltIn_Print_Titles_14_1">#REF!</definedName>
    <definedName name="Excel_BuiltIn_Print_Titles_14_16" localSheetId="12">#REF!</definedName>
    <definedName name="Excel_BuiltIn_Print_Titles_14_16">#REF!</definedName>
    <definedName name="Excel_BuiltIn_Print_Titles_15" localSheetId="12">#REF!</definedName>
    <definedName name="Excel_BuiltIn_Print_Titles_15" localSheetId="11">#REF!</definedName>
    <definedName name="Excel_BuiltIn_Print_Titles_15" localSheetId="14">#REF!</definedName>
    <definedName name="Excel_BuiltIn_Print_Titles_15">#REF!</definedName>
    <definedName name="Excel_BuiltIn_Print_Titles_15_1" localSheetId="12">#REF!</definedName>
    <definedName name="Excel_BuiltIn_Print_Titles_15_1">#REF!</definedName>
    <definedName name="Excel_BuiltIn_Print_Titles_15_16" localSheetId="12">#REF!</definedName>
    <definedName name="Excel_BuiltIn_Print_Titles_15_16">#REF!</definedName>
    <definedName name="Excel_BuiltIn_Print_Titles_16" localSheetId="12">#REF!</definedName>
    <definedName name="Excel_BuiltIn_Print_Titles_16" localSheetId="11">#REF!</definedName>
    <definedName name="Excel_BuiltIn_Print_Titles_16" localSheetId="14">#REF!</definedName>
    <definedName name="Excel_BuiltIn_Print_Titles_16">#REF!</definedName>
    <definedName name="Excel_BuiltIn_Print_Titles_16_16" localSheetId="12">#REF!</definedName>
    <definedName name="Excel_BuiltIn_Print_Titles_16_16">#REF!</definedName>
    <definedName name="Excel_BuiltIn_Print_Titles_17" localSheetId="12">#REF!</definedName>
    <definedName name="Excel_BuiltIn_Print_Titles_17" localSheetId="11">#REF!</definedName>
    <definedName name="Excel_BuiltIn_Print_Titles_17" localSheetId="14">#REF!</definedName>
    <definedName name="Excel_BuiltIn_Print_Titles_17">#REF!</definedName>
    <definedName name="Excel_BuiltIn_Print_Titles_2" localSheetId="12">#REF!</definedName>
    <definedName name="Excel_BuiltIn_Print_Titles_2" localSheetId="11">#REF!</definedName>
    <definedName name="Excel_BuiltIn_Print_Titles_2" localSheetId="14">#REF!</definedName>
    <definedName name="Excel_BuiltIn_Print_Titles_2">#REF!</definedName>
    <definedName name="Excel_BuiltIn_Print_Titles_2_1" localSheetId="12">#REF!</definedName>
    <definedName name="Excel_BuiltIn_Print_Titles_2_1" localSheetId="11">#REF!</definedName>
    <definedName name="Excel_BuiltIn_Print_Titles_2_1">#REF!</definedName>
    <definedName name="Excel_BuiltIn_Print_Titles_2_1_1" localSheetId="12">#REF!,#REF!</definedName>
    <definedName name="Excel_BuiltIn_Print_Titles_2_1_1" localSheetId="11">#REF!,#REF!</definedName>
    <definedName name="Excel_BuiltIn_Print_Titles_2_1_1">#REF!,#REF!</definedName>
    <definedName name="Excel_BuiltIn_Print_Titles_2_10" localSheetId="12">#REF!</definedName>
    <definedName name="Excel_BuiltIn_Print_Titles_2_10">#REF!</definedName>
    <definedName name="Excel_BuiltIn_Print_Titles_2_12" localSheetId="12">#REF!</definedName>
    <definedName name="Excel_BuiltIn_Print_Titles_2_12">#REF!</definedName>
    <definedName name="Excel_BuiltIn_Print_Titles_2_3" localSheetId="12">#REF!</definedName>
    <definedName name="Excel_BuiltIn_Print_Titles_2_3">#REF!</definedName>
    <definedName name="Excel_BuiltIn_Print_Titles_2_9" localSheetId="12">#REF!</definedName>
    <definedName name="Excel_BuiltIn_Print_Titles_2_9">#REF!</definedName>
    <definedName name="Excel_BuiltIn_Print_Titles_20" localSheetId="12">(#REF!,#REF!)</definedName>
    <definedName name="Excel_BuiltIn_Print_Titles_20">(#REF!,#REF!)</definedName>
    <definedName name="Excel_BuiltIn_Print_Titles_22" localSheetId="12">(#REF!,#REF!)</definedName>
    <definedName name="Excel_BuiltIn_Print_Titles_22" localSheetId="11">(#REF!,#REF!)</definedName>
    <definedName name="Excel_BuiltIn_Print_Titles_22" localSheetId="14">(#REF!,#REF!)</definedName>
    <definedName name="Excel_BuiltIn_Print_Titles_22">(#REF!,#REF!)</definedName>
    <definedName name="Excel_BuiltIn_Print_Titles_27" localSheetId="12">(#REF!,#REF!)</definedName>
    <definedName name="Excel_BuiltIn_Print_Titles_27">(#REF!,#REF!)</definedName>
    <definedName name="Excel_BuiltIn_Print_Titles_28" localSheetId="12">(#REF!,#REF!)</definedName>
    <definedName name="Excel_BuiltIn_Print_Titles_28">(#REF!,#REF!)</definedName>
    <definedName name="Excel_BuiltIn_Print_Titles_3" localSheetId="12">(#REF!,#REF!)</definedName>
    <definedName name="Excel_BuiltIn_Print_Titles_3" localSheetId="11">#REF!</definedName>
    <definedName name="Excel_BuiltIn_Print_Titles_3" localSheetId="14">(#REF!,#REF!)</definedName>
    <definedName name="Excel_BuiltIn_Print_Titles_3">(#REF!,#REF!)</definedName>
    <definedName name="Excel_BuiltIn_Print_Titles_3_1" localSheetId="12">#REF!</definedName>
    <definedName name="Excel_BuiltIn_Print_Titles_3_1" localSheetId="11">#REF!</definedName>
    <definedName name="Excel_BuiltIn_Print_Titles_3_1">#REF!</definedName>
    <definedName name="Excel_BuiltIn_Print_Titles_3_1_1" localSheetId="12">#REF!</definedName>
    <definedName name="Excel_BuiltIn_Print_Titles_3_1_1" localSheetId="11">#REF!</definedName>
    <definedName name="Excel_BuiltIn_Print_Titles_3_1_1" localSheetId="14">#REF!</definedName>
    <definedName name="Excel_BuiltIn_Print_Titles_3_1_1">#REF!</definedName>
    <definedName name="Excel_BuiltIn_Print_Titles_3_1_1_1" localSheetId="12">#REF!,#REF!</definedName>
    <definedName name="Excel_BuiltIn_Print_Titles_3_1_1_1" localSheetId="11">#REF!,#REF!</definedName>
    <definedName name="Excel_BuiltIn_Print_Titles_3_1_1_1">#REF!,#REF!</definedName>
    <definedName name="Excel_BuiltIn_Print_Titles_3_1_1_1_1" localSheetId="12">#REF!,#REF!</definedName>
    <definedName name="Excel_BuiltIn_Print_Titles_3_1_1_1_1" localSheetId="11">#REF!,#REF!</definedName>
    <definedName name="Excel_BuiltIn_Print_Titles_3_1_1_1_1">#REF!,#REF!</definedName>
    <definedName name="Excel_BuiltIn_Print_Titles_3_1_1_1_1_1" localSheetId="12">#REF!</definedName>
    <definedName name="Excel_BuiltIn_Print_Titles_3_1_1_1_1_1" localSheetId="11">#REF!</definedName>
    <definedName name="Excel_BuiltIn_Print_Titles_3_1_1_1_1_1">#REF!</definedName>
    <definedName name="Excel_BuiltIn_Print_Titles_30" localSheetId="12">(#REF!,#REF!)</definedName>
    <definedName name="Excel_BuiltIn_Print_Titles_30" localSheetId="11">(#REF!,#REF!)</definedName>
    <definedName name="Excel_BuiltIn_Print_Titles_30" localSheetId="14">(#REF!,#REF!)</definedName>
    <definedName name="Excel_BuiltIn_Print_Titles_30">(#REF!,#REF!)</definedName>
    <definedName name="Excel_BuiltIn_Print_Titles_31" localSheetId="12">(#REF!,#REF!)</definedName>
    <definedName name="Excel_BuiltIn_Print_Titles_31" localSheetId="11">(#REF!,#REF!)</definedName>
    <definedName name="Excel_BuiltIn_Print_Titles_31" localSheetId="14">(#REF!,#REF!)</definedName>
    <definedName name="Excel_BuiltIn_Print_Titles_31">(#REF!,#REF!)</definedName>
    <definedName name="Excel_BuiltIn_Print_Titles_32" localSheetId="12">(#REF!,#REF!)</definedName>
    <definedName name="Excel_BuiltIn_Print_Titles_32" localSheetId="11">(#REF!,#REF!)</definedName>
    <definedName name="Excel_BuiltIn_Print_Titles_32" localSheetId="14">(#REF!,#REF!)</definedName>
    <definedName name="Excel_BuiltIn_Print_Titles_32">(#REF!,#REF!)</definedName>
    <definedName name="Excel_BuiltIn_Print_Titles_33" localSheetId="12">(#REF!,#REF!)</definedName>
    <definedName name="Excel_BuiltIn_Print_Titles_33" localSheetId="11">(#REF!,#REF!)</definedName>
    <definedName name="Excel_BuiltIn_Print_Titles_33" localSheetId="14">(#REF!,#REF!)</definedName>
    <definedName name="Excel_BuiltIn_Print_Titles_33">(#REF!,#REF!)</definedName>
    <definedName name="Excel_BuiltIn_Print_Titles_34" localSheetId="12">(#REF!,#REF!)</definedName>
    <definedName name="Excel_BuiltIn_Print_Titles_34" localSheetId="11">(#REF!,#REF!)</definedName>
    <definedName name="Excel_BuiltIn_Print_Titles_34" localSheetId="14">(#REF!,#REF!)</definedName>
    <definedName name="Excel_BuiltIn_Print_Titles_34">(#REF!,#REF!)</definedName>
    <definedName name="Excel_BuiltIn_Print_Titles_35" localSheetId="12">(#REF!,#REF!)</definedName>
    <definedName name="Excel_BuiltIn_Print_Titles_35" localSheetId="11">(#REF!,#REF!)</definedName>
    <definedName name="Excel_BuiltIn_Print_Titles_35" localSheetId="14">(#REF!,#REF!)</definedName>
    <definedName name="Excel_BuiltIn_Print_Titles_35">(#REF!,#REF!)</definedName>
    <definedName name="Excel_BuiltIn_Print_Titles_36" localSheetId="12">(#REF!,#REF!)</definedName>
    <definedName name="Excel_BuiltIn_Print_Titles_36" localSheetId="11">(#REF!,#REF!)</definedName>
    <definedName name="Excel_BuiltIn_Print_Titles_36" localSheetId="14">(#REF!,#REF!)</definedName>
    <definedName name="Excel_BuiltIn_Print_Titles_36">(#REF!,#REF!)</definedName>
    <definedName name="Excel_BuiltIn_Print_Titles_37" localSheetId="12">(#REF!,#REF!)</definedName>
    <definedName name="Excel_BuiltIn_Print_Titles_37" localSheetId="11">(#REF!,#REF!)</definedName>
    <definedName name="Excel_BuiltIn_Print_Titles_37" localSheetId="14">(#REF!,#REF!)</definedName>
    <definedName name="Excel_BuiltIn_Print_Titles_37">(#REF!,#REF!)</definedName>
    <definedName name="Excel_BuiltIn_Print_Titles_4" localSheetId="12">(#REF!,#REF!)</definedName>
    <definedName name="Excel_BuiltIn_Print_Titles_4" localSheetId="11">#REF!</definedName>
    <definedName name="Excel_BuiltIn_Print_Titles_4" localSheetId="14">(#REF!,#REF!)</definedName>
    <definedName name="Excel_BuiltIn_Print_Titles_4">(#REF!,#REF!)</definedName>
    <definedName name="Excel_BuiltIn_Print_Titles_4_1" localSheetId="12">#REF!</definedName>
    <definedName name="Excel_BuiltIn_Print_Titles_4_1">#REF!</definedName>
    <definedName name="Excel_BuiltIn_Print_Titles_4_10" localSheetId="12">#REF!</definedName>
    <definedName name="Excel_BuiltIn_Print_Titles_4_10">#REF!</definedName>
    <definedName name="Excel_BuiltIn_Print_Titles_4_12" localSheetId="12">#REF!</definedName>
    <definedName name="Excel_BuiltIn_Print_Titles_4_12">#REF!</definedName>
    <definedName name="Excel_BuiltIn_Print_Titles_4_9" localSheetId="12">#REF!</definedName>
    <definedName name="Excel_BuiltIn_Print_Titles_4_9">#REF!</definedName>
    <definedName name="Excel_BuiltIn_Print_Titles_5" localSheetId="12">(#REF!,#REF!)</definedName>
    <definedName name="Excel_BuiltIn_Print_Titles_5" localSheetId="11">(#REF!,#REF!)</definedName>
    <definedName name="Excel_BuiltIn_Print_Titles_5" localSheetId="14">(#REF!,#REF!)</definedName>
    <definedName name="Excel_BuiltIn_Print_Titles_5">(#REF!,#REF!)</definedName>
    <definedName name="Excel_BuiltIn_Print_Titles_5_1" localSheetId="12">#REF!</definedName>
    <definedName name="Excel_BuiltIn_Print_Titles_5_1">#REF!</definedName>
    <definedName name="Excel_BuiltIn_Print_Titles_5_1_15" localSheetId="12">(#REF!,#REF!)</definedName>
    <definedName name="Excel_BuiltIn_Print_Titles_5_1_15">(#REF!,#REF!)</definedName>
    <definedName name="Excel_BuiltIn_Print_Titles_6" localSheetId="12">(#REF!,#REF!)</definedName>
    <definedName name="Excel_BuiltIn_Print_Titles_6" localSheetId="11">(#REF!,#REF!)</definedName>
    <definedName name="Excel_BuiltIn_Print_Titles_6" localSheetId="14">(#REF!,#REF!)</definedName>
    <definedName name="Excel_BuiltIn_Print_Titles_6">(#REF!,#REF!)</definedName>
    <definedName name="Excel_BuiltIn_Print_Titles_6_1" localSheetId="12">#REF!</definedName>
    <definedName name="Excel_BuiltIn_Print_Titles_6_1" localSheetId="11">#REF!</definedName>
    <definedName name="Excel_BuiltIn_Print_Titles_6_1" localSheetId="14">#REF!</definedName>
    <definedName name="Excel_BuiltIn_Print_Titles_6_1">#REF!</definedName>
    <definedName name="Excel_BuiltIn_Print_Titles_6_1_1" localSheetId="12">#REF!</definedName>
    <definedName name="Excel_BuiltIn_Print_Titles_6_1_1" localSheetId="11">#REF!</definedName>
    <definedName name="Excel_BuiltIn_Print_Titles_6_1_1" localSheetId="14">#REF!</definedName>
    <definedName name="Excel_BuiltIn_Print_Titles_6_1_1">#REF!</definedName>
    <definedName name="Excel_BuiltIn_Print_Titles_6_1_1_1_1" localSheetId="12">#REF!</definedName>
    <definedName name="Excel_BuiltIn_Print_Titles_6_1_1_1_1" localSheetId="11">#REF!</definedName>
    <definedName name="Excel_BuiltIn_Print_Titles_6_1_1_1_1" localSheetId="14">#REF!</definedName>
    <definedName name="Excel_BuiltIn_Print_Titles_6_1_1_1_1">#REF!</definedName>
    <definedName name="Excel_BuiltIn_Print_Titles_6_1_1_1_1_10" localSheetId="12">#REF!</definedName>
    <definedName name="Excel_BuiltIn_Print_Titles_6_1_1_1_1_10">#REF!</definedName>
    <definedName name="Excel_BuiltIn_Print_Titles_6_1_1_1_1_12" localSheetId="12">#REF!</definedName>
    <definedName name="Excel_BuiltIn_Print_Titles_6_1_1_1_1_12">#REF!</definedName>
    <definedName name="Excel_BuiltIn_Print_Titles_6_1_1_1_1_9" localSheetId="12">#REF!</definedName>
    <definedName name="Excel_BuiltIn_Print_Titles_6_1_1_1_1_9">#REF!</definedName>
    <definedName name="Excel_BuiltIn_Print_Titles_6_1_1_10" localSheetId="12">#REF!</definedName>
    <definedName name="Excel_BuiltIn_Print_Titles_6_1_1_10">#REF!</definedName>
    <definedName name="Excel_BuiltIn_Print_Titles_6_1_1_12" localSheetId="12">#REF!</definedName>
    <definedName name="Excel_BuiltIn_Print_Titles_6_1_1_12">#REF!</definedName>
    <definedName name="Excel_BuiltIn_Print_Titles_6_1_1_9" localSheetId="12">#REF!</definedName>
    <definedName name="Excel_BuiltIn_Print_Titles_6_1_1_9">#REF!</definedName>
    <definedName name="Excel_BuiltIn_Print_Titles_6_1_10" localSheetId="12">#REF!</definedName>
    <definedName name="Excel_BuiltIn_Print_Titles_6_1_10">#REF!</definedName>
    <definedName name="Excel_BuiltIn_Print_Titles_6_1_12" localSheetId="12">#REF!</definedName>
    <definedName name="Excel_BuiltIn_Print_Titles_6_1_12">#REF!</definedName>
    <definedName name="Excel_BuiltIn_Print_Titles_6_1_9" localSheetId="12">#REF!</definedName>
    <definedName name="Excel_BuiltIn_Print_Titles_6_1_9">#REF!</definedName>
    <definedName name="Excel_BuiltIn_Print_Titles_64" localSheetId="12">#REF!</definedName>
    <definedName name="Excel_BuiltIn_Print_Titles_64" localSheetId="11">#REF!</definedName>
    <definedName name="Excel_BuiltIn_Print_Titles_64" localSheetId="14">#REF!</definedName>
    <definedName name="Excel_BuiltIn_Print_Titles_64">#REF!</definedName>
    <definedName name="Excel_BuiltIn_Print_Titles_7" localSheetId="12">(#REF!,#REF!)</definedName>
    <definedName name="Excel_BuiltIn_Print_Titles_7" localSheetId="11">(#REF!,#REF!)</definedName>
    <definedName name="Excel_BuiltIn_Print_Titles_7" localSheetId="14">(#REF!,#REF!)</definedName>
    <definedName name="Excel_BuiltIn_Print_Titles_7">(#REF!,#REF!)</definedName>
    <definedName name="Excel_BuiltIn_Print_Titles_7_1" localSheetId="12">#REF!</definedName>
    <definedName name="Excel_BuiltIn_Print_Titles_7_1" localSheetId="11">#REF!</definedName>
    <definedName name="Excel_BuiltIn_Print_Titles_7_1" localSheetId="14">#REF!</definedName>
    <definedName name="Excel_BuiltIn_Print_Titles_7_1">#REF!</definedName>
    <definedName name="Excel_BuiltIn_Print_Titles_7_1_1" localSheetId="12">#REF!</definedName>
    <definedName name="Excel_BuiltIn_Print_Titles_7_1_1" localSheetId="11">#REF!</definedName>
    <definedName name="Excel_BuiltIn_Print_Titles_7_1_1" localSheetId="14">#REF!</definedName>
    <definedName name="Excel_BuiltIn_Print_Titles_7_1_1">#REF!</definedName>
    <definedName name="Excel_BuiltIn_Print_Titles_8" localSheetId="12">(#REF!,#REF!)</definedName>
    <definedName name="Excel_BuiltIn_Print_Titles_8" localSheetId="11">(#REF!,#REF!)</definedName>
    <definedName name="Excel_BuiltIn_Print_Titles_8" localSheetId="14">(#REF!,#REF!)</definedName>
    <definedName name="Excel_BuiltIn_Print_Titles_8">(#REF!,#REF!)</definedName>
    <definedName name="Excel_BuiltIn_Print_Titles_8_1" localSheetId="12">#REF!</definedName>
    <definedName name="Excel_BuiltIn_Print_Titles_8_1" localSheetId="11">#REF!</definedName>
    <definedName name="Excel_BuiltIn_Print_Titles_8_1" localSheetId="14">#REF!</definedName>
    <definedName name="Excel_BuiltIn_Print_Titles_8_1">#REF!</definedName>
    <definedName name="Excel_BuiltIn_Print_Titles_9" localSheetId="12">(#REF!,#REF!)</definedName>
    <definedName name="Excel_BuiltIn_Print_Titles_9" localSheetId="11">(#REF!,#REF!)</definedName>
    <definedName name="Excel_BuiltIn_Print_Titles_9" localSheetId="14">(#REF!,#REF!)</definedName>
    <definedName name="Excel_BuiltIn_Print_Titles_9">(#REF!,#REF!)</definedName>
    <definedName name="Excel_BuiltIn_Print_Titles_9_1" localSheetId="12">#REF!</definedName>
    <definedName name="Excel_BuiltIn_Print_Titles_9_1" localSheetId="11">#REF!</definedName>
    <definedName name="Excel_BuiltIn_Print_Titles_9_1" localSheetId="14">#REF!</definedName>
    <definedName name="Excel_BuiltIn_Print_Titles_9_1">#REF!</definedName>
    <definedName name="Excel_BuiltIn_Print_Titles_9_1_16" localSheetId="12">#REF!</definedName>
    <definedName name="Excel_BuiltIn_Print_Titles_9_1_16">#REF!</definedName>
    <definedName name="EXDED">#N/A</definedName>
    <definedName name="execução" localSheetId="11">#REF!</definedName>
    <definedName name="execução">#N/A</definedName>
    <definedName name="exibir_1000" localSheetId="12">#REF!</definedName>
    <definedName name="exibir_1000">#REF!</definedName>
    <definedName name="Exibir_Dat_Com" localSheetId="12">#REF!</definedName>
    <definedName name="Exibir_Dat_Com">#REF!</definedName>
    <definedName name="Exibir_Fer_EUA" localSheetId="12">#REF!</definedName>
    <definedName name="Exibir_Fer_EUA">#REF!</definedName>
    <definedName name="Exibir_Fer_Nac" localSheetId="12">#REF!</definedName>
    <definedName name="Exibir_Fer_Nac">#REF!</definedName>
    <definedName name="ExibirTudo" localSheetId="12">BDI!ExibirTudo</definedName>
    <definedName name="ExibirTudo" localSheetId="11">#N/A</definedName>
    <definedName name="ExibirTudo">[0]!ExibirTudo</definedName>
    <definedName name="EXPJAZIDA" localSheetId="12">#REF!</definedName>
    <definedName name="EXPJAZIDA">#REF!</definedName>
    <definedName name="EXPLOSIVOS" localSheetId="12" hidden="1">{#N/A,#N/A,FALSE,"GERAL";#N/A,#N/A,FALSE,"012-96";#N/A,#N/A,FALSE,"018-96";#N/A,#N/A,FALSE,"027-96";#N/A,#N/A,FALSE,"059-96";#N/A,#N/A,FALSE,"076-96";#N/A,#N/A,FALSE,"019-97";#N/A,#N/A,FALSE,"021-97";#N/A,#N/A,FALSE,"022-97";#N/A,#N/A,FALSE,"028-97"}</definedName>
    <definedName name="EXPLOSIVOS" hidden="1">{#N/A,#N/A,FALSE,"GERAL";#N/A,#N/A,FALSE,"012-96";#N/A,#N/A,FALSE,"018-96";#N/A,#N/A,FALSE,"027-96";#N/A,#N/A,FALSE,"059-96";#N/A,#N/A,FALSE,"076-96";#N/A,#N/A,FALSE,"019-97";#N/A,#N/A,FALSE,"021-97";#N/A,#N/A,FALSE,"022-97";#N/A,#N/A,FALSE,"028-97"}</definedName>
    <definedName name="EXPU" localSheetId="12">#REF!</definedName>
    <definedName name="EXPU" localSheetId="11">#REF!</definedName>
    <definedName name="EXPU">#REF!</definedName>
    <definedName name="Ext" localSheetId="12">#REF!</definedName>
    <definedName name="Ext" localSheetId="11">#REF!</definedName>
    <definedName name="Ext" localSheetId="14">#REF!</definedName>
    <definedName name="Ext">#REF!</definedName>
    <definedName name="ext." localSheetId="12">#REF!</definedName>
    <definedName name="ext.">#REF!</definedName>
    <definedName name="Ext.__pista_simples" localSheetId="12">#REF!</definedName>
    <definedName name="Ext.__pista_simples">#REF!</definedName>
    <definedName name="Ext._de_pista_dupla" localSheetId="12">#REF!</definedName>
    <definedName name="Ext._de_pista_dupla">#REF!</definedName>
    <definedName name="EXT.BUEIRO" localSheetId="12">#REF!</definedName>
    <definedName name="EXT.BUEIRO">#REF!</definedName>
    <definedName name="EXT.DESCIDA" localSheetId="12">#REF!</definedName>
    <definedName name="EXT.DESCIDA">#REF!</definedName>
    <definedName name="EXT.MEIOFIO" localSheetId="12">#REF!</definedName>
    <definedName name="EXT.MEIOFIO">#REF!</definedName>
    <definedName name="EXT.PONTES" localSheetId="12">#REF!</definedName>
    <definedName name="EXT.PONTES">#REF!</definedName>
    <definedName name="EXT.SARJETA" localSheetId="12">#REF!</definedName>
    <definedName name="EXT.SARJETA">#REF!</definedName>
    <definedName name="EXT.TOTAL" localSheetId="12">#REF!</definedName>
    <definedName name="EXT.TOTAL" localSheetId="11">#REF!</definedName>
    <definedName name="EXT.TOTAL" localSheetId="14">#REF!</definedName>
    <definedName name="EXT.TOTAL">#REF!</definedName>
    <definedName name="EXT.VALA" localSheetId="12">#REF!</definedName>
    <definedName name="EXT.VALA">#REF!</definedName>
    <definedName name="EXT__m" localSheetId="12">#REF!</definedName>
    <definedName name="EXT__m">#REF!</definedName>
    <definedName name="EXT_1" localSheetId="12">#REF!</definedName>
    <definedName name="EXT_1" localSheetId="11">#REF!</definedName>
    <definedName name="EXT_1" localSheetId="14">#REF!</definedName>
    <definedName name="EXT_1">#REF!</definedName>
    <definedName name="EXT_10" localSheetId="12">#REF!</definedName>
    <definedName name="EXT_10">#REF!</definedName>
    <definedName name="EXT_10_13" localSheetId="12">#REF!</definedName>
    <definedName name="EXT_10_13">#REF!</definedName>
    <definedName name="EXT_10_39" localSheetId="12">#REF!</definedName>
    <definedName name="EXT_10_39">#REF!</definedName>
    <definedName name="EXT_10_6" localSheetId="12">#REF!</definedName>
    <definedName name="EXT_10_6">#REF!</definedName>
    <definedName name="EXT_11" localSheetId="12">#REF!</definedName>
    <definedName name="EXT_11">#REF!</definedName>
    <definedName name="EXT_11_13" localSheetId="12">#REF!</definedName>
    <definedName name="EXT_11_13">#REF!</definedName>
    <definedName name="EXT_11_39" localSheetId="12">#REF!</definedName>
    <definedName name="EXT_11_39">#REF!</definedName>
    <definedName name="EXT_11_6" localSheetId="12">#REF!</definedName>
    <definedName name="EXT_11_6">#REF!</definedName>
    <definedName name="EXT_12" localSheetId="12">#REF!</definedName>
    <definedName name="EXT_12">#REF!</definedName>
    <definedName name="EXT_12_13" localSheetId="12">#REF!</definedName>
    <definedName name="EXT_12_13">#REF!</definedName>
    <definedName name="EXT_12_39" localSheetId="12">#REF!</definedName>
    <definedName name="EXT_12_39">#REF!</definedName>
    <definedName name="EXT_12_6" localSheetId="12">#REF!</definedName>
    <definedName name="EXT_12_6">#REF!</definedName>
    <definedName name="EXT_13" localSheetId="12">#REF!</definedName>
    <definedName name="EXT_13">#REF!</definedName>
    <definedName name="EXT_13_13" localSheetId="12">#REF!</definedName>
    <definedName name="EXT_13_13">#REF!</definedName>
    <definedName name="EXT_13_39" localSheetId="12">#REF!</definedName>
    <definedName name="EXT_13_39">#REF!</definedName>
    <definedName name="EXT_13_6" localSheetId="12">#REF!</definedName>
    <definedName name="EXT_13_6">#REF!</definedName>
    <definedName name="EXT_14" localSheetId="12">#REF!</definedName>
    <definedName name="EXT_14">#REF!</definedName>
    <definedName name="EXT_14_13" localSheetId="12">#REF!</definedName>
    <definedName name="EXT_14_13">#REF!</definedName>
    <definedName name="EXT_14_39" localSheetId="12">#REF!</definedName>
    <definedName name="EXT_14_39">#REF!</definedName>
    <definedName name="EXT_14_6" localSheetId="12">#REF!</definedName>
    <definedName name="EXT_14_6">#REF!</definedName>
    <definedName name="EXT_15" localSheetId="12">#REF!</definedName>
    <definedName name="EXT_15">#REF!</definedName>
    <definedName name="EXT_15_13" localSheetId="12">#REF!</definedName>
    <definedName name="EXT_15_13">#REF!</definedName>
    <definedName name="EXT_15_39" localSheetId="12">#REF!</definedName>
    <definedName name="EXT_15_39">#REF!</definedName>
    <definedName name="EXT_15_6" localSheetId="12">#REF!</definedName>
    <definedName name="EXT_15_6">#REF!</definedName>
    <definedName name="EXT_16" localSheetId="12">#REF!</definedName>
    <definedName name="EXT_16">#REF!</definedName>
    <definedName name="EXT_16_13" localSheetId="12">#REF!</definedName>
    <definedName name="EXT_16_13">#REF!</definedName>
    <definedName name="EXT_16_39" localSheetId="12">#REF!</definedName>
    <definedName name="EXT_16_39">#REF!</definedName>
    <definedName name="EXT_16_6" localSheetId="12">#REF!</definedName>
    <definedName name="EXT_16_6">#REF!</definedName>
    <definedName name="EXT_17" localSheetId="12">#REF!</definedName>
    <definedName name="EXT_17">#REF!</definedName>
    <definedName name="EXT_17_13" localSheetId="12">#REF!</definedName>
    <definedName name="EXT_17_13">#REF!</definedName>
    <definedName name="EXT_17_39" localSheetId="12">#REF!</definedName>
    <definedName name="EXT_17_39">#REF!</definedName>
    <definedName name="EXT_17_6" localSheetId="12">#REF!</definedName>
    <definedName name="EXT_17_6">#REF!</definedName>
    <definedName name="EXT_18" localSheetId="12">#REF!</definedName>
    <definedName name="EXT_18">#REF!</definedName>
    <definedName name="EXT_18_13" localSheetId="12">#REF!</definedName>
    <definedName name="EXT_18_13">#REF!</definedName>
    <definedName name="EXT_18_39" localSheetId="12">#REF!</definedName>
    <definedName name="EXT_18_39">#REF!</definedName>
    <definedName name="EXT_18_6" localSheetId="12">#REF!</definedName>
    <definedName name="EXT_18_6">#REF!</definedName>
    <definedName name="EXT_19" localSheetId="12">#REF!</definedName>
    <definedName name="EXT_19">#REF!</definedName>
    <definedName name="EXT_19_13" localSheetId="12">#REF!</definedName>
    <definedName name="EXT_19_13">#REF!</definedName>
    <definedName name="EXT_19_39" localSheetId="12">#REF!</definedName>
    <definedName name="EXT_19_39">#REF!</definedName>
    <definedName name="EXT_19_6" localSheetId="12">#REF!</definedName>
    <definedName name="EXT_19_6">#REF!</definedName>
    <definedName name="Ext_2">"'file:///A:/ARQUIVOS R96/EXCEL/PATOs/Pato PRRTN - BR476.xls'#$'P A T O 99 B'.$#REF!$#REF!"</definedName>
    <definedName name="EXT_2_13" localSheetId="12">#REF!</definedName>
    <definedName name="EXT_2_13">#REF!</definedName>
    <definedName name="EXT_2_39" localSheetId="12">#REF!</definedName>
    <definedName name="EXT_2_39">#REF!</definedName>
    <definedName name="EXT_2_6" localSheetId="12">#REF!</definedName>
    <definedName name="EXT_2_6">#REF!</definedName>
    <definedName name="EXT_20" localSheetId="12">#REF!</definedName>
    <definedName name="EXT_20">#REF!</definedName>
    <definedName name="EXT_20_13" localSheetId="12">#REF!</definedName>
    <definedName name="EXT_20_13">#REF!</definedName>
    <definedName name="EXT_20_39" localSheetId="12">#REF!</definedName>
    <definedName name="EXT_20_39">#REF!</definedName>
    <definedName name="EXT_20_6" localSheetId="12">#REF!</definedName>
    <definedName name="EXT_20_6">#REF!</definedName>
    <definedName name="EXT_21" localSheetId="12">#REF!</definedName>
    <definedName name="EXT_21">#REF!</definedName>
    <definedName name="EXT_21_13" localSheetId="12">#REF!</definedName>
    <definedName name="EXT_21_13">#REF!</definedName>
    <definedName name="EXT_21_39" localSheetId="12">#REF!</definedName>
    <definedName name="EXT_21_39">#REF!</definedName>
    <definedName name="EXT_21_6" localSheetId="12">#REF!</definedName>
    <definedName name="EXT_21_6">#REF!</definedName>
    <definedName name="EXT_22" localSheetId="12">#REF!</definedName>
    <definedName name="EXT_22">#REF!</definedName>
    <definedName name="EXT_22_13" localSheetId="12">#REF!</definedName>
    <definedName name="EXT_22_13">#REF!</definedName>
    <definedName name="EXT_22_39" localSheetId="12">#REF!</definedName>
    <definedName name="EXT_22_39">#REF!</definedName>
    <definedName name="EXT_22_6" localSheetId="12">#REF!</definedName>
    <definedName name="EXT_22_6">#REF!</definedName>
    <definedName name="EXT_23" localSheetId="12">#REF!</definedName>
    <definedName name="EXT_23">#REF!</definedName>
    <definedName name="EXT_23_13" localSheetId="12">#REF!</definedName>
    <definedName name="EXT_23_13">#REF!</definedName>
    <definedName name="EXT_23_39" localSheetId="12">#REF!</definedName>
    <definedName name="EXT_23_39">#REF!</definedName>
    <definedName name="EXT_23_6" localSheetId="12">#REF!</definedName>
    <definedName name="EXT_23_6">#REF!</definedName>
    <definedName name="EXT_24" localSheetId="12">#REF!</definedName>
    <definedName name="EXT_24">#REF!</definedName>
    <definedName name="EXT_24_13" localSheetId="12">#REF!</definedName>
    <definedName name="EXT_24_13">#REF!</definedName>
    <definedName name="EXT_24_39" localSheetId="12">#REF!</definedName>
    <definedName name="EXT_24_39">#REF!</definedName>
    <definedName name="EXT_24_6" localSheetId="12">#REF!</definedName>
    <definedName name="EXT_24_6">#REF!</definedName>
    <definedName name="EXT_25" localSheetId="12">#REF!</definedName>
    <definedName name="EXT_25">#REF!</definedName>
    <definedName name="EXT_25_13" localSheetId="12">#REF!</definedName>
    <definedName name="EXT_25_13">#REF!</definedName>
    <definedName name="EXT_25_39" localSheetId="12">#REF!</definedName>
    <definedName name="EXT_25_39">#REF!</definedName>
    <definedName name="EXT_25_6" localSheetId="12">#REF!</definedName>
    <definedName name="EXT_25_6">#REF!</definedName>
    <definedName name="EXT_26" localSheetId="12">#REF!</definedName>
    <definedName name="EXT_26">#REF!</definedName>
    <definedName name="EXT_26_13" localSheetId="12">#REF!</definedName>
    <definedName name="EXT_26_13">#REF!</definedName>
    <definedName name="EXT_26_39" localSheetId="12">#REF!</definedName>
    <definedName name="EXT_26_39">#REF!</definedName>
    <definedName name="EXT_26_6" localSheetId="12">#REF!</definedName>
    <definedName name="EXT_26_6">#REF!</definedName>
    <definedName name="EXT_27" localSheetId="12">#REF!</definedName>
    <definedName name="EXT_27">#REF!</definedName>
    <definedName name="EXT_27_13" localSheetId="12">#REF!</definedName>
    <definedName name="EXT_27_13">#REF!</definedName>
    <definedName name="EXT_27_39" localSheetId="12">#REF!</definedName>
    <definedName name="EXT_27_39">#REF!</definedName>
    <definedName name="EXT_27_6" localSheetId="12">#REF!</definedName>
    <definedName name="EXT_27_6">#REF!</definedName>
    <definedName name="EXT_28" localSheetId="12">#REF!</definedName>
    <definedName name="EXT_28">#REF!</definedName>
    <definedName name="EXT_28_13" localSheetId="12">#REF!</definedName>
    <definedName name="EXT_28_13">#REF!</definedName>
    <definedName name="EXT_28_39" localSheetId="12">#REF!</definedName>
    <definedName name="EXT_28_39">#REF!</definedName>
    <definedName name="EXT_28_6" localSheetId="12">#REF!</definedName>
    <definedName name="EXT_28_6">#REF!</definedName>
    <definedName name="ext_29" localSheetId="12">#N/A</definedName>
    <definedName name="ext_29">#N/A</definedName>
    <definedName name="EXT_29_13" localSheetId="12">#REF!</definedName>
    <definedName name="EXT_29_13">#REF!</definedName>
    <definedName name="EXT_29_39" localSheetId="12">#REF!</definedName>
    <definedName name="EXT_29_39">#REF!</definedName>
    <definedName name="EXT_29_6" localSheetId="12">#REF!</definedName>
    <definedName name="EXT_29_6">#REF!</definedName>
    <definedName name="Ext_3">"'file:///A:/ARQUIVOS R96/EXCEL/PATOs/Pato PRRTN - BR476.xls'#$'P A T O 99 B'.$#REF!$#REF!"</definedName>
    <definedName name="EXT_30" localSheetId="12">#REF!</definedName>
    <definedName name="EXT_30">#REF!</definedName>
    <definedName name="EXT_30_13" localSheetId="12">#REF!</definedName>
    <definedName name="EXT_30_13">#REF!</definedName>
    <definedName name="EXT_30_39" localSheetId="12">#REF!</definedName>
    <definedName name="EXT_30_39">#REF!</definedName>
    <definedName name="EXT_30_6" localSheetId="12">#REF!</definedName>
    <definedName name="EXT_30_6">#REF!</definedName>
    <definedName name="EXT_31" localSheetId="12">#REF!</definedName>
    <definedName name="EXT_31">#REF!</definedName>
    <definedName name="EXT_32" localSheetId="12">#REF!</definedName>
    <definedName name="EXT_32">#REF!</definedName>
    <definedName name="EXT_32_13" localSheetId="12">#REF!</definedName>
    <definedName name="EXT_32_13">#REF!</definedName>
    <definedName name="EXT_32_39" localSheetId="12">#REF!</definedName>
    <definedName name="EXT_32_39">#REF!</definedName>
    <definedName name="EXT_32_6" localSheetId="12">#REF!</definedName>
    <definedName name="EXT_32_6">#REF!</definedName>
    <definedName name="EXT_33" localSheetId="12">#REF!</definedName>
    <definedName name="EXT_33">#REF!</definedName>
    <definedName name="EXT_33_13" localSheetId="12">#REF!</definedName>
    <definedName name="EXT_33_13">#REF!</definedName>
    <definedName name="EXT_33_39" localSheetId="12">#REF!</definedName>
    <definedName name="EXT_33_39">#REF!</definedName>
    <definedName name="EXT_33_6" localSheetId="12">#REF!</definedName>
    <definedName name="EXT_33_6">#REF!</definedName>
    <definedName name="EXT_34" localSheetId="12">#REF!</definedName>
    <definedName name="EXT_34">#REF!</definedName>
    <definedName name="EXT_34_13" localSheetId="12">#REF!</definedName>
    <definedName name="EXT_34_13">#REF!</definedName>
    <definedName name="EXT_34_39" localSheetId="12">#REF!</definedName>
    <definedName name="EXT_34_39">#REF!</definedName>
    <definedName name="EXT_34_6" localSheetId="12">#REF!</definedName>
    <definedName name="EXT_34_6">#REF!</definedName>
    <definedName name="Ext_4">"$'A _ Quadro qdade 2 anos'.$#REF!$#REF!"</definedName>
    <definedName name="EXT_40" localSheetId="12">#REF!</definedName>
    <definedName name="EXT_40">#REF!</definedName>
    <definedName name="EXT_40_13" localSheetId="12">#REF!</definedName>
    <definedName name="EXT_40_13">#REF!</definedName>
    <definedName name="EXT_40_39" localSheetId="12">#REF!</definedName>
    <definedName name="EXT_40_39">#REF!</definedName>
    <definedName name="EXT_40_6" localSheetId="12">#REF!</definedName>
    <definedName name="EXT_40_6">#REF!</definedName>
    <definedName name="EXT_41" localSheetId="12">#REF!</definedName>
    <definedName name="EXT_41">#REF!</definedName>
    <definedName name="EXT_41_13" localSheetId="12">#REF!</definedName>
    <definedName name="EXT_41_13">#REF!</definedName>
    <definedName name="EXT_41_39" localSheetId="12">#REF!</definedName>
    <definedName name="EXT_41_39">#REF!</definedName>
    <definedName name="EXT_41_6" localSheetId="12">#REF!</definedName>
    <definedName name="EXT_41_6">#REF!</definedName>
    <definedName name="EXT_43" localSheetId="12">#REF!</definedName>
    <definedName name="EXT_43">#REF!</definedName>
    <definedName name="EXT_43_13" localSheetId="12">#REF!</definedName>
    <definedName name="EXT_43_13">#REF!</definedName>
    <definedName name="EXT_43_39" localSheetId="12">#REF!</definedName>
    <definedName name="EXT_43_39">#REF!</definedName>
    <definedName name="EXT_43_6" localSheetId="12">#REF!</definedName>
    <definedName name="EXT_43_6">#REF!</definedName>
    <definedName name="EXT_44" localSheetId="12">#REF!</definedName>
    <definedName name="EXT_44">#REF!</definedName>
    <definedName name="EXT_44_13" localSheetId="12">#REF!</definedName>
    <definedName name="EXT_44_13">#REF!</definedName>
    <definedName name="EXT_44_39" localSheetId="12">#REF!</definedName>
    <definedName name="EXT_44_39">#REF!</definedName>
    <definedName name="EXT_44_6" localSheetId="12">#REF!</definedName>
    <definedName name="EXT_44_6">#REF!</definedName>
    <definedName name="EXT_45" localSheetId="12">#REF!</definedName>
    <definedName name="EXT_45">#REF!</definedName>
    <definedName name="EXT_45_13" localSheetId="12">#REF!</definedName>
    <definedName name="EXT_45_13">#REF!</definedName>
    <definedName name="EXT_45_39" localSheetId="12">#REF!</definedName>
    <definedName name="EXT_45_39">#REF!</definedName>
    <definedName name="EXT_45_6" localSheetId="12">#REF!</definedName>
    <definedName name="EXT_45_6">#REF!</definedName>
    <definedName name="EXT_46" localSheetId="12">#REF!</definedName>
    <definedName name="EXT_46">#REF!</definedName>
    <definedName name="EXT_46_13" localSheetId="12">#REF!</definedName>
    <definedName name="EXT_46_13">#REF!</definedName>
    <definedName name="EXT_46_39" localSheetId="12">#REF!</definedName>
    <definedName name="EXT_46_39">#REF!</definedName>
    <definedName name="EXT_46_6" localSheetId="12">#REF!</definedName>
    <definedName name="EXT_46_6">#REF!</definedName>
    <definedName name="EXT_47" localSheetId="12">#REF!</definedName>
    <definedName name="EXT_47">#REF!</definedName>
    <definedName name="EXT_47_13" localSheetId="12">#REF!</definedName>
    <definedName name="EXT_47_13">#REF!</definedName>
    <definedName name="EXT_47_39" localSheetId="12">#REF!</definedName>
    <definedName name="EXT_47_39">#REF!</definedName>
    <definedName name="EXT_47_6" localSheetId="12">#REF!</definedName>
    <definedName name="EXT_47_6">#REF!</definedName>
    <definedName name="EXT_48" localSheetId="12">#REF!</definedName>
    <definedName name="EXT_48">#REF!</definedName>
    <definedName name="EXT_48_13" localSheetId="12">#REF!</definedName>
    <definedName name="EXT_48_13">#REF!</definedName>
    <definedName name="EXT_48_39" localSheetId="12">#REF!</definedName>
    <definedName name="EXT_48_39">#REF!</definedName>
    <definedName name="EXT_48_6" localSheetId="12">#REF!</definedName>
    <definedName name="EXT_48_6">#REF!</definedName>
    <definedName name="EXT_49" localSheetId="12">#REF!</definedName>
    <definedName name="EXT_49">#REF!</definedName>
    <definedName name="EXT_49_13" localSheetId="12">#REF!</definedName>
    <definedName name="EXT_49_13">#REF!</definedName>
    <definedName name="EXT_49_39" localSheetId="12">#REF!</definedName>
    <definedName name="EXT_49_39">#REF!</definedName>
    <definedName name="EXT_49_6" localSheetId="12">#REF!</definedName>
    <definedName name="EXT_49_6">#REF!</definedName>
    <definedName name="Ext_5" localSheetId="12">#REF!</definedName>
    <definedName name="Ext_5">#REF!</definedName>
    <definedName name="EXT_50" localSheetId="12">#REF!</definedName>
    <definedName name="EXT_50">#REF!</definedName>
    <definedName name="EXT_50_13" localSheetId="12">#REF!</definedName>
    <definedName name="EXT_50_13">#REF!</definedName>
    <definedName name="EXT_50_39" localSheetId="12">#REF!</definedName>
    <definedName name="EXT_50_39">#REF!</definedName>
    <definedName name="EXT_50_6" localSheetId="12">#REF!</definedName>
    <definedName name="EXT_50_6">#REF!</definedName>
    <definedName name="EXT_51" localSheetId="12">#REF!</definedName>
    <definedName name="EXT_51">#REF!</definedName>
    <definedName name="EXT_51_13" localSheetId="12">#REF!</definedName>
    <definedName name="EXT_51_13">#REF!</definedName>
    <definedName name="EXT_51_39" localSheetId="12">#REF!</definedName>
    <definedName name="EXT_51_39">#REF!</definedName>
    <definedName name="EXT_51_6" localSheetId="12">#REF!</definedName>
    <definedName name="EXT_51_6">#REF!</definedName>
    <definedName name="EXT_52" localSheetId="12">#REF!</definedName>
    <definedName name="EXT_52">#REF!</definedName>
    <definedName name="EXT_52_13" localSheetId="12">#REF!</definedName>
    <definedName name="EXT_52_13">#REF!</definedName>
    <definedName name="EXT_52_39" localSheetId="12">#REF!</definedName>
    <definedName name="EXT_52_39">#REF!</definedName>
    <definedName name="EXT_52_6" localSheetId="12">#REF!</definedName>
    <definedName name="EXT_52_6">#REF!</definedName>
    <definedName name="Ext_6">"$'C _ Transporte'.$#REF!$#REF!"</definedName>
    <definedName name="EXT_6_13" localSheetId="12">#REF!</definedName>
    <definedName name="EXT_6_13">#REF!</definedName>
    <definedName name="EXT_6_39" localSheetId="12">#REF!</definedName>
    <definedName name="EXT_6_39">#REF!</definedName>
    <definedName name="EXT_6_6" localSheetId="12">#REF!</definedName>
    <definedName name="EXT_6_6">#REF!</definedName>
    <definedName name="Ext_7">"$'D _ Material Betuminoso'.$#REF!$#REF!"</definedName>
    <definedName name="EXT_7_13" localSheetId="12">#REF!</definedName>
    <definedName name="EXT_7_13">#REF!</definedName>
    <definedName name="EXT_7_39" localSheetId="12">#REF!</definedName>
    <definedName name="EXT_7_39">#REF!</definedName>
    <definedName name="EXT_7_6" localSheetId="12">#REF!</definedName>
    <definedName name="EXT_7_6">#REF!</definedName>
    <definedName name="Ext_8">"$'E _ Cronograma'.$#REF!$#REF!"</definedName>
    <definedName name="EXT_8_13" localSheetId="12">#REF!</definedName>
    <definedName name="EXT_8_13">#REF!</definedName>
    <definedName name="EXT_8_39" localSheetId="12">#REF!</definedName>
    <definedName name="EXT_8_39">#REF!</definedName>
    <definedName name="EXT_8_6" localSheetId="12">#REF!</definedName>
    <definedName name="EXT_8_6">#REF!</definedName>
    <definedName name="EXT_9" localSheetId="12">#REF!</definedName>
    <definedName name="EXT_9">#REF!</definedName>
    <definedName name="EXT_9_13" localSheetId="12">#REF!</definedName>
    <definedName name="EXT_9_13">#REF!</definedName>
    <definedName name="EXT_9_39" localSheetId="12">#REF!</definedName>
    <definedName name="EXT_9_39">#REF!</definedName>
    <definedName name="EXT_9_6" localSheetId="12">#REF!</definedName>
    <definedName name="EXT_9_6">#REF!</definedName>
    <definedName name="Ext2_1">"'file:///C:/Documents and Settings/mauricio.ferrao/Desktop/Contratos/PD 005-00/Readequação março-05/WINDOWS.000/TEMP/Pato PRRTN - BR476.xls'#$'P A T O 99 B'.$#REF!$#REF!"</definedName>
    <definedName name="Ext2_2">"'file:///A:/ARQUIVOS R96/EXCEL/PATOs/Pato PRRTN - BR476.xls'#$'P A T O 99 B'.$#REF!$#REF!"</definedName>
    <definedName name="Ext2_3">"'file:///A:/ARQUIVOS R96/EXCEL/PATOs/Pato PRRTN - BR476.xls'#$'P A T O 99 B'.$#REF!$#REF!"</definedName>
    <definedName name="Ext2_4">"'file:///A:/ARQUIVOS R96/EXCEL/PATOs/Pato PRRTN - BR476.xls'#$'P A T O 99 B'.$#REF!$#REF!"</definedName>
    <definedName name="EXTE" localSheetId="12">#REF!</definedName>
    <definedName name="EXTE" localSheetId="11">#REF!</definedName>
    <definedName name="EXTE">#REF!</definedName>
    <definedName name="EXTE1" localSheetId="12">#REF!</definedName>
    <definedName name="EXTE1" localSheetId="11">#REF!</definedName>
    <definedName name="EXTE1" localSheetId="14">#REF!</definedName>
    <definedName name="EXTE1">#REF!</definedName>
    <definedName name="EXTE2" localSheetId="12">#REF!</definedName>
    <definedName name="EXTE2" localSheetId="11">#REF!</definedName>
    <definedName name="EXTE2" localSheetId="14">#REF!</definedName>
    <definedName name="EXTE2">#REF!</definedName>
    <definedName name="EXTEN" localSheetId="12">#REF!</definedName>
    <definedName name="EXTEN" localSheetId="11">#REF!</definedName>
    <definedName name="EXTEN" localSheetId="14">#REF!</definedName>
    <definedName name="EXTEN">#REF!</definedName>
    <definedName name="Extens" localSheetId="12">#REF!</definedName>
    <definedName name="Extens">#REF!</definedName>
    <definedName name="Extens_1">"'file:///C:/Documents and Settings/mauricio.ferrao/Desktop/ARQUIVOS R-9-6/Excel/PATOs/BR153_98.XLS'#$'P A T O 98 D'.$#REF!$#REF!"</definedName>
    <definedName name="Extens_3" localSheetId="12">#REF!</definedName>
    <definedName name="Extens_3">#REF!</definedName>
    <definedName name="Extens_4" localSheetId="12">#REF!</definedName>
    <definedName name="Extens_4">#REF!</definedName>
    <definedName name="Extens_5" localSheetId="12">#REF!</definedName>
    <definedName name="Extens_5">#REF!</definedName>
    <definedName name="extensao" localSheetId="12">#REF!</definedName>
    <definedName name="Extensao" localSheetId="11">#REF!</definedName>
    <definedName name="extensao" localSheetId="14">#REF!</definedName>
    <definedName name="extensao">#REF!</definedName>
    <definedName name="Extensão" localSheetId="12">#REF!</definedName>
    <definedName name="Extensão">#REF!</definedName>
    <definedName name="Extensao_1">"'file:///C:/Documents and Settings/mauricio.ferrao/Desktop/ARQUIVOS R96/EXCEL/PATOs/BR153_99.XLS'#$'P A T O  D'.$#REF!$#REF!"</definedName>
    <definedName name="Extensão_1" localSheetId="12">#REF!</definedName>
    <definedName name="Extensão_1" localSheetId="11">#REF!</definedName>
    <definedName name="Extensão_1" localSheetId="14">#REF!</definedName>
    <definedName name="Extensão_1">#REF!</definedName>
    <definedName name="extensao_10" localSheetId="12">#REF!</definedName>
    <definedName name="extensao_10">#REF!</definedName>
    <definedName name="Extensão_10" localSheetId="12">#REF!</definedName>
    <definedName name="Extensão_10" localSheetId="11">#REF!</definedName>
    <definedName name="Extensão_10" localSheetId="14">#REF!</definedName>
    <definedName name="Extensão_10">#REF!</definedName>
    <definedName name="Extensão_11" localSheetId="12">#REF!</definedName>
    <definedName name="Extensão_11" localSheetId="11">#REF!</definedName>
    <definedName name="Extensão_11" localSheetId="14">#REF!</definedName>
    <definedName name="Extensão_11">#REF!</definedName>
    <definedName name="extensao_12" localSheetId="12">#REF!</definedName>
    <definedName name="extensao_12">#REF!</definedName>
    <definedName name="Extensão_13" localSheetId="12">#REF!</definedName>
    <definedName name="Extensão_13" localSheetId="11">#REF!</definedName>
    <definedName name="Extensão_13" localSheetId="14">#REF!</definedName>
    <definedName name="Extensão_13">#REF!</definedName>
    <definedName name="Extensão_14" localSheetId="12">#REF!</definedName>
    <definedName name="Extensão_14" localSheetId="11">#REF!</definedName>
    <definedName name="Extensão_14" localSheetId="14">#REF!</definedName>
    <definedName name="Extensão_14">#REF!</definedName>
    <definedName name="Extensão_15" localSheetId="12">#REF!</definedName>
    <definedName name="Extensão_15" localSheetId="11">#REF!</definedName>
    <definedName name="Extensão_15" localSheetId="14">#REF!</definedName>
    <definedName name="Extensão_15">#REF!</definedName>
    <definedName name="Extensão_17" localSheetId="12">#REF!</definedName>
    <definedName name="Extensão_17" localSheetId="11">#REF!</definedName>
    <definedName name="Extensão_17" localSheetId="14">#REF!</definedName>
    <definedName name="Extensão_17">#REF!</definedName>
    <definedName name="Extensão_2" localSheetId="12">#REF!</definedName>
    <definedName name="Extensão_2" localSheetId="11">#REF!</definedName>
    <definedName name="Extensão_2" localSheetId="14">#REF!</definedName>
    <definedName name="Extensão_2">#REF!</definedName>
    <definedName name="Extensão_21" localSheetId="12">#REF!</definedName>
    <definedName name="Extensão_21" localSheetId="11">#REF!</definedName>
    <definedName name="Extensão_21" localSheetId="14">#REF!</definedName>
    <definedName name="Extensão_21">#REF!</definedName>
    <definedName name="Extensao_3" localSheetId="12">#REF!</definedName>
    <definedName name="Extensao_3">#REF!</definedName>
    <definedName name="Extensão_3" localSheetId="12">#REF!</definedName>
    <definedName name="Extensão_3" localSheetId="11">#REF!</definedName>
    <definedName name="Extensão_3" localSheetId="14">#REF!</definedName>
    <definedName name="Extensão_3">#REF!</definedName>
    <definedName name="Extensao_4" localSheetId="12">#REF!</definedName>
    <definedName name="Extensao_4">#REF!</definedName>
    <definedName name="Extensão_4" localSheetId="12">#REF!</definedName>
    <definedName name="Extensão_4" localSheetId="11">#REF!</definedName>
    <definedName name="Extensão_4" localSheetId="14">#REF!</definedName>
    <definedName name="Extensão_4">#REF!</definedName>
    <definedName name="Extensão_4_1" localSheetId="12">#REF!</definedName>
    <definedName name="Extensão_4_1" localSheetId="11">#REF!</definedName>
    <definedName name="Extensão_4_1" localSheetId="14">#REF!</definedName>
    <definedName name="Extensão_4_1">#REF!</definedName>
    <definedName name="Extensão_4_1_2">#N/A</definedName>
    <definedName name="Extensao_5" localSheetId="12">#REF!</definedName>
    <definedName name="Extensao_5">#REF!</definedName>
    <definedName name="Extensão_6" localSheetId="12">#REF!</definedName>
    <definedName name="Extensão_6" localSheetId="11">#REF!</definedName>
    <definedName name="Extensão_6" localSheetId="14">#REF!</definedName>
    <definedName name="Extensão_6">#REF!</definedName>
    <definedName name="Extensão_7" localSheetId="12">#REF!</definedName>
    <definedName name="Extensão_7" localSheetId="11">#REF!</definedName>
    <definedName name="Extensão_7" localSheetId="14">#REF!</definedName>
    <definedName name="Extensão_7">#REF!</definedName>
    <definedName name="Extensão_8" localSheetId="12">#REF!</definedName>
    <definedName name="Extensão_8" localSheetId="11">#REF!</definedName>
    <definedName name="Extensão_8" localSheetId="14">#REF!</definedName>
    <definedName name="Extensão_8">#REF!</definedName>
    <definedName name="extensao_9" localSheetId="12">#REF!</definedName>
    <definedName name="extensao_9">#REF!</definedName>
    <definedName name="Extensão_9" localSheetId="12">#REF!</definedName>
    <definedName name="Extensão_9" localSheetId="11">#REF!</definedName>
    <definedName name="Extensão_9" localSheetId="14">#REF!</definedName>
    <definedName name="Extensão_9">#REF!</definedName>
    <definedName name="EXTENSÃO_OFICIAL" localSheetId="12">#REF!</definedName>
    <definedName name="EXTENSÃO_OFICIAL">#REF!</definedName>
    <definedName name="EXTENSÃO_PATO" localSheetId="12">#REF!</definedName>
    <definedName name="EXTENSÃO_PATO">#REF!</definedName>
    <definedName name="Extensão_Percent" localSheetId="12">OFFSET(#REF!,0,MATCH(#REF!,#REF!,0)-1,COUNTA(#REF!),1)</definedName>
    <definedName name="Extensão_Percent" localSheetId="11">OFFSET(#REF!,0,MATCH(#REF!,#REF!,0)-1,COUNTA(#REF!),1)</definedName>
    <definedName name="Extensão_Percent" localSheetId="14">OFFSET(#REF!,0,MATCH(#REF!,#REF!,0)-1,COUNTA(#REF!),1)</definedName>
    <definedName name="Extensão_Percent">OFFSET(#REF!,0,MATCH(#REF!,#REF!,0)-1,COUNTA(#REF!),1)</definedName>
    <definedName name="EXTENSÃO1" localSheetId="12">#REF!</definedName>
    <definedName name="EXTENSÃO1">#REF!</definedName>
    <definedName name="Extensaoo" localSheetId="12">#REF!</definedName>
    <definedName name="Extensaoo">#REF!</definedName>
    <definedName name="Extenso" localSheetId="12">BDI!EXA</definedName>
    <definedName name="Extenso" localSheetId="11">#N/A</definedName>
    <definedName name="Extenso" localSheetId="14">'Mapa+Binômio'!EXA</definedName>
    <definedName name="Extenso">[0]!EXA</definedName>
    <definedName name="Extenso_1" localSheetId="12">BDI!Extenso_1</definedName>
    <definedName name="Extenso_1" localSheetId="11">#N/A</definedName>
    <definedName name="Extenso_1">Extenso_1</definedName>
    <definedName name="Extenso_10" localSheetId="12">BDI!Extenso_10</definedName>
    <definedName name="Extenso_10" localSheetId="11">#N/A</definedName>
    <definedName name="Extenso_10">Extenso_10</definedName>
    <definedName name="Extenso_12" localSheetId="12">BDI!Extenso_12</definedName>
    <definedName name="Extenso_12" localSheetId="11">#N/A</definedName>
    <definedName name="Extenso_12">Extenso_12</definedName>
    <definedName name="Extenso_13" localSheetId="12">BDI!Extenso_13</definedName>
    <definedName name="Extenso_13" localSheetId="11">#N/A</definedName>
    <definedName name="Extenso_13">Extenso_13</definedName>
    <definedName name="Extenso_14" localSheetId="12">BDI!Extenso_14</definedName>
    <definedName name="Extenso_14" localSheetId="11">FIT!Extenso_14</definedName>
    <definedName name="Extenso_14">Extenso_14</definedName>
    <definedName name="Extenso_19" localSheetId="12">#N/A</definedName>
    <definedName name="Extenso_19">#N/A</definedName>
    <definedName name="Extenso_2" localSheetId="12">BDI!Extenso_2</definedName>
    <definedName name="Extenso_2" localSheetId="11">NA()</definedName>
    <definedName name="Extenso_2">Extenso_2</definedName>
    <definedName name="Extenso_20">#N/A</definedName>
    <definedName name="Extenso_21" localSheetId="12">#N/A</definedName>
    <definedName name="Extenso_21">#N/A</definedName>
    <definedName name="Extenso_22" localSheetId="12">BDI!Extenso_22</definedName>
    <definedName name="Extenso_22" localSheetId="11">FIT!Extenso_22</definedName>
    <definedName name="Extenso_22">Extenso_22</definedName>
    <definedName name="Extenso_23" localSheetId="12">#N/A</definedName>
    <definedName name="Extenso_23">#N/A</definedName>
    <definedName name="Extenso_24" localSheetId="12">#N/A</definedName>
    <definedName name="Extenso_24">#N/A</definedName>
    <definedName name="Extenso_25" localSheetId="12">BDI!Extenso_25</definedName>
    <definedName name="Extenso_25" localSheetId="11">FIT!Extenso_25</definedName>
    <definedName name="Extenso_25">Extenso_25</definedName>
    <definedName name="Extenso_26" localSheetId="12">BDI!Extenso_26</definedName>
    <definedName name="Extenso_26" localSheetId="11">#N/A</definedName>
    <definedName name="Extenso_26">Extenso_26</definedName>
    <definedName name="Extenso_27" localSheetId="12">BDI!Extenso_27</definedName>
    <definedName name="Extenso_27" localSheetId="11">#N/A</definedName>
    <definedName name="Extenso_27">Extenso_27</definedName>
    <definedName name="Extenso_28" localSheetId="12">BDI!Extenso_28</definedName>
    <definedName name="Extenso_28" localSheetId="11">FIT!Extenso_28</definedName>
    <definedName name="Extenso_28">Extenso_28</definedName>
    <definedName name="Extenso_29" localSheetId="12">BDI!Extenso_29</definedName>
    <definedName name="Extenso_29" localSheetId="11">#N/A</definedName>
    <definedName name="Extenso_29">Extenso_29</definedName>
    <definedName name="Extenso_3" localSheetId="12">BDI!Extenso_3</definedName>
    <definedName name="Extenso_3" localSheetId="11">FIT!Extenso_3</definedName>
    <definedName name="Extenso_3">Extenso_3</definedName>
    <definedName name="Extenso_30" localSheetId="12">BDI!Extenso_30</definedName>
    <definedName name="Extenso_30" localSheetId="11">#N/A</definedName>
    <definedName name="Extenso_30">Extenso_30</definedName>
    <definedName name="Extenso_31" localSheetId="12">BDI!Extenso_31</definedName>
    <definedName name="Extenso_31" localSheetId="11">#N/A</definedName>
    <definedName name="Extenso_31">Extenso_31</definedName>
    <definedName name="Extenso_32" localSheetId="12">BDI!Extenso_32</definedName>
    <definedName name="Extenso_32" localSheetId="11">FIT!Extenso_32</definedName>
    <definedName name="Extenso_32">Extenso_32</definedName>
    <definedName name="Extenso_33" localSheetId="12">BDI!Extenso_33</definedName>
    <definedName name="Extenso_33" localSheetId="11">#N/A</definedName>
    <definedName name="Extenso_33">Extenso_33</definedName>
    <definedName name="Extenso_34" localSheetId="12">BDI!Extenso_34</definedName>
    <definedName name="Extenso_34" localSheetId="11">#N/A</definedName>
    <definedName name="Extenso_34">Extenso_34</definedName>
    <definedName name="Extenso_35" localSheetId="12">BDI!Extenso_35</definedName>
    <definedName name="Extenso_35" localSheetId="11">#N/A</definedName>
    <definedName name="Extenso_35">Extenso_35</definedName>
    <definedName name="Extenso_36" localSheetId="12">BDI!Extenso_36</definedName>
    <definedName name="Extenso_36" localSheetId="11">#N/A</definedName>
    <definedName name="Extenso_36">Extenso_36</definedName>
    <definedName name="Extenso_37" localSheetId="12">BDI!Extenso_37</definedName>
    <definedName name="Extenso_37" localSheetId="11">#N/A</definedName>
    <definedName name="Extenso_37">Extenso_37</definedName>
    <definedName name="Extenso_38" localSheetId="12">BDI!Extenso_38</definedName>
    <definedName name="Extenso_38" localSheetId="11">#N/A</definedName>
    <definedName name="Extenso_38">Extenso_38</definedName>
    <definedName name="Extenso_39" localSheetId="12">BDI!_______la2</definedName>
    <definedName name="Extenso_39" localSheetId="11">#N/A</definedName>
    <definedName name="Extenso_39" localSheetId="14">[0]!_______la2</definedName>
    <definedName name="Extenso_39">[0]!_______la2</definedName>
    <definedName name="Extenso_4" localSheetId="12">BDI!Extenso_4</definedName>
    <definedName name="Extenso_4" localSheetId="11">#N/A</definedName>
    <definedName name="Extenso_4">Extenso_4</definedName>
    <definedName name="Extenso_40" localSheetId="12">#N/A</definedName>
    <definedName name="Extenso_40">#N/A</definedName>
    <definedName name="Extenso_41" localSheetId="12">#N/A</definedName>
    <definedName name="Extenso_41">#N/A</definedName>
    <definedName name="Extenso_42" localSheetId="12">#N/A</definedName>
    <definedName name="Extenso_42">#N/A</definedName>
    <definedName name="Extenso_43" localSheetId="12">#N/A</definedName>
    <definedName name="Extenso_43">#N/A</definedName>
    <definedName name="Extenso_44" localSheetId="12">BDI!_______PCB5</definedName>
    <definedName name="Extenso_44" localSheetId="11">#N/A</definedName>
    <definedName name="Extenso_44" localSheetId="14">_______PCB5</definedName>
    <definedName name="Extenso_44">_______PCB5</definedName>
    <definedName name="Extenso_45" localSheetId="12">BDI!_______PCM30</definedName>
    <definedName name="Extenso_45" localSheetId="11">#N/A</definedName>
    <definedName name="Extenso_45" localSheetId="14">[0]!_______PCM30</definedName>
    <definedName name="Extenso_45">[0]!_______PCM30</definedName>
    <definedName name="Extenso_46" localSheetId="12">BDI!_______PCM30</definedName>
    <definedName name="Extenso_46" localSheetId="11">#N/A</definedName>
    <definedName name="Extenso_46" localSheetId="14">[0]!_______PCM30</definedName>
    <definedName name="Extenso_46">[0]!_______PCM30</definedName>
    <definedName name="Extenso_47" localSheetId="12">#N/A</definedName>
    <definedName name="Extenso_47">#N/A</definedName>
    <definedName name="Extenso_48" localSheetId="12">#N/A</definedName>
    <definedName name="Extenso_48">#N/A</definedName>
    <definedName name="Extenso_5" localSheetId="12">BDI!Extenso_5</definedName>
    <definedName name="Extenso_5" localSheetId="11">FIT!Extenso_5</definedName>
    <definedName name="Extenso_5">Extenso_5</definedName>
    <definedName name="Extenso_51" localSheetId="12">#N/A</definedName>
    <definedName name="Extenso_51">#N/A</definedName>
    <definedName name="Extenso_52" localSheetId="12">#N/A</definedName>
    <definedName name="Extenso_52">#N/A</definedName>
    <definedName name="Extenso_53" localSheetId="12">#N/A</definedName>
    <definedName name="Extenso_53">#N/A</definedName>
    <definedName name="Extenso_54" localSheetId="12">#N/A</definedName>
    <definedName name="Extenso_54">#N/A</definedName>
    <definedName name="Extenso_55" localSheetId="12">#N/A</definedName>
    <definedName name="Extenso_55">#N/A</definedName>
    <definedName name="Extenso_56" localSheetId="12">#N/A</definedName>
    <definedName name="Extenso_56">#N/A</definedName>
    <definedName name="Extenso_57" localSheetId="12">#N/A</definedName>
    <definedName name="Extenso_57">#N/A</definedName>
    <definedName name="Extenso_58" localSheetId="12">#N/A</definedName>
    <definedName name="Extenso_58">#N/A</definedName>
    <definedName name="Extenso_59" localSheetId="12">#N/A</definedName>
    <definedName name="Extenso_59">#N/A</definedName>
    <definedName name="Extenso_6" localSheetId="12">BDI!Extenso_6</definedName>
    <definedName name="Extenso_6" localSheetId="11">FIT!Extenso_6</definedName>
    <definedName name="Extenso_6">Extenso_6</definedName>
    <definedName name="Extenso_60" localSheetId="12">#N/A</definedName>
    <definedName name="Extenso_60">#N/A</definedName>
    <definedName name="Extenso_61" localSheetId="12">#N/A</definedName>
    <definedName name="Extenso_61">#N/A</definedName>
    <definedName name="Extenso_62" localSheetId="12">BDI!_______PLA2</definedName>
    <definedName name="Extenso_62" localSheetId="11">#N/A</definedName>
    <definedName name="Extenso_62" localSheetId="14">[0]!_______PLA2</definedName>
    <definedName name="Extenso_62">[0]!_______PLA2</definedName>
    <definedName name="Extenso_63" localSheetId="12">#N/A</definedName>
    <definedName name="Extenso_63">#N/A</definedName>
    <definedName name="Extenso_64" localSheetId="12">BDI!_______PM334</definedName>
    <definedName name="Extenso_64" localSheetId="11">#N/A</definedName>
    <definedName name="Extenso_64" localSheetId="14">_______PM334</definedName>
    <definedName name="Extenso_64">_______PM334</definedName>
    <definedName name="Extenso_65" localSheetId="12">BDI!_______PM609</definedName>
    <definedName name="Extenso_65" localSheetId="11">#N/A</definedName>
    <definedName name="Extenso_65" localSheetId="14">_______PM609</definedName>
    <definedName name="Extenso_65">_______PM609</definedName>
    <definedName name="Extenso_66" localSheetId="12">#N/A</definedName>
    <definedName name="Extenso_66">#N/A</definedName>
    <definedName name="Extenso_67" localSheetId="12">#N/A</definedName>
    <definedName name="Extenso_67">#N/A</definedName>
    <definedName name="Extenso_68" localSheetId="12">#N/A</definedName>
    <definedName name="Extenso_68">#N/A</definedName>
    <definedName name="Extenso_69" localSheetId="12">#N/A</definedName>
    <definedName name="Extenso_69">#N/A</definedName>
    <definedName name="Extenso_7" localSheetId="12">BDI!Extenso_7</definedName>
    <definedName name="Extenso_7" localSheetId="11">#N/A</definedName>
    <definedName name="Extenso_7">Extenso_7</definedName>
    <definedName name="Extenso_70" localSheetId="12">#N/A</definedName>
    <definedName name="Extenso_70">#N/A</definedName>
    <definedName name="Extenso_71" localSheetId="12">#N/A</definedName>
    <definedName name="Extenso_71">#N/A</definedName>
    <definedName name="Extenso_72" localSheetId="12">#N/A</definedName>
    <definedName name="Extenso_72">#N/A</definedName>
    <definedName name="Extenso_8" localSheetId="12">BDI!Extenso_8</definedName>
    <definedName name="Extenso_8" localSheetId="11">#N/A</definedName>
    <definedName name="Extenso_8">Extenso_8</definedName>
    <definedName name="Extenso_9" localSheetId="12">BDI!Extenso_9</definedName>
    <definedName name="Extenso_9" localSheetId="11">FIT!Extenso_9</definedName>
    <definedName name="Extenso_9">Extenso_9</definedName>
    <definedName name="ExtensoPassa" localSheetId="12">#REF!</definedName>
    <definedName name="ExtensoPassa">#REF!</definedName>
    <definedName name="Extenss" localSheetId="12">#REF!</definedName>
    <definedName name="Extenss">#REF!</definedName>
    <definedName name="ExtFaixa" localSheetId="12">#REF!</definedName>
    <definedName name="ExtFaixa" localSheetId="11">#REF!</definedName>
    <definedName name="ExtFaixa" localSheetId="14">#REF!</definedName>
    <definedName name="ExtFaixa">#REF!</definedName>
    <definedName name="ExtFaixa_1">"'file:///C:/Documents and Settings/mauricio.ferrao/Desktop/Contratos/PD 005-00/Readequação março-05/PG0005_00_CBEMI_NovoPATO_Out_02.xls'#$'P A T O  B'.$#REF!$#REF!"</definedName>
    <definedName name="ExtFaixa_2">"'file:///A:/ARQUIVOS R96/EXCEL/PATOs/Pato PRRTN - BR476.xls'#$'P A T O 99 B'.$#REF!$#REF!"</definedName>
    <definedName name="ExtFaixa_3">"'file:///A:/ARQUIVOS R96/EXCEL/PATOs/Pato PRRTN - BR476.xls'#$'P A T O 99 B'.$#REF!$#REF!"</definedName>
    <definedName name="ExtFaixa_4">"$'A _ Quadro qdade 2 anos'.$#REF!$#REF!"</definedName>
    <definedName name="ExtFaixa_5" localSheetId="12">#REF!</definedName>
    <definedName name="ExtFaixa_5">#REF!</definedName>
    <definedName name="ExtFaixa_6">"$'C _ Transporte'.$#REF!$#REF!"</definedName>
    <definedName name="ExtFaixa_7">"$'D _ Material Betuminoso'.$#REF!$#REF!"</definedName>
    <definedName name="ExtFaixa_8">"$'E _ Cronograma'.$#REF!$#REF!"</definedName>
    <definedName name="ExtFaixa2" localSheetId="12">#REF!</definedName>
    <definedName name="ExtFaixa2" localSheetId="11">#REF!</definedName>
    <definedName name="ExtFaixa2" localSheetId="14">#REF!</definedName>
    <definedName name="ExtFaixa2">#REF!</definedName>
    <definedName name="ExtFaixa2_1">"'file:///C:/Documents and Settings/mauricio.ferrao/Desktop/Contratos/PD 005-00/Readequação março-05/WINDOWS.000/TEMP/Pato PRRTN - BR476.xls'#$'P A T O 99 B'.$#REF!$#REF!"</definedName>
    <definedName name="ExtFaixa2_2">"'file:///A:/ARQUIVOS R96/EXCEL/PATOs/Pato PRRTN - BR476.xls'#$'P A T O 99 B'.$#REF!$#REF!"</definedName>
    <definedName name="ExtFaixa2_3" localSheetId="11">#REF!</definedName>
    <definedName name="ExtFaixa2_3">"'file:///A:/ARQUIVOS R96/EXCEL/PATOs/Pato PRRTN - BR476.xls'#$'P A T O 99 B'.$#REF!$#REF!"</definedName>
    <definedName name="ExtFaixa2_4" localSheetId="11">#REF!</definedName>
    <definedName name="ExtFaixa2_4">"'file:///A:/ARQUIVOS R96/EXCEL/PATOs/Pato PRRTN - BR476.xls'#$'P A T O 99 B'.$#REF!$#REF!"</definedName>
    <definedName name="ExtFaixa2_5" localSheetId="12">#REF!</definedName>
    <definedName name="ExtFaixa2_5" localSheetId="11">#REF!</definedName>
    <definedName name="ExtFaixa2_5">#REF!</definedName>
    <definedName name="ExtFaixa22" localSheetId="12">#REF!</definedName>
    <definedName name="ExtFaixa22">#REF!</definedName>
    <definedName name="ExtFaixaa" localSheetId="12">#REF!</definedName>
    <definedName name="ExtFaixaa">#REF!</definedName>
    <definedName name="EXTRA_CONTRATUAL" localSheetId="12">#REF!</definedName>
    <definedName name="EXTRA_CONTRATUAL" localSheetId="11">#REF!</definedName>
    <definedName name="EXTRA_CONTRATUAL" localSheetId="14">#REF!</definedName>
    <definedName name="EXTRA_CONTRATUAL">#REF!</definedName>
    <definedName name="EXTRA_CONTRATUAL_10" localSheetId="12">#REF!</definedName>
    <definedName name="EXTRA_CONTRATUAL_10" localSheetId="11">#REF!</definedName>
    <definedName name="EXTRA_CONTRATUAL_10" localSheetId="14">#REF!</definedName>
    <definedName name="EXTRA_CONTRATUAL_10">#REF!</definedName>
    <definedName name="EXTRA_CONTRATUAL_10_16" localSheetId="12">#REF!</definedName>
    <definedName name="EXTRA_CONTRATUAL_10_16">#REF!</definedName>
    <definedName name="EXTRA_CONTRATUAL_10_19" localSheetId="12">#REF!</definedName>
    <definedName name="EXTRA_CONTRATUAL_10_19" localSheetId="11">#REF!</definedName>
    <definedName name="EXTRA_CONTRATUAL_10_19" localSheetId="14">#REF!</definedName>
    <definedName name="EXTRA_CONTRATUAL_10_19">#REF!</definedName>
    <definedName name="EXTRA_CONTRATUAL_10_19_16" localSheetId="12">#REF!</definedName>
    <definedName name="EXTRA_CONTRATUAL_10_19_16">#REF!</definedName>
    <definedName name="EXTRA_CONTRATUAL_16" localSheetId="12">#REF!</definedName>
    <definedName name="EXTRA_CONTRATUAL_16">#REF!</definedName>
    <definedName name="EXTRA_CONTRATUAL_17" localSheetId="12">#REF!</definedName>
    <definedName name="EXTRA_CONTRATUAL_17" localSheetId="11">#REF!</definedName>
    <definedName name="EXTRA_CONTRATUAL_17" localSheetId="14">#REF!</definedName>
    <definedName name="EXTRA_CONTRATUAL_17">#REF!</definedName>
    <definedName name="EXTRA_CONTRATUAL_17_16" localSheetId="12">#REF!</definedName>
    <definedName name="EXTRA_CONTRATUAL_17_16">#REF!</definedName>
    <definedName name="EXTRA_CONTRATUAL_17_19" localSheetId="12">#REF!</definedName>
    <definedName name="EXTRA_CONTRATUAL_17_19" localSheetId="11">#REF!</definedName>
    <definedName name="EXTRA_CONTRATUAL_17_19" localSheetId="14">#REF!</definedName>
    <definedName name="EXTRA_CONTRATUAL_17_19">#REF!</definedName>
    <definedName name="EXTRA_CONTRATUAL_17_19_16" localSheetId="12">#REF!</definedName>
    <definedName name="EXTRA_CONTRATUAL_17_19_16">#REF!</definedName>
    <definedName name="EXTRA_CONTRATUAL_19" localSheetId="12">#REF!</definedName>
    <definedName name="EXTRA_CONTRATUAL_19" localSheetId="11">#REF!</definedName>
    <definedName name="EXTRA_CONTRATUAL_19" localSheetId="14">#REF!</definedName>
    <definedName name="EXTRA_CONTRATUAL_19">#REF!</definedName>
    <definedName name="EXTRA_CONTRATUAL_19_16" localSheetId="12">#REF!</definedName>
    <definedName name="EXTRA_CONTRATUAL_19_16">#REF!</definedName>
    <definedName name="EXTRA_CONTRATUAL_6" localSheetId="12">#REF!</definedName>
    <definedName name="EXTRA_CONTRATUAL_6" localSheetId="11">#REF!</definedName>
    <definedName name="EXTRA_CONTRATUAL_6" localSheetId="14">#REF!</definedName>
    <definedName name="EXTRA_CONTRATUAL_6">#REF!</definedName>
    <definedName name="EXTRA_CONTRATUAL_6_16" localSheetId="12">#REF!</definedName>
    <definedName name="EXTRA_CONTRATUAL_6_16">#REF!</definedName>
    <definedName name="EXTRA_CONTRATUAL_6_19" localSheetId="12">#REF!</definedName>
    <definedName name="EXTRA_CONTRATUAL_6_19" localSheetId="11">#REF!</definedName>
    <definedName name="EXTRA_CONTRATUAL_6_19" localSheetId="14">#REF!</definedName>
    <definedName name="EXTRA_CONTRATUAL_6_19">#REF!</definedName>
    <definedName name="EXTRA_CONTRATUAL_6_19_16" localSheetId="12">#REF!</definedName>
    <definedName name="EXTRA_CONTRATUAL_6_19_16">#REF!</definedName>
    <definedName name="EXTRA_CONTRATUAL_7" localSheetId="12">#REF!</definedName>
    <definedName name="EXTRA_CONTRATUAL_7" localSheetId="11">#REF!</definedName>
    <definedName name="EXTRA_CONTRATUAL_7" localSheetId="14">#REF!</definedName>
    <definedName name="EXTRA_CONTRATUAL_7">#REF!</definedName>
    <definedName name="EXTRA_CONTRATUAL_7_16" localSheetId="12">#REF!</definedName>
    <definedName name="EXTRA_CONTRATUAL_7_16">#REF!</definedName>
    <definedName name="EXTRA_CONTRATUAL_7_19" localSheetId="12">#REF!</definedName>
    <definedName name="EXTRA_CONTRATUAL_7_19" localSheetId="11">#REF!</definedName>
    <definedName name="EXTRA_CONTRATUAL_7_19" localSheetId="14">#REF!</definedName>
    <definedName name="EXTRA_CONTRATUAL_7_19">#REF!</definedName>
    <definedName name="EXTRA_CONTRATUAL_7_19_16" localSheetId="12">#REF!</definedName>
    <definedName name="EXTRA_CONTRATUAL_7_19_16">#REF!</definedName>
    <definedName name="EXTRA_CONTRATUAL_8" localSheetId="12">#REF!</definedName>
    <definedName name="EXTRA_CONTRATUAL_8" localSheetId="11">#REF!</definedName>
    <definedName name="EXTRA_CONTRATUAL_8" localSheetId="14">#REF!</definedName>
    <definedName name="EXTRA_CONTRATUAL_8">#REF!</definedName>
    <definedName name="EXTRA_CONTRATUAL_8_16" localSheetId="12">#REF!</definedName>
    <definedName name="EXTRA_CONTRATUAL_8_16">#REF!</definedName>
    <definedName name="EXTRA_CONTRATUAL_8_19" localSheetId="12">#REF!</definedName>
    <definedName name="EXTRA_CONTRATUAL_8_19" localSheetId="11">#REF!</definedName>
    <definedName name="EXTRA_CONTRATUAL_8_19" localSheetId="14">#REF!</definedName>
    <definedName name="EXTRA_CONTRATUAL_8_19">#REF!</definedName>
    <definedName name="EXTRA_CONTRATUAL_8_19_16" localSheetId="12">#REF!</definedName>
    <definedName name="EXTRA_CONTRATUAL_8_19_16">#REF!</definedName>
    <definedName name="EXTRA_CONTRATUAL_9" localSheetId="12">#REF!</definedName>
    <definedName name="EXTRA_CONTRATUAL_9" localSheetId="11">#REF!</definedName>
    <definedName name="EXTRA_CONTRATUAL_9" localSheetId="14">#REF!</definedName>
    <definedName name="EXTRA_CONTRATUAL_9">#REF!</definedName>
    <definedName name="EXTRA_CONTRATUAL_9_16" localSheetId="12">#REF!</definedName>
    <definedName name="EXTRA_CONTRATUAL_9_16">#REF!</definedName>
    <definedName name="EXTRA_CONTRATUAL_9_19" localSheetId="12">#REF!</definedName>
    <definedName name="EXTRA_CONTRATUAL_9_19" localSheetId="11">#REF!</definedName>
    <definedName name="EXTRA_CONTRATUAL_9_19" localSheetId="14">#REF!</definedName>
    <definedName name="EXTRA_CONTRATUAL_9_19">#REF!</definedName>
    <definedName name="EXTRA_CONTRATUAL_9_19_16" localSheetId="12">#REF!</definedName>
    <definedName name="EXTRA_CONTRATUAL_9_19_16">#REF!</definedName>
    <definedName name="Extract" localSheetId="12">#REF!</definedName>
    <definedName name="Extract">#REF!</definedName>
    <definedName name="extred100" localSheetId="12">#REF!</definedName>
    <definedName name="extred100">#REF!</definedName>
    <definedName name="EXTREDE" localSheetId="12">#REF!</definedName>
    <definedName name="EXTREDE">#REF!</definedName>
    <definedName name="EXTREDE_1" localSheetId="12">#REF!</definedName>
    <definedName name="EXTREDE_1">#REF!</definedName>
    <definedName name="Extt" localSheetId="12">#REF!</definedName>
    <definedName name="Extt">#REF!</definedName>
    <definedName name="ezfrafrf">#N/A</definedName>
    <definedName name="f" localSheetId="12"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F" localSheetId="11">#REF!</definedName>
    <definedName name="f">#REF!</definedName>
    <definedName name="F_2.04" localSheetId="12">#REF!</definedName>
    <definedName name="F_2.04" localSheetId="11">#REF!</definedName>
    <definedName name="F_2.04" localSheetId="14">#REF!</definedName>
    <definedName name="F_2.04">#REF!</definedName>
    <definedName name="F_2.05" localSheetId="12">#REF!</definedName>
    <definedName name="F_2.05" localSheetId="11">#REF!</definedName>
    <definedName name="F_2.05" localSheetId="14">#REF!</definedName>
    <definedName name="F_2.05">#REF!</definedName>
    <definedName name="F_2.06" localSheetId="12">#REF!</definedName>
    <definedName name="F_2.06" localSheetId="11">#REF!</definedName>
    <definedName name="F_2.06" localSheetId="14">#REF!</definedName>
    <definedName name="F_2.06">#REF!</definedName>
    <definedName name="f_2.07" localSheetId="12">#REF!</definedName>
    <definedName name="f_2.07" localSheetId="11">#REF!</definedName>
    <definedName name="f_2.07" localSheetId="14">#REF!</definedName>
    <definedName name="f_2.07">#REF!</definedName>
    <definedName name="F_2.08" localSheetId="12">#REF!</definedName>
    <definedName name="F_2.08" localSheetId="11">#REF!</definedName>
    <definedName name="F_2.08" localSheetId="14">#REF!</definedName>
    <definedName name="F_2.08">#REF!</definedName>
    <definedName name="F_2.09" localSheetId="12">#REF!</definedName>
    <definedName name="F_2.09" localSheetId="11">#REF!</definedName>
    <definedName name="F_2.09" localSheetId="14">#REF!</definedName>
    <definedName name="F_2.09">#REF!</definedName>
    <definedName name="F_2.10" localSheetId="12">#REF!</definedName>
    <definedName name="F_2.10" localSheetId="11">#REF!</definedName>
    <definedName name="F_2.10" localSheetId="14">#REF!</definedName>
    <definedName name="F_2.10">#REF!</definedName>
    <definedName name="F_2.11" localSheetId="12">#REF!</definedName>
    <definedName name="F_2.11" localSheetId="11">#REF!</definedName>
    <definedName name="F_2.11" localSheetId="14">#REF!</definedName>
    <definedName name="F_2.11">#REF!</definedName>
    <definedName name="F_2.12" localSheetId="12">#REF!</definedName>
    <definedName name="F_2.12" localSheetId="11">#REF!</definedName>
    <definedName name="F_2.12" localSheetId="14">#REF!</definedName>
    <definedName name="F_2.12">#REF!</definedName>
    <definedName name="F_2.13" localSheetId="12">#REF!</definedName>
    <definedName name="F_2.13" localSheetId="11">#REF!</definedName>
    <definedName name="F_2.13" localSheetId="14">#REF!</definedName>
    <definedName name="F_2.13">#REF!</definedName>
    <definedName name="F_2.14" localSheetId="12">#REF!</definedName>
    <definedName name="F_2.14" localSheetId="11">#REF!</definedName>
    <definedName name="F_2.14" localSheetId="14">#REF!</definedName>
    <definedName name="F_2.14">#REF!</definedName>
    <definedName name="f801m" localSheetId="12">#REF!</definedName>
    <definedName name="f801m" localSheetId="11">#REF!</definedName>
    <definedName name="f801m">#REF!</definedName>
    <definedName name="f801p" localSheetId="12">#REF!</definedName>
    <definedName name="f801p" localSheetId="11">#REF!</definedName>
    <definedName name="f801p">#REF!</definedName>
    <definedName name="f802m" localSheetId="12">#REF!</definedName>
    <definedName name="f802m" localSheetId="11">#REF!</definedName>
    <definedName name="f802m">#REF!</definedName>
    <definedName name="f802p" localSheetId="12">#REF!</definedName>
    <definedName name="f802p" localSheetId="11">#REF!</definedName>
    <definedName name="f802p">#REF!</definedName>
    <definedName name="f803m" localSheetId="12">#REF!</definedName>
    <definedName name="f803m" localSheetId="11">#REF!</definedName>
    <definedName name="f803m">#REF!</definedName>
    <definedName name="f803p" localSheetId="12">#REF!</definedName>
    <definedName name="f803p" localSheetId="11">#REF!</definedName>
    <definedName name="f803p">#REF!</definedName>
    <definedName name="f804m" localSheetId="12">#REF!</definedName>
    <definedName name="f804m" localSheetId="11">#REF!</definedName>
    <definedName name="f804m">#REF!</definedName>
    <definedName name="f804p" localSheetId="12">#REF!</definedName>
    <definedName name="f804p" localSheetId="11">#REF!</definedName>
    <definedName name="f804p">#REF!</definedName>
    <definedName name="f805m" localSheetId="12">#REF!</definedName>
    <definedName name="f805m" localSheetId="11">#REF!</definedName>
    <definedName name="f805m">#REF!</definedName>
    <definedName name="f805p" localSheetId="12">#REF!</definedName>
    <definedName name="f805p" localSheetId="11">#REF!</definedName>
    <definedName name="f805p">#REF!</definedName>
    <definedName name="f807m" localSheetId="12">#REF!</definedName>
    <definedName name="f807m" localSheetId="11">#REF!</definedName>
    <definedName name="f807m">#REF!</definedName>
    <definedName name="f807p" localSheetId="12">#REF!</definedName>
    <definedName name="f807p" localSheetId="11">#REF!</definedName>
    <definedName name="f807p">#REF!</definedName>
    <definedName name="f808m" localSheetId="12">#REF!</definedName>
    <definedName name="f808m" localSheetId="11">#REF!</definedName>
    <definedName name="f808m">#REF!</definedName>
    <definedName name="f808p" localSheetId="12">#REF!</definedName>
    <definedName name="f808p" localSheetId="11">#REF!</definedName>
    <definedName name="f808p">#REF!</definedName>
    <definedName name="f809m" localSheetId="12">#REF!</definedName>
    <definedName name="f809m" localSheetId="11">#REF!</definedName>
    <definedName name="f809m">#REF!</definedName>
    <definedName name="f809p" localSheetId="12">#REF!</definedName>
    <definedName name="f809p" localSheetId="11">#REF!</definedName>
    <definedName name="f809p">#REF!</definedName>
    <definedName name="f810m" localSheetId="12">#REF!</definedName>
    <definedName name="f810m" localSheetId="11">#REF!</definedName>
    <definedName name="f810m">#REF!</definedName>
    <definedName name="f810p" localSheetId="12">#REF!</definedName>
    <definedName name="f810p" localSheetId="11">#REF!</definedName>
    <definedName name="f810p">#REF!</definedName>
    <definedName name="f811m" localSheetId="12">#REF!</definedName>
    <definedName name="f811m" localSheetId="11">#REF!</definedName>
    <definedName name="f811m">#REF!</definedName>
    <definedName name="f811p" localSheetId="12">#REF!</definedName>
    <definedName name="f811p" localSheetId="11">#REF!</definedName>
    <definedName name="f811p">#REF!</definedName>
    <definedName name="f812m" localSheetId="12">#REF!</definedName>
    <definedName name="f812m" localSheetId="11">#REF!</definedName>
    <definedName name="f812m">#REF!</definedName>
    <definedName name="f812p" localSheetId="12">#REF!</definedName>
    <definedName name="f812p" localSheetId="11">#REF!</definedName>
    <definedName name="f812p">#REF!</definedName>
    <definedName name="f813m" localSheetId="12">#REF!</definedName>
    <definedName name="f813m" localSheetId="11">#REF!</definedName>
    <definedName name="f813m">#REF!</definedName>
    <definedName name="f813p" localSheetId="12">#REF!</definedName>
    <definedName name="f813p" localSheetId="11">#REF!</definedName>
    <definedName name="f813p">#REF!</definedName>
    <definedName name="f814m" localSheetId="12">#REF!</definedName>
    <definedName name="f814m" localSheetId="11">#REF!</definedName>
    <definedName name="f814m">#REF!</definedName>
    <definedName name="f814p" localSheetId="12">#REF!</definedName>
    <definedName name="f814p" localSheetId="11">#REF!</definedName>
    <definedName name="f814p">#REF!</definedName>
    <definedName name="f943m" localSheetId="12">#REF!</definedName>
    <definedName name="f943m" localSheetId="11">#REF!</definedName>
    <definedName name="f943m">#REF!</definedName>
    <definedName name="f943p" localSheetId="12">#REF!</definedName>
    <definedName name="f943p" localSheetId="11">#REF!</definedName>
    <definedName name="f943p">#REF!</definedName>
    <definedName name="FA" localSheetId="12">#REF!</definedName>
    <definedName name="FA">#REF!</definedName>
    <definedName name="FAB">"Figura 3"</definedName>
    <definedName name="FABRICIO" localSheetId="11">#REF!</definedName>
    <definedName name="FABRICIO">#N/A</definedName>
    <definedName name="FADO" localSheetId="12">#REF!</definedName>
    <definedName name="FADO" localSheetId="11">#REF!</definedName>
    <definedName name="FADO" localSheetId="14">#REF!</definedName>
    <definedName name="FADO">#REF!</definedName>
    <definedName name="FADO1" localSheetId="12">#REF!</definedName>
    <definedName name="FADO1" localSheetId="11">#REF!</definedName>
    <definedName name="FADO1" localSheetId="14">#REF!</definedName>
    <definedName name="FADO1">#REF!</definedName>
    <definedName name="Fae_08" localSheetId="12">#REF!</definedName>
    <definedName name="Fae_08">#REF!</definedName>
    <definedName name="Faixa" localSheetId="12">#REF!</definedName>
    <definedName name="Faixa" localSheetId="11">#REF!</definedName>
    <definedName name="faixa">#REF!</definedName>
    <definedName name="Faixa_1">"'file:///C:/Documents and Settings/mauricio.ferrao/Desktop/ARQUIVOS R-9-6/Excel/PATOs/BR153_98.XLS'#$'P A T O 98 D'.$#REF!$#REF!"</definedName>
    <definedName name="Faixa_3" localSheetId="12">#REF!</definedName>
    <definedName name="Faixa_3">#REF!</definedName>
    <definedName name="Faixa_4" localSheetId="12">#REF!</definedName>
    <definedName name="Faixa_4">#REF!</definedName>
    <definedName name="Faixa_5" localSheetId="12">#REF!</definedName>
    <definedName name="Faixa_5">#REF!</definedName>
    <definedName name="faixa2">#REF!</definedName>
    <definedName name="Faixaa" localSheetId="12">#REF!</definedName>
    <definedName name="Faixaa">#REF!</definedName>
    <definedName name="FAL" localSheetId="11">#REF!</definedName>
    <definedName name="FAL">#N/A</definedName>
    <definedName name="FASDFA">#N/A</definedName>
    <definedName name="Fase_07" localSheetId="12">#REF!</definedName>
    <definedName name="Fase_07">#REF!</definedName>
    <definedName name="FAT" localSheetId="12">#REF!</definedName>
    <definedName name="FAT" localSheetId="11">#REF!</definedName>
    <definedName name="FAT" localSheetId="14">#REF!</definedName>
    <definedName name="FAT">#REF!</definedName>
    <definedName name="FAT1_10" localSheetId="12">#REF!</definedName>
    <definedName name="FAT1_10">#REF!</definedName>
    <definedName name="FAT1_11" localSheetId="12">#REF!</definedName>
    <definedName name="FAT1_11">#REF!</definedName>
    <definedName name="FAT2_10" localSheetId="12">#REF!</definedName>
    <definedName name="FAT2_10">#REF!</definedName>
    <definedName name="FAT2_10_12" localSheetId="12">#REF!</definedName>
    <definedName name="FAT2_10_12">#REF!</definedName>
    <definedName name="FAT2_11" localSheetId="12">#REF!</definedName>
    <definedName name="FAT2_11">#REF!</definedName>
    <definedName name="FATELE" localSheetId="12">#REF!</definedName>
    <definedName name="FATELE" localSheetId="11">#REF!</definedName>
    <definedName name="FATELE" localSheetId="14">#REF!</definedName>
    <definedName name="FATELE">#REF!</definedName>
    <definedName name="FATMEC" localSheetId="12">#REF!</definedName>
    <definedName name="FATMEC" localSheetId="11">#REF!</definedName>
    <definedName name="FATMEC" localSheetId="14">#REF!</definedName>
    <definedName name="FATMEC">#REF!</definedName>
    <definedName name="fator" localSheetId="12">#REF!</definedName>
    <definedName name="fator" localSheetId="11">#REF!</definedName>
    <definedName name="fator" localSheetId="14">#REF!</definedName>
    <definedName name="fator">#REF!</definedName>
    <definedName name="FATOR1" localSheetId="12">#REF!</definedName>
    <definedName name="FATOR1" localSheetId="11">#REF!</definedName>
    <definedName name="FATOR1" localSheetId="14">#REF!</definedName>
    <definedName name="FATOR1">#REF!</definedName>
    <definedName name="fator100">#REF!</definedName>
    <definedName name="FATOR2" localSheetId="12">#REF!</definedName>
    <definedName name="FATOR2">#REF!</definedName>
    <definedName name="FATOR3" localSheetId="12">#REF!</definedName>
    <definedName name="FATOR3">#REF!</definedName>
    <definedName name="FATOR4" localSheetId="12">#REF!</definedName>
    <definedName name="FATOR4">#REF!</definedName>
    <definedName name="fator50">#REF!</definedName>
    <definedName name="fatorg" localSheetId="12">#REF!</definedName>
    <definedName name="fatorg" localSheetId="11">#REF!</definedName>
    <definedName name="fatorg" localSheetId="14">#REF!</definedName>
    <definedName name="fatorg">#REF!</definedName>
    <definedName name="FatSabadoOut" localSheetId="12">#REF!</definedName>
    <definedName name="FatSabadoOut">#REF!</definedName>
    <definedName name="FatSextaOut" localSheetId="12">#REF!</definedName>
    <definedName name="FatSextaOut">#REF!</definedName>
    <definedName name="FATTML" localSheetId="12">#REF!</definedName>
    <definedName name="FATTML" localSheetId="11">#REF!</definedName>
    <definedName name="FATTML" localSheetId="14">#REF!</definedName>
    <definedName name="FATTML">#REF!</definedName>
    <definedName name="FATURAS2002" localSheetId="17" hidden="1">{#N/A,#N/A,TRUE,"Serviços"}</definedName>
    <definedName name="FATURAS2002" localSheetId="12" hidden="1">{#N/A,#N/A,TRUE,"Serviços"}</definedName>
    <definedName name="FATURAS2002" localSheetId="15" hidden="1">{#N/A,#N/A,TRUE,"Serviços"}</definedName>
    <definedName name="FATURAS2002" localSheetId="9">{#N/A,#N/A,TRUE,"Serviços"}</definedName>
    <definedName name="FATURAS2002" localSheetId="11" hidden="1">{#N/A,#N/A,TRUE,"Serviços"}</definedName>
    <definedName name="FATURAS2002" localSheetId="6" hidden="1">{#N/A,#N/A,TRUE,"Serviços"}</definedName>
    <definedName name="FATURAS2002" localSheetId="16" hidden="1">{#N/A,#N/A,TRUE,"Serviços"}</definedName>
    <definedName name="FATURAS2002" hidden="1">{#N/A,#N/A,TRUE,"Serviços"}</definedName>
    <definedName name="FATURAS20022" localSheetId="17" hidden="1">{#N/A,#N/A,TRUE,"Serviços"}</definedName>
    <definedName name="FATURAS20022" localSheetId="12" hidden="1">{#N/A,#N/A,TRUE,"Serviços"}</definedName>
    <definedName name="FATURAS20022" localSheetId="15" hidden="1">{#N/A,#N/A,TRUE,"Serviços"}</definedName>
    <definedName name="FATURAS20022" localSheetId="9">{#N/A,#N/A,TRUE,"Serviços"}</definedName>
    <definedName name="FATURAS20022" localSheetId="11" hidden="1">{#N/A,#N/A,TRUE,"Serviços"}</definedName>
    <definedName name="FATURAS20022" localSheetId="6" hidden="1">{#N/A,#N/A,TRUE,"Serviços"}</definedName>
    <definedName name="FATURAS20022" localSheetId="16" hidden="1">{#N/A,#N/A,TRUE,"Serviços"}</definedName>
    <definedName name="FATURAS20022" hidden="1">{#N/A,#N/A,TRUE,"Serviços"}</definedName>
    <definedName name="FBFFF" localSheetId="12" hidden="1">{#N/A,#N/A,FALSE,"IR E CS 1997";#N/A,#N/A,FALSE,"PR ND";#N/A,#N/A,FALSE,"8191";#N/A,#N/A,FALSE,"8383";#N/A,#N/A,FALSE,"MP 1024";#N/A,#N/A,FALSE,"AD_EX_97";#N/A,#N/A,FALSE,"BD 97"}</definedName>
    <definedName name="FBFFF" hidden="1">{#N/A,#N/A,FALSE,"IR E CS 1997";#N/A,#N/A,FALSE,"PR ND";#N/A,#N/A,FALSE,"8191";#N/A,#N/A,FALSE,"8383";#N/A,#N/A,FALSE,"MP 1024";#N/A,#N/A,FALSE,"AD_EX_97";#N/A,#N/A,FALSE,"BD 97"}</definedName>
    <definedName name="fc1a" localSheetId="12">#REF!</definedName>
    <definedName name="fc1a" localSheetId="11">#REF!</definedName>
    <definedName name="fc1a" localSheetId="14">#REF!</definedName>
    <definedName name="fc1a">#REF!</definedName>
    <definedName name="fc1a_10" localSheetId="12">#REF!</definedName>
    <definedName name="fc1a_10" localSheetId="11">#N/A</definedName>
    <definedName name="fc1a_10" localSheetId="14">#REF!</definedName>
    <definedName name="fc1a_10">#REF!</definedName>
    <definedName name="fc1a_11">#N/A</definedName>
    <definedName name="fc1a_12">#N/A</definedName>
    <definedName name="fc1a_13">#N/A</definedName>
    <definedName name="fc1a_14">#N/A</definedName>
    <definedName name="fc1a_15">#N/A</definedName>
    <definedName name="fc1a_16">#N/A</definedName>
    <definedName name="fc1a_17">#N/A</definedName>
    <definedName name="fc1a_18">#N/A</definedName>
    <definedName name="fc1a_24" localSheetId="12">#REF!</definedName>
    <definedName name="fc1a_24">#REF!</definedName>
    <definedName name="fc1a_25" localSheetId="12">#REF!</definedName>
    <definedName name="fc1a_25" localSheetId="11">#REF!</definedName>
    <definedName name="fc1a_25" localSheetId="14">#REF!</definedName>
    <definedName name="fc1a_25">#REF!</definedName>
    <definedName name="fc1a_26" localSheetId="12">#REF!</definedName>
    <definedName name="fc1a_26">#REF!</definedName>
    <definedName name="fc1a_27" localSheetId="12">#REF!</definedName>
    <definedName name="fc1a_27" localSheetId="11">#REF!</definedName>
    <definedName name="fc1a_27" localSheetId="14">#REF!</definedName>
    <definedName name="fc1a_27">#REF!</definedName>
    <definedName name="fc1a_29" localSheetId="12">#REF!</definedName>
    <definedName name="fc1a_29" localSheetId="11">#REF!</definedName>
    <definedName name="fc1a_29" localSheetId="14">#REF!</definedName>
    <definedName name="fc1a_29">#REF!</definedName>
    <definedName name="fc1a_5">#N/A</definedName>
    <definedName name="fc1a_6">#N/A</definedName>
    <definedName name="fc1a_7">#N/A</definedName>
    <definedName name="fc1a_8">#N/A</definedName>
    <definedName name="fc1a_9" localSheetId="12">#REF!</definedName>
    <definedName name="fc1a_9" localSheetId="11">#N/A</definedName>
    <definedName name="fc1a_9" localSheetId="14">#REF!</definedName>
    <definedName name="fc1a_9">#REF!</definedName>
    <definedName name="FC2A" localSheetId="12">#REF!</definedName>
    <definedName name="FC2A" localSheetId="11">#REF!</definedName>
    <definedName name="FC2A" localSheetId="14">#REF!</definedName>
    <definedName name="FC2A">#REF!</definedName>
    <definedName name="FC2A_10" localSheetId="12">#REF!</definedName>
    <definedName name="FC2A_10" localSheetId="11">#N/A</definedName>
    <definedName name="FC2A_10" localSheetId="14">#REF!</definedName>
    <definedName name="FC2A_10">#REF!</definedName>
    <definedName name="FC2A_11">#N/A</definedName>
    <definedName name="FC2A_12">#N/A</definedName>
    <definedName name="FC2A_13">#N/A</definedName>
    <definedName name="FC2A_14">#N/A</definedName>
    <definedName name="FC2A_15">#N/A</definedName>
    <definedName name="FC2A_16">#N/A</definedName>
    <definedName name="FC2A_17">#N/A</definedName>
    <definedName name="FC2A_18">#N/A</definedName>
    <definedName name="FC2A_24" localSheetId="12">#REF!</definedName>
    <definedName name="FC2A_24">#REF!</definedName>
    <definedName name="FC2A_25" localSheetId="12">#REF!</definedName>
    <definedName name="FC2A_25" localSheetId="11">#REF!</definedName>
    <definedName name="FC2A_25" localSheetId="14">#REF!</definedName>
    <definedName name="FC2A_25">#REF!</definedName>
    <definedName name="FC2A_26" localSheetId="12">#REF!</definedName>
    <definedName name="FC2A_26">#REF!</definedName>
    <definedName name="FC2A_27" localSheetId="12">#REF!</definedName>
    <definedName name="FC2A_27" localSheetId="11">#REF!</definedName>
    <definedName name="FC2A_27" localSheetId="14">#REF!</definedName>
    <definedName name="FC2A_27">#REF!</definedName>
    <definedName name="FC2A_29" localSheetId="12">#REF!</definedName>
    <definedName name="FC2A_29" localSheetId="11">#REF!</definedName>
    <definedName name="FC2A_29" localSheetId="14">#REF!</definedName>
    <definedName name="FC2A_29">#REF!</definedName>
    <definedName name="FC2A_5">#N/A</definedName>
    <definedName name="FC2A_6">#N/A</definedName>
    <definedName name="FC2A_7">#N/A</definedName>
    <definedName name="FC2A_8">#N/A</definedName>
    <definedName name="FC2A_9" localSheetId="12">#REF!</definedName>
    <definedName name="FC2A_9" localSheetId="11">#N/A</definedName>
    <definedName name="FC2A_9" localSheetId="14">#REF!</definedName>
    <definedName name="FC2A_9">#REF!</definedName>
    <definedName name="FC3A" localSheetId="12">#REF!</definedName>
    <definedName name="FC3A" localSheetId="11">#REF!</definedName>
    <definedName name="FC3A" localSheetId="14">#REF!</definedName>
    <definedName name="FC3A">#REF!</definedName>
    <definedName name="FC3A_10" localSheetId="12">#REF!</definedName>
    <definedName name="FC3A_10" localSheetId="11">#N/A</definedName>
    <definedName name="FC3A_10" localSheetId="14">#REF!</definedName>
    <definedName name="FC3A_10">#REF!</definedName>
    <definedName name="FC3A_11">#N/A</definedName>
    <definedName name="FC3A_12">#N/A</definedName>
    <definedName name="FC3A_13">#N/A</definedName>
    <definedName name="FC3A_14">#N/A</definedName>
    <definedName name="FC3A_15">#N/A</definedName>
    <definedName name="FC3A_16">#N/A</definedName>
    <definedName name="FC3A_17">#N/A</definedName>
    <definedName name="FC3A_18">#N/A</definedName>
    <definedName name="FC3A_24" localSheetId="12">#REF!</definedName>
    <definedName name="FC3A_24">#REF!</definedName>
    <definedName name="FC3A_25" localSheetId="12">#REF!</definedName>
    <definedName name="FC3A_25" localSheetId="11">#REF!</definedName>
    <definedName name="FC3A_25" localSheetId="14">#REF!</definedName>
    <definedName name="FC3A_25">#REF!</definedName>
    <definedName name="FC3A_26" localSheetId="12">#REF!</definedName>
    <definedName name="FC3A_26">#REF!</definedName>
    <definedName name="FC3A_27" localSheetId="12">#REF!</definedName>
    <definedName name="FC3A_27" localSheetId="11">#REF!</definedName>
    <definedName name="FC3A_27" localSheetId="14">#REF!</definedName>
    <definedName name="FC3A_27">#REF!</definedName>
    <definedName name="FC3A_29" localSheetId="12">#REF!</definedName>
    <definedName name="FC3A_29" localSheetId="11">#REF!</definedName>
    <definedName name="FC3A_29" localSheetId="14">#REF!</definedName>
    <definedName name="FC3A_29">#REF!</definedName>
    <definedName name="FC3A_5">#N/A</definedName>
    <definedName name="FC3A_6">#N/A</definedName>
    <definedName name="FC3A_7">#N/A</definedName>
    <definedName name="FC3A_8">#N/A</definedName>
    <definedName name="FC3A_9" localSheetId="12">#REF!</definedName>
    <definedName name="FC3A_9" localSheetId="11">#N/A</definedName>
    <definedName name="FC3A_9" localSheetId="14">#REF!</definedName>
    <definedName name="FC3A_9">#REF!</definedName>
    <definedName name="FCDD">{#N/A,#N/A,FALSE,"QUADRO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FCT" localSheetId="12">#REF!</definedName>
    <definedName name="FCT" localSheetId="11">#REF!</definedName>
    <definedName name="FCT" localSheetId="14">#REF!</definedName>
    <definedName name="FCT">#REF!</definedName>
    <definedName name="FD" localSheetId="11">#REF!</definedName>
    <definedName name="FD">#N/A</definedName>
    <definedName name="fda" localSheetId="12">{"total","SUM(total)","YNNNN",FALSE}</definedName>
    <definedName name="fda" localSheetId="11">{"total","SUM(total)","YNNNN",FALSE}</definedName>
    <definedName name="fda">{"total","SUM(total)","YNNNN",FALSE}</definedName>
    <definedName name="FDD_0_0" hidden="1">"A30681"</definedName>
    <definedName name="FDD_0_1" hidden="1">"A31047"</definedName>
    <definedName name="FDD_0_10" hidden="1">"A34334"</definedName>
    <definedName name="FDD_0_11" hidden="1">"A34699"</definedName>
    <definedName name="FDD_0_12" hidden="1">"A35064"</definedName>
    <definedName name="FDD_0_13" hidden="1">"A35430"</definedName>
    <definedName name="FDD_0_14" hidden="1">"A35795"</definedName>
    <definedName name="FDD_0_2" hidden="1">"A31412"</definedName>
    <definedName name="FDD_0_3" hidden="1">"A31777"</definedName>
    <definedName name="FDD_0_4" hidden="1">"A32142"</definedName>
    <definedName name="FDD_0_5" hidden="1">"A32508"</definedName>
    <definedName name="FDD_0_6" hidden="1">"A32873"</definedName>
    <definedName name="FDD_0_7" hidden="1">"A33238"</definedName>
    <definedName name="FDD_0_8" hidden="1">"A33603"</definedName>
    <definedName name="FDD_0_9" hidden="1">"A33969"</definedName>
    <definedName name="FDD_1_0" hidden="1">"U25569"</definedName>
    <definedName name="FDD_10_0" hidden="1">"A25569"</definedName>
    <definedName name="FDD_100_0" hidden="1">"A25569"</definedName>
    <definedName name="FDD_101_0" hidden="1">"A25569"</definedName>
    <definedName name="FDD_102_0" hidden="1">"A25569"</definedName>
    <definedName name="FDD_103_0" hidden="1">"A25569"</definedName>
    <definedName name="FDD_104_0" hidden="1">"A25569"</definedName>
    <definedName name="FDD_105_0" hidden="1">"A25569"</definedName>
    <definedName name="FDD_106_0" hidden="1">"A25569"</definedName>
    <definedName name="FDD_107_0" hidden="1">"A25569"</definedName>
    <definedName name="FDD_108_0" hidden="1">"A25569"</definedName>
    <definedName name="FDD_109_0" hidden="1">"A25569"</definedName>
    <definedName name="FDD_11_0" hidden="1">"A25569"</definedName>
    <definedName name="FDD_110_0" hidden="1">"A25569"</definedName>
    <definedName name="FDD_111_0" hidden="1">"A25569"</definedName>
    <definedName name="FDD_112_0" hidden="1">"A25569"</definedName>
    <definedName name="FDD_113_0" hidden="1">"A25569"</definedName>
    <definedName name="FDD_114_0" hidden="1">"A25569"</definedName>
    <definedName name="FDD_115_0" hidden="1">"A25569"</definedName>
    <definedName name="FDD_116_0" hidden="1">"A25569"</definedName>
    <definedName name="FDD_117_0" hidden="1">"A30681"</definedName>
    <definedName name="FDD_117_1" hidden="1">"A31047"</definedName>
    <definedName name="FDD_117_10" hidden="1">"A34334"</definedName>
    <definedName name="FDD_117_11" hidden="1">"A34699"</definedName>
    <definedName name="FDD_117_12" hidden="1">"A35064"</definedName>
    <definedName name="FDD_117_13" hidden="1">"A35430"</definedName>
    <definedName name="FDD_117_14" hidden="1">"A35795"</definedName>
    <definedName name="FDD_117_2" hidden="1">"A31412"</definedName>
    <definedName name="FDD_117_3" hidden="1">"A31777"</definedName>
    <definedName name="FDD_117_4" hidden="1">"A32142"</definedName>
    <definedName name="FDD_117_5" hidden="1">"A32508"</definedName>
    <definedName name="FDD_117_6" hidden="1">"A32873"</definedName>
    <definedName name="FDD_117_7" hidden="1">"A33238"</definedName>
    <definedName name="FDD_117_8" hidden="1">"A33603"</definedName>
    <definedName name="FDD_117_9" hidden="1">"A33969"</definedName>
    <definedName name="FDD_118_0" hidden="1">"A30681"</definedName>
    <definedName name="FDD_118_1" hidden="1">"A31047"</definedName>
    <definedName name="FDD_118_10" hidden="1">"A34334"</definedName>
    <definedName name="FDD_118_11" hidden="1">"A34699"</definedName>
    <definedName name="FDD_118_12" hidden="1">"A35064"</definedName>
    <definedName name="FDD_118_13" hidden="1">"A35430"</definedName>
    <definedName name="FDD_118_14" hidden="1">"A35795"</definedName>
    <definedName name="FDD_118_2" hidden="1">"A31412"</definedName>
    <definedName name="FDD_118_3" hidden="1">"A31777"</definedName>
    <definedName name="FDD_118_4" hidden="1">"A32142"</definedName>
    <definedName name="FDD_118_5" hidden="1">"A32508"</definedName>
    <definedName name="FDD_118_6" hidden="1">"A32873"</definedName>
    <definedName name="FDD_118_7" hidden="1">"A33238"</definedName>
    <definedName name="FDD_118_8" hidden="1">"A33603"</definedName>
    <definedName name="FDD_118_9" hidden="1">"A33969"</definedName>
    <definedName name="FDD_119_0" hidden="1">"A30681"</definedName>
    <definedName name="FDD_119_1" hidden="1">"A31047"</definedName>
    <definedName name="FDD_119_10" hidden="1">"A34334"</definedName>
    <definedName name="FDD_119_11" hidden="1">"A34699"</definedName>
    <definedName name="FDD_119_12" hidden="1">"A35064"</definedName>
    <definedName name="FDD_119_13" hidden="1">"A35430"</definedName>
    <definedName name="FDD_119_14" hidden="1">"A35795"</definedName>
    <definedName name="FDD_119_2" hidden="1">"A31412"</definedName>
    <definedName name="FDD_119_3" hidden="1">"A31777"</definedName>
    <definedName name="FDD_119_4" hidden="1">"A32142"</definedName>
    <definedName name="FDD_119_5" hidden="1">"A32508"</definedName>
    <definedName name="FDD_119_6" hidden="1">"A32873"</definedName>
    <definedName name="FDD_119_7" hidden="1">"A33238"</definedName>
    <definedName name="FDD_119_8" hidden="1">"A33603"</definedName>
    <definedName name="FDD_119_9" hidden="1">"A33969"</definedName>
    <definedName name="FDD_12_0" hidden="1">"A25569"</definedName>
    <definedName name="FDD_120_0" hidden="1">"A30681"</definedName>
    <definedName name="FDD_120_1" hidden="1">"A31047"</definedName>
    <definedName name="FDD_120_10" hidden="1">"A34334"</definedName>
    <definedName name="FDD_120_11" hidden="1">"A34699"</definedName>
    <definedName name="FDD_120_12" hidden="1">"A35064"</definedName>
    <definedName name="FDD_120_13" hidden="1">"A35430"</definedName>
    <definedName name="FDD_120_14" hidden="1">"A35795"</definedName>
    <definedName name="FDD_120_2" hidden="1">"A31412"</definedName>
    <definedName name="FDD_120_3" hidden="1">"A31777"</definedName>
    <definedName name="FDD_120_4" hidden="1">"A32142"</definedName>
    <definedName name="FDD_120_5" hidden="1">"A32508"</definedName>
    <definedName name="FDD_120_6" hidden="1">"A32873"</definedName>
    <definedName name="FDD_120_7" hidden="1">"A33238"</definedName>
    <definedName name="FDD_120_8" hidden="1">"A33603"</definedName>
    <definedName name="FDD_120_9" hidden="1">"A33969"</definedName>
    <definedName name="FDD_121_0" hidden="1">"A30681"</definedName>
    <definedName name="FDD_121_1" hidden="1">"A31047"</definedName>
    <definedName name="FDD_121_10" hidden="1">"A34334"</definedName>
    <definedName name="FDD_121_11" hidden="1">"A34699"</definedName>
    <definedName name="FDD_121_12" hidden="1">"A35064"</definedName>
    <definedName name="FDD_121_13" hidden="1">"A35430"</definedName>
    <definedName name="FDD_121_14" hidden="1">"A35795"</definedName>
    <definedName name="FDD_121_2" hidden="1">"A31412"</definedName>
    <definedName name="FDD_121_3" hidden="1">"A31777"</definedName>
    <definedName name="FDD_121_4" hidden="1">"A32142"</definedName>
    <definedName name="FDD_121_5" hidden="1">"A32508"</definedName>
    <definedName name="FDD_121_6" hidden="1">"A32873"</definedName>
    <definedName name="FDD_121_7" hidden="1">"A33238"</definedName>
    <definedName name="FDD_121_8" hidden="1">"A33603"</definedName>
    <definedName name="FDD_121_9" hidden="1">"A33969"</definedName>
    <definedName name="FDD_122_0" hidden="1">"A30681"</definedName>
    <definedName name="FDD_122_1" hidden="1">"A31047"</definedName>
    <definedName name="FDD_122_10" hidden="1">"A34334"</definedName>
    <definedName name="FDD_122_11" hidden="1">"A34699"</definedName>
    <definedName name="FDD_122_12" hidden="1">"A35064"</definedName>
    <definedName name="FDD_122_13" hidden="1">"A35430"</definedName>
    <definedName name="FDD_122_14" hidden="1">"A35795"</definedName>
    <definedName name="FDD_122_2" hidden="1">"A31412"</definedName>
    <definedName name="FDD_122_3" hidden="1">"A31777"</definedName>
    <definedName name="FDD_122_4" hidden="1">"A32142"</definedName>
    <definedName name="FDD_122_5" hidden="1">"A32508"</definedName>
    <definedName name="FDD_122_6" hidden="1">"A32873"</definedName>
    <definedName name="FDD_122_7" hidden="1">"A33238"</definedName>
    <definedName name="FDD_122_8" hidden="1">"A33603"</definedName>
    <definedName name="FDD_122_9" hidden="1">"A33969"</definedName>
    <definedName name="FDD_123_0" hidden="1">"A30681"</definedName>
    <definedName name="FDD_123_1" hidden="1">"A31047"</definedName>
    <definedName name="FDD_123_10" hidden="1">"A34334"</definedName>
    <definedName name="FDD_123_11" hidden="1">"A34699"</definedName>
    <definedName name="FDD_123_12" hidden="1">"A35064"</definedName>
    <definedName name="FDD_123_13" hidden="1">"A35430"</definedName>
    <definedName name="FDD_123_14" hidden="1">"A35795"</definedName>
    <definedName name="FDD_123_2" hidden="1">"A31412"</definedName>
    <definedName name="FDD_123_3" hidden="1">"A31777"</definedName>
    <definedName name="FDD_123_4" hidden="1">"A32142"</definedName>
    <definedName name="FDD_123_5" hidden="1">"A32508"</definedName>
    <definedName name="FDD_123_6" hidden="1">"A32873"</definedName>
    <definedName name="FDD_123_7" hidden="1">"A33238"</definedName>
    <definedName name="FDD_123_8" hidden="1">"A33603"</definedName>
    <definedName name="FDD_123_9" hidden="1">"A33969"</definedName>
    <definedName name="FDD_124_0" hidden="1">"A30681"</definedName>
    <definedName name="FDD_124_1" hidden="1">"A31047"</definedName>
    <definedName name="FDD_124_10" hidden="1">"A34334"</definedName>
    <definedName name="FDD_124_11" hidden="1">"A34699"</definedName>
    <definedName name="FDD_124_12" hidden="1">"A35064"</definedName>
    <definedName name="FDD_124_13" hidden="1">"A35430"</definedName>
    <definedName name="FDD_124_14" hidden="1">"A35795"</definedName>
    <definedName name="FDD_124_2" hidden="1">"A31412"</definedName>
    <definedName name="FDD_124_3" hidden="1">"A31777"</definedName>
    <definedName name="FDD_124_4" hidden="1">"A32142"</definedName>
    <definedName name="FDD_124_5" hidden="1">"A32508"</definedName>
    <definedName name="FDD_124_6" hidden="1">"A32873"</definedName>
    <definedName name="FDD_124_7" hidden="1">"A33238"</definedName>
    <definedName name="FDD_124_8" hidden="1">"A33603"</definedName>
    <definedName name="FDD_124_9" hidden="1">"A33969"</definedName>
    <definedName name="FDD_125_0" hidden="1">"A30681"</definedName>
    <definedName name="FDD_125_1" hidden="1">"A31047"</definedName>
    <definedName name="FDD_125_10" hidden="1">"A34334"</definedName>
    <definedName name="FDD_125_11" hidden="1">"A34699"</definedName>
    <definedName name="FDD_125_12" hidden="1">"A35064"</definedName>
    <definedName name="FDD_125_13" hidden="1">"A35430"</definedName>
    <definedName name="FDD_125_14" hidden="1">"A35795"</definedName>
    <definedName name="FDD_125_2" hidden="1">"A31412"</definedName>
    <definedName name="FDD_125_3" hidden="1">"A31777"</definedName>
    <definedName name="FDD_125_4" hidden="1">"A32142"</definedName>
    <definedName name="FDD_125_5" hidden="1">"A32508"</definedName>
    <definedName name="FDD_125_6" hidden="1">"A32873"</definedName>
    <definedName name="FDD_125_7" hidden="1">"A33238"</definedName>
    <definedName name="FDD_125_8" hidden="1">"A33603"</definedName>
    <definedName name="FDD_125_9" hidden="1">"A33969"</definedName>
    <definedName name="FDD_126_0" hidden="1">"A30681"</definedName>
    <definedName name="FDD_126_1" hidden="1">"A31047"</definedName>
    <definedName name="FDD_126_10" hidden="1">"A34334"</definedName>
    <definedName name="FDD_126_11" hidden="1">"A34699"</definedName>
    <definedName name="FDD_126_12" hidden="1">"A35064"</definedName>
    <definedName name="FDD_126_13" hidden="1">"A35430"</definedName>
    <definedName name="FDD_126_14" hidden="1">"A35795"</definedName>
    <definedName name="FDD_126_2" hidden="1">"A31412"</definedName>
    <definedName name="FDD_126_3" hidden="1">"A31777"</definedName>
    <definedName name="FDD_126_4" hidden="1">"A32142"</definedName>
    <definedName name="FDD_126_5" hidden="1">"A32508"</definedName>
    <definedName name="FDD_126_6" hidden="1">"A32873"</definedName>
    <definedName name="FDD_126_7" hidden="1">"A33238"</definedName>
    <definedName name="FDD_126_8" hidden="1">"A33603"</definedName>
    <definedName name="FDD_126_9" hidden="1">"A33969"</definedName>
    <definedName name="FDD_127_0" hidden="1">"A30681"</definedName>
    <definedName name="FDD_127_1" hidden="1">"A31047"</definedName>
    <definedName name="FDD_127_10" hidden="1">"A34334"</definedName>
    <definedName name="FDD_127_11" hidden="1">"A34699"</definedName>
    <definedName name="FDD_127_12" hidden="1">"A35064"</definedName>
    <definedName name="FDD_127_13" hidden="1">"A35430"</definedName>
    <definedName name="FDD_127_14" hidden="1">"A35795"</definedName>
    <definedName name="FDD_127_2" hidden="1">"A31412"</definedName>
    <definedName name="FDD_127_3" hidden="1">"A31777"</definedName>
    <definedName name="FDD_127_4" hidden="1">"A32142"</definedName>
    <definedName name="FDD_127_5" hidden="1">"A32508"</definedName>
    <definedName name="FDD_127_6" hidden="1">"A32873"</definedName>
    <definedName name="FDD_127_7" hidden="1">"A33238"</definedName>
    <definedName name="FDD_127_8" hidden="1">"A33603"</definedName>
    <definedName name="FDD_127_9" hidden="1">"A33969"</definedName>
    <definedName name="FDD_128_0" hidden="1">"A30681"</definedName>
    <definedName name="FDD_128_1" hidden="1">"A31047"</definedName>
    <definedName name="FDD_128_10" hidden="1">"A34334"</definedName>
    <definedName name="FDD_128_11" hidden="1">"A34699"</definedName>
    <definedName name="FDD_128_12" hidden="1">"A35064"</definedName>
    <definedName name="FDD_128_13" hidden="1">"A35430"</definedName>
    <definedName name="FDD_128_14" hidden="1">"A35795"</definedName>
    <definedName name="FDD_128_2" hidden="1">"A31412"</definedName>
    <definedName name="FDD_128_3" hidden="1">"A31777"</definedName>
    <definedName name="FDD_128_4" hidden="1">"A32142"</definedName>
    <definedName name="FDD_128_5" hidden="1">"A32508"</definedName>
    <definedName name="FDD_128_6" hidden="1">"A32873"</definedName>
    <definedName name="FDD_128_7" hidden="1">"A33238"</definedName>
    <definedName name="FDD_128_8" hidden="1">"A33603"</definedName>
    <definedName name="FDD_128_9" hidden="1">"A33969"</definedName>
    <definedName name="FDD_129_0" hidden="1">"A30681"</definedName>
    <definedName name="FDD_129_1" hidden="1">"A31047"</definedName>
    <definedName name="FDD_129_10" hidden="1">"A34334"</definedName>
    <definedName name="FDD_129_11" hidden="1">"A34699"</definedName>
    <definedName name="FDD_129_12" hidden="1">"A35064"</definedName>
    <definedName name="FDD_129_13" hidden="1">"A35430"</definedName>
    <definedName name="FDD_129_14" hidden="1">"A35795"</definedName>
    <definedName name="FDD_129_2" hidden="1">"A31412"</definedName>
    <definedName name="FDD_129_3" hidden="1">"A31777"</definedName>
    <definedName name="FDD_129_4" hidden="1">"A32142"</definedName>
    <definedName name="FDD_129_5" hidden="1">"A32508"</definedName>
    <definedName name="FDD_129_6" hidden="1">"A32873"</definedName>
    <definedName name="FDD_129_7" hidden="1">"A33238"</definedName>
    <definedName name="FDD_129_8" hidden="1">"A33603"</definedName>
    <definedName name="FDD_129_9" hidden="1">"A33969"</definedName>
    <definedName name="FDD_13_0" hidden="1">"A25569"</definedName>
    <definedName name="FDD_130_0" hidden="1">"A30681"</definedName>
    <definedName name="FDD_130_1" hidden="1">"A31047"</definedName>
    <definedName name="FDD_130_10" hidden="1">"A34334"</definedName>
    <definedName name="FDD_130_11" hidden="1">"A34699"</definedName>
    <definedName name="FDD_130_12" hidden="1">"A35064"</definedName>
    <definedName name="FDD_130_13" hidden="1">"A35430"</definedName>
    <definedName name="FDD_130_14" hidden="1">"A35795"</definedName>
    <definedName name="FDD_130_2" hidden="1">"A31412"</definedName>
    <definedName name="FDD_130_3" hidden="1">"A31777"</definedName>
    <definedName name="FDD_130_4" hidden="1">"A32142"</definedName>
    <definedName name="FDD_130_5" hidden="1">"A32508"</definedName>
    <definedName name="FDD_130_6" hidden="1">"A32873"</definedName>
    <definedName name="FDD_130_7" hidden="1">"A33238"</definedName>
    <definedName name="FDD_130_8" hidden="1">"A33603"</definedName>
    <definedName name="FDD_130_9" hidden="1">"A33969"</definedName>
    <definedName name="FDD_131_0" hidden="1">"A30681"</definedName>
    <definedName name="FDD_131_1" hidden="1">"A31047"</definedName>
    <definedName name="FDD_131_10" hidden="1">"A34334"</definedName>
    <definedName name="FDD_131_11" hidden="1">"A34699"</definedName>
    <definedName name="FDD_131_12" hidden="1">"A35064"</definedName>
    <definedName name="FDD_131_13" hidden="1">"A35430"</definedName>
    <definedName name="FDD_131_14" hidden="1">"A35795"</definedName>
    <definedName name="FDD_131_2" hidden="1">"A31412"</definedName>
    <definedName name="FDD_131_3" hidden="1">"A31777"</definedName>
    <definedName name="FDD_131_4" hidden="1">"A32142"</definedName>
    <definedName name="FDD_131_5" hidden="1">"A32508"</definedName>
    <definedName name="FDD_131_6" hidden="1">"A32873"</definedName>
    <definedName name="FDD_131_7" hidden="1">"A33238"</definedName>
    <definedName name="FDD_131_8" hidden="1">"A33603"</definedName>
    <definedName name="FDD_131_9" hidden="1">"A33969"</definedName>
    <definedName name="FDD_132_0" hidden="1">"U30681"</definedName>
    <definedName name="FDD_132_1" hidden="1">"U31047"</definedName>
    <definedName name="FDD_132_10" hidden="1">"U34334"</definedName>
    <definedName name="FDD_132_11" hidden="1">"U34699"</definedName>
    <definedName name="FDD_132_12" hidden="1">"U35064"</definedName>
    <definedName name="FDD_132_13" hidden="1">"U35430"</definedName>
    <definedName name="FDD_132_14" hidden="1">"U35795"</definedName>
    <definedName name="FDD_132_2" hidden="1">"U31412"</definedName>
    <definedName name="FDD_132_3" hidden="1">"U31777"</definedName>
    <definedName name="FDD_132_4" hidden="1">"U32142"</definedName>
    <definedName name="FDD_132_5" hidden="1">"U32508"</definedName>
    <definedName name="FDD_132_6" hidden="1">"U32873"</definedName>
    <definedName name="FDD_132_7" hidden="1">"U33238"</definedName>
    <definedName name="FDD_132_8" hidden="1">"U33603"</definedName>
    <definedName name="FDD_132_9" hidden="1">"U33969"</definedName>
    <definedName name="FDD_133_0" hidden="1">"A30681"</definedName>
    <definedName name="FDD_133_1" hidden="1">"A31047"</definedName>
    <definedName name="FDD_133_10" hidden="1">"A34334"</definedName>
    <definedName name="FDD_133_11" hidden="1">"A34699"</definedName>
    <definedName name="FDD_133_12" hidden="1">"A35064"</definedName>
    <definedName name="FDD_133_13" hidden="1">"A35430"</definedName>
    <definedName name="FDD_133_14" hidden="1">"A35795"</definedName>
    <definedName name="FDD_133_2" hidden="1">"A31412"</definedName>
    <definedName name="FDD_133_3" hidden="1">"A31777"</definedName>
    <definedName name="FDD_133_4" hidden="1">"A32142"</definedName>
    <definedName name="FDD_133_5" hidden="1">"A32508"</definedName>
    <definedName name="FDD_133_6" hidden="1">"A32873"</definedName>
    <definedName name="FDD_133_7" hidden="1">"A33238"</definedName>
    <definedName name="FDD_133_8" hidden="1">"A33603"</definedName>
    <definedName name="FDD_133_9" hidden="1">"A33969"</definedName>
    <definedName name="FDD_134_0" hidden="1">"A30681"</definedName>
    <definedName name="FDD_134_1" hidden="1">"A31047"</definedName>
    <definedName name="FDD_134_10" hidden="1">"A34334"</definedName>
    <definedName name="FDD_134_11" hidden="1">"A34699"</definedName>
    <definedName name="FDD_134_12" hidden="1">"A35064"</definedName>
    <definedName name="FDD_134_13" hidden="1">"A35430"</definedName>
    <definedName name="FDD_134_14" hidden="1">"A35795"</definedName>
    <definedName name="FDD_134_2" hidden="1">"A31412"</definedName>
    <definedName name="FDD_134_3" hidden="1">"A31777"</definedName>
    <definedName name="FDD_134_4" hidden="1">"A32142"</definedName>
    <definedName name="FDD_134_5" hidden="1">"A32508"</definedName>
    <definedName name="FDD_134_6" hidden="1">"A32873"</definedName>
    <definedName name="FDD_134_7" hidden="1">"A33238"</definedName>
    <definedName name="FDD_134_8" hidden="1">"A33603"</definedName>
    <definedName name="FDD_134_9" hidden="1">"A33969"</definedName>
    <definedName name="FDD_135_0" hidden="1">"A30681"</definedName>
    <definedName name="FDD_135_1" hidden="1">"A31047"</definedName>
    <definedName name="FDD_135_10" hidden="1">"A34334"</definedName>
    <definedName name="FDD_135_11" hidden="1">"A34699"</definedName>
    <definedName name="FDD_135_12" hidden="1">"A35064"</definedName>
    <definedName name="FDD_135_13" hidden="1">"A35430"</definedName>
    <definedName name="FDD_135_14" hidden="1">"A35795"</definedName>
    <definedName name="FDD_135_2" hidden="1">"A31412"</definedName>
    <definedName name="FDD_135_3" hidden="1">"A31777"</definedName>
    <definedName name="FDD_135_4" hidden="1">"A32142"</definedName>
    <definedName name="FDD_135_5" hidden="1">"A32508"</definedName>
    <definedName name="FDD_135_6" hidden="1">"A32873"</definedName>
    <definedName name="FDD_135_7" hidden="1">"A33238"</definedName>
    <definedName name="FDD_135_8" hidden="1">"A33603"</definedName>
    <definedName name="FDD_135_9" hidden="1">"A33969"</definedName>
    <definedName name="FDD_136_0" hidden="1">"A30681"</definedName>
    <definedName name="FDD_136_1" hidden="1">"A31047"</definedName>
    <definedName name="FDD_136_10" hidden="1">"A34334"</definedName>
    <definedName name="FDD_136_11" hidden="1">"A34699"</definedName>
    <definedName name="FDD_136_12" hidden="1">"A35064"</definedName>
    <definedName name="FDD_136_13" hidden="1">"A35430"</definedName>
    <definedName name="FDD_136_14" hidden="1">"A35795"</definedName>
    <definedName name="FDD_136_2" hidden="1">"A31412"</definedName>
    <definedName name="FDD_136_3" hidden="1">"A31777"</definedName>
    <definedName name="FDD_136_4" hidden="1">"A32142"</definedName>
    <definedName name="FDD_136_5" hidden="1">"A32508"</definedName>
    <definedName name="FDD_136_6" hidden="1">"A32873"</definedName>
    <definedName name="FDD_136_7" hidden="1">"A33238"</definedName>
    <definedName name="FDD_136_8" hidden="1">"A33603"</definedName>
    <definedName name="FDD_136_9" hidden="1">"A33969"</definedName>
    <definedName name="FDD_137_0" hidden="1">"A30681"</definedName>
    <definedName name="FDD_137_1" hidden="1">"A31047"</definedName>
    <definedName name="FDD_137_10" hidden="1">"A34334"</definedName>
    <definedName name="FDD_137_11" hidden="1">"A34699"</definedName>
    <definedName name="FDD_137_12" hidden="1">"A35064"</definedName>
    <definedName name="FDD_137_13" hidden="1">"A35430"</definedName>
    <definedName name="FDD_137_14" hidden="1">"A35795"</definedName>
    <definedName name="FDD_137_2" hidden="1">"A31412"</definedName>
    <definedName name="FDD_137_3" hidden="1">"A31777"</definedName>
    <definedName name="FDD_137_4" hidden="1">"A32142"</definedName>
    <definedName name="FDD_137_5" hidden="1">"A32508"</definedName>
    <definedName name="FDD_137_6" hidden="1">"A32873"</definedName>
    <definedName name="FDD_137_7" hidden="1">"A33238"</definedName>
    <definedName name="FDD_137_8" hidden="1">"A33603"</definedName>
    <definedName name="FDD_137_9" hidden="1">"A33969"</definedName>
    <definedName name="FDD_138_0" hidden="1">"A30681"</definedName>
    <definedName name="FDD_138_1" hidden="1">"A31047"</definedName>
    <definedName name="FDD_138_10" hidden="1">"A34334"</definedName>
    <definedName name="FDD_138_11" hidden="1">"A34699"</definedName>
    <definedName name="FDD_138_12" hidden="1">"A35064"</definedName>
    <definedName name="FDD_138_13" hidden="1">"A35430"</definedName>
    <definedName name="FDD_138_14" hidden="1">"A35795"</definedName>
    <definedName name="FDD_138_2" hidden="1">"A31412"</definedName>
    <definedName name="FDD_138_3" hidden="1">"A31777"</definedName>
    <definedName name="FDD_138_4" hidden="1">"A32142"</definedName>
    <definedName name="FDD_138_5" hidden="1">"A32508"</definedName>
    <definedName name="FDD_138_6" hidden="1">"A32873"</definedName>
    <definedName name="FDD_138_7" hidden="1">"A33238"</definedName>
    <definedName name="FDD_138_8" hidden="1">"A33603"</definedName>
    <definedName name="FDD_138_9" hidden="1">"A33969"</definedName>
    <definedName name="FDD_139_0" hidden="1">"A30681"</definedName>
    <definedName name="FDD_139_1" hidden="1">"A31047"</definedName>
    <definedName name="FDD_139_10" hidden="1">"U34334"</definedName>
    <definedName name="FDD_139_11" hidden="1">"U34699"</definedName>
    <definedName name="FDD_139_12" hidden="1">"U35064"</definedName>
    <definedName name="FDD_139_13" hidden="1">"U35430"</definedName>
    <definedName name="FDD_139_14" hidden="1">"U35795"</definedName>
    <definedName name="FDD_139_2" hidden="1">"A31412"</definedName>
    <definedName name="FDD_139_3" hidden="1">"U31777"</definedName>
    <definedName name="FDD_139_4" hidden="1">"U32142"</definedName>
    <definedName name="FDD_139_5" hidden="1">"U32508"</definedName>
    <definedName name="FDD_139_6" hidden="1">"U32873"</definedName>
    <definedName name="FDD_139_7" hidden="1">"U33238"</definedName>
    <definedName name="FDD_139_8" hidden="1">"U33603"</definedName>
    <definedName name="FDD_139_9" hidden="1">"U33969"</definedName>
    <definedName name="FDD_14_0" hidden="1">"A25569"</definedName>
    <definedName name="FDD_140_0" hidden="1">"A25569"</definedName>
    <definedName name="FDD_141_0" hidden="1">"A30681"</definedName>
    <definedName name="FDD_141_1" hidden="1">"A31047"</definedName>
    <definedName name="FDD_141_10" hidden="1">"A34334"</definedName>
    <definedName name="FDD_141_11" hidden="1">"A34699"</definedName>
    <definedName name="FDD_141_12" hidden="1">"A35064"</definedName>
    <definedName name="FDD_141_13" hidden="1">"A35430"</definedName>
    <definedName name="FDD_141_14" hidden="1">"A35795"</definedName>
    <definedName name="FDD_141_2" hidden="1">"A31412"</definedName>
    <definedName name="FDD_141_3" hidden="1">"A31777"</definedName>
    <definedName name="FDD_141_4" hidden="1">"A32142"</definedName>
    <definedName name="FDD_141_5" hidden="1">"A32508"</definedName>
    <definedName name="FDD_141_6" hidden="1">"A32873"</definedName>
    <definedName name="FDD_141_7" hidden="1">"A33238"</definedName>
    <definedName name="FDD_141_8" hidden="1">"A33603"</definedName>
    <definedName name="FDD_141_9" hidden="1">"A33969"</definedName>
    <definedName name="FDD_142_0" hidden="1">"A30681"</definedName>
    <definedName name="FDD_142_1" hidden="1">"A31047"</definedName>
    <definedName name="FDD_142_10" hidden="1">"A34334"</definedName>
    <definedName name="FDD_142_11" hidden="1">"A34699"</definedName>
    <definedName name="FDD_142_12" hidden="1">"A35064"</definedName>
    <definedName name="FDD_142_13" hidden="1">"A35430"</definedName>
    <definedName name="FDD_142_14" hidden="1">"A35795"</definedName>
    <definedName name="FDD_142_2" hidden="1">"A31412"</definedName>
    <definedName name="FDD_142_3" hidden="1">"A31777"</definedName>
    <definedName name="FDD_142_4" hidden="1">"A32142"</definedName>
    <definedName name="FDD_142_5" hidden="1">"A32508"</definedName>
    <definedName name="FDD_142_6" hidden="1">"A32873"</definedName>
    <definedName name="FDD_142_7" hidden="1">"A33238"</definedName>
    <definedName name="FDD_142_8" hidden="1">"A33603"</definedName>
    <definedName name="FDD_142_9" hidden="1">"A33969"</definedName>
    <definedName name="FDD_143_0" hidden="1">"A30681"</definedName>
    <definedName name="FDD_143_1" hidden="1">"A31047"</definedName>
    <definedName name="FDD_143_10" hidden="1">"A34334"</definedName>
    <definedName name="FDD_143_11" hidden="1">"A34699"</definedName>
    <definedName name="FDD_143_12" hidden="1">"A35064"</definedName>
    <definedName name="FDD_143_13" hidden="1">"A35430"</definedName>
    <definedName name="FDD_143_14" hidden="1">"A35795"</definedName>
    <definedName name="FDD_143_2" hidden="1">"A31412"</definedName>
    <definedName name="FDD_143_3" hidden="1">"A31777"</definedName>
    <definedName name="FDD_143_4" hidden="1">"A32142"</definedName>
    <definedName name="FDD_143_5" hidden="1">"A32508"</definedName>
    <definedName name="FDD_143_6" hidden="1">"A32873"</definedName>
    <definedName name="FDD_143_7" hidden="1">"A33238"</definedName>
    <definedName name="FDD_143_8" hidden="1">"A33603"</definedName>
    <definedName name="FDD_143_9" hidden="1">"A33969"</definedName>
    <definedName name="FDD_144_0" hidden="1">"A30681"</definedName>
    <definedName name="FDD_144_1" hidden="1">"A31047"</definedName>
    <definedName name="FDD_144_10" hidden="1">"A34334"</definedName>
    <definedName name="FDD_144_11" hidden="1">"A34699"</definedName>
    <definedName name="FDD_144_12" hidden="1">"A35064"</definedName>
    <definedName name="FDD_144_13" hidden="1">"A35430"</definedName>
    <definedName name="FDD_144_14" hidden="1">"A35795"</definedName>
    <definedName name="FDD_144_2" hidden="1">"A31412"</definedName>
    <definedName name="FDD_144_3" hidden="1">"A31777"</definedName>
    <definedName name="FDD_144_4" hidden="1">"A32142"</definedName>
    <definedName name="FDD_144_5" hidden="1">"A32508"</definedName>
    <definedName name="FDD_144_6" hidden="1">"A32873"</definedName>
    <definedName name="FDD_144_7" hidden="1">"A33238"</definedName>
    <definedName name="FDD_144_8" hidden="1">"A33603"</definedName>
    <definedName name="FDD_144_9" hidden="1">"A33969"</definedName>
    <definedName name="FDD_145_0" hidden="1">"A30681"</definedName>
    <definedName name="FDD_145_1" hidden="1">"A31047"</definedName>
    <definedName name="FDD_145_10" hidden="1">"A34334"</definedName>
    <definedName name="FDD_145_11" hidden="1">"A34699"</definedName>
    <definedName name="FDD_145_12" hidden="1">"A35064"</definedName>
    <definedName name="FDD_145_13" hidden="1">"A35430"</definedName>
    <definedName name="FDD_145_14" hidden="1">"A35795"</definedName>
    <definedName name="FDD_145_2" hidden="1">"A31412"</definedName>
    <definedName name="FDD_145_3" hidden="1">"A31777"</definedName>
    <definedName name="FDD_145_4" hidden="1">"A32142"</definedName>
    <definedName name="FDD_145_5" hidden="1">"A32508"</definedName>
    <definedName name="FDD_145_6" hidden="1">"A32873"</definedName>
    <definedName name="FDD_145_7" hidden="1">"A33238"</definedName>
    <definedName name="FDD_145_8" hidden="1">"A33603"</definedName>
    <definedName name="FDD_145_9" hidden="1">"A33969"</definedName>
    <definedName name="FDD_146_0" hidden="1">"A30681"</definedName>
    <definedName name="FDD_146_1" hidden="1">"A31047"</definedName>
    <definedName name="FDD_146_10" hidden="1">"A34334"</definedName>
    <definedName name="FDD_146_11" hidden="1">"A34699"</definedName>
    <definedName name="FDD_146_12" hidden="1">"A35064"</definedName>
    <definedName name="FDD_146_13" hidden="1">"A35430"</definedName>
    <definedName name="FDD_146_14" hidden="1">"A35795"</definedName>
    <definedName name="FDD_146_2" hidden="1">"A31412"</definedName>
    <definedName name="FDD_146_3" hidden="1">"A31777"</definedName>
    <definedName name="FDD_146_4" hidden="1">"A32142"</definedName>
    <definedName name="FDD_146_5" hidden="1">"A32508"</definedName>
    <definedName name="FDD_146_6" hidden="1">"A32873"</definedName>
    <definedName name="FDD_146_7" hidden="1">"A33238"</definedName>
    <definedName name="FDD_146_8" hidden="1">"A33603"</definedName>
    <definedName name="FDD_146_9" hidden="1">"A33969"</definedName>
    <definedName name="FDD_147_0" hidden="1">"U30681"</definedName>
    <definedName name="FDD_147_1" hidden="1">"U31047"</definedName>
    <definedName name="FDD_147_10" hidden="1">"U34334"</definedName>
    <definedName name="FDD_147_11" hidden="1">"U34699"</definedName>
    <definedName name="FDD_147_12" hidden="1">"U35064"</definedName>
    <definedName name="FDD_147_13" hidden="1">"U35430"</definedName>
    <definedName name="FDD_147_14" hidden="1">"U35795"</definedName>
    <definedName name="FDD_147_2" hidden="1">"U31412"</definedName>
    <definedName name="FDD_147_3" hidden="1">"U31777"</definedName>
    <definedName name="FDD_147_4" hidden="1">"U32142"</definedName>
    <definedName name="FDD_147_5" hidden="1">"U32508"</definedName>
    <definedName name="FDD_147_6" hidden="1">"U32873"</definedName>
    <definedName name="FDD_147_7" hidden="1">"U33238"</definedName>
    <definedName name="FDD_147_8" hidden="1">"U33603"</definedName>
    <definedName name="FDD_147_9" hidden="1">"U33969"</definedName>
    <definedName name="FDD_148_0" hidden="1">"A30681"</definedName>
    <definedName name="FDD_148_1" hidden="1">"A31047"</definedName>
    <definedName name="FDD_148_10" hidden="1">"A34334"</definedName>
    <definedName name="FDD_148_11" hidden="1">"A34699"</definedName>
    <definedName name="FDD_148_12" hidden="1">"A35064"</definedName>
    <definedName name="FDD_148_13" hidden="1">"A35430"</definedName>
    <definedName name="FDD_148_14" hidden="1">"A35795"</definedName>
    <definedName name="FDD_148_2" hidden="1">"A31412"</definedName>
    <definedName name="FDD_148_3" hidden="1">"A31777"</definedName>
    <definedName name="FDD_148_4" hidden="1">"A32142"</definedName>
    <definedName name="FDD_148_5" hidden="1">"A32508"</definedName>
    <definedName name="FDD_148_6" hidden="1">"A32873"</definedName>
    <definedName name="FDD_148_7" hidden="1">"A33238"</definedName>
    <definedName name="FDD_148_8" hidden="1">"A33603"</definedName>
    <definedName name="FDD_148_9" hidden="1">"A33969"</definedName>
    <definedName name="FDD_149_0" hidden="1">"U30681"</definedName>
    <definedName name="FDD_149_1" hidden="1">"U31047"</definedName>
    <definedName name="FDD_149_10" hidden="1">"U34334"</definedName>
    <definedName name="FDD_149_11" hidden="1">"U34699"</definedName>
    <definedName name="FDD_149_12" hidden="1">"U35064"</definedName>
    <definedName name="FDD_149_13" hidden="1">"U35430"</definedName>
    <definedName name="FDD_149_14" hidden="1">"A35795"</definedName>
    <definedName name="FDD_149_2" hidden="1">"U31412"</definedName>
    <definedName name="FDD_149_3" hidden="1">"U31777"</definedName>
    <definedName name="FDD_149_4" hidden="1">"U32142"</definedName>
    <definedName name="FDD_149_5" hidden="1">"U32508"</definedName>
    <definedName name="FDD_149_6" hidden="1">"U32873"</definedName>
    <definedName name="FDD_149_7" hidden="1">"U33238"</definedName>
    <definedName name="FDD_149_8" hidden="1">"U33603"</definedName>
    <definedName name="FDD_149_9" hidden="1">"U33969"</definedName>
    <definedName name="FDD_15_0" hidden="1">"A25569"</definedName>
    <definedName name="FDD_151_0" hidden="1">"A30681"</definedName>
    <definedName name="FDD_151_1" hidden="1">"A31047"</definedName>
    <definedName name="FDD_151_10" hidden="1">"A34334"</definedName>
    <definedName name="FDD_151_11" hidden="1">"A34699"</definedName>
    <definedName name="FDD_151_12" hidden="1">"A35064"</definedName>
    <definedName name="FDD_151_13" hidden="1">"A35430"</definedName>
    <definedName name="FDD_151_14" hidden="1">"A35795"</definedName>
    <definedName name="FDD_151_2" hidden="1">"A31412"</definedName>
    <definedName name="FDD_151_3" hidden="1">"A31777"</definedName>
    <definedName name="FDD_151_4" hidden="1">"A32142"</definedName>
    <definedName name="FDD_151_5" hidden="1">"A32508"</definedName>
    <definedName name="FDD_151_6" hidden="1">"A32873"</definedName>
    <definedName name="FDD_151_7" hidden="1">"A33238"</definedName>
    <definedName name="FDD_151_8" hidden="1">"A33603"</definedName>
    <definedName name="FDD_151_9" hidden="1">"A33969"</definedName>
    <definedName name="FDD_152_0" hidden="1">"A30681"</definedName>
    <definedName name="FDD_152_1" hidden="1">"A31047"</definedName>
    <definedName name="FDD_152_10" hidden="1">"A34334"</definedName>
    <definedName name="FDD_152_11" hidden="1">"A34699"</definedName>
    <definedName name="FDD_152_12" hidden="1">"A35064"</definedName>
    <definedName name="FDD_152_13" hidden="1">"A35430"</definedName>
    <definedName name="FDD_152_14" hidden="1">"A35795"</definedName>
    <definedName name="FDD_152_15" hidden="1">"E36160"</definedName>
    <definedName name="FDD_152_2" hidden="1">"A31412"</definedName>
    <definedName name="FDD_152_3" hidden="1">"A31777"</definedName>
    <definedName name="FDD_152_4" hidden="1">"A32142"</definedName>
    <definedName name="FDD_152_5" hidden="1">"A32508"</definedName>
    <definedName name="FDD_152_6" hidden="1">"A32873"</definedName>
    <definedName name="FDD_152_7" hidden="1">"A33238"</definedName>
    <definedName name="FDD_152_8" hidden="1">"A33603"</definedName>
    <definedName name="FDD_152_9" hidden="1">"A33969"</definedName>
    <definedName name="FDD_153_0" hidden="1">"A30681"</definedName>
    <definedName name="FDD_153_1" hidden="1">"A31047"</definedName>
    <definedName name="FDD_153_10" hidden="1">"A34334"</definedName>
    <definedName name="FDD_153_11" hidden="1">"A34699"</definedName>
    <definedName name="FDD_153_12" hidden="1">"A35064"</definedName>
    <definedName name="FDD_153_13" hidden="1">"A35430"</definedName>
    <definedName name="FDD_153_14" hidden="1">"A35795"</definedName>
    <definedName name="FDD_153_2" hidden="1">"A31412"</definedName>
    <definedName name="FDD_153_3" hidden="1">"A31777"</definedName>
    <definedName name="FDD_153_4" hidden="1">"A32142"</definedName>
    <definedName name="FDD_153_5" hidden="1">"A32508"</definedName>
    <definedName name="FDD_153_6" hidden="1">"A32873"</definedName>
    <definedName name="FDD_153_7" hidden="1">"A33238"</definedName>
    <definedName name="FDD_153_8" hidden="1">"A33603"</definedName>
    <definedName name="FDD_153_9" hidden="1">"A33969"</definedName>
    <definedName name="FDD_154_0" hidden="1">"A30681"</definedName>
    <definedName name="FDD_154_1" hidden="1">"A31047"</definedName>
    <definedName name="FDD_154_10" hidden="1">"A34334"</definedName>
    <definedName name="FDD_154_11" hidden="1">"A34699"</definedName>
    <definedName name="FDD_154_12" hidden="1">"A35064"</definedName>
    <definedName name="FDD_154_13" hidden="1">"A35430"</definedName>
    <definedName name="FDD_154_14" hidden="1">"A35795"</definedName>
    <definedName name="FDD_154_2" hidden="1">"A31412"</definedName>
    <definedName name="FDD_154_3" hidden="1">"A31777"</definedName>
    <definedName name="FDD_154_4" hidden="1">"A32142"</definedName>
    <definedName name="FDD_154_5" hidden="1">"A32508"</definedName>
    <definedName name="FDD_154_6" hidden="1">"A32873"</definedName>
    <definedName name="FDD_154_7" hidden="1">"A33238"</definedName>
    <definedName name="FDD_154_8" hidden="1">"A33603"</definedName>
    <definedName name="FDD_154_9" hidden="1">"A33969"</definedName>
    <definedName name="FDD_155_0" hidden="1">"A25569"</definedName>
    <definedName name="FDD_156_0" hidden="1">"A30681"</definedName>
    <definedName name="FDD_156_1" hidden="1">"A31047"</definedName>
    <definedName name="FDD_156_10" hidden="1">"A34334"</definedName>
    <definedName name="FDD_156_11" hidden="1">"A34699"</definedName>
    <definedName name="FDD_156_12" hidden="1">"A35064"</definedName>
    <definedName name="FDD_156_13" hidden="1">"A35430"</definedName>
    <definedName name="FDD_156_14" hidden="1">"A35795"</definedName>
    <definedName name="FDD_156_15" hidden="1">"E36160"</definedName>
    <definedName name="FDD_156_2" hidden="1">"A31412"</definedName>
    <definedName name="FDD_156_3" hidden="1">"A31777"</definedName>
    <definedName name="FDD_156_4" hidden="1">"A32142"</definedName>
    <definedName name="FDD_156_5" hidden="1">"A32508"</definedName>
    <definedName name="FDD_156_6" hidden="1">"A32873"</definedName>
    <definedName name="FDD_156_7" hidden="1">"A33238"</definedName>
    <definedName name="FDD_156_8" hidden="1">"A33603"</definedName>
    <definedName name="FDD_156_9" hidden="1">"A33969"</definedName>
    <definedName name="FDD_157_0" hidden="1">"A30681"</definedName>
    <definedName name="FDD_157_1" hidden="1">"A31047"</definedName>
    <definedName name="FDD_157_10" hidden="1">"A34334"</definedName>
    <definedName name="FDD_157_11" hidden="1">"A34699"</definedName>
    <definedName name="FDD_157_12" hidden="1">"A35064"</definedName>
    <definedName name="FDD_157_13" hidden="1">"A35430"</definedName>
    <definedName name="FDD_157_14" hidden="1">"A35795"</definedName>
    <definedName name="FDD_157_2" hidden="1">"A31412"</definedName>
    <definedName name="FDD_157_3" hidden="1">"A31777"</definedName>
    <definedName name="FDD_157_4" hidden="1">"A32142"</definedName>
    <definedName name="FDD_157_5" hidden="1">"A32508"</definedName>
    <definedName name="FDD_157_6" hidden="1">"A32873"</definedName>
    <definedName name="FDD_157_7" hidden="1">"A33238"</definedName>
    <definedName name="FDD_157_8" hidden="1">"A33603"</definedName>
    <definedName name="FDD_157_9" hidden="1">"A33969"</definedName>
    <definedName name="FDD_158_0" hidden="1">"A30681"</definedName>
    <definedName name="FDD_158_1" hidden="1">"A31047"</definedName>
    <definedName name="FDD_158_10" hidden="1">"A34334"</definedName>
    <definedName name="FDD_158_11" hidden="1">"A34699"</definedName>
    <definedName name="FDD_158_12" hidden="1">"A35064"</definedName>
    <definedName name="FDD_158_13" hidden="1">"A35430"</definedName>
    <definedName name="FDD_158_14" hidden="1">"A35795"</definedName>
    <definedName name="FDD_158_15" hidden="1">"E36160"</definedName>
    <definedName name="FDD_158_2" hidden="1">"A31412"</definedName>
    <definedName name="FDD_158_3" hidden="1">"A31777"</definedName>
    <definedName name="FDD_158_4" hidden="1">"A32142"</definedName>
    <definedName name="FDD_158_5" hidden="1">"A32508"</definedName>
    <definedName name="FDD_158_6" hidden="1">"A32873"</definedName>
    <definedName name="FDD_158_7" hidden="1">"A33238"</definedName>
    <definedName name="FDD_158_8" hidden="1">"A33603"</definedName>
    <definedName name="FDD_158_9" hidden="1">"A33969"</definedName>
    <definedName name="FDD_159_0" hidden="1">"A30681"</definedName>
    <definedName name="FDD_159_1" hidden="1">"A31047"</definedName>
    <definedName name="FDD_159_10" hidden="1">"A34334"</definedName>
    <definedName name="FDD_159_11" hidden="1">"A34699"</definedName>
    <definedName name="FDD_159_12" hidden="1">"A35064"</definedName>
    <definedName name="FDD_159_13" hidden="1">"A35430"</definedName>
    <definedName name="FDD_159_14" hidden="1">"A35795"</definedName>
    <definedName name="FDD_159_2" hidden="1">"A31412"</definedName>
    <definedName name="FDD_159_3" hidden="1">"A31777"</definedName>
    <definedName name="FDD_159_4" hidden="1">"A32142"</definedName>
    <definedName name="FDD_159_5" hidden="1">"A32508"</definedName>
    <definedName name="FDD_159_6" hidden="1">"A32873"</definedName>
    <definedName name="FDD_159_7" hidden="1">"A33238"</definedName>
    <definedName name="FDD_159_8" hidden="1">"A33603"</definedName>
    <definedName name="FDD_159_9" hidden="1">"A33969"</definedName>
    <definedName name="FDD_16_0" hidden="1">"A25569"</definedName>
    <definedName name="FDD_160_0" hidden="1">"A30681"</definedName>
    <definedName name="FDD_160_1" hidden="1">"A31047"</definedName>
    <definedName name="FDD_160_10" hidden="1">"A34334"</definedName>
    <definedName name="FDD_160_11" hidden="1">"A34699"</definedName>
    <definedName name="FDD_160_12" hidden="1">"A35064"</definedName>
    <definedName name="FDD_160_13" hidden="1">"A35430"</definedName>
    <definedName name="FDD_160_14" hidden="1">"A35795"</definedName>
    <definedName name="FDD_160_15" hidden="1">"E36160"</definedName>
    <definedName name="FDD_160_2" hidden="1">"A31412"</definedName>
    <definedName name="FDD_160_3" hidden="1">"A31777"</definedName>
    <definedName name="FDD_160_4" hidden="1">"A32142"</definedName>
    <definedName name="FDD_160_5" hidden="1">"A32508"</definedName>
    <definedName name="FDD_160_6" hidden="1">"A32873"</definedName>
    <definedName name="FDD_160_7" hidden="1">"A33238"</definedName>
    <definedName name="FDD_160_8" hidden="1">"A33603"</definedName>
    <definedName name="FDD_160_9" hidden="1">"A33969"</definedName>
    <definedName name="FDD_161_0" hidden="1">"A30681"</definedName>
    <definedName name="FDD_161_1" hidden="1">"A31047"</definedName>
    <definedName name="FDD_161_10" hidden="1">"A34334"</definedName>
    <definedName name="FDD_161_11" hidden="1">"A34699"</definedName>
    <definedName name="FDD_161_12" hidden="1">"A35064"</definedName>
    <definedName name="FDD_161_13" hidden="1">"A35430"</definedName>
    <definedName name="FDD_161_14" hidden="1">"A35795"</definedName>
    <definedName name="FDD_161_2" hidden="1">"A31412"</definedName>
    <definedName name="FDD_161_3" hidden="1">"A31777"</definedName>
    <definedName name="FDD_161_4" hidden="1">"A32142"</definedName>
    <definedName name="FDD_161_5" hidden="1">"A32508"</definedName>
    <definedName name="FDD_161_6" hidden="1">"A32873"</definedName>
    <definedName name="FDD_161_7" hidden="1">"A33238"</definedName>
    <definedName name="FDD_161_8" hidden="1">"A33603"</definedName>
    <definedName name="FDD_161_9" hidden="1">"A33969"</definedName>
    <definedName name="FDD_162_0" hidden="1">"A30681"</definedName>
    <definedName name="FDD_162_1" hidden="1">"A31047"</definedName>
    <definedName name="FDD_162_10" hidden="1">"A34334"</definedName>
    <definedName name="FDD_162_11" hidden="1">"A34699"</definedName>
    <definedName name="FDD_162_12" hidden="1">"A35064"</definedName>
    <definedName name="FDD_162_13" hidden="1">"A35430"</definedName>
    <definedName name="FDD_162_14" hidden="1">"A35795"</definedName>
    <definedName name="FDD_162_2" hidden="1">"A31412"</definedName>
    <definedName name="FDD_162_3" hidden="1">"A31777"</definedName>
    <definedName name="FDD_162_4" hidden="1">"A32142"</definedName>
    <definedName name="FDD_162_5" hidden="1">"A32508"</definedName>
    <definedName name="FDD_162_6" hidden="1">"A32873"</definedName>
    <definedName name="FDD_162_7" hidden="1">"A33238"</definedName>
    <definedName name="FDD_162_8" hidden="1">"A33603"</definedName>
    <definedName name="FDD_162_9" hidden="1">"A33969"</definedName>
    <definedName name="FDD_163_0" hidden="1">"A30681"</definedName>
    <definedName name="FDD_163_1" hidden="1">"A31047"</definedName>
    <definedName name="FDD_163_10" hidden="1">"A34334"</definedName>
    <definedName name="FDD_163_11" hidden="1">"A34699"</definedName>
    <definedName name="FDD_163_12" hidden="1">"A35064"</definedName>
    <definedName name="FDD_163_13" hidden="1">"A35430"</definedName>
    <definedName name="FDD_163_14" hidden="1">"A35795"</definedName>
    <definedName name="FDD_163_2" hidden="1">"A31412"</definedName>
    <definedName name="FDD_163_3" hidden="1">"A31777"</definedName>
    <definedName name="FDD_163_4" hidden="1">"A32142"</definedName>
    <definedName name="FDD_163_5" hidden="1">"A32508"</definedName>
    <definedName name="FDD_163_6" hidden="1">"A32873"</definedName>
    <definedName name="FDD_163_7" hidden="1">"A33238"</definedName>
    <definedName name="FDD_163_8" hidden="1">"A33603"</definedName>
    <definedName name="FDD_163_9" hidden="1">"A33969"</definedName>
    <definedName name="FDD_164_0" hidden="1">"A25569"</definedName>
    <definedName name="FDD_165_0" hidden="1">"A30681"</definedName>
    <definedName name="FDD_165_1" hidden="1">"A31047"</definedName>
    <definedName name="FDD_165_10" hidden="1">"A34334"</definedName>
    <definedName name="FDD_165_11" hidden="1">"A34699"</definedName>
    <definedName name="FDD_165_12" hidden="1">"A35064"</definedName>
    <definedName name="FDD_165_13" hidden="1">"A35430"</definedName>
    <definedName name="FDD_165_14" hidden="1">"A35795"</definedName>
    <definedName name="FDD_165_2" hidden="1">"A31412"</definedName>
    <definedName name="FDD_165_3" hidden="1">"A31777"</definedName>
    <definedName name="FDD_165_4" hidden="1">"A32142"</definedName>
    <definedName name="FDD_165_5" hidden="1">"A32508"</definedName>
    <definedName name="FDD_165_6" hidden="1">"A32873"</definedName>
    <definedName name="FDD_165_7" hidden="1">"A33238"</definedName>
    <definedName name="FDD_165_8" hidden="1">"A33603"</definedName>
    <definedName name="FDD_165_9" hidden="1">"A33969"</definedName>
    <definedName name="FDD_166_0" hidden="1">"A30681"</definedName>
    <definedName name="FDD_166_1" hidden="1">"A31047"</definedName>
    <definedName name="FDD_166_10" hidden="1">"A34334"</definedName>
    <definedName name="FDD_166_11" hidden="1">"A34699"</definedName>
    <definedName name="FDD_166_12" hidden="1">"A35064"</definedName>
    <definedName name="FDD_166_13" hidden="1">"A35430"</definedName>
    <definedName name="FDD_166_14" hidden="1">"A35795"</definedName>
    <definedName name="FDD_166_2" hidden="1">"A31412"</definedName>
    <definedName name="FDD_166_3" hidden="1">"A31777"</definedName>
    <definedName name="FDD_166_4" hidden="1">"A32142"</definedName>
    <definedName name="FDD_166_5" hidden="1">"A32508"</definedName>
    <definedName name="FDD_166_6" hidden="1">"A32873"</definedName>
    <definedName name="FDD_166_7" hidden="1">"A33238"</definedName>
    <definedName name="FDD_166_8" hidden="1">"A33603"</definedName>
    <definedName name="FDD_166_9" hidden="1">"A33969"</definedName>
    <definedName name="FDD_167_0" hidden="1">"A30681"</definedName>
    <definedName name="FDD_167_1" hidden="1">"A31047"</definedName>
    <definedName name="FDD_167_10" hidden="1">"A34334"</definedName>
    <definedName name="FDD_167_11" hidden="1">"A34699"</definedName>
    <definedName name="FDD_167_12" hidden="1">"A35064"</definedName>
    <definedName name="FDD_167_13" hidden="1">"A35430"</definedName>
    <definedName name="FDD_167_14" hidden="1">"A35795"</definedName>
    <definedName name="FDD_167_2" hidden="1">"A31412"</definedName>
    <definedName name="FDD_167_3" hidden="1">"A31777"</definedName>
    <definedName name="FDD_167_4" hidden="1">"A32142"</definedName>
    <definedName name="FDD_167_5" hidden="1">"A32508"</definedName>
    <definedName name="FDD_167_6" hidden="1">"A32873"</definedName>
    <definedName name="FDD_167_7" hidden="1">"A33238"</definedName>
    <definedName name="FDD_167_8" hidden="1">"A33603"</definedName>
    <definedName name="FDD_167_9" hidden="1">"A33969"</definedName>
    <definedName name="FDD_168_0" hidden="1">"E36160"</definedName>
    <definedName name="FDD_168_1" hidden="1">"E36525"</definedName>
    <definedName name="FDD_168_2" hidden="1">"E36891"</definedName>
    <definedName name="FDD_169_0" hidden="1">"A30681"</definedName>
    <definedName name="FDD_169_1" hidden="1">"A31047"</definedName>
    <definedName name="FDD_169_10" hidden="1">"A34334"</definedName>
    <definedName name="FDD_169_11" hidden="1">"A34699"</definedName>
    <definedName name="FDD_169_12" hidden="1">"A35064"</definedName>
    <definedName name="FDD_169_13" hidden="1">"A35430"</definedName>
    <definedName name="FDD_169_14" hidden="1">"A35795"</definedName>
    <definedName name="FDD_169_2" hidden="1">"A31412"</definedName>
    <definedName name="FDD_169_3" hidden="1">"A31777"</definedName>
    <definedName name="FDD_169_4" hidden="1">"A32142"</definedName>
    <definedName name="FDD_169_5" hidden="1">"A32508"</definedName>
    <definedName name="FDD_169_6" hidden="1">"A32873"</definedName>
    <definedName name="FDD_169_7" hidden="1">"A33238"</definedName>
    <definedName name="FDD_169_8" hidden="1">"A33603"</definedName>
    <definedName name="FDD_169_9" hidden="1">"A33969"</definedName>
    <definedName name="FDD_17_0" hidden="1">"A25569"</definedName>
    <definedName name="FDD_170_0" hidden="1">"A30681"</definedName>
    <definedName name="FDD_170_1" hidden="1">"A31047"</definedName>
    <definedName name="FDD_170_10" hidden="1">"A34334"</definedName>
    <definedName name="FDD_170_11" hidden="1">"A34699"</definedName>
    <definedName name="FDD_170_12" hidden="1">"A35064"</definedName>
    <definedName name="FDD_170_13" hidden="1">"A35430"</definedName>
    <definedName name="FDD_170_14" hidden="1">"A35795"</definedName>
    <definedName name="FDD_170_2" hidden="1">"A31412"</definedName>
    <definedName name="FDD_170_3" hidden="1">"A31777"</definedName>
    <definedName name="FDD_170_4" hidden="1">"A32142"</definedName>
    <definedName name="FDD_170_5" hidden="1">"A32508"</definedName>
    <definedName name="FDD_170_6" hidden="1">"A32873"</definedName>
    <definedName name="FDD_170_7" hidden="1">"A33238"</definedName>
    <definedName name="FDD_170_8" hidden="1">"A33603"</definedName>
    <definedName name="FDD_170_9" hidden="1">"A33969"</definedName>
    <definedName name="FDD_171_0" hidden="1">"A30681"</definedName>
    <definedName name="FDD_171_1" hidden="1">"A31047"</definedName>
    <definedName name="FDD_171_10" hidden="1">"A34334"</definedName>
    <definedName name="FDD_171_11" hidden="1">"A34699"</definedName>
    <definedName name="FDD_171_12" hidden="1">"A35064"</definedName>
    <definedName name="FDD_171_13" hidden="1">"A35430"</definedName>
    <definedName name="FDD_171_14" hidden="1">"A35795"</definedName>
    <definedName name="FDD_171_2" hidden="1">"A31412"</definedName>
    <definedName name="FDD_171_3" hidden="1">"A31777"</definedName>
    <definedName name="FDD_171_4" hidden="1">"A32142"</definedName>
    <definedName name="FDD_171_5" hidden="1">"A32508"</definedName>
    <definedName name="FDD_171_6" hidden="1">"A32873"</definedName>
    <definedName name="FDD_171_7" hidden="1">"A33238"</definedName>
    <definedName name="FDD_171_8" hidden="1">"A33603"</definedName>
    <definedName name="FDD_171_9" hidden="1">"A33969"</definedName>
    <definedName name="FDD_172_0" hidden="1">"A30681"</definedName>
    <definedName name="FDD_172_1" hidden="1">"A31047"</definedName>
    <definedName name="FDD_172_10" hidden="1">"A34334"</definedName>
    <definedName name="FDD_172_11" hidden="1">"A34699"</definedName>
    <definedName name="FDD_172_12" hidden="1">"A35064"</definedName>
    <definedName name="FDD_172_13" hidden="1">"A35430"</definedName>
    <definedName name="FDD_172_14" hidden="1">"A35795"</definedName>
    <definedName name="FDD_172_2" hidden="1">"A31412"</definedName>
    <definedName name="FDD_172_3" hidden="1">"A31777"</definedName>
    <definedName name="FDD_172_4" hidden="1">"A32142"</definedName>
    <definedName name="FDD_172_5" hidden="1">"A32508"</definedName>
    <definedName name="FDD_172_6" hidden="1">"A32873"</definedName>
    <definedName name="FDD_172_7" hidden="1">"A33238"</definedName>
    <definedName name="FDD_172_8" hidden="1">"A33603"</definedName>
    <definedName name="FDD_172_9" hidden="1">"A33969"</definedName>
    <definedName name="FDD_173_0" hidden="1">"A30681"</definedName>
    <definedName name="FDD_173_1" hidden="1">"A31047"</definedName>
    <definedName name="FDD_173_10" hidden="1">"A34334"</definedName>
    <definedName name="FDD_173_11" hidden="1">"A34699"</definedName>
    <definedName name="FDD_173_12" hidden="1">"A35064"</definedName>
    <definedName name="FDD_173_13" hidden="1">"A35430"</definedName>
    <definedName name="FDD_173_14" hidden="1">"A35795"</definedName>
    <definedName name="FDD_173_2" hidden="1">"A31412"</definedName>
    <definedName name="FDD_173_3" hidden="1">"A31777"</definedName>
    <definedName name="FDD_173_4" hidden="1">"A32142"</definedName>
    <definedName name="FDD_173_5" hidden="1">"A32508"</definedName>
    <definedName name="FDD_173_6" hidden="1">"A32873"</definedName>
    <definedName name="FDD_173_7" hidden="1">"A33238"</definedName>
    <definedName name="FDD_173_8" hidden="1">"A33603"</definedName>
    <definedName name="FDD_173_9" hidden="1">"A33969"</definedName>
    <definedName name="FDD_174_0" hidden="1">"A30681"</definedName>
    <definedName name="FDD_174_1" hidden="1">"A31047"</definedName>
    <definedName name="FDD_174_10" hidden="1">"A34334"</definedName>
    <definedName name="FDD_174_11" hidden="1">"A34699"</definedName>
    <definedName name="FDD_174_12" hidden="1">"A35064"</definedName>
    <definedName name="FDD_174_13" hidden="1">"A35430"</definedName>
    <definedName name="FDD_174_14" hidden="1">"A35795"</definedName>
    <definedName name="FDD_174_2" hidden="1">"A31412"</definedName>
    <definedName name="FDD_174_3" hidden="1">"A31777"</definedName>
    <definedName name="FDD_174_4" hidden="1">"A32142"</definedName>
    <definedName name="FDD_174_5" hidden="1">"A32508"</definedName>
    <definedName name="FDD_174_6" hidden="1">"A32873"</definedName>
    <definedName name="FDD_174_7" hidden="1">"A33238"</definedName>
    <definedName name="FDD_174_8" hidden="1">"A33603"</definedName>
    <definedName name="FDD_174_9" hidden="1">"A33969"</definedName>
    <definedName name="FDD_175_0" hidden="1">"E36160"</definedName>
    <definedName name="FDD_175_1" hidden="1">"E36525"</definedName>
    <definedName name="FDD_175_2" hidden="1">"E36891"</definedName>
    <definedName name="FDD_176_0" hidden="1">"E36160"</definedName>
    <definedName name="FDD_176_1" hidden="1">"E36525"</definedName>
    <definedName name="FDD_176_2" hidden="1">"E36891"</definedName>
    <definedName name="FDD_177_0" hidden="1">"E36160"</definedName>
    <definedName name="FDD_177_1" hidden="1">"E36525"</definedName>
    <definedName name="FDD_177_2" hidden="1">"E36891"</definedName>
    <definedName name="FDD_178_0" hidden="1">"E36160"</definedName>
    <definedName name="FDD_178_1" hidden="1">"E36525"</definedName>
    <definedName name="FDD_178_2" hidden="1">"E36891"</definedName>
    <definedName name="FDD_179_0" hidden="1">"E36160"</definedName>
    <definedName name="FDD_179_1" hidden="1">"E36525"</definedName>
    <definedName name="FDD_179_2" hidden="1">"E36891"</definedName>
    <definedName name="FDD_18_0" hidden="1">"A25569"</definedName>
    <definedName name="FDD_180_0" hidden="1">"E36160"</definedName>
    <definedName name="FDD_180_1" hidden="1">"E36525"</definedName>
    <definedName name="FDD_180_2" hidden="1">"E36891"</definedName>
    <definedName name="FDD_181_0" hidden="1">"E36160"</definedName>
    <definedName name="FDD_181_1" hidden="1">"E36525"</definedName>
    <definedName name="FDD_181_2" hidden="1">"E36891"</definedName>
    <definedName name="FDD_182_0" hidden="1">"E36160"</definedName>
    <definedName name="FDD_182_1" hidden="1">"E36525"</definedName>
    <definedName name="FDD_182_2" hidden="1">"E36891"</definedName>
    <definedName name="FDD_183_0" hidden="1">"E36160"</definedName>
    <definedName name="FDD_183_1" hidden="1">"E36525"</definedName>
    <definedName name="FDD_183_2" hidden="1">"E36891"</definedName>
    <definedName name="FDD_184_0" hidden="1">"E36160"</definedName>
    <definedName name="FDD_184_1" hidden="1">"E36525"</definedName>
    <definedName name="FDD_184_2" hidden="1">"E36891"</definedName>
    <definedName name="FDD_185_0" hidden="1">"E36160"</definedName>
    <definedName name="FDD_185_1" hidden="1">"E36525"</definedName>
    <definedName name="FDD_185_2" hidden="1">"E36891"</definedName>
    <definedName name="FDD_186_0" hidden="1">"E36160"</definedName>
    <definedName name="FDD_186_1" hidden="1">"E36525"</definedName>
    <definedName name="FDD_186_2" hidden="1">"E36891"</definedName>
    <definedName name="FDD_187_0" hidden="1">"E36160"</definedName>
    <definedName name="FDD_187_1" hidden="1">"E36525"</definedName>
    <definedName name="FDD_187_2" hidden="1">"E36891"</definedName>
    <definedName name="FDD_188_0" hidden="1">"A30681"</definedName>
    <definedName name="FDD_188_1" hidden="1">"A31047"</definedName>
    <definedName name="FDD_188_10" hidden="1">"A34334"</definedName>
    <definedName name="FDD_188_11" hidden="1">"A34699"</definedName>
    <definedName name="FDD_188_12" hidden="1">"A35064"</definedName>
    <definedName name="FDD_188_13" hidden="1">"A35430"</definedName>
    <definedName name="FDD_188_14" hidden="1">"A35795"</definedName>
    <definedName name="FDD_188_2" hidden="1">"A31412"</definedName>
    <definedName name="FDD_188_3" hidden="1">"A31777"</definedName>
    <definedName name="FDD_188_4" hidden="1">"A32142"</definedName>
    <definedName name="FDD_188_5" hidden="1">"A32508"</definedName>
    <definedName name="FDD_188_6" hidden="1">"A32873"</definedName>
    <definedName name="FDD_188_7" hidden="1">"A33238"</definedName>
    <definedName name="FDD_188_8" hidden="1">"A33603"</definedName>
    <definedName name="FDD_188_9" hidden="1">"A33969"</definedName>
    <definedName name="FDD_189_0" hidden="1">"A30681"</definedName>
    <definedName name="FDD_189_1" hidden="1">"A31047"</definedName>
    <definedName name="FDD_189_10" hidden="1">"A34334"</definedName>
    <definedName name="FDD_189_11" hidden="1">"A34699"</definedName>
    <definedName name="FDD_189_12" hidden="1">"A35064"</definedName>
    <definedName name="FDD_189_13" hidden="1">"A35430"</definedName>
    <definedName name="FDD_189_14" hidden="1">"A35795"</definedName>
    <definedName name="FDD_189_2" hidden="1">"A31412"</definedName>
    <definedName name="FDD_189_3" hidden="1">"A31777"</definedName>
    <definedName name="FDD_189_4" hidden="1">"A32142"</definedName>
    <definedName name="FDD_189_5" hidden="1">"A32508"</definedName>
    <definedName name="FDD_189_6" hidden="1">"A32873"</definedName>
    <definedName name="FDD_189_7" hidden="1">"A33238"</definedName>
    <definedName name="FDD_189_8" hidden="1">"A33603"</definedName>
    <definedName name="FDD_189_9" hidden="1">"A33969"</definedName>
    <definedName name="FDD_19_0" hidden="1">"A25569"</definedName>
    <definedName name="FDD_190_0" hidden="1">"A30681"</definedName>
    <definedName name="FDD_190_1" hidden="1">"A31047"</definedName>
    <definedName name="FDD_190_10" hidden="1">"A34334"</definedName>
    <definedName name="FDD_190_11" hidden="1">"A34699"</definedName>
    <definedName name="FDD_190_12" hidden="1">"A35064"</definedName>
    <definedName name="FDD_190_13" hidden="1">"A35430"</definedName>
    <definedName name="FDD_190_14" hidden="1">"A35795"</definedName>
    <definedName name="FDD_190_2" hidden="1">"A31412"</definedName>
    <definedName name="FDD_190_3" hidden="1">"A31777"</definedName>
    <definedName name="FDD_190_4" hidden="1">"A32142"</definedName>
    <definedName name="FDD_190_5" hidden="1">"A32508"</definedName>
    <definedName name="FDD_190_6" hidden="1">"A32873"</definedName>
    <definedName name="FDD_190_7" hidden="1">"A33238"</definedName>
    <definedName name="FDD_190_8" hidden="1">"A33603"</definedName>
    <definedName name="FDD_190_9" hidden="1">"A33969"</definedName>
    <definedName name="FDD_191_0" hidden="1">"A30681"</definedName>
    <definedName name="FDD_191_1" hidden="1">"A31047"</definedName>
    <definedName name="FDD_191_10" hidden="1">"A34334"</definedName>
    <definedName name="FDD_191_11" hidden="1">"A34699"</definedName>
    <definedName name="FDD_191_12" hidden="1">"A35064"</definedName>
    <definedName name="FDD_191_13" hidden="1">"A35430"</definedName>
    <definedName name="FDD_191_14" hidden="1">"A35795"</definedName>
    <definedName name="FDD_191_2" hidden="1">"A31412"</definedName>
    <definedName name="FDD_191_3" hidden="1">"A31777"</definedName>
    <definedName name="FDD_191_4" hidden="1">"A32142"</definedName>
    <definedName name="FDD_191_5" hidden="1">"A32508"</definedName>
    <definedName name="FDD_191_6" hidden="1">"A32873"</definedName>
    <definedName name="FDD_191_7" hidden="1">"A33238"</definedName>
    <definedName name="FDD_191_8" hidden="1">"A33603"</definedName>
    <definedName name="FDD_191_9" hidden="1">"A33969"</definedName>
    <definedName name="FDD_192_0" hidden="1">"E36160"</definedName>
    <definedName name="FDD_192_1" hidden="1">"E36525"</definedName>
    <definedName name="FDD_192_2" hidden="1">"E36891"</definedName>
    <definedName name="FDD_193_0" hidden="1">"A30681"</definedName>
    <definedName name="FDD_193_1" hidden="1">"A31047"</definedName>
    <definedName name="FDD_193_10" hidden="1">"A34334"</definedName>
    <definedName name="FDD_193_11" hidden="1">"A34699"</definedName>
    <definedName name="FDD_193_12" hidden="1">"A35064"</definedName>
    <definedName name="FDD_193_13" hidden="1">"A35430"</definedName>
    <definedName name="FDD_193_14" hidden="1">"A35795"</definedName>
    <definedName name="FDD_193_2" hidden="1">"A31412"</definedName>
    <definedName name="FDD_193_3" hidden="1">"A31777"</definedName>
    <definedName name="FDD_193_4" hidden="1">"A32142"</definedName>
    <definedName name="FDD_193_5" hidden="1">"A32508"</definedName>
    <definedName name="FDD_193_6" hidden="1">"A32873"</definedName>
    <definedName name="FDD_193_7" hidden="1">"A33238"</definedName>
    <definedName name="FDD_193_8" hidden="1">"A33603"</definedName>
    <definedName name="FDD_193_9" hidden="1">"A33969"</definedName>
    <definedName name="FDD_194_0" hidden="1">"A30681"</definedName>
    <definedName name="FDD_194_1" hidden="1">"A31047"</definedName>
    <definedName name="FDD_194_10" hidden="1">"A34334"</definedName>
    <definedName name="FDD_194_11" hidden="1">"A34699"</definedName>
    <definedName name="FDD_194_12" hidden="1">"A35064"</definedName>
    <definedName name="FDD_194_13" hidden="1">"A35430"</definedName>
    <definedName name="FDD_194_14" hidden="1">"A35795"</definedName>
    <definedName name="FDD_194_2" hidden="1">"A31412"</definedName>
    <definedName name="FDD_194_3" hidden="1">"A31777"</definedName>
    <definedName name="FDD_194_4" hidden="1">"A32142"</definedName>
    <definedName name="FDD_194_5" hidden="1">"A32508"</definedName>
    <definedName name="FDD_194_6" hidden="1">"A32873"</definedName>
    <definedName name="FDD_194_7" hidden="1">"A33238"</definedName>
    <definedName name="FDD_194_8" hidden="1">"A33603"</definedName>
    <definedName name="FDD_194_9" hidden="1">"A33969"</definedName>
    <definedName name="FDD_195_0" hidden="1">"A30681"</definedName>
    <definedName name="FDD_195_1" hidden="1">"A31047"</definedName>
    <definedName name="FDD_195_10" hidden="1">"A34334"</definedName>
    <definedName name="FDD_195_11" hidden="1">"A34699"</definedName>
    <definedName name="FDD_195_12" hidden="1">"A35064"</definedName>
    <definedName name="FDD_195_13" hidden="1">"A35430"</definedName>
    <definedName name="FDD_195_14" hidden="1">"A35795"</definedName>
    <definedName name="FDD_195_2" hidden="1">"A31412"</definedName>
    <definedName name="FDD_195_3" hidden="1">"A31777"</definedName>
    <definedName name="FDD_195_4" hidden="1">"A32142"</definedName>
    <definedName name="FDD_195_5" hidden="1">"A32508"</definedName>
    <definedName name="FDD_195_6" hidden="1">"A32873"</definedName>
    <definedName name="FDD_195_7" hidden="1">"A33238"</definedName>
    <definedName name="FDD_195_8" hidden="1">"A33603"</definedName>
    <definedName name="FDD_195_9" hidden="1">"A33969"</definedName>
    <definedName name="FDD_196_0" hidden="1">"E36160"</definedName>
    <definedName name="FDD_196_1" hidden="1">"E36525"</definedName>
    <definedName name="FDD_196_2" hidden="1">"E36891"</definedName>
    <definedName name="FDD_197_0" hidden="1">"A30681"</definedName>
    <definedName name="FDD_197_1" hidden="1">"A31047"</definedName>
    <definedName name="FDD_197_10" hidden="1">"A34334"</definedName>
    <definedName name="FDD_197_11" hidden="1">"A34699"</definedName>
    <definedName name="FDD_197_12" hidden="1">"A35064"</definedName>
    <definedName name="FDD_197_13" hidden="1">"A35430"</definedName>
    <definedName name="FDD_197_14" hidden="1">"A35795"</definedName>
    <definedName name="FDD_197_2" hidden="1">"A31412"</definedName>
    <definedName name="FDD_197_3" hidden="1">"A31777"</definedName>
    <definedName name="FDD_197_4" hidden="1">"A32142"</definedName>
    <definedName name="FDD_197_5" hidden="1">"A32508"</definedName>
    <definedName name="FDD_197_6" hidden="1">"A32873"</definedName>
    <definedName name="FDD_197_7" hidden="1">"A33238"</definedName>
    <definedName name="FDD_197_8" hidden="1">"A33603"</definedName>
    <definedName name="FDD_197_9" hidden="1">"A33969"</definedName>
    <definedName name="FDD_198_0" hidden="1">"A30681"</definedName>
    <definedName name="FDD_198_1" hidden="1">"A31047"</definedName>
    <definedName name="FDD_198_10" hidden="1">"U34334"</definedName>
    <definedName name="FDD_198_11" hidden="1">"U34699"</definedName>
    <definedName name="FDD_198_12" hidden="1">"U35064"</definedName>
    <definedName name="FDD_198_13" hidden="1">"U35430"</definedName>
    <definedName name="FDD_198_14" hidden="1">"U35795"</definedName>
    <definedName name="FDD_198_2" hidden="1">"A31412"</definedName>
    <definedName name="FDD_198_3" hidden="1">"U31777"</definedName>
    <definedName name="FDD_198_4" hidden="1">"U32142"</definedName>
    <definedName name="FDD_198_5" hidden="1">"U32508"</definedName>
    <definedName name="FDD_198_6" hidden="1">"U32873"</definedName>
    <definedName name="FDD_198_7" hidden="1">"U33238"</definedName>
    <definedName name="FDD_198_8" hidden="1">"U33603"</definedName>
    <definedName name="FDD_198_9" hidden="1">"U33969"</definedName>
    <definedName name="FDD_199_0" hidden="1">"E36160"</definedName>
    <definedName name="FDD_199_1" hidden="1">"E36525"</definedName>
    <definedName name="FDD_199_2" hidden="1">"E36891"</definedName>
    <definedName name="FDD_2_0" hidden="1">"A25569"</definedName>
    <definedName name="FDD_20_0" hidden="1">"A25569"</definedName>
    <definedName name="FDD_200_0" hidden="1">"E36160"</definedName>
    <definedName name="FDD_200_1" hidden="1">"E36525"</definedName>
    <definedName name="FDD_200_2" hidden="1">"E36891"</definedName>
    <definedName name="FDD_201_0" hidden="1">"A30681"</definedName>
    <definedName name="FDD_201_1" hidden="1">"A31047"</definedName>
    <definedName name="FDD_201_10" hidden="1">"A34334"</definedName>
    <definedName name="FDD_201_11" hidden="1">"A34699"</definedName>
    <definedName name="FDD_201_12" hidden="1">"A35064"</definedName>
    <definedName name="FDD_201_13" hidden="1">"A35430"</definedName>
    <definedName name="FDD_201_14" hidden="1">"A35795"</definedName>
    <definedName name="FDD_201_2" hidden="1">"A31412"</definedName>
    <definedName name="FDD_201_3" hidden="1">"A31777"</definedName>
    <definedName name="FDD_201_4" hidden="1">"A32142"</definedName>
    <definedName name="FDD_201_5" hidden="1">"A32508"</definedName>
    <definedName name="FDD_201_6" hidden="1">"A32873"</definedName>
    <definedName name="FDD_201_7" hidden="1">"A33238"</definedName>
    <definedName name="FDD_201_8" hidden="1">"A33603"</definedName>
    <definedName name="FDD_201_9" hidden="1">"A33969"</definedName>
    <definedName name="FDD_202_0" hidden="1">"A30681"</definedName>
    <definedName name="FDD_202_1" hidden="1">"A31047"</definedName>
    <definedName name="FDD_202_10" hidden="1">"A34334"</definedName>
    <definedName name="FDD_202_11" hidden="1">"A34699"</definedName>
    <definedName name="FDD_202_12" hidden="1">"A35064"</definedName>
    <definedName name="FDD_202_13" hidden="1">"A35430"</definedName>
    <definedName name="FDD_202_14" hidden="1">"A35795"</definedName>
    <definedName name="FDD_202_2" hidden="1">"A31412"</definedName>
    <definedName name="FDD_202_3" hidden="1">"A31777"</definedName>
    <definedName name="FDD_202_4" hidden="1">"A32142"</definedName>
    <definedName name="FDD_202_5" hidden="1">"A32508"</definedName>
    <definedName name="FDD_202_6" hidden="1">"A32873"</definedName>
    <definedName name="FDD_202_7" hidden="1">"A33238"</definedName>
    <definedName name="FDD_202_8" hidden="1">"A33603"</definedName>
    <definedName name="FDD_202_9" hidden="1">"A33969"</definedName>
    <definedName name="FDD_203_0" hidden="1">"E36160"</definedName>
    <definedName name="FDD_203_1" hidden="1">"E36525"</definedName>
    <definedName name="FDD_203_2" hidden="1">"E36891"</definedName>
    <definedName name="FDD_204_0" hidden="1">"A25569"</definedName>
    <definedName name="FDD_205_0" hidden="1">"A25569"</definedName>
    <definedName name="FDD_206_0" hidden="1">"A25569"</definedName>
    <definedName name="FDD_207_0" hidden="1">"A25569"</definedName>
    <definedName name="FDD_208_0" hidden="1">"E36160"</definedName>
    <definedName name="FDD_208_1" hidden="1">"E36525"</definedName>
    <definedName name="FDD_208_2" hidden="1">"E36891"</definedName>
    <definedName name="FDD_209_0" hidden="1">"A25569"</definedName>
    <definedName name="FDD_21_0" hidden="1">"A25569"</definedName>
    <definedName name="FDD_210_0" hidden="1">"A25569"</definedName>
    <definedName name="FDD_211_0" hidden="1">"A25569"</definedName>
    <definedName name="FDD_212_0" hidden="1">"A25569"</definedName>
    <definedName name="FDD_213_0" hidden="1">"E36160"</definedName>
    <definedName name="FDD_213_1" hidden="1">"E36525"</definedName>
    <definedName name="FDD_213_2" hidden="1">"E36891"</definedName>
    <definedName name="FDD_214_0" hidden="1">"A25569"</definedName>
    <definedName name="FDD_215_0" hidden="1">"A25569"</definedName>
    <definedName name="FDD_216_0" hidden="1">"A25569"</definedName>
    <definedName name="FDD_217_0" hidden="1">"A25569"</definedName>
    <definedName name="FDD_218_0" hidden="1">"E36160"</definedName>
    <definedName name="FDD_218_1" hidden="1">"E36525"</definedName>
    <definedName name="FDD_218_2" hidden="1">"E36891"</definedName>
    <definedName name="FDD_219_0" hidden="1">"U25569"</definedName>
    <definedName name="FDD_22_0" hidden="1">"A25569"</definedName>
    <definedName name="FDD_220_0" hidden="1">"U25569"</definedName>
    <definedName name="FDD_221_0" hidden="1">"U25569"</definedName>
    <definedName name="FDD_222_0" hidden="1">"U25569"</definedName>
    <definedName name="FDD_223_0" hidden="1">"E36160"</definedName>
    <definedName name="FDD_223_1" hidden="1">"E36525"</definedName>
    <definedName name="FDD_223_2" hidden="1">"E36891"</definedName>
    <definedName name="FDD_224_0" hidden="1">"A25569"</definedName>
    <definedName name="FDD_225_0" hidden="1">"A25569"</definedName>
    <definedName name="FDD_226_0" hidden="1">"A25569"</definedName>
    <definedName name="FDD_227_0" hidden="1">"A25569"</definedName>
    <definedName name="FDD_228_0" hidden="1">"E36160"</definedName>
    <definedName name="FDD_228_1" hidden="1">"E36525"</definedName>
    <definedName name="FDD_228_2" hidden="1">"E36891"</definedName>
    <definedName name="FDD_229_0" hidden="1">"A25569"</definedName>
    <definedName name="FDD_23_0" hidden="1">"A25569"</definedName>
    <definedName name="FDD_230_0" hidden="1">"A25569"</definedName>
    <definedName name="FDD_231_0" hidden="1">"A25569"</definedName>
    <definedName name="FDD_232_0" hidden="1">"A25569"</definedName>
    <definedName name="FDD_233_0" hidden="1">"A25569"</definedName>
    <definedName name="FDD_234_0" hidden="1">"A25569"</definedName>
    <definedName name="FDD_235_0" hidden="1">"A25569"</definedName>
    <definedName name="FDD_236_0" hidden="1">"A25569"</definedName>
    <definedName name="FDD_237_0" hidden="1">"A25569"</definedName>
    <definedName name="FDD_238_0" hidden="1">"A30681"</definedName>
    <definedName name="FDD_238_1" hidden="1">"A31047"</definedName>
    <definedName name="FDD_238_10" hidden="1">"A34334"</definedName>
    <definedName name="FDD_238_11" hidden="1">"A34699"</definedName>
    <definedName name="FDD_238_12" hidden="1">"A35064"</definedName>
    <definedName name="FDD_238_13" hidden="1">"A35430"</definedName>
    <definedName name="FDD_238_14" hidden="1">"A35795"</definedName>
    <definedName name="FDD_238_2" hidden="1">"A31412"</definedName>
    <definedName name="FDD_238_3" hidden="1">"A31777"</definedName>
    <definedName name="FDD_238_4" hidden="1">"A32142"</definedName>
    <definedName name="FDD_238_5" hidden="1">"A32508"</definedName>
    <definedName name="FDD_238_6" hidden="1">"A32873"</definedName>
    <definedName name="FDD_238_7" hidden="1">"A33238"</definedName>
    <definedName name="FDD_238_8" hidden="1">"A33603"</definedName>
    <definedName name="FDD_238_9" hidden="1">"A33969"</definedName>
    <definedName name="FDD_24_0" hidden="1">"A25569"</definedName>
    <definedName name="FDD_243_0" hidden="1">"E36160"</definedName>
    <definedName name="FDD_243_1" hidden="1">"E36525"</definedName>
    <definedName name="FDD_243_2" hidden="1">"E36891"</definedName>
    <definedName name="FDD_244_0" hidden="1">"A25569"</definedName>
    <definedName name="FDD_245_0" hidden="1">"A25569"</definedName>
    <definedName name="FDD_246_0" hidden="1">"A25569"</definedName>
    <definedName name="FDD_247_0" hidden="1">"A25569"</definedName>
    <definedName name="FDD_248_0" hidden="1">"E36160"</definedName>
    <definedName name="FDD_248_1" hidden="1">"E36525"</definedName>
    <definedName name="FDD_248_2" hidden="1">"E36891"</definedName>
    <definedName name="FDD_249_0" hidden="1">"A25569"</definedName>
    <definedName name="FDD_25_0" hidden="1">"A25569"</definedName>
    <definedName name="FDD_250_0" hidden="1">"A25569"</definedName>
    <definedName name="FDD_251_0" hidden="1">"A25569"</definedName>
    <definedName name="FDD_252_0" hidden="1">"A25569"</definedName>
    <definedName name="FDD_253_0" hidden="1">"E36160"</definedName>
    <definedName name="FDD_253_1" hidden="1">"E36525"</definedName>
    <definedName name="FDD_253_2" hidden="1">"E36891"</definedName>
    <definedName name="FDD_254_0" hidden="1">"E36160"</definedName>
    <definedName name="FDD_254_1" hidden="1">"E36525"</definedName>
    <definedName name="FDD_254_2" hidden="1">"E36891"</definedName>
    <definedName name="FDD_255_0" hidden="1">"E36160"</definedName>
    <definedName name="FDD_255_1" hidden="1">"E36525"</definedName>
    <definedName name="FDD_255_2" hidden="1">"E36891"</definedName>
    <definedName name="FDD_256_0" hidden="1">"U36160"</definedName>
    <definedName name="FDD_256_1" hidden="1">"U36525"</definedName>
    <definedName name="FDD_256_2" hidden="1">"U36891"</definedName>
    <definedName name="FDD_257_0" hidden="1">"E36160"</definedName>
    <definedName name="FDD_257_1" hidden="1">"E36525"</definedName>
    <definedName name="FDD_257_2" hidden="1">"E36891"</definedName>
    <definedName name="FDD_258_0" hidden="1">"E36160"</definedName>
    <definedName name="FDD_258_1" hidden="1">"E36525"</definedName>
    <definedName name="FDD_258_2" hidden="1">"E36891"</definedName>
    <definedName name="FDD_259_0" hidden="1">"E36160"</definedName>
    <definedName name="FDD_259_1" hidden="1">"E36525"</definedName>
    <definedName name="FDD_259_2" hidden="1">"E36891"</definedName>
    <definedName name="FDD_26_0" hidden="1">"A25569"</definedName>
    <definedName name="FDD_260_0" hidden="1">"E36160"</definedName>
    <definedName name="FDD_260_1" hidden="1">"E36525"</definedName>
    <definedName name="FDD_260_2" hidden="1">"E36891"</definedName>
    <definedName name="FDD_261_0" hidden="1">"E36160"</definedName>
    <definedName name="FDD_261_1" hidden="1">"E36525"</definedName>
    <definedName name="FDD_261_2" hidden="1">"E36891"</definedName>
    <definedName name="FDD_264_0" hidden="1">"E36160"</definedName>
    <definedName name="FDD_264_1" hidden="1">"E36525"</definedName>
    <definedName name="FDD_264_2" hidden="1">"E36891"</definedName>
    <definedName name="FDD_265_0" hidden="1">"A25569"</definedName>
    <definedName name="FDD_266_0" hidden="1">"A25569"</definedName>
    <definedName name="FDD_267_0" hidden="1">"A25569"</definedName>
    <definedName name="FDD_268_0" hidden="1">"A25569"</definedName>
    <definedName name="FDD_269_0" hidden="1">"E36160"</definedName>
    <definedName name="FDD_269_1" hidden="1">"E36525"</definedName>
    <definedName name="FDD_269_2" hidden="1">"E36891"</definedName>
    <definedName name="FDD_27_0" hidden="1">"A25569"</definedName>
    <definedName name="FDD_270_0" hidden="1">"A25569"</definedName>
    <definedName name="FDD_271_0" hidden="1">"A25569"</definedName>
    <definedName name="FDD_272_0" hidden="1">"A25569"</definedName>
    <definedName name="FDD_273_0" hidden="1">"A25569"</definedName>
    <definedName name="FDD_274_0" hidden="1">"E36160"</definedName>
    <definedName name="FDD_274_1" hidden="1">"E36525"</definedName>
    <definedName name="FDD_274_2" hidden="1">"E36891"</definedName>
    <definedName name="FDD_275_0" hidden="1">"A25569"</definedName>
    <definedName name="FDD_276_0" hidden="1">"A25569"</definedName>
    <definedName name="FDD_277_0" hidden="1">"A25569"</definedName>
    <definedName name="FDD_278_0" hidden="1">"A25569"</definedName>
    <definedName name="FDD_279_0" hidden="1">"E36160"</definedName>
    <definedName name="FDD_279_1" hidden="1">"E36525"</definedName>
    <definedName name="FDD_279_2" hidden="1">"E36891"</definedName>
    <definedName name="FDD_28_0" hidden="1">"A25569"</definedName>
    <definedName name="FDD_280_0" hidden="1">"E36160"</definedName>
    <definedName name="FDD_280_1" hidden="1">"E36525"</definedName>
    <definedName name="FDD_280_2" hidden="1">"E36891"</definedName>
    <definedName name="FDD_281_0" hidden="1">"E36160"</definedName>
    <definedName name="FDD_281_1" hidden="1">"E36525"</definedName>
    <definedName name="FDD_281_2" hidden="1">"E36891"</definedName>
    <definedName name="FDD_282_0" hidden="1">"E36160"</definedName>
    <definedName name="FDD_282_1" hidden="1">"E36525"</definedName>
    <definedName name="FDD_282_2" hidden="1">"E36891"</definedName>
    <definedName name="FDD_283_0" hidden="1">"E36160"</definedName>
    <definedName name="FDD_283_1" hidden="1">"E36525"</definedName>
    <definedName name="FDD_283_2" hidden="1">"E36891"</definedName>
    <definedName name="FDD_284_0" hidden="1">"A30681"</definedName>
    <definedName name="FDD_284_1" hidden="1">"A31047"</definedName>
    <definedName name="FDD_284_10" hidden="1">"A34334"</definedName>
    <definedName name="FDD_284_11" hidden="1">"A34699"</definedName>
    <definedName name="FDD_284_12" hidden="1">"A35064"</definedName>
    <definedName name="FDD_284_13" hidden="1">"A35430"</definedName>
    <definedName name="FDD_284_14" hidden="1">"A35795"</definedName>
    <definedName name="FDD_284_2" hidden="1">"A31412"</definedName>
    <definedName name="FDD_284_3" hidden="1">"A31777"</definedName>
    <definedName name="FDD_284_4" hidden="1">"A32142"</definedName>
    <definedName name="FDD_284_5" hidden="1">"A32508"</definedName>
    <definedName name="FDD_284_6" hidden="1">"A32873"</definedName>
    <definedName name="FDD_284_7" hidden="1">"A33238"</definedName>
    <definedName name="FDD_284_8" hidden="1">"A33603"</definedName>
    <definedName name="FDD_284_9" hidden="1">"A33969"</definedName>
    <definedName name="FDD_285_0" hidden="1">"A35795"</definedName>
    <definedName name="FDD_285_1" hidden="1">"E36160"</definedName>
    <definedName name="FDD_285_10" hidden="1">"E39447"</definedName>
    <definedName name="FDD_285_11" hidden="1">"E39813"</definedName>
    <definedName name="FDD_285_12" hidden="1">"E40178"</definedName>
    <definedName name="FDD_285_13" hidden="1">"E40543"</definedName>
    <definedName name="FDD_285_14" hidden="1">"E40908"</definedName>
    <definedName name="FDD_285_15" hidden="1">"E41274"</definedName>
    <definedName name="FDD_285_16" hidden="1">"E41639"</definedName>
    <definedName name="FDD_285_17" hidden="1">"E42004"</definedName>
    <definedName name="FDD_285_18" hidden="1">"E42369"</definedName>
    <definedName name="FDD_285_19" hidden="1">"E42735"</definedName>
    <definedName name="FDD_285_2" hidden="1">"E36525"</definedName>
    <definedName name="FDD_285_20" hidden="1">"E43100"</definedName>
    <definedName name="FDD_285_21" hidden="1">"E43465"</definedName>
    <definedName name="FDD_285_22" hidden="1">"E43830"</definedName>
    <definedName name="FDD_285_23" hidden="1">"E44196"</definedName>
    <definedName name="FDD_285_24" hidden="1">"E44561"</definedName>
    <definedName name="FDD_285_25" hidden="1">"E44926"</definedName>
    <definedName name="FDD_285_3" hidden="1">"E36891"</definedName>
    <definedName name="FDD_285_4" hidden="1">"E37256"</definedName>
    <definedName name="FDD_285_5" hidden="1">"E37621"</definedName>
    <definedName name="FDD_285_6" hidden="1">"E37986"</definedName>
    <definedName name="FDD_285_7" hidden="1">"E38352"</definedName>
    <definedName name="FDD_285_8" hidden="1">"E38717"</definedName>
    <definedName name="FDD_285_9" hidden="1">"E39082"</definedName>
    <definedName name="FDD_286_0" hidden="1">"E36160"</definedName>
    <definedName name="FDD_286_1" hidden="1">"E36525"</definedName>
    <definedName name="FDD_286_10" hidden="1">"E39813"</definedName>
    <definedName name="FDD_286_11" hidden="1">"E40178"</definedName>
    <definedName name="FDD_286_12" hidden="1">"E40543"</definedName>
    <definedName name="FDD_286_13" hidden="1">"E40908"</definedName>
    <definedName name="FDD_286_14" hidden="1">"E41274"</definedName>
    <definedName name="FDD_286_15" hidden="1">"E41639"</definedName>
    <definedName name="FDD_286_16" hidden="1">"E42004"</definedName>
    <definedName name="FDD_286_17" hidden="1">"E42369"</definedName>
    <definedName name="FDD_286_18" hidden="1">"E42735"</definedName>
    <definedName name="FDD_286_19" hidden="1">"E43100"</definedName>
    <definedName name="FDD_286_2" hidden="1">"E36891"</definedName>
    <definedName name="FDD_286_20" hidden="1">"E43465"</definedName>
    <definedName name="FDD_286_21" hidden="1">"E43830"</definedName>
    <definedName name="FDD_286_22" hidden="1">"E44196"</definedName>
    <definedName name="FDD_286_23" hidden="1">"E44561"</definedName>
    <definedName name="FDD_286_24" hidden="1">"E44926"</definedName>
    <definedName name="FDD_286_3" hidden="1">"E37256"</definedName>
    <definedName name="FDD_286_4" hidden="1">"E37621"</definedName>
    <definedName name="FDD_286_5" hidden="1">"E37986"</definedName>
    <definedName name="FDD_286_6" hidden="1">"E38352"</definedName>
    <definedName name="FDD_286_7" hidden="1">"E38717"</definedName>
    <definedName name="FDD_286_8" hidden="1">"E39082"</definedName>
    <definedName name="FDD_286_9" hidden="1">"E39447"</definedName>
    <definedName name="FDD_287_0" hidden="1">"A25569"</definedName>
    <definedName name="FDD_288_0" hidden="1">"A25569"</definedName>
    <definedName name="FDD_289_0" hidden="1">"A36890"</definedName>
    <definedName name="FDD_29_0" hidden="1">"A25569"</definedName>
    <definedName name="FDD_290_0" hidden="1">"A36890"</definedName>
    <definedName name="FDD_291_0" hidden="1">"A25569"</definedName>
    <definedName name="FDD_295_0" hidden="1">"U25569"</definedName>
    <definedName name="FDD_296_0" hidden="1">"A25569"</definedName>
    <definedName name="FDD_297_0" hidden="1">"A25569"</definedName>
    <definedName name="FDD_298_0" hidden="1">"A25569"</definedName>
    <definedName name="FDD_299_0" hidden="1">"A25569"</definedName>
    <definedName name="FDD_3_0" hidden="1">"A25569"</definedName>
    <definedName name="FDD_30_0" hidden="1">"A25569"</definedName>
    <definedName name="FDD_300_0" hidden="1">"U25569"</definedName>
    <definedName name="FDD_301_0" hidden="1">"U35795"</definedName>
    <definedName name="FDD_301_1" hidden="1">"U36160"</definedName>
    <definedName name="FDD_301_2" hidden="1">"U36525"</definedName>
    <definedName name="FDD_302_0" hidden="1">"U35795"</definedName>
    <definedName name="FDD_302_1" hidden="1">"U36160"</definedName>
    <definedName name="FDD_302_2" hidden="1">"U36525"</definedName>
    <definedName name="FDD_303_0" hidden="1">"U35795"</definedName>
    <definedName name="FDD_303_1" hidden="1">"U36160"</definedName>
    <definedName name="FDD_303_2" hidden="1">"U36525"</definedName>
    <definedName name="FDD_304_0" hidden="1">"U35795"</definedName>
    <definedName name="FDD_304_1" hidden="1">"U36160"</definedName>
    <definedName name="FDD_304_2" hidden="1">"U36525"</definedName>
    <definedName name="FDD_305_0" hidden="1">"A30681"</definedName>
    <definedName name="FDD_305_1" hidden="1">"A31047"</definedName>
    <definedName name="FDD_305_10" hidden="1">"U34334"</definedName>
    <definedName name="FDD_305_11" hidden="1">"U34699"</definedName>
    <definedName name="FDD_305_12" hidden="1">"U35064"</definedName>
    <definedName name="FDD_305_13" hidden="1">"U35430"</definedName>
    <definedName name="FDD_305_14" hidden="1">"U35795"</definedName>
    <definedName name="FDD_305_2" hidden="1">"A31412"</definedName>
    <definedName name="FDD_305_3" hidden="1">"U31777"</definedName>
    <definedName name="FDD_305_4" hidden="1">"U32142"</definedName>
    <definedName name="FDD_305_5" hidden="1">"U32508"</definedName>
    <definedName name="FDD_305_6" hidden="1">"U32873"</definedName>
    <definedName name="FDD_305_7" hidden="1">"U33238"</definedName>
    <definedName name="FDD_305_8" hidden="1">"U33603"</definedName>
    <definedName name="FDD_305_9" hidden="1">"U33969"</definedName>
    <definedName name="FDD_306_0" hidden="1">"U35795"</definedName>
    <definedName name="FDD_306_1" hidden="1">"E36160"</definedName>
    <definedName name="FDD_306_2" hidden="1">"U36525"</definedName>
    <definedName name="FDD_307_0" hidden="1">"A35795"</definedName>
    <definedName name="FDD_307_1" hidden="1">"U36160"</definedName>
    <definedName name="FDD_307_2" hidden="1">"U36525"</definedName>
    <definedName name="FDD_31_0" hidden="1">"A25569"</definedName>
    <definedName name="FDD_32_0" hidden="1">"A25569"</definedName>
    <definedName name="FDD_33_0" hidden="1">"A25569"</definedName>
    <definedName name="FDD_34_0" hidden="1">"A25569"</definedName>
    <definedName name="FDD_35_0" hidden="1">"A25569"</definedName>
    <definedName name="FDD_36_0" hidden="1">"A25569"</definedName>
    <definedName name="FDD_37_0" hidden="1">"A25569"</definedName>
    <definedName name="FDD_38_0" hidden="1">"A25569"</definedName>
    <definedName name="FDD_39_0" hidden="1">"A25569"</definedName>
    <definedName name="FDD_4_0" hidden="1">"A25569"</definedName>
    <definedName name="FDD_40_0" hidden="1">"A25569"</definedName>
    <definedName name="FDD_41_0" hidden="1">"U25569"</definedName>
    <definedName name="FDD_42_0" hidden="1">"U25569"</definedName>
    <definedName name="FDD_43_0" hidden="1">"A25569"</definedName>
    <definedName name="FDD_44_0" hidden="1">"A30681"</definedName>
    <definedName name="FDD_44_1" hidden="1">"A31047"</definedName>
    <definedName name="FDD_44_10" hidden="1">"A34334"</definedName>
    <definedName name="FDD_44_11" hidden="1">"A34699"</definedName>
    <definedName name="FDD_44_12" hidden="1">"A35064"</definedName>
    <definedName name="FDD_44_13" hidden="1">"A35430"</definedName>
    <definedName name="FDD_44_14" hidden="1">"A35795"</definedName>
    <definedName name="FDD_44_2" hidden="1">"A31412"</definedName>
    <definedName name="FDD_44_3" hidden="1">"A31777"</definedName>
    <definedName name="FDD_44_4" hidden="1">"A32142"</definedName>
    <definedName name="FDD_44_5" hidden="1">"A32508"</definedName>
    <definedName name="FDD_44_6" hidden="1">"A32873"</definedName>
    <definedName name="FDD_44_7" hidden="1">"A33238"</definedName>
    <definedName name="FDD_44_8" hidden="1">"A33603"</definedName>
    <definedName name="FDD_44_9" hidden="1">"A33969"</definedName>
    <definedName name="FDD_45_0" hidden="1">"A30681"</definedName>
    <definedName name="FDD_45_1" hidden="1">"A31047"</definedName>
    <definedName name="FDD_45_10" hidden="1">"A34334"</definedName>
    <definedName name="FDD_45_11" hidden="1">"A34699"</definedName>
    <definedName name="FDD_45_12" hidden="1">"A35064"</definedName>
    <definedName name="FDD_45_13" hidden="1">"A35430"</definedName>
    <definedName name="FDD_45_14" hidden="1">"A35795"</definedName>
    <definedName name="FDD_45_2" hidden="1">"A31412"</definedName>
    <definedName name="FDD_45_3" hidden="1">"A31777"</definedName>
    <definedName name="FDD_45_4" hidden="1">"A32142"</definedName>
    <definedName name="FDD_45_5" hidden="1">"A32508"</definedName>
    <definedName name="FDD_45_6" hidden="1">"A32873"</definedName>
    <definedName name="FDD_45_7" hidden="1">"A33238"</definedName>
    <definedName name="FDD_45_8" hidden="1">"A33603"</definedName>
    <definedName name="FDD_45_9" hidden="1">"A33969"</definedName>
    <definedName name="FDD_46_0" hidden="1">"A30681"</definedName>
    <definedName name="FDD_46_1" hidden="1">"A31047"</definedName>
    <definedName name="FDD_46_10" hidden="1">"A34334"</definedName>
    <definedName name="FDD_46_11" hidden="1">"A34699"</definedName>
    <definedName name="FDD_46_12" hidden="1">"A35064"</definedName>
    <definedName name="FDD_46_13" hidden="1">"A35430"</definedName>
    <definedName name="FDD_46_14" hidden="1">"A35795"</definedName>
    <definedName name="FDD_46_2" hidden="1">"A31412"</definedName>
    <definedName name="FDD_46_3" hidden="1">"A31777"</definedName>
    <definedName name="FDD_46_4" hidden="1">"A32142"</definedName>
    <definedName name="FDD_46_5" hidden="1">"A32508"</definedName>
    <definedName name="FDD_46_6" hidden="1">"A32873"</definedName>
    <definedName name="FDD_46_7" hidden="1">"A33238"</definedName>
    <definedName name="FDD_46_8" hidden="1">"A33603"</definedName>
    <definedName name="FDD_46_9" hidden="1">"A33969"</definedName>
    <definedName name="FDD_47_0" hidden="1">"A30681"</definedName>
    <definedName name="FDD_47_1" hidden="1">"A31047"</definedName>
    <definedName name="FDD_47_10" hidden="1">"A34334"</definedName>
    <definedName name="FDD_47_11" hidden="1">"A34699"</definedName>
    <definedName name="FDD_47_12" hidden="1">"A35064"</definedName>
    <definedName name="FDD_47_13" hidden="1">"A35430"</definedName>
    <definedName name="FDD_47_14" hidden="1">"A35795"</definedName>
    <definedName name="FDD_47_2" hidden="1">"A31412"</definedName>
    <definedName name="FDD_47_3" hidden="1">"A31777"</definedName>
    <definedName name="FDD_47_4" hidden="1">"A32142"</definedName>
    <definedName name="FDD_47_5" hidden="1">"A32508"</definedName>
    <definedName name="FDD_47_6" hidden="1">"A32873"</definedName>
    <definedName name="FDD_47_7" hidden="1">"A33238"</definedName>
    <definedName name="FDD_47_8" hidden="1">"A33603"</definedName>
    <definedName name="FDD_47_9" hidden="1">"A33969"</definedName>
    <definedName name="FDD_48_0" hidden="1">"A30681"</definedName>
    <definedName name="FDD_48_1" hidden="1">"A31047"</definedName>
    <definedName name="FDD_48_10" hidden="1">"A34334"</definedName>
    <definedName name="FDD_48_11" hidden="1">"A34699"</definedName>
    <definedName name="FDD_48_12" hidden="1">"A35064"</definedName>
    <definedName name="FDD_48_13" hidden="1">"A35430"</definedName>
    <definedName name="FDD_48_14" hidden="1">"A35795"</definedName>
    <definedName name="FDD_48_2" hidden="1">"A31412"</definedName>
    <definedName name="FDD_48_3" hidden="1">"A31777"</definedName>
    <definedName name="FDD_48_4" hidden="1">"A32142"</definedName>
    <definedName name="FDD_48_5" hidden="1">"A32508"</definedName>
    <definedName name="FDD_48_6" hidden="1">"A32873"</definedName>
    <definedName name="FDD_48_7" hidden="1">"A33238"</definedName>
    <definedName name="FDD_48_8" hidden="1">"A33603"</definedName>
    <definedName name="FDD_48_9" hidden="1">"A33969"</definedName>
    <definedName name="FDD_49_0" hidden="1">"A30681"</definedName>
    <definedName name="FDD_49_1" hidden="1">"A31047"</definedName>
    <definedName name="FDD_49_10" hidden="1">"A34334"</definedName>
    <definedName name="FDD_49_11" hidden="1">"A34699"</definedName>
    <definedName name="FDD_49_12" hidden="1">"A35064"</definedName>
    <definedName name="FDD_49_13" hidden="1">"A35430"</definedName>
    <definedName name="FDD_49_14" hidden="1">"A35795"</definedName>
    <definedName name="FDD_49_2" hidden="1">"A31412"</definedName>
    <definedName name="FDD_49_3" hidden="1">"A31777"</definedName>
    <definedName name="FDD_49_4" hidden="1">"A32142"</definedName>
    <definedName name="FDD_49_5" hidden="1">"A32508"</definedName>
    <definedName name="FDD_49_6" hidden="1">"A32873"</definedName>
    <definedName name="FDD_49_7" hidden="1">"A33238"</definedName>
    <definedName name="FDD_49_8" hidden="1">"A33603"</definedName>
    <definedName name="FDD_49_9" hidden="1">"A33969"</definedName>
    <definedName name="FDD_5_0" hidden="1">"A25569"</definedName>
    <definedName name="FDD_50_0" hidden="1">"A30681"</definedName>
    <definedName name="FDD_50_1" hidden="1">"A31047"</definedName>
    <definedName name="FDD_50_10" hidden="1">"A34334"</definedName>
    <definedName name="FDD_50_11" hidden="1">"A34699"</definedName>
    <definedName name="FDD_50_12" hidden="1">"A35064"</definedName>
    <definedName name="FDD_50_13" hidden="1">"A35430"</definedName>
    <definedName name="FDD_50_14" hidden="1">"A35795"</definedName>
    <definedName name="FDD_50_2" hidden="1">"A31412"</definedName>
    <definedName name="FDD_50_3" hidden="1">"A31777"</definedName>
    <definedName name="FDD_50_4" hidden="1">"A32142"</definedName>
    <definedName name="FDD_50_5" hidden="1">"A32508"</definedName>
    <definedName name="FDD_50_6" hidden="1">"A32873"</definedName>
    <definedName name="FDD_50_7" hidden="1">"A33238"</definedName>
    <definedName name="FDD_50_8" hidden="1">"A33603"</definedName>
    <definedName name="FDD_50_9" hidden="1">"A33969"</definedName>
    <definedName name="FDD_51_0" hidden="1">"A30681"</definedName>
    <definedName name="FDD_51_1" hidden="1">"A31047"</definedName>
    <definedName name="FDD_51_10" hidden="1">"A34334"</definedName>
    <definedName name="FDD_51_11" hidden="1">"A34699"</definedName>
    <definedName name="FDD_51_12" hidden="1">"A35064"</definedName>
    <definedName name="FDD_51_13" hidden="1">"A35430"</definedName>
    <definedName name="FDD_51_14" hidden="1">"A35795"</definedName>
    <definedName name="FDD_51_2" hidden="1">"A31412"</definedName>
    <definedName name="FDD_51_3" hidden="1">"A31777"</definedName>
    <definedName name="FDD_51_4" hidden="1">"A32142"</definedName>
    <definedName name="FDD_51_5" hidden="1">"A32508"</definedName>
    <definedName name="FDD_51_6" hidden="1">"A32873"</definedName>
    <definedName name="FDD_51_7" hidden="1">"A33238"</definedName>
    <definedName name="FDD_51_8" hidden="1">"A33603"</definedName>
    <definedName name="FDD_51_9" hidden="1">"A33969"</definedName>
    <definedName name="FDD_52_0" hidden="1">"A30681"</definedName>
    <definedName name="FDD_52_1" hidden="1">"A31047"</definedName>
    <definedName name="FDD_52_10" hidden="1">"A34334"</definedName>
    <definedName name="FDD_52_11" hidden="1">"A34699"</definedName>
    <definedName name="FDD_52_12" hidden="1">"A35064"</definedName>
    <definedName name="FDD_52_13" hidden="1">"A35430"</definedName>
    <definedName name="FDD_52_14" hidden="1">"A35795"</definedName>
    <definedName name="FDD_52_2" hidden="1">"A31412"</definedName>
    <definedName name="FDD_52_3" hidden="1">"A31777"</definedName>
    <definedName name="FDD_52_4" hidden="1">"A32142"</definedName>
    <definedName name="FDD_52_5" hidden="1">"A32508"</definedName>
    <definedName name="FDD_52_6" hidden="1">"A32873"</definedName>
    <definedName name="FDD_52_7" hidden="1">"A33238"</definedName>
    <definedName name="FDD_52_8" hidden="1">"A33603"</definedName>
    <definedName name="FDD_52_9" hidden="1">"A33969"</definedName>
    <definedName name="FDD_53_0" hidden="1">"U30681"</definedName>
    <definedName name="FDD_53_1" hidden="1">"A31047"</definedName>
    <definedName name="FDD_53_10" hidden="1">"A34334"</definedName>
    <definedName name="FDD_53_11" hidden="1">"A34699"</definedName>
    <definedName name="FDD_53_12" hidden="1">"A35064"</definedName>
    <definedName name="FDD_53_13" hidden="1">"A35430"</definedName>
    <definedName name="FDD_53_14" hidden="1">"A35795"</definedName>
    <definedName name="FDD_53_2" hidden="1">"A31412"</definedName>
    <definedName name="FDD_53_3" hidden="1">"A31777"</definedName>
    <definedName name="FDD_53_4" hidden="1">"A32142"</definedName>
    <definedName name="FDD_53_5" hidden="1">"A32508"</definedName>
    <definedName name="FDD_53_6" hidden="1">"A32873"</definedName>
    <definedName name="FDD_53_7" hidden="1">"A33238"</definedName>
    <definedName name="FDD_53_8" hidden="1">"A33603"</definedName>
    <definedName name="FDD_53_9" hidden="1">"A33969"</definedName>
    <definedName name="FDD_54_0" hidden="1">"A30681"</definedName>
    <definedName name="FDD_54_1" hidden="1">"A31047"</definedName>
    <definedName name="FDD_54_10" hidden="1">"A34334"</definedName>
    <definedName name="FDD_54_11" hidden="1">"A34699"</definedName>
    <definedName name="FDD_54_12" hidden="1">"A35064"</definedName>
    <definedName name="FDD_54_13" hidden="1">"A35430"</definedName>
    <definedName name="FDD_54_14" hidden="1">"A35795"</definedName>
    <definedName name="FDD_54_2" hidden="1">"A31412"</definedName>
    <definedName name="FDD_54_3" hidden="1">"A31777"</definedName>
    <definedName name="FDD_54_4" hidden="1">"A32142"</definedName>
    <definedName name="FDD_54_5" hidden="1">"A32508"</definedName>
    <definedName name="FDD_54_6" hidden="1">"A32873"</definedName>
    <definedName name="FDD_54_7" hidden="1">"A33238"</definedName>
    <definedName name="FDD_54_8" hidden="1">"A33603"</definedName>
    <definedName name="FDD_54_9" hidden="1">"A33969"</definedName>
    <definedName name="FDD_55_0" hidden="1">"A30681"</definedName>
    <definedName name="FDD_55_1" hidden="1">"A31047"</definedName>
    <definedName name="FDD_55_10" hidden="1">"A34334"</definedName>
    <definedName name="FDD_55_11" hidden="1">"A34699"</definedName>
    <definedName name="FDD_55_12" hidden="1">"A35064"</definedName>
    <definedName name="FDD_55_13" hidden="1">"A35430"</definedName>
    <definedName name="FDD_55_14" hidden="1">"A35795"</definedName>
    <definedName name="FDD_55_2" hidden="1">"A31412"</definedName>
    <definedName name="FDD_55_3" hidden="1">"A31777"</definedName>
    <definedName name="FDD_55_4" hidden="1">"A32142"</definedName>
    <definedName name="FDD_55_5" hidden="1">"A32508"</definedName>
    <definedName name="FDD_55_6" hidden="1">"A32873"</definedName>
    <definedName name="FDD_55_7" hidden="1">"A33238"</definedName>
    <definedName name="FDD_55_8" hidden="1">"A33603"</definedName>
    <definedName name="FDD_55_9" hidden="1">"A33969"</definedName>
    <definedName name="FDD_56_0" hidden="1">"A30681"</definedName>
    <definedName name="FDD_56_1" hidden="1">"A31047"</definedName>
    <definedName name="FDD_56_10" hidden="1">"A34334"</definedName>
    <definedName name="FDD_56_11" hidden="1">"A34699"</definedName>
    <definedName name="FDD_56_12" hidden="1">"A35064"</definedName>
    <definedName name="FDD_56_13" hidden="1">"A35430"</definedName>
    <definedName name="FDD_56_14" hidden="1">"A35795"</definedName>
    <definedName name="FDD_56_2" hidden="1">"A31412"</definedName>
    <definedName name="FDD_56_3" hidden="1">"A31777"</definedName>
    <definedName name="FDD_56_4" hidden="1">"A32142"</definedName>
    <definedName name="FDD_56_5" hidden="1">"A32508"</definedName>
    <definedName name="FDD_56_6" hidden="1">"A32873"</definedName>
    <definedName name="FDD_56_7" hidden="1">"A33238"</definedName>
    <definedName name="FDD_56_8" hidden="1">"A33603"</definedName>
    <definedName name="FDD_56_9" hidden="1">"A33969"</definedName>
    <definedName name="FDD_57_0" hidden="1">"A30681"</definedName>
    <definedName name="FDD_57_1" hidden="1">"A31047"</definedName>
    <definedName name="FDD_57_10" hidden="1">"A34334"</definedName>
    <definedName name="FDD_57_11" hidden="1">"A34699"</definedName>
    <definedName name="FDD_57_12" hidden="1">"A35064"</definedName>
    <definedName name="FDD_57_13" hidden="1">"A35430"</definedName>
    <definedName name="FDD_57_14" hidden="1">"A35795"</definedName>
    <definedName name="FDD_57_2" hidden="1">"A31412"</definedName>
    <definedName name="FDD_57_3" hidden="1">"A31777"</definedName>
    <definedName name="FDD_57_4" hidden="1">"A32142"</definedName>
    <definedName name="FDD_57_5" hidden="1">"A32508"</definedName>
    <definedName name="FDD_57_6" hidden="1">"A32873"</definedName>
    <definedName name="FDD_57_7" hidden="1">"A33238"</definedName>
    <definedName name="FDD_57_8" hidden="1">"A33603"</definedName>
    <definedName name="FDD_57_9" hidden="1">"A33969"</definedName>
    <definedName name="FDD_58_0" hidden="1">"A30681"</definedName>
    <definedName name="FDD_58_1" hidden="1">"A31047"</definedName>
    <definedName name="FDD_58_10" hidden="1">"A34334"</definedName>
    <definedName name="FDD_58_11" hidden="1">"A34699"</definedName>
    <definedName name="FDD_58_12" hidden="1">"A35064"</definedName>
    <definedName name="FDD_58_13" hidden="1">"A35430"</definedName>
    <definedName name="FDD_58_14" hidden="1">"A35795"</definedName>
    <definedName name="FDD_58_2" hidden="1">"A31412"</definedName>
    <definedName name="FDD_58_3" hidden="1">"A31777"</definedName>
    <definedName name="FDD_58_4" hidden="1">"A32142"</definedName>
    <definedName name="FDD_58_5" hidden="1">"A32508"</definedName>
    <definedName name="FDD_58_6" hidden="1">"A32873"</definedName>
    <definedName name="FDD_58_7" hidden="1">"A33238"</definedName>
    <definedName name="FDD_58_8" hidden="1">"A33603"</definedName>
    <definedName name="FDD_58_9" hidden="1">"A33969"</definedName>
    <definedName name="FDD_59_0" hidden="1">"A30681"</definedName>
    <definedName name="FDD_59_1" hidden="1">"A31047"</definedName>
    <definedName name="FDD_59_10" hidden="1">"A34334"</definedName>
    <definedName name="FDD_59_11" hidden="1">"A34699"</definedName>
    <definedName name="FDD_59_12" hidden="1">"A35064"</definedName>
    <definedName name="FDD_59_13" hidden="1">"A35430"</definedName>
    <definedName name="FDD_59_14" hidden="1">"A35795"</definedName>
    <definedName name="FDD_59_2" hidden="1">"A31412"</definedName>
    <definedName name="FDD_59_3" hidden="1">"A31777"</definedName>
    <definedName name="FDD_59_4" hidden="1">"A32142"</definedName>
    <definedName name="FDD_59_5" hidden="1">"A32508"</definedName>
    <definedName name="FDD_59_6" hidden="1">"A32873"</definedName>
    <definedName name="FDD_59_7" hidden="1">"A33238"</definedName>
    <definedName name="FDD_59_8" hidden="1">"A33603"</definedName>
    <definedName name="FDD_59_9" hidden="1">"A33969"</definedName>
    <definedName name="FDD_6_0" hidden="1">"A25569"</definedName>
    <definedName name="FDD_60_0" hidden="1">"A30681"</definedName>
    <definedName name="FDD_60_1" hidden="1">"A31047"</definedName>
    <definedName name="FDD_60_10" hidden="1">"A34334"</definedName>
    <definedName name="FDD_60_11" hidden="1">"A34699"</definedName>
    <definedName name="FDD_60_12" hidden="1">"A35064"</definedName>
    <definedName name="FDD_60_13" hidden="1">"A35430"</definedName>
    <definedName name="FDD_60_14" hidden="1">"A35795"</definedName>
    <definedName name="FDD_60_2" hidden="1">"A31412"</definedName>
    <definedName name="FDD_60_3" hidden="1">"A31777"</definedName>
    <definedName name="FDD_60_4" hidden="1">"A32142"</definedName>
    <definedName name="FDD_60_5" hidden="1">"A32508"</definedName>
    <definedName name="FDD_60_6" hidden="1">"A32873"</definedName>
    <definedName name="FDD_60_7" hidden="1">"A33238"</definedName>
    <definedName name="FDD_60_8" hidden="1">"A33603"</definedName>
    <definedName name="FDD_60_9" hidden="1">"A33969"</definedName>
    <definedName name="FDD_61_0" hidden="1">"A30681"</definedName>
    <definedName name="FDD_61_1" hidden="1">"A31047"</definedName>
    <definedName name="FDD_61_10" hidden="1">"A34334"</definedName>
    <definedName name="FDD_61_11" hidden="1">"A34699"</definedName>
    <definedName name="FDD_61_12" hidden="1">"A35064"</definedName>
    <definedName name="FDD_61_13" hidden="1">"A35430"</definedName>
    <definedName name="FDD_61_14" hidden="1">"A35795"</definedName>
    <definedName name="FDD_61_2" hidden="1">"A31412"</definedName>
    <definedName name="FDD_61_3" hidden="1">"A31777"</definedName>
    <definedName name="FDD_61_4" hidden="1">"A32142"</definedName>
    <definedName name="FDD_61_5" hidden="1">"A32508"</definedName>
    <definedName name="FDD_61_6" hidden="1">"A32873"</definedName>
    <definedName name="FDD_61_7" hidden="1">"A33238"</definedName>
    <definedName name="FDD_61_8" hidden="1">"A33603"</definedName>
    <definedName name="FDD_61_9" hidden="1">"A33969"</definedName>
    <definedName name="FDD_62_0" hidden="1">"A30681"</definedName>
    <definedName name="FDD_62_1" hidden="1">"A31047"</definedName>
    <definedName name="FDD_62_10" hidden="1">"A34334"</definedName>
    <definedName name="FDD_62_11" hidden="1">"A34699"</definedName>
    <definedName name="FDD_62_12" hidden="1">"A35064"</definedName>
    <definedName name="FDD_62_13" hidden="1">"A35430"</definedName>
    <definedName name="FDD_62_14" hidden="1">"A35795"</definedName>
    <definedName name="FDD_62_2" hidden="1">"A31412"</definedName>
    <definedName name="FDD_62_3" hidden="1">"A31777"</definedName>
    <definedName name="FDD_62_4" hidden="1">"A32142"</definedName>
    <definedName name="FDD_62_5" hidden="1">"A32508"</definedName>
    <definedName name="FDD_62_6" hidden="1">"A32873"</definedName>
    <definedName name="FDD_62_7" hidden="1">"A33238"</definedName>
    <definedName name="FDD_62_8" hidden="1">"A33603"</definedName>
    <definedName name="FDD_62_9" hidden="1">"A33969"</definedName>
    <definedName name="FDD_63_0" hidden="1">"A30681"</definedName>
    <definedName name="FDD_63_1" hidden="1">"A31047"</definedName>
    <definedName name="FDD_63_10" hidden="1">"A34334"</definedName>
    <definedName name="FDD_63_11" hidden="1">"A34699"</definedName>
    <definedName name="FDD_63_12" hidden="1">"A35064"</definedName>
    <definedName name="FDD_63_13" hidden="1">"A35430"</definedName>
    <definedName name="FDD_63_14" hidden="1">"A35795"</definedName>
    <definedName name="FDD_63_2" hidden="1">"A31412"</definedName>
    <definedName name="FDD_63_3" hidden="1">"A31777"</definedName>
    <definedName name="FDD_63_4" hidden="1">"A32142"</definedName>
    <definedName name="FDD_63_5" hidden="1">"A32508"</definedName>
    <definedName name="FDD_63_6" hidden="1">"A32873"</definedName>
    <definedName name="FDD_63_7" hidden="1">"A33238"</definedName>
    <definedName name="FDD_63_8" hidden="1">"A33603"</definedName>
    <definedName name="FDD_63_9" hidden="1">"A33969"</definedName>
    <definedName name="FDD_64_0" hidden="1">"A30681"</definedName>
    <definedName name="FDD_64_1" hidden="1">"A31047"</definedName>
    <definedName name="FDD_64_10" hidden="1">"A34334"</definedName>
    <definedName name="FDD_64_11" hidden="1">"A34699"</definedName>
    <definedName name="FDD_64_12" hidden="1">"A35064"</definedName>
    <definedName name="FDD_64_13" hidden="1">"A35430"</definedName>
    <definedName name="FDD_64_14" hidden="1">"A35795"</definedName>
    <definedName name="FDD_64_2" hidden="1">"A31412"</definedName>
    <definedName name="FDD_64_3" hidden="1">"A31777"</definedName>
    <definedName name="FDD_64_4" hidden="1">"A32142"</definedName>
    <definedName name="FDD_64_5" hidden="1">"A32508"</definedName>
    <definedName name="FDD_64_6" hidden="1">"A32873"</definedName>
    <definedName name="FDD_64_7" hidden="1">"A33238"</definedName>
    <definedName name="FDD_64_8" hidden="1">"A33603"</definedName>
    <definedName name="FDD_64_9" hidden="1">"A33969"</definedName>
    <definedName name="FDD_65_0" hidden="1">"A30681"</definedName>
    <definedName name="FDD_65_1" hidden="1">"A31047"</definedName>
    <definedName name="FDD_65_10" hidden="1">"A34334"</definedName>
    <definedName name="FDD_65_11" hidden="1">"A34699"</definedName>
    <definedName name="FDD_65_12" hidden="1">"A35064"</definedName>
    <definedName name="FDD_65_13" hidden="1">"A35430"</definedName>
    <definedName name="FDD_65_14" hidden="1">"A35795"</definedName>
    <definedName name="FDD_65_2" hidden="1">"A31412"</definedName>
    <definedName name="FDD_65_3" hidden="1">"A31777"</definedName>
    <definedName name="FDD_65_4" hidden="1">"A32142"</definedName>
    <definedName name="FDD_65_5" hidden="1">"A32508"</definedName>
    <definedName name="FDD_65_6" hidden="1">"A32873"</definedName>
    <definedName name="FDD_65_7" hidden="1">"A33238"</definedName>
    <definedName name="FDD_65_8" hidden="1">"A33603"</definedName>
    <definedName name="FDD_65_9" hidden="1">"A33969"</definedName>
    <definedName name="FDD_66_0" hidden="1">"A30681"</definedName>
    <definedName name="FDD_66_1" hidden="1">"A31047"</definedName>
    <definedName name="FDD_66_10" hidden="1">"A34334"</definedName>
    <definedName name="FDD_66_11" hidden="1">"A34699"</definedName>
    <definedName name="FDD_66_12" hidden="1">"A35064"</definedName>
    <definedName name="FDD_66_13" hidden="1">"A35430"</definedName>
    <definedName name="FDD_66_14" hidden="1">"A35795"</definedName>
    <definedName name="FDD_66_2" hidden="1">"A31412"</definedName>
    <definedName name="FDD_66_3" hidden="1">"A31777"</definedName>
    <definedName name="FDD_66_4" hidden="1">"A32142"</definedName>
    <definedName name="FDD_66_5" hidden="1">"A32508"</definedName>
    <definedName name="FDD_66_6" hidden="1">"A32873"</definedName>
    <definedName name="FDD_66_7" hidden="1">"A33238"</definedName>
    <definedName name="FDD_66_8" hidden="1">"A33603"</definedName>
    <definedName name="FDD_66_9" hidden="1">"A33969"</definedName>
    <definedName name="FDD_67_0" hidden="1">"A30681"</definedName>
    <definedName name="FDD_67_1" hidden="1">"A31047"</definedName>
    <definedName name="FDD_67_10" hidden="1">"A34334"</definedName>
    <definedName name="FDD_67_11" hidden="1">"A34699"</definedName>
    <definedName name="FDD_67_12" hidden="1">"A35064"</definedName>
    <definedName name="FDD_67_13" hidden="1">"A35430"</definedName>
    <definedName name="FDD_67_14" hidden="1">"A35795"</definedName>
    <definedName name="FDD_67_2" hidden="1">"A31412"</definedName>
    <definedName name="FDD_67_3" hidden="1">"A31777"</definedName>
    <definedName name="FDD_67_4" hidden="1">"A32142"</definedName>
    <definedName name="FDD_67_5" hidden="1">"A32508"</definedName>
    <definedName name="FDD_67_6" hidden="1">"A32873"</definedName>
    <definedName name="FDD_67_7" hidden="1">"A33238"</definedName>
    <definedName name="FDD_67_8" hidden="1">"A33603"</definedName>
    <definedName name="FDD_67_9" hidden="1">"A33969"</definedName>
    <definedName name="FDD_68_0" hidden="1">"A30681"</definedName>
    <definedName name="FDD_68_1" hidden="1">"A31047"</definedName>
    <definedName name="FDD_68_10" hidden="1">"A34334"</definedName>
    <definedName name="FDD_68_11" hidden="1">"A34699"</definedName>
    <definedName name="FDD_68_12" hidden="1">"A35064"</definedName>
    <definedName name="FDD_68_13" hidden="1">"A35430"</definedName>
    <definedName name="FDD_68_14" hidden="1">"A35795"</definedName>
    <definedName name="FDD_68_2" hidden="1">"A31412"</definedName>
    <definedName name="FDD_68_3" hidden="1">"A31777"</definedName>
    <definedName name="FDD_68_4" hidden="1">"A32142"</definedName>
    <definedName name="FDD_68_5" hidden="1">"A32508"</definedName>
    <definedName name="FDD_68_6" hidden="1">"A32873"</definedName>
    <definedName name="FDD_68_7" hidden="1">"A33238"</definedName>
    <definedName name="FDD_68_8" hidden="1">"A33603"</definedName>
    <definedName name="FDD_68_9" hidden="1">"A33969"</definedName>
    <definedName name="FDD_69_0" hidden="1">"U30681"</definedName>
    <definedName name="FDD_69_1" hidden="1">"A31047"</definedName>
    <definedName name="FDD_69_10" hidden="1">"A34334"</definedName>
    <definedName name="FDD_69_11" hidden="1">"A34699"</definedName>
    <definedName name="FDD_69_12" hidden="1">"A35064"</definedName>
    <definedName name="FDD_69_13" hidden="1">"A35430"</definedName>
    <definedName name="FDD_69_14" hidden="1">"A35795"</definedName>
    <definedName name="FDD_69_2" hidden="1">"A31412"</definedName>
    <definedName name="FDD_69_3" hidden="1">"A31777"</definedName>
    <definedName name="FDD_69_4" hidden="1">"A32142"</definedName>
    <definedName name="FDD_69_5" hidden="1">"A32508"</definedName>
    <definedName name="FDD_69_6" hidden="1">"A32873"</definedName>
    <definedName name="FDD_69_7" hidden="1">"A33238"</definedName>
    <definedName name="FDD_69_8" hidden="1">"A33603"</definedName>
    <definedName name="FDD_69_9" hidden="1">"A33969"</definedName>
    <definedName name="FDD_7_0" hidden="1">"A25569"</definedName>
    <definedName name="FDD_70_0" hidden="1">"A30681"</definedName>
    <definedName name="FDD_70_1" hidden="1">"A31047"</definedName>
    <definedName name="FDD_70_10" hidden="1">"A34334"</definedName>
    <definedName name="FDD_70_11" hidden="1">"A34699"</definedName>
    <definedName name="FDD_70_12" hidden="1">"A35064"</definedName>
    <definedName name="FDD_70_13" hidden="1">"A35430"</definedName>
    <definedName name="FDD_70_14" hidden="1">"A35795"</definedName>
    <definedName name="FDD_70_2" hidden="1">"A31412"</definedName>
    <definedName name="FDD_70_3" hidden="1">"A31777"</definedName>
    <definedName name="FDD_70_4" hidden="1">"A32142"</definedName>
    <definedName name="FDD_70_5" hidden="1">"A32508"</definedName>
    <definedName name="FDD_70_6" hidden="1">"A32873"</definedName>
    <definedName name="FDD_70_7" hidden="1">"A33238"</definedName>
    <definedName name="FDD_70_8" hidden="1">"A33603"</definedName>
    <definedName name="FDD_70_9" hidden="1">"A33969"</definedName>
    <definedName name="FDD_71_0" hidden="1">"A30681"</definedName>
    <definedName name="FDD_71_1" hidden="1">"A31047"</definedName>
    <definedName name="FDD_71_10" hidden="1">"A34334"</definedName>
    <definedName name="FDD_71_11" hidden="1">"A34699"</definedName>
    <definedName name="FDD_71_12" hidden="1">"A35064"</definedName>
    <definedName name="FDD_71_13" hidden="1">"A35430"</definedName>
    <definedName name="FDD_71_14" hidden="1">"A35795"</definedName>
    <definedName name="FDD_71_2" hidden="1">"A31412"</definedName>
    <definedName name="FDD_71_3" hidden="1">"A31777"</definedName>
    <definedName name="FDD_71_4" hidden="1">"A32142"</definedName>
    <definedName name="FDD_71_5" hidden="1">"A32508"</definedName>
    <definedName name="FDD_71_6" hidden="1">"A32873"</definedName>
    <definedName name="FDD_71_7" hidden="1">"A33238"</definedName>
    <definedName name="FDD_71_8" hidden="1">"A33603"</definedName>
    <definedName name="FDD_71_9" hidden="1">"A33969"</definedName>
    <definedName name="FDD_72_0" hidden="1">"A30681"</definedName>
    <definedName name="FDD_72_1" hidden="1">"A31047"</definedName>
    <definedName name="FDD_72_10" hidden="1">"A34334"</definedName>
    <definedName name="FDD_72_11" hidden="1">"A34699"</definedName>
    <definedName name="FDD_72_12" hidden="1">"A35064"</definedName>
    <definedName name="FDD_72_13" hidden="1">"A35430"</definedName>
    <definedName name="FDD_72_14" hidden="1">"A35795"</definedName>
    <definedName name="FDD_72_2" hidden="1">"A31412"</definedName>
    <definedName name="FDD_72_3" hidden="1">"A31777"</definedName>
    <definedName name="FDD_72_4" hidden="1">"A32142"</definedName>
    <definedName name="FDD_72_5" hidden="1">"A32508"</definedName>
    <definedName name="FDD_72_6" hidden="1">"A32873"</definedName>
    <definedName name="FDD_72_7" hidden="1">"A33238"</definedName>
    <definedName name="FDD_72_8" hidden="1">"A33603"</definedName>
    <definedName name="FDD_72_9" hidden="1">"A33969"</definedName>
    <definedName name="FDD_73_0" hidden="1">"A30681"</definedName>
    <definedName name="FDD_73_1" hidden="1">"A31047"</definedName>
    <definedName name="FDD_73_10" hidden="1">"A34334"</definedName>
    <definedName name="FDD_73_11" hidden="1">"A34699"</definedName>
    <definedName name="FDD_73_12" hidden="1">"A35064"</definedName>
    <definedName name="FDD_73_13" hidden="1">"A35430"</definedName>
    <definedName name="FDD_73_14" hidden="1">"A35795"</definedName>
    <definedName name="FDD_73_2" hidden="1">"A31412"</definedName>
    <definedName name="FDD_73_3" hidden="1">"A31777"</definedName>
    <definedName name="FDD_73_4" hidden="1">"A32142"</definedName>
    <definedName name="FDD_73_5" hidden="1">"A32508"</definedName>
    <definedName name="FDD_73_6" hidden="1">"A32873"</definedName>
    <definedName name="FDD_73_7" hidden="1">"A33238"</definedName>
    <definedName name="FDD_73_8" hidden="1">"A33603"</definedName>
    <definedName name="FDD_73_9" hidden="1">"A33969"</definedName>
    <definedName name="FDD_74_0" hidden="1">"A30681"</definedName>
    <definedName name="FDD_74_1" hidden="1">"A31047"</definedName>
    <definedName name="FDD_74_10" hidden="1">"A34334"</definedName>
    <definedName name="FDD_74_11" hidden="1">"A34699"</definedName>
    <definedName name="FDD_74_12" hidden="1">"A35064"</definedName>
    <definedName name="FDD_74_13" hidden="1">"A35430"</definedName>
    <definedName name="FDD_74_14" hidden="1">"A35795"</definedName>
    <definedName name="FDD_74_2" hidden="1">"A31412"</definedName>
    <definedName name="FDD_74_3" hidden="1">"A31777"</definedName>
    <definedName name="FDD_74_4" hidden="1">"A32142"</definedName>
    <definedName name="FDD_74_5" hidden="1">"A32508"</definedName>
    <definedName name="FDD_74_6" hidden="1">"A32873"</definedName>
    <definedName name="FDD_74_7" hidden="1">"A33238"</definedName>
    <definedName name="FDD_74_8" hidden="1">"A33603"</definedName>
    <definedName name="FDD_74_9" hidden="1">"A33969"</definedName>
    <definedName name="FDD_75_0" hidden="1">"A30681"</definedName>
    <definedName name="FDD_75_1" hidden="1">"A31047"</definedName>
    <definedName name="FDD_75_10" hidden="1">"A34334"</definedName>
    <definedName name="FDD_75_11" hidden="1">"A34699"</definedName>
    <definedName name="FDD_75_12" hidden="1">"A35064"</definedName>
    <definedName name="FDD_75_13" hidden="1">"A35430"</definedName>
    <definedName name="FDD_75_14" hidden="1">"A35795"</definedName>
    <definedName name="FDD_75_2" hidden="1">"A31412"</definedName>
    <definedName name="FDD_75_3" hidden="1">"A31777"</definedName>
    <definedName name="FDD_75_4" hidden="1">"A32142"</definedName>
    <definedName name="FDD_75_5" hidden="1">"A32508"</definedName>
    <definedName name="FDD_75_6" hidden="1">"A32873"</definedName>
    <definedName name="FDD_75_7" hidden="1">"A33238"</definedName>
    <definedName name="FDD_75_8" hidden="1">"A33603"</definedName>
    <definedName name="FDD_75_9" hidden="1">"A33969"</definedName>
    <definedName name="FDD_76_0" hidden="1">"A30681"</definedName>
    <definedName name="FDD_76_1" hidden="1">"A31047"</definedName>
    <definedName name="FDD_76_10" hidden="1">"A34334"</definedName>
    <definedName name="FDD_76_11" hidden="1">"A34699"</definedName>
    <definedName name="FDD_76_12" hidden="1">"A35064"</definedName>
    <definedName name="FDD_76_13" hidden="1">"A35430"</definedName>
    <definedName name="FDD_76_14" hidden="1">"A35795"</definedName>
    <definedName name="FDD_76_2" hidden="1">"A31412"</definedName>
    <definedName name="FDD_76_3" hidden="1">"A31777"</definedName>
    <definedName name="FDD_76_4" hidden="1">"A32142"</definedName>
    <definedName name="FDD_76_5" hidden="1">"A32508"</definedName>
    <definedName name="FDD_76_6" hidden="1">"A32873"</definedName>
    <definedName name="FDD_76_7" hidden="1">"A33238"</definedName>
    <definedName name="FDD_76_8" hidden="1">"A33603"</definedName>
    <definedName name="FDD_76_9" hidden="1">"A33969"</definedName>
    <definedName name="FDD_77_0" hidden="1">"A30681"</definedName>
    <definedName name="FDD_77_1" hidden="1">"A31047"</definedName>
    <definedName name="FDD_77_10" hidden="1">"A34334"</definedName>
    <definedName name="FDD_77_11" hidden="1">"A34699"</definedName>
    <definedName name="FDD_77_12" hidden="1">"A35064"</definedName>
    <definedName name="FDD_77_13" hidden="1">"A35430"</definedName>
    <definedName name="FDD_77_14" hidden="1">"A35795"</definedName>
    <definedName name="FDD_77_2" hidden="1">"A31412"</definedName>
    <definedName name="FDD_77_3" hidden="1">"A31777"</definedName>
    <definedName name="FDD_77_4" hidden="1">"A32142"</definedName>
    <definedName name="FDD_77_5" hidden="1">"A32508"</definedName>
    <definedName name="FDD_77_6" hidden="1">"A32873"</definedName>
    <definedName name="FDD_77_7" hidden="1">"A33238"</definedName>
    <definedName name="FDD_77_8" hidden="1">"A33603"</definedName>
    <definedName name="FDD_77_9" hidden="1">"A33969"</definedName>
    <definedName name="FDD_78_0" hidden="1">"A30681"</definedName>
    <definedName name="FDD_78_1" hidden="1">"A31047"</definedName>
    <definedName name="FDD_78_10" hidden="1">"A34334"</definedName>
    <definedName name="FDD_78_11" hidden="1">"A34699"</definedName>
    <definedName name="FDD_78_12" hidden="1">"A35064"</definedName>
    <definedName name="FDD_78_13" hidden="1">"A35430"</definedName>
    <definedName name="FDD_78_14" hidden="1">"A35795"</definedName>
    <definedName name="FDD_78_2" hidden="1">"A31412"</definedName>
    <definedName name="FDD_78_3" hidden="1">"A31777"</definedName>
    <definedName name="FDD_78_4" hidden="1">"A32142"</definedName>
    <definedName name="FDD_78_5" hidden="1">"A32508"</definedName>
    <definedName name="FDD_78_6" hidden="1">"A32873"</definedName>
    <definedName name="FDD_78_7" hidden="1">"A33238"</definedName>
    <definedName name="FDD_78_8" hidden="1">"A33603"</definedName>
    <definedName name="FDD_78_9" hidden="1">"A33969"</definedName>
    <definedName name="FDD_79_0" hidden="1">"A30681"</definedName>
    <definedName name="FDD_79_1" hidden="1">"A31047"</definedName>
    <definedName name="FDD_79_10" hidden="1">"A34334"</definedName>
    <definedName name="FDD_79_11" hidden="1">"A34699"</definedName>
    <definedName name="FDD_79_12" hidden="1">"A35064"</definedName>
    <definedName name="FDD_79_13" hidden="1">"A35430"</definedName>
    <definedName name="FDD_79_14" hidden="1">"A35795"</definedName>
    <definedName name="FDD_79_2" hidden="1">"A31412"</definedName>
    <definedName name="FDD_79_3" hidden="1">"A31777"</definedName>
    <definedName name="FDD_79_4" hidden="1">"A32142"</definedName>
    <definedName name="FDD_79_5" hidden="1">"A32508"</definedName>
    <definedName name="FDD_79_6" hidden="1">"A32873"</definedName>
    <definedName name="FDD_79_7" hidden="1">"A33238"</definedName>
    <definedName name="FDD_79_8" hidden="1">"A33603"</definedName>
    <definedName name="FDD_79_9" hidden="1">"A33969"</definedName>
    <definedName name="FDD_8_0" hidden="1">"A25569"</definedName>
    <definedName name="FDD_80_0" hidden="1">"A30681"</definedName>
    <definedName name="FDD_80_1" hidden="1">"A31047"</definedName>
    <definedName name="FDD_80_10" hidden="1">"A34334"</definedName>
    <definedName name="FDD_80_11" hidden="1">"A34699"</definedName>
    <definedName name="FDD_80_12" hidden="1">"A35064"</definedName>
    <definedName name="FDD_80_13" hidden="1">"A35430"</definedName>
    <definedName name="FDD_80_14" hidden="1">"A35795"</definedName>
    <definedName name="FDD_80_2" hidden="1">"A31412"</definedName>
    <definedName name="FDD_80_3" hidden="1">"A31777"</definedName>
    <definedName name="FDD_80_4" hidden="1">"A32142"</definedName>
    <definedName name="FDD_80_5" hidden="1">"A32508"</definedName>
    <definedName name="FDD_80_6" hidden="1">"A32873"</definedName>
    <definedName name="FDD_80_7" hidden="1">"A33238"</definedName>
    <definedName name="FDD_80_8" hidden="1">"A33603"</definedName>
    <definedName name="FDD_80_9" hidden="1">"A33969"</definedName>
    <definedName name="FDD_81_0" hidden="1">"A30681"</definedName>
    <definedName name="FDD_81_1" hidden="1">"A31047"</definedName>
    <definedName name="FDD_81_10" hidden="1">"A34334"</definedName>
    <definedName name="FDD_81_11" hidden="1">"A34699"</definedName>
    <definedName name="FDD_81_12" hidden="1">"A35064"</definedName>
    <definedName name="FDD_81_13" hidden="1">"A35430"</definedName>
    <definedName name="FDD_81_14" hidden="1">"A35795"</definedName>
    <definedName name="FDD_81_2" hidden="1">"A31412"</definedName>
    <definedName name="FDD_81_3" hidden="1">"A31777"</definedName>
    <definedName name="FDD_81_4" hidden="1">"A32142"</definedName>
    <definedName name="FDD_81_5" hidden="1">"A32508"</definedName>
    <definedName name="FDD_81_6" hidden="1">"A32873"</definedName>
    <definedName name="FDD_81_7" hidden="1">"A33238"</definedName>
    <definedName name="FDD_81_8" hidden="1">"A33603"</definedName>
    <definedName name="FDD_81_9" hidden="1">"A33969"</definedName>
    <definedName name="FDD_82_0" hidden="1">"A30681"</definedName>
    <definedName name="FDD_82_1" hidden="1">"A31047"</definedName>
    <definedName name="FDD_82_10" hidden="1">"A34334"</definedName>
    <definedName name="FDD_82_11" hidden="1">"A34699"</definedName>
    <definedName name="FDD_82_12" hidden="1">"A35064"</definedName>
    <definedName name="FDD_82_13" hidden="1">"A35430"</definedName>
    <definedName name="FDD_82_14" hidden="1">"A35795"</definedName>
    <definedName name="FDD_82_2" hidden="1">"A31412"</definedName>
    <definedName name="FDD_82_3" hidden="1">"A31777"</definedName>
    <definedName name="FDD_82_4" hidden="1">"A32142"</definedName>
    <definedName name="FDD_82_5" hidden="1">"A32508"</definedName>
    <definedName name="FDD_82_6" hidden="1">"A32873"</definedName>
    <definedName name="FDD_82_7" hidden="1">"A33238"</definedName>
    <definedName name="FDD_82_8" hidden="1">"A33603"</definedName>
    <definedName name="FDD_82_9" hidden="1">"A33969"</definedName>
    <definedName name="FDD_83_0" hidden="1">"A30681"</definedName>
    <definedName name="FDD_83_1" hidden="1">"A31047"</definedName>
    <definedName name="FDD_83_10" hidden="1">"A34334"</definedName>
    <definedName name="FDD_83_11" hidden="1">"A34699"</definedName>
    <definedName name="FDD_83_12" hidden="1">"A35064"</definedName>
    <definedName name="FDD_83_13" hidden="1">"A35430"</definedName>
    <definedName name="FDD_83_14" hidden="1">"A35795"</definedName>
    <definedName name="FDD_83_2" hidden="1">"A31412"</definedName>
    <definedName name="FDD_83_3" hidden="1">"A31777"</definedName>
    <definedName name="FDD_83_4" hidden="1">"A32142"</definedName>
    <definedName name="FDD_83_5" hidden="1">"A32508"</definedName>
    <definedName name="FDD_83_6" hidden="1">"A32873"</definedName>
    <definedName name="FDD_83_7" hidden="1">"A33238"</definedName>
    <definedName name="FDD_83_8" hidden="1">"A33603"</definedName>
    <definedName name="FDD_83_9" hidden="1">"A33969"</definedName>
    <definedName name="FDD_84_0" hidden="1">"A30681"</definedName>
    <definedName name="FDD_84_1" hidden="1">"A31047"</definedName>
    <definedName name="FDD_84_10" hidden="1">"A34334"</definedName>
    <definedName name="FDD_84_11" hidden="1">"A34699"</definedName>
    <definedName name="FDD_84_12" hidden="1">"A35064"</definedName>
    <definedName name="FDD_84_13" hidden="1">"A35430"</definedName>
    <definedName name="FDD_84_14" hidden="1">"A35795"</definedName>
    <definedName name="FDD_84_2" hidden="1">"A31412"</definedName>
    <definedName name="FDD_84_3" hidden="1">"A31777"</definedName>
    <definedName name="FDD_84_4" hidden="1">"A32142"</definedName>
    <definedName name="FDD_84_5" hidden="1">"A32508"</definedName>
    <definedName name="FDD_84_6" hidden="1">"A32873"</definedName>
    <definedName name="FDD_84_7" hidden="1">"A33238"</definedName>
    <definedName name="FDD_84_8" hidden="1">"A33603"</definedName>
    <definedName name="FDD_84_9" hidden="1">"A33969"</definedName>
    <definedName name="FDD_85_0" hidden="1">"A30681"</definedName>
    <definedName name="FDD_85_1" hidden="1">"A31047"</definedName>
    <definedName name="FDD_85_10" hidden="1">"A34334"</definedName>
    <definedName name="FDD_85_11" hidden="1">"A34699"</definedName>
    <definedName name="FDD_85_12" hidden="1">"A35064"</definedName>
    <definedName name="FDD_85_13" hidden="1">"A35430"</definedName>
    <definedName name="FDD_85_14" hidden="1">"A35795"</definedName>
    <definedName name="FDD_85_2" hidden="1">"A31412"</definedName>
    <definedName name="FDD_85_3" hidden="1">"A31777"</definedName>
    <definedName name="FDD_85_4" hidden="1">"A32142"</definedName>
    <definedName name="FDD_85_5" hidden="1">"A32508"</definedName>
    <definedName name="FDD_85_6" hidden="1">"A32873"</definedName>
    <definedName name="FDD_85_7" hidden="1">"A33238"</definedName>
    <definedName name="FDD_85_8" hidden="1">"A33603"</definedName>
    <definedName name="FDD_85_9" hidden="1">"A33969"</definedName>
    <definedName name="FDD_86_0" hidden="1">"A30681"</definedName>
    <definedName name="FDD_86_1" hidden="1">"A31047"</definedName>
    <definedName name="FDD_86_10" hidden="1">"A34334"</definedName>
    <definedName name="FDD_86_11" hidden="1">"A34699"</definedName>
    <definedName name="FDD_86_12" hidden="1">"A35064"</definedName>
    <definedName name="FDD_86_13" hidden="1">"A35430"</definedName>
    <definedName name="FDD_86_14" hidden="1">"A35795"</definedName>
    <definedName name="FDD_86_2" hidden="1">"A31412"</definedName>
    <definedName name="FDD_86_3" hidden="1">"A31777"</definedName>
    <definedName name="FDD_86_4" hidden="1">"A32142"</definedName>
    <definedName name="FDD_86_5" hidden="1">"A32508"</definedName>
    <definedName name="FDD_86_6" hidden="1">"A32873"</definedName>
    <definedName name="FDD_86_7" hidden="1">"A33238"</definedName>
    <definedName name="FDD_86_8" hidden="1">"A33603"</definedName>
    <definedName name="FDD_86_9" hidden="1">"A33969"</definedName>
    <definedName name="FDD_87_0" hidden="1">"A30681"</definedName>
    <definedName name="FDD_87_1" hidden="1">"A31047"</definedName>
    <definedName name="FDD_87_10" hidden="1">"A34334"</definedName>
    <definedName name="FDD_87_11" hidden="1">"A34699"</definedName>
    <definedName name="FDD_87_12" hidden="1">"A35064"</definedName>
    <definedName name="FDD_87_13" hidden="1">"A35430"</definedName>
    <definedName name="FDD_87_14" hidden="1">"A35795"</definedName>
    <definedName name="FDD_87_2" hidden="1">"A31412"</definedName>
    <definedName name="FDD_87_3" hidden="1">"A31777"</definedName>
    <definedName name="FDD_87_4" hidden="1">"A32142"</definedName>
    <definedName name="FDD_87_5" hidden="1">"A32508"</definedName>
    <definedName name="FDD_87_6" hidden="1">"A32873"</definedName>
    <definedName name="FDD_87_7" hidden="1">"A33238"</definedName>
    <definedName name="FDD_87_8" hidden="1">"A33603"</definedName>
    <definedName name="FDD_87_9" hidden="1">"A33969"</definedName>
    <definedName name="FDD_88_0" hidden="1">"A30681"</definedName>
    <definedName name="FDD_88_1" hidden="1">"A31047"</definedName>
    <definedName name="FDD_88_10" hidden="1">"A34334"</definedName>
    <definedName name="FDD_88_11" hidden="1">"A34699"</definedName>
    <definedName name="FDD_88_12" hidden="1">"A35064"</definedName>
    <definedName name="FDD_88_13" hidden="1">"A35430"</definedName>
    <definedName name="FDD_88_14" hidden="1">"A35795"</definedName>
    <definedName name="FDD_88_2" hidden="1">"A31412"</definedName>
    <definedName name="FDD_88_3" hidden="1">"A31777"</definedName>
    <definedName name="FDD_88_4" hidden="1">"A32142"</definedName>
    <definedName name="FDD_88_5" hidden="1">"A32508"</definedName>
    <definedName name="FDD_88_6" hidden="1">"A32873"</definedName>
    <definedName name="FDD_88_7" hidden="1">"A33238"</definedName>
    <definedName name="FDD_88_8" hidden="1">"A33603"</definedName>
    <definedName name="FDD_88_9" hidden="1">"A33969"</definedName>
    <definedName name="FDD_89_0" hidden="1">"A30681"</definedName>
    <definedName name="FDD_89_1" hidden="1">"A31047"</definedName>
    <definedName name="FDD_89_10" hidden="1">"A34334"</definedName>
    <definedName name="FDD_89_11" hidden="1">"A34699"</definedName>
    <definedName name="FDD_89_12" hidden="1">"A35064"</definedName>
    <definedName name="FDD_89_13" hidden="1">"A35430"</definedName>
    <definedName name="FDD_89_14" hidden="1">"A35795"</definedName>
    <definedName name="FDD_89_2" hidden="1">"A31412"</definedName>
    <definedName name="FDD_89_3" hidden="1">"A31777"</definedName>
    <definedName name="FDD_89_4" hidden="1">"A32142"</definedName>
    <definedName name="FDD_89_5" hidden="1">"A32508"</definedName>
    <definedName name="FDD_89_6" hidden="1">"A32873"</definedName>
    <definedName name="FDD_89_7" hidden="1">"A33238"</definedName>
    <definedName name="FDD_89_8" hidden="1">"A33603"</definedName>
    <definedName name="FDD_89_9" hidden="1">"A33969"</definedName>
    <definedName name="FDD_9_0" hidden="1">"A25569"</definedName>
    <definedName name="FDD_90_0" hidden="1">"A30681"</definedName>
    <definedName name="FDD_90_1" hidden="1">"A31047"</definedName>
    <definedName name="FDD_90_10" hidden="1">"A34334"</definedName>
    <definedName name="FDD_90_11" hidden="1">"A34699"</definedName>
    <definedName name="FDD_90_12" hidden="1">"A35064"</definedName>
    <definedName name="FDD_90_13" hidden="1">"A35430"</definedName>
    <definedName name="FDD_90_14" hidden="1">"A35795"</definedName>
    <definedName name="FDD_90_2" hidden="1">"A31412"</definedName>
    <definedName name="FDD_90_3" hidden="1">"A31777"</definedName>
    <definedName name="FDD_90_4" hidden="1">"A32142"</definedName>
    <definedName name="FDD_90_5" hidden="1">"A32508"</definedName>
    <definedName name="FDD_90_6" hidden="1">"A32873"</definedName>
    <definedName name="FDD_90_7" hidden="1">"A33238"</definedName>
    <definedName name="FDD_90_8" hidden="1">"A33603"</definedName>
    <definedName name="FDD_90_9" hidden="1">"A33969"</definedName>
    <definedName name="FDD_91_0" hidden="1">"A30681"</definedName>
    <definedName name="FDD_91_1" hidden="1">"A31047"</definedName>
    <definedName name="FDD_91_10" hidden="1">"A34334"</definedName>
    <definedName name="FDD_91_11" hidden="1">"A34699"</definedName>
    <definedName name="FDD_91_12" hidden="1">"A35064"</definedName>
    <definedName name="FDD_91_13" hidden="1">"A35430"</definedName>
    <definedName name="FDD_91_14" hidden="1">"A35795"</definedName>
    <definedName name="FDD_91_2" hidden="1">"A31412"</definedName>
    <definedName name="FDD_91_3" hidden="1">"A31777"</definedName>
    <definedName name="FDD_91_4" hidden="1">"A32142"</definedName>
    <definedName name="FDD_91_5" hidden="1">"A32508"</definedName>
    <definedName name="FDD_91_6" hidden="1">"A32873"</definedName>
    <definedName name="FDD_91_7" hidden="1">"A33238"</definedName>
    <definedName name="FDD_91_8" hidden="1">"A33603"</definedName>
    <definedName name="FDD_91_9" hidden="1">"A33969"</definedName>
    <definedName name="FDD_92_0" hidden="1">"A30681"</definedName>
    <definedName name="FDD_92_1" hidden="1">"A31047"</definedName>
    <definedName name="FDD_92_10" hidden="1">"A34334"</definedName>
    <definedName name="FDD_92_11" hidden="1">"A34699"</definedName>
    <definedName name="FDD_92_12" hidden="1">"A35064"</definedName>
    <definedName name="FDD_92_13" hidden="1">"A35430"</definedName>
    <definedName name="FDD_92_14" hidden="1">"A35795"</definedName>
    <definedName name="FDD_92_2" hidden="1">"A31412"</definedName>
    <definedName name="FDD_92_3" hidden="1">"A31777"</definedName>
    <definedName name="FDD_92_4" hidden="1">"A32142"</definedName>
    <definedName name="FDD_92_5" hidden="1">"A32508"</definedName>
    <definedName name="FDD_92_6" hidden="1">"A32873"</definedName>
    <definedName name="FDD_92_7" hidden="1">"A33238"</definedName>
    <definedName name="FDD_92_8" hidden="1">"A33603"</definedName>
    <definedName name="FDD_92_9" hidden="1">"A33969"</definedName>
    <definedName name="FDD_93_0" hidden="1">"A30681"</definedName>
    <definedName name="FDD_93_1" hidden="1">"A31047"</definedName>
    <definedName name="FDD_93_10" hidden="1">"A34334"</definedName>
    <definedName name="FDD_93_11" hidden="1">"A34699"</definedName>
    <definedName name="FDD_93_12" hidden="1">"A35064"</definedName>
    <definedName name="FDD_93_13" hidden="1">"A35430"</definedName>
    <definedName name="FDD_93_14" hidden="1">"A35795"</definedName>
    <definedName name="FDD_93_2" hidden="1">"A31412"</definedName>
    <definedName name="FDD_93_3" hidden="1">"A31777"</definedName>
    <definedName name="FDD_93_4" hidden="1">"A32142"</definedName>
    <definedName name="FDD_93_5" hidden="1">"A32508"</definedName>
    <definedName name="FDD_93_6" hidden="1">"A32873"</definedName>
    <definedName name="FDD_93_7" hidden="1">"A33238"</definedName>
    <definedName name="FDD_93_8" hidden="1">"A33603"</definedName>
    <definedName name="FDD_93_9" hidden="1">"A33969"</definedName>
    <definedName name="FDD_94_0" hidden="1">"A30681"</definedName>
    <definedName name="FDD_94_1" hidden="1">"A31047"</definedName>
    <definedName name="FDD_94_10" hidden="1">"A34334"</definedName>
    <definedName name="FDD_94_11" hidden="1">"A34699"</definedName>
    <definedName name="FDD_94_12" hidden="1">"A35064"</definedName>
    <definedName name="FDD_94_13" hidden="1">"A35430"</definedName>
    <definedName name="FDD_94_14" hidden="1">"A35795"</definedName>
    <definedName name="FDD_94_2" hidden="1">"A31412"</definedName>
    <definedName name="FDD_94_3" hidden="1">"A31777"</definedName>
    <definedName name="FDD_94_4" hidden="1">"A32142"</definedName>
    <definedName name="FDD_94_5" hidden="1">"A32508"</definedName>
    <definedName name="FDD_94_6" hidden="1">"A32873"</definedName>
    <definedName name="FDD_94_7" hidden="1">"A33238"</definedName>
    <definedName name="FDD_94_8" hidden="1">"A33603"</definedName>
    <definedName name="FDD_94_9" hidden="1">"A33969"</definedName>
    <definedName name="FDD_95_0" hidden="1">"A30681"</definedName>
    <definedName name="FDD_95_1" hidden="1">"A31047"</definedName>
    <definedName name="FDD_95_10" hidden="1">"A34334"</definedName>
    <definedName name="FDD_95_11" hidden="1">"A34699"</definedName>
    <definedName name="FDD_95_12" hidden="1">"A35064"</definedName>
    <definedName name="FDD_95_13" hidden="1">"A35430"</definedName>
    <definedName name="FDD_95_14" hidden="1">"A35795"</definedName>
    <definedName name="FDD_95_2" hidden="1">"A31412"</definedName>
    <definedName name="FDD_95_3" hidden="1">"A31777"</definedName>
    <definedName name="FDD_95_4" hidden="1">"A32142"</definedName>
    <definedName name="FDD_95_5" hidden="1">"A32508"</definedName>
    <definedName name="FDD_95_6" hidden="1">"A32873"</definedName>
    <definedName name="FDD_95_7" hidden="1">"A33238"</definedName>
    <definedName name="FDD_95_8" hidden="1">"A33603"</definedName>
    <definedName name="FDD_95_9" hidden="1">"A33969"</definedName>
    <definedName name="FDD_96_0" hidden="1">"U30681"</definedName>
    <definedName name="FDD_96_1" hidden="1">"A31047"</definedName>
    <definedName name="FDD_96_10" hidden="1">"A34334"</definedName>
    <definedName name="FDD_96_11" hidden="1">"A34699"</definedName>
    <definedName name="FDD_96_12" hidden="1">"A35064"</definedName>
    <definedName name="FDD_96_13" hidden="1">"A35430"</definedName>
    <definedName name="FDD_96_14" hidden="1">"A35795"</definedName>
    <definedName name="FDD_96_2" hidden="1">"A31412"</definedName>
    <definedName name="FDD_96_3" hidden="1">"A31777"</definedName>
    <definedName name="FDD_96_4" hidden="1">"A32142"</definedName>
    <definedName name="FDD_96_5" hidden="1">"A32508"</definedName>
    <definedName name="FDD_96_6" hidden="1">"A32873"</definedName>
    <definedName name="FDD_96_7" hidden="1">"A33238"</definedName>
    <definedName name="FDD_96_8" hidden="1">"A33603"</definedName>
    <definedName name="FDD_96_9" hidden="1">"A33969"</definedName>
    <definedName name="FDD_97_0" hidden="1">"U30681"</definedName>
    <definedName name="FDD_97_1" hidden="1">"A31047"</definedName>
    <definedName name="FDD_97_10" hidden="1">"A34334"</definedName>
    <definedName name="FDD_97_11" hidden="1">"A34699"</definedName>
    <definedName name="FDD_97_12" hidden="1">"A35064"</definedName>
    <definedName name="FDD_97_13" hidden="1">"A35430"</definedName>
    <definedName name="FDD_97_14" hidden="1">"A35795"</definedName>
    <definedName name="FDD_97_2" hidden="1">"A31412"</definedName>
    <definedName name="FDD_97_3" hidden="1">"A31777"</definedName>
    <definedName name="FDD_97_4" hidden="1">"A32142"</definedName>
    <definedName name="FDD_97_5" hidden="1">"A32508"</definedName>
    <definedName name="FDD_97_6" hidden="1">"A32873"</definedName>
    <definedName name="FDD_97_7" hidden="1">"A33238"</definedName>
    <definedName name="FDD_97_8" hidden="1">"A33603"</definedName>
    <definedName name="FDD_97_9" hidden="1">"A33969"</definedName>
    <definedName name="FDD_98_0" hidden="1">"U30681"</definedName>
    <definedName name="FDD_98_1" hidden="1">"A31047"</definedName>
    <definedName name="FDD_98_10" hidden="1">"A34334"</definedName>
    <definedName name="FDD_98_11" hidden="1">"A34699"</definedName>
    <definedName name="FDD_98_12" hidden="1">"A35064"</definedName>
    <definedName name="FDD_98_13" hidden="1">"A35430"</definedName>
    <definedName name="FDD_98_14" hidden="1">"A35795"</definedName>
    <definedName name="FDD_98_2" hidden="1">"A31412"</definedName>
    <definedName name="FDD_98_3" hidden="1">"A31777"</definedName>
    <definedName name="FDD_98_4" hidden="1">"A32142"</definedName>
    <definedName name="FDD_98_5" hidden="1">"A32508"</definedName>
    <definedName name="FDD_98_6" hidden="1">"A32873"</definedName>
    <definedName name="FDD_98_7" hidden="1">"A33238"</definedName>
    <definedName name="FDD_98_8" hidden="1">"A33603"</definedName>
    <definedName name="FDD_98_9" hidden="1">"A33969"</definedName>
    <definedName name="FDD_99_0" hidden="1">"U30681"</definedName>
    <definedName name="FDD_99_1" hidden="1">"A31047"</definedName>
    <definedName name="FDD_99_10" hidden="1">"A34334"</definedName>
    <definedName name="FDD_99_11" hidden="1">"A34699"</definedName>
    <definedName name="FDD_99_12" hidden="1">"A35064"</definedName>
    <definedName name="FDD_99_13" hidden="1">"A35430"</definedName>
    <definedName name="FDD_99_14" hidden="1">"A35795"</definedName>
    <definedName name="FDD_99_2" hidden="1">"A31412"</definedName>
    <definedName name="FDD_99_3" hidden="1">"A31777"</definedName>
    <definedName name="FDD_99_4" hidden="1">"A32142"</definedName>
    <definedName name="FDD_99_5" hidden="1">"A32508"</definedName>
    <definedName name="FDD_99_6" hidden="1">"A32873"</definedName>
    <definedName name="FDD_99_7" hidden="1">"A33238"</definedName>
    <definedName name="FDD_99_8" hidden="1">"A33603"</definedName>
    <definedName name="FDD_99_9" hidden="1">"A33969"</definedName>
    <definedName name="FDDS">{#N/A,#N/A,FALSE,"QUADRO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FDF" localSheetId="11">#REF!</definedName>
    <definedName name="FDF">#N/A</definedName>
    <definedName name="FDF_10">#N/A</definedName>
    <definedName name="FDF_11">#N/A</definedName>
    <definedName name="FDF_12">#N/A</definedName>
    <definedName name="FDF_13">#N/A</definedName>
    <definedName name="FDF_14">#N/A</definedName>
    <definedName name="FDF_15">#N/A</definedName>
    <definedName name="FDF_16">#N/A</definedName>
    <definedName name="FDF_17">#N/A</definedName>
    <definedName name="FDF_18">#N/A</definedName>
    <definedName name="FDF_2">#N/A</definedName>
    <definedName name="FDF_5">#N/A</definedName>
    <definedName name="FDF_6">#N/A</definedName>
    <definedName name="FDF_7">#N/A</definedName>
    <definedName name="FDF_8">#N/A</definedName>
    <definedName name="FDF_9">#N/A</definedName>
    <definedName name="fdfd" localSheetId="12">#REF!</definedName>
    <definedName name="fdfd" localSheetId="11">#REF!</definedName>
    <definedName name="fdfd">#REF!</definedName>
    <definedName name="FDFDFDFDFDFDFDFFDFFFDFD" localSheetId="12">#REF!</definedName>
    <definedName name="FDFDFDFDFDFDFDFFDFFFDFD">#REF!</definedName>
    <definedName name="fdfff">#REF!</definedName>
    <definedName name="FDFGS">#N/A</definedName>
    <definedName name="fdfng" localSheetId="12" hidden="1">{#N/A,#N/A,FALSE,"GERAL";#N/A,#N/A,FALSE,"012-96";#N/A,#N/A,FALSE,"018-96";#N/A,#N/A,FALSE,"027-96";#N/A,#N/A,FALSE,"059-96";#N/A,#N/A,FALSE,"076-96";#N/A,#N/A,FALSE,"019-97";#N/A,#N/A,FALSE,"021-97";#N/A,#N/A,FALSE,"022-97";#N/A,#N/A,FALSE,"028-97"}</definedName>
    <definedName name="fdfng" localSheetId="11" hidden="1">{#N/A,#N/A,FALSE,"GERAL";#N/A,#N/A,FALSE,"012-96";#N/A,#N/A,FALSE,"018-96";#N/A,#N/A,FALSE,"027-96";#N/A,#N/A,FALSE,"059-96";#N/A,#N/A,FALSE,"076-96";#N/A,#N/A,FALSE,"019-97";#N/A,#N/A,FALSE,"021-97";#N/A,#N/A,FALSE,"022-97";#N/A,#N/A,FALSE,"028-97"}</definedName>
    <definedName name="fdfng" hidden="1">{#N/A,#N/A,FALSE,"GERAL";#N/A,#N/A,FALSE,"012-96";#N/A,#N/A,FALSE,"018-96";#N/A,#N/A,FALSE,"027-96";#N/A,#N/A,FALSE,"059-96";#N/A,#N/A,FALSE,"076-96";#N/A,#N/A,FALSE,"019-97";#N/A,#N/A,FALSE,"021-97";#N/A,#N/A,FALSE,"022-97";#N/A,#N/A,FALSE,"028-97"}</definedName>
    <definedName name="FDFS12" localSheetId="12">#REF!</definedName>
    <definedName name="FDFS12">#REF!</definedName>
    <definedName name="FDFSDFFW">#N/A</definedName>
    <definedName name="fdg" localSheetId="12" hidden="1">{#N/A,#N/A,TRUE,"Serviços"}</definedName>
    <definedName name="fdg" hidden="1">{#N/A,#N/A,TRUE,"Serviços"}</definedName>
    <definedName name="FDP_0_1_aUrv" localSheetId="12" hidden="1">#REF!</definedName>
    <definedName name="FDP_0_1_aUrv" hidden="1">#REF!</definedName>
    <definedName name="FDP_10_1_aDrv" localSheetId="12" hidden="1">#REF!</definedName>
    <definedName name="FDP_10_1_aDrv" hidden="1">#REF!</definedName>
    <definedName name="FDP_107_1_aUrv" localSheetId="12" hidden="1">#REF!</definedName>
    <definedName name="FDP_107_1_aUrv" hidden="1">#REF!</definedName>
    <definedName name="FDP_11_1_aDrv" localSheetId="12" hidden="1">#REF!</definedName>
    <definedName name="FDP_11_1_aDrv" hidden="1">#REF!</definedName>
    <definedName name="FDP_111_1_aUrv" localSheetId="12" hidden="1">#REF!</definedName>
    <definedName name="FDP_111_1_aUrv" hidden="1">#REF!</definedName>
    <definedName name="FDP_112_1_aUrv" localSheetId="12" hidden="1">#REF!</definedName>
    <definedName name="FDP_112_1_aUrv" hidden="1">#REF!</definedName>
    <definedName name="FDP_113_1_aUrv" localSheetId="12" hidden="1">#REF!</definedName>
    <definedName name="FDP_113_1_aUrv" hidden="1">#REF!</definedName>
    <definedName name="FDP_114_1_aUrv" localSheetId="12" hidden="1">#REF!</definedName>
    <definedName name="FDP_114_1_aUrv" hidden="1">#REF!</definedName>
    <definedName name="FDP_115_1_aUrv" localSheetId="12" hidden="1">#REF!</definedName>
    <definedName name="FDP_115_1_aUrv" hidden="1">#REF!</definedName>
    <definedName name="FDP_12_1_aDrv" localSheetId="12" hidden="1">#REF!</definedName>
    <definedName name="FDP_12_1_aDrv" hidden="1">#REF!</definedName>
    <definedName name="FDP_126_1_aUrv" localSheetId="12" hidden="1">#REF!</definedName>
    <definedName name="FDP_126_1_aUrv" hidden="1">#REF!</definedName>
    <definedName name="FDP_127_1_aUrv" localSheetId="12" hidden="1">#REF!</definedName>
    <definedName name="FDP_127_1_aUrv" hidden="1">#REF!</definedName>
    <definedName name="FDP_128_1_aUrv" localSheetId="12" hidden="1">#REF!</definedName>
    <definedName name="FDP_128_1_aUrv" hidden="1">#REF!</definedName>
    <definedName name="FDP_129_1_aUrv" localSheetId="12" hidden="1">#REF!</definedName>
    <definedName name="FDP_129_1_aUrv" hidden="1">#REF!</definedName>
    <definedName name="FDP_13_1_aDrv" localSheetId="12" hidden="1">#REF!</definedName>
    <definedName name="FDP_13_1_aDrv" hidden="1">#REF!</definedName>
    <definedName name="FDP_131_1_aDrv" localSheetId="12" hidden="1">#REF!</definedName>
    <definedName name="FDP_131_1_aDrv" hidden="1">#REF!</definedName>
    <definedName name="FDP_134_1_aDrv" localSheetId="12" hidden="1">#REF!</definedName>
    <definedName name="FDP_134_1_aDrv" hidden="1">#REF!</definedName>
    <definedName name="FDP_135_1_aDrv" localSheetId="12" hidden="1">#REF!</definedName>
    <definedName name="FDP_135_1_aDrv" hidden="1">#REF!</definedName>
    <definedName name="FDP_137_1_aDdv" localSheetId="12" hidden="1">#REF!</definedName>
    <definedName name="FDP_137_1_aDdv" hidden="1">#REF!</definedName>
    <definedName name="FDP_139_1_aUrv" localSheetId="12" hidden="1">#REF!</definedName>
    <definedName name="FDP_139_1_aUrv" hidden="1">#REF!</definedName>
    <definedName name="FDP_14_1_aDrv" localSheetId="12" hidden="1">#REF!</definedName>
    <definedName name="FDP_14_1_aDrv" hidden="1">#REF!</definedName>
    <definedName name="FDP_140_1_aUrv" localSheetId="12" hidden="1">#REF!</definedName>
    <definedName name="FDP_140_1_aUrv" hidden="1">#REF!</definedName>
    <definedName name="FDP_141_1_aUrv" localSheetId="12" hidden="1">#REF!</definedName>
    <definedName name="FDP_141_1_aUrv" hidden="1">#REF!</definedName>
    <definedName name="FDP_143_1_aUrv" localSheetId="12" hidden="1">#REF!</definedName>
    <definedName name="FDP_143_1_aUrv" hidden="1">#REF!</definedName>
    <definedName name="FDP_144_1_aUrv" localSheetId="12" hidden="1">#REF!</definedName>
    <definedName name="FDP_144_1_aUrv" hidden="1">#REF!</definedName>
    <definedName name="FDP_15_1_aDrv" localSheetId="12" hidden="1">#REF!</definedName>
    <definedName name="FDP_15_1_aDrv" hidden="1">#REF!</definedName>
    <definedName name="FDP_16_1_aDrv" localSheetId="12" hidden="1">#REF!</definedName>
    <definedName name="FDP_16_1_aDrv" hidden="1">#REF!</definedName>
    <definedName name="FDP_17_1_aDrv" localSheetId="12" hidden="1">#REF!</definedName>
    <definedName name="FDP_17_1_aDrv" hidden="1">#REF!</definedName>
    <definedName name="FDP_18_1_aDrv" localSheetId="12" hidden="1">#REF!</definedName>
    <definedName name="FDP_18_1_aDrv" hidden="1">#REF!</definedName>
    <definedName name="FDP_19_1_aDrv" localSheetId="12" hidden="1">#REF!</definedName>
    <definedName name="FDP_19_1_aDrv" hidden="1">#REF!</definedName>
    <definedName name="FDP_20_1_aUrv" localSheetId="12" hidden="1">#REF!</definedName>
    <definedName name="FDP_20_1_aUrv" hidden="1">#REF!</definedName>
    <definedName name="FDP_21_1_aUrv" localSheetId="12" hidden="1">#REF!</definedName>
    <definedName name="FDP_21_1_aUrv" hidden="1">#REF!</definedName>
    <definedName name="FDP_22_1_aUrv" localSheetId="12" hidden="1">#REF!</definedName>
    <definedName name="FDP_22_1_aUrv" hidden="1">#REF!</definedName>
    <definedName name="FDP_23_1_aUrv" localSheetId="12" hidden="1">#REF!</definedName>
    <definedName name="FDP_23_1_aUrv" hidden="1">#REF!</definedName>
    <definedName name="FDP_24_1_aUrv" localSheetId="12" hidden="1">#REF!</definedName>
    <definedName name="FDP_24_1_aUrv" hidden="1">#REF!</definedName>
    <definedName name="FDP_25_1_aUrv" localSheetId="12" hidden="1">#REF!</definedName>
    <definedName name="FDP_25_1_aUrv" hidden="1">#REF!</definedName>
    <definedName name="FDP_26_1_aUrv" localSheetId="12" hidden="1">#REF!</definedName>
    <definedName name="FDP_26_1_aUrv" hidden="1">#REF!</definedName>
    <definedName name="FDP_27_1_aUrv" localSheetId="12" hidden="1">#REF!</definedName>
    <definedName name="FDP_27_1_aUrv" hidden="1">#REF!</definedName>
    <definedName name="FDP_28_1_aUrv" localSheetId="12" hidden="1">#REF!</definedName>
    <definedName name="FDP_28_1_aUrv" hidden="1">#REF!</definedName>
    <definedName name="FDP_280_1_aSrv" localSheetId="12" hidden="1">#REF!</definedName>
    <definedName name="FDP_280_1_aSrv" hidden="1">#REF!</definedName>
    <definedName name="FDP_281_1_aSrv" localSheetId="12" hidden="1">#REF!</definedName>
    <definedName name="FDP_281_1_aSrv" hidden="1">#REF!</definedName>
    <definedName name="FDP_282_1_aSrv" localSheetId="12" hidden="1">#REF!</definedName>
    <definedName name="FDP_282_1_aSrv" hidden="1">#REF!</definedName>
    <definedName name="FDP_283_1_aSrv" localSheetId="12" hidden="1">#REF!</definedName>
    <definedName name="FDP_283_1_aSrv" hidden="1">#REF!</definedName>
    <definedName name="FDP_29_1_aUrv" localSheetId="12" hidden="1">#REF!</definedName>
    <definedName name="FDP_29_1_aUrv" hidden="1">#REF!</definedName>
    <definedName name="FDP_30_1_aUrv" localSheetId="12" hidden="1">#REF!</definedName>
    <definedName name="FDP_30_1_aUrv" hidden="1">#REF!</definedName>
    <definedName name="FDP_31_1_aUrv" localSheetId="12" hidden="1">#REF!</definedName>
    <definedName name="FDP_31_1_aUrv" hidden="1">#REF!</definedName>
    <definedName name="FDP_32_1_aUrv" localSheetId="12" hidden="1">#REF!</definedName>
    <definedName name="FDP_32_1_aUrv" hidden="1">#REF!</definedName>
    <definedName name="FDP_33_1_aUrv" localSheetId="12" hidden="1">#REF!</definedName>
    <definedName name="FDP_33_1_aUrv" hidden="1">#REF!</definedName>
    <definedName name="FDP_34_1_aUrv" localSheetId="12" hidden="1">#REF!</definedName>
    <definedName name="FDP_34_1_aUrv" hidden="1">#REF!</definedName>
    <definedName name="FDP_35_1_aUrv" localSheetId="12" hidden="1">#REF!</definedName>
    <definedName name="FDP_35_1_aUrv" hidden="1">#REF!</definedName>
    <definedName name="FDP_36_1_aUrv" localSheetId="12" hidden="1">#REF!</definedName>
    <definedName name="FDP_36_1_aUrv" hidden="1">#REF!</definedName>
    <definedName name="FDP_37_1_aUrv" localSheetId="12" hidden="1">#REF!</definedName>
    <definedName name="FDP_37_1_aUrv" hidden="1">#REF!</definedName>
    <definedName name="FDP_38_1_aUrv" localSheetId="12" hidden="1">#REF!</definedName>
    <definedName name="FDP_38_1_aUrv" hidden="1">#REF!</definedName>
    <definedName name="FDP_39_1_aUrv" localSheetId="12" hidden="1">#REF!</definedName>
    <definedName name="FDP_39_1_aUrv" hidden="1">#REF!</definedName>
    <definedName name="FDP_41_1_aUrv" localSheetId="12" hidden="1">#REF!</definedName>
    <definedName name="FDP_41_1_aUrv" hidden="1">#REF!</definedName>
    <definedName name="FDP_42_1_aUrv" localSheetId="12" hidden="1">#REF!</definedName>
    <definedName name="FDP_42_1_aUrv" hidden="1">#REF!</definedName>
    <definedName name="FDP_43_1_aUrv" localSheetId="12" hidden="1">#REF!</definedName>
    <definedName name="FDP_43_1_aUrv" hidden="1">#REF!</definedName>
    <definedName name="FDP_44_1_aUrv" localSheetId="12" hidden="1">#REF!</definedName>
    <definedName name="FDP_44_1_aUrv" hidden="1">#REF!</definedName>
    <definedName name="FDP_45_1_aUrv" localSheetId="12" hidden="1">#REF!</definedName>
    <definedName name="FDP_45_1_aUrv" hidden="1">#REF!</definedName>
    <definedName name="FDP_46_1_aUrv" localSheetId="12" hidden="1">#REF!</definedName>
    <definedName name="FDP_46_1_aUrv" hidden="1">#REF!</definedName>
    <definedName name="FDP_47_1_aUrv" localSheetId="12" hidden="1">#REF!</definedName>
    <definedName name="FDP_47_1_aUrv" hidden="1">#REF!</definedName>
    <definedName name="FDP_48_1_aUrv" localSheetId="12" hidden="1">#REF!</definedName>
    <definedName name="FDP_48_1_aUrv" hidden="1">#REF!</definedName>
    <definedName name="FDP_49_1_aUrv" localSheetId="12" hidden="1">#REF!</definedName>
    <definedName name="FDP_49_1_aUrv" hidden="1">#REF!</definedName>
    <definedName name="FDP_50_1_aUrv" localSheetId="12" hidden="1">#REF!</definedName>
    <definedName name="FDP_50_1_aUrv" hidden="1">#REF!</definedName>
    <definedName name="FDP_51_1_aUrv" localSheetId="12" hidden="1">#REF!</definedName>
    <definedName name="FDP_51_1_aUrv" hidden="1">#REF!</definedName>
    <definedName name="FDP_52_1_aUrv" localSheetId="12" hidden="1">#REF!</definedName>
    <definedName name="FDP_52_1_aUrv" hidden="1">#REF!</definedName>
    <definedName name="FDP_53_1_aUrv" localSheetId="12" hidden="1">#REF!</definedName>
    <definedName name="FDP_53_1_aUrv" hidden="1">#REF!</definedName>
    <definedName name="FDP_53_1_rUrv" localSheetId="12" hidden="1">#REF!</definedName>
    <definedName name="FDP_53_1_rUrv" hidden="1">#REF!</definedName>
    <definedName name="FDP_54_1_aUrv" localSheetId="12" hidden="1">#REF!</definedName>
    <definedName name="FDP_54_1_aUrv" hidden="1">#REF!</definedName>
    <definedName name="FDP_55_1_aUrv" localSheetId="12" hidden="1">#REF!</definedName>
    <definedName name="FDP_55_1_aUrv" hidden="1">#REF!</definedName>
    <definedName name="FDP_8_1_aDrv" localSheetId="12" hidden="1">#REF!</definedName>
    <definedName name="FDP_8_1_aDrv" hidden="1">#REF!</definedName>
    <definedName name="FDP_9_1_aDrv" localSheetId="12" hidden="1">#REF!</definedName>
    <definedName name="FDP_9_1_aDrv" hidden="1">#REF!</definedName>
    <definedName name="FDS" localSheetId="12" hidden="1">{#N/A,#N/A,FALSE,"MO (2)"}</definedName>
    <definedName name="FDS" localSheetId="15" hidden="1">{#N/A,#N/A,FALSE,"MO (2)"}</definedName>
    <definedName name="FDS" localSheetId="11" hidden="1">{#N/A,#N/A,FALSE,"MO (2)"}</definedName>
    <definedName name="FDS" hidden="1">{#N/A,#N/A,FALSE,"MO (2)"}</definedName>
    <definedName name="fdsafe" localSheetId="12">#REF!</definedName>
    <definedName name="fdsafe" localSheetId="11">#REF!</definedName>
    <definedName name="fdsafe">#REF!</definedName>
    <definedName name="fe" localSheetId="12">#N/A</definedName>
    <definedName name="FE" localSheetId="11">#REF!</definedName>
    <definedName name="FE">#REF!</definedName>
    <definedName name="fer" localSheetId="12">#REF!</definedName>
    <definedName name="fer">#REF!</definedName>
    <definedName name="FERE" localSheetId="12">BDI!FERE</definedName>
    <definedName name="FERE" localSheetId="11">#N/A</definedName>
    <definedName name="FERE">[0]!FERE</definedName>
    <definedName name="fernanda" localSheetId="12" hidden="1">{#N/A,#N/A,FALSE,"GERAL";#N/A,#N/A,FALSE,"012-96";#N/A,#N/A,FALSE,"018-96";#N/A,#N/A,FALSE,"027-96";#N/A,#N/A,FALSE,"059-96";#N/A,#N/A,FALSE,"076-96";#N/A,#N/A,FALSE,"019-97";#N/A,#N/A,FALSE,"021-97";#N/A,#N/A,FALSE,"022-97";#N/A,#N/A,FALSE,"028-97"}</definedName>
    <definedName name="fernanda" localSheetId="11" hidden="1">{#N/A,#N/A,FALSE,"GERAL";#N/A,#N/A,FALSE,"012-96";#N/A,#N/A,FALSE,"018-96";#N/A,#N/A,FALSE,"027-96";#N/A,#N/A,FALSE,"059-96";#N/A,#N/A,FALSE,"076-96";#N/A,#N/A,FALSE,"019-97";#N/A,#N/A,FALSE,"021-97";#N/A,#N/A,FALSE,"022-97";#N/A,#N/A,FALSE,"028-97"}</definedName>
    <definedName name="fernanda" hidden="1">{#N/A,#N/A,FALSE,"GERAL";#N/A,#N/A,FALSE,"012-96";#N/A,#N/A,FALSE,"018-96";#N/A,#N/A,FALSE,"027-96";#N/A,#N/A,FALSE,"059-96";#N/A,#N/A,FALSE,"076-96";#N/A,#N/A,FALSE,"019-97";#N/A,#N/A,FALSE,"021-97";#N/A,#N/A,FALSE,"022-97";#N/A,#N/A,FALSE,"028-97"}</definedName>
    <definedName name="fernando" localSheetId="12">#REF!</definedName>
    <definedName name="fernando" localSheetId="11">#REF!</definedName>
    <definedName name="fernando">#REF!</definedName>
    <definedName name="Ferramenta">#REF!</definedName>
    <definedName name="FEV00" localSheetId="12">#REF!</definedName>
    <definedName name="FEV00" localSheetId="11">#REF!</definedName>
    <definedName name="FEV00" localSheetId="14">#REF!</definedName>
    <definedName name="FEV00">#REF!</definedName>
    <definedName name="FEV00_3">#REF!</definedName>
    <definedName name="FEV95_3">#REF!</definedName>
    <definedName name="FEV96_3">#REF!</definedName>
    <definedName name="FEV97_3">#REF!</definedName>
    <definedName name="FEV98_3">#REF!</definedName>
    <definedName name="FEV99_3">#REF!</definedName>
    <definedName name="FEVA" localSheetId="12">#REF!</definedName>
    <definedName name="FEVA">#REF!</definedName>
    <definedName name="ff" localSheetId="12" hidden="1">#REF!</definedName>
    <definedName name="ff" localSheetId="11" hidden="1">#REF!</definedName>
    <definedName name="ff">#REF!</definedName>
    <definedName name="FFDSA" localSheetId="12">#REF!</definedName>
    <definedName name="FFDSA">#REF!</definedName>
    <definedName name="fff" localSheetId="12" hidden="1">{#N/A,#N/A,FALSE,"QD_F1 Invest Detalhado";#N/A,#N/A,FALSE,"QD_F3 Invest_Comparado";#N/A,#N/A,FALSE,"QD_B Trafego";#N/A,#N/A,FALSE,"QD_D0 Custos Operacionais";#N/A,#N/A,FALSE,"QD_C Receita";#N/A,#N/A,FALSE,"QD_D Custos";#N/A,#N/A,FALSE,"QD_E Resultado";#N/A,#N/A,FALSE,"QD_G Fluxo Caixa"}</definedName>
    <definedName name="fff" hidden="1">{#N/A,#N/A,FALSE,"QD_F1 Invest Detalhado";#N/A,#N/A,FALSE,"QD_F3 Invest_Comparado";#N/A,#N/A,FALSE,"QD_B Trafego";#N/A,#N/A,FALSE,"QD_D0 Custos Operacionais";#N/A,#N/A,FALSE,"QD_C Receita";#N/A,#N/A,FALSE,"QD_D Custos";#N/A,#N/A,FALSE,"QD_E Resultado";#N/A,#N/A,FALSE,"QD_G Fluxo Caixa"}</definedName>
    <definedName name="fffff" localSheetId="17" hidden="1">{"'EI 060 02'!$A$1:$K$59"}</definedName>
    <definedName name="fffff" localSheetId="12" hidden="1">{"'EI 060 02'!$A$1:$K$59"}</definedName>
    <definedName name="fffff" localSheetId="9">{"'EI 060 02'!$A$1:$K$59"}</definedName>
    <definedName name="fffff" localSheetId="11" hidden="1">{"'EI 060 02'!$A$1:$K$59"}</definedName>
    <definedName name="fffff" localSheetId="6" hidden="1">{"'EI 060 02'!$A$1:$K$59"}</definedName>
    <definedName name="fffff" localSheetId="16" hidden="1">{"'EI 060 02'!$A$1:$K$59"}</definedName>
    <definedName name="fffff" hidden="1">{"'EI 060 02'!$A$1:$K$59"}</definedName>
    <definedName name="FFFFFF">{#N/A,#N/A,FALSE,"QUADRO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fffffff" localSheetId="12" hidden="1">{#N/A,#N/A,TRUE,"Serviços"}</definedName>
    <definedName name="fffffff" hidden="1">{#N/A,#N/A,TRUE,"Serviços"}</definedName>
    <definedName name="fffffffffffff" localSheetId="12">#REF!</definedName>
    <definedName name="fffffffffffff" localSheetId="11">#REF!</definedName>
    <definedName name="fffffffffffff">#REF!</definedName>
    <definedName name="fffffffffffffff">#N/A</definedName>
    <definedName name="fffg" localSheetId="12">BDI!fffg</definedName>
    <definedName name="fffg" localSheetId="11">#N/A</definedName>
    <definedName name="fffg">[0]!fffg</definedName>
    <definedName name="FFTY" localSheetId="12" hidden="1">{#N/A,#N/A,FALSE,"GERAL";#N/A,#N/A,FALSE,"012-96";#N/A,#N/A,FALSE,"018-96";#N/A,#N/A,FALSE,"027-96";#N/A,#N/A,FALSE,"059-96";#N/A,#N/A,FALSE,"076-96";#N/A,#N/A,FALSE,"019-97";#N/A,#N/A,FALSE,"021-97";#N/A,#N/A,FALSE,"022-97";#N/A,#N/A,FALSE,"028-97"}</definedName>
    <definedName name="FFTY" hidden="1">{#N/A,#N/A,FALSE,"GERAL";#N/A,#N/A,FALSE,"012-96";#N/A,#N/A,FALSE,"018-96";#N/A,#N/A,FALSE,"027-96";#N/A,#N/A,FALSE,"059-96";#N/A,#N/A,FALSE,"076-96";#N/A,#N/A,FALSE,"019-97";#N/A,#N/A,FALSE,"021-97";#N/A,#N/A,FALSE,"022-97";#N/A,#N/A,FALSE,"028-97"}</definedName>
    <definedName name="FFVGVBSDAFD">#N/A</definedName>
    <definedName name="ffw" localSheetId="12"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ffw"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fgdfgdfg" localSheetId="12">#REF!</definedName>
    <definedName name="fgdfgdfg" localSheetId="11">#REF!</definedName>
    <definedName name="fgdfgdfg">#REF!</definedName>
    <definedName name="fge" localSheetId="12">#REF!</definedName>
    <definedName name="fge">#REF!</definedName>
    <definedName name="fgff" localSheetId="17" hidden="1">{#N/A,#N/A,FALSE,"MO (2)"}</definedName>
    <definedName name="fgff" localSheetId="12" hidden="1">{#N/A,#N/A,FALSE,"MO (2)"}</definedName>
    <definedName name="fgff" localSheetId="15" hidden="1">{#N/A,#N/A,FALSE,"MO (2)"}</definedName>
    <definedName name="fgff" localSheetId="9">{#N/A,#N/A,FALSE,"MO (2)"}</definedName>
    <definedName name="fgff" localSheetId="11" hidden="1">{#N/A,#N/A,FALSE,"MO (2)"}</definedName>
    <definedName name="fgff" localSheetId="6" hidden="1">{#N/A,#N/A,FALSE,"MO (2)"}</definedName>
    <definedName name="fgff" localSheetId="16" hidden="1">{#N/A,#N/A,FALSE,"MO (2)"}</definedName>
    <definedName name="fgff" hidden="1">{#N/A,#N/A,FALSE,"MO (2)"}</definedName>
    <definedName name="fgff_1" localSheetId="12" hidden="1">{#N/A,#N/A,FALSE,"MO (2)"}</definedName>
    <definedName name="fgff_1" localSheetId="11" hidden="1">{#N/A,#N/A,FALSE,"MO (2)"}</definedName>
    <definedName name="fgff_1" hidden="1">{#N/A,#N/A,FALSE,"MO (2)"}</definedName>
    <definedName name="FGFG" localSheetId="12">#REF!</definedName>
    <definedName name="FGFG" localSheetId="11">#REF!</definedName>
    <definedName name="FGFG">#REF!</definedName>
    <definedName name="FGFGF" localSheetId="11">#REF!</definedName>
    <definedName name="FGFGF">#N/A</definedName>
    <definedName name="FGFGF_10">#N/A</definedName>
    <definedName name="FGFGF_11">#N/A</definedName>
    <definedName name="FGFGF_12">#N/A</definedName>
    <definedName name="FGFGF_13">#N/A</definedName>
    <definedName name="FGFGF_14">#N/A</definedName>
    <definedName name="FGFGF_15">#N/A</definedName>
    <definedName name="FGFGF_16">#N/A</definedName>
    <definedName name="FGFGF_17">#N/A</definedName>
    <definedName name="FGFGF_18">#N/A</definedName>
    <definedName name="FGFGF_2">#N/A</definedName>
    <definedName name="FGFGF_5">#N/A</definedName>
    <definedName name="FGFGF_6">#N/A</definedName>
    <definedName name="FGFGF_7">#N/A</definedName>
    <definedName name="FGFGF_8">#N/A</definedName>
    <definedName name="FGFGF_9">#N/A</definedName>
    <definedName name="FGGG" localSheetId="12">#REF!</definedName>
    <definedName name="FGGG" localSheetId="11">#REF!</definedName>
    <definedName name="FGGG">#REF!</definedName>
    <definedName name="fggggg" localSheetId="12" hidden="1">{#N/A,#N/A,FALSE,"CPV";#N/A,#N/A,FALSE,"Pareto";#N/A,#N/A,FALSE,"Gráficos"}</definedName>
    <definedName name="fggggg" hidden="1">{#N/A,#N/A,FALSE,"CPV";#N/A,#N/A,FALSE,"Pareto";#N/A,#N/A,FALSE,"Gráficos"}</definedName>
    <definedName name="fgjfghj" localSheetId="12">#REF!</definedName>
    <definedName name="fgjfghj">#REF!</definedName>
    <definedName name="fgnh">#REF!</definedName>
    <definedName name="fhgfdhfd" localSheetId="12">#REF!</definedName>
    <definedName name="fhgfdhfd">#REF!</definedName>
    <definedName name="figura1">"Figura 1"</definedName>
    <definedName name="FILL" localSheetId="12" hidden="1">#REF!</definedName>
    <definedName name="FILL" hidden="1">#REF!</definedName>
    <definedName name="filtragem" localSheetId="12" hidden="1">{#N/A,#N/A,FALSE,"GERAL";#N/A,#N/A,FALSE,"012-96";#N/A,#N/A,FALSE,"018-96";#N/A,#N/A,FALSE,"027-96";#N/A,#N/A,FALSE,"059-96";#N/A,#N/A,FALSE,"076-96";#N/A,#N/A,FALSE,"019-97";#N/A,#N/A,FALSE,"021-97";#N/A,#N/A,FALSE,"022-97";#N/A,#N/A,FALSE,"028-97"}</definedName>
    <definedName name="filtragem" hidden="1">{#N/A,#N/A,FALSE,"GERAL";#N/A,#N/A,FALSE,"012-96";#N/A,#N/A,FALSE,"018-96";#N/A,#N/A,FALSE,"027-96";#N/A,#N/A,FALSE,"059-96";#N/A,#N/A,FALSE,"076-96";#N/A,#N/A,FALSE,"019-97";#N/A,#N/A,FALSE,"021-97";#N/A,#N/A,FALSE,"022-97";#N/A,#N/A,FALSE,"028-97"}</definedName>
    <definedName name="Filtrar_1000" localSheetId="12">#REF!</definedName>
    <definedName name="Filtrar_1000">#REF!</definedName>
    <definedName name="FIM" localSheetId="12">#REF!</definedName>
    <definedName name="FIM">#REF!</definedName>
    <definedName name="FIM.TRECHO" localSheetId="12">#REF!</definedName>
    <definedName name="FIM.TRECHO" localSheetId="11">#REF!</definedName>
    <definedName name="FIM.TRECHO" localSheetId="14">#REF!</definedName>
    <definedName name="FIM.TRECHO">#REF!</definedName>
    <definedName name="FIM_48" localSheetId="12">#REF!</definedName>
    <definedName name="FIM_48">#REF!</definedName>
    <definedName name="fin" localSheetId="12"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fin"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Finados">#N/A</definedName>
    <definedName name="FINAL" localSheetId="12">#REF!</definedName>
    <definedName name="FINAL">#REF!</definedName>
    <definedName name="FINAL_CM" localSheetId="12">#REF!</definedName>
    <definedName name="FINAL_CM">#REF!</definedName>
    <definedName name="FINAL_RCC" localSheetId="12">#REF!</definedName>
    <definedName name="FINAL_RCC">#REF!</definedName>
    <definedName name="FINAL_RM" localSheetId="12">#REF!</definedName>
    <definedName name="FINAL_RM">#REF!</definedName>
    <definedName name="FINAL_RMA" localSheetId="12">#REF!</definedName>
    <definedName name="FINAL_RMA">#REF!</definedName>
    <definedName name="FINAL_RMEC" localSheetId="12">#REF!</definedName>
    <definedName name="FINAL_RMEC">#REF!</definedName>
    <definedName name="Financ.Resumen" localSheetId="12"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Financ.Resumen"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finn" localSheetId="12"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finn"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fir">#REF!</definedName>
    <definedName name="FIRMA" localSheetId="12">#REF!</definedName>
    <definedName name="FIRMA" localSheetId="11">#REF!</definedName>
    <definedName name="FIRMA">#REF!</definedName>
    <definedName name="firma1" localSheetId="12">#REF!</definedName>
    <definedName name="firma1" localSheetId="11">#REF!</definedName>
    <definedName name="firma1" localSheetId="14">#REF!</definedName>
    <definedName name="firma1">#REF!</definedName>
    <definedName name="firma1_10" localSheetId="12">#REF!</definedName>
    <definedName name="firma1_10">#REF!</definedName>
    <definedName name="firma1_12" localSheetId="12">#REF!</definedName>
    <definedName name="firma1_12">#REF!</definedName>
    <definedName name="firma1_3" localSheetId="12">#REF!</definedName>
    <definedName name="firma1_3">#REF!</definedName>
    <definedName name="firma1_4" localSheetId="12">#REF!</definedName>
    <definedName name="firma1_4">#REF!</definedName>
    <definedName name="firma1_9" localSheetId="12">#REF!</definedName>
    <definedName name="firma1_9">#REF!</definedName>
    <definedName name="firma2" localSheetId="12">#REF!</definedName>
    <definedName name="firma2" localSheetId="11">#REF!</definedName>
    <definedName name="firma2" localSheetId="14">#REF!</definedName>
    <definedName name="firma2">#REF!</definedName>
    <definedName name="firma2_10" localSheetId="12">#REF!</definedName>
    <definedName name="firma2_10">#REF!</definedName>
    <definedName name="firma2_12" localSheetId="12">#REF!</definedName>
    <definedName name="firma2_12">#REF!</definedName>
    <definedName name="firma2_3" localSheetId="12">#REF!</definedName>
    <definedName name="firma2_3">#REF!</definedName>
    <definedName name="firma2_4" localSheetId="12">#REF!</definedName>
    <definedName name="firma2_4">#REF!</definedName>
    <definedName name="firma2_9" localSheetId="12">#REF!</definedName>
    <definedName name="firma2_9">#REF!</definedName>
    <definedName name="FISCAL" localSheetId="12">#REF!</definedName>
    <definedName name="FISCAL">#REF!</definedName>
    <definedName name="Fisicos" localSheetId="12">#REF!</definedName>
    <definedName name="Fisicos" localSheetId="11">#REF!</definedName>
    <definedName name="Fisicos" localSheetId="14">#REF!</definedName>
    <definedName name="Fisicos">#REF!</definedName>
    <definedName name="FIT" localSheetId="12">#REF!</definedName>
    <definedName name="FIT">#REF!</definedName>
    <definedName name="FITOK" localSheetId="12" hidden="1">{#N/A,#N/A,TRUE,"Serviços"}</definedName>
    <definedName name="FITOK" localSheetId="11" hidden="1">{#N/A,#N/A,TRUE,"Serviços"}</definedName>
    <definedName name="FITOK" hidden="1">{#N/A,#N/A,TRUE,"Serviços"}</definedName>
    <definedName name="fjjashfja" localSheetId="12" hidden="1">#REF!</definedName>
    <definedName name="fjjashfja" hidden="1">#REF!</definedName>
    <definedName name="fl._01" localSheetId="12">#REF!</definedName>
    <definedName name="fl._01" localSheetId="11">#REF!</definedName>
    <definedName name="fl._01">#REF!</definedName>
    <definedName name="flavio" localSheetId="12">#REF!</definedName>
    <definedName name="flavio">#REF!</definedName>
    <definedName name="FLOT" localSheetId="12" hidden="1">{#N/A,#N/A,FALSE,"GERAL";#N/A,#N/A,FALSE,"012-96";#N/A,#N/A,FALSE,"018-96";#N/A,#N/A,FALSE,"027-96";#N/A,#N/A,FALSE,"059-96";#N/A,#N/A,FALSE,"076-96";#N/A,#N/A,FALSE,"019-97";#N/A,#N/A,FALSE,"021-97";#N/A,#N/A,FALSE,"022-97";#N/A,#N/A,FALSE,"028-97"}</definedName>
    <definedName name="FLOT" hidden="1">{#N/A,#N/A,FALSE,"GERAL";#N/A,#N/A,FALSE,"012-96";#N/A,#N/A,FALSE,"018-96";#N/A,#N/A,FALSE,"027-96";#N/A,#N/A,FALSE,"059-96";#N/A,#N/A,FALSE,"076-96";#N/A,#N/A,FALSE,"019-97";#N/A,#N/A,FALSE,"021-97";#N/A,#N/A,FALSE,"022-97";#N/A,#N/A,FALSE,"028-97"}</definedName>
    <definedName name="FLOTAÇÃO" localSheetId="12" hidden="1">{#N/A,#N/A,FALSE,"GERAL";#N/A,#N/A,FALSE,"012-96";#N/A,#N/A,FALSE,"018-96";#N/A,#N/A,FALSE,"027-96";#N/A,#N/A,FALSE,"059-96";#N/A,#N/A,FALSE,"076-96";#N/A,#N/A,FALSE,"019-97";#N/A,#N/A,FALSE,"021-97";#N/A,#N/A,FALSE,"022-97";#N/A,#N/A,FALSE,"028-97"}</definedName>
    <definedName name="FLOTAÇÃO" hidden="1">{#N/A,#N/A,FALSE,"GERAL";#N/A,#N/A,FALSE,"012-96";#N/A,#N/A,FALSE,"018-96";#N/A,#N/A,FALSE,"027-96";#N/A,#N/A,FALSE,"059-96";#N/A,#N/A,FALSE,"076-96";#N/A,#N/A,FALSE,"019-97";#N/A,#N/A,FALSE,"021-97";#N/A,#N/A,FALSE,"022-97";#N/A,#N/A,FALSE,"028-97"}</definedName>
    <definedName name="FLU" localSheetId="12">#REF!</definedName>
    <definedName name="FLU" localSheetId="11">#REF!</definedName>
    <definedName name="FLU" localSheetId="14">#REF!</definedName>
    <definedName name="FLU">#REF!</definedName>
    <definedName name="Fluência" localSheetId="12">#REF!</definedName>
    <definedName name="Fluência" localSheetId="11">#REF!</definedName>
    <definedName name="Fluência" localSheetId="14">#REF!</definedName>
    <definedName name="Fluência">#REF!</definedName>
    <definedName name="fluxo" localSheetId="12">#REF!</definedName>
    <definedName name="fluxo" localSheetId="11">#REF!</definedName>
    <definedName name="fluxo">#REF!</definedName>
    <definedName name="fluxo_10">#N/A</definedName>
    <definedName name="fluxo_11">#N/A</definedName>
    <definedName name="fluxo_12">#N/A</definedName>
    <definedName name="fluxo_13">#N/A</definedName>
    <definedName name="fluxo_14">#N/A</definedName>
    <definedName name="fluxo_15">#N/A</definedName>
    <definedName name="fluxo_16">#N/A</definedName>
    <definedName name="fluxo_17">#N/A</definedName>
    <definedName name="fluxo_18">#N/A</definedName>
    <definedName name="fluxo_5">#N/A</definedName>
    <definedName name="fluxo_6">#N/A</definedName>
    <definedName name="fluxo_7">#N/A</definedName>
    <definedName name="fluxo_8">#N/A</definedName>
    <definedName name="fluxo_9">#N/A</definedName>
    <definedName name="fluxoo" localSheetId="12">#REF!</definedName>
    <definedName name="fluxoo">#REF!</definedName>
    <definedName name="FM" localSheetId="12">"$#REF!.$E$31"</definedName>
    <definedName name="FM" localSheetId="11">#REF!</definedName>
    <definedName name="FM">"$#REF!.$E$31"</definedName>
    <definedName name="FMMA" localSheetId="12">#REF!</definedName>
    <definedName name="FMMA">#REF!</definedName>
    <definedName name="FMTA" localSheetId="12">#REF!</definedName>
    <definedName name="FMTA">#REF!</definedName>
    <definedName name="FMW" localSheetId="12">"$#REF!.$E$33"</definedName>
    <definedName name="FMW" localSheetId="11">#REF!</definedName>
    <definedName name="FMW">"$#REF!.$E$33"</definedName>
    <definedName name="FMWA" localSheetId="12">"$#REF!.$E$32"</definedName>
    <definedName name="FMWA" localSheetId="11">#REF!</definedName>
    <definedName name="FMWA">"$#REF!.$E$32"</definedName>
    <definedName name="FO" localSheetId="12">#REF!</definedName>
    <definedName name="FO" localSheetId="11">#REF!</definedName>
    <definedName name="FO" localSheetId="14">#REF!</definedName>
    <definedName name="FO">#REF!</definedName>
    <definedName name="FOFO" localSheetId="12">#REF!</definedName>
    <definedName name="FOFO">#REF!</definedName>
    <definedName name="FOFO150" localSheetId="12">#REF!</definedName>
    <definedName name="FOFO150">#REF!</definedName>
    <definedName name="FOFO200" localSheetId="12">#REF!</definedName>
    <definedName name="FOFO200">#REF!</definedName>
    <definedName name="FOFO50" localSheetId="12">#REF!</definedName>
    <definedName name="FOFO50">#REF!</definedName>
    <definedName name="FOFO75" localSheetId="12">#REF!</definedName>
    <definedName name="FOFO75">#REF!</definedName>
    <definedName name="FOFO80" localSheetId="12">#REF!</definedName>
    <definedName name="FOFO80">#REF!</definedName>
    <definedName name="FOG" localSheetId="12">#REF!</definedName>
    <definedName name="FOG" localSheetId="11">#REF!</definedName>
    <definedName name="FOG">#REF!</definedName>
    <definedName name="fol" localSheetId="12" hidden="1">{#N/A,#N/A,FALSE,"GERAL";#N/A,#N/A,FALSE,"012-96";#N/A,#N/A,FALSE,"018-96";#N/A,#N/A,FALSE,"027-96";#N/A,#N/A,FALSE,"059-96";#N/A,#N/A,FALSE,"076-96";#N/A,#N/A,FALSE,"019-97";#N/A,#N/A,FALSE,"021-97";#N/A,#N/A,FALSE,"022-97";#N/A,#N/A,FALSE,"028-97"}</definedName>
    <definedName name="fol" hidden="1">{#N/A,#N/A,FALSE,"GERAL";#N/A,#N/A,FALSE,"012-96";#N/A,#N/A,FALSE,"018-96";#N/A,#N/A,FALSE,"027-96";#N/A,#N/A,FALSE,"059-96";#N/A,#N/A,FALSE,"076-96";#N/A,#N/A,FALSE,"019-97";#N/A,#N/A,FALSE,"021-97";#N/A,#N/A,FALSE,"022-97";#N/A,#N/A,FALSE,"028-97"}</definedName>
    <definedName name="FOLHA" localSheetId="12">#REF!</definedName>
    <definedName name="folha" localSheetId="11">#REF!</definedName>
    <definedName name="FOLHA" localSheetId="14">#REF!</definedName>
    <definedName name="FOLHA">#REF!</definedName>
    <definedName name="FOLHA01" localSheetId="17" hidden="1">{#N/A,#N/A,TRUE,"Serviços"}</definedName>
    <definedName name="FOLHA01" localSheetId="12" hidden="1">{#N/A,#N/A,TRUE,"Serviços"}</definedName>
    <definedName name="FOLHA01" localSheetId="15" hidden="1">{#N/A,#N/A,TRUE,"Serviços"}</definedName>
    <definedName name="FOLHA01" localSheetId="9">{#N/A,#N/A,TRUE,"Serviços"}</definedName>
    <definedName name="FOLHA01" localSheetId="11" hidden="1">{#N/A,#N/A,TRUE,"Serviços"}</definedName>
    <definedName name="FOLHA01" localSheetId="6" hidden="1">{#N/A,#N/A,TRUE,"Serviços"}</definedName>
    <definedName name="FOLHA01" localSheetId="16" hidden="1">{#N/A,#N/A,TRUE,"Serviços"}</definedName>
    <definedName name="FOLHA01" hidden="1">{#N/A,#N/A,TRUE,"Serviços"}</definedName>
    <definedName name="FOLHA011" localSheetId="17" hidden="1">{#N/A,#N/A,TRUE,"Serviços"}</definedName>
    <definedName name="FOLHA011" localSheetId="12" hidden="1">{#N/A,#N/A,TRUE,"Serviços"}</definedName>
    <definedName name="FOLHA011" localSheetId="15" hidden="1">{#N/A,#N/A,TRUE,"Serviços"}</definedName>
    <definedName name="FOLHA011" localSheetId="9">{#N/A,#N/A,TRUE,"Serviços"}</definedName>
    <definedName name="FOLHA011" localSheetId="11" hidden="1">{#N/A,#N/A,TRUE,"Serviços"}</definedName>
    <definedName name="FOLHA011" localSheetId="6" hidden="1">{#N/A,#N/A,TRUE,"Serviços"}</definedName>
    <definedName name="FOLHA011" localSheetId="16" hidden="1">{#N/A,#N/A,TRUE,"Serviços"}</definedName>
    <definedName name="FOLHA011" hidden="1">{#N/A,#N/A,TRUE,"Serviços"}</definedName>
    <definedName name="folha1" localSheetId="17" hidden="1">{#N/A,#N/A,TRUE,"Serviços"}</definedName>
    <definedName name="folha1" localSheetId="12" hidden="1">{#N/A,#N/A,TRUE,"Serviços"}</definedName>
    <definedName name="folha1" localSheetId="15" hidden="1">{#N/A,#N/A,TRUE,"Serviços"}</definedName>
    <definedName name="FOLHA1" localSheetId="9">#REF!</definedName>
    <definedName name="folha1" localSheetId="11" hidden="1">{#N/A,#N/A,TRUE,"Serviços"}</definedName>
    <definedName name="folha1" localSheetId="6" hidden="1">{#N/A,#N/A,TRUE,"Serviços"}</definedName>
    <definedName name="folha1" localSheetId="16" hidden="1">{#N/A,#N/A,TRUE,"Serviços"}</definedName>
    <definedName name="folha1" hidden="1">{#N/A,#N/A,TRUE,"Serviços"}</definedName>
    <definedName name="folha11" localSheetId="17" hidden="1">{#N/A,#N/A,TRUE,"Serviços"}</definedName>
    <definedName name="folha11" localSheetId="12" hidden="1">{#N/A,#N/A,TRUE,"Serviços"}</definedName>
    <definedName name="folha11" localSheetId="15" hidden="1">{#N/A,#N/A,TRUE,"Serviços"}</definedName>
    <definedName name="folha11" localSheetId="9">{#N/A,#N/A,TRUE,"Serviços"}</definedName>
    <definedName name="folha11" localSheetId="11" hidden="1">{#N/A,#N/A,TRUE,"Serviços"}</definedName>
    <definedName name="folha11" localSheetId="6" hidden="1">{#N/A,#N/A,TRUE,"Serviços"}</definedName>
    <definedName name="folha11" localSheetId="16" hidden="1">{#N/A,#N/A,TRUE,"Serviços"}</definedName>
    <definedName name="folha11" hidden="1">{#N/A,#N/A,TRUE,"Serviços"}</definedName>
    <definedName name="Folha2" localSheetId="12">#REF!</definedName>
    <definedName name="Folha2" localSheetId="11">#REF!</definedName>
    <definedName name="FOLHA2">#REF!</definedName>
    <definedName name="FOLHA3">#REF!</definedName>
    <definedName name="Folha4" localSheetId="12">#REF!</definedName>
    <definedName name="Folha4" localSheetId="11">#REF!</definedName>
    <definedName name="FOLHA4">#REF!</definedName>
    <definedName name="FOLHA5">#REF!</definedName>
    <definedName name="FOLHA6">#REF!</definedName>
    <definedName name="FOLHA7">#REF!</definedName>
    <definedName name="FOLHA8">#REF!</definedName>
    <definedName name="FOLHA9">#REF!</definedName>
    <definedName name="Fonte" localSheetId="12">#REF!</definedName>
    <definedName name="Fonte" localSheetId="11">#REF!</definedName>
    <definedName name="Fonte" localSheetId="14">#REF!</definedName>
    <definedName name="Fonte">#REF!</definedName>
    <definedName name="FOOR" localSheetId="17" hidden="1">{#N/A,#N/A,FALSE,"Plan1"}</definedName>
    <definedName name="FOOR" localSheetId="12" hidden="1">{#N/A,#N/A,FALSE,"Plan1"}</definedName>
    <definedName name="FOOR" localSheetId="15" hidden="1">{#N/A,#N/A,FALSE,"Plan1"}</definedName>
    <definedName name="FOOR" localSheetId="11" hidden="1">{#N/A,#N/A,FALSE,"Plan1"}</definedName>
    <definedName name="FOOR" localSheetId="6" hidden="1">{#N/A,#N/A,FALSE,"Plan1"}</definedName>
    <definedName name="FOOR" localSheetId="16" hidden="1">{#N/A,#N/A,FALSE,"Plan1"}</definedName>
    <definedName name="FOOR" hidden="1">{#N/A,#N/A,FALSE,"Plan1"}</definedName>
    <definedName name="FORMA" localSheetId="12">#REF!</definedName>
    <definedName name="FORMA">#REF!</definedName>
    <definedName name="FORMA_MAD_BRANCA" localSheetId="12">#REF!</definedName>
    <definedName name="FORMA_MAD_BRANCA" localSheetId="11">#REF!</definedName>
    <definedName name="FORMA_MAD_BRANCA">#REF!</definedName>
    <definedName name="FORMAMAN" localSheetId="12">#REF!</definedName>
    <definedName name="FORMAMAN">#REF!</definedName>
    <definedName name="FORMAMANALT" localSheetId="12">#REF!</definedName>
    <definedName name="FORMAMANALT">#REF!</definedName>
    <definedName name="FORMULÁRIO" localSheetId="17" hidden="1">{#N/A,#N/A,FALSE,"Plan1"}</definedName>
    <definedName name="FORMULÁRIO" localSheetId="12" hidden="1">{#N/A,#N/A,FALSE,"Plan1"}</definedName>
    <definedName name="FORMULÁRIO" localSheetId="15" hidden="1">{#N/A,#N/A,FALSE,"Plan1"}</definedName>
    <definedName name="FORMULÁRIO" localSheetId="11" hidden="1">{#N/A,#N/A,FALSE,"Plan1"}</definedName>
    <definedName name="FORMULÁRIO" localSheetId="6" hidden="1">{#N/A,#N/A,FALSE,"Plan1"}</definedName>
    <definedName name="FORMULÁRIO" localSheetId="16" hidden="1">{#N/A,#N/A,FALSE,"Plan1"}</definedName>
    <definedName name="FORMULÁRIO" hidden="1">{#N/A,#N/A,FALSE,"Plan1"}</definedName>
    <definedName name="formulas" localSheetId="12">#REF!,#REF!,#REF!,#REF!,#REF!,#REF!,#REF!,#REF!,#REF!,#REF!,#REF!,#REF!,#REF!,#REF!,#REF!,#REF!,#REF!,#REF!,#REF!,#REF!</definedName>
    <definedName name="formulas" localSheetId="11">#REF!,#REF!,#REF!,#REF!,#REF!,#REF!,#REF!,#REF!,#REF!,#REF!,#REF!,#REF!,#REF!,#REF!,#REF!,#REF!,#REF!,#REF!,#REF!,#REF!</definedName>
    <definedName name="formulas">#REF!,#REF!,#REF!,#REF!,#REF!,#REF!,#REF!,#REF!,#REF!,#REF!,#REF!,#REF!,#REF!,#REF!,#REF!,#REF!,#REF!,#REF!,#REF!,#REF!</definedName>
    <definedName name="FORNEC_CAP20" localSheetId="12">#REF!</definedName>
    <definedName name="FORNEC_CAP20" localSheetId="11">#REF!</definedName>
    <definedName name="FORNEC_CAP20" localSheetId="14">#REF!</definedName>
    <definedName name="FORNEC_CAP20">#REF!</definedName>
    <definedName name="FORNEC_CAP20_10" localSheetId="12">#REF!</definedName>
    <definedName name="FORNEC_CAP20_10">#REF!</definedName>
    <definedName name="FORNEC_CAP20_12" localSheetId="12">#REF!</definedName>
    <definedName name="FORNEC_CAP20_12">#REF!</definedName>
    <definedName name="FORNEC_CAP20_9" localSheetId="12">#REF!</definedName>
    <definedName name="FORNEC_CAP20_9">#REF!</definedName>
    <definedName name="FORNEC_CM30" localSheetId="12">#REF!</definedName>
    <definedName name="FORNEC_CM30" localSheetId="11">#REF!</definedName>
    <definedName name="FORNEC_CM30" localSheetId="14">#REF!</definedName>
    <definedName name="FORNEC_CM30">#REF!</definedName>
    <definedName name="FORNEC_CM30_10" localSheetId="12">#REF!</definedName>
    <definedName name="FORNEC_CM30_10">#REF!</definedName>
    <definedName name="FORNEC_CM30_12" localSheetId="12">#REF!</definedName>
    <definedName name="FORNEC_CM30_12">#REF!</definedName>
    <definedName name="FORNEC_CM30_9" localSheetId="12">#REF!</definedName>
    <definedName name="FORNEC_CM30_9">#REF!</definedName>
    <definedName name="FORNECEDORES" localSheetId="12">#REF!</definedName>
    <definedName name="FORNECEDORES">#REF!</definedName>
    <definedName name="FORRO" localSheetId="17" hidden="1">{#N/A,#N/A,FALSE,"Plan1"}</definedName>
    <definedName name="FORRO" localSheetId="12" hidden="1">{#N/A,#N/A,FALSE,"Plan1"}</definedName>
    <definedName name="FORRO" localSheetId="15" hidden="1">{#N/A,#N/A,FALSE,"Plan1"}</definedName>
    <definedName name="FORRO" localSheetId="11" hidden="1">{#N/A,#N/A,FALSE,"Plan1"}</definedName>
    <definedName name="FORRO" localSheetId="6" hidden="1">{#N/A,#N/A,FALSE,"Plan1"}</definedName>
    <definedName name="FORRO" localSheetId="16" hidden="1">{#N/A,#N/A,FALSE,"Plan1"}</definedName>
    <definedName name="FORRO" hidden="1">{#N/A,#N/A,FALSE,"Plan1"}</definedName>
    <definedName name="forte" localSheetId="12">{#NAME?}</definedName>
    <definedName name="forte">{#NAME?}</definedName>
    <definedName name="Fot" localSheetId="17" hidden="1">{"'EI 060 02'!$A$1:$K$59"}</definedName>
    <definedName name="Fot" localSheetId="12" hidden="1">{"'EI 060 02'!$A$1:$K$59"}</definedName>
    <definedName name="Fot" localSheetId="15" hidden="1">{"'EI 060 02'!$A$1:$K$59"}</definedName>
    <definedName name="Fot" localSheetId="9">{"'EI 060 02'!$A$1:$K$59"}</definedName>
    <definedName name="Fot" localSheetId="11" hidden="1">{"'EI 060 02'!$A$1:$K$59"}</definedName>
    <definedName name="Fot" localSheetId="6" hidden="1">{"'EI 060 02'!$A$1:$K$59"}</definedName>
    <definedName name="Fot" localSheetId="16" hidden="1">{"'EI 060 02'!$A$1:$K$59"}</definedName>
    <definedName name="Fot" hidden="1">{"'EI 060 02'!$A$1:$K$59"}</definedName>
    <definedName name="fqfqfq" localSheetId="12">#REF!</definedName>
    <definedName name="fqfqfq">#REF!</definedName>
    <definedName name="fqfqfwf" localSheetId="12">#REF!</definedName>
    <definedName name="fqfqfwf">#REF!</definedName>
    <definedName name="fqqfgvg" localSheetId="12">#REF!</definedName>
    <definedName name="fqqfgvg">#REF!</definedName>
    <definedName name="fqwffreq" localSheetId="12">#REF!</definedName>
    <definedName name="fqwffreq">#REF!</definedName>
    <definedName name="fr" localSheetId="12">BDI!FC3A</definedName>
    <definedName name="fr" localSheetId="11">#N/A</definedName>
    <definedName name="fr" localSheetId="14">'Mapa+Binômio'!FC3A</definedName>
    <definedName name="fr">[0]!FC3A</definedName>
    <definedName name="francis">#REF!</definedName>
    <definedName name="FRANCISCO" localSheetId="11">#REF!</definedName>
    <definedName name="FRANCISCO">#N/A</definedName>
    <definedName name="FRDE">{#N/A,#N/A,FALSE,"QUADRO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fre" localSheetId="12">BDI!fr</definedName>
    <definedName name="fre" localSheetId="11">#N/A</definedName>
    <definedName name="fre" localSheetId="14">'Mapa+Binômio'!fr</definedName>
    <definedName name="fre">[0]!fr</definedName>
    <definedName name="FREADVAL" localSheetId="12">#REF!</definedName>
    <definedName name="FREADVAL" localSheetId="11">#REF!</definedName>
    <definedName name="FREADVAL" localSheetId="14">#REF!</definedName>
    <definedName name="FREADVAL">#REF!</definedName>
    <definedName name="FREFIX" localSheetId="12">#REF!</definedName>
    <definedName name="FREFIX" localSheetId="11">#REF!</definedName>
    <definedName name="FREFIX" localSheetId="14">#REF!</definedName>
    <definedName name="FREFIX">#REF!</definedName>
    <definedName name="FREPES" localSheetId="12">#REF!</definedName>
    <definedName name="FREPES" localSheetId="11">#REF!</definedName>
    <definedName name="FREPES" localSheetId="14">#REF!</definedName>
    <definedName name="FREPES">#REF!</definedName>
    <definedName name="FRESA" localSheetId="12">#REF!</definedName>
    <definedName name="FRESA">#REF!</definedName>
    <definedName name="FRESAC" localSheetId="12">#REF!</definedName>
    <definedName name="FRESAC">#REF!</definedName>
    <definedName name="FRESAD" localSheetId="12">#REF!</definedName>
    <definedName name="FRESAD">#REF!</definedName>
    <definedName name="FRESADESC" localSheetId="12">#REF!</definedName>
    <definedName name="FRESADESC">#REF!</definedName>
    <definedName name="Fresagem">#N/A</definedName>
    <definedName name="Fresagem01" localSheetId="17" hidden="1">{#N/A,#N/A,TRUE,"Serviços"}</definedName>
    <definedName name="Fresagem01" localSheetId="12" hidden="1">{#N/A,#N/A,TRUE,"Serviços"}</definedName>
    <definedName name="Fresagem01" localSheetId="15" hidden="1">{#N/A,#N/A,TRUE,"Serviços"}</definedName>
    <definedName name="Fresagem01" localSheetId="9">{#N/A,#N/A,TRUE,"Serviços"}</definedName>
    <definedName name="Fresagem01" localSheetId="11" hidden="1">{#N/A,#N/A,TRUE,"Serviços"}</definedName>
    <definedName name="Fresagem01" localSheetId="6" hidden="1">{#N/A,#N/A,TRUE,"Serviços"}</definedName>
    <definedName name="Fresagem01" localSheetId="16" hidden="1">{#N/A,#N/A,TRUE,"Serviços"}</definedName>
    <definedName name="Fresagem01" hidden="1">{#N/A,#N/A,TRUE,"Serviços"}</definedName>
    <definedName name="Fresagem011" localSheetId="17" hidden="1">{#N/A,#N/A,TRUE,"Serviços"}</definedName>
    <definedName name="Fresagem011" localSheetId="12" hidden="1">{#N/A,#N/A,TRUE,"Serviços"}</definedName>
    <definedName name="Fresagem011" localSheetId="15" hidden="1">{#N/A,#N/A,TRUE,"Serviços"}</definedName>
    <definedName name="Fresagem011" localSheetId="9">{#N/A,#N/A,TRUE,"Serviços"}</definedName>
    <definedName name="Fresagem011" localSheetId="11" hidden="1">{#N/A,#N/A,TRUE,"Serviços"}</definedName>
    <definedName name="Fresagem011" localSheetId="6" hidden="1">{#N/A,#N/A,TRUE,"Serviços"}</definedName>
    <definedName name="Fresagem011" localSheetId="16" hidden="1">{#N/A,#N/A,TRUE,"Serviços"}</definedName>
    <definedName name="Fresagem011" hidden="1">{#N/A,#N/A,TRUE,"Serviços"}</definedName>
    <definedName name="fresfg" localSheetId="12"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fresfg"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fresh5" localSheetId="12">#REF!</definedName>
    <definedName name="fresh5" localSheetId="11">#REF!</definedName>
    <definedName name="fresh5">#REF!</definedName>
    <definedName name="FRETE" localSheetId="11">#N/A</definedName>
    <definedName name="FRETE">#N/A</definedName>
    <definedName name="FRR" localSheetId="17" hidden="1">{#N/A,#N/A,FALSE,"Plan1"}</definedName>
    <definedName name="FRR" localSheetId="12" hidden="1">{#N/A,#N/A,FALSE,"Plan1"}</definedName>
    <definedName name="FRR" localSheetId="15" hidden="1">{#N/A,#N/A,FALSE,"Plan1"}</definedName>
    <definedName name="FRR" localSheetId="11" hidden="1">{#N/A,#N/A,FALSE,"Plan1"}</definedName>
    <definedName name="FRR" localSheetId="6" hidden="1">{#N/A,#N/A,FALSE,"Plan1"}</definedName>
    <definedName name="FRR" localSheetId="16" hidden="1">{#N/A,#N/A,FALSE,"Plan1"}</definedName>
    <definedName name="FRR" hidden="1">{#N/A,#N/A,FALSE,"Plan1"}</definedName>
    <definedName name="FS" localSheetId="12">#REF!</definedName>
    <definedName name="FS" localSheetId="11">#REF!</definedName>
    <definedName name="FS" localSheetId="14">#REF!</definedName>
    <definedName name="FS">#REF!</definedName>
    <definedName name="FS_1" localSheetId="12">#REF!</definedName>
    <definedName name="FS_1" localSheetId="11">#REF!</definedName>
    <definedName name="FS_1" localSheetId="14">#REF!</definedName>
    <definedName name="FS_1">#REF!</definedName>
    <definedName name="FS_Adir" localSheetId="12">OFFSET(#REF!,0,COLUMN(#REF!)-1,COUNTA(#REF!),1)</definedName>
    <definedName name="FS_Adir" localSheetId="11">OFFSET(#REF!,0,COLUMN(#REF!)-1,COUNTA(#REF!),1)</definedName>
    <definedName name="FS_Adir" localSheetId="14">OFFSET(#REF!,0,COLUMN(#REF!)-1,COUNTA(#REF!),1)</definedName>
    <definedName name="FS_Adir">OFFSET(#REF!,0,COLUMN(#REF!)-1,COUNTA(#REF!),1)</definedName>
    <definedName name="FS_Aesq" localSheetId="12">OFFSET(#REF!,0,COLUMN(#REF!)-1,COUNTA(#REF!),1)</definedName>
    <definedName name="FS_Aesq" localSheetId="11">OFFSET(#REF!,0,COLUMN(#REF!)-1,COUNTA(#REF!),1)</definedName>
    <definedName name="FS_Aesq" localSheetId="14">OFFSET(#REF!,0,COLUMN(#REF!)-1,COUNTA(#REF!),1)</definedName>
    <definedName name="FS_Aesq">OFFSET(#REF!,0,COLUMN(#REF!)-1,COUNTA(#REF!),1)</definedName>
    <definedName name="FS3_3dir" localSheetId="12">OFFSET(#REF!,0,MATCH(#REF!,#REF!,0)+1,COUNTA(#REF!),1)</definedName>
    <definedName name="FS3_3dir" localSheetId="11">OFFSET(#REF!,0,MATCH(#REF!,#REF!,0)+1,COUNTA(#REF!),1)</definedName>
    <definedName name="FS3_3dir" localSheetId="14">OFFSET(#REF!,0,MATCH(#REF!,#REF!,0)+1,COUNTA(#REF!),1)</definedName>
    <definedName name="FS3_3dir">OFFSET(#REF!,0,MATCH(#REF!,#REF!,0)+1,COUNTA(#REF!),1)</definedName>
    <definedName name="FS3_3esq" localSheetId="12">OFFSET(#REF!,0,MATCH(#REF!,#REF!,0)-1,COUNTA(#REF!),1)</definedName>
    <definedName name="FS3_3esq" localSheetId="11">OFFSET(#REF!,0,MATCH(#REF!,#REF!,0)-1,COUNTA(#REF!),1)</definedName>
    <definedName name="FS3_3esq" localSheetId="14">OFFSET(#REF!,0,MATCH(#REF!,#REF!,0)-1,COUNTA(#REF!),1)</definedName>
    <definedName name="FS3_3esq">OFFSET(#REF!,0,MATCH(#REF!,#REF!,0)-1,COUNTA(#REF!),1)</definedName>
    <definedName name="FS3_pista" localSheetId="12">OFFSET(#REF!,0,MATCH(#REF!,#REF!,0),COUNTA(#REF!),1)</definedName>
    <definedName name="FS3_pista" localSheetId="11">OFFSET(#REF!,0,MATCH(#REF!,#REF!,0),COUNTA(#REF!),1)</definedName>
    <definedName name="FS3_pista" localSheetId="14">OFFSET(#REF!,0,MATCH(#REF!,#REF!,0),COUNTA(#REF!),1)</definedName>
    <definedName name="FS3_pista">OFFSET(#REF!,0,MATCH(#REF!,#REF!,0),COUNTA(#REF!),1)</definedName>
    <definedName name="FS4_3dir" localSheetId="12">OFFSET(#REF!,0,MATCH(#REF!,#REF!,0)+1,COUNTA(#REF!),1)</definedName>
    <definedName name="FS4_3dir" localSheetId="11">OFFSET(#REF!,0,MATCH(#REF!,#REF!,0)+1,COUNTA(#REF!),1)</definedName>
    <definedName name="FS4_3dir" localSheetId="14">OFFSET(#REF!,0,MATCH(#REF!,#REF!,0)+1,COUNTA(#REF!),1)</definedName>
    <definedName name="FS4_3dir">OFFSET(#REF!,0,MATCH(#REF!,#REF!,0)+1,COUNTA(#REF!),1)</definedName>
    <definedName name="FS4_3esq" localSheetId="12">OFFSET(#REF!,0,MATCH(#REF!,#REF!,0)-1,COUNTA(#REF!),1)</definedName>
    <definedName name="FS4_3esq" localSheetId="11">OFFSET(#REF!,0,MATCH(#REF!,#REF!,0)-1,COUNTA(#REF!),1)</definedName>
    <definedName name="FS4_3esq" localSheetId="14">OFFSET(#REF!,0,MATCH(#REF!,#REF!,0)-1,COUNTA(#REF!),1)</definedName>
    <definedName name="FS4_3esq">OFFSET(#REF!,0,MATCH(#REF!,#REF!,0)-1,COUNTA(#REF!),1)</definedName>
    <definedName name="FS4_pista" localSheetId="12">OFFSET(#REF!,0,MATCH(#REF!,#REF!,0),COUNTA(#REF!),1)</definedName>
    <definedName name="FS4_pista" localSheetId="11">OFFSET(#REF!,0,MATCH(#REF!,#REF!,0),COUNTA(#REF!),1)</definedName>
    <definedName name="FS4_pista" localSheetId="14">OFFSET(#REF!,0,MATCH(#REF!,#REF!,0),COUNTA(#REF!),1)</definedName>
    <definedName name="FS4_pista">OFFSET(#REF!,0,MATCH(#REF!,#REF!,0),COUNTA(#REF!),1)</definedName>
    <definedName name="FS5_3dir" localSheetId="12">OFFSET(#REF!,0,MATCH(#REF!,#REF!,0)+1,COUNTA(#REF!),1)</definedName>
    <definedName name="FS5_3dir" localSheetId="11">OFFSET(#REF!,0,MATCH(#REF!,#REF!,0)+1,COUNTA(#REF!),1)</definedName>
    <definedName name="FS5_3dir" localSheetId="14">OFFSET(#REF!,0,MATCH(#REF!,#REF!,0)+1,COUNTA(#REF!),1)</definedName>
    <definedName name="FS5_3dir">OFFSET(#REF!,0,MATCH(#REF!,#REF!,0)+1,COUNTA(#REF!),1)</definedName>
    <definedName name="FS5_3esq" localSheetId="12">OFFSET(#REF!,0,MATCH(#REF!,#REF!,0)-1,COUNTA(#REF!),1)</definedName>
    <definedName name="FS5_3esq" localSheetId="11">OFFSET(#REF!,0,MATCH(#REF!,#REF!,0)-1,COUNTA(#REF!),1)</definedName>
    <definedName name="FS5_3esq" localSheetId="14">OFFSET(#REF!,0,MATCH(#REF!,#REF!,0)-1,COUNTA(#REF!),1)</definedName>
    <definedName name="FS5_3esq">OFFSET(#REF!,0,MATCH(#REF!,#REF!,0)-1,COUNTA(#REF!),1)</definedName>
    <definedName name="FS5_pista" localSheetId="12">OFFSET(#REF!,0,MATCH(#REF!,#REF!,0),COUNTA(#REF!),1)</definedName>
    <definedName name="FS5_pista" localSheetId="11">OFFSET(#REF!,0,MATCH(#REF!,#REF!,0),COUNTA(#REF!),1)</definedName>
    <definedName name="FS5_pista" localSheetId="14">OFFSET(#REF!,0,MATCH(#REF!,#REF!,0),COUNTA(#REF!),1)</definedName>
    <definedName name="FS5_pista">OFFSET(#REF!,0,MATCH(#REF!,#REF!,0),COUNTA(#REF!),1)</definedName>
    <definedName name="FS6_3dir" localSheetId="12">OFFSET(#REF!,0,MATCH(#REF!,#REF!,0)+1,COUNTA(#REF!),1)</definedName>
    <definedName name="FS6_3dir" localSheetId="11">OFFSET(#REF!,0,MATCH(#REF!,#REF!,0)+1,COUNTA(#REF!),1)</definedName>
    <definedName name="FS6_3dir" localSheetId="14">OFFSET(#REF!,0,MATCH(#REF!,#REF!,0)+1,COUNTA(#REF!),1)</definedName>
    <definedName name="FS6_3dir">OFFSET(#REF!,0,MATCH(#REF!,#REF!,0)+1,COUNTA(#REF!),1)</definedName>
    <definedName name="FS6_3esq" localSheetId="12">OFFSET(#REF!,0,MATCH(#REF!,#REF!,0)-1,COUNTA(#REF!),1)</definedName>
    <definedName name="FS6_3esq" localSheetId="11">OFFSET(#REF!,0,MATCH(#REF!,#REF!,0)-1,COUNTA(#REF!),1)</definedName>
    <definedName name="FS6_3esq" localSheetId="14">OFFSET(#REF!,0,MATCH(#REF!,#REF!,0)-1,COUNTA(#REF!),1)</definedName>
    <definedName name="FS6_3esq">OFFSET(#REF!,0,MATCH(#REF!,#REF!,0)-1,COUNTA(#REF!),1)</definedName>
    <definedName name="FS6_pista" localSheetId="12">OFFSET(#REF!,0,MATCH(#REF!,#REF!,0),COUNTA(#REF!),1)</definedName>
    <definedName name="FS6_pista" localSheetId="11">OFFSET(#REF!,0,MATCH(#REF!,#REF!,0),COUNTA(#REF!),1)</definedName>
    <definedName name="FS6_pista" localSheetId="14">OFFSET(#REF!,0,MATCH(#REF!,#REF!,0),COUNTA(#REF!),1)</definedName>
    <definedName name="FS6_pista">OFFSET(#REF!,0,MATCH(#REF!,#REF!,0),COUNTA(#REF!),1)</definedName>
    <definedName name="FSADFD" localSheetId="12">BDI!FSADFD</definedName>
    <definedName name="FSADFD" localSheetId="11">#N/A</definedName>
    <definedName name="FSADFD">[0]!FSADFD</definedName>
    <definedName name="fse" localSheetId="12">#REF!</definedName>
    <definedName name="fse" localSheetId="11">#REF!</definedName>
    <definedName name="fse" localSheetId="14">#REF!</definedName>
    <definedName name="fse">#REF!</definedName>
    <definedName name="fsn" localSheetId="12">#REF!</definedName>
    <definedName name="fsn" localSheetId="11">#REF!</definedName>
    <definedName name="fsn" localSheetId="14">#REF!</definedName>
    <definedName name="fsn">#REF!</definedName>
    <definedName name="fuel" localSheetId="12">#REF!</definedName>
    <definedName name="fuel" localSheetId="11">#REF!</definedName>
    <definedName name="fuel" localSheetId="14">#REF!</definedName>
    <definedName name="fuel">#REF!</definedName>
    <definedName name="fuel_1" localSheetId="12">#REF!</definedName>
    <definedName name="fuel_1" localSheetId="11">#REF!</definedName>
    <definedName name="fuel_1" localSheetId="14">#REF!</definedName>
    <definedName name="fuel_1">#REF!</definedName>
    <definedName name="FUFUFUFUFUFUFF" localSheetId="12">#REF!</definedName>
    <definedName name="FUFUFUFUFUFUFF" localSheetId="11">#REF!</definedName>
    <definedName name="FUFUFUFUFUFUFF" localSheetId="14">#REF!</definedName>
    <definedName name="FUFUFUFUFUFUFF">#REF!</definedName>
    <definedName name="Função" localSheetId="12">#REF!</definedName>
    <definedName name="Função">#REF!</definedName>
    <definedName name="FVVVFE" localSheetId="12" hidden="1">{"PARTE1",#N/A,FALSE,"Plan1"}</definedName>
    <definedName name="FVVVFE" hidden="1">{"PARTE1",#N/A,FALSE,"Plan1"}</definedName>
    <definedName name="FWEFW" localSheetId="12">#REF!</definedName>
    <definedName name="FWEFW">#REF!</definedName>
    <definedName name="fwqdqe" localSheetId="12">#REF!</definedName>
    <definedName name="fwqdqe">#REF!</definedName>
    <definedName name="fwregwrgfd">#N/A</definedName>
    <definedName name="fx_horiz">#REF!</definedName>
    <definedName name="G" localSheetId="12">#REF!</definedName>
    <definedName name="g" localSheetId="11">#REF!</definedName>
    <definedName name="G" localSheetId="14">#REF!</definedName>
    <definedName name="G">#REF!</definedName>
    <definedName name="g_2.04" localSheetId="12">#REF!</definedName>
    <definedName name="g_2.04" localSheetId="11">#REF!</definedName>
    <definedName name="g_2.04" localSheetId="14">#REF!</definedName>
    <definedName name="g_2.04">#REF!</definedName>
    <definedName name="G_2.05" localSheetId="12">#REF!</definedName>
    <definedName name="G_2.05" localSheetId="11">#REF!</definedName>
    <definedName name="G_2.05" localSheetId="14">#REF!</definedName>
    <definedName name="G_2.05">#REF!</definedName>
    <definedName name="G_2.06" localSheetId="12">#REF!</definedName>
    <definedName name="G_2.06" localSheetId="11">#REF!</definedName>
    <definedName name="G_2.06" localSheetId="14">#REF!</definedName>
    <definedName name="G_2.06">#REF!</definedName>
    <definedName name="G_2.07" localSheetId="12">#REF!</definedName>
    <definedName name="G_2.07" localSheetId="11">#REF!</definedName>
    <definedName name="G_2.07" localSheetId="14">#REF!</definedName>
    <definedName name="G_2.07">#REF!</definedName>
    <definedName name="G_2.08" localSheetId="12">#REF!</definedName>
    <definedName name="G_2.08" localSheetId="11">#REF!</definedName>
    <definedName name="G_2.08" localSheetId="14">#REF!</definedName>
    <definedName name="G_2.08">#REF!</definedName>
    <definedName name="G_2.09" localSheetId="12">#REF!</definedName>
    <definedName name="G_2.09" localSheetId="11">#REF!</definedName>
    <definedName name="G_2.09" localSheetId="14">#REF!</definedName>
    <definedName name="G_2.09">#REF!</definedName>
    <definedName name="G_2.10" localSheetId="12">#REF!</definedName>
    <definedName name="G_2.10" localSheetId="11">#REF!</definedName>
    <definedName name="G_2.10" localSheetId="14">#REF!</definedName>
    <definedName name="G_2.10">#REF!</definedName>
    <definedName name="G_2.11" localSheetId="12">#REF!</definedName>
    <definedName name="G_2.11" localSheetId="11">#REF!</definedName>
    <definedName name="G_2.11" localSheetId="14">#REF!</definedName>
    <definedName name="G_2.11">#REF!</definedName>
    <definedName name="G_2.12" localSheetId="12">#REF!</definedName>
    <definedName name="G_2.12" localSheetId="11">#REF!</definedName>
    <definedName name="G_2.12" localSheetId="14">#REF!</definedName>
    <definedName name="G_2.12">#REF!</definedName>
    <definedName name="G_2.13" localSheetId="12">#REF!</definedName>
    <definedName name="G_2.13" localSheetId="11">#REF!</definedName>
    <definedName name="G_2.13" localSheetId="14">#REF!</definedName>
    <definedName name="G_2.13">#REF!</definedName>
    <definedName name="G_2.14" localSheetId="12">#REF!</definedName>
    <definedName name="G_2.14" localSheetId="11">#REF!</definedName>
    <definedName name="G_2.14" localSheetId="14">#REF!</definedName>
    <definedName name="G_2.14">#REF!</definedName>
    <definedName name="galo" localSheetId="12" hidden="1">{#N/A,#N/A,FALSE,"GERAL";#N/A,#N/A,FALSE,"012-96";#N/A,#N/A,FALSE,"018-96";#N/A,#N/A,FALSE,"027-96";#N/A,#N/A,FALSE,"059-96";#N/A,#N/A,FALSE,"076-96";#N/A,#N/A,FALSE,"019-97";#N/A,#N/A,FALSE,"021-97";#N/A,#N/A,FALSE,"022-97";#N/A,#N/A,FALSE,"028-97"}</definedName>
    <definedName name="galo" hidden="1">{#N/A,#N/A,FALSE,"GERAL";#N/A,#N/A,FALSE,"012-96";#N/A,#N/A,FALSE,"018-96";#N/A,#N/A,FALSE,"027-96";#N/A,#N/A,FALSE,"059-96";#N/A,#N/A,FALSE,"076-96";#N/A,#N/A,FALSE,"019-97";#N/A,#N/A,FALSE,"021-97";#N/A,#N/A,FALSE,"022-97";#N/A,#N/A,FALSE,"028-97"}</definedName>
    <definedName name="Galvanized_cable_tray__complete_of__special_pieces__elbows__crosses__Tees__etc.__and_fixing_elements___brackets__supports__etc.__Metallic_supports_from_roof__wall_or_metallic_structure_included" localSheetId="12">#REF!</definedName>
    <definedName name="Galvanized_cable_tray__complete_of__special_pieces__elbows__crosses__Tees__etc.__and_fixing_elements___brackets__supports__etc.__Metallic_supports_from_roof__wall_or_metallic_structure_included" localSheetId="11">#REF!</definedName>
    <definedName name="Galvanized_cable_tray__complete_of__special_pieces__elbows__crosses__Tees__etc.__and_fixing_elements___brackets__supports__etc.__Metallic_supports_from_roof__wall_or_metallic_structure_included" localSheetId="14">#REF!</definedName>
    <definedName name="Galvanized_cable_tray__complete_of__special_pieces__elbows__crosses__Tees__etc.__and_fixing_elements___brackets__supports__etc.__Metallic_supports_from_roof__wall_or_metallic_structure_included">#REF!</definedName>
    <definedName name="GANGUE" localSheetId="12">#REF!</definedName>
    <definedName name="GANGUE">#REF!</definedName>
    <definedName name="GARDACORPO" localSheetId="12">#REF!</definedName>
    <definedName name="GARDACORPO">#REF!</definedName>
    <definedName name="gas" localSheetId="12">#REF!</definedName>
    <definedName name="gas" localSheetId="11">#REF!</definedName>
    <definedName name="gas" localSheetId="14">#REF!</definedName>
    <definedName name="gas">#REF!</definedName>
    <definedName name="gas_1" localSheetId="12">#REF!</definedName>
    <definedName name="gas_1" localSheetId="11">#REF!</definedName>
    <definedName name="gas_1" localSheetId="14">#REF!</definedName>
    <definedName name="gas_1">#REF!</definedName>
    <definedName name="GAS_CARBONICO_6KG" localSheetId="12">#REF!</definedName>
    <definedName name="GAS_CARBONICO_6KG" localSheetId="11">#REF!</definedName>
    <definedName name="GAS_CARBONICO_6KG">#REF!</definedName>
    <definedName name="GASO" localSheetId="12">#REF!</definedName>
    <definedName name="GASO">#REF!</definedName>
    <definedName name="GASOL" localSheetId="12">#N/A</definedName>
    <definedName name="GASOL" localSheetId="11">#N/A</definedName>
    <definedName name="GASOL">#N/A</definedName>
    <definedName name="GASOL_1" localSheetId="12">#REF!</definedName>
    <definedName name="GASOL_1" localSheetId="11">#REF!</definedName>
    <definedName name="GASOL_1" localSheetId="14">#REF!</definedName>
    <definedName name="GASOL_1">#REF!</definedName>
    <definedName name="GASOLINA" localSheetId="12">#REF!</definedName>
    <definedName name="GASOLINA">#REF!</definedName>
    <definedName name="GAST" localSheetId="12">#REF!</definedName>
    <definedName name="GAST" localSheetId="11">#REF!</definedName>
    <definedName name="GAST">#REF!</definedName>
    <definedName name="GASTALHO" localSheetId="12">#REF!</definedName>
    <definedName name="GASTALHO">#REF!</definedName>
    <definedName name="Gastos_Marajó" localSheetId="12">BDI!Gastos_Marajó</definedName>
    <definedName name="Gastos_Marajó" localSheetId="11">#N/A</definedName>
    <definedName name="Gastos_Marajó">[0]!Gastos_Marajó</definedName>
    <definedName name="gbegg" localSheetId="12">#REF!</definedName>
    <definedName name="gbegg">#REF!</definedName>
    <definedName name="GC" localSheetId="12">#REF!</definedName>
    <definedName name="GC">#REF!</definedName>
    <definedName name="GE" localSheetId="12">#REF!</definedName>
    <definedName name="GE">#REF!</definedName>
    <definedName name="geggg" localSheetId="12">#REF!</definedName>
    <definedName name="geggg">#REF!</definedName>
    <definedName name="Generos_alimentícios" localSheetId="12">#REF!</definedName>
    <definedName name="Generos_alimentícios">#REF!</definedName>
    <definedName name="Generos_alimentícios_2">#N/A</definedName>
    <definedName name="GEOTECNICO">#REF!</definedName>
    <definedName name="GEOVANI" localSheetId="12">#REF!</definedName>
    <definedName name="GEOVANI" localSheetId="11">#REF!</definedName>
    <definedName name="GEOVANI" localSheetId="14">#REF!</definedName>
    <definedName name="GEOVANI">#REF!</definedName>
    <definedName name="GEOVANI_25" localSheetId="12">#REF!</definedName>
    <definedName name="GEOVANI_25" localSheetId="11">#REF!</definedName>
    <definedName name="GEOVANI_25" localSheetId="14">#REF!</definedName>
    <definedName name="GEOVANI_25">#REF!</definedName>
    <definedName name="GEOVANI2" localSheetId="12">#REF!</definedName>
    <definedName name="GEOVANI2" localSheetId="11">#REF!</definedName>
    <definedName name="GEOVANI2" localSheetId="14">#REF!</definedName>
    <definedName name="GEOVANI2">#REF!</definedName>
    <definedName name="GEOVANI2_25" localSheetId="12">#REF!</definedName>
    <definedName name="GEOVANI2_25" localSheetId="11">#REF!</definedName>
    <definedName name="GEOVANI2_25" localSheetId="14">#REF!</definedName>
    <definedName name="GEOVANI2_25">#REF!</definedName>
    <definedName name="geral" localSheetId="12">#REF!</definedName>
    <definedName name="geral" localSheetId="11">#REF!</definedName>
    <definedName name="geral">#REF!</definedName>
    <definedName name="Gerente" localSheetId="12">#REF!</definedName>
    <definedName name="Gerente" localSheetId="11">#REF!</definedName>
    <definedName name="Gerente" localSheetId="14">#REF!</definedName>
    <definedName name="Gerente">#REF!</definedName>
    <definedName name="GESSO" localSheetId="12">#REF!</definedName>
    <definedName name="GESSO" localSheetId="11">#REF!</definedName>
    <definedName name="GESSO">#REF!</definedName>
    <definedName name="GF" localSheetId="12">#REF!</definedName>
    <definedName name="GF">#REF!</definedName>
    <definedName name="GFAGF">#N/A</definedName>
    <definedName name="gfdg" localSheetId="12">#REF!</definedName>
    <definedName name="gfdg">#REF!</definedName>
    <definedName name="gfdgdfhgdh" localSheetId="12">#REF!</definedName>
    <definedName name="gfdgdfhgdh">#REF!</definedName>
    <definedName name="gfdgfgs">#N/A</definedName>
    <definedName name="gfgfgfg" localSheetId="12" hidden="1">{#N/A,#N/A,FALSE,"MO (2)"}</definedName>
    <definedName name="gfgfgfg" localSheetId="11" hidden="1">{#N/A,#N/A,FALSE,"MO (2)"}</definedName>
    <definedName name="gfgfgfg" hidden="1">{#N/A,#N/A,FALSE,"MO (2)"}</definedName>
    <definedName name="gg" localSheetId="12" hidden="1">{#N/A,#N/A,FALSE,"GERAL";#N/A,#N/A,FALSE,"012-96";#N/A,#N/A,FALSE,"018-96";#N/A,#N/A,FALSE,"027-96";#N/A,#N/A,FALSE,"059-96";#N/A,#N/A,FALSE,"076-96";#N/A,#N/A,FALSE,"019-97";#N/A,#N/A,FALSE,"021-97";#N/A,#N/A,FALSE,"022-97";#N/A,#N/A,FALSE,"028-97"}</definedName>
    <definedName name="gg" hidden="1">{#N/A,#N/A,FALSE,"GERAL";#N/A,#N/A,FALSE,"012-96";#N/A,#N/A,FALSE,"018-96";#N/A,#N/A,FALSE,"027-96";#N/A,#N/A,FALSE,"059-96";#N/A,#N/A,FALSE,"076-96";#N/A,#N/A,FALSE,"019-97";#N/A,#N/A,FALSE,"021-97";#N/A,#N/A,FALSE,"022-97";#N/A,#N/A,FALSE,"028-97"}</definedName>
    <definedName name="GGDGDG" localSheetId="11">#REF!</definedName>
    <definedName name="GGDGDG">#N/A</definedName>
    <definedName name="GGFFF">{#N/A,#N/A,FALSE,"QUADRO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GGG" localSheetId="12">#REF!</definedName>
    <definedName name="GGG" localSheetId="11">#REF!</definedName>
    <definedName name="GGG">#REF!</definedName>
    <definedName name="GGG_10">#N/A</definedName>
    <definedName name="GGG_11">#N/A</definedName>
    <definedName name="GGG_12">#N/A</definedName>
    <definedName name="GGG_13">#N/A</definedName>
    <definedName name="GGG_14">#N/A</definedName>
    <definedName name="GGG_15">#N/A</definedName>
    <definedName name="GGG_16">#N/A</definedName>
    <definedName name="GGG_17">#N/A</definedName>
    <definedName name="GGG_18">#N/A</definedName>
    <definedName name="GGG_5">#N/A</definedName>
    <definedName name="GGG_6">#N/A</definedName>
    <definedName name="GGG_7">#N/A</definedName>
    <definedName name="GGG_8">#N/A</definedName>
    <definedName name="GGG_9">#N/A</definedName>
    <definedName name="GGGG" localSheetId="12">#REF!</definedName>
    <definedName name="GGGG" localSheetId="11">#REF!</definedName>
    <definedName name="gggg">#REF!</definedName>
    <definedName name="ggggggggghklhelkakc" localSheetId="12">#REF!</definedName>
    <definedName name="ggggggggghklhelkakc">#REF!</definedName>
    <definedName name="GGRFFF">{#N/A,#N/A,FALSE,"QUADRO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GH" localSheetId="12">#REF!</definedName>
    <definedName name="GH">#REF!</definedName>
    <definedName name="ghghgh" localSheetId="12" hidden="1">{#N/A,#N/A,FALSE,"MO (2)"}</definedName>
    <definedName name="ghghgh" localSheetId="11" hidden="1">{#N/A,#N/A,FALSE,"MO (2)"}</definedName>
    <definedName name="ghghgh" hidden="1">{#N/A,#N/A,FALSE,"MO (2)"}</definedName>
    <definedName name="GHGHHH">#N/A</definedName>
    <definedName name="ghi" localSheetId="12">#REF!</definedName>
    <definedName name="ghi">#REF!</definedName>
    <definedName name="GHJ" localSheetId="12">#REF!</definedName>
    <definedName name="GHJ" localSheetId="11">#REF!</definedName>
    <definedName name="GHJ" localSheetId="14">#REF!</definedName>
    <definedName name="GHJ">#REF!</definedName>
    <definedName name="GI" localSheetId="12">#REF!</definedName>
    <definedName name="GI">#REF!</definedName>
    <definedName name="gil" localSheetId="12">#REF!</definedName>
    <definedName name="gil">#REF!</definedName>
    <definedName name="giu6lkjhlij" localSheetId="12">BDI!giu6lkjhlij</definedName>
    <definedName name="giu6lkjhlij" localSheetId="11">#N/A</definedName>
    <definedName name="giu6lkjhlij">[0]!giu6lkjhlij</definedName>
    <definedName name="GJ" localSheetId="12" hidden="1">{#N/A,#N/A,FALSE,"GERAL";#N/A,#N/A,FALSE,"012-96";#N/A,#N/A,FALSE,"018-96";#N/A,#N/A,FALSE,"027-96";#N/A,#N/A,FALSE,"059-96";#N/A,#N/A,FALSE,"076-96";#N/A,#N/A,FALSE,"019-97";#N/A,#N/A,FALSE,"021-97";#N/A,#N/A,FALSE,"022-97";#N/A,#N/A,FALSE,"028-97"}</definedName>
    <definedName name="GJ" hidden="1">{#N/A,#N/A,FALSE,"GERAL";#N/A,#N/A,FALSE,"012-96";#N/A,#N/A,FALSE,"018-96";#N/A,#N/A,FALSE,"027-96";#N/A,#N/A,FALSE,"059-96";#N/A,#N/A,FALSE,"076-96";#N/A,#N/A,FALSE,"019-97";#N/A,#N/A,FALSE,"021-97";#N/A,#N/A,FALSE,"022-97";#N/A,#N/A,FALSE,"028-97"}</definedName>
    <definedName name="gjgh" localSheetId="12" hidden="1">{#N/A,#N/A,FALSE,"GERAL";#N/A,#N/A,FALSE,"012-96";#N/A,#N/A,FALSE,"018-96";#N/A,#N/A,FALSE,"027-96";#N/A,#N/A,FALSE,"059-96";#N/A,#N/A,FALSE,"076-96";#N/A,#N/A,FALSE,"019-97";#N/A,#N/A,FALSE,"021-97";#N/A,#N/A,FALSE,"022-97";#N/A,#N/A,FALSE,"028-97"}</definedName>
    <definedName name="gjgh" localSheetId="11" hidden="1">{#N/A,#N/A,FALSE,"GERAL";#N/A,#N/A,FALSE,"012-96";#N/A,#N/A,FALSE,"018-96";#N/A,#N/A,FALSE,"027-96";#N/A,#N/A,FALSE,"059-96";#N/A,#N/A,FALSE,"076-96";#N/A,#N/A,FALSE,"019-97";#N/A,#N/A,FALSE,"021-97";#N/A,#N/A,FALSE,"022-97";#N/A,#N/A,FALSE,"028-97"}</definedName>
    <definedName name="gjgh" hidden="1">{#N/A,#N/A,FALSE,"GERAL";#N/A,#N/A,FALSE,"012-96";#N/A,#N/A,FALSE,"018-96";#N/A,#N/A,FALSE,"027-96";#N/A,#N/A,FALSE,"059-96";#N/A,#N/A,FALSE,"076-96";#N/A,#N/A,FALSE,"019-97";#N/A,#N/A,FALSE,"021-97";#N/A,#N/A,FALSE,"022-97";#N/A,#N/A,FALSE,"028-97"}</definedName>
    <definedName name="GJK" localSheetId="12" hidden="1">{#N/A,#N/A,FALSE,"GERAL";#N/A,#N/A,FALSE,"012-96";#N/A,#N/A,FALSE,"018-96";#N/A,#N/A,FALSE,"027-96";#N/A,#N/A,FALSE,"059-96";#N/A,#N/A,FALSE,"076-96";#N/A,#N/A,FALSE,"019-97";#N/A,#N/A,FALSE,"021-97";#N/A,#N/A,FALSE,"022-97";#N/A,#N/A,FALSE,"028-97"}</definedName>
    <definedName name="GJK" hidden="1">{#N/A,#N/A,FALSE,"GERAL";#N/A,#N/A,FALSE,"012-96";#N/A,#N/A,FALSE,"018-96";#N/A,#N/A,FALSE,"027-96";#N/A,#N/A,FALSE,"059-96";#N/A,#N/A,FALSE,"076-96";#N/A,#N/A,FALSE,"019-97";#N/A,#N/A,FALSE,"021-97";#N/A,#N/A,FALSE,"022-97";#N/A,#N/A,FALSE,"028-97"}</definedName>
    <definedName name="gjutrrew" localSheetId="12">#REF!</definedName>
    <definedName name="gjutrrew">#REF!</definedName>
    <definedName name="global" localSheetId="12">#REF!</definedName>
    <definedName name="global">#REF!</definedName>
    <definedName name="GM">#REF!</definedName>
    <definedName name="GP" localSheetId="12">#REF!</definedName>
    <definedName name="GP" localSheetId="11">#REF!</definedName>
    <definedName name="GP">#REF!</definedName>
    <definedName name="GRADUADA" localSheetId="12">#REF!</definedName>
    <definedName name="GRADUADA" localSheetId="11">#REF!</definedName>
    <definedName name="GRADUADA" localSheetId="14">#REF!</definedName>
    <definedName name="GRADUADA">#REF!</definedName>
    <definedName name="graf" localSheetId="12">#REF!</definedName>
    <definedName name="graf" localSheetId="11">#REF!</definedName>
    <definedName name="graf">#REF!</definedName>
    <definedName name="graf_10">#N/A</definedName>
    <definedName name="graf_11">#N/A</definedName>
    <definedName name="graf_12">#N/A</definedName>
    <definedName name="graf_13">#N/A</definedName>
    <definedName name="graf_14">#N/A</definedName>
    <definedName name="graf_15">#N/A</definedName>
    <definedName name="graf_16">#N/A</definedName>
    <definedName name="graf_17">#N/A</definedName>
    <definedName name="graf_18">#N/A</definedName>
    <definedName name="graf_5">#N/A</definedName>
    <definedName name="graf_6">#N/A</definedName>
    <definedName name="graf_7">#N/A</definedName>
    <definedName name="graf_8">#N/A</definedName>
    <definedName name="graf_9">#N/A</definedName>
    <definedName name="graff" localSheetId="12">#REF!</definedName>
    <definedName name="graff">#REF!</definedName>
    <definedName name="Gráfico" localSheetId="12">#REF!</definedName>
    <definedName name="Gráfico">#REF!</definedName>
    <definedName name="GRAFICOS">#REF!</definedName>
    <definedName name="GRAMA" localSheetId="12">#REF!</definedName>
    <definedName name="GRAMA" localSheetId="11">#REF!</definedName>
    <definedName name="GRAMA">#REF!</definedName>
    <definedName name="grama_mudas">#REF!</definedName>
    <definedName name="GRAMADA" localSheetId="12">#REF!</definedName>
    <definedName name="GRAMADA">#REF!</definedName>
    <definedName name="GRAMAREPLANTIO" localSheetId="12">#REF!</definedName>
    <definedName name="GRAMAREPLANTIO">#REF!</definedName>
    <definedName name="GRANITO_AMENDOA" localSheetId="12">#REF!</definedName>
    <definedName name="GRANITO_AMENDOA" localSheetId="11">#REF!</definedName>
    <definedName name="GRANITO_AMENDOA">#REF!</definedName>
    <definedName name="GRANITO_CINZA_CORUMBA" localSheetId="12">#REF!</definedName>
    <definedName name="GRANITO_CINZA_CORUMBA" localSheetId="11">#REF!</definedName>
    <definedName name="GRANITO_CINZA_CORUMBA">#REF!</definedName>
    <definedName name="grav" localSheetId="12" hidden="1">{#N/A,#N/A,FALSE,"GERAL";#N/A,#N/A,FALSE,"012-96";#N/A,#N/A,FALSE,"018-96";#N/A,#N/A,FALSE,"027-96";#N/A,#N/A,FALSE,"059-96";#N/A,#N/A,FALSE,"076-96";#N/A,#N/A,FALSE,"019-97";#N/A,#N/A,FALSE,"021-97";#N/A,#N/A,FALSE,"022-97";#N/A,#N/A,FALSE,"028-97"}</definedName>
    <definedName name="grav" hidden="1">{#N/A,#N/A,FALSE,"GERAL";#N/A,#N/A,FALSE,"012-96";#N/A,#N/A,FALSE,"018-96";#N/A,#N/A,FALSE,"027-96";#N/A,#N/A,FALSE,"059-96";#N/A,#N/A,FALSE,"076-96";#N/A,#N/A,FALSE,"019-97";#N/A,#N/A,FALSE,"021-97";#N/A,#N/A,FALSE,"022-97";#N/A,#N/A,FALSE,"028-97"}</definedName>
    <definedName name="_xlnm.Recorder" localSheetId="12">#REF!</definedName>
    <definedName name="_xlnm.Recorder" localSheetId="11">#REF!</definedName>
    <definedName name="_xlnm.Recorder" localSheetId="14">#REF!</definedName>
    <definedName name="_xlnm.Recorder">#REF!</definedName>
    <definedName name="grhr" localSheetId="12" hidden="1">{#N/A,#N/A,TRUE,"Serviços"}</definedName>
    <definedName name="grhr" hidden="1">{#N/A,#N/A,TRUE,"Serviços"}</definedName>
    <definedName name="GRONAGRAMA100C" localSheetId="12">#REF!</definedName>
    <definedName name="GRONAGRAMA100C">#REF!</definedName>
    <definedName name="GrpAcct1" hidden="1">"5611"</definedName>
    <definedName name="GrpAcct2" hidden="1">"5612"</definedName>
    <definedName name="GrpLevel" hidden="1">2</definedName>
    <definedName name="grx" localSheetId="12">#REF!</definedName>
    <definedName name="grx">#REF!</definedName>
    <definedName name="gsdgs" localSheetId="12">#N/A</definedName>
    <definedName name="gsdgs" localSheetId="11">#REF!</definedName>
    <definedName name="gsdgs">#N/A</definedName>
    <definedName name="gsdgs_10">#N/A</definedName>
    <definedName name="gsdgs_11">#N/A</definedName>
    <definedName name="gsdgs_12">#N/A</definedName>
    <definedName name="gsdgs_13">#N/A</definedName>
    <definedName name="gsdgs_14">#N/A</definedName>
    <definedName name="gsdgs_15">#N/A</definedName>
    <definedName name="gsdgs_16">#N/A</definedName>
    <definedName name="gsdgs_17">#N/A</definedName>
    <definedName name="gsdgs_18">#N/A</definedName>
    <definedName name="gsdgs_2">#N/A</definedName>
    <definedName name="gsdgs_5">#N/A</definedName>
    <definedName name="gsdgs_6">#N/A</definedName>
    <definedName name="gsdgs_7">#N/A</definedName>
    <definedName name="gsdgs_8">#N/A</definedName>
    <definedName name="gsdgs_9">#N/A</definedName>
    <definedName name="gsffgs" localSheetId="12">#REF!</definedName>
    <definedName name="gsffgs">#REF!</definedName>
    <definedName name="gsgg" localSheetId="12">#REF!</definedName>
    <definedName name="gsgg">#REF!</definedName>
    <definedName name="gsggg" localSheetId="12">#REF!</definedName>
    <definedName name="gsggg">#REF!</definedName>
    <definedName name="GTRVGBTRC">#N/A</definedName>
    <definedName name="gtryfj" localSheetId="17" hidden="1">{#N/A,#N/A,TRUE,"Serviços"}</definedName>
    <definedName name="gtryfj" localSheetId="12" hidden="1">{#N/A,#N/A,TRUE,"Serviços"}</definedName>
    <definedName name="gtryfj" localSheetId="15" hidden="1">{#N/A,#N/A,TRUE,"Serviços"}</definedName>
    <definedName name="gtryfj" localSheetId="9">{#N/A,#N/A,TRUE,"Serviços"}</definedName>
    <definedName name="gtryfj" localSheetId="11" hidden="1">{#N/A,#N/A,TRUE,"Serviços"}</definedName>
    <definedName name="gtryfj" localSheetId="6" hidden="1">{#N/A,#N/A,TRUE,"Serviços"}</definedName>
    <definedName name="gtryfj" localSheetId="16" hidden="1">{#N/A,#N/A,TRUE,"Serviços"}</definedName>
    <definedName name="gtryfj" hidden="1">{#N/A,#N/A,TRUE,"Serviços"}</definedName>
    <definedName name="gtryfjj" localSheetId="17" hidden="1">{#N/A,#N/A,TRUE,"Serviços"}</definedName>
    <definedName name="gtryfjj" localSheetId="12" hidden="1">{#N/A,#N/A,TRUE,"Serviços"}</definedName>
    <definedName name="gtryfjj" localSheetId="15" hidden="1">{#N/A,#N/A,TRUE,"Serviços"}</definedName>
    <definedName name="gtryfjj" localSheetId="9">{#N/A,#N/A,TRUE,"Serviços"}</definedName>
    <definedName name="gtryfjj" localSheetId="11" hidden="1">{#N/A,#N/A,TRUE,"Serviços"}</definedName>
    <definedName name="gtryfjj" localSheetId="6" hidden="1">{#N/A,#N/A,TRUE,"Serviços"}</definedName>
    <definedName name="gtryfjj" localSheetId="16" hidden="1">{#N/A,#N/A,TRUE,"Serviços"}</definedName>
    <definedName name="gtryfjj" hidden="1">{#N/A,#N/A,TRUE,"Serviços"}</definedName>
    <definedName name="GUA" localSheetId="12">#REF!</definedName>
    <definedName name="GUA">#REF!</definedName>
    <definedName name="GUEDES" localSheetId="12">#REF!</definedName>
    <definedName name="GUEDES">#REF!</definedName>
    <definedName name="guh" localSheetId="12">#REF!</definedName>
    <definedName name="guh">#REF!</definedName>
    <definedName name="GUI" localSheetId="12" hidden="1">{#N/A,#N/A,FALSE,"GERAL";#N/A,#N/A,FALSE,"012-96";#N/A,#N/A,FALSE,"018-96";#N/A,#N/A,FALSE,"027-96";#N/A,#N/A,FALSE,"059-96";#N/A,#N/A,FALSE,"076-96";#N/A,#N/A,FALSE,"019-97";#N/A,#N/A,FALSE,"021-97";#N/A,#N/A,FALSE,"022-97";#N/A,#N/A,FALSE,"028-97"}</definedName>
    <definedName name="GUI" hidden="1">{#N/A,#N/A,FALSE,"GERAL";#N/A,#N/A,FALSE,"012-96";#N/A,#N/A,FALSE,"018-96";#N/A,#N/A,FALSE,"027-96";#N/A,#N/A,FALSE,"059-96";#N/A,#N/A,FALSE,"076-96";#N/A,#N/A,FALSE,"019-97";#N/A,#N/A,FALSE,"021-97";#N/A,#N/A,FALSE,"022-97";#N/A,#N/A,FALSE,"028-97"}</definedName>
    <definedName name="Guia">"Figura 1"</definedName>
    <definedName name="Guias" localSheetId="12">#REF!</definedName>
    <definedName name="Guias" localSheetId="11">#REF!</definedName>
    <definedName name="Guias" localSheetId="14">#REF!</definedName>
    <definedName name="Guias">#REF!</definedName>
    <definedName name="GUS">#REF!</definedName>
    <definedName name="GUSMAO">#REF!</definedName>
    <definedName name="GUSTAVO" localSheetId="12">{"total","SUM(total)","YNNNN",FALSE}</definedName>
    <definedName name="GUSTAVO" localSheetId="11">{"total","SUM(total)","YNNNN",FALSE}</definedName>
    <definedName name="GUSTAVO">{"total","SUM(total)","YNNNN",FALSE}</definedName>
    <definedName name="gv" localSheetId="12" hidden="1">{"Pèrdues i Guanys analític.Català",#N/A,FALSE,"Català";"Pèrdues i G. analític.castellà",#N/A,FALSE,"Castellà"}</definedName>
    <definedName name="gv" hidden="1">{"Pèrdues i Guanys analític.Català",#N/A,FALSE,"Català";"Pèrdues i G. analític.castellà",#N/A,FALSE,"Castellà"}</definedName>
    <definedName name="gvwgvw" localSheetId="12">#REF!</definedName>
    <definedName name="gvwgvw">#REF!</definedName>
    <definedName name="gwegw">#REF!</definedName>
    <definedName name="gwfgtrq" localSheetId="12">#REF!</definedName>
    <definedName name="gwfgtrq">#REF!</definedName>
    <definedName name="gwgg3" localSheetId="12">#REF!</definedName>
    <definedName name="gwgg3">#REF!</definedName>
    <definedName name="gwgwgg" localSheetId="12">#REF!</definedName>
    <definedName name="gwgwgg">#REF!</definedName>
    <definedName name="GWSGWETH" localSheetId="12" hidden="1">#REF!</definedName>
    <definedName name="GWSGWETH" hidden="1">#REF!</definedName>
    <definedName name="gwwgwg" localSheetId="12">#REF!</definedName>
    <definedName name="gwwgwg">#REF!</definedName>
    <definedName name="h" localSheetId="12" hidden="1">"AS2DocumentBrowse"</definedName>
    <definedName name="H" localSheetId="11">#REF!</definedName>
    <definedName name="H">#REF!</definedName>
    <definedName name="H1112118" localSheetId="12">#REF!</definedName>
    <definedName name="H1112118" localSheetId="11">#REF!</definedName>
    <definedName name="H1112118">#REF!</definedName>
    <definedName name="h4c" localSheetId="12">#REF!</definedName>
    <definedName name="h4c" localSheetId="11">#REF!</definedName>
    <definedName name="h4c">#REF!</definedName>
    <definedName name="h5c" localSheetId="12">#REF!</definedName>
    <definedName name="h5c" localSheetId="11">#REF!</definedName>
    <definedName name="h5c">#REF!</definedName>
    <definedName name="h6c" localSheetId="12">#REF!</definedName>
    <definedName name="h6c" localSheetId="11">#REF!</definedName>
    <definedName name="h6c">#REF!</definedName>
    <definedName name="h7c" localSheetId="12">#REF!</definedName>
    <definedName name="h7c" localSheetId="11">#REF!</definedName>
    <definedName name="h7c">#REF!</definedName>
    <definedName name="h8c" localSheetId="12">#REF!</definedName>
    <definedName name="h8c" localSheetId="11">#REF!</definedName>
    <definedName name="h8c">#REF!</definedName>
    <definedName name="h9c" localSheetId="12">#REF!</definedName>
    <definedName name="h9c" localSheetId="11">#REF!</definedName>
    <definedName name="h9c">#REF!</definedName>
    <definedName name="HA" localSheetId="12" hidden="1">{"Pèrdues i Guanys analític.Català",#N/A,FALSE,"Català";"Pèrdues i G. analític.castellà",#N/A,FALSE,"Castellà"}</definedName>
    <definedName name="HA" hidden="1">{"Pèrdues i Guanys analític.Català",#N/A,FALSE,"Català";"Pèrdues i G. analític.castellà",#N/A,FALSE,"Castellà"}</definedName>
    <definedName name="há" localSheetId="12">#REF!</definedName>
    <definedName name="há" localSheetId="11">#REF!</definedName>
    <definedName name="há" localSheetId="14">#REF!</definedName>
    <definedName name="há">#REF!</definedName>
    <definedName name="HCamBasc5m" localSheetId="12">#REF!</definedName>
    <definedName name="HCamBasc5m">#REF!</definedName>
    <definedName name="hdsfavxc" localSheetId="12">#REF!</definedName>
    <definedName name="hdsfavxc">#REF!</definedName>
    <definedName name="HEADDAYA3" localSheetId="12">#REF!,#REF!,#REF!,#REF!,#REF!,#REF!,#REF!,#REF!,#REF!,#REF!,#REF!,#REF!,#REF!</definedName>
    <definedName name="HEADDAYA3">#REF!,#REF!,#REF!,#REF!,#REF!,#REF!,#REF!,#REF!,#REF!,#REF!,#REF!,#REF!,#REF!</definedName>
    <definedName name="HEADDAYA4" localSheetId="12">#REF!,#REF!,#REF!,#REF!,#REF!,#REF!,#REF!,#REF!,#REF!,#REF!,#REF!,#REF!,#REF!,#REF!,#REF!,#REF!,#REF!</definedName>
    <definedName name="HEADDAYA4">#REF!,#REF!,#REF!,#REF!,#REF!,#REF!,#REF!,#REF!,#REF!,#REF!,#REF!,#REF!,#REF!,#REF!,#REF!,#REF!,#REF!</definedName>
    <definedName name="HEADWEEKA3" localSheetId="12">#REF!,#REF!,#REF!,#REF!,#REF!,#REF!,#REF!,#REF!,#REF!,#REF!,#REF!,#REF!</definedName>
    <definedName name="HEADWEEKA3">#REF!,#REF!,#REF!,#REF!,#REF!,#REF!,#REF!,#REF!,#REF!,#REF!,#REF!,#REF!</definedName>
    <definedName name="HEADWEEKA4" localSheetId="12">#REF!,#REF!,#REF!,#REF!,#REF!,#REF!,#REF!,#REF!,#REF!,#REF!,#REF!,#REF!</definedName>
    <definedName name="HEADWEEKA4">#REF!,#REF!,#REF!,#REF!,#REF!,#REF!,#REF!,#REF!,#REF!,#REF!,#REF!,#REF!</definedName>
    <definedName name="HELLO" localSheetId="12">#REF!</definedName>
    <definedName name="HELLO" localSheetId="11">#REF!</definedName>
    <definedName name="HELLO" localSheetId="14">#REF!</definedName>
    <definedName name="HELLO">#REF!</definedName>
    <definedName name="HENC" localSheetId="12">#REF!</definedName>
    <definedName name="HENC">#REF!</definedName>
    <definedName name="HEncTurma" localSheetId="12">#REF!</definedName>
    <definedName name="HEncTurma">#REF!</definedName>
    <definedName name="HENRIQUE" localSheetId="11">#REF!</definedName>
    <definedName name="HENRIQUE">#N/A</definedName>
    <definedName name="HER" localSheetId="11">#REF!</definedName>
    <definedName name="HER">#N/A</definedName>
    <definedName name="HG" localSheetId="12" hidden="1">#REF!</definedName>
    <definedName name="HG" hidden="1">#REF!</definedName>
    <definedName name="HGGF" localSheetId="11">#REF!</definedName>
    <definedName name="HGGF">#N/A</definedName>
    <definedName name="hghg" localSheetId="12">#REF!</definedName>
    <definedName name="hghg">#REF!</definedName>
    <definedName name="hghgh" localSheetId="12">#REF!</definedName>
    <definedName name="hghgh">#REF!</definedName>
    <definedName name="HGRET" localSheetId="12" hidden="1">{"'RR'!$A$2:$E$81"}</definedName>
    <definedName name="HGRET" localSheetId="11" hidden="1">{"'RR'!$A$2:$E$81"}</definedName>
    <definedName name="HGRET" hidden="1">{"'RR'!$A$2:$E$81"}</definedName>
    <definedName name="HGuindauto" localSheetId="12">#REF!</definedName>
    <definedName name="HGuindauto">#REF!</definedName>
    <definedName name="HH" localSheetId="12">#REF!</definedName>
    <definedName name="hh" localSheetId="11">#REF!</definedName>
    <definedName name="HH" localSheetId="14">#REF!</definedName>
    <definedName name="HH">#REF!</definedName>
    <definedName name="HHDESELE" localSheetId="12">#REF!</definedName>
    <definedName name="HHDESELE" localSheetId="11">#REF!</definedName>
    <definedName name="HHDESELE" localSheetId="14">#REF!</definedName>
    <definedName name="HHDESELE">#REF!</definedName>
    <definedName name="HHDESMEC" localSheetId="12">#REF!</definedName>
    <definedName name="HHDESMEC" localSheetId="11">#REF!</definedName>
    <definedName name="HHDESMEC" localSheetId="14">#REF!</definedName>
    <definedName name="HHDESMEC">#REF!</definedName>
    <definedName name="hhdfh">#REF!</definedName>
    <definedName name="HHENGELE" localSheetId="12">#REF!</definedName>
    <definedName name="HHENGELE" localSheetId="11">#REF!</definedName>
    <definedName name="HHENGELE" localSheetId="14">#REF!</definedName>
    <definedName name="HHENGELE">#REF!</definedName>
    <definedName name="HHENGMEC" localSheetId="12">#REF!</definedName>
    <definedName name="HHENGMEC" localSheetId="11">#REF!</definedName>
    <definedName name="HHENGMEC" localSheetId="14">#REF!</definedName>
    <definedName name="HHENGMEC">#REF!</definedName>
    <definedName name="hhhh" localSheetId="12" hidden="1">{#N/A,#N/A,FALSE,"IR E CS 1997";#N/A,#N/A,FALSE,"PR ND";#N/A,#N/A,FALSE,"8191";#N/A,#N/A,FALSE,"8383";#N/A,#N/A,FALSE,"MP 1024";#N/A,#N/A,FALSE,"AD_EX_97";#N/A,#N/A,FALSE,"BD 97"}</definedName>
    <definedName name="hhhh" hidden="1">{#N/A,#N/A,FALSE,"IR E CS 1997";#N/A,#N/A,FALSE,"PR ND";#N/A,#N/A,FALSE,"8191";#N/A,#N/A,FALSE,"8383";#N/A,#N/A,FALSE,"MP 1024";#N/A,#N/A,FALSE,"AD_EX_97";#N/A,#N/A,FALSE,"BD 97"}</definedName>
    <definedName name="hhhhh" localSheetId="12" hidden="1">{#N/A,#N/A,FALSE,"MO (2)"}</definedName>
    <definedName name="HHHHH" localSheetId="11">#REF!</definedName>
    <definedName name="hhhhh" hidden="1">{#N/A,#N/A,FALSE,"MO (2)"}</definedName>
    <definedName name="hhhhhhh" localSheetId="12">#REF!</definedName>
    <definedName name="hhhhhhh" localSheetId="11">#REF!</definedName>
    <definedName name="hhhhhhh">#REF!</definedName>
    <definedName name="HHMONELE" localSheetId="12">#REF!</definedName>
    <definedName name="HHMONELE" localSheetId="11">#REF!</definedName>
    <definedName name="HHMONELE" localSheetId="14">#REF!</definedName>
    <definedName name="HHMONELE">#REF!</definedName>
    <definedName name="HHMONMEC" localSheetId="12">#REF!</definedName>
    <definedName name="HHMONMEC" localSheetId="11">#REF!</definedName>
    <definedName name="HHMONMEC" localSheetId="14">#REF!</definedName>
    <definedName name="HHMONMEC">#REF!</definedName>
    <definedName name="HHPROELE" localSheetId="12">#REF!</definedName>
    <definedName name="HHPROELE" localSheetId="11">#REF!</definedName>
    <definedName name="HHPROELE" localSheetId="14">#REF!</definedName>
    <definedName name="HHPROELE">#REF!</definedName>
    <definedName name="HHPROMEC" localSheetId="12">#REF!</definedName>
    <definedName name="HHPROMEC" localSheetId="11">#REF!</definedName>
    <definedName name="HHPROMEC" localSheetId="14">#REF!</definedName>
    <definedName name="HHPROMEC">#REF!</definedName>
    <definedName name="HI" localSheetId="12" hidden="1">#REF!</definedName>
    <definedName name="HI" localSheetId="11" hidden="1">#REF!</definedName>
    <definedName name="hi" localSheetId="14">#REF!</definedName>
    <definedName name="hi">#REF!</definedName>
    <definedName name="hi_10" localSheetId="12">#REF!</definedName>
    <definedName name="hi_10" localSheetId="11">#N/A</definedName>
    <definedName name="hi_10" localSheetId="14">#REF!</definedName>
    <definedName name="hi_10">#REF!</definedName>
    <definedName name="hi_11">#N/A</definedName>
    <definedName name="hi_12">#N/A</definedName>
    <definedName name="hi_13">#N/A</definedName>
    <definedName name="hi_14">#N/A</definedName>
    <definedName name="hi_15">#N/A</definedName>
    <definedName name="hi_16">#N/A</definedName>
    <definedName name="hi_17">#N/A</definedName>
    <definedName name="hi_18">#N/A</definedName>
    <definedName name="hi_2">#N/A</definedName>
    <definedName name="hi_24" localSheetId="12">#REF!</definedName>
    <definedName name="hi_24">#REF!</definedName>
    <definedName name="hi_25" localSheetId="12">#REF!</definedName>
    <definedName name="hi_25" localSheetId="11">#REF!</definedName>
    <definedName name="hi_25" localSheetId="14">#REF!</definedName>
    <definedName name="hi_25">#REF!</definedName>
    <definedName name="hi_26" localSheetId="12">#REF!</definedName>
    <definedName name="hi_26">#REF!</definedName>
    <definedName name="hi_27" localSheetId="12">#REF!</definedName>
    <definedName name="hi_27" localSheetId="11">#REF!</definedName>
    <definedName name="hi_27" localSheetId="14">#REF!</definedName>
    <definedName name="hi_27">#REF!</definedName>
    <definedName name="hi_29" localSheetId="12">#REF!</definedName>
    <definedName name="hi_29" localSheetId="11">#REF!</definedName>
    <definedName name="hi_29" localSheetId="14">#REF!</definedName>
    <definedName name="hi_29">#REF!</definedName>
    <definedName name="hi_3" localSheetId="12">#REF!</definedName>
    <definedName name="hi_3">#REF!</definedName>
    <definedName name="hi_4" localSheetId="12">#REF!</definedName>
    <definedName name="hi_4">#REF!</definedName>
    <definedName name="hi_5" localSheetId="11">#REF!</definedName>
    <definedName name="hi_5">#N/A</definedName>
    <definedName name="hi_6">#N/A</definedName>
    <definedName name="hi_7">#N/A</definedName>
    <definedName name="hi_8">#N/A</definedName>
    <definedName name="hi_9" localSheetId="12">#REF!</definedName>
    <definedName name="hi_9" localSheetId="11">#N/A</definedName>
    <definedName name="hi_9" localSheetId="14">#REF!</definedName>
    <definedName name="hi_9">#REF!</definedName>
    <definedName name="hii" localSheetId="12">#REF!</definedName>
    <definedName name="hii" localSheetId="11">#REF!</definedName>
    <definedName name="hii">#REF!</definedName>
    <definedName name="HJ" localSheetId="12">#REF!</definedName>
    <definedName name="HJ">#REF!</definedName>
    <definedName name="HJ_10">#N/A</definedName>
    <definedName name="HJ_12">#NAME?</definedName>
    <definedName name="HJ_3">NA()</definedName>
    <definedName name="HJ_9">NA()</definedName>
    <definedName name="HJHB" localSheetId="12">#REF!</definedName>
    <definedName name="HJHB" localSheetId="11">#REF!</definedName>
    <definedName name="HJHB">#REF!</definedName>
    <definedName name="hjhjhjhju" localSheetId="12" hidden="1">{#N/A,#N/A,FALSE,"MO (2)"}</definedName>
    <definedName name="hjhjhjhju" localSheetId="11" hidden="1">{#N/A,#N/A,FALSE,"MO (2)"}</definedName>
    <definedName name="hjhjhjhju" hidden="1">{#N/A,#N/A,FALSE,"MO (2)"}</definedName>
    <definedName name="hjj">#REF!</definedName>
    <definedName name="hk">#REF!</definedName>
    <definedName name="hmngj">#N/A</definedName>
    <definedName name="HMOTO" localSheetId="12">#REF!</definedName>
    <definedName name="HMOTO" localSheetId="11">#REF!</definedName>
    <definedName name="HMOTO">#REF!</definedName>
    <definedName name="hn.ExtDb" hidden="1">FALSE</definedName>
    <definedName name="hn.ModelType" hidden="1">"DEAL"</definedName>
    <definedName name="hn.ModelVersion" hidden="1">1</definedName>
    <definedName name="hn.NoUpload" hidden="1">0</definedName>
    <definedName name="hn.RolledForward" hidden="1">FALSE</definedName>
    <definedName name="HOM.7314" localSheetId="11">#REF!</definedName>
    <definedName name="HOM.7314">#N/A</definedName>
    <definedName name="hora" localSheetId="12">#REF!</definedName>
    <definedName name="hora" localSheetId="11">#REF!</definedName>
    <definedName name="hora" localSheetId="14">#REF!</definedName>
    <definedName name="hora">#REF!</definedName>
    <definedName name="hora_1" localSheetId="12">#REF!</definedName>
    <definedName name="hora_1" localSheetId="11">#REF!</definedName>
    <definedName name="hora_1" localSheetId="14">#REF!</definedName>
    <definedName name="hora_1">#REF!</definedName>
    <definedName name="horaam" localSheetId="12">#REF!</definedName>
    <definedName name="horaam">#REF!</definedName>
    <definedName name="horaenc" localSheetId="12">#REF!</definedName>
    <definedName name="horaenc">#REF!</definedName>
    <definedName name="HORAMÁQUINA" localSheetId="12">#REF!</definedName>
    <definedName name="HORAMÁQUINA">#REF!</definedName>
    <definedName name="horaseven" localSheetId="12">#REF!</definedName>
    <definedName name="horaseven">#REF!</definedName>
    <definedName name="HP" localSheetId="12">#REF!</definedName>
    <definedName name="HP" localSheetId="11">#REF!</definedName>
    <definedName name="HP" localSheetId="14">#REF!</definedName>
    <definedName name="HP">#REF!</definedName>
    <definedName name="HP.1" localSheetId="12">#REF!</definedName>
    <definedName name="HP.1" localSheetId="11">#REF!</definedName>
    <definedName name="HP.1" localSheetId="14">#REF!</definedName>
    <definedName name="HP.1">#REF!</definedName>
    <definedName name="hrdb" localSheetId="11">#REF!</definedName>
    <definedName name="hrdb">#N/A</definedName>
    <definedName name="HRetro" localSheetId="12">#REF!</definedName>
    <definedName name="HRetro">#REF!</definedName>
    <definedName name="hrf" localSheetId="12">BDI!hora</definedName>
    <definedName name="hrf" localSheetId="11">#N/A</definedName>
    <definedName name="hrf" localSheetId="14">'Mapa+Binômio'!hora</definedName>
    <definedName name="hrf">[0]!hora</definedName>
    <definedName name="HSDFHD" localSheetId="11">#REF!</definedName>
    <definedName name="HSDFHD">#N/A</definedName>
    <definedName name="hsdjsg" localSheetId="12">#REF!</definedName>
    <definedName name="hsdjsg" localSheetId="11">#REF!</definedName>
    <definedName name="hsdjsg">#REF!</definedName>
    <definedName name="HSERV" localSheetId="12">#REF!</definedName>
    <definedName name="HSERV">#REF!</definedName>
    <definedName name="HServente" localSheetId="12">#REF!</definedName>
    <definedName name="HServente">#REF!</definedName>
    <definedName name="htm" localSheetId="12" hidden="1">{"'Plan1 (2)'!$A$5:$F$63"}</definedName>
    <definedName name="htm" localSheetId="11" hidden="1">{"'Plan1 (2)'!$A$5:$F$63"}</definedName>
    <definedName name="htm" hidden="1">{"'Plan1 (2)'!$A$5:$F$63"}</definedName>
    <definedName name="HTML" localSheetId="12" hidden="1">{"'PXR_6500'!$A$1:$I$124"}</definedName>
    <definedName name="HTML" hidden="1">{"'PXR_6500'!$A$1:$I$124"}</definedName>
    <definedName name="HTML_CodePage" hidden="1">1252</definedName>
    <definedName name="HTML_Control" localSheetId="17" hidden="1">{"'EI 060 02'!$A$1:$K$59"}</definedName>
    <definedName name="HTML_Control" localSheetId="12" hidden="1">{"'EI 060 02'!$A$1:$K$59"}</definedName>
    <definedName name="HTML_Control" localSheetId="15" hidden="1">{"'EI 060 02'!$A$1:$K$59"}</definedName>
    <definedName name="HTML_Control" localSheetId="9">{"'EI 060 02'!$A$1:$K$59"}</definedName>
    <definedName name="HTML_Control" localSheetId="11" hidden="1">{"'1'!$A$2:$G$13"}</definedName>
    <definedName name="HTML_Control" localSheetId="6" hidden="1">{"'Plan1 (2)'!$A$5:$F$63"}</definedName>
    <definedName name="HTML_Control" localSheetId="16" hidden="1">{"'EI 060 02'!$A$1:$K$59"}</definedName>
    <definedName name="HTML_Control" hidden="1">{"'1'!$A$2:$G$13"}</definedName>
    <definedName name="HTML_Description" hidden="1">""</definedName>
    <definedName name="HTML_Email" localSheetId="12" hidden="1">""</definedName>
    <definedName name="HTML_Email" localSheetId="9">""</definedName>
    <definedName name="HTML_Email" localSheetId="11" hidden="1">"marcos@highway.com.br"</definedName>
    <definedName name="HTML_Email" hidden="1">"marcos@highway.com.br"</definedName>
    <definedName name="HTML_Header" localSheetId="12" hidden="1">"EI 060 02"</definedName>
    <definedName name="HTML_Header" localSheetId="9">"EI 060 02"</definedName>
    <definedName name="HTML_Header" localSheetId="11" hidden="1">"1"</definedName>
    <definedName name="HTML_Header" localSheetId="6" hidden="1">"Plan1 (2)"</definedName>
    <definedName name="HTML_Header" hidden="1">"1"</definedName>
    <definedName name="HTML_LastUpdate" localSheetId="12" hidden="1">"05/05/03"</definedName>
    <definedName name="HTML_LastUpdate" localSheetId="9">"05/05/03"</definedName>
    <definedName name="HTML_LastUpdate" localSheetId="11" hidden="1">"15/08/97"</definedName>
    <definedName name="HTML_LastUpdate" localSheetId="6" hidden="1">"04/03/1999"</definedName>
    <definedName name="HTML_LastUpdate" hidden="1">"15/08/97"</definedName>
    <definedName name="HTML_LineAfter" localSheetId="12" hidden="1">FALSE</definedName>
    <definedName name="HTML_LineAfter" localSheetId="9">FALSE</definedName>
    <definedName name="HTML_LineAfter" localSheetId="11" hidden="1">TRUE</definedName>
    <definedName name="HTML_LineAfter" hidden="1">TRUE</definedName>
    <definedName name="HTML_LineBefore" localSheetId="12" hidden="1">FALSE</definedName>
    <definedName name="HTML_LineBefore" localSheetId="9">FALSE</definedName>
    <definedName name="HTML_LineBefore" localSheetId="11" hidden="1">TRUE</definedName>
    <definedName name="HTML_LineBefore" hidden="1">TRUE</definedName>
    <definedName name="HTML_Name" localSheetId="12" hidden="1">"Keyloir"</definedName>
    <definedName name="HTML_Name" localSheetId="9">"Keyloir"</definedName>
    <definedName name="HTML_Name" localSheetId="11" hidden="1">"PCRJ-SMO-CGC"</definedName>
    <definedName name="HTML_Name" localSheetId="6" hidden="1">"Ana Tereza"</definedName>
    <definedName name="HTML_Name" hidden="1">"PCRJ-SMO-CGC"</definedName>
    <definedName name="HTML_OBDlg2" hidden="1">TRUE</definedName>
    <definedName name="HTML_OBDlg4" hidden="1">TRUE</definedName>
    <definedName name="HTML_OS" hidden="1">0</definedName>
    <definedName name="HTML_PathFile" localSheetId="12" hidden="1">"C:\Meus documentos\EI 060-02.htm"</definedName>
    <definedName name="HTML_PathFile" localSheetId="9">"C:\Meus documentos\EI 060-02.htm"</definedName>
    <definedName name="HTML_PathFile" localSheetId="11" hidden="1">"C:\0marcos\MeuHTML.htm"</definedName>
    <definedName name="HTML_PathFile" localSheetId="6" hidden="1">"V:\Operacao de Maquinas\INTERDIÇÕES NA VP\MeuHTML.htm"</definedName>
    <definedName name="HTML_PathFile" hidden="1">"C:\0marcos\MeuHTML.htm"</definedName>
    <definedName name="HTML_PathFileMac" hidden="1">"Macintosh HD:HomePageStuff:New_Home_Page:datafile:histret.html"</definedName>
    <definedName name="HTML_Title" localSheetId="12" hidden="1">"EI 060-02 Relatório"</definedName>
    <definedName name="HTML_Title" localSheetId="9">"EI 060-02 Relatório"</definedName>
    <definedName name="HTML_Title" localSheetId="11" hidden="1">"factoring"</definedName>
    <definedName name="HTML_Title" localSheetId="6" hidden="1">"TabLoc"</definedName>
    <definedName name="HTML_Title" hidden="1">"factoring"</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Count" hidden="1">2</definedName>
    <definedName name="hupu." localSheetId="12" hidden="1">{#N/A,#N/A,TRUE,"Serviços"}</definedName>
    <definedName name="hupu." hidden="1">{#N/A,#N/A,TRUE,"Serviços"}</definedName>
    <definedName name="HY" localSheetId="11">#REF!</definedName>
    <definedName name="HY">#N/A</definedName>
    <definedName name="HY_10">#N/A</definedName>
    <definedName name="HY_11">#N/A</definedName>
    <definedName name="HY_12">#N/A</definedName>
    <definedName name="HY_13">#N/A</definedName>
    <definedName name="HY_14">#N/A</definedName>
    <definedName name="HY_15">#N/A</definedName>
    <definedName name="HY_16">#N/A</definedName>
    <definedName name="HY_17">#N/A</definedName>
    <definedName name="HY_18">#N/A</definedName>
    <definedName name="HY_2">#N/A</definedName>
    <definedName name="HY_5">#N/A</definedName>
    <definedName name="HY_6">#N/A</definedName>
    <definedName name="HY_7">#N/A</definedName>
    <definedName name="HY_8">#N/A</definedName>
    <definedName name="HY_9">#N/A</definedName>
    <definedName name="i" localSheetId="12" hidden="1">{#N/A,#N/A,FALSE,"MO (2)"}</definedName>
    <definedName name="I" localSheetId="11">#REF!</definedName>
    <definedName name="i" hidden="1">{#N/A,#N/A,FALSE,"MO (2)"}</definedName>
    <definedName name="I_10">#N/A</definedName>
    <definedName name="I_11">#N/A</definedName>
    <definedName name="I_12">#N/A</definedName>
    <definedName name="I_13">#N/A</definedName>
    <definedName name="I_14">#N/A</definedName>
    <definedName name="I_15">#N/A</definedName>
    <definedName name="I_16">#N/A</definedName>
    <definedName name="I_17">#N/A</definedName>
    <definedName name="I_18">#N/A</definedName>
    <definedName name="I_2">#N/A</definedName>
    <definedName name="I_2_17" localSheetId="12">#REF!</definedName>
    <definedName name="I_2_17">#REF!</definedName>
    <definedName name="I_2_21" localSheetId="12">#REF!</definedName>
    <definedName name="I_2_21">#REF!</definedName>
    <definedName name="I_21" localSheetId="12">#REF!</definedName>
    <definedName name="I_21">#REF!</definedName>
    <definedName name="I_3" localSheetId="12">#REF!</definedName>
    <definedName name="I_3">#REF!</definedName>
    <definedName name="I_3_17" localSheetId="12">#REF!</definedName>
    <definedName name="I_3_17">#REF!</definedName>
    <definedName name="I_3_21" localSheetId="12">#REF!</definedName>
    <definedName name="I_3_21">#REF!</definedName>
    <definedName name="I_4" localSheetId="12">#REF!</definedName>
    <definedName name="I_4">#REF!</definedName>
    <definedName name="I_4_17" localSheetId="12">#REF!</definedName>
    <definedName name="I_4_17">#REF!</definedName>
    <definedName name="I_4_21" localSheetId="12">#REF!</definedName>
    <definedName name="I_4_21">#REF!</definedName>
    <definedName name="I_5">#N/A</definedName>
    <definedName name="I_6">#N/A</definedName>
    <definedName name="I_7">#N/A</definedName>
    <definedName name="I_8">#N/A</definedName>
    <definedName name="I_9">#N/A</definedName>
    <definedName name="I_DRE" localSheetId="12">#REF!</definedName>
    <definedName name="I_DRE">#REF!</definedName>
    <definedName name="I_DRE_02" localSheetId="12">#REF!</definedName>
    <definedName name="I_DRE_02">#REF!</definedName>
    <definedName name="I_MB" localSheetId="12">#REF!</definedName>
    <definedName name="I_MB">#REF!</definedName>
    <definedName name="I_MB_02" localSheetId="12">#REF!</definedName>
    <definedName name="I_MB_02">#REF!</definedName>
    <definedName name="I_PAV" localSheetId="12">#REF!</definedName>
    <definedName name="I_PAV">#REF!</definedName>
    <definedName name="I_PAV_02" localSheetId="12">#REF!</definedName>
    <definedName name="I_PAV_02">#REF!</definedName>
    <definedName name="I_TER" localSheetId="12">#REF!</definedName>
    <definedName name="I_TER">#REF!</definedName>
    <definedName name="I_TER_02" localSheetId="12">#REF!</definedName>
    <definedName name="I_TER_02">#REF!</definedName>
    <definedName name="ic">#REF!</definedName>
    <definedName name="içhiç" localSheetId="12" hidden="1">{#N/A,#N/A,TRUE,"Serviços"}</definedName>
    <definedName name="içhiç" hidden="1">{#N/A,#N/A,TRUE,"Serviços"}</definedName>
    <definedName name="ID_COMPOSICOES_CODIGO">(OFFSET(#REF!,1,0)):(OFFSET(#REF!,-11,0))</definedName>
    <definedName name="ID_COMPOSICOES_DESCRICAO">(OFFSET(#REF!,1,0)):(OFFSET(#REF!,-11,0))</definedName>
    <definedName name="ID_COMPOSICOES_FONTE">(OFFSET(#REF!,1,0)):(OFFSET(#REF!,-11,0))</definedName>
    <definedName name="ID_COMPOSICOES_ITEM">(OFFSET(#REF!,1,0)):(OFFSET(#REF!,-11,0))</definedName>
    <definedName name="ID_COMPOSICOES_UNIDADE">(OFFSET(#REF!,1,0)):(OFFSET(#REF!,-11,0))</definedName>
    <definedName name="ID_COMPOSICOES_VALOR">(OFFSET(#REF!,1,0)):(OFFSET(#REF!,-11,0))</definedName>
    <definedName name="ID_MEMORIA">(OFFSET(#REF!,1,0)):(OFFSET(#REF!,-11,0))</definedName>
    <definedName name="ID_MEMORIA_CODIGO">(OFFSET(#REF!,1,0)):(OFFSET(#REF!,-11,0))</definedName>
    <definedName name="ID_MEMORIA_DESCRICAO">(OFFSET(#REF!,1,0)):(OFFSET(#REF!,-11,0))</definedName>
    <definedName name="ID_MEMORIA_FONTE">(OFFSET(#REF!,1,0)):(OFFSET(#REF!,-11,0))</definedName>
    <definedName name="ID_MEMORIA_ITEM">(OFFSET(#REF!,1,0)):(OFFSET(#REF!,-11,0))</definedName>
    <definedName name="ID_MEMORIA_PRECO">(OFFSET(#REF!,1,0)):(OFFSET(#REF!,-11,0))</definedName>
    <definedName name="ID_MEMORIA_QTD">(OFFSET(#REF!,1,0)):(OFFSET(#REF!,-11,0))</definedName>
    <definedName name="ID_MEMORIA_UNIDADE">(OFFSET(#REF!,1,0)):(OFFSET(#REF!,-11,0))</definedName>
    <definedName name="ID_PLANORC">(OFFSET(#REF!,1,0)):(OFFSET(#REF!,-1,0))</definedName>
    <definedName name="ID_PLANORC_CODIGO">(OFFSET(#REF!,1,0)):(OFFSET(#REF!,-1,0))</definedName>
    <definedName name="ID_PLANORC_DESCRICAO">(OFFSET(#REF!,1,0)):(OFFSET(#REF!,-1,0))</definedName>
    <definedName name="ID_PLANORC_FONTE">(OFFSET(#REF!,1,0)):(OFFSET(#REF!,-1,0))</definedName>
    <definedName name="ID_PLANORC_HIERARQUIA">(OFFSET(#REF!,1,0)):(OFFSET(#REF!,-1,0))</definedName>
    <definedName name="ID_PLANORC_ITEM">(OFFSET(#REF!,1,0)):(OFFSET(#REF!,-1,0))</definedName>
    <definedName name="ID_PLANORC_PRECO_TOTAL_COM_BDI">(OFFSET(#REF!,1,0)):(OFFSET(#REF!,-1,0))</definedName>
    <definedName name="ID_PLANORC_PRECO_TOTAL_SEM_BDI">(OFFSET(#REF!,1,0)):(OFFSET(#REF!,-1,0))</definedName>
    <definedName name="ID_PLANORC_PRECO_UNIT_COM_BDI">(OFFSET(#REF!,1,0)):(OFFSET(#REF!,-1,0))</definedName>
    <definedName name="ID_PLANORC_PRECO_UNIT_SEM_BDI">(OFFSET(#REF!,1,0)):(OFFSET(#REF!,-1,0))</definedName>
    <definedName name="ID_PLANORC_QTD">(OFFSET(#REF!,1,0)):(OFFSET(#REF!,-1,0))</definedName>
    <definedName name="ID_PLANORC_UNIDADE">(OFFSET(#REF!,1,0)):(OFFSET(#REF!,-1,0))</definedName>
    <definedName name="ID_serviço" localSheetId="12">OFFSET(#REF!,0,0,COUNTA(#REF!),1)</definedName>
    <definedName name="ID_serviço" localSheetId="11">OFFSET(#REF!,0,0,COUNTA(#REF!),1)</definedName>
    <definedName name="ID_serviço" localSheetId="14">OFFSET(#REF!,0,0,COUNTA(#REF!),1)</definedName>
    <definedName name="ID_serviço">OFFSET(#REF!,0,0,COUNTA(#REF!),1)</definedName>
    <definedName name="idem">#REF!</definedName>
    <definedName name="IE_001">#N/A</definedName>
    <definedName name="IE_001_1" localSheetId="12">#REF!</definedName>
    <definedName name="IE_001_1" localSheetId="11">#REF!</definedName>
    <definedName name="IE_001_1" localSheetId="14">#REF!</definedName>
    <definedName name="IE_001_1">#REF!</definedName>
    <definedName name="IE_006">#N/A</definedName>
    <definedName name="IE_006_1" localSheetId="12">#REF!</definedName>
    <definedName name="IE_006_1" localSheetId="11">#REF!</definedName>
    <definedName name="IE_006_1" localSheetId="14">#REF!</definedName>
    <definedName name="IE_006_1">#REF!</definedName>
    <definedName name="IE_007">#N/A</definedName>
    <definedName name="IE_007_1" localSheetId="12">#REF!</definedName>
    <definedName name="IE_007_1" localSheetId="11">#REF!</definedName>
    <definedName name="IE_007_1" localSheetId="14">#REF!</definedName>
    <definedName name="IE_007_1">#REF!</definedName>
    <definedName name="IE_009">#N/A</definedName>
    <definedName name="IE_009_1" localSheetId="12">#REF!</definedName>
    <definedName name="IE_009_1" localSheetId="11">#REF!</definedName>
    <definedName name="IE_009_1" localSheetId="14">#REF!</definedName>
    <definedName name="IE_009_1">#REF!</definedName>
    <definedName name="IE_013">#N/A</definedName>
    <definedName name="IE_013_1" localSheetId="12">#REF!</definedName>
    <definedName name="IE_013_1" localSheetId="11">#REF!</definedName>
    <definedName name="IE_013_1" localSheetId="14">#REF!</definedName>
    <definedName name="IE_013_1">#REF!</definedName>
    <definedName name="IE_016">#N/A</definedName>
    <definedName name="IE_016_1" localSheetId="12">#REF!</definedName>
    <definedName name="IE_016_1" localSheetId="11">#REF!</definedName>
    <definedName name="IE_016_1" localSheetId="14">#REF!</definedName>
    <definedName name="IE_016_1">#REF!</definedName>
    <definedName name="IE_101">#N/A</definedName>
    <definedName name="IE_101_1" localSheetId="12">#REF!</definedName>
    <definedName name="IE_101_1" localSheetId="11">#REF!</definedName>
    <definedName name="IE_101_1" localSheetId="14">#REF!</definedName>
    <definedName name="IE_101_1">#REF!</definedName>
    <definedName name="IE_105">#N/A</definedName>
    <definedName name="IE_105_1" localSheetId="12">#REF!</definedName>
    <definedName name="IE_105_1" localSheetId="11">#REF!</definedName>
    <definedName name="IE_105_1" localSheetId="14">#REF!</definedName>
    <definedName name="IE_105_1">#REF!</definedName>
    <definedName name="IE_107">#N/A</definedName>
    <definedName name="IE_107_1" localSheetId="12">#REF!</definedName>
    <definedName name="IE_107_1" localSheetId="11">#REF!</definedName>
    <definedName name="IE_107_1" localSheetId="14">#REF!</definedName>
    <definedName name="IE_107_1">#REF!</definedName>
    <definedName name="IE_110">#N/A</definedName>
    <definedName name="IE_110_1" localSheetId="12">#REF!</definedName>
    <definedName name="IE_110_1" localSheetId="11">#REF!</definedName>
    <definedName name="IE_110_1" localSheetId="14">#REF!</definedName>
    <definedName name="IE_110_1">#REF!</definedName>
    <definedName name="IE_111">#N/A</definedName>
    <definedName name="IE_111_1" localSheetId="12">#REF!</definedName>
    <definedName name="IE_111_1" localSheetId="11">#REF!</definedName>
    <definedName name="IE_111_1" localSheetId="14">#REF!</definedName>
    <definedName name="IE_111_1">#REF!</definedName>
    <definedName name="IE_112">#N/A</definedName>
    <definedName name="IE_112_1" localSheetId="12">#REF!</definedName>
    <definedName name="IE_112_1" localSheetId="11">#REF!</definedName>
    <definedName name="IE_112_1" localSheetId="14">#REF!</definedName>
    <definedName name="IE_112_1">#REF!</definedName>
    <definedName name="IE_113">#N/A</definedName>
    <definedName name="IE_113_1" localSheetId="12">#REF!</definedName>
    <definedName name="IE_113_1" localSheetId="11">#REF!</definedName>
    <definedName name="IE_113_1" localSheetId="14">#REF!</definedName>
    <definedName name="IE_113_1">#REF!</definedName>
    <definedName name="IE_116">#N/A</definedName>
    <definedName name="IE_116_1" localSheetId="12">#REF!</definedName>
    <definedName name="IE_116_1" localSheetId="11">#REF!</definedName>
    <definedName name="IE_116_1" localSheetId="14">#REF!</definedName>
    <definedName name="IE_116_1">#REF!</definedName>
    <definedName name="IE_118">#N/A</definedName>
    <definedName name="IE_118_1" localSheetId="12">#REF!</definedName>
    <definedName name="IE_118_1" localSheetId="11">#REF!</definedName>
    <definedName name="IE_118_1" localSheetId="14">#REF!</definedName>
    <definedName name="IE_118_1">#REF!</definedName>
    <definedName name="IE_119">#N/A</definedName>
    <definedName name="IE_119_1" localSheetId="12">#REF!</definedName>
    <definedName name="IE_119_1" localSheetId="11">#REF!</definedName>
    <definedName name="IE_119_1" localSheetId="14">#REF!</definedName>
    <definedName name="IE_119_1">#REF!</definedName>
    <definedName name="IE_122">#N/A</definedName>
    <definedName name="IE_122_1" localSheetId="12">#REF!</definedName>
    <definedName name="IE_122_1" localSheetId="11">#REF!</definedName>
    <definedName name="IE_122_1" localSheetId="14">#REF!</definedName>
    <definedName name="IE_122_1">#REF!</definedName>
    <definedName name="IE_123">#N/A</definedName>
    <definedName name="IE_123_1" localSheetId="12">#REF!</definedName>
    <definedName name="IE_123_1" localSheetId="11">#REF!</definedName>
    <definedName name="IE_123_1" localSheetId="14">#REF!</definedName>
    <definedName name="IE_123_1">#REF!</definedName>
    <definedName name="IE_208">#N/A</definedName>
    <definedName name="IE_208_1" localSheetId="12">#REF!</definedName>
    <definedName name="IE_208_1" localSheetId="11">#REF!</definedName>
    <definedName name="IE_208_1" localSheetId="14">#REF!</definedName>
    <definedName name="IE_208_1">#REF!</definedName>
    <definedName name="IE_209">#N/A</definedName>
    <definedName name="IE_209_1" localSheetId="12">#REF!</definedName>
    <definedName name="IE_209_1" localSheetId="11">#REF!</definedName>
    <definedName name="IE_209_1" localSheetId="14">#REF!</definedName>
    <definedName name="IE_209_1">#REF!</definedName>
    <definedName name="IE_302">#N/A</definedName>
    <definedName name="IE_302_1" localSheetId="12">#REF!</definedName>
    <definedName name="IE_302_1" localSheetId="11">#REF!</definedName>
    <definedName name="IE_302_1" localSheetId="14">#REF!</definedName>
    <definedName name="IE_302_1">#REF!</definedName>
    <definedName name="IE_304">#N/A</definedName>
    <definedName name="IE_304_1" localSheetId="12">#REF!</definedName>
    <definedName name="IE_304_1" localSheetId="11">#REF!</definedName>
    <definedName name="IE_304_1" localSheetId="14">#REF!</definedName>
    <definedName name="IE_304_1">#REF!</definedName>
    <definedName name="IE_306">#N/A</definedName>
    <definedName name="IE_306_1" localSheetId="12">#REF!</definedName>
    <definedName name="IE_306_1" localSheetId="11">#REF!</definedName>
    <definedName name="IE_306_1" localSheetId="14">#REF!</definedName>
    <definedName name="IE_306_1">#REF!</definedName>
    <definedName name="IE_343">#N/A</definedName>
    <definedName name="IE_343_1" localSheetId="12">#REF!</definedName>
    <definedName name="IE_343_1" localSheetId="11">#REF!</definedName>
    <definedName name="IE_343_1" localSheetId="14">#REF!</definedName>
    <definedName name="IE_343_1">#REF!</definedName>
    <definedName name="IE_400">#N/A</definedName>
    <definedName name="IE_400_1" localSheetId="12">#REF!</definedName>
    <definedName name="IE_400_1" localSheetId="11">#REF!</definedName>
    <definedName name="IE_400_1" localSheetId="14">#REF!</definedName>
    <definedName name="IE_400_1">#REF!</definedName>
    <definedName name="IE_402">#N/A</definedName>
    <definedName name="IE_402_1" localSheetId="12">#REF!</definedName>
    <definedName name="IE_402_1" localSheetId="11">#REF!</definedName>
    <definedName name="IE_402_1" localSheetId="14">#REF!</definedName>
    <definedName name="IE_402_1">#REF!</definedName>
    <definedName name="IE_406">#N/A</definedName>
    <definedName name="IE_406_1" localSheetId="12">#REF!</definedName>
    <definedName name="IE_406_1" localSheetId="11">#REF!</definedName>
    <definedName name="IE_406_1" localSheetId="14">#REF!</definedName>
    <definedName name="IE_406_1">#REF!</definedName>
    <definedName name="IE_408">#N/A</definedName>
    <definedName name="IE_408_1" localSheetId="12">#REF!</definedName>
    <definedName name="IE_408_1" localSheetId="11">#REF!</definedName>
    <definedName name="IE_408_1" localSheetId="14">#REF!</definedName>
    <definedName name="IE_408_1">#REF!</definedName>
    <definedName name="IE_410">#N/A</definedName>
    <definedName name="IE_410_1" localSheetId="12">#REF!</definedName>
    <definedName name="IE_410_1" localSheetId="11">#REF!</definedName>
    <definedName name="IE_410_1" localSheetId="14">#REF!</definedName>
    <definedName name="IE_410_1">#REF!</definedName>
    <definedName name="IE_416">#N/A</definedName>
    <definedName name="IE_416_1" localSheetId="12">#REF!</definedName>
    <definedName name="IE_416_1" localSheetId="11">#REF!</definedName>
    <definedName name="IE_416_1" localSheetId="14">#REF!</definedName>
    <definedName name="IE_416_1">#REF!</definedName>
    <definedName name="IE_502">#N/A</definedName>
    <definedName name="IE_502_1" localSheetId="12">#REF!</definedName>
    <definedName name="IE_502_1" localSheetId="11">#REF!</definedName>
    <definedName name="IE_502_1" localSheetId="14">#REF!</definedName>
    <definedName name="IE_502_1">#REF!</definedName>
    <definedName name="IE_507">#N/A</definedName>
    <definedName name="IE_507_1" localSheetId="12">#REF!</definedName>
    <definedName name="IE_507_1" localSheetId="11">#REF!</definedName>
    <definedName name="IE_507_1" localSheetId="14">#REF!</definedName>
    <definedName name="IE_507_1">#REF!</definedName>
    <definedName name="IE_508">#N/A</definedName>
    <definedName name="IE_508_1" localSheetId="12">#REF!</definedName>
    <definedName name="IE_508_1" localSheetId="11">#REF!</definedName>
    <definedName name="IE_508_1" localSheetId="14">#REF!</definedName>
    <definedName name="IE_508_1">#REF!</definedName>
    <definedName name="IE_509">#N/A</definedName>
    <definedName name="IE_509_1" localSheetId="12">#REF!</definedName>
    <definedName name="IE_509_1" localSheetId="11">#REF!</definedName>
    <definedName name="IE_509_1" localSheetId="14">#REF!</definedName>
    <definedName name="IE_509_1">#REF!</definedName>
    <definedName name="IE_601">#N/A</definedName>
    <definedName name="IE_601_1" localSheetId="12">#REF!</definedName>
    <definedName name="IE_601_1" localSheetId="11">#REF!</definedName>
    <definedName name="IE_601_1" localSheetId="14">#REF!</definedName>
    <definedName name="IE_601_1">#REF!</definedName>
    <definedName name="IE_602">#N/A</definedName>
    <definedName name="IE_602_1" localSheetId="12">#REF!</definedName>
    <definedName name="IE_602_1" localSheetId="11">#REF!</definedName>
    <definedName name="IE_602_1" localSheetId="14">#REF!</definedName>
    <definedName name="IE_602_1">#REF!</definedName>
    <definedName name="IE_904">#N/A</definedName>
    <definedName name="IE_904_1" localSheetId="12">#REF!</definedName>
    <definedName name="IE_904_1" localSheetId="11">#REF!</definedName>
    <definedName name="IE_904_1" localSheetId="14">#REF!</definedName>
    <definedName name="IE_904_1">#REF!</definedName>
    <definedName name="IE_906">#N/A</definedName>
    <definedName name="IE_906_1" localSheetId="12">#REF!</definedName>
    <definedName name="IE_906_1" localSheetId="11">#REF!</definedName>
    <definedName name="IE_906_1" localSheetId="14">#REF!</definedName>
    <definedName name="IE_906_1">#REF!</definedName>
    <definedName name="IE_914">#N/A</definedName>
    <definedName name="IE_914_1" localSheetId="12">#REF!</definedName>
    <definedName name="IE_914_1" localSheetId="11">#REF!</definedName>
    <definedName name="IE_914_1" localSheetId="14">#REF!</definedName>
    <definedName name="IE_914_1">#REF!</definedName>
    <definedName name="IE_922">#N/A</definedName>
    <definedName name="IE_922_1" localSheetId="12">#REF!</definedName>
    <definedName name="IE_922_1" localSheetId="11">#REF!</definedName>
    <definedName name="IE_922_1" localSheetId="14">#REF!</definedName>
    <definedName name="IE_922_1">#REF!</definedName>
    <definedName name="ifg" localSheetId="12" hidden="1">{#N/A,#N/A,FALSE,"QD_F1 Invest Detalhado";#N/A,#N/A,FALSE,"QD_F3 Invest_Comparado";#N/A,#N/A,FALSE,"QD_B Trafego";#N/A,#N/A,FALSE,"QD_D0 Custos Operacionais";#N/A,#N/A,FALSE,"QD_C Receita";#N/A,#N/A,FALSE,"QD_D Custos";#N/A,#N/A,FALSE,"QD_E Resultado";#N/A,#N/A,FALSE,"QD_G Fluxo Caixa"}</definedName>
    <definedName name="ifg" hidden="1">{#N/A,#N/A,FALSE,"QD_F1 Invest Detalhado";#N/A,#N/A,FALSE,"QD_F3 Invest_Comparado";#N/A,#N/A,FALSE,"QD_B Trafego";#N/A,#N/A,FALSE,"QD_D0 Custos Operacionais";#N/A,#N/A,FALSE,"QD_C Receita";#N/A,#N/A,FALSE,"QD_D Custos";#N/A,#N/A,FALSE,"QD_E Resultado";#N/A,#N/A,FALSE,"QD_G Fluxo Caixa"}</definedName>
    <definedName name="IGOL_2" localSheetId="12">#REF!</definedName>
    <definedName name="IGOL_2" localSheetId="11">#REF!</definedName>
    <definedName name="IGOL_2">#REF!</definedName>
    <definedName name="IGOLFLEX" localSheetId="12">#REF!</definedName>
    <definedName name="IGOLFLEX" localSheetId="11">#REF!</definedName>
    <definedName name="IGOLFLEX">#REF!</definedName>
    <definedName name="ihip" localSheetId="12">BDI!ihip</definedName>
    <definedName name="ihip">[0]!ihip</definedName>
    <definedName name="II" localSheetId="12">#REF!</definedName>
    <definedName name="II" localSheetId="11">#REF!</definedName>
    <definedName name="II">#REF!</definedName>
    <definedName name="III" localSheetId="12">#REF!</definedName>
    <definedName name="III" localSheetId="11">#REF!</definedName>
    <definedName name="III">#REF!</definedName>
    <definedName name="IJFLUYF" localSheetId="12" hidden="1">#REF!</definedName>
    <definedName name="IJFLUYF" hidden="1">#REF!</definedName>
    <definedName name="ilçuil" localSheetId="12" hidden="1">{#N/A,#N/A,TRUE,"Serviços"}</definedName>
    <definedName name="ilçuil" hidden="1">{#N/A,#N/A,TRUE,"Serviços"}</definedName>
    <definedName name="IM" localSheetId="12">#REF!</definedName>
    <definedName name="IM" localSheetId="11">#REF!</definedName>
    <definedName name="IM" localSheetId="14">#REF!</definedName>
    <definedName name="IM">#REF!</definedName>
    <definedName name="IM_2">#N/A</definedName>
    <definedName name="IM_25" localSheetId="12">#REF!</definedName>
    <definedName name="IM_25" localSheetId="11">#REF!</definedName>
    <definedName name="IM_25" localSheetId="14">#REF!</definedName>
    <definedName name="IM_25">#REF!</definedName>
    <definedName name="IM_4" localSheetId="12">#REF!</definedName>
    <definedName name="IM_4">#REF!</definedName>
    <definedName name="IMM" localSheetId="12">#REF!</definedName>
    <definedName name="IMM">#REF!</definedName>
    <definedName name="IMOVEIS">#REF!</definedName>
    <definedName name="Imóveis">#REF!</definedName>
    <definedName name="imp" localSheetId="12">#REF!</definedName>
    <definedName name="imp" localSheetId="11">#REF!</definedName>
    <definedName name="imp" localSheetId="14">#REF!</definedName>
    <definedName name="imp">#REF!</definedName>
    <definedName name="IMP." localSheetId="12">#REF!</definedName>
    <definedName name="IMP.">#REF!</definedName>
    <definedName name="imp_1">#N/A</definedName>
    <definedName name="IMP_2" localSheetId="12">#REF!</definedName>
    <definedName name="IMP_2" localSheetId="11">#REF!</definedName>
    <definedName name="IMP_2">#REF!</definedName>
    <definedName name="IMP_2_1">#N/A</definedName>
    <definedName name="IMP_2_2">#N/A</definedName>
    <definedName name="IMPANT100" localSheetId="12">#REF!</definedName>
    <definedName name="IMPANT100">#REF!</definedName>
    <definedName name="IMPANT109" localSheetId="12">#REF!</definedName>
    <definedName name="IMPANT109">#REF!</definedName>
    <definedName name="IMPANT164" localSheetId="12">#REF!</definedName>
    <definedName name="IMPANT164">#REF!</definedName>
    <definedName name="IMPANT221" localSheetId="12">#REF!</definedName>
    <definedName name="IMPANT221">#REF!</definedName>
    <definedName name="IMPANT223" localSheetId="12">#REF!</definedName>
    <definedName name="IMPANT223">#REF!</definedName>
    <definedName name="IMPANT225" localSheetId="12">#REF!</definedName>
    <definedName name="IMPANT225">#REF!</definedName>
    <definedName name="IMPANT237" localSheetId="12">#REF!</definedName>
    <definedName name="IMPANT237">#REF!</definedName>
    <definedName name="IMPANT270" localSheetId="12">#REF!</definedName>
    <definedName name="IMPANT270">#REF!</definedName>
    <definedName name="IMPANT271" localSheetId="12">#REF!</definedName>
    <definedName name="IMPANT271">#REF!</definedName>
    <definedName name="IMPANT273" localSheetId="12">#REF!</definedName>
    <definedName name="IMPANT273">#REF!</definedName>
    <definedName name="IMPANT274" localSheetId="12">#REF!</definedName>
    <definedName name="IMPANT274">#REF!</definedName>
    <definedName name="IMPANT333" localSheetId="12">#REF!</definedName>
    <definedName name="IMPANT333">#REF!</definedName>
    <definedName name="IMPANT337" localSheetId="12">#REF!</definedName>
    <definedName name="IMPANT337">#REF!</definedName>
    <definedName name="IMPANT352" localSheetId="12">#REF!</definedName>
    <definedName name="IMPANT352">#REF!</definedName>
    <definedName name="IMPANT387ZC" localSheetId="12">#REF!</definedName>
    <definedName name="IMPANT387ZC">#REF!</definedName>
    <definedName name="IMPANT387ZN" localSheetId="12">#REF!</definedName>
    <definedName name="IMPANT387ZN">#REF!</definedName>
    <definedName name="IMPANT387ZS" localSheetId="12">#REF!</definedName>
    <definedName name="IMPANT387ZS">#REF!</definedName>
    <definedName name="IMPANT809" localSheetId="12">#REF!</definedName>
    <definedName name="IMPANT809">#REF!</definedName>
    <definedName name="IMPANTTOTAL387" localSheetId="12">#REF!</definedName>
    <definedName name="IMPANTTOTAL387">#REF!</definedName>
    <definedName name="IMPERMEABILIZANTE_SIKA" localSheetId="12">#REF!</definedName>
    <definedName name="IMPERMEABILIZANTE_SIKA" localSheetId="11">#REF!</definedName>
    <definedName name="IMPERMEABILIZANTE_SIKA">#REF!</definedName>
    <definedName name="IMPEXE100" localSheetId="12">#REF!</definedName>
    <definedName name="IMPEXE100">#REF!</definedName>
    <definedName name="IMPEXE109" localSheetId="12">#REF!</definedName>
    <definedName name="IMPEXE109">#REF!</definedName>
    <definedName name="IMPEXE164" localSheetId="12">#REF!</definedName>
    <definedName name="IMPEXE164">#REF!</definedName>
    <definedName name="IMPEXE221" localSheetId="12">#REF!</definedName>
    <definedName name="IMPEXE221">#REF!</definedName>
    <definedName name="IMPEXE223" localSheetId="12">#REF!</definedName>
    <definedName name="IMPEXE223">#REF!</definedName>
    <definedName name="IMPEXE225" localSheetId="12">#REF!</definedName>
    <definedName name="IMPEXE225">#REF!</definedName>
    <definedName name="IMPEXE237" localSheetId="12">#REF!</definedName>
    <definedName name="IMPEXE237">#REF!</definedName>
    <definedName name="IMPEXE270" localSheetId="12">#REF!</definedName>
    <definedName name="IMPEXE270">#REF!</definedName>
    <definedName name="IMPEXE271" localSheetId="12">#REF!</definedName>
    <definedName name="IMPEXE271">#REF!</definedName>
    <definedName name="IMPEXE273" localSheetId="12">#REF!</definedName>
    <definedName name="IMPEXE273">#REF!</definedName>
    <definedName name="IMPEXE274" localSheetId="12">#REF!</definedName>
    <definedName name="IMPEXE274">#REF!</definedName>
    <definedName name="IMPEXE333" localSheetId="12">#REF!</definedName>
    <definedName name="IMPEXE333">#REF!</definedName>
    <definedName name="IMPEXE337" localSheetId="12">#REF!</definedName>
    <definedName name="IMPEXE337">#REF!</definedName>
    <definedName name="IMPEXE352" localSheetId="12">#REF!</definedName>
    <definedName name="IMPEXE352">#REF!</definedName>
    <definedName name="IMPEXE387ZC" localSheetId="12">#REF!</definedName>
    <definedName name="IMPEXE387ZC">#REF!</definedName>
    <definedName name="IMPEXE387ZN" localSheetId="12">#REF!</definedName>
    <definedName name="IMPEXE387ZN">#REF!</definedName>
    <definedName name="IMPEXE387ZS" localSheetId="12">#REF!</definedName>
    <definedName name="IMPEXE387ZS">#REF!</definedName>
    <definedName name="IMPEXETOTAL387" localSheetId="12">#REF!</definedName>
    <definedName name="IMPEXETOTAL387">#REF!</definedName>
    <definedName name="IMPP" localSheetId="12">#REF!</definedName>
    <definedName name="IMPP">#REF!</definedName>
    <definedName name="IMPR" localSheetId="12">#REF!</definedName>
    <definedName name="IMPR">#REF!</definedName>
    <definedName name="impress" localSheetId="12">#REF!</definedName>
    <definedName name="impress">#REF!</definedName>
    <definedName name="IMPRESSÃO" localSheetId="12">#REF!</definedName>
    <definedName name="IMPRESSÃO" localSheetId="11">#REF!</definedName>
    <definedName name="impressão" localSheetId="14">#REF!</definedName>
    <definedName name="impressão">#REF!</definedName>
    <definedName name="Impresso" localSheetId="12">BDI!Impresso</definedName>
    <definedName name="Impresso" localSheetId="11">#N/A</definedName>
    <definedName name="Impresso">[0]!Impresso</definedName>
    <definedName name="IMPRI.UNI" localSheetId="12">#REF!</definedName>
    <definedName name="IMPRI.UNI">#REF!</definedName>
    <definedName name="IMPRIMA" localSheetId="12">#REF!</definedName>
    <definedName name="IMPRIMA">#REF!</definedName>
    <definedName name="IMPRIMACAO" localSheetId="12">#REF!</definedName>
    <definedName name="IMPRIMACAO">#REF!</definedName>
    <definedName name="IMPRIMAÇÃO" localSheetId="12">#REF!</definedName>
    <definedName name="IMPRIMAÇÃO" localSheetId="11">#N/A</definedName>
    <definedName name="IMPRIMAÇÃO" localSheetId="14">#REF!</definedName>
    <definedName name="IMPRIMAÇÃO">#REF!</definedName>
    <definedName name="IMPRIMAÇÃO_10" localSheetId="12">#REF!</definedName>
    <definedName name="IMPRIMAÇÃO_10">#REF!</definedName>
    <definedName name="IMPRIMAÇÃO_12" localSheetId="12">#REF!</definedName>
    <definedName name="IMPRIMAÇÃO_12">#REF!</definedName>
    <definedName name="IMPRIMAÇÃO_9" localSheetId="12">#REF!</definedName>
    <definedName name="IMPRIMAÇÃO_9">#REF!</definedName>
    <definedName name="IMPRIMAÇÃOREMUFMAN" localSheetId="12">#REF!</definedName>
    <definedName name="IMPRIMAÇÃOREMUFMAN">#REF!</definedName>
    <definedName name="IMPRIMAÇÃOTBF" localSheetId="12">#REF!</definedName>
    <definedName name="IMPRIMAÇÃOTBF">#REF!</definedName>
    <definedName name="inclusão_de_novos_campos" localSheetId="12">#REF!</definedName>
    <definedName name="inclusão_de_novos_campos" localSheetId="11">#REF!</definedName>
    <definedName name="inclusão_de_novos_campos" localSheetId="14">#REF!</definedName>
    <definedName name="inclusão_de_novos_campos">#REF!</definedName>
    <definedName name="IND" localSheetId="12">#REF!</definedName>
    <definedName name="IND" localSheetId="11">#REF!</definedName>
    <definedName name="IND" localSheetId="14">#REF!</definedName>
    <definedName name="IND">#REF!</definedName>
    <definedName name="INDDRE" localSheetId="12">#REF!</definedName>
    <definedName name="INDDRE">#REF!</definedName>
    <definedName name="Indep_Nac">#N/A</definedName>
    <definedName name="INDI">#REF!</definedName>
    <definedName name="indi_33">#REF!</definedName>
    <definedName name="INDI22" localSheetId="12">#REF!</definedName>
    <definedName name="INDI22" localSheetId="11">#REF!</definedName>
    <definedName name="INDI22" localSheetId="14">#REF!</definedName>
    <definedName name="INDI22">#REF!</definedName>
    <definedName name="INDICADOR" localSheetId="12">#REF!</definedName>
    <definedName name="INDICADOR">#REF!</definedName>
    <definedName name="INDICE" localSheetId="12">#REF!</definedName>
    <definedName name="INDICE" localSheetId="11">#REF!</definedName>
    <definedName name="INDICE">#REF!</definedName>
    <definedName name="indice_2">#REF!</definedName>
    <definedName name="indiceanterior" localSheetId="12">#REF!</definedName>
    <definedName name="indiceanterior">#REF!</definedName>
    <definedName name="Indiceantigo" localSheetId="12">#REF!</definedName>
    <definedName name="Indiceantigo">#REF!</definedName>
    <definedName name="indiceatual" localSheetId="12">#REF!</definedName>
    <definedName name="indiceatual">#REF!</definedName>
    <definedName name="Indices" localSheetId="12">#REF!</definedName>
    <definedName name="Indices" localSheetId="11">#REF!</definedName>
    <definedName name="Indices" localSheetId="14">#REF!</definedName>
    <definedName name="Indices">#REF!</definedName>
    <definedName name="ÍNDICES" localSheetId="12">#REF!</definedName>
    <definedName name="ÍNDICES" localSheetId="11">#REF!</definedName>
    <definedName name="ÍNDICES">#REF!</definedName>
    <definedName name="ÍNDICES_10" localSheetId="12">#REF!</definedName>
    <definedName name="ÍNDICES_10">#REF!</definedName>
    <definedName name="ÍNDICES_17" localSheetId="12">#REF!</definedName>
    <definedName name="ÍNDICES_17">#REF!</definedName>
    <definedName name="ÍNDICES_6" localSheetId="12">#REF!</definedName>
    <definedName name="ÍNDICES_6">#REF!</definedName>
    <definedName name="ÍNDICES_7" localSheetId="12">#REF!</definedName>
    <definedName name="ÍNDICES_7">#REF!</definedName>
    <definedName name="ÍNDICES_8" localSheetId="12">#REF!</definedName>
    <definedName name="ÍNDICES_8">#REF!</definedName>
    <definedName name="ÍNDICES_9" localSheetId="12">#REF!</definedName>
    <definedName name="ÍNDICES_9">#REF!</definedName>
    <definedName name="ÍNDICES_CAB" localSheetId="12">#REF!</definedName>
    <definedName name="ÍNDICES_CAB">#REF!</definedName>
    <definedName name="ÍNDICES_SIGLAS" localSheetId="12">#REF!</definedName>
    <definedName name="ÍNDICES_SIGLAS">#REF!</definedName>
    <definedName name="ÍNDICES_TIPOS" localSheetId="12">#REF!</definedName>
    <definedName name="ÍNDICES_TIPOS">#REF!</definedName>
    <definedName name="INDIRETO">#REF!</definedName>
    <definedName name="indprod" localSheetId="12">#REF!</definedName>
    <definedName name="indprod">#REF!</definedName>
    <definedName name="Inflación" localSheetId="12"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flación"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FO_ART">#REF!</definedName>
    <definedName name="INFO_COMENTARIOS">#REF!</definedName>
    <definedName name="INFO_CREACAU">#REF!</definedName>
    <definedName name="INFO_DATABASE">#REF!</definedName>
    <definedName name="INFO_DATABASE2">#REF!</definedName>
    <definedName name="INFO_LOCAL">#REF!</definedName>
    <definedName name="INFO_LOCAL2">#REF!</definedName>
    <definedName name="INFO_OBJETO">#REF!</definedName>
    <definedName name="INFO_PRECO">#REF!</definedName>
    <definedName name="INFO_RESPONSAVEL">#REF!</definedName>
    <definedName name="INFO_TABELA">#REF!</definedName>
    <definedName name="INFO_TABELA2">#REF!</definedName>
    <definedName name="InhaltsvezSUMMEN" localSheetId="12">#REF!</definedName>
    <definedName name="InhaltsvezSUMMEN" localSheetId="11">#REF!</definedName>
    <definedName name="InhaltsvezSUMMEN">#REF!</definedName>
    <definedName name="iniaterro" localSheetId="12">#REF!</definedName>
    <definedName name="iniaterro">#REF!</definedName>
    <definedName name="inic" localSheetId="12">#REF!</definedName>
    <definedName name="inic" localSheetId="11">#REF!</definedName>
    <definedName name="inic" localSheetId="14">#REF!</definedName>
    <definedName name="inic">#REF!</definedName>
    <definedName name="INIC.TRECHO" localSheetId="12">#REF!</definedName>
    <definedName name="INIC.TRECHO" localSheetId="11">#REF!</definedName>
    <definedName name="INIC.TRECHO" localSheetId="14">#REF!</definedName>
    <definedName name="INIC.TRECHO">#REF!</definedName>
    <definedName name="inicio" localSheetId="12">#REF!</definedName>
    <definedName name="inicio">#REF!</definedName>
    <definedName name="IniServiços" localSheetId="12">#REF!</definedName>
    <definedName name="IniServiços" localSheetId="11">#REF!</definedName>
    <definedName name="IniServiços" localSheetId="14">#REF!</definedName>
    <definedName name="IniServiços">#REF!</definedName>
    <definedName name="InscriçãoListaVazia" localSheetId="12">#REF!</definedName>
    <definedName name="InscriçãoListaVazia">#REF!</definedName>
    <definedName name="InsPonte" localSheetId="12">#REF!</definedName>
    <definedName name="InsPonte">#REF!</definedName>
    <definedName name="INSS" localSheetId="12">#REF!</definedName>
    <definedName name="INSS">#REF!</definedName>
    <definedName name="insta" localSheetId="12" hidden="1">{#N/A,#N/A,TRUE,"Serviços"}</definedName>
    <definedName name="insta" hidden="1">{#N/A,#N/A,TRUE,"Serviços"}</definedName>
    <definedName name="INSTAL" localSheetId="12">#REF!</definedName>
    <definedName name="INSTAL">#REF!</definedName>
    <definedName name="INSTALAÇÃO" localSheetId="12">#REF!</definedName>
    <definedName name="INSTALAÇÃO">#REF!</definedName>
    <definedName name="instalações" localSheetId="12" hidden="1">{#N/A,#N/A,TRUE,"Serviços"}</definedName>
    <definedName name="instalações" localSheetId="11" hidden="1">{#N/A,#N/A,TRUE,"Serviços"}</definedName>
    <definedName name="Instalações">#REF!</definedName>
    <definedName name="INSTALMA" localSheetId="12">#REF!</definedName>
    <definedName name="INSTALMA">#REF!</definedName>
    <definedName name="INSTALTA" localSheetId="12">#REF!</definedName>
    <definedName name="INSTALTA">#REF!</definedName>
    <definedName name="InstalTotal" localSheetId="12">#REF!</definedName>
    <definedName name="InstalTotal">#REF!</definedName>
    <definedName name="InstCantObras" localSheetId="12">#REF!</definedName>
    <definedName name="InstCantObras">#REF!</definedName>
    <definedName name="INSUMO" localSheetId="12">#REF!</definedName>
    <definedName name="INSUMO" localSheetId="11">#REF!</definedName>
    <definedName name="INSUMO" localSheetId="14">#REF!</definedName>
    <definedName name="INSUMO">#REF!</definedName>
    <definedName name="Insumos" localSheetId="17" hidden="1">#REF!</definedName>
    <definedName name="Insumos" localSheetId="12" hidden="1">#REF!</definedName>
    <definedName name="Insumos" localSheetId="15" hidden="1">#REF!</definedName>
    <definedName name="Insumos" localSheetId="11" hidden="1">#REF!</definedName>
    <definedName name="Insumos" localSheetId="6" hidden="1">#REF!</definedName>
    <definedName name="Insumos" localSheetId="14" hidden="1">#REF!</definedName>
    <definedName name="Insumos" localSheetId="16" hidden="1">#REF!</definedName>
    <definedName name="Insumos" hidden="1">#REF!</definedName>
    <definedName name="INSUMOSBETUMINOSOS" localSheetId="12">#REF!</definedName>
    <definedName name="INSUMOSBETUMINOSOS" localSheetId="11">#REF!</definedName>
    <definedName name="INSUMOSBETUMINOSOS" localSheetId="14">#REF!</definedName>
    <definedName name="INSUMOSBETUMINOSOS">#REF!</definedName>
    <definedName name="int" localSheetId="12">#REF!</definedName>
    <definedName name="int">#REF!</definedName>
    <definedName name="intervencoes" localSheetId="12">BDI!PassaExtenso</definedName>
    <definedName name="intervencoes" localSheetId="11">#REF!</definedName>
    <definedName name="intervencoes">[0]!PassaExtenso</definedName>
    <definedName name="Intran" localSheetId="12" hidden="1">{"'teste'!$B$2:$R$49"}</definedName>
    <definedName name="Intran" localSheetId="11" hidden="1">{"'teste'!$B$2:$R$49"}</definedName>
    <definedName name="Intran" hidden="1">{"'teste'!$B$2:$R$49"}</definedName>
    <definedName name="inv" localSheetId="12"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 localSheetId="12"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sion" localSheetId="12"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sion"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sión" localSheetId="12"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sión"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siones" localSheetId="12"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siones"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OUIOHIO" localSheetId="12">BDI!IOUIOHIO</definedName>
    <definedName name="IOUIOHIO" localSheetId="11">#N/A</definedName>
    <definedName name="IOUIOHIO">[0]!IOUIOHIO</definedName>
    <definedName name="ioujeobn" localSheetId="12" hidden="1">{#N/A,#N/A,TRUE,"Serviços"}</definedName>
    <definedName name="ioujeobn" hidden="1">{#N/A,#N/A,TRUE,"Serviços"}</definedName>
    <definedName name="IPAV" localSheetId="12">#REF!</definedName>
    <definedName name="IPAV">#REF!</definedName>
    <definedName name="ipf" localSheetId="12">#REF!</definedName>
    <definedName name="ipf">#REF!</definedName>
    <definedName name="IQ_ACCOUNT_CHANGE" hidden="1">"c1449"</definedName>
    <definedName name="IQ_ACCOUNTING_STANDARD" hidden="1">"c4539"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CAGR" hidden="1">"c6159"</definedName>
    <definedName name="IQ_ACCT_RECV_10YR_ANN_GROWTH" hidden="1">"c1924"</definedName>
    <definedName name="IQ_ACCT_RECV_1YR_ANN_GROWTH" hidden="1">"c1919"</definedName>
    <definedName name="IQ_ACCT_RECV_2YR_ANN_CAGR" hidden="1">"c6155"</definedName>
    <definedName name="IQ_ACCT_RECV_2YR_ANN_GROWTH" hidden="1">"c1920"</definedName>
    <definedName name="IQ_ACCT_RECV_3YR_ANN_CAGR" hidden="1">"c6156"</definedName>
    <definedName name="IQ_ACCT_RECV_3YR_ANN_GROWTH" hidden="1">"c1921"</definedName>
    <definedName name="IQ_ACCT_RECV_5YR_ANN_CAGR" hidden="1">"c6157"</definedName>
    <definedName name="IQ_ACCT_RECV_5YR_ANN_GROWTH" hidden="1">"c1922"</definedName>
    <definedName name="IQ_ACCT_RECV_7YR_ANN_CAGR" hidden="1">"c6158"</definedName>
    <definedName name="IQ_ACCT_RECV_7YR_ANN_GROWTH" hidden="1">"c1923"</definedName>
    <definedName name="IQ_ACCUM_DEP" hidden="1">"c1340"</definedName>
    <definedName name="IQ_ACCUMULATED_PENSION_OBLIGATION" hidden="1">"c2244"</definedName>
    <definedName name="IQ_ACCUMULATED_PENSION_OBLIGATION_DOMESTIC" hidden="1">"c2657"</definedName>
    <definedName name="IQ_ACCUMULATED_PENSION_OBLIGATION_FOREIGN" hidden="1">"c2665"</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DIN" hidden="1">"AUTO"</definedName>
    <definedName name="IQ_ADJ_AVG_BANK_ASSETS" hidden="1">"c2671"</definedName>
    <definedName name="IQ_ADMIN_RATIO" hidden="1">"c2784"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 hidden="1">"c6195"</definedName>
    <definedName name="IQ_AE_REIT" hidden="1">"c13"</definedName>
    <definedName name="IQ_AE_UTI" hidden="1">"c14"</definedName>
    <definedName name="IQ_AH_EARNED" hidden="1">"c2744"</definedName>
    <definedName name="IQ_AH_POLICY_BENEFITS_EXP" hidden="1">"c2789"</definedName>
    <definedName name="IQ_AIR_AIRPLANES_NOT_IN_SERVICE" hidden="1">"c2842"</definedName>
    <definedName name="IQ_AIR_AIRPLANES_SUBLEASED" hidden="1">"c2841"</definedName>
    <definedName name="IQ_AIR_ASK" hidden="1">"c2813"</definedName>
    <definedName name="IQ_AIR_ASK_INCREASE" hidden="1">"c2826"</definedName>
    <definedName name="IQ_AIR_ASM" hidden="1">"c2812"</definedName>
    <definedName name="IQ_AIR_ASM_INCREASE" hidden="1">"c2825"</definedName>
    <definedName name="IQ_AIR_AVG_AGE" hidden="1">"c2843"</definedName>
    <definedName name="IQ_AIR_BREAK_EVEN_FACTOR" hidden="1">"c2822"</definedName>
    <definedName name="IQ_AIR_CAPITAL_LEASE" hidden="1">"c2833"</definedName>
    <definedName name="IQ_AIR_COMPLETION_FACTOR" hidden="1">"c2824"</definedName>
    <definedName name="IQ_AIR_ENPLANED_PSGRS" hidden="1">"c2809"</definedName>
    <definedName name="IQ_AIR_FUEL_CONSUMED" hidden="1">"c2806"</definedName>
    <definedName name="IQ_AIR_FUEL_CONSUMED_L" hidden="1">"c2807"</definedName>
    <definedName name="IQ_AIR_FUEL_COST" hidden="1">"c2803"</definedName>
    <definedName name="IQ_AIR_FUEL_COST_L" hidden="1">"c2804"</definedName>
    <definedName name="IQ_AIR_FUEL_EXP" hidden="1">"c2802"</definedName>
    <definedName name="IQ_AIR_FUEL_EXP_PERCENT" hidden="1">"c2805"</definedName>
    <definedName name="IQ_AIR_LEASED" hidden="1">"c2835"</definedName>
    <definedName name="IQ_AIR_LOAD_FACTOR" hidden="1">"c2823"</definedName>
    <definedName name="IQ_AIR_NEW_AIRPLANES" hidden="1">"c2839"</definedName>
    <definedName name="IQ_AIR_OPER_EXP_ASK" hidden="1">"c2821"</definedName>
    <definedName name="IQ_AIR_OPER_EXP_ASM" hidden="1">"c2820"</definedName>
    <definedName name="IQ_AIR_OPER_LEASE" hidden="1">"c2834"</definedName>
    <definedName name="IQ_AIR_OPER_REV_YIELD_ASK" hidden="1">"c2819"</definedName>
    <definedName name="IQ_AIR_OPER_REV_YIELD_ASM" hidden="1">"c2818"</definedName>
    <definedName name="IQ_AIR_OPTIONS" hidden="1">"c2837"</definedName>
    <definedName name="IQ_AIR_ORDERS" hidden="1">"c2836"</definedName>
    <definedName name="IQ_AIR_OWNED" hidden="1">"c2832"</definedName>
    <definedName name="IQ_AIR_PSGR_REV_YIELD_ASK" hidden="1">"c2817"</definedName>
    <definedName name="IQ_AIR_PSGR_REV_YIELD_ASM" hidden="1">"c2816"</definedName>
    <definedName name="IQ_AIR_PSGR_REV_YIELD_RPK" hidden="1">"c2815"</definedName>
    <definedName name="IQ_AIR_PSGR_REV_YIELD_RPM" hidden="1">"c2814"</definedName>
    <definedName name="IQ_AIR_PURCHASE_RIGHTS" hidden="1">"c2838"</definedName>
    <definedName name="IQ_AIR_RETIRED_AIRPLANES" hidden="1">"c2840"</definedName>
    <definedName name="IQ_AIR_REV_PSGRS_CARRIED" hidden="1">"c2808"</definedName>
    <definedName name="IQ_AIR_REV_SCHEDULED_SERVICE" hidden="1">"c2830"</definedName>
    <definedName name="IQ_AIR_RPK" hidden="1">"c2811"</definedName>
    <definedName name="IQ_AIR_RPM" hidden="1">"c2810"</definedName>
    <definedName name="IQ_AIR_STAGE_LENGTH" hidden="1">"c2828"</definedName>
    <definedName name="IQ_AIR_STAGE_LENGTH_KM" hidden="1">"c2829"</definedName>
    <definedName name="IQ_AIR_TOTAL" hidden="1">"c2831"</definedName>
    <definedName name="IQ_AIR_UTILIZATION" hidden="1">"c2827"</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CAGR" hidden="1">"c6035"</definedName>
    <definedName name="IQ_ALLOWANCE_10YR_ANN_GROWTH" hidden="1">"c18"</definedName>
    <definedName name="IQ_ALLOWANCE_1YR_ANN_GROWTH" hidden="1">"c19"</definedName>
    <definedName name="IQ_ALLOWANCE_2YR_ANN_CAGR" hidden="1">"c6036"</definedName>
    <definedName name="IQ_ALLOWANCE_2YR_ANN_GROWTH" hidden="1">"c20"</definedName>
    <definedName name="IQ_ALLOWANCE_3YR_ANN_CAGR" hidden="1">"c6037"</definedName>
    <definedName name="IQ_ALLOWANCE_3YR_ANN_GROWTH" hidden="1">"c21"</definedName>
    <definedName name="IQ_ALLOWANCE_5YR_ANN_CAGR" hidden="1">"c6038"</definedName>
    <definedName name="IQ_ALLOWANCE_5YR_ANN_GROWTH" hidden="1">"c22"</definedName>
    <definedName name="IQ_ALLOWANCE_7YR_ANN_CAGR" hidden="1">"c6039"</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_DISTRIBUTION_UNIT" hidden="1">"c3004"</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 hidden="1">"c6196"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 hidden="1">"c6197"</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 hidden="1">"c6198"</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 hidden="1">"c6199"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SSUMED_AH_EARNED" hidden="1">"c2741"</definedName>
    <definedName name="IQ_ASSUMED_EARNED" hidden="1">"c2731"</definedName>
    <definedName name="IQ_ASSUMED_LIFE_EARNED" hidden="1">"c2736"</definedName>
    <definedName name="IQ_ASSUMED_LIFE_IN_FORCE" hidden="1">"c2766"</definedName>
    <definedName name="IQ_ASSUMED_PC_EARNED" hidden="1">"c2746"</definedName>
    <definedName name="IQ_ASSUMED_WRITTEN" hidden="1">"c2725"</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BROKER_REC_NO_REUT" hidden="1">"c5315"</definedName>
    <definedName name="IQ_AVG_BROKER_REC_REUT" hidden="1">"c3630"</definedName>
    <definedName name="IQ_AVG_DAILY_VOL" hidden="1">"c65"</definedName>
    <definedName name="IQ_AVG_EMPLOYEES" hidden="1">"c6019"</definedName>
    <definedName name="IQ_AVG_INDUSTRY_REC" hidden="1">"c4455"</definedName>
    <definedName name="IQ_AVG_INDUSTRY_REC_NO" hidden="1">"c4454"</definedName>
    <definedName name="IQ_AVG_INT_BEAR_LIAB" hidden="1">"c66"</definedName>
    <definedName name="IQ_AVG_INT_BEAR_LIAB_10YR_ANN_CAGR" hidden="1">"c6040"</definedName>
    <definedName name="IQ_AVG_INT_BEAR_LIAB_10YR_ANN_GROWTH" hidden="1">"c67"</definedName>
    <definedName name="IQ_AVG_INT_BEAR_LIAB_1YR_ANN_GROWTH" hidden="1">"c68"</definedName>
    <definedName name="IQ_AVG_INT_BEAR_LIAB_2YR_ANN_CAGR" hidden="1">"c6041"</definedName>
    <definedName name="IQ_AVG_INT_BEAR_LIAB_2YR_ANN_GROWTH" hidden="1">"c69"</definedName>
    <definedName name="IQ_AVG_INT_BEAR_LIAB_3YR_ANN_CAGR" hidden="1">"c6042"</definedName>
    <definedName name="IQ_AVG_INT_BEAR_LIAB_3YR_ANN_GROWTH" hidden="1">"c70"</definedName>
    <definedName name="IQ_AVG_INT_BEAR_LIAB_5YR_ANN_CAGR" hidden="1">"c6043"</definedName>
    <definedName name="IQ_AVG_INT_BEAR_LIAB_5YR_ANN_GROWTH" hidden="1">"c71"</definedName>
    <definedName name="IQ_AVG_INT_BEAR_LIAB_7YR_ANN_CAGR" hidden="1">"c6044"</definedName>
    <definedName name="IQ_AVG_INT_BEAR_LIAB_7YR_ANN_GROWTH" hidden="1">"c72"</definedName>
    <definedName name="IQ_AVG_INT_EARN_ASSETS" hidden="1">"c73"</definedName>
    <definedName name="IQ_AVG_INT_EARN_ASSETS_10YR_ANN_CAGR" hidden="1">"c6045"</definedName>
    <definedName name="IQ_AVG_INT_EARN_ASSETS_10YR_ANN_GROWTH" hidden="1">"c74"</definedName>
    <definedName name="IQ_AVG_INT_EARN_ASSETS_1YR_ANN_GROWTH" hidden="1">"c75"</definedName>
    <definedName name="IQ_AVG_INT_EARN_ASSETS_2YR_ANN_CAGR" hidden="1">"c6046"</definedName>
    <definedName name="IQ_AVG_INT_EARN_ASSETS_2YR_ANN_GROWTH" hidden="1">"c76"</definedName>
    <definedName name="IQ_AVG_INT_EARN_ASSETS_3YR_ANN_CAGR" hidden="1">"c6047"</definedName>
    <definedName name="IQ_AVG_INT_EARN_ASSETS_3YR_ANN_GROWTH" hidden="1">"c77"</definedName>
    <definedName name="IQ_AVG_INT_EARN_ASSETS_5YR_ANN_CAGR" hidden="1">"c6048"</definedName>
    <definedName name="IQ_AVG_INT_EARN_ASSETS_5YR_ANN_GROWTH" hidden="1">"c78"</definedName>
    <definedName name="IQ_AVG_INT_EARN_ASSETS_7YR_ANN_CAGR" hidden="1">"c6049"</definedName>
    <definedName name="IQ_AVG_INT_EARN_ASSETS_7YR_ANN_GROWTH" hidden="1">"c79"</definedName>
    <definedName name="IQ_AVG_MKTCAP" hidden="1">"c80"</definedName>
    <definedName name="IQ_AVG_PRICE" hidden="1">"c81"</definedName>
    <definedName name="IQ_AVG_SHAREOUTSTANDING" hidden="1">"c83"</definedName>
    <definedName name="IQ_AVG_TEMP_EMPLOYEES" hidden="1">"c6020"</definedName>
    <definedName name="IQ_AVG_TEV" hidden="1">"c84"</definedName>
    <definedName name="IQ_AVG_VOLUME" hidden="1">"c1346"</definedName>
    <definedName name="IQ_BANK_DEBT" hidden="1">"c2544"</definedName>
    <definedName name="IQ_BANK_DEBT_PCT" hidden="1">"c2545"</definedName>
    <definedName name="IQ_BASIC_EPS_EXCL" hidden="1">"c85"</definedName>
    <definedName name="IQ_BASIC_EPS_INCL" hidden="1">"c86"</definedName>
    <definedName name="IQ_BASIC_NORMAL_EPS" hidden="1">"c1592"</definedName>
    <definedName name="IQ_BASIC_OUTSTANDING_CURRENT_EST" hidden="1">"c4128"</definedName>
    <definedName name="IQ_BASIC_OUTSTANDING_CURRENT_HIGH_EST" hidden="1">"c4129"</definedName>
    <definedName name="IQ_BASIC_OUTSTANDING_CURRENT_LOW_EST" hidden="1">"c4130"</definedName>
    <definedName name="IQ_BASIC_OUTSTANDING_CURRENT_MEDIAN_EST" hidden="1">"c4131"</definedName>
    <definedName name="IQ_BASIC_OUTSTANDING_CURRENT_NUM_EST" hidden="1">"c4132"</definedName>
    <definedName name="IQ_BASIC_OUTSTANDING_CURRENT_STDDEV_EST" hidden="1">"c4133"</definedName>
    <definedName name="IQ_BASIC_OUTSTANDING_EST" hidden="1">"c4134"</definedName>
    <definedName name="IQ_BASIC_OUTSTANDING_HIGH_EST" hidden="1">"c4135"</definedName>
    <definedName name="IQ_BASIC_OUTSTANDING_LOW_EST" hidden="1">"c4136"</definedName>
    <definedName name="IQ_BASIC_OUTSTANDING_MEDIAN_EST" hidden="1">"c4137"</definedName>
    <definedName name="IQ_BASIC_OUTSTANDING_NUM_EST" hidden="1">"c4138"</definedName>
    <definedName name="IQ_BASIC_OUTSTANDING_STDDEV_EST" hidden="1">"c4139"</definedName>
    <definedName name="IQ_BASIC_WEIGHT" hidden="1">"c87"</definedName>
    <definedName name="IQ_BASIC_WEIGHT_EST" hidden="1">"c4140"</definedName>
    <definedName name="IQ_BASIC_WEIGHT_GUIDANCE" hidden="1">"c4141"</definedName>
    <definedName name="IQ_BASIC_WEIGHT_HIGH_EST" hidden="1">"c4142"</definedName>
    <definedName name="IQ_BASIC_WEIGHT_LOW_EST" hidden="1">"c4143"</definedName>
    <definedName name="IQ_BASIC_WEIGHT_MEDIAN_EST" hidden="1">"c4144"</definedName>
    <definedName name="IQ_BASIC_WEIGHT_NUM_EST" hidden="1">"c4145"</definedName>
    <definedName name="IQ_BASIC_WEIGHT_STDDEV_EST" hidden="1">"c4146"</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ROK_COMMISSION" hidden="1">"c3514"</definedName>
    <definedName name="IQ_BUILDINGS" hidden="1">"c99"</definedName>
    <definedName name="IQ_BUS_SEG_ASSETS" hidden="1">"c4067"</definedName>
    <definedName name="IQ_BUS_SEG_ASSETS_ABS" hidden="1">"c4089"</definedName>
    <definedName name="IQ_BUS_SEG_ASSETS_TOTAL" hidden="1">"c4112"</definedName>
    <definedName name="IQ_BUS_SEG_CAPEX" hidden="1">"c4079"</definedName>
    <definedName name="IQ_BUS_SEG_CAPEX_ABS" hidden="1">"c4101"</definedName>
    <definedName name="IQ_BUS_SEG_CAPEX_TOTAL" hidden="1">"c4116"</definedName>
    <definedName name="IQ_BUS_SEG_DA" hidden="1">"c4078"</definedName>
    <definedName name="IQ_BUS_SEG_DA_ABS" hidden="1">"c4100"</definedName>
    <definedName name="IQ_BUS_SEG_DA_TOTAL" hidden="1">"c4115"</definedName>
    <definedName name="IQ_BUS_SEG_EARNINGS_OP" hidden="1">"c4063"</definedName>
    <definedName name="IQ_BUS_SEG_EARNINGS_OP_ABS" hidden="1">"c4085"</definedName>
    <definedName name="IQ_BUS_SEG_EARNINGS_OP_TOTAL" hidden="1">"c4108"</definedName>
    <definedName name="IQ_BUS_SEG_EBT" hidden="1">"c4064"</definedName>
    <definedName name="IQ_BUS_SEG_EBT_ABS" hidden="1">"c4086"</definedName>
    <definedName name="IQ_BUS_SEG_EBT_TOTAL" hidden="1">"c4110"</definedName>
    <definedName name="IQ_BUS_SEG_GP" hidden="1">"c4066"</definedName>
    <definedName name="IQ_BUS_SEG_GP_ABS" hidden="1">"c4088"</definedName>
    <definedName name="IQ_BUS_SEG_GP_TOTAL" hidden="1">"c4109"</definedName>
    <definedName name="IQ_BUS_SEG_INC_TAX" hidden="1">"c4077"</definedName>
    <definedName name="IQ_BUS_SEG_INC_TAX_ABS" hidden="1">"c4099"</definedName>
    <definedName name="IQ_BUS_SEG_INC_TAX_TOTAL" hidden="1">"c4114"</definedName>
    <definedName name="IQ_BUS_SEG_INTEREST_EXP" hidden="1">"c4076"</definedName>
    <definedName name="IQ_BUS_SEG_INTEREST_EXP_ABS" hidden="1">"c4098"</definedName>
    <definedName name="IQ_BUS_SEG_INTEREST_EXP_TOTAL" hidden="1">"c4113"</definedName>
    <definedName name="IQ_BUS_SEG_NAME" hidden="1">"c5482"</definedName>
    <definedName name="IQ_BUS_SEG_NAME_ABS" hidden="1">"c5483"</definedName>
    <definedName name="IQ_BUS_SEG_NI" hidden="1">"c4065"</definedName>
    <definedName name="IQ_BUS_SEG_NI_ABS" hidden="1">"c4087"</definedName>
    <definedName name="IQ_BUS_SEG_NI_TOTAL" hidden="1">"c4111"</definedName>
    <definedName name="IQ_BUS_SEG_OPER_INC" hidden="1">"c4062"</definedName>
    <definedName name="IQ_BUS_SEG_OPER_INC_ABS" hidden="1">"c4084"</definedName>
    <definedName name="IQ_BUS_SEG_OPER_INC_TOTAL" hidden="1">"c4107"</definedName>
    <definedName name="IQ_BUS_SEG_REV" hidden="1">"c4068"</definedName>
    <definedName name="IQ_BUS_SEG_REV_ABS" hidden="1">"c4090"</definedName>
    <definedName name="IQ_BUS_SEG_REV_TOTAL" hidden="1">"c4106"</definedName>
    <definedName name="IQ_BUSINESS_DESCRIPTION" hidden="1">"c322"</definedName>
    <definedName name="IQ_BV_ACT_OR_EST_REUT" hidden="1">"c5471"</definedName>
    <definedName name="IQ_BV_EST_REUT" hidden="1">"c5403"</definedName>
    <definedName name="IQ_BV_HIGH_EST_REUT" hidden="1">"c5405"</definedName>
    <definedName name="IQ_BV_LOW_EST_REUT" hidden="1">"c5406"</definedName>
    <definedName name="IQ_BV_MEDIAN_EST_REUT" hidden="1">"c5404"</definedName>
    <definedName name="IQ_BV_NUM_EST_REUT" hidden="1">"c5407"</definedName>
    <definedName name="IQ_BV_OVER_SHARES" hidden="1">"c1349"</definedName>
    <definedName name="IQ_BV_SHARE" hidden="1">"c100"</definedName>
    <definedName name="IQ_BV_SHARE_ACT_OR_EST" hidden="1">"c3587"</definedName>
    <definedName name="IQ_BV_SHARE_ACT_OR_EST_REUT" hidden="1">"c5477"</definedName>
    <definedName name="IQ_BV_SHARE_EST" hidden="1">"c3541"</definedName>
    <definedName name="IQ_BV_SHARE_EST_REUT" hidden="1">"c5439"</definedName>
    <definedName name="IQ_BV_SHARE_HIGH_EST" hidden="1">"c3542"</definedName>
    <definedName name="IQ_BV_SHARE_HIGH_EST_REUT" hidden="1">"c5441"</definedName>
    <definedName name="IQ_BV_SHARE_LOW_EST" hidden="1">"c3543"</definedName>
    <definedName name="IQ_BV_SHARE_LOW_EST_REUT" hidden="1">"c5442"</definedName>
    <definedName name="IQ_BV_SHARE_MEDIAN_EST" hidden="1">"c3544"</definedName>
    <definedName name="IQ_BV_SHARE_MEDIAN_EST_REUT" hidden="1">"c5440"</definedName>
    <definedName name="IQ_BV_SHARE_NUM_EST" hidden="1">"c3539"</definedName>
    <definedName name="IQ_BV_SHARE_NUM_EST_REUT" hidden="1">"c5443"</definedName>
    <definedName name="IQ_BV_SHARE_STDDEV_EST" hidden="1">"c3540"</definedName>
    <definedName name="IQ_BV_SHARE_STDDEV_EST_REUT" hidden="1">"c5444"</definedName>
    <definedName name="IQ_BV_STDDEV_EST_REUT" hidden="1">"c5408"</definedName>
    <definedName name="IQ_CABLE_ARPU" hidden="1">"c2869"</definedName>
    <definedName name="IQ_CABLE_ARPU_ANALOG" hidden="1">"c2864"</definedName>
    <definedName name="IQ_CABLE_ARPU_BASIC" hidden="1">"c2866"</definedName>
    <definedName name="IQ_CABLE_ARPU_BBAND" hidden="1">"c2867"</definedName>
    <definedName name="IQ_CABLE_ARPU_DIG" hidden="1">"c2865"</definedName>
    <definedName name="IQ_CABLE_ARPU_PHONE" hidden="1">"c2868"</definedName>
    <definedName name="IQ_CABLE_BASIC_PENETRATION" hidden="1">"c2850"</definedName>
    <definedName name="IQ_CABLE_BBAND_PENETRATION" hidden="1">"c2852"</definedName>
    <definedName name="IQ_CABLE_BBAND_PENETRATION_THP" hidden="1">"c2851"</definedName>
    <definedName name="IQ_CABLE_CHURN" hidden="1">"c2874"</definedName>
    <definedName name="IQ_CABLE_CHURN_BASIC" hidden="1">"c2871"</definedName>
    <definedName name="IQ_CABLE_CHURN_BBAND" hidden="1">"c2872"</definedName>
    <definedName name="IQ_CABLE_CHURN_DIG" hidden="1">"c2870"</definedName>
    <definedName name="IQ_CABLE_CHURN_PHONE" hidden="1">"c2873"</definedName>
    <definedName name="IQ_CABLE_HOMES_PER_MILE" hidden="1">"c2849"</definedName>
    <definedName name="IQ_CABLE_HP_BBAND" hidden="1">"c2845"</definedName>
    <definedName name="IQ_CABLE_HP_DIG" hidden="1">"c2844"</definedName>
    <definedName name="IQ_CABLE_HP_PHONE" hidden="1">"c2846"</definedName>
    <definedName name="IQ_CABLE_MILES_PASSED" hidden="1">"c2848"</definedName>
    <definedName name="IQ_CABLE_OTHER_REV" hidden="1">"c2882"</definedName>
    <definedName name="IQ_CABLE_PHONE_PENETRATION" hidden="1">"c2853"</definedName>
    <definedName name="IQ_CABLE_PROGRAMMING_COSTS" hidden="1">"c2884"</definedName>
    <definedName name="IQ_CABLE_REV_ADVERT" hidden="1">"c2880"</definedName>
    <definedName name="IQ_CABLE_REV_ANALOG" hidden="1">"c2875"</definedName>
    <definedName name="IQ_CABLE_REV_BASIC" hidden="1">"c2877"</definedName>
    <definedName name="IQ_CABLE_REV_BBAND" hidden="1">"c2878"</definedName>
    <definedName name="IQ_CABLE_REV_COMMERCIAL" hidden="1">"c2881"</definedName>
    <definedName name="IQ_CABLE_REV_DIG" hidden="1">"c2876"</definedName>
    <definedName name="IQ_CABLE_REV_PHONE" hidden="1">"c2879"</definedName>
    <definedName name="IQ_CABLE_RGU" hidden="1">"c2863"</definedName>
    <definedName name="IQ_CABLE_SUBS_ANALOG" hidden="1">"c2855"</definedName>
    <definedName name="IQ_CABLE_SUBS_BASIC" hidden="1">"c2857"</definedName>
    <definedName name="IQ_CABLE_SUBS_BBAND" hidden="1">"c2858"</definedName>
    <definedName name="IQ_CABLE_SUBS_BUNDLED" hidden="1">"c2861"</definedName>
    <definedName name="IQ_CABLE_SUBS_DIG" hidden="1">"c2856"</definedName>
    <definedName name="IQ_CABLE_SUBS_NON_VIDEO" hidden="1">"c2860"</definedName>
    <definedName name="IQ_CABLE_SUBS_PHONE" hidden="1">"c2859"</definedName>
    <definedName name="IQ_CABLE_SUBS_TOTAL" hidden="1">"c2862"</definedName>
    <definedName name="IQ_CABLE_THP" hidden="1">"c2847"</definedName>
    <definedName name="IQ_CABLE_TOTAL_PENETRATION" hidden="1">"c2854"</definedName>
    <definedName name="IQ_CABLE_TOTAL_REV" hidden="1">"c2883"</definedName>
    <definedName name="IQ_CAL_Q" hidden="1">"c101"</definedName>
    <definedName name="IQ_CAL_Y" hidden="1">"c102"</definedName>
    <definedName name="IQ_CALC_TYPE_BS" hidden="1">"c3086"</definedName>
    <definedName name="IQ_CALC_TYPE_CF" hidden="1">"c3085"</definedName>
    <definedName name="IQ_CALC_TYPE_IS" hidden="1">"c3084"</definedName>
    <definedName name="IQ_CALL_DATE_SCHEDULE" hidden="1">"c2481"</definedName>
    <definedName name="IQ_CALL_FEATURE" hidden="1">"c2197"</definedName>
    <definedName name="IQ_CALL_PRICE_SCHEDULE" hidden="1">"c2482"</definedName>
    <definedName name="IQ_CALLABLE" hidden="1">"c2196"</definedName>
    <definedName name="IQ_CAP_LOSS_CF_1YR" hidden="1">"c3474"</definedName>
    <definedName name="IQ_CAP_LOSS_CF_2YR" hidden="1">"c3475"</definedName>
    <definedName name="IQ_CAP_LOSS_CF_3YR" hidden="1">"c3476"</definedName>
    <definedName name="IQ_CAP_LOSS_CF_4YR" hidden="1">"c3477"</definedName>
    <definedName name="IQ_CAP_LOSS_CF_5YR" hidden="1">"c3478"</definedName>
    <definedName name="IQ_CAP_LOSS_CF_AFTER_FIVE" hidden="1">"c3479"</definedName>
    <definedName name="IQ_CAP_LOSS_CF_MAX_YEAR" hidden="1">"c3482"</definedName>
    <definedName name="IQ_CAP_LOSS_CF_NO_EXP" hidden="1">"c3480"</definedName>
    <definedName name="IQ_CAP_LOSS_CF_TOTAL" hidden="1">"c3481"</definedName>
    <definedName name="IQ_CAPEX" hidden="1">"c103"</definedName>
    <definedName name="IQ_CAPEX_10YR_ANN_CAGR" hidden="1">"c6050"</definedName>
    <definedName name="IQ_CAPEX_10YR_ANN_GROWTH" hidden="1">"c104"</definedName>
    <definedName name="IQ_CAPEX_1YR_ANN_GROWTH" hidden="1">"c105"</definedName>
    <definedName name="IQ_CAPEX_2YR_ANN_CAGR" hidden="1">"c6051"</definedName>
    <definedName name="IQ_CAPEX_2YR_ANN_GROWTH" hidden="1">"c106"</definedName>
    <definedName name="IQ_CAPEX_3YR_ANN_CAGR" hidden="1">"c6052"</definedName>
    <definedName name="IQ_CAPEX_3YR_ANN_GROWTH" hidden="1">"c107"</definedName>
    <definedName name="IQ_CAPEX_5YR_ANN_CAGR" hidden="1">"c6053"</definedName>
    <definedName name="IQ_CAPEX_5YR_ANN_GROWTH" hidden="1">"c108"</definedName>
    <definedName name="IQ_CAPEX_7YR_ANN_CAGR" hidden="1">"c6054"</definedName>
    <definedName name="IQ_CAPEX_7YR_ANN_GROWTH" hidden="1">"c109"</definedName>
    <definedName name="IQ_CAPEX_ACT_OR_EST" hidden="1">"c3584"</definedName>
    <definedName name="IQ_CAPEX_ACT_OR_EST_REUT" hidden="1">"c5474"</definedName>
    <definedName name="IQ_CAPEX_BNK" hidden="1">"c110"</definedName>
    <definedName name="IQ_CAPEX_BR" hidden="1">"c111"</definedName>
    <definedName name="IQ_CAPEX_EST" hidden="1">"c3523"</definedName>
    <definedName name="IQ_CAPEX_EST_REUT" hidden="1">"c3969"</definedName>
    <definedName name="IQ_CAPEX_FIN" hidden="1">"c112"</definedName>
    <definedName name="IQ_CAPEX_GUIDANCE" hidden="1">"c4150"</definedName>
    <definedName name="IQ_CAPEX_HIGH_EST" hidden="1">"c3524"</definedName>
    <definedName name="IQ_CAPEX_HIGH_EST_REUT" hidden="1">"c3971"</definedName>
    <definedName name="IQ_CAPEX_HIGH_GUIDANCE" hidden="1">"c4180"</definedName>
    <definedName name="IQ_CAPEX_INS" hidden="1">"c113"</definedName>
    <definedName name="IQ_CAPEX_LOW_EST" hidden="1">"c3525"</definedName>
    <definedName name="IQ_CAPEX_LOW_EST_REUT" hidden="1">"c3972"</definedName>
    <definedName name="IQ_CAPEX_LOW_GUIDANCE" hidden="1">"c4220"</definedName>
    <definedName name="IQ_CAPEX_MEDIAN_EST" hidden="1">"c3526"</definedName>
    <definedName name="IQ_CAPEX_MEDIAN_EST_REUT" hidden="1">"c3970"</definedName>
    <definedName name="IQ_CAPEX_NUM_EST" hidden="1">"c3521"</definedName>
    <definedName name="IQ_CAPEX_NUM_EST_REUT" hidden="1">"c3973"</definedName>
    <definedName name="IQ_CAPEX_STDDEV_EST" hidden="1">"c3522"</definedName>
    <definedName name="IQ_CAPEX_STDDEV_EST_REUT" hidden="1">"c3974"</definedName>
    <definedName name="IQ_CAPEX_UTI" hidden="1">"c114"</definedName>
    <definedName name="IQ_CAPITAL_LEASE" hidden="1">"c1350"</definedName>
    <definedName name="IQ_CAPITAL_LEASES" hidden="1">"c115"</definedName>
    <definedName name="IQ_CAPITAL_LEASES_TOTAL" hidden="1">"c3031"</definedName>
    <definedName name="IQ_CAPITAL_LEASES_TOTAL_PCT" hidden="1">"c2506"</definedName>
    <definedName name="IQ_CAPITALIZED_INTEREST" hidden="1">"c2076"</definedName>
    <definedName name="IQ_CAPITALIZED_INTEREST_BOP" hidden="1">"c3459"</definedName>
    <definedName name="IQ_CAPITALIZED_INTEREST_EOP" hidden="1">"c3464"</definedName>
    <definedName name="IQ_CAPITALIZED_INTEREST_EXP" hidden="1">"c3461"</definedName>
    <definedName name="IQ_CAPITALIZED_INTEREST_OTHER_ADJ" hidden="1">"c3463"</definedName>
    <definedName name="IQ_CAPITALIZED_INTEREST_WRITE_OFF" hidden="1">"c3462"</definedName>
    <definedName name="IQ_CASH" hidden="1">"c1458"</definedName>
    <definedName name="IQ_CASH_ACQUIRE_CF" hidden="1">"c116"</definedName>
    <definedName name="IQ_CASH_CONVERSION" hidden="1">"c117"</definedName>
    <definedName name="IQ_CASH_DUE_BANKS" hidden="1">"c1351"</definedName>
    <definedName name="IQ_CASH_EQUIV" hidden="1">"c118"</definedName>
    <definedName name="IQ_CASH_FINAN" hidden="1">"c119"</definedName>
    <definedName name="IQ_CASH_FLOW_ACT_OR_EST" hidden="1">"c4154"</definedName>
    <definedName name="IQ_CASH_FLOW_EST" hidden="1">"c4153"</definedName>
    <definedName name="IQ_CASH_FLOW_GUIDANCE" hidden="1">"c4155"</definedName>
    <definedName name="IQ_CASH_FLOW_HIGH_EST" hidden="1">"c4156"</definedName>
    <definedName name="IQ_CASH_FLOW_HIGH_GUIDANCE" hidden="1">"c4201"</definedName>
    <definedName name="IQ_CASH_FLOW_LOW_EST" hidden="1">"c4157"</definedName>
    <definedName name="IQ_CASH_FLOW_LOW_GUIDANCE" hidden="1">"c4241"</definedName>
    <definedName name="IQ_CASH_FLOW_MEDIAN_EST" hidden="1">"c4158"</definedName>
    <definedName name="IQ_CASH_FLOW_NUM_EST" hidden="1">"c4159"</definedName>
    <definedName name="IQ_CASH_FLOW_STDDEV_EST" hidden="1">"c4160"</definedName>
    <definedName name="IQ_CASH_INTEREST" hidden="1">"c120"</definedName>
    <definedName name="IQ_CASH_INVEST" hidden="1">"c121"</definedName>
    <definedName name="IQ_CASH_OPER" hidden="1">"c122"</definedName>
    <definedName name="IQ_CASH_OPER_ACT_OR_EST" hidden="1">"c4164"</definedName>
    <definedName name="IQ_CASH_OPER_EST" hidden="1">"c4163"</definedName>
    <definedName name="IQ_CASH_OPER_GUIDANCE" hidden="1">"c4165"</definedName>
    <definedName name="IQ_CASH_OPER_HIGH_EST" hidden="1">"c4166"</definedName>
    <definedName name="IQ_CASH_OPER_HIGH_GUIDANCE" hidden="1">"c4185"</definedName>
    <definedName name="IQ_CASH_OPER_LOW_EST" hidden="1">"c4244"</definedName>
    <definedName name="IQ_CASH_OPER_LOW_GUIDANCE" hidden="1">"c4225"</definedName>
    <definedName name="IQ_CASH_OPER_MEDIAN_EST" hidden="1">"c4245"</definedName>
    <definedName name="IQ_CASH_OPER_NUM_EST" hidden="1">"c4246"</definedName>
    <definedName name="IQ_CASH_OPER_STDDEV_EST" hidden="1">"c4247"</definedName>
    <definedName name="IQ_CASH_SEGREG" hidden="1">"c123"</definedName>
    <definedName name="IQ_CASH_SHARE" hidden="1">"c1911"</definedName>
    <definedName name="IQ_CASH_ST" hidden="1">"c1355"</definedName>
    <definedName name="IQ_CASH_ST_INVEST" hidden="1">"c124"</definedName>
    <definedName name="IQ_CASH_ST_INVEST_EST" hidden="1">"c4249"</definedName>
    <definedName name="IQ_CASH_ST_INVEST_GUIDANCE" hidden="1">"c4250"</definedName>
    <definedName name="IQ_CASH_ST_INVEST_HIGH_EST" hidden="1">"c4251"</definedName>
    <definedName name="IQ_CASH_ST_INVEST_HIGH_GUIDANCE" hidden="1">"c4195"</definedName>
    <definedName name="IQ_CASH_ST_INVEST_LOW_EST" hidden="1">"c4252"</definedName>
    <definedName name="IQ_CASH_ST_INVEST_LOW_GUIDANCE" hidden="1">"c4235"</definedName>
    <definedName name="IQ_CASH_ST_INVEST_MEDIAN_EST" hidden="1">"c4253"</definedName>
    <definedName name="IQ_CASH_ST_INVEST_NUM_EST" hidden="1">"c4254"</definedName>
    <definedName name="IQ_CASH_ST_INVEST_STDDEV_EST" hidden="1">"c4255"</definedName>
    <definedName name="IQ_CASH_TAXES" hidden="1">"c125"</definedName>
    <definedName name="IQ_CDS_ASK" hidden="1">"c6027"</definedName>
    <definedName name="IQ_CDS_BID" hidden="1">"c6026"</definedName>
    <definedName name="IQ_CDS_CURRENCY" hidden="1">"c6031"</definedName>
    <definedName name="IQ_CDS_EVAL_DATE" hidden="1">"c6029"</definedName>
    <definedName name="IQ_CDS_MID" hidden="1">"c6028"</definedName>
    <definedName name="IQ_CDS_NAME" hidden="1">"c6034"</definedName>
    <definedName name="IQ_CDS_TERM" hidden="1">"c6030"</definedName>
    <definedName name="IQ_CDS_TYPE" hidden="1">"c6025"</definedName>
    <definedName name="IQ_CEDED_AH_EARNED" hidden="1">"c2743"</definedName>
    <definedName name="IQ_CEDED_CLAIM_EXP_INCUR" hidden="1">"c2756"</definedName>
    <definedName name="IQ_CEDED_CLAIM_EXP_PAID" hidden="1">"c2759"</definedName>
    <definedName name="IQ_CEDED_CLAIM_EXP_RES" hidden="1">"c2753"</definedName>
    <definedName name="IQ_CEDED_EARNED" hidden="1">"c2733"</definedName>
    <definedName name="IQ_CEDED_LIFE_EARNED" hidden="1">"c2738"</definedName>
    <definedName name="IQ_CEDED_LIFE_IN_FORCE" hidden="1">"c2768"</definedName>
    <definedName name="IQ_CEDED_PC_EARNED" hidden="1">"c2748"</definedName>
    <definedName name="IQ_CEDED_WRITTEN" hidden="1">"c2727"</definedName>
    <definedName name="IQ_CFO_10YR_ANN_CAGR" hidden="1">"c6055"</definedName>
    <definedName name="IQ_CFO_10YR_ANN_GROWTH" hidden="1">"c126"</definedName>
    <definedName name="IQ_CFO_1YR_ANN_GROWTH" hidden="1">"c127"</definedName>
    <definedName name="IQ_CFO_2YR_ANN_CAGR" hidden="1">"c6056"</definedName>
    <definedName name="IQ_CFO_2YR_ANN_GROWTH" hidden="1">"c128"</definedName>
    <definedName name="IQ_CFO_3YR_ANN_CAGR" hidden="1">"c6057"</definedName>
    <definedName name="IQ_CFO_3YR_ANN_GROWTH" hidden="1">"c129"</definedName>
    <definedName name="IQ_CFO_5YR_ANN_CAGR" hidden="1">"c6058"</definedName>
    <definedName name="IQ_CFO_5YR_ANN_GROWTH" hidden="1">"c130"</definedName>
    <definedName name="IQ_CFO_7YR_ANN_CAGR" hidden="1">"c6059"</definedName>
    <definedName name="IQ_CFO_7YR_ANN_GROWTH" hidden="1">"c131"</definedName>
    <definedName name="IQ_CFO_CURRENT_LIAB" hidden="1">"c132"</definedName>
    <definedName name="IQ_CFPS_ACT_OR_EST" hidden="1">"c2217"</definedName>
    <definedName name="IQ_CFPS_ACT_OR_EST_REUT" hidden="1">"c5463"</definedName>
    <definedName name="IQ_CFPS_EST" hidden="1">"c1667"</definedName>
    <definedName name="IQ_CFPS_EST_REUT" hidden="1">"c3844"</definedName>
    <definedName name="IQ_CFPS_GUIDANCE" hidden="1">"c4256"</definedName>
    <definedName name="IQ_CFPS_HIGH_EST" hidden="1">"c1669"</definedName>
    <definedName name="IQ_CFPS_HIGH_EST_REUT" hidden="1">"c3846"</definedName>
    <definedName name="IQ_CFPS_HIGH_GUIDANCE" hidden="1">"c4167"</definedName>
    <definedName name="IQ_CFPS_LOW_EST" hidden="1">"c1670"</definedName>
    <definedName name="IQ_CFPS_LOW_EST_REUT" hidden="1">"c3847"</definedName>
    <definedName name="IQ_CFPS_LOW_GUIDANCE" hidden="1">"c4207"</definedName>
    <definedName name="IQ_CFPS_MEDIAN_EST" hidden="1">"c1668"</definedName>
    <definedName name="IQ_CFPS_MEDIAN_EST_REUT" hidden="1">"c3845"</definedName>
    <definedName name="IQ_CFPS_NUM_EST" hidden="1">"c1671"</definedName>
    <definedName name="IQ_CFPS_NUM_EST_REUT" hidden="1">"c3848"</definedName>
    <definedName name="IQ_CFPS_STDDEV_EST" hidden="1">"c1672"</definedName>
    <definedName name="IQ_CFPS_STDDEV_EST_REUT" hidden="1">"c3849"</definedName>
    <definedName name="IQ_CH" hidden="1">110000</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 hidden="1">"c6200"</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 hidden="1">"c6201"</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OPER_ASSETS" hidden="1">"c3592"</definedName>
    <definedName name="IQ_CHANGE_NET_WORKING_CAPITAL" hidden="1">"c1909"</definedName>
    <definedName name="IQ_CHANGE_OTHER_NET_OPER_ASSETS" hidden="1">"c3593"</definedName>
    <definedName name="IQ_CHANGE_OTHER_NET_OPER_ASSETS_BNK" hidden="1">"c3594"</definedName>
    <definedName name="IQ_CHANGE_OTHER_NET_OPER_ASSETS_BR" hidden="1">"c3595"</definedName>
    <definedName name="IQ_CHANGE_OTHER_NET_OPER_ASSETS_FIN" hidden="1">"c3596"</definedName>
    <definedName name="IQ_CHANGE_OTHER_NET_OPER_ASSETS_INS" hidden="1">"c3597"</definedName>
    <definedName name="IQ_CHANGE_OTHER_NET_OPER_ASSETS_RE" hidden="1">"c6285"</definedName>
    <definedName name="IQ_CHANGE_OTHER_NET_OPER_ASSETS_REIT" hidden="1">"c3598"</definedName>
    <definedName name="IQ_CHANGE_OTHER_NET_OPER_ASSETS_UTI" hidden="1">"c3599"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_OBLIGATION_IMMEDIATE" hidden="1">"c2253"</definedName>
    <definedName name="IQ_CLASSA_OPTIONS_BEG_OS" hidden="1">"c2679"</definedName>
    <definedName name="IQ_CLASSA_OPTIONS_CANCELLED" hidden="1">"c2682"</definedName>
    <definedName name="IQ_CLASSA_OPTIONS_END_OS" hidden="1">"c2683"</definedName>
    <definedName name="IQ_CLASSA_OPTIONS_EXERCISABLE_END_OS" hidden="1">"c5809"</definedName>
    <definedName name="IQ_CLASSA_OPTIONS_EXERCISED" hidden="1">"c2681"</definedName>
    <definedName name="IQ_CLASSA_OPTIONS_GRANTED" hidden="1">"c2680"</definedName>
    <definedName name="IQ_CLASSA_OPTIONS_STRIKE_PRICE_BEG_OS" hidden="1">"c5810"</definedName>
    <definedName name="IQ_CLASSA_OPTIONS_STRIKE_PRICE_CANCELLED" hidden="1">"c5812"</definedName>
    <definedName name="IQ_CLASSA_OPTIONS_STRIKE_PRICE_EXERCISABLE" hidden="1">"c5813"</definedName>
    <definedName name="IQ_CLASSA_OPTIONS_STRIKE_PRICE_EXERCISED" hidden="1">"c5811"</definedName>
    <definedName name="IQ_CLASSA_OPTIONS_STRIKE_PRICE_OS" hidden="1">"c2684"</definedName>
    <definedName name="IQ_CLASSA_OUTSTANDING_BS_DATE" hidden="1">"c1971"</definedName>
    <definedName name="IQ_CLASSA_OUTSTANDING_FILING_DATE" hidden="1">"c1973"</definedName>
    <definedName name="IQ_CLASSA_STRIKE_PRICE_GRANTED" hidden="1">"c2685"</definedName>
    <definedName name="IQ_CLASSA_WARRANTS_BEG_OS" hidden="1">"c2705"</definedName>
    <definedName name="IQ_CLASSA_WARRANTS_CANCELLED" hidden="1">"c2708"</definedName>
    <definedName name="IQ_CLASSA_WARRANTS_END_OS" hidden="1">"c2709"</definedName>
    <definedName name="IQ_CLASSA_WARRANTS_EXERCISED" hidden="1">"c2707"</definedName>
    <definedName name="IQ_CLASSA_WARRANTS_ISSUED" hidden="1">"c2706"</definedName>
    <definedName name="IQ_CLASSA_WARRANTS_STRIKE_PRICE_ISSUED" hidden="1">"c2711"</definedName>
    <definedName name="IQ_CLASSA_WARRANTS_STRIKE_PRICE_OS" hidden="1">"c2710"</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 hidden="1">"c6202"</definedName>
    <definedName name="IQ_COMMON_APIC_REIT" hidden="1">"c188"</definedName>
    <definedName name="IQ_COMMON_APIC_UTI" hidden="1">"c189"</definedName>
    <definedName name="IQ_COMMON_DIV" hidden="1">"c3006"</definedName>
    <definedName name="IQ_COMMON_DIV_CF" hidden="1">"c190"</definedName>
    <definedName name="IQ_COMMON_EQUITY_10YR_ANN_CAGR" hidden="1">"c6060"</definedName>
    <definedName name="IQ_COMMON_EQUITY_10YR_ANN_GROWTH" hidden="1">"c191"</definedName>
    <definedName name="IQ_COMMON_EQUITY_1YR_ANN_GROWTH" hidden="1">"c192"</definedName>
    <definedName name="IQ_COMMON_EQUITY_2YR_ANN_CAGR" hidden="1">"c6061"</definedName>
    <definedName name="IQ_COMMON_EQUITY_2YR_ANN_GROWTH" hidden="1">"c193"</definedName>
    <definedName name="IQ_COMMON_EQUITY_3YR_ANN_CAGR" hidden="1">"c6062"</definedName>
    <definedName name="IQ_COMMON_EQUITY_3YR_ANN_GROWTH" hidden="1">"c194"</definedName>
    <definedName name="IQ_COMMON_EQUITY_5YR_ANN_CAGR" hidden="1">"c6063"</definedName>
    <definedName name="IQ_COMMON_EQUITY_5YR_ANN_GROWTH" hidden="1">"c195"</definedName>
    <definedName name="IQ_COMMON_EQUITY_7YR_ANN_CAGR" hidden="1">"c6064"</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 hidden="1">"c6203"</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 hidden="1">"c6204"</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ID" hidden="1">"c3513"</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EXP_DATE" hidden="1">"c3043"</definedName>
    <definedName name="IQ_CONV_PREMIUM" hidden="1">"c2195"</definedName>
    <definedName name="IQ_CONV_PRICE" hidden="1">"c2193"</definedName>
    <definedName name="IQ_CONV_RATIO" hidden="1">"c2192"</definedName>
    <definedName name="IQ_CONV_SECURITY" hidden="1">"c2189"</definedName>
    <definedName name="IQ_CONV_SECURITY_ISSUER" hidden="1">"c2190"</definedName>
    <definedName name="IQ_CONV_SECURITY_PRICE" hidden="1">"c2194"</definedName>
    <definedName name="IQ_CONVERT" hidden="1">"c2536"</definedName>
    <definedName name="IQ_CONVERT_PCT" hidden="1">"c2537"</definedName>
    <definedName name="IQ_CONVEXITY" hidden="1">"c2182"</definedName>
    <definedName name="IQ_COST_BORROWING" hidden="1">"c2936"</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P" hidden="1">"c2495"</definedName>
    <definedName name="IQ_CP_PCT" hidden="1">"c2496"</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 hidden="1">"c6205"</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 hidden="1">"c6283"</definedName>
    <definedName name="IQ_CURRENT_PORT_DEBT_REIT" hidden="1">"c1570"</definedName>
    <definedName name="IQ_CURRENT_PORT_DEBT_UTI" hidden="1">"c1571"</definedName>
    <definedName name="IQ_CURRENT_PORT_FHLB_DEBT" hidden="1">"c5657"</definedName>
    <definedName name="IQ_CURRENT_PORT_LEASES" hidden="1">"c245"</definedName>
    <definedName name="IQ_CURRENT_PORT_PCT" hidden="1">"c2541"</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 hidden="1">"c6206"</definedName>
    <definedName name="IQ_DA_CF_REIT" hidden="1">"c254"</definedName>
    <definedName name="IQ_DA_CF_UTI" hidden="1">"c255"</definedName>
    <definedName name="IQ_DA_EBITDA" hidden="1">"c5528"</definedName>
    <definedName name="IQ_DA_FIN" hidden="1">"c256"</definedName>
    <definedName name="IQ_DA_INS" hidden="1">"c257"</definedName>
    <definedName name="IQ_DA_RE" hidden="1">"c6207"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 hidden="1">"c6208"</definedName>
    <definedName name="IQ_DA_SUPPL_CF_REIT" hidden="1">"c266"</definedName>
    <definedName name="IQ_DA_SUPPL_CF_UTI" hidden="1">"c267"</definedName>
    <definedName name="IQ_DA_SUPPL_FIN" hidden="1">"c268"</definedName>
    <definedName name="IQ_DA_SUPPL_INS" hidden="1">"c269"</definedName>
    <definedName name="IQ_DA_SUPPL_RE" hidden="1">"c6209"</definedName>
    <definedName name="IQ_DA_SUPPL_REIT" hidden="1">"c270"</definedName>
    <definedName name="IQ_DA_SUPPL_UTI" hidden="1">"c271"</definedName>
    <definedName name="IQ_DA_UTI" hidden="1">"c272"</definedName>
    <definedName name="IQ_DAILY" hidden="1">500000</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BT_ADJ" hidden="1">"c2515"</definedName>
    <definedName name="IQ_DEBT_ADJ_PCT" hidden="1">"c2516"</definedName>
    <definedName name="IQ_DEBT_EQUITY_EST" hidden="1">"c4257"</definedName>
    <definedName name="IQ_DEBT_EQUITY_HIGH_EST" hidden="1">"c4258"</definedName>
    <definedName name="IQ_DEBT_EQUITY_LOW_EST" hidden="1">"c4259"</definedName>
    <definedName name="IQ_DEBT_EQUITY_MEDIAN_EST" hidden="1">"c4260"</definedName>
    <definedName name="IQ_DEBT_EQUITY_NUM_EST" hidden="1">"c4261"</definedName>
    <definedName name="IQ_DEBT_EQUITY_STDDEV_EST" hidden="1">"c4262"</definedName>
    <definedName name="IQ_DEBT_EQUIV_NET_PBO" hidden="1">"c2938"</definedName>
    <definedName name="IQ_DEBT_EQUIV_OPER_LEASE" hidden="1">"c2935"</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INTEREST_COST_DOMESTIC" hidden="1">"c2652"</definedName>
    <definedName name="IQ_DEF_BENEFIT_INTEREST_COST_FOREIGN" hidden="1">"c2660"</definedName>
    <definedName name="IQ_DEF_BENEFIT_OTHER_COST" hidden="1">"c284"</definedName>
    <definedName name="IQ_DEF_BENEFIT_OTHER_COST_DOMESTIC" hidden="1">"c2654"</definedName>
    <definedName name="IQ_DEF_BENEFIT_OTHER_COST_FOREIGN" hidden="1">"c2662"</definedName>
    <definedName name="IQ_DEF_BENEFIT_ROA" hidden="1">"c285"</definedName>
    <definedName name="IQ_DEF_BENEFIT_ROA_DOMESTIC" hidden="1">"c2653"</definedName>
    <definedName name="IQ_DEF_BENEFIT_ROA_FOREIGN" hidden="1">"c2661"</definedName>
    <definedName name="IQ_DEF_BENEFIT_SERVICE_COST" hidden="1">"c286"</definedName>
    <definedName name="IQ_DEF_BENEFIT_SERVICE_COST_DOMESTIC" hidden="1">"c2651"</definedName>
    <definedName name="IQ_DEF_BENEFIT_SERVICE_COST_FOREIGN" hidden="1">"c2659"</definedName>
    <definedName name="IQ_DEF_BENEFIT_TOTAL_COST" hidden="1">"c287"</definedName>
    <definedName name="IQ_DEF_BENEFIT_TOTAL_COST_DOMESTIC" hidden="1">"c2655"</definedName>
    <definedName name="IQ_DEF_BENEFIT_TOTAL_COST_FOREIGN" hidden="1">"c2663"</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 hidden="1">"c6210"</definedName>
    <definedName name="IQ_DEF_CHARGES_LT_REIT" hidden="1">"c297"</definedName>
    <definedName name="IQ_DEF_CHARGES_LT_UTI" hidden="1">"c298"</definedName>
    <definedName name="IQ_DEF_CHARGES_RE" hidden="1">"c6211"</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 hidden="1">"c6212"</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 hidden="1">"c6213"</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OSITS_INTEREST_SECURITIES" hidden="1">"c5509"</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FF_LASTCLOSE_TARGET_PRICE_REUT" hidden="1">"c5436"</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OUTSTANDING_CURRENT_EST" hidden="1">"c4263"</definedName>
    <definedName name="IQ_DILUT_OUTSTANDING_CURRENT_HIGH_EST" hidden="1">"c4264"</definedName>
    <definedName name="IQ_DILUT_OUTSTANDING_CURRENT_LOW_EST" hidden="1">"c4265"</definedName>
    <definedName name="IQ_DILUT_OUTSTANDING_CURRENT_MEDIAN_EST" hidden="1">"c4266"</definedName>
    <definedName name="IQ_DILUT_OUTSTANDING_CURRENT_NUM_EST" hidden="1">"c4267"</definedName>
    <definedName name="IQ_DILUT_OUTSTANDING_CURRENT_STDDEV_EST" hidden="1">"c4268"</definedName>
    <definedName name="IQ_DILUT_WEIGHT" hidden="1">"c326"</definedName>
    <definedName name="IQ_DILUT_WEIGHT_EST" hidden="1">"c4269"</definedName>
    <definedName name="IQ_DILUT_WEIGHT_GUIDANCE" hidden="1">"c4270"</definedName>
    <definedName name="IQ_DILUT_WEIGHT_HIGH_EST" hidden="1">"c4271"</definedName>
    <definedName name="IQ_DILUT_WEIGHT_LOW_EST" hidden="1">"c4272"</definedName>
    <definedName name="IQ_DILUT_WEIGHT_MEDIAN_EST" hidden="1">"c4273"</definedName>
    <definedName name="IQ_DILUT_WEIGHT_NUM_EST" hidden="1">"c4274"</definedName>
    <definedName name="IQ_DILUT_WEIGHT_STDDEV_EST" hidden="1">"c4275"</definedName>
    <definedName name="IQ_DIRECT_AH_EARNED" hidden="1">"c2740"</definedName>
    <definedName name="IQ_DIRECT_EARNED" hidden="1">"c2730"</definedName>
    <definedName name="IQ_DIRECT_LIFE_EARNED" hidden="1">"c2735"</definedName>
    <definedName name="IQ_DIRECT_LIFE_IN_FORCE" hidden="1">"c2765"</definedName>
    <definedName name="IQ_DIRECT_PC_EARNED" hidden="1">"c2745"</definedName>
    <definedName name="IQ_DIRECT_WRITTEN" hidden="1">"c2724"</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STRIBUTABLE_CASH" hidden="1">"c3002"</definedName>
    <definedName name="IQ_DISTRIBUTABLE_CASH_ACT_OR_EST" hidden="1">"c4278"</definedName>
    <definedName name="IQ_DISTRIBUTABLE_CASH_EST" hidden="1">"c4277"</definedName>
    <definedName name="IQ_DISTRIBUTABLE_CASH_GUIDANCE" hidden="1">"c4279"</definedName>
    <definedName name="IQ_DISTRIBUTABLE_CASH_HIGH_EST" hidden="1">"c4280"</definedName>
    <definedName name="IQ_DISTRIBUTABLE_CASH_HIGH_GUIDANCE" hidden="1">"c4198"</definedName>
    <definedName name="IQ_DISTRIBUTABLE_CASH_LOW_EST" hidden="1">"c4281"</definedName>
    <definedName name="IQ_DISTRIBUTABLE_CASH_LOW_GUIDANCE" hidden="1">"c4238"</definedName>
    <definedName name="IQ_DISTRIBUTABLE_CASH_MEDIAN_EST" hidden="1">"c4282"</definedName>
    <definedName name="IQ_DISTRIBUTABLE_CASH_NUM_EST" hidden="1">"c4283"</definedName>
    <definedName name="IQ_DISTRIBUTABLE_CASH_PAYOUT" hidden="1">"c3005"</definedName>
    <definedName name="IQ_DISTRIBUTABLE_CASH_SHARE" hidden="1">"c3003"</definedName>
    <definedName name="IQ_DISTRIBUTABLE_CASH_SHARE_ACT_OR_EST" hidden="1">"c4286"</definedName>
    <definedName name="IQ_DISTRIBUTABLE_CASH_SHARE_EST" hidden="1">"c4285"</definedName>
    <definedName name="IQ_DISTRIBUTABLE_CASH_SHARE_GUIDANCE" hidden="1">"c4287"</definedName>
    <definedName name="IQ_DISTRIBUTABLE_CASH_SHARE_HIGH_EST" hidden="1">"c4288"</definedName>
    <definedName name="IQ_DISTRIBUTABLE_CASH_SHARE_HIGH_GUIDANCE" hidden="1">"c4199"</definedName>
    <definedName name="IQ_DISTRIBUTABLE_CASH_SHARE_LOW_EST" hidden="1">"c4289"</definedName>
    <definedName name="IQ_DISTRIBUTABLE_CASH_SHARE_LOW_GUIDANCE" hidden="1">"c4239"</definedName>
    <definedName name="IQ_DISTRIBUTABLE_CASH_SHARE_MEDIAN_EST" hidden="1">"c4290"</definedName>
    <definedName name="IQ_DISTRIBUTABLE_CASH_SHARE_NUM_EST" hidden="1">"c4291"</definedName>
    <definedName name="IQ_DISTRIBUTABLE_CASH_SHARE_STDDEV_EST" hidden="1">"c4292"</definedName>
    <definedName name="IQ_DISTRIBUTABLE_CASH_STDDEV_EST" hidden="1">"c4294"</definedName>
    <definedName name="IQ_DIV_AMOUNT" hidden="1">"c3041"</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EST" hidden="1">"c4296"</definedName>
    <definedName name="IQ_DIVIDEND_HIGH_EST" hidden="1">"c4297"</definedName>
    <definedName name="IQ_DIVIDEND_LOW_EST" hidden="1">"c4298"</definedName>
    <definedName name="IQ_DIVIDEND_MEDIAN_EST" hidden="1">"c4299"</definedName>
    <definedName name="IQ_DIVIDEND_NUM_EST" hidden="1">"c4300"</definedName>
    <definedName name="IQ_DIVIDEND_STDDEV_EST" hidden="1">"c4301"</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OC_CLAUSE" hidden="1">"c6032"</definedName>
    <definedName name="IQ_DPAC_ACC" hidden="1">"c2799"</definedName>
    <definedName name="IQ_DPAC_AMORT" hidden="1">"c2795"</definedName>
    <definedName name="IQ_DPAC_BEG" hidden="1">"c2791"</definedName>
    <definedName name="IQ_DPAC_COMMISSIONS" hidden="1">"c2792"</definedName>
    <definedName name="IQ_DPAC_END" hidden="1">"c2801"</definedName>
    <definedName name="IQ_DPAC_FX" hidden="1">"c2798"</definedName>
    <definedName name="IQ_DPAC_OTHER_ADJ" hidden="1">"c2800"</definedName>
    <definedName name="IQ_DPAC_OTHERS" hidden="1">"c2793"</definedName>
    <definedName name="IQ_DPAC_PERIOD" hidden="1">"c2794"</definedName>
    <definedName name="IQ_DPAC_REAL_GAIN" hidden="1">"c2797"</definedName>
    <definedName name="IQ_DPAC_UNREAL_GAIN" hidden="1">"c2796"</definedName>
    <definedName name="IQ_DPS_10YR_ANN_CAGR" hidden="1">"c6065"</definedName>
    <definedName name="IQ_DPS_10YR_ANN_GROWTH" hidden="1">"c337"</definedName>
    <definedName name="IQ_DPS_1YR_ANN_GROWTH" hidden="1">"c338"</definedName>
    <definedName name="IQ_DPS_2YR_ANN_CAGR" hidden="1">"c6066"</definedName>
    <definedName name="IQ_DPS_2YR_ANN_GROWTH" hidden="1">"c339"</definedName>
    <definedName name="IQ_DPS_3YR_ANN_CAGR" hidden="1">"c6067"</definedName>
    <definedName name="IQ_DPS_3YR_ANN_GROWTH" hidden="1">"c340"</definedName>
    <definedName name="IQ_DPS_5YR_ANN_CAGR" hidden="1">"c6068"</definedName>
    <definedName name="IQ_DPS_5YR_ANN_GROWTH" hidden="1">"c341"</definedName>
    <definedName name="IQ_DPS_7YR_ANN_CAGR" hidden="1">"c6069"</definedName>
    <definedName name="IQ_DPS_7YR_ANN_GROWTH" hidden="1">"c342"</definedName>
    <definedName name="IQ_DPS_ACT_OR_EST" hidden="1">"c2218"</definedName>
    <definedName name="IQ_DPS_ACT_OR_EST_REUT" hidden="1">"c5464"</definedName>
    <definedName name="IQ_DPS_EST" hidden="1">"c1674"</definedName>
    <definedName name="IQ_DPS_EST_BOTTOM_UP" hidden="1">"c5493"</definedName>
    <definedName name="IQ_DPS_EST_BOTTOM_UP_REUT" hidden="1">"c5501"</definedName>
    <definedName name="IQ_DPS_EST_REUT" hidden="1">"c3851"</definedName>
    <definedName name="IQ_DPS_GUIDANCE" hidden="1">"c4302"</definedName>
    <definedName name="IQ_DPS_HIGH_EST" hidden="1">"c1676"</definedName>
    <definedName name="IQ_DPS_HIGH_EST_REUT" hidden="1">"c3853"</definedName>
    <definedName name="IQ_DPS_HIGH_GUIDANCE" hidden="1">"c4168"</definedName>
    <definedName name="IQ_DPS_LOW_EST" hidden="1">"c1677"</definedName>
    <definedName name="IQ_DPS_LOW_EST_REUT" hidden="1">"c3854"</definedName>
    <definedName name="IQ_DPS_LOW_GUIDANCE" hidden="1">"c4208"</definedName>
    <definedName name="IQ_DPS_MEDIAN_EST" hidden="1">"c1675"</definedName>
    <definedName name="IQ_DPS_MEDIAN_EST_REUT" hidden="1">"c3852"</definedName>
    <definedName name="IQ_DPS_NUM_EST" hidden="1">"c1678"</definedName>
    <definedName name="IQ_DPS_NUM_EST_REUT" hidden="1">"c3855"</definedName>
    <definedName name="IQ_DPS_STDDEV_EST" hidden="1">"c1679"</definedName>
    <definedName name="IQ_DPS_STDDEV_EST_REUT" hidden="1">"c3856"</definedName>
    <definedName name="IQ_DURATION" hidden="1">"c2181"</definedName>
    <definedName name="IQ_EARNING_ASSET_YIELD" hidden="1">"c343"</definedName>
    <definedName name="IQ_EARNING_CO" hidden="1">"c344"</definedName>
    <definedName name="IQ_EARNING_CO_10YR_ANN_CAGR" hidden="1">"c6070"</definedName>
    <definedName name="IQ_EARNING_CO_10YR_ANN_GROWTH" hidden="1">"c345"</definedName>
    <definedName name="IQ_EARNING_CO_1YR_ANN_GROWTH" hidden="1">"c346"</definedName>
    <definedName name="IQ_EARNING_CO_2YR_ANN_CAGR" hidden="1">"c6071"</definedName>
    <definedName name="IQ_EARNING_CO_2YR_ANN_GROWTH" hidden="1">"c347"</definedName>
    <definedName name="IQ_EARNING_CO_3YR_ANN_CAGR" hidden="1">"c6072"</definedName>
    <definedName name="IQ_EARNING_CO_3YR_ANN_GROWTH" hidden="1">"c348"</definedName>
    <definedName name="IQ_EARNING_CO_5YR_ANN_CAGR" hidden="1">"c6073"</definedName>
    <definedName name="IQ_EARNING_CO_5YR_ANN_GROWTH" hidden="1">"c349"</definedName>
    <definedName name="IQ_EARNING_CO_7YR_ANN_CAGR" hidden="1">"c6074"</definedName>
    <definedName name="IQ_EARNING_CO_7YR_ANN_GROWTH" hidden="1">"c350"</definedName>
    <definedName name="IQ_EARNING_CO_MARGIN" hidden="1">"c351"</definedName>
    <definedName name="IQ_EARNINGS_ANNOUNCE_DATE" hidden="1">"c1649"</definedName>
    <definedName name="IQ_EARNINGS_ANNOUNCE_DATE_REUT" hidden="1">"c5314"</definedName>
    <definedName name="IQ_EBIT" hidden="1">"c352"</definedName>
    <definedName name="IQ_EBIT_10YR_ANN_CAGR" hidden="1">"c6075"</definedName>
    <definedName name="IQ_EBIT_10YR_ANN_GROWTH" hidden="1">"c353"</definedName>
    <definedName name="IQ_EBIT_1YR_ANN_GROWTH" hidden="1">"c354"</definedName>
    <definedName name="IQ_EBIT_2YR_ANN_CAGR" hidden="1">"c6076"</definedName>
    <definedName name="IQ_EBIT_2YR_ANN_GROWTH" hidden="1">"c355"</definedName>
    <definedName name="IQ_EBIT_3YR_ANN_CAGR" hidden="1">"c6077"</definedName>
    <definedName name="IQ_EBIT_3YR_ANN_GROWTH" hidden="1">"c356"</definedName>
    <definedName name="IQ_EBIT_5YR_ANN_CAGR" hidden="1">"c6078"</definedName>
    <definedName name="IQ_EBIT_5YR_ANN_GROWTH" hidden="1">"c357"</definedName>
    <definedName name="IQ_EBIT_7YR_ANN_CAGR" hidden="1">"c6079"</definedName>
    <definedName name="IQ_EBIT_7YR_ANN_GROWTH" hidden="1">"c358"</definedName>
    <definedName name="IQ_EBIT_ACT_OR_EST" hidden="1">"c2219"</definedName>
    <definedName name="IQ_EBIT_ACT_OR_EST_REUT" hidden="1">"c5465"</definedName>
    <definedName name="IQ_EBIT_EQ_INC" hidden="1">"c3498"</definedName>
    <definedName name="IQ_EBIT_EQ_INC_EXCL_SBC" hidden="1">"c3502"</definedName>
    <definedName name="IQ_EBIT_EST" hidden="1">"c1681"</definedName>
    <definedName name="IQ_EBIT_EST_REUT" hidden="1">"c5333"</definedName>
    <definedName name="IQ_EBIT_EXCL_SBC" hidden="1">"c3082"</definedName>
    <definedName name="IQ_EBIT_GUIDANCE" hidden="1">"c4303"</definedName>
    <definedName name="IQ_EBIT_GW_ACT_OR_EST" hidden="1">"c4306"</definedName>
    <definedName name="IQ_EBIT_GW_EST" hidden="1">"c4305"</definedName>
    <definedName name="IQ_EBIT_GW_GUIDANCE" hidden="1">"c4307"</definedName>
    <definedName name="IQ_EBIT_GW_HIGH_EST" hidden="1">"c4308"</definedName>
    <definedName name="IQ_EBIT_GW_HIGH_GUIDANCE" hidden="1">"c4171"</definedName>
    <definedName name="IQ_EBIT_GW_LOW_EST" hidden="1">"c4309"</definedName>
    <definedName name="IQ_EBIT_GW_LOW_GUIDANCE" hidden="1">"c4211"</definedName>
    <definedName name="IQ_EBIT_GW_MEDIAN_EST" hidden="1">"c4310"</definedName>
    <definedName name="IQ_EBIT_GW_NUM_EST" hidden="1">"c4311"</definedName>
    <definedName name="IQ_EBIT_GW_STDDEV_EST" hidden="1">"c4312"</definedName>
    <definedName name="IQ_EBIT_HIGH_EST" hidden="1">"c1683"</definedName>
    <definedName name="IQ_EBIT_HIGH_EST_REUT" hidden="1">"c5335"</definedName>
    <definedName name="IQ_EBIT_HIGH_GUIDANCE" hidden="1">"c4172"</definedName>
    <definedName name="IQ_EBIT_INT" hidden="1">"c360"</definedName>
    <definedName name="IQ_EBIT_LOW_EST" hidden="1">"c1684"</definedName>
    <definedName name="IQ_EBIT_LOW_EST_REUT" hidden="1">"c5336"</definedName>
    <definedName name="IQ_EBIT_LOW_GUIDANCE" hidden="1">"c4212"</definedName>
    <definedName name="IQ_EBIT_MARGIN" hidden="1">"c359"</definedName>
    <definedName name="IQ_EBIT_MEDIAN_EST" hidden="1">"c1682"</definedName>
    <definedName name="IQ_EBIT_MEDIAN_EST_REUT" hidden="1">"c5334"</definedName>
    <definedName name="IQ_EBIT_NUM_EST" hidden="1">"c1685"</definedName>
    <definedName name="IQ_EBIT_NUM_EST_REUT" hidden="1">"c5337"</definedName>
    <definedName name="IQ_EBIT_OVER_IE" hidden="1">"c1369"</definedName>
    <definedName name="IQ_EBIT_SBC_ACT_OR_EST" hidden="1">"c4316"</definedName>
    <definedName name="IQ_EBIT_SBC_EST" hidden="1">"c4315"</definedName>
    <definedName name="IQ_EBIT_SBC_GUIDANCE" hidden="1">"c4317"</definedName>
    <definedName name="IQ_EBIT_SBC_GW_ACT_OR_EST" hidden="1">"c4320"</definedName>
    <definedName name="IQ_EBIT_SBC_GW_EST" hidden="1">"c4319"</definedName>
    <definedName name="IQ_EBIT_SBC_GW_GUIDANCE" hidden="1">"c4321"</definedName>
    <definedName name="IQ_EBIT_SBC_GW_HIGH_EST" hidden="1">"c4322"</definedName>
    <definedName name="IQ_EBIT_SBC_GW_HIGH_GUIDANCE" hidden="1">"c4193"</definedName>
    <definedName name="IQ_EBIT_SBC_GW_LOW_EST" hidden="1">"c4323"</definedName>
    <definedName name="IQ_EBIT_SBC_GW_LOW_GUIDANCE" hidden="1">"c4233"</definedName>
    <definedName name="IQ_EBIT_SBC_GW_MEDIAN_EST" hidden="1">"c4324"</definedName>
    <definedName name="IQ_EBIT_SBC_GW_NUM_EST" hidden="1">"c4325"</definedName>
    <definedName name="IQ_EBIT_SBC_GW_STDDEV_EST" hidden="1">"c4326"</definedName>
    <definedName name="IQ_EBIT_SBC_HIGH_EST" hidden="1">"c4328"</definedName>
    <definedName name="IQ_EBIT_SBC_HIGH_GUIDANCE" hidden="1">"c4192"</definedName>
    <definedName name="IQ_EBIT_SBC_LOW_EST" hidden="1">"c4329"</definedName>
    <definedName name="IQ_EBIT_SBC_LOW_GUIDANCE" hidden="1">"c4232"</definedName>
    <definedName name="IQ_EBIT_SBC_MEDIAN_EST" hidden="1">"c4330"</definedName>
    <definedName name="IQ_EBIT_SBC_NUM_EST" hidden="1">"c4331"</definedName>
    <definedName name="IQ_EBIT_SBC_STDDEV_EST" hidden="1">"c4332"</definedName>
    <definedName name="IQ_EBIT_STDDEV_EST" hidden="1">"c1686"</definedName>
    <definedName name="IQ_EBIT_STDDEV_EST_REUT" hidden="1">"c5338"</definedName>
    <definedName name="IQ_EBITA" hidden="1">"c1910"</definedName>
    <definedName name="IQ_EBITA_10YR_ANN_CAGR" hidden="1">"c6184"</definedName>
    <definedName name="IQ_EBITA_10YR_ANN_GROWTH" hidden="1">"c1954"</definedName>
    <definedName name="IQ_EBITA_1YR_ANN_GROWTH" hidden="1">"c1949"</definedName>
    <definedName name="IQ_EBITA_2YR_ANN_CAGR" hidden="1">"c6180"</definedName>
    <definedName name="IQ_EBITA_2YR_ANN_GROWTH" hidden="1">"c1950"</definedName>
    <definedName name="IQ_EBITA_3YR_ANN_CAGR" hidden="1">"c6181"</definedName>
    <definedName name="IQ_EBITA_3YR_ANN_GROWTH" hidden="1">"c1951"</definedName>
    <definedName name="IQ_EBITA_5YR_ANN_CAGR" hidden="1">"c6182"</definedName>
    <definedName name="IQ_EBITA_5YR_ANN_GROWTH" hidden="1">"c1952"</definedName>
    <definedName name="IQ_EBITA_7YR_ANN_CAGR" hidden="1">"c6183"</definedName>
    <definedName name="IQ_EBITA_7YR_ANN_GROWTH" hidden="1">"c1953"</definedName>
    <definedName name="IQ_EBITA_EQ_INC" hidden="1">"c3497"</definedName>
    <definedName name="IQ_EBITA_EQ_INC_EXCL_SBC" hidden="1">"c3501"</definedName>
    <definedName name="IQ_EBITA_EXCL_SBC" hidden="1">"c3080"</definedName>
    <definedName name="IQ_EBITA_MARGIN" hidden="1">"c1963"</definedName>
    <definedName name="IQ_EBITDA" hidden="1">"c361"</definedName>
    <definedName name="IQ_EBITDA_10YR_ANN_CAGR" hidden="1">"c6080"</definedName>
    <definedName name="IQ_EBITDA_10YR_ANN_GROWTH" hidden="1">"c362"</definedName>
    <definedName name="IQ_EBITDA_1YR_ANN_GROWTH" hidden="1">"c363"</definedName>
    <definedName name="IQ_EBITDA_2YR_ANN_CAGR" hidden="1">"c6081"</definedName>
    <definedName name="IQ_EBITDA_2YR_ANN_GROWTH" hidden="1">"c364"</definedName>
    <definedName name="IQ_EBITDA_3YR_ANN_CAGR" hidden="1">"c6082"</definedName>
    <definedName name="IQ_EBITDA_3YR_ANN_GROWTH" hidden="1">"c365"</definedName>
    <definedName name="IQ_EBITDA_5YR_ANN_CAGR" hidden="1">"c6083"</definedName>
    <definedName name="IQ_EBITDA_5YR_ANN_GROWTH" hidden="1">"c366"</definedName>
    <definedName name="IQ_EBITDA_7YR_ANN_CAGR" hidden="1">"c6084"</definedName>
    <definedName name="IQ_EBITDA_7YR_ANN_GROWTH" hidden="1">"c367"</definedName>
    <definedName name="IQ_EBITDA_ACT_OR_EST" hidden="1">"c2215"</definedName>
    <definedName name="IQ_EBITDA_ACT_OR_EST_REUT" hidden="1">"c5462"</definedName>
    <definedName name="IQ_EBITDA_CAPEX_INT" hidden="1">"c368"</definedName>
    <definedName name="IQ_EBITDA_CAPEX_OVER_TOTAL_IE" hidden="1">"c1370"</definedName>
    <definedName name="IQ_EBITDA_EQ_INC" hidden="1">"c3496"</definedName>
    <definedName name="IQ_EBITDA_EQ_INC_EXCL_SBC" hidden="1">"c3500"</definedName>
    <definedName name="IQ_EBITDA_EST" hidden="1">"c369"</definedName>
    <definedName name="IQ_EBITDA_EST_REUT" hidden="1">"c3640"</definedName>
    <definedName name="IQ_EBITDA_EXCL_SBC" hidden="1">"c3081"</definedName>
    <definedName name="IQ_EBITDA_GUIDANCE" hidden="1">"c4334"</definedName>
    <definedName name="IQ_EBITDA_HIGH_EST" hidden="1">"c370"</definedName>
    <definedName name="IQ_EBITDA_HIGH_EST_REUT" hidden="1">"c3642"</definedName>
    <definedName name="IQ_EBITDA_HIGH_GUIDANCE" hidden="1">"c4170"</definedName>
    <definedName name="IQ_EBITDA_INT" hidden="1">"c373"</definedName>
    <definedName name="IQ_EBITDA_LOW_EST" hidden="1">"c371"</definedName>
    <definedName name="IQ_EBITDA_LOW_EST_REUT" hidden="1">"c3643"</definedName>
    <definedName name="IQ_EBITDA_LOW_GUIDANCE" hidden="1">"c4210"</definedName>
    <definedName name="IQ_EBITDA_MARGIN" hidden="1">"c372"</definedName>
    <definedName name="IQ_EBITDA_MEDIAN_EST" hidden="1">"c1663"</definedName>
    <definedName name="IQ_EBITDA_MEDIAN_EST_REUT" hidden="1">"c3641"</definedName>
    <definedName name="IQ_EBITDA_NUM_EST" hidden="1">"c374"</definedName>
    <definedName name="IQ_EBITDA_NUM_EST_REUT" hidden="1">"c3644"</definedName>
    <definedName name="IQ_EBITDA_OVER_TOTAL_IE" hidden="1">"c1371"</definedName>
    <definedName name="IQ_EBITDA_SBC_ACT_OR_EST" hidden="1">"c4337"</definedName>
    <definedName name="IQ_EBITDA_SBC_EST" hidden="1">"c4336"</definedName>
    <definedName name="IQ_EBITDA_SBC_GUIDANCE" hidden="1">"c4338"</definedName>
    <definedName name="IQ_EBITDA_SBC_HIGH_EST" hidden="1">"c4339"</definedName>
    <definedName name="IQ_EBITDA_SBC_HIGH_GUIDANCE" hidden="1">"c4194"</definedName>
    <definedName name="IQ_EBITDA_SBC_LOW_EST" hidden="1">"c4340"</definedName>
    <definedName name="IQ_EBITDA_SBC_LOW_GUIDANCE" hidden="1">"c4234"</definedName>
    <definedName name="IQ_EBITDA_SBC_MEDIAN_EST" hidden="1">"c4341"</definedName>
    <definedName name="IQ_EBITDA_SBC_NUM_EST" hidden="1">"c4342"</definedName>
    <definedName name="IQ_EBITDA_SBC_STDDEV_EST" hidden="1">"c4343"</definedName>
    <definedName name="IQ_EBITDA_STDDEV_EST" hidden="1">"c375"</definedName>
    <definedName name="IQ_EBITDA_STDDEV_EST_REUT" hidden="1">"c3645"</definedName>
    <definedName name="IQ_EBITDAR" hidden="1">"c2989"</definedName>
    <definedName name="IQ_EBITDAR_EQ_INC" hidden="1">"c3499"</definedName>
    <definedName name="IQ_EBITDAR_EQ_INC_EXCL_SBC" hidden="1">"c3503"</definedName>
    <definedName name="IQ_EBITDAR_EXCL_SBC" hidden="1">"c3083"</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 hidden="1">"c6214"</definedName>
    <definedName name="IQ_EBT_EXCL_REIT" hidden="1">"c384"</definedName>
    <definedName name="IQ_EBT_EXCL_UTI" hidden="1">"c385"</definedName>
    <definedName name="IQ_EBT_FIN" hidden="1">"c386"</definedName>
    <definedName name="IQ_EBT_GAAP_GUIDANCE" hidden="1">"c4345"</definedName>
    <definedName name="IQ_EBT_GAAP_HIGH_GUIDANCE" hidden="1">"c4174"</definedName>
    <definedName name="IQ_EBT_GAAP_LOW_GUIDANCE" hidden="1">"c4214"</definedName>
    <definedName name="IQ_EBT_GUIDANCE" hidden="1">"c4346"</definedName>
    <definedName name="IQ_EBT_GW_GUIDANCE" hidden="1">"c4347"</definedName>
    <definedName name="IQ_EBT_GW_HIGH_GUIDANCE" hidden="1">"c4175"</definedName>
    <definedName name="IQ_EBT_GW_LOW_GUIDANCE" hidden="1">"c4215"</definedName>
    <definedName name="IQ_EBT_HIGH_GUIDANCE" hidden="1">"c4173"</definedName>
    <definedName name="IQ_EBT_INCL_MARGIN" hidden="1">"c387"</definedName>
    <definedName name="IQ_EBT_INS" hidden="1">"c388"</definedName>
    <definedName name="IQ_EBT_LOW_GUIDANCE" hidden="1">"c4213"</definedName>
    <definedName name="IQ_EBT_RE" hidden="1">"c6215"</definedName>
    <definedName name="IQ_EBT_REIT" hidden="1">"c389"</definedName>
    <definedName name="IQ_EBT_SBC_ACT_OR_EST" hidden="1">"c4350"</definedName>
    <definedName name="IQ_EBT_SBC_EST" hidden="1">"c4349"</definedName>
    <definedName name="IQ_EBT_SBC_GUIDANCE" hidden="1">"c4351"</definedName>
    <definedName name="IQ_EBT_SBC_GW_ACT_OR_EST" hidden="1">"c4354"</definedName>
    <definedName name="IQ_EBT_SBC_GW_EST" hidden="1">"c4353"</definedName>
    <definedName name="IQ_EBT_SBC_GW_GUIDANCE" hidden="1">"c4355"</definedName>
    <definedName name="IQ_EBT_SBC_GW_HIGH_EST" hidden="1">"c4356"</definedName>
    <definedName name="IQ_EBT_SBC_GW_HIGH_GUIDANCE" hidden="1">"c4191"</definedName>
    <definedName name="IQ_EBT_SBC_GW_LOW_EST" hidden="1">"c4357"</definedName>
    <definedName name="IQ_EBT_SBC_GW_LOW_GUIDANCE" hidden="1">"c4231"</definedName>
    <definedName name="IQ_EBT_SBC_GW_MEDIAN_EST" hidden="1">"c4358"</definedName>
    <definedName name="IQ_EBT_SBC_GW_NUM_EST" hidden="1">"c4359"</definedName>
    <definedName name="IQ_EBT_SBC_GW_STDDEV_EST" hidden="1">"c4360"</definedName>
    <definedName name="IQ_EBT_SBC_HIGH_EST" hidden="1">"c4362"</definedName>
    <definedName name="IQ_EBT_SBC_HIGH_GUIDANCE" hidden="1">"c4190"</definedName>
    <definedName name="IQ_EBT_SBC_LOW_EST" hidden="1">"c4363"</definedName>
    <definedName name="IQ_EBT_SBC_LOW_GUIDANCE" hidden="1">"c4230"</definedName>
    <definedName name="IQ_EBT_SBC_MEDIAN_EST" hidden="1">"c4364"</definedName>
    <definedName name="IQ_EBT_SBC_NUM_EST" hidden="1">"c4365"</definedName>
    <definedName name="IQ_EBT_SBC_STDDEV_EST" hidden="1">"c4366"</definedName>
    <definedName name="IQ_EBT_UTI" hidden="1">"c390"</definedName>
    <definedName name="IQ_ECS_AUTHORIZED_SHARES" hidden="1">"c5583"</definedName>
    <definedName name="IQ_ECS_AUTHORIZED_SHARES_ABS" hidden="1">"c5597"</definedName>
    <definedName name="IQ_ECS_CONVERT_FACTOR" hidden="1">"c5581"</definedName>
    <definedName name="IQ_ECS_CONVERT_FACTOR_ABS" hidden="1">"c5595"</definedName>
    <definedName name="IQ_ECS_CONVERT_INTO" hidden="1">"c5580"</definedName>
    <definedName name="IQ_ECS_CONVERT_INTO_ABS" hidden="1">"c5594"</definedName>
    <definedName name="IQ_ECS_CONVERT_TYPE" hidden="1">"c5579"</definedName>
    <definedName name="IQ_ECS_CONVERT_TYPE_ABS" hidden="1">"c5593"</definedName>
    <definedName name="IQ_ECS_INACTIVE_DATE" hidden="1">"c5576"</definedName>
    <definedName name="IQ_ECS_INACTIVE_DATE_ABS" hidden="1">"c5590"</definedName>
    <definedName name="IQ_ECS_NAME" hidden="1">"c5571"</definedName>
    <definedName name="IQ_ECS_NAME_ABS" hidden="1">"c5585"</definedName>
    <definedName name="IQ_ECS_NUM_SHAREHOLDERS" hidden="1">"c5584"</definedName>
    <definedName name="IQ_ECS_NUM_SHAREHOLDERS_ABS" hidden="1">"c5598"</definedName>
    <definedName name="IQ_ECS_PAR_VALUE" hidden="1">"c5577"</definedName>
    <definedName name="IQ_ECS_PAR_VALUE_ABS" hidden="1">"c5591"</definedName>
    <definedName name="IQ_ECS_PAR_VALUE_CURRENCY" hidden="1">"c5578"</definedName>
    <definedName name="IQ_ECS_PAR_VALUE_CURRENCY_ABS" hidden="1">"c5592"</definedName>
    <definedName name="IQ_ECS_SHARES_OUT_BS_DATE" hidden="1">"c5572"</definedName>
    <definedName name="IQ_ECS_SHARES_OUT_BS_DATE_ABS" hidden="1">"c5586"</definedName>
    <definedName name="IQ_ECS_SHARES_OUT_FILING_DATE" hidden="1">"c5573"</definedName>
    <definedName name="IQ_ECS_SHARES_OUT_FILING_DATE_ABS" hidden="1">"c5587"</definedName>
    <definedName name="IQ_ECS_START_DATE" hidden="1">"c5575"</definedName>
    <definedName name="IQ_ECS_START_DATE_ABS" hidden="1">"c5589"</definedName>
    <definedName name="IQ_ECS_TYPE" hidden="1">"c5574"</definedName>
    <definedName name="IQ_ECS_TYPE_ABS" hidden="1">"c5588"</definedName>
    <definedName name="IQ_ECS_VOTING" hidden="1">"c5582"</definedName>
    <definedName name="IQ_ECS_VOTING_ABS" hidden="1">"c5596"</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CAGR" hidden="1">"c6085"</definedName>
    <definedName name="IQ_EPS_10YR_ANN_GROWTH" hidden="1">"c393"</definedName>
    <definedName name="IQ_EPS_1YR_ANN_GROWTH" hidden="1">"c394"</definedName>
    <definedName name="IQ_EPS_2YR_ANN_CAGR" hidden="1">"c6086"</definedName>
    <definedName name="IQ_EPS_2YR_ANN_GROWTH" hidden="1">"c395"</definedName>
    <definedName name="IQ_EPS_3YR_ANN_CAGR" hidden="1">"c6087"</definedName>
    <definedName name="IQ_EPS_3YR_ANN_GROWTH" hidden="1">"c396"</definedName>
    <definedName name="IQ_EPS_5YR_ANN_CAGR" hidden="1">"c6088"</definedName>
    <definedName name="IQ_EPS_5YR_ANN_GROWTH" hidden="1">"c397"</definedName>
    <definedName name="IQ_EPS_7YR_ANN_CAGR" hidden="1">"c6089"</definedName>
    <definedName name="IQ_EPS_7YR_ANN_GROWTH" hidden="1">"c398"</definedName>
    <definedName name="IQ_EPS_ACT_OR_EST" hidden="1">"c2213"</definedName>
    <definedName name="IQ_EPS_ACT_OR_EST_REUT" hidden="1">"c5460"</definedName>
    <definedName name="IQ_EPS_EST" hidden="1">"c399"</definedName>
    <definedName name="IQ_EPS_EST_BOTTOM_UP" hidden="1">"c5489"</definedName>
    <definedName name="IQ_EPS_EST_BOTTOM_UP_REUT" hidden="1">"c5497"</definedName>
    <definedName name="IQ_EPS_EST_REUT" hidden="1">"c5453"</definedName>
    <definedName name="IQ_EPS_EXCL_GUIDANCE" hidden="1">"c4368"</definedName>
    <definedName name="IQ_EPS_EXCL_HIGH_GUIDANCE" hidden="1">"c4369"</definedName>
    <definedName name="IQ_EPS_EXCL_LOW_GUIDANCE" hidden="1">"c4204"</definedName>
    <definedName name="IQ_EPS_GAAP_GUIDANCE" hidden="1">"c4370"</definedName>
    <definedName name="IQ_EPS_GAAP_HIGH_GUIDANCE" hidden="1">"c4371"</definedName>
    <definedName name="IQ_EPS_GAAP_LOW_GUIDANCE" hidden="1">"c4205"</definedName>
    <definedName name="IQ_EPS_GW_ACT_OR_EST" hidden="1">"c2223"</definedName>
    <definedName name="IQ_EPS_GW_ACT_OR_EST_REUT" hidden="1">"c5469"</definedName>
    <definedName name="IQ_EPS_GW_EST" hidden="1">"c1737"</definedName>
    <definedName name="IQ_EPS_GW_EST_BOTTOM_UP" hidden="1">"c5491"</definedName>
    <definedName name="IQ_EPS_GW_EST_BOTTOM_UP_REUT" hidden="1">"c5499"</definedName>
    <definedName name="IQ_EPS_GW_EST_REUT" hidden="1">"c5389"</definedName>
    <definedName name="IQ_EPS_GW_GUIDANCE" hidden="1">"c4372"</definedName>
    <definedName name="IQ_EPS_GW_HIGH_EST" hidden="1">"c1739"</definedName>
    <definedName name="IQ_EPS_GW_HIGH_EST_REUT" hidden="1">"c5391"</definedName>
    <definedName name="IQ_EPS_GW_HIGH_GUIDANCE" hidden="1">"c4373"</definedName>
    <definedName name="IQ_EPS_GW_LOW_EST" hidden="1">"c1740"</definedName>
    <definedName name="IQ_EPS_GW_LOW_EST_REUT" hidden="1">"c5392"</definedName>
    <definedName name="IQ_EPS_GW_LOW_GUIDANCE" hidden="1">"c4206"</definedName>
    <definedName name="IQ_EPS_GW_MEDIAN_EST" hidden="1">"c1738"</definedName>
    <definedName name="IQ_EPS_GW_MEDIAN_EST_REUT" hidden="1">"c5390"</definedName>
    <definedName name="IQ_EPS_GW_NUM_EST" hidden="1">"c1741"</definedName>
    <definedName name="IQ_EPS_GW_NUM_EST_REUT" hidden="1">"c5393"</definedName>
    <definedName name="IQ_EPS_GW_STDDEV_EST" hidden="1">"c1742"</definedName>
    <definedName name="IQ_EPS_GW_STDDEV_EST_REUT" hidden="1">"c5394"</definedName>
    <definedName name="IQ_EPS_HIGH_EST" hidden="1">"c400"</definedName>
    <definedName name="IQ_EPS_HIGH_EST_REUT" hidden="1">"c5454"</definedName>
    <definedName name="IQ_EPS_LOW_EST" hidden="1">"c401"</definedName>
    <definedName name="IQ_EPS_LOW_EST_REUT" hidden="1">"c5455"</definedName>
    <definedName name="IQ_EPS_MEDIAN_EST" hidden="1">"c1661"</definedName>
    <definedName name="IQ_EPS_MEDIAN_EST_REUT" hidden="1">"c5456"</definedName>
    <definedName name="IQ_EPS_NORM" hidden="1">"c1902"</definedName>
    <definedName name="IQ_EPS_NORM_EST" hidden="1">"c2226"</definedName>
    <definedName name="IQ_EPS_NORM_EST_BOTTOM_UP" hidden="1">"c5490"</definedName>
    <definedName name="IQ_EPS_NORM_EST_BOTTOM_UP_REUT" hidden="1">"c5498"</definedName>
    <definedName name="IQ_EPS_NORM_EST_REUT" hidden="1">"c5326"</definedName>
    <definedName name="IQ_EPS_NORM_HIGH_EST" hidden="1">"c2228"</definedName>
    <definedName name="IQ_EPS_NORM_HIGH_EST_REUT" hidden="1">"c5328"</definedName>
    <definedName name="IQ_EPS_NORM_LOW_EST" hidden="1">"c2229"</definedName>
    <definedName name="IQ_EPS_NORM_LOW_EST_REUT" hidden="1">"c5329"</definedName>
    <definedName name="IQ_EPS_NORM_MEDIAN_EST" hidden="1">"c2227"</definedName>
    <definedName name="IQ_EPS_NORM_MEDIAN_EST_REUT" hidden="1">"c5327"</definedName>
    <definedName name="IQ_EPS_NORM_NUM_EST" hidden="1">"c2230"</definedName>
    <definedName name="IQ_EPS_NORM_NUM_EST_REUT" hidden="1">"c5330"</definedName>
    <definedName name="IQ_EPS_NORM_STDDEV_EST" hidden="1">"c2231"</definedName>
    <definedName name="IQ_EPS_NORM_STDDEV_EST_REUT" hidden="1">"c5331"</definedName>
    <definedName name="IQ_EPS_NUM_EST" hidden="1">"c402"</definedName>
    <definedName name="IQ_EPS_NUM_EST_REUT" hidden="1">"c5451"</definedName>
    <definedName name="IQ_EPS_REPORT_ACT_OR_EST" hidden="1">"c2224"</definedName>
    <definedName name="IQ_EPS_REPORT_ACT_OR_EST_REUT" hidden="1">"c5470"</definedName>
    <definedName name="IQ_EPS_REPORTED_EST" hidden="1">"c1744"</definedName>
    <definedName name="IQ_EPS_REPORTED_EST_BOTTOM_UP" hidden="1">"c5492"</definedName>
    <definedName name="IQ_EPS_REPORTED_EST_BOTTOM_UP_REUT" hidden="1">"c5500"</definedName>
    <definedName name="IQ_EPS_REPORTED_EST_REUT" hidden="1">"c5396"</definedName>
    <definedName name="IQ_EPS_REPORTED_HIGH_EST" hidden="1">"c1746"</definedName>
    <definedName name="IQ_EPS_REPORTED_HIGH_EST_REUT" hidden="1">"c5398"</definedName>
    <definedName name="IQ_EPS_REPORTED_LOW_EST" hidden="1">"c1747"</definedName>
    <definedName name="IQ_EPS_REPORTED_LOW_EST_REUT" hidden="1">"c5399"</definedName>
    <definedName name="IQ_EPS_REPORTED_MEDIAN_EST" hidden="1">"c1745"</definedName>
    <definedName name="IQ_EPS_REPORTED_MEDIAN_EST_REUT" hidden="1">"c5397"</definedName>
    <definedName name="IQ_EPS_REPORTED_NUM_EST" hidden="1">"c1748"</definedName>
    <definedName name="IQ_EPS_REPORTED_NUM_EST_REUT" hidden="1">"c5400"</definedName>
    <definedName name="IQ_EPS_REPORTED_STDDEV_EST" hidden="1">"c1749"</definedName>
    <definedName name="IQ_EPS_REPORTED_STDDEV_EST_REUT" hidden="1">"c5401"</definedName>
    <definedName name="IQ_EPS_SBC_ACT_OR_EST" hidden="1">"c4376"</definedName>
    <definedName name="IQ_EPS_SBC_EST" hidden="1">"c4375"</definedName>
    <definedName name="IQ_EPS_SBC_GUIDANCE" hidden="1">"c4377"</definedName>
    <definedName name="IQ_EPS_SBC_GW_ACT_OR_EST" hidden="1">"c4380"</definedName>
    <definedName name="IQ_EPS_SBC_GW_EST" hidden="1">"c4379"</definedName>
    <definedName name="IQ_EPS_SBC_GW_GUIDANCE" hidden="1">"c4381"</definedName>
    <definedName name="IQ_EPS_SBC_GW_HIGH_EST" hidden="1">"c4382"</definedName>
    <definedName name="IQ_EPS_SBC_GW_HIGH_GUIDANCE" hidden="1">"c4189"</definedName>
    <definedName name="IQ_EPS_SBC_GW_LOW_EST" hidden="1">"c4383"</definedName>
    <definedName name="IQ_EPS_SBC_GW_LOW_GUIDANCE" hidden="1">"c4229"</definedName>
    <definedName name="IQ_EPS_SBC_GW_MEDIAN_EST" hidden="1">"c4384"</definedName>
    <definedName name="IQ_EPS_SBC_GW_NUM_EST" hidden="1">"c4385"</definedName>
    <definedName name="IQ_EPS_SBC_GW_STDDEV_EST" hidden="1">"c4386"</definedName>
    <definedName name="IQ_EPS_SBC_HIGH_EST" hidden="1">"c4388"</definedName>
    <definedName name="IQ_EPS_SBC_HIGH_GUIDANCE" hidden="1">"c4188"</definedName>
    <definedName name="IQ_EPS_SBC_LOW_EST" hidden="1">"c4389"</definedName>
    <definedName name="IQ_EPS_SBC_LOW_GUIDANCE" hidden="1">"c4228"</definedName>
    <definedName name="IQ_EPS_SBC_MEDIAN_EST" hidden="1">"c4390"</definedName>
    <definedName name="IQ_EPS_SBC_NUM_EST" hidden="1">"c4391"</definedName>
    <definedName name="IQ_EPS_SBC_STDDEV_EST" hidden="1">"c4392"</definedName>
    <definedName name="IQ_EPS_STDDEV_EST" hidden="1">"c403"</definedName>
    <definedName name="IQ_EPS_STDDEV_EST_REUT" hidden="1">"c5452"</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BV_REUT" hidden="1">"c5409"</definedName>
    <definedName name="IQ_EST_ACT_BV_SHARE" hidden="1">"c3549"</definedName>
    <definedName name="IQ_EST_ACT_BV_SHARE_REUT" hidden="1">"c5445"</definedName>
    <definedName name="IQ_EST_ACT_CAPEX" hidden="1">"c3546"</definedName>
    <definedName name="IQ_EST_ACT_CAPEX_REUT" hidden="1">"c3975"</definedName>
    <definedName name="IQ_EST_ACT_CASH_FLOW" hidden="1">"c4394"</definedName>
    <definedName name="IQ_EST_ACT_CASH_OPER" hidden="1">"c4395"</definedName>
    <definedName name="IQ_EST_ACT_CFPS" hidden="1">"c1673"</definedName>
    <definedName name="IQ_EST_ACT_CFPS_REUT" hidden="1">"c3850"</definedName>
    <definedName name="IQ_EST_ACT_DISTRIBUTABLE_CASH" hidden="1">"c4396"</definedName>
    <definedName name="IQ_EST_ACT_DISTRIBUTABLE_CASH_SHARE" hidden="1">"c4397"</definedName>
    <definedName name="IQ_EST_ACT_DPS" hidden="1">"c1680"</definedName>
    <definedName name="IQ_EST_ACT_DPS_REUT" hidden="1">"c3857"</definedName>
    <definedName name="IQ_EST_ACT_EBIT" hidden="1">"c1687"</definedName>
    <definedName name="IQ_EST_ACT_EBIT_GW" hidden="1">"c4398"</definedName>
    <definedName name="IQ_EST_ACT_EBIT_REUT" hidden="1">"c5339"</definedName>
    <definedName name="IQ_EST_ACT_EBIT_SBC" hidden="1">"c4399"</definedName>
    <definedName name="IQ_EST_ACT_EBIT_SBC_GW" hidden="1">"c4400"</definedName>
    <definedName name="IQ_EST_ACT_EBITDA" hidden="1">"c1664"</definedName>
    <definedName name="IQ_EST_ACT_EBITDA_REUT" hidden="1">"c3836"</definedName>
    <definedName name="IQ_EST_ACT_EBITDA_SBC" hidden="1">"c4401"</definedName>
    <definedName name="IQ_EST_ACT_EBT_SBC" hidden="1">"c4402"</definedName>
    <definedName name="IQ_EST_ACT_EBT_SBC_GW" hidden="1">"c4403"</definedName>
    <definedName name="IQ_EST_ACT_EPS" hidden="1">"c1648"</definedName>
    <definedName name="IQ_EST_ACT_EPS_GW" hidden="1">"c1743"</definedName>
    <definedName name="IQ_EST_ACT_EPS_GW_REUT" hidden="1">"c5395"</definedName>
    <definedName name="IQ_EST_ACT_EPS_NORM" hidden="1">"c2232"</definedName>
    <definedName name="IQ_EST_ACT_EPS_NORM_REUT" hidden="1">"c5332"</definedName>
    <definedName name="IQ_EST_ACT_EPS_REPORTED" hidden="1">"c1750"</definedName>
    <definedName name="IQ_EST_ACT_EPS_REPORTED_REUT" hidden="1">"c5402"</definedName>
    <definedName name="IQ_EST_ACT_EPS_REUT" hidden="1">"c5457"</definedName>
    <definedName name="IQ_EST_ACT_EPS_SBC" hidden="1">"c4404"</definedName>
    <definedName name="IQ_EST_ACT_EPS_SBC_GW" hidden="1">"c4405"</definedName>
    <definedName name="IQ_EST_ACT_FFO" hidden="1">"c1666"</definedName>
    <definedName name="IQ_EST_ACT_FFO_ADJ" hidden="1">"c4406"</definedName>
    <definedName name="IQ_EST_ACT_FFO_REUT" hidden="1">"c3843"</definedName>
    <definedName name="IQ_EST_ACT_FFO_SHARE" hidden="1">"c4407"</definedName>
    <definedName name="IQ_EST_ACT_GROSS_MARGIN" hidden="1">"c5553"</definedName>
    <definedName name="IQ_EST_ACT_MAINT_CAPEX" hidden="1">"c4408"</definedName>
    <definedName name="IQ_EST_ACT_NAV" hidden="1">"c1757"</definedName>
    <definedName name="IQ_EST_ACT_NET_DEBT" hidden="1">"c3545"</definedName>
    <definedName name="IQ_EST_ACT_NET_DEBT_REUT" hidden="1">"c5446"</definedName>
    <definedName name="IQ_EST_ACT_NI" hidden="1">"c1722"</definedName>
    <definedName name="IQ_EST_ACT_NI_GW" hidden="1">"c1729"</definedName>
    <definedName name="IQ_EST_ACT_NI_GW_REUT" hidden="1">"c5381"</definedName>
    <definedName name="IQ_EST_ACT_NI_REPORTED" hidden="1">"c1736"</definedName>
    <definedName name="IQ_EST_ACT_NI_REPORTED_REUT" hidden="1">"c5388"</definedName>
    <definedName name="IQ_EST_ACT_NI_REUT" hidden="1">"c5374"</definedName>
    <definedName name="IQ_EST_ACT_NI_SBC" hidden="1">"c4409"</definedName>
    <definedName name="IQ_EST_ACT_NI_SBC_GW" hidden="1">"c4410"</definedName>
    <definedName name="IQ_EST_ACT_OPER_INC" hidden="1">"c1694"</definedName>
    <definedName name="IQ_EST_ACT_OPER_INC_REUT" hidden="1">"c5346"</definedName>
    <definedName name="IQ_EST_ACT_PRETAX_GW_INC" hidden="1">"c1708"</definedName>
    <definedName name="IQ_EST_ACT_PRETAX_GW_INC_REUT" hidden="1">"c5360"</definedName>
    <definedName name="IQ_EST_ACT_PRETAX_INC" hidden="1">"c1701"</definedName>
    <definedName name="IQ_EST_ACT_PRETAX_INC_REUT" hidden="1">"c5353"</definedName>
    <definedName name="IQ_EST_ACT_PRETAX_REPORT_INC" hidden="1">"c1715"</definedName>
    <definedName name="IQ_EST_ACT_PRETAX_REPORT_INC_REUT" hidden="1">"c5367"</definedName>
    <definedName name="IQ_EST_ACT_RECURRING_PROFIT" hidden="1">"c4411"</definedName>
    <definedName name="IQ_EST_ACT_RECURRING_PROFIT_SHARE" hidden="1">"c4412"</definedName>
    <definedName name="IQ_EST_ACT_RETURN_ASSETS" hidden="1">"c3547"</definedName>
    <definedName name="IQ_EST_ACT_RETURN_ASSETS_REUT" hidden="1">"c3996"</definedName>
    <definedName name="IQ_EST_ACT_RETURN_EQUITY" hidden="1">"c3548"</definedName>
    <definedName name="IQ_EST_ACT_RETURN_EQUITY_REUT" hidden="1">"c3989"</definedName>
    <definedName name="IQ_EST_ACT_REV" hidden="1">"c2113"</definedName>
    <definedName name="IQ_EST_ACT_REV_REUT" hidden="1">"c3835"</definedName>
    <definedName name="IQ_EST_BV_DIFF_REUT" hidden="1">"c5433"</definedName>
    <definedName name="IQ_EST_BV_SHARE_DIFF" hidden="1">"c4147"</definedName>
    <definedName name="IQ_EST_BV_SHARE_SURPRISE_PERCENT" hidden="1">"c4148"</definedName>
    <definedName name="IQ_EST_BV_SURPRISE_PERCENT_REUT" hidden="1">"c5434"</definedName>
    <definedName name="IQ_EST_CAPEX_DIFF" hidden="1">"c4149"</definedName>
    <definedName name="IQ_EST_CAPEX_GROWTH_1YR" hidden="1">"c3588"</definedName>
    <definedName name="IQ_EST_CAPEX_GROWTH_1YR_REUT" hidden="1">"c5447"</definedName>
    <definedName name="IQ_EST_CAPEX_GROWTH_2YR" hidden="1">"c3589"</definedName>
    <definedName name="IQ_EST_CAPEX_GROWTH_2YR_REUT" hidden="1">"c5448"</definedName>
    <definedName name="IQ_EST_CAPEX_GROWTH_Q_1YR" hidden="1">"c3590"</definedName>
    <definedName name="IQ_EST_CAPEX_GROWTH_Q_1YR_REUT" hidden="1">"c5449"</definedName>
    <definedName name="IQ_EST_CAPEX_SEQ_GROWTH_Q" hidden="1">"c3591"</definedName>
    <definedName name="IQ_EST_CAPEX_SEQ_GROWTH_Q_REUT" hidden="1">"c5450"</definedName>
    <definedName name="IQ_EST_CAPEX_SURPRISE_PERCENT" hidden="1">"c4151"</definedName>
    <definedName name="IQ_EST_CASH_FLOW_DIFF" hidden="1">"c4152"</definedName>
    <definedName name="IQ_EST_CASH_FLOW_SURPRISE_PERCENT" hidden="1">"c4161"</definedName>
    <definedName name="IQ_EST_CASH_OPER_DIFF" hidden="1">"c4162"</definedName>
    <definedName name="IQ_EST_CASH_OPER_SURPRISE_PERCENT" hidden="1">"c4248"</definedName>
    <definedName name="IQ_EST_CFPS_DIFF" hidden="1">"c1871"</definedName>
    <definedName name="IQ_EST_CFPS_DIFF_REUT" hidden="1">"c3892"</definedName>
    <definedName name="IQ_EST_CFPS_GROWTH_1YR" hidden="1">"c1774"</definedName>
    <definedName name="IQ_EST_CFPS_GROWTH_1YR_REUT" hidden="1">"c3878"</definedName>
    <definedName name="IQ_EST_CFPS_GROWTH_2YR" hidden="1">"c1775"</definedName>
    <definedName name="IQ_EST_CFPS_GROWTH_2YR_REUT" hidden="1">"c3879"</definedName>
    <definedName name="IQ_EST_CFPS_GROWTH_Q_1YR" hidden="1">"c1776"</definedName>
    <definedName name="IQ_EST_CFPS_GROWTH_Q_1YR_REUT" hidden="1">"c3880"</definedName>
    <definedName name="IQ_EST_CFPS_SEQ_GROWTH_Q" hidden="1">"c1777"</definedName>
    <definedName name="IQ_EST_CFPS_SEQ_GROWTH_Q_REUT" hidden="1">"c3881"</definedName>
    <definedName name="IQ_EST_CFPS_SURPRISE_PERCENT" hidden="1">"c1872"</definedName>
    <definedName name="IQ_EST_CFPS_SURPRISE_PERCENT_REUT" hidden="1">"c3893"</definedName>
    <definedName name="IQ_EST_CURRENCY" hidden="1">"c2140"</definedName>
    <definedName name="IQ_EST_CURRENCY_REUT" hidden="1">"c5437"</definedName>
    <definedName name="IQ_EST_DATE" hidden="1">"c1634"</definedName>
    <definedName name="IQ_EST_DATE_REUT" hidden="1">"c5438"</definedName>
    <definedName name="IQ_EST_DISTRIBUTABLE_CASH_DIFF" hidden="1">"c4276"</definedName>
    <definedName name="IQ_EST_DISTRIBUTABLE_CASH_GROWTH_1YR" hidden="1">"c4413"</definedName>
    <definedName name="IQ_EST_DISTRIBUTABLE_CASH_GROWTH_2YR" hidden="1">"c4414"</definedName>
    <definedName name="IQ_EST_DISTRIBUTABLE_CASH_GROWTH_Q_1YR" hidden="1">"c4415"</definedName>
    <definedName name="IQ_EST_DISTRIBUTABLE_CASH_SEQ_GROWTH_Q" hidden="1">"c4416"</definedName>
    <definedName name="IQ_EST_DISTRIBUTABLE_CASH_SHARE_DIFF" hidden="1">"c4284"</definedName>
    <definedName name="IQ_EST_DISTRIBUTABLE_CASH_SHARE_GROWTH_1YR" hidden="1">"c4417"</definedName>
    <definedName name="IQ_EST_DISTRIBUTABLE_CASH_SHARE_GROWTH_2YR" hidden="1">"c4418"</definedName>
    <definedName name="IQ_EST_DISTRIBUTABLE_CASH_SHARE_GROWTH_Q_1YR" hidden="1">"c4419"</definedName>
    <definedName name="IQ_EST_DISTRIBUTABLE_CASH_SHARE_SEQ_GROWTH_Q" hidden="1">"c4420"</definedName>
    <definedName name="IQ_EST_DISTRIBUTABLE_CASH_SHARE_SURPRISE_PERCENT" hidden="1">"c4293"</definedName>
    <definedName name="IQ_EST_DISTRIBUTABLE_CASH_SURPRISE_PERCENT" hidden="1">"c4295"</definedName>
    <definedName name="IQ_EST_DPS_DIFF" hidden="1">"c1873"</definedName>
    <definedName name="IQ_EST_DPS_DIFF_REUT" hidden="1">"c3894"</definedName>
    <definedName name="IQ_EST_DPS_GROWTH_1YR" hidden="1">"c1778"</definedName>
    <definedName name="IQ_EST_DPS_GROWTH_1YR_REUT" hidden="1">"c3882"</definedName>
    <definedName name="IQ_EST_DPS_GROWTH_2YR" hidden="1">"c1779"</definedName>
    <definedName name="IQ_EST_DPS_GROWTH_2YR_REUT" hidden="1">"c3883"</definedName>
    <definedName name="IQ_EST_DPS_GROWTH_Q_1YR" hidden="1">"c1780"</definedName>
    <definedName name="IQ_EST_DPS_GROWTH_Q_1YR_REUT" hidden="1">"c3884"</definedName>
    <definedName name="IQ_EST_DPS_SEQ_GROWTH_Q" hidden="1">"c1781"</definedName>
    <definedName name="IQ_EST_DPS_SEQ_GROWTH_Q_REUT" hidden="1">"c3885"</definedName>
    <definedName name="IQ_EST_DPS_SURPRISE_PERCENT" hidden="1">"c1874"</definedName>
    <definedName name="IQ_EST_DPS_SURPRISE_PERCENT_REUT" hidden="1">"c3895"</definedName>
    <definedName name="IQ_EST_EBIT_DIFF" hidden="1">"c1875"</definedName>
    <definedName name="IQ_EST_EBIT_DIFF_REUT" hidden="1">"c5413"</definedName>
    <definedName name="IQ_EST_EBIT_GW_DIFF" hidden="1">"c4304"</definedName>
    <definedName name="IQ_EST_EBIT_GW_SURPRISE_PERCENT" hidden="1">"c4313"</definedName>
    <definedName name="IQ_EST_EBIT_SBC_DIFF" hidden="1">"c4314"</definedName>
    <definedName name="IQ_EST_EBIT_SBC_GW_DIFF" hidden="1">"c4318"</definedName>
    <definedName name="IQ_EST_EBIT_SBC_GW_SURPRISE_PERCENT" hidden="1">"c4327"</definedName>
    <definedName name="IQ_EST_EBIT_SBC_SURPRISE_PERCENT" hidden="1">"c4333"</definedName>
    <definedName name="IQ_EST_EBIT_SURPRISE_PERCENT" hidden="1">"c1876"</definedName>
    <definedName name="IQ_EST_EBIT_SURPRISE_PERCENT_REUT" hidden="1">"c5414"</definedName>
    <definedName name="IQ_EST_EBITDA_DIFF" hidden="1">"c1867"</definedName>
    <definedName name="IQ_EST_EBITDA_DIFF_REUT" hidden="1">"c3888"</definedName>
    <definedName name="IQ_EST_EBITDA_GROWTH_1YR" hidden="1">"c1766"</definedName>
    <definedName name="IQ_EST_EBITDA_GROWTH_1YR_REUT" hidden="1">"c3864"</definedName>
    <definedName name="IQ_EST_EBITDA_GROWTH_2YR" hidden="1">"c1767"</definedName>
    <definedName name="IQ_EST_EBITDA_GROWTH_2YR_REUT" hidden="1">"c3865"</definedName>
    <definedName name="IQ_EST_EBITDA_GROWTH_Q_1YR" hidden="1">"c1768"</definedName>
    <definedName name="IQ_EST_EBITDA_GROWTH_Q_1YR_REUT" hidden="1">"c3866"</definedName>
    <definedName name="IQ_EST_EBITDA_SBC_DIFF" hidden="1">"c4335"</definedName>
    <definedName name="IQ_EST_EBITDA_SBC_SURPRISE_PERCENT" hidden="1">"c4344"</definedName>
    <definedName name="IQ_EST_EBITDA_SEQ_GROWTH_Q" hidden="1">"c1769"</definedName>
    <definedName name="IQ_EST_EBITDA_SEQ_GROWTH_Q_REUT" hidden="1">"c3867"</definedName>
    <definedName name="IQ_EST_EBITDA_SURPRISE_PERCENT" hidden="1">"c1868"</definedName>
    <definedName name="IQ_EST_EBITDA_SURPRISE_PERCENT_REUT" hidden="1">"c3889"</definedName>
    <definedName name="IQ_EST_EBT_SBC_DIFF" hidden="1">"c4348"</definedName>
    <definedName name="IQ_EST_EBT_SBC_GW_DIFF" hidden="1">"c4352"</definedName>
    <definedName name="IQ_EST_EBT_SBC_GW_SURPRISE_PERCENT" hidden="1">"c4361"</definedName>
    <definedName name="IQ_EST_EBT_SBC_SURPRISE_PERCENT" hidden="1">"c4367"</definedName>
    <definedName name="IQ_EST_EPS_DIFF" hidden="1">"c1864"</definedName>
    <definedName name="IQ_EST_EPS_DIFF_REUT" hidden="1">"c5458"</definedName>
    <definedName name="IQ_EST_EPS_GROWTH_1YR" hidden="1">"c1636"</definedName>
    <definedName name="IQ_EST_EPS_GROWTH_1YR_REUT" hidden="1">"c3646"</definedName>
    <definedName name="IQ_EST_EPS_GROWTH_2YR" hidden="1">"c1637"</definedName>
    <definedName name="IQ_EST_EPS_GROWTH_2YR_REUT" hidden="1">"c3858"</definedName>
    <definedName name="IQ_EST_EPS_GROWTH_5YR" hidden="1">"c1655"</definedName>
    <definedName name="IQ_EST_EPS_GROWTH_5YR_BOTTOM_UP" hidden="1">"c5487"</definedName>
    <definedName name="IQ_EST_EPS_GROWTH_5YR_BOTTOM_UP_REUT" hidden="1">"c5495"</definedName>
    <definedName name="IQ_EST_EPS_GROWTH_5YR_HIGH" hidden="1">"c1657"</definedName>
    <definedName name="IQ_EST_EPS_GROWTH_5YR_HIGH_REUT" hidden="1">"c5322"</definedName>
    <definedName name="IQ_EST_EPS_GROWTH_5YR_LOW" hidden="1">"c1658"</definedName>
    <definedName name="IQ_EST_EPS_GROWTH_5YR_LOW_REUT" hidden="1">"c5323"</definedName>
    <definedName name="IQ_EST_EPS_GROWTH_5YR_MEDIAN" hidden="1">"c1656"</definedName>
    <definedName name="IQ_EST_EPS_GROWTH_5YR_MEDIAN_REUT" hidden="1">"c5321"</definedName>
    <definedName name="IQ_EST_EPS_GROWTH_5YR_NUM" hidden="1">"c1659"</definedName>
    <definedName name="IQ_EST_EPS_GROWTH_5YR_NUM_REUT" hidden="1">"c5324"</definedName>
    <definedName name="IQ_EST_EPS_GROWTH_5YR_REUT" hidden="1">"c3633"</definedName>
    <definedName name="IQ_EST_EPS_GROWTH_5YR_STDDEV" hidden="1">"c1660"</definedName>
    <definedName name="IQ_EST_EPS_GROWTH_5YR_STDDEV_REUT" hidden="1">"c5325"</definedName>
    <definedName name="IQ_EST_EPS_GROWTH_Q_1YR" hidden="1">"c1641"</definedName>
    <definedName name="IQ_EST_EPS_GROWTH_Q_1YR_REUT" hidden="1">"c5410"</definedName>
    <definedName name="IQ_EST_EPS_GW_DIFF" hidden="1">"c1891"</definedName>
    <definedName name="IQ_EST_EPS_GW_DIFF_REUT" hidden="1">"c5429"</definedName>
    <definedName name="IQ_EST_EPS_GW_SURPRISE_PERCENT" hidden="1">"c1892"</definedName>
    <definedName name="IQ_EST_EPS_GW_SURPRISE_PERCENT_REUT" hidden="1">"c5430"</definedName>
    <definedName name="IQ_EST_EPS_NORM_DIFF" hidden="1">"c2247"</definedName>
    <definedName name="IQ_EST_EPS_NORM_DIFF_REUT" hidden="1">"c5411"</definedName>
    <definedName name="IQ_EST_EPS_NORM_SURPRISE_PERCENT" hidden="1">"c2248"</definedName>
    <definedName name="IQ_EST_EPS_NORM_SURPRISE_PERCENT_REUT" hidden="1">"c5412"</definedName>
    <definedName name="IQ_EST_EPS_REPORT_DIFF" hidden="1">"c1893"</definedName>
    <definedName name="IQ_EST_EPS_REPORT_DIFF_REUT" hidden="1">"c5431"</definedName>
    <definedName name="IQ_EST_EPS_REPORT_SURPRISE_PERCENT" hidden="1">"c1894"</definedName>
    <definedName name="IQ_EST_EPS_REPORT_SURPRISE_PERCENT_REUT" hidden="1">"c5432"</definedName>
    <definedName name="IQ_EST_EPS_SBC_DIFF" hidden="1">"c4374"</definedName>
    <definedName name="IQ_EST_EPS_SBC_GW_DIFF" hidden="1">"c4378"</definedName>
    <definedName name="IQ_EST_EPS_SBC_GW_SURPRISE_PERCENT" hidden="1">"c4387"</definedName>
    <definedName name="IQ_EST_EPS_SBC_SURPRISE_PERCENT" hidden="1">"c4393"</definedName>
    <definedName name="IQ_EST_EPS_SEQ_GROWTH_Q" hidden="1">"c1764"</definedName>
    <definedName name="IQ_EST_EPS_SEQ_GROWTH_Q_REUT" hidden="1">"c3859"</definedName>
    <definedName name="IQ_EST_EPS_SURPRISE_PERCENT" hidden="1">"c1635"</definedName>
    <definedName name="IQ_EST_EPS_SURPRISE_PERCENT_REUT" hidden="1">"c5459"</definedName>
    <definedName name="IQ_EST_FFO_ADJ_DIFF" hidden="1">"c4433"</definedName>
    <definedName name="IQ_EST_FFO_ADJ_GROWTH_1YR" hidden="1">"c4421"</definedName>
    <definedName name="IQ_EST_FFO_ADJ_GROWTH_2YR" hidden="1">"c4422"</definedName>
    <definedName name="IQ_EST_FFO_ADJ_GROWTH_Q_1YR" hidden="1">"c4423"</definedName>
    <definedName name="IQ_EST_FFO_ADJ_SEQ_GROWTH_Q" hidden="1">"c4424"</definedName>
    <definedName name="IQ_EST_FFO_ADJ_SURPRISE_PERCENT" hidden="1">"c4442"</definedName>
    <definedName name="IQ_EST_FFO_DIFF" hidden="1">"c1869"</definedName>
    <definedName name="IQ_EST_FFO_DIFF_REUT" hidden="1">"c3890"</definedName>
    <definedName name="IQ_EST_FFO_GROWTH_1YR" hidden="1">"c1770"</definedName>
    <definedName name="IQ_EST_FFO_GROWTH_1YR_REUT" hidden="1">"c3874"</definedName>
    <definedName name="IQ_EST_FFO_GROWTH_2YR" hidden="1">"c1771"</definedName>
    <definedName name="IQ_EST_FFO_GROWTH_2YR_REUT" hidden="1">"c3875"</definedName>
    <definedName name="IQ_EST_FFO_GROWTH_Q_1YR" hidden="1">"c1772"</definedName>
    <definedName name="IQ_EST_FFO_GROWTH_Q_1YR_REUT" hidden="1">"c3876"</definedName>
    <definedName name="IQ_EST_FFO_SEQ_GROWTH_Q" hidden="1">"c1773"</definedName>
    <definedName name="IQ_EST_FFO_SEQ_GROWTH_Q_REUT" hidden="1">"c3877"</definedName>
    <definedName name="IQ_EST_FFO_SHARE_DIFF" hidden="1">"c4444"</definedName>
    <definedName name="IQ_EST_FFO_SHARE_GROWTH_1YR" hidden="1">"c4425"</definedName>
    <definedName name="IQ_EST_FFO_SHARE_GROWTH_2YR" hidden="1">"c4426"</definedName>
    <definedName name="IQ_EST_FFO_SHARE_GROWTH_Q_1YR" hidden="1">"c4427"</definedName>
    <definedName name="IQ_EST_FFO_SHARE_SEQ_GROWTH_Q" hidden="1">"c4428"</definedName>
    <definedName name="IQ_EST_FFO_SHARE_SURPRISE_PERCENT" hidden="1">"c4453"</definedName>
    <definedName name="IQ_EST_FFO_SURPRISE_PERCENT" hidden="1">"c1870"</definedName>
    <definedName name="IQ_EST_FFO_SURPRISE_PERCENT_REUT" hidden="1">"c3891"</definedName>
    <definedName name="IQ_EST_FOOTNOTE" hidden="1">"c4540"</definedName>
    <definedName name="IQ_EST_FOOTNOTE_REUT" hidden="1">"c5478"</definedName>
    <definedName name="IQ_EST_MAINT_CAPEX_DIFF" hidden="1">"c4456"</definedName>
    <definedName name="IQ_EST_MAINT_CAPEX_GROWTH_1YR" hidden="1">"c4429"</definedName>
    <definedName name="IQ_EST_MAINT_CAPEX_GROWTH_2YR" hidden="1">"c4430"</definedName>
    <definedName name="IQ_EST_MAINT_CAPEX_GROWTH_Q_1YR" hidden="1">"c4431"</definedName>
    <definedName name="IQ_EST_MAINT_CAPEX_SEQ_GROWTH_Q" hidden="1">"c4432"</definedName>
    <definedName name="IQ_EST_MAINT_CAPEX_SURPRISE_PERCENT" hidden="1">"c4465"</definedName>
    <definedName name="IQ_EST_NAV_DIFF" hidden="1">"c1895"</definedName>
    <definedName name="IQ_EST_NAV_SURPRISE_PERCENT" hidden="1">"c1896"</definedName>
    <definedName name="IQ_EST_NET_DEBT_DIFF" hidden="1">"c4466"</definedName>
    <definedName name="IQ_EST_NET_DEBT_SURPRISE_PERCENT" hidden="1">"c4468"</definedName>
    <definedName name="IQ_EST_NI_DIFF" hidden="1">"c1885"</definedName>
    <definedName name="IQ_EST_NI_DIFF_REUT" hidden="1">"c5423"</definedName>
    <definedName name="IQ_EST_NI_GW_DIFF" hidden="1">"c1887"</definedName>
    <definedName name="IQ_EST_NI_GW_DIFF_REUT" hidden="1">"c5425"</definedName>
    <definedName name="IQ_EST_NI_GW_SURPRISE_PERCENT" hidden="1">"c1888"</definedName>
    <definedName name="IQ_EST_NI_GW_SURPRISE_PERCENT_REUT" hidden="1">"c5426"</definedName>
    <definedName name="IQ_EST_NI_REPORT_DIFF" hidden="1">"c1889"</definedName>
    <definedName name="IQ_EST_NI_REPORT_DIFF_REUT" hidden="1">"c5427"</definedName>
    <definedName name="IQ_EST_NI_REPORT_SURPRISE_PERCENT" hidden="1">"c1890"</definedName>
    <definedName name="IQ_EST_NI_REPORT_SURPRISE_PERCENT_REUT" hidden="1">"c5428"</definedName>
    <definedName name="IQ_EST_NI_SBC_DIFF" hidden="1">"c4472"</definedName>
    <definedName name="IQ_EST_NI_SBC_GW_DIFF" hidden="1">"c4476"</definedName>
    <definedName name="IQ_EST_NI_SBC_GW_SURPRISE_PERCENT" hidden="1">"c4485"</definedName>
    <definedName name="IQ_EST_NI_SBC_SURPRISE_PERCENT" hidden="1">"c4491"</definedName>
    <definedName name="IQ_EST_NI_SURPRISE_PERCENT" hidden="1">"c1886"</definedName>
    <definedName name="IQ_EST_NI_SURPRISE_PERCENT_REUT" hidden="1">"c5424"</definedName>
    <definedName name="IQ_EST_NUM_BUY" hidden="1">"c1759"</definedName>
    <definedName name="IQ_EST_NUM_BUY_REUT" hidden="1">"c3869"</definedName>
    <definedName name="IQ_EST_NUM_HOLD" hidden="1">"c1761"</definedName>
    <definedName name="IQ_EST_NUM_HOLD_REUT" hidden="1">"c3871"</definedName>
    <definedName name="IQ_EST_NUM_NO_OPINION" hidden="1">"c1758"</definedName>
    <definedName name="IQ_EST_NUM_NO_OPINION_REUT" hidden="1">"c3868"</definedName>
    <definedName name="IQ_EST_NUM_OUTPERFORM" hidden="1">"c1760"</definedName>
    <definedName name="IQ_EST_NUM_OUTPERFORM_REUT" hidden="1">"c3870"</definedName>
    <definedName name="IQ_EST_NUM_SELL" hidden="1">"c1763"</definedName>
    <definedName name="IQ_EST_NUM_SELL_REUT" hidden="1">"c3873"</definedName>
    <definedName name="IQ_EST_NUM_UNDERPERFORM" hidden="1">"c1762"</definedName>
    <definedName name="IQ_EST_NUM_UNDERPERFORM_REUT" hidden="1">"c3872"</definedName>
    <definedName name="IQ_EST_OPER_INC_DIFF" hidden="1">"c1877"</definedName>
    <definedName name="IQ_EST_OPER_INC_DIFF_REUT" hidden="1">"c5415"</definedName>
    <definedName name="IQ_EST_OPER_INC_SURPRISE_PERCENT" hidden="1">"c1878"</definedName>
    <definedName name="IQ_EST_OPER_INC_SURPRISE_PERCENT_REUT" hidden="1">"c5416"</definedName>
    <definedName name="IQ_EST_PRE_TAX_DIFF" hidden="1">"c1879"</definedName>
    <definedName name="IQ_EST_PRE_TAX_DIFF_REUT" hidden="1">"c5417"</definedName>
    <definedName name="IQ_EST_PRE_TAX_GW_DIFF" hidden="1">"c1881"</definedName>
    <definedName name="IQ_EST_PRE_TAX_GW_DIFF_REUT" hidden="1">"c5419"</definedName>
    <definedName name="IQ_EST_PRE_TAX_GW_SURPRISE_PERCENT" hidden="1">"c1882"</definedName>
    <definedName name="IQ_EST_PRE_TAX_GW_SURPRISE_PERCENT_REUT" hidden="1">"c5420"</definedName>
    <definedName name="IQ_EST_PRE_TAX_REPORT_DIFF" hidden="1">"c1883"</definedName>
    <definedName name="IQ_EST_PRE_TAX_REPORT_DIFF_REUT" hidden="1">"c5421"</definedName>
    <definedName name="IQ_EST_PRE_TAX_REPORT_SURPRISE_PERCENT" hidden="1">"c1884"</definedName>
    <definedName name="IQ_EST_PRE_TAX_REPORT_SURPRISE_PERCENT_REUT" hidden="1">"c5422"</definedName>
    <definedName name="IQ_EST_PRE_TAX_SURPRISE_PERCENT" hidden="1">"c1880"</definedName>
    <definedName name="IQ_EST_PRE_TAX_SURPRISE_PERCENT_REUT" hidden="1">"c5418"</definedName>
    <definedName name="IQ_EST_RECURRING_PROFIT_SHARE_DIFF" hidden="1">"c4505"</definedName>
    <definedName name="IQ_EST_RECURRING_PROFIT_SHARE_SURPRISE_PERCENT" hidden="1">"c4515"</definedName>
    <definedName name="IQ_EST_REV_DIFF" hidden="1">"c1865"</definedName>
    <definedName name="IQ_EST_REV_DIFF_REUT" hidden="1">"c3886"</definedName>
    <definedName name="IQ_EST_REV_GROWTH_1YR" hidden="1">"c1638"</definedName>
    <definedName name="IQ_EST_REV_GROWTH_1YR_REUT" hidden="1">"c3860"</definedName>
    <definedName name="IQ_EST_REV_GROWTH_2YR" hidden="1">"c1639"</definedName>
    <definedName name="IQ_EST_REV_GROWTH_2YR_REUT" hidden="1">"c3861"</definedName>
    <definedName name="IQ_EST_REV_GROWTH_Q_1YR" hidden="1">"c1640"</definedName>
    <definedName name="IQ_EST_REV_GROWTH_Q_1YR_REUT" hidden="1">"c3862"</definedName>
    <definedName name="IQ_EST_REV_SEQ_GROWTH_Q" hidden="1">"c1765"</definedName>
    <definedName name="IQ_EST_REV_SEQ_GROWTH_Q_REUT" hidden="1">"c3863"</definedName>
    <definedName name="IQ_EST_REV_SURPRISE_PERCENT" hidden="1">"c1866"</definedName>
    <definedName name="IQ_EST_REV_SURPRISE_PERCENT_REUT" hidden="1">"c3887"</definedName>
    <definedName name="IQ_EST_VENDOR" hidden="1">"c5564"</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CISE_TAXES_EXCL_SALES" hidden="1">"c5515"</definedName>
    <definedName name="IQ_EXCISE_TAXES_INCL_SALES" hidden="1">"c5514"</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 hidden="1">"c6216"</definedName>
    <definedName name="IQ_EXTRA_ACC_ITEMS_REIT" hidden="1">"c415"</definedName>
    <definedName name="IQ_EXTRA_ACC_ITEMS_UTI" hidden="1">"c416"</definedName>
    <definedName name="IQ_EXTRA_ITEMS" hidden="1">"c1459"</definedName>
    <definedName name="IQ_FDIC" hidden="1">"c417"</definedName>
    <definedName name="IQ_FEDFUNDS_SOLD" hidden="1">"c2256"</definedName>
    <definedName name="IQ_FFO" hidden="1">"c1574"</definedName>
    <definedName name="IQ_FFO_ACT_OR_EST" hidden="1">"c2216"</definedName>
    <definedName name="IQ_FFO_ADJ_ACT_OR_EST" hidden="1">"c4435"</definedName>
    <definedName name="IQ_FFO_ADJ_EST" hidden="1">"c4434"</definedName>
    <definedName name="IQ_FFO_ADJ_GUIDANCE" hidden="1">"c4436"</definedName>
    <definedName name="IQ_FFO_ADJ_HIGH_EST" hidden="1">"c4437"</definedName>
    <definedName name="IQ_FFO_ADJ_HIGH_GUIDANCE" hidden="1">"c4202"</definedName>
    <definedName name="IQ_FFO_ADJ_LOW_EST" hidden="1">"c4438"</definedName>
    <definedName name="IQ_FFO_ADJ_LOW_GUIDANCE" hidden="1">"c4242"</definedName>
    <definedName name="IQ_FFO_ADJ_MEDIAN_EST" hidden="1">"c4439"</definedName>
    <definedName name="IQ_FFO_ADJ_NUM_EST" hidden="1">"c4440"</definedName>
    <definedName name="IQ_FFO_ADJ_STDDEV_EST" hidden="1">"c4441"</definedName>
    <definedName name="IQ_FFO_EST" hidden="1">"c418"</definedName>
    <definedName name="IQ_FFO_EST_REUT" hidden="1">"c3837"</definedName>
    <definedName name="IQ_FFO_GUIDANCE" hidden="1">"c4443"</definedName>
    <definedName name="IQ_FFO_HIGH_EST" hidden="1">"c419"</definedName>
    <definedName name="IQ_FFO_HIGH_EST_REUT" hidden="1">"c3839"</definedName>
    <definedName name="IQ_FFO_HIGH_GUIDANCE" hidden="1">"c4184"</definedName>
    <definedName name="IQ_FFO_LOW_EST" hidden="1">"c420"</definedName>
    <definedName name="IQ_FFO_LOW_EST_REUT" hidden="1">"c3840"</definedName>
    <definedName name="IQ_FFO_LOW_GUIDANCE" hidden="1">"c4224"</definedName>
    <definedName name="IQ_FFO_MEDIAN_EST" hidden="1">"c1665"</definedName>
    <definedName name="IQ_FFO_MEDIAN_EST_REUT" hidden="1">"c3838"</definedName>
    <definedName name="IQ_FFO_NUM_EST" hidden="1">"c421"</definedName>
    <definedName name="IQ_FFO_NUM_EST_REUT" hidden="1">"c3841"</definedName>
    <definedName name="IQ_FFO_PAYOUT_RATIO" hidden="1">"c3492"</definedName>
    <definedName name="IQ_FFO_SHARE_ACT_OR_EST" hidden="1">"c4446"</definedName>
    <definedName name="IQ_FFO_SHARE_EST" hidden="1">"c4445"</definedName>
    <definedName name="IQ_FFO_SHARE_GUIDANCE" hidden="1">"c4447"</definedName>
    <definedName name="IQ_FFO_SHARE_HIGH_EST" hidden="1">"c4448"</definedName>
    <definedName name="IQ_FFO_SHARE_HIGH_GUIDANCE" hidden="1">"c4203"</definedName>
    <definedName name="IQ_FFO_SHARE_LOW_EST" hidden="1">"c4449"</definedName>
    <definedName name="IQ_FFO_SHARE_LOW_GUIDANCE" hidden="1">"c4243"</definedName>
    <definedName name="IQ_FFO_SHARE_MEDIAN_EST" hidden="1">"c4450"</definedName>
    <definedName name="IQ_FFO_SHARE_NUM_EST" hidden="1">"c4451"</definedName>
    <definedName name="IQ_FFO_SHARE_STDDEV_EST" hidden="1">"c4452"</definedName>
    <definedName name="IQ_FFO_STDDEV_EST" hidden="1">"c422"</definedName>
    <definedName name="IQ_FFO_STDDEV_EST_REUT" hidden="1">"c3842"</definedName>
    <definedName name="IQ_FH" hidden="1">100000</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LM_RIGHTS" hidden="1">"c2254"</definedName>
    <definedName name="IQ_FIN_DIV_ASSETS_CURRENT" hidden="1">"c427"</definedName>
    <definedName name="IQ_FIN_DIV_ASSETS_LT" hidden="1">"c428"</definedName>
    <definedName name="IQ_FIN_DIV_CURRENT_PORT_DEBT_TOTAL" hidden="1">"c5524"</definedName>
    <definedName name="IQ_FIN_DIV_CURRENT_PORT_LEASES_TOTAL" hidden="1">"c5523"</definedName>
    <definedName name="IQ_FIN_DIV_DEBT_CURRENT" hidden="1">"c429"</definedName>
    <definedName name="IQ_FIN_DIV_DEBT_LT" hidden="1">"c430"</definedName>
    <definedName name="IQ_FIN_DIV_DEBT_LT_TOTAL" hidden="1">"c5526"</definedName>
    <definedName name="IQ_FIN_DIV_DEBT_TOTAL" hidden="1">"c5656"</definedName>
    <definedName name="IQ_FIN_DIV_EXP" hidden="1">"c431"</definedName>
    <definedName name="IQ_FIN_DIV_INT_EXP" hidden="1">"c432"</definedName>
    <definedName name="IQ_FIN_DIV_LEASES_LT_TOTAL" hidden="1">"c5525"</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LT_DEBT_TOTAL" hidden="1">"c5655"</definedName>
    <definedName name="IQ_FIN_DIV_NOTES_PAY_TOTAL" hidden="1">"c5522"</definedName>
    <definedName name="IQ_FIN_DIV_REV" hidden="1">"c437"</definedName>
    <definedName name="IQ_FIN_DIV_ST_DEBT_TOTAL" hidden="1">"c5527"</definedName>
    <definedName name="IQ_FINANCING_CASH" hidden="1">"c1405"</definedName>
    <definedName name="IQ_FINANCING_CASH_SUPPL" hidden="1">"c1406"</definedName>
    <definedName name="IQ_FINANCING_OBLIG_CURRENT" hidden="1">"c6190"</definedName>
    <definedName name="IQ_FINANCING_OBLIG_NON_CURRENT" hidden="1">"c6191"</definedName>
    <definedName name="IQ_FINISHED_INV" hidden="1">"c438"</definedName>
    <definedName name="IQ_FIRST_INT_DATE" hidden="1">"c2186"</definedName>
    <definedName name="IQ_FIRST_YEAR_LIFE" hidden="1">"c439"</definedName>
    <definedName name="IQ_FIRST_YEAR_LIFE_PREM" hidden="1">"c2787"</definedName>
    <definedName name="IQ_FIRST_YEAR_PREM" hidden="1">"c2786"</definedName>
    <definedName name="IQ_FIRSTPRICINGDATE" hidden="1">"c3050"</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AP_IS" hidden="1">"c6194"</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 hidden="1">"c6217"</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 hidden="1">"c6218"</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 hidden="1">"c6219"</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 hidden="1">"c6220"</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 hidden="1">"c6278"</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 hidden="1">"c6221"</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EO_SEG_ASSETS" hidden="1">"c4069"</definedName>
    <definedName name="IQ_GEO_SEG_ASSETS_ABS" hidden="1">"c4091"</definedName>
    <definedName name="IQ_GEO_SEG_ASSETS_TOTAL" hidden="1">"c4123"</definedName>
    <definedName name="IQ_GEO_SEG_CAPEX" hidden="1">"c4083"</definedName>
    <definedName name="IQ_GEO_SEG_CAPEX_ABS" hidden="1">"c4105"</definedName>
    <definedName name="IQ_GEO_SEG_CAPEX_TOTAL" hidden="1">"c4127"</definedName>
    <definedName name="IQ_GEO_SEG_DA" hidden="1">"c4082"</definedName>
    <definedName name="IQ_GEO_SEG_DA_ABS" hidden="1">"c4104"</definedName>
    <definedName name="IQ_GEO_SEG_DA_TOTAL" hidden="1">"c4126"</definedName>
    <definedName name="IQ_GEO_SEG_EARNINGS_OP" hidden="1">"c4073"</definedName>
    <definedName name="IQ_GEO_SEG_EARNINGS_OP_ABS" hidden="1">"c4095"</definedName>
    <definedName name="IQ_GEO_SEG_EARNINGS_OP_TOTAL" hidden="1">"c4119"</definedName>
    <definedName name="IQ_GEO_SEG_EBT" hidden="1">"c4072"</definedName>
    <definedName name="IQ_GEO_SEG_EBT_ABS" hidden="1">"c4094"</definedName>
    <definedName name="IQ_GEO_SEG_EBT_TOTAL" hidden="1">"c4121"</definedName>
    <definedName name="IQ_GEO_SEG_GP" hidden="1">"c4070"</definedName>
    <definedName name="IQ_GEO_SEG_GP_ABS" hidden="1">"c4092"</definedName>
    <definedName name="IQ_GEO_SEG_GP_TOTAL" hidden="1">"c4120"</definedName>
    <definedName name="IQ_GEO_SEG_INC_TAX" hidden="1">"c4081"</definedName>
    <definedName name="IQ_GEO_SEG_INC_TAX_ABS" hidden="1">"c4103"</definedName>
    <definedName name="IQ_GEO_SEG_INC_TAX_TOTAL" hidden="1">"c4125"</definedName>
    <definedName name="IQ_GEO_SEG_INTEREST_EXP" hidden="1">"c4080"</definedName>
    <definedName name="IQ_GEO_SEG_INTEREST_EXP_ABS" hidden="1">"c4102"</definedName>
    <definedName name="IQ_GEO_SEG_INTEREST_EXP_TOTAL" hidden="1">"c4124"</definedName>
    <definedName name="IQ_GEO_SEG_NAME" hidden="1">"c5484"</definedName>
    <definedName name="IQ_GEO_SEG_NAME_ABS" hidden="1">"c5485"</definedName>
    <definedName name="IQ_GEO_SEG_NI" hidden="1">"c4071"</definedName>
    <definedName name="IQ_GEO_SEG_NI_ABS" hidden="1">"c4093"</definedName>
    <definedName name="IQ_GEO_SEG_NI_TOTAL" hidden="1">"c4122"</definedName>
    <definedName name="IQ_GEO_SEG_OPER_INC" hidden="1">"c4075"</definedName>
    <definedName name="IQ_GEO_SEG_OPER_INC_ABS" hidden="1">"c4097"</definedName>
    <definedName name="IQ_GEO_SEG_OPER_INC_TOTAL" hidden="1">"c4118"</definedName>
    <definedName name="IQ_GEO_SEG_REV" hidden="1">"c4074"</definedName>
    <definedName name="IQ_GEO_SEG_REV_ABS" hidden="1">"c4096"</definedName>
    <definedName name="IQ_GEO_SEG_REV_TOTAL" hidden="1">"c4117"</definedName>
    <definedName name="IQ_GOODWILL_NET" hidden="1">"c1380"</definedName>
    <definedName name="IQ_GP" hidden="1">"c511"</definedName>
    <definedName name="IQ_GP_10YR_ANN_CAGR" hidden="1">"c6090"</definedName>
    <definedName name="IQ_GP_10YR_ANN_GROWTH" hidden="1">"c512"</definedName>
    <definedName name="IQ_GP_1YR_ANN_GROWTH" hidden="1">"c513"</definedName>
    <definedName name="IQ_GP_2YR_ANN_CAGR" hidden="1">"c6091"</definedName>
    <definedName name="IQ_GP_2YR_ANN_GROWTH" hidden="1">"c514"</definedName>
    <definedName name="IQ_GP_3YR_ANN_CAGR" hidden="1">"c6092"</definedName>
    <definedName name="IQ_GP_3YR_ANN_GROWTH" hidden="1">"c515"</definedName>
    <definedName name="IQ_GP_5YR_ANN_CAGR" hidden="1">"c6093"</definedName>
    <definedName name="IQ_GP_5YR_ANN_GROWTH" hidden="1">"c516"</definedName>
    <definedName name="IQ_GP_7YR_ANN_CAGR" hidden="1">"c6094"</definedName>
    <definedName name="IQ_GP_7YR_ANN_GROWTH" hidden="1">"c517"</definedName>
    <definedName name="IQ_GPPE" hidden="1">"c518"</definedName>
    <definedName name="IQ_GROSS_AH_EARNED" hidden="1">"c2742"</definedName>
    <definedName name="IQ_GROSS_CLAIM_EXP_INCUR" hidden="1">"c2755"</definedName>
    <definedName name="IQ_GROSS_CLAIM_EXP_PAID" hidden="1">"c2758"</definedName>
    <definedName name="IQ_GROSS_CLAIM_EXP_RES" hidden="1">"c2752"</definedName>
    <definedName name="IQ_GROSS_DIVID" hidden="1">"c1446"</definedName>
    <definedName name="IQ_GROSS_EARNED" hidden="1">"c2732"</definedName>
    <definedName name="IQ_GROSS_LIFE_EARNED" hidden="1">"c2737"</definedName>
    <definedName name="IQ_GROSS_LIFE_IN_FORCE" hidden="1">"c2767"</definedName>
    <definedName name="IQ_GROSS_LOANS" hidden="1">"c521"</definedName>
    <definedName name="IQ_GROSS_LOANS_10YR_ANN_CAGR" hidden="1">"c6095"</definedName>
    <definedName name="IQ_GROSS_LOANS_10YR_ANN_GROWTH" hidden="1">"c522"</definedName>
    <definedName name="IQ_GROSS_LOANS_1YR_ANN_GROWTH" hidden="1">"c523"</definedName>
    <definedName name="IQ_GROSS_LOANS_2YR_ANN_CAGR" hidden="1">"c6096"</definedName>
    <definedName name="IQ_GROSS_LOANS_2YR_ANN_GROWTH" hidden="1">"c524"</definedName>
    <definedName name="IQ_GROSS_LOANS_3YR_ANN_CAGR" hidden="1">"c6097"</definedName>
    <definedName name="IQ_GROSS_LOANS_3YR_ANN_GROWTH" hidden="1">"c525"</definedName>
    <definedName name="IQ_GROSS_LOANS_5YR_ANN_CAGR" hidden="1">"c6098"</definedName>
    <definedName name="IQ_GROSS_LOANS_5YR_ANN_GROWTH" hidden="1">"c526"</definedName>
    <definedName name="IQ_GROSS_LOANS_7YR_ANN_CAGR" hidden="1">"c6099"</definedName>
    <definedName name="IQ_GROSS_LOANS_7YR_ANN_GROWTH" hidden="1">"c527"</definedName>
    <definedName name="IQ_GROSS_LOANS_TOTAL_DEPOSITS" hidden="1">"c528"</definedName>
    <definedName name="IQ_GROSS_MARGIN" hidden="1">"c529"</definedName>
    <definedName name="IQ_GROSS_MARGIN_ACT_OR_EST" hidden="1">"c5554"</definedName>
    <definedName name="IQ_GROSS_MARGIN_EST" hidden="1">"c5547"</definedName>
    <definedName name="IQ_GROSS_MARGIN_HIGH_EST" hidden="1">"c5549"</definedName>
    <definedName name="IQ_GROSS_MARGIN_LOW_EST" hidden="1">"c5550"</definedName>
    <definedName name="IQ_GROSS_MARGIN_MEDIAN_EST" hidden="1">"c5548"</definedName>
    <definedName name="IQ_GROSS_MARGIN_NUM_EST" hidden="1">"c5551"</definedName>
    <definedName name="IQ_GROSS_MARGIN_STDDEV_EST" hidden="1">"c5552"</definedName>
    <definedName name="IQ_GROSS_PC_EARNED" hidden="1">"c2747"</definedName>
    <definedName name="IQ_GROSS_PROFIT" hidden="1">"c1378"</definedName>
    <definedName name="IQ_GROSS_SPRD" hidden="1">"c2155"</definedName>
    <definedName name="IQ_GROSS_WRITTEN" hidden="1">"c2726"</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 hidden="1">"c6279"</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 hidden="1">"c6280"</definedName>
    <definedName name="IQ_GW_INTAN_AMORT_REIT" hidden="1">"c1480"</definedName>
    <definedName name="IQ_GW_INTAN_AMORT_UTI" hidden="1">"c1481"</definedName>
    <definedName name="IQ_HC_ADMISSIONS" hidden="1">"c5953"</definedName>
    <definedName name="IQ_HC_ADMISSIONS_GROWTH" hidden="1">"c5997"</definedName>
    <definedName name="IQ_HC_ADMISSIONS_MANAGED_CARE" hidden="1">"c5956"</definedName>
    <definedName name="IQ_HC_ADMISSIONS_MEDICAID" hidden="1">"c5955"</definedName>
    <definedName name="IQ_HC_ADMISSIONS_MEDICARE" hidden="1">"c5954"</definedName>
    <definedName name="IQ_HC_ADMISSIONS_OTHER" hidden="1">"c5957"</definedName>
    <definedName name="IQ_HC_ADMISSIONS_SF" hidden="1">"c6006"</definedName>
    <definedName name="IQ_HC_ALFS" hidden="1">"c5952"</definedName>
    <definedName name="IQ_HC_AVG_BEDS_SVC" hidden="1">"c5951"</definedName>
    <definedName name="IQ_HC_AVG_DAILY_CENSUS" hidden="1">"c5965"</definedName>
    <definedName name="IQ_HC_AVG_LICENSED_BEDS" hidden="1">"c5949"</definedName>
    <definedName name="IQ_HC_AVG_LICENSED_BEDS_SF" hidden="1">"c6004"</definedName>
    <definedName name="IQ_HC_AVG_STAY" hidden="1">"c5966"</definedName>
    <definedName name="IQ_HC_AVG_STAY_SF" hidden="1">"c6016"</definedName>
    <definedName name="IQ_HC_BEDS_SVC" hidden="1">"c5950"</definedName>
    <definedName name="IQ_HC_DAYS_REV_OUT" hidden="1">"c5993"</definedName>
    <definedName name="IQ_HC_EQUIV_ADMISSIONS_GROWTH" hidden="1">"c5998"</definedName>
    <definedName name="IQ_HC_EQUIVALENT_ADMISSIONS" hidden="1">"c5958"</definedName>
    <definedName name="IQ_HC_EQUIVALENT_ADMISSIONS_SF" hidden="1">"c6007"</definedName>
    <definedName name="IQ_HC_ER_VISITS" hidden="1">"c5964"</definedName>
    <definedName name="IQ_HC_ER_VISITS_SF" hidden="1">"c6017"</definedName>
    <definedName name="IQ_HC_GROSS_INPATIENT_REV" hidden="1">"c5987"</definedName>
    <definedName name="IQ_HC_GROSS_OUTPATIENT_REV" hidden="1">"c5988"</definedName>
    <definedName name="IQ_HC_GROSS_PATIENT_REV" hidden="1">"c5989"</definedName>
    <definedName name="IQ_HC_HOSP_FACILITIES_CONSOL" hidden="1">"c5945"</definedName>
    <definedName name="IQ_HC_HOSP_FACILITIES_CONSOL_SF" hidden="1">"c6000"</definedName>
    <definedName name="IQ_HC_HOSP_FACILITIES_NON_CONSOL" hidden="1">"c5946"</definedName>
    <definedName name="IQ_HC_HOSP_FACILITIES_NON_CONSOL_SF" hidden="1">"c6001"</definedName>
    <definedName name="IQ_HC_HOSP_FACILITIES_TOTAL" hidden="1">"c5947"</definedName>
    <definedName name="IQ_HC_HOSP_FACILITIES_TOTAL_SF" hidden="1">"c6002"</definedName>
    <definedName name="IQ_HC_INPATIENT_PROCEDURES" hidden="1">"c5961"</definedName>
    <definedName name="IQ_HC_INPATIENT_PROCEDURES_SF" hidden="1">"c6011"</definedName>
    <definedName name="IQ_HC_INPATIENT_REV_PER_ADMISSION" hidden="1">"c5994"</definedName>
    <definedName name="IQ_HC_INTPATIENT_SVCS_PCT_REV" hidden="1">"c5975"</definedName>
    <definedName name="IQ_HC_INTPATIENT_SVCS_PCT_REV_SF" hidden="1">"c6015"</definedName>
    <definedName name="IQ_HC_LICENSED_BEDS" hidden="1">"c5948"</definedName>
    <definedName name="IQ_HC_LICENSED_BEDS_SF" hidden="1">"c6003"</definedName>
    <definedName name="IQ_HC_MANAGED_CARE_PCT_ADMISSIONS" hidden="1">"c5982"</definedName>
    <definedName name="IQ_HC_MANAGED_CARE_PCT_REV" hidden="1">"c5978"</definedName>
    <definedName name="IQ_HC_MEDICAID_PCT_ADMISSIONS" hidden="1">"c5981"</definedName>
    <definedName name="IQ_HC_MEDICAID_PCT_REV" hidden="1">"c5977"</definedName>
    <definedName name="IQ_HC_MEDICARE_PCT_ADMISSIONS" hidden="1">"c5980"</definedName>
    <definedName name="IQ_HC_MEDICARE_PCT_REV" hidden="1">"c5976"</definedName>
    <definedName name="IQ_HC_NET_INPATIENT_REV" hidden="1">"c5984"</definedName>
    <definedName name="IQ_HC_NET_OUTPATIENT_REV" hidden="1">"c5985"</definedName>
    <definedName name="IQ_HC_NET_PATIENT_REV" hidden="1">"c5986"</definedName>
    <definedName name="IQ_HC_NET_PATIENT_REV_SF" hidden="1">"c6005"</definedName>
    <definedName name="IQ_HC_OCC_RATE" hidden="1">"c5967"</definedName>
    <definedName name="IQ_HC_OCC_RATE_LICENSED_BEDS" hidden="1">"c5968"</definedName>
    <definedName name="IQ_HC_OCC_RATE_SF" hidden="1">"c6009"</definedName>
    <definedName name="IQ_HC_OPEX_SUPPLIES" hidden="1">"c5990"</definedName>
    <definedName name="IQ_HC_OTHER_OPEX_PCT_REV" hidden="1">"c5973"</definedName>
    <definedName name="IQ_HC_OUTPATIENT_PROCEDURES" hidden="1">"c5962"</definedName>
    <definedName name="IQ_HC_OUTPATIENT_PROCEDURES_SF" hidden="1">"c6012"</definedName>
    <definedName name="IQ_HC_OUTPATIENT_REV_PER_ADMISSION" hidden="1">"c5995"</definedName>
    <definedName name="IQ_HC_OUTPATIENT_SVCS_PCT_REV" hidden="1">"c5974"</definedName>
    <definedName name="IQ_HC_OUTPATIENT_SVCS_PCT_REV_SF" hidden="1">"c6014"</definedName>
    <definedName name="IQ_HC_PATIENT_DAYS" hidden="1">"c5960"</definedName>
    <definedName name="IQ_HC_PATIENT_DAYS_SF" hidden="1">"c6010"</definedName>
    <definedName name="IQ_HC_PROF_GEN_LIAB_CLAIM_PAID" hidden="1">"c5991"</definedName>
    <definedName name="IQ_HC_PROF_GEN_LIAB_EXP_BENEFIT" hidden="1">"c5992"</definedName>
    <definedName name="IQ_HC_PROVISION_DOUBTFUL_PCT_REV" hidden="1">"c5972"</definedName>
    <definedName name="IQ_HC_REV_GROWTH" hidden="1">"c5996"</definedName>
    <definedName name="IQ_HC_REV_PER_EQUIV_ADMISSION" hidden="1">"c5959"</definedName>
    <definedName name="IQ_HC_REV_PER_EQUIV_ADMISSION_SF" hidden="1">"c6008"</definedName>
    <definedName name="IQ_HC_REV_PER_EQUIV_ADMISSIONS_GROWTH" hidden="1">"c5999"</definedName>
    <definedName name="IQ_HC_REV_PER_PATIENT_DAY" hidden="1">"c5969"</definedName>
    <definedName name="IQ_HC_REV_PER_PATIENT_DAY_SF" hidden="1">"c6018"</definedName>
    <definedName name="IQ_HC_SALARIES_PCT_REV" hidden="1">"c5970"</definedName>
    <definedName name="IQ_HC_SUPPLIES_PCT_REV" hidden="1">"c5971"</definedName>
    <definedName name="IQ_HC_TOTAL_PROCEDURES" hidden="1">"c5963"</definedName>
    <definedName name="IQ_HC_TOTAL_PROCEDURES_SF" hidden="1">"c6013"</definedName>
    <definedName name="IQ_HC_UNINSURED_PCT_ADMISSIONS" hidden="1">"c5983"</definedName>
    <definedName name="IQ_HC_UNINSURED_PCT_REV" hidden="1">"c5979"</definedName>
    <definedName name="IQ_HIGH_TARGET_PRICE" hidden="1">"c1651"</definedName>
    <definedName name="IQ_HIGH_TARGET_PRICE_REUT" hidden="1">"c5317"</definedName>
    <definedName name="IQ_HIGHPRICE" hidden="1">"c545"</definedName>
    <definedName name="IQ_HOME_AVG_LOAN_SIZE" hidden="1">"c5911"</definedName>
    <definedName name="IQ_HOME_BACKLOG" hidden="1">"c5844"</definedName>
    <definedName name="IQ_HOME_BACKLOG_AVG_JV" hidden="1">"c5848"</definedName>
    <definedName name="IQ_HOME_BACKLOG_AVG_JV_GROWTH" hidden="1">"c5928"</definedName>
    <definedName name="IQ_HOME_BACKLOG_AVG_JV_INC" hidden="1">"c5851"</definedName>
    <definedName name="IQ_HOME_BACKLOG_AVG_JV_INC_GROWTH" hidden="1">"c5931"</definedName>
    <definedName name="IQ_HOME_BACKLOG_AVG_PRICE" hidden="1">"c5845"</definedName>
    <definedName name="IQ_HOME_BACKLOG_AVG_PRICE_GROWTH" hidden="1">"c5925"</definedName>
    <definedName name="IQ_HOME_BACKLOG_GROWTH" hidden="1">"c5924"</definedName>
    <definedName name="IQ_HOME_BACKLOG_JV" hidden="1">"c5847"</definedName>
    <definedName name="IQ_HOME_BACKLOG_JV_GROWTH" hidden="1">"c5927"</definedName>
    <definedName name="IQ_HOME_BACKLOG_JV_INC" hidden="1">"c5850"</definedName>
    <definedName name="IQ_HOME_BACKLOG_JV_INC_GROWTH" hidden="1">"c5930"</definedName>
    <definedName name="IQ_HOME_BACKLOG_VALUE" hidden="1">"c5846"</definedName>
    <definedName name="IQ_HOME_BACKLOG_VALUE_GROWTH" hidden="1">"c5926"</definedName>
    <definedName name="IQ_HOME_BACKLOG_VALUE_JV" hidden="1">"c5849"</definedName>
    <definedName name="IQ_HOME_BACKLOG_VALUE_JV_GROWTH" hidden="1">"c5929"</definedName>
    <definedName name="IQ_HOME_BACKLOG_VALUE_JV_INC" hidden="1">"c5852"</definedName>
    <definedName name="IQ_HOME_BACKLOG_VALUE_JV_INC_GROWTH" hidden="1">"c5932"</definedName>
    <definedName name="IQ_HOME_COMMUNITIES_ACTIVE" hidden="1">"c5862"</definedName>
    <definedName name="IQ_HOME_COMMUNITIES_ACTIVE_GROWTH" hidden="1">"c5942"</definedName>
    <definedName name="IQ_HOME_COMMUNITIES_ACTIVE_JV" hidden="1">"c5863"</definedName>
    <definedName name="IQ_HOME_COMMUNITIES_ACTIVE_JV_GROWTH" hidden="1">"c5943"</definedName>
    <definedName name="IQ_HOME_COMMUNITIES_ACTIVE_JV_INC" hidden="1">"c5864"</definedName>
    <definedName name="IQ_HOME_COMMUNITIES_ACTIVE_JV_INC_GROWTH" hidden="1">"c5944"</definedName>
    <definedName name="IQ_HOME_COST_CONSTRUCTION_SVCS" hidden="1">"c5882"</definedName>
    <definedName name="IQ_HOME_COST_ELIMINATIONS_OTHER" hidden="1">"c5883"</definedName>
    <definedName name="IQ_HOME_COST_FINANCIAL_SVCS" hidden="1">"c5881"</definedName>
    <definedName name="IQ_HOME_COST_HOUSING" hidden="1">"c5877"</definedName>
    <definedName name="IQ_HOME_COST_LAND_LOT" hidden="1">"c5878"</definedName>
    <definedName name="IQ_HOME_COST_OTHER_HOMEBUILDING" hidden="1">"c5879"</definedName>
    <definedName name="IQ_HOME_COST_TOTAL" hidden="1">"c5884"</definedName>
    <definedName name="IQ_HOME_COST_TOTAL_HOMEBUILDING" hidden="1">"c5880"</definedName>
    <definedName name="IQ_HOME_DELIVERED" hidden="1">"c5835"</definedName>
    <definedName name="IQ_HOME_DELIVERED_AVG_PRICE" hidden="1">"c5836"</definedName>
    <definedName name="IQ_HOME_DELIVERED_AVG_PRICE_GROWTH" hidden="1">"c5916"</definedName>
    <definedName name="IQ_HOME_DELIVERED_AVG_PRICE_JV" hidden="1">"c5839"</definedName>
    <definedName name="IQ_HOME_DELIVERED_AVG_PRICE_JV_GROWTH" hidden="1">"c5919"</definedName>
    <definedName name="IQ_HOME_DELIVERED_AVG_PRICE_JV_INC" hidden="1">"c5842"</definedName>
    <definedName name="IQ_HOME_DELIVERED_AVG_PRICE_JV_INC_GROWTH" hidden="1">"c5922"</definedName>
    <definedName name="IQ_HOME_DELIVERED_GROWTH" hidden="1">"c5915"</definedName>
    <definedName name="IQ_HOME_DELIVERED_JV" hidden="1">"c5838"</definedName>
    <definedName name="IQ_HOME_DELIVERED_JV_GROWTH" hidden="1">"c5918"</definedName>
    <definedName name="IQ_HOME_DELIVERED_JV_INC" hidden="1">"c5841"</definedName>
    <definedName name="IQ_HOME_DELIVERED_JV_INC_GROWTH" hidden="1">"c5921"</definedName>
    <definedName name="IQ_HOME_DELIVERED_VALUE" hidden="1">"c5837"</definedName>
    <definedName name="IQ_HOME_DELIVERED_VALUE_GROWTH" hidden="1">"c5917"</definedName>
    <definedName name="IQ_HOME_DELIVERED_VALUE_JV" hidden="1">"c5840"</definedName>
    <definedName name="IQ_HOME_DELIVERED_VALUE_JV_GROWTH" hidden="1">"c5920"</definedName>
    <definedName name="IQ_HOME_DELIVERED_VALUE_JV_INC" hidden="1">"c5843"</definedName>
    <definedName name="IQ_HOME_DELIVERED_VALUE_JV_INC_GROWTH" hidden="1">"c5923"</definedName>
    <definedName name="IQ_HOME_FINISHED_HOMES_CIP" hidden="1">"c5865"</definedName>
    <definedName name="IQ_HOME_FIRSTLIEN_MORT_ORIGINATED" hidden="1">"c5905"</definedName>
    <definedName name="IQ_HOME_FIRSTLIEN_MORT_ORIGINATED_VOL" hidden="1">"c5908"</definedName>
    <definedName name="IQ_HOME_HUC" hidden="1">"c5822"</definedName>
    <definedName name="IQ_HOME_HUC_JV" hidden="1">"c5823"</definedName>
    <definedName name="IQ_HOME_HUC_JV_INC" hidden="1">"c5824"</definedName>
    <definedName name="IQ_HOME_INV_NOT_OWNED" hidden="1">"c5868"</definedName>
    <definedName name="IQ_HOME_LAND_DEVELOPMENT" hidden="1">"c5866"</definedName>
    <definedName name="IQ_HOME_LAND_FUTURE_DEVELOPMENT" hidden="1">"c5867"</definedName>
    <definedName name="IQ_HOME_LOAN_APPLICATIONS" hidden="1">"c5910"</definedName>
    <definedName name="IQ_HOME_LOANS_SOLD_COUNT" hidden="1">"c5912"</definedName>
    <definedName name="IQ_HOME_LOANS_SOLD_VALUE" hidden="1">"c5913"</definedName>
    <definedName name="IQ_HOME_LOTS_CONTROLLED" hidden="1">"c5831"</definedName>
    <definedName name="IQ_HOME_LOTS_FINISHED" hidden="1">"c5827"</definedName>
    <definedName name="IQ_HOME_LOTS_HELD_SALE" hidden="1">"c5830"</definedName>
    <definedName name="IQ_HOME_LOTS_JV" hidden="1">"c5833"</definedName>
    <definedName name="IQ_HOME_LOTS_JV_INC" hidden="1">"c5834"</definedName>
    <definedName name="IQ_HOME_LOTS_OTHER" hidden="1">"c5832"</definedName>
    <definedName name="IQ_HOME_LOTS_OWNED" hidden="1">"c5828"</definedName>
    <definedName name="IQ_HOME_LOTS_UNDER_DEVELOPMENT" hidden="1">"c5826"</definedName>
    <definedName name="IQ_HOME_LOTS_UNDER_OPTION" hidden="1">"c5829"</definedName>
    <definedName name="IQ_HOME_LOTS_UNDEVELOPED" hidden="1">"c5825"</definedName>
    <definedName name="IQ_HOME_MORT_CAPTURE_RATE" hidden="1">"c5906"</definedName>
    <definedName name="IQ_HOME_MORT_ORIGINATED" hidden="1">"c5907"</definedName>
    <definedName name="IQ_HOME_OBLIGATIONS_INV_NOT_OWNED" hidden="1">"c5914"</definedName>
    <definedName name="IQ_HOME_ORDERS" hidden="1">"c5853"</definedName>
    <definedName name="IQ_HOME_ORDERS_AVG_PRICE" hidden="1">"c5854"</definedName>
    <definedName name="IQ_HOME_ORDERS_AVG_PRICE_GROWTH" hidden="1">"c5934"</definedName>
    <definedName name="IQ_HOME_ORDERS_AVG_PRICE_JV" hidden="1">"c5857"</definedName>
    <definedName name="IQ_HOME_ORDERS_AVG_PRICE_JV_GROWTH" hidden="1">"c5937"</definedName>
    <definedName name="IQ_HOME_ORDERS_AVG_PRICE_JV_INC" hidden="1">"c5860"</definedName>
    <definedName name="IQ_HOME_ORDERS_AVG_PRICE_JV_INC_GROWTH" hidden="1">"c5940"</definedName>
    <definedName name="IQ_HOME_ORDERS_GROWTH" hidden="1">"c5933"</definedName>
    <definedName name="IQ_HOME_ORDERS_JV" hidden="1">"c5856"</definedName>
    <definedName name="IQ_HOME_ORDERS_JV_GROWTH" hidden="1">"c5936"</definedName>
    <definedName name="IQ_HOME_ORDERS_JV_INC" hidden="1">"c5859"</definedName>
    <definedName name="IQ_HOME_ORDERS_JV_INC_GROWTH" hidden="1">"c5939"</definedName>
    <definedName name="IQ_HOME_ORDERS_VALUE" hidden="1">"c5855"</definedName>
    <definedName name="IQ_HOME_ORDERS_VALUE_GROWTH" hidden="1">"c5935"</definedName>
    <definedName name="IQ_HOME_ORDERS_VALUE_JV" hidden="1">"c5858"</definedName>
    <definedName name="IQ_HOME_ORDERS_VALUE_JV_GROWTH" hidden="1">"c5938"</definedName>
    <definedName name="IQ_HOME_ORDERS_VALUE_JV_INC" hidden="1">"c5861"</definedName>
    <definedName name="IQ_HOME_ORDERS_VALUE_JV_INC_GROWTH" hidden="1">"c5941"</definedName>
    <definedName name="IQ_HOME_ORIGINATION_TOTAL" hidden="1">"c5909"</definedName>
    <definedName name="IQ_HOME_PRETAX_INC_CONSTRUCTION_SVCS" hidden="1">"c5890"</definedName>
    <definedName name="IQ_HOME_PRETAX_INC_ELIMINATIONS_OTHER" hidden="1">"c5891"</definedName>
    <definedName name="IQ_HOME_PRETAX_INC_FINANCIAL_SVCS" hidden="1">"c5889"</definedName>
    <definedName name="IQ_HOME_PRETAX_INC_HOUSING" hidden="1">"c5885"</definedName>
    <definedName name="IQ_HOME_PRETAX_INC_LAND_LOT" hidden="1">"c5886"</definedName>
    <definedName name="IQ_HOME_PRETAX_INC_OTHER_HOMEBUILDING" hidden="1">"c5887"</definedName>
    <definedName name="IQ_HOME_PRETAX_INC_TOTAL" hidden="1">"c5892"</definedName>
    <definedName name="IQ_HOME_PRETAX_INC_TOTAL_HOMEBUILDING" hidden="1">"c5888"</definedName>
    <definedName name="IQ_HOME_PURCH_OBLIGATION_1YR" hidden="1">"c5898"</definedName>
    <definedName name="IQ_HOME_PURCH_OBLIGATION_2YR" hidden="1">"c5899"</definedName>
    <definedName name="IQ_HOME_PURCH_OBLIGATION_3YR" hidden="1">"c5900"</definedName>
    <definedName name="IQ_HOME_PURCH_OBLIGATION_4YR" hidden="1">"c5901"</definedName>
    <definedName name="IQ_HOME_PURCH_OBLIGATION_5YR" hidden="1">"c5902"</definedName>
    <definedName name="IQ_HOME_PURCH_OBLIGATION_AFTER5" hidden="1">"c5903"</definedName>
    <definedName name="IQ_HOME_PURCH_OBLIGATION_TOTAL" hidden="1">"c5904"</definedName>
    <definedName name="IQ_HOME_REV_CONSTRUCTION_SERVICES" hidden="1">"c5874"</definedName>
    <definedName name="IQ_HOME_REV_ELIMINATIONS_OTHER" hidden="1">"c5875"</definedName>
    <definedName name="IQ_HOME_REV_FINANCIAL_SERVICES" hidden="1">"c5873"</definedName>
    <definedName name="IQ_HOME_REV_HOUSING" hidden="1">"c5872"</definedName>
    <definedName name="IQ_HOME_REV_LAND_LOT" hidden="1">"c5870"</definedName>
    <definedName name="IQ_HOME_REV_OTHER_HOMEBUILDING" hidden="1">"c5871"</definedName>
    <definedName name="IQ_HOME_REV_TOTAL" hidden="1">"c5876"</definedName>
    <definedName name="IQ_HOME_TOTAL_INV" hidden="1">"c5869"</definedName>
    <definedName name="IQ_HOME_WARRANTY_RES_BEG" hidden="1">"c5893"</definedName>
    <definedName name="IQ_HOME_WARRANTY_RES_END" hidden="1">"c5897"</definedName>
    <definedName name="IQ_HOME_WARRANTY_RES_ISS" hidden="1">"c5894"</definedName>
    <definedName name="IQ_HOME_WARRANTY_RES_OTHER" hidden="1">"c5896"</definedName>
    <definedName name="IQ_HOME_WARRANTY_RES_PAY" hidden="1">"c5895"</definedName>
    <definedName name="IQ_HOMEOWNERS_WRITTEN" hidden="1">"c546"</definedName>
    <definedName name="IQ_IMPAIR_OIL" hidden="1">"c547"</definedName>
    <definedName name="IQ_IMPAIRMENT_GW" hidden="1">"c548"</definedName>
    <definedName name="IQ_IMPUT_OPER_LEASE_DEPR" hidden="1">"c2987"</definedName>
    <definedName name="IQ_IMPUT_OPER_LEASE_INT_EXP" hidden="1">"c2986"</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 hidden="1">"c6222"</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DUSTRY" hidden="1">"c3601"</definedName>
    <definedName name="IQ_INDUSTRY_GROUP" hidden="1">"c3602"</definedName>
    <definedName name="IQ_INDUSTRY_SECTOR" hidden="1">"c3603"</definedName>
    <definedName name="IQ_INS_ANNUITY_LIAB" hidden="1">"c563"</definedName>
    <definedName name="IQ_INS_ANNUITY_REV" hidden="1">"c2788"</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 hidden="1">"c6223"</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CL_CAP" hidden="1">"c2988"</definedName>
    <definedName name="IQ_INT_EXP_INS" hidden="1">"c589"</definedName>
    <definedName name="IQ_INT_EXP_LTD" hidden="1">"c2086"</definedName>
    <definedName name="IQ_INT_EXP_RE" hidden="1">"c6224"</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 hidden="1">"c6225"</definedName>
    <definedName name="IQ_INT_INC_REIT" hidden="1">"c597"</definedName>
    <definedName name="IQ_INT_INC_TOTAL" hidden="1">"c598"</definedName>
    <definedName name="IQ_INT_INC_UTI" hidden="1">"c599"</definedName>
    <definedName name="IQ_INT_INV_INC" hidden="1">"c600"</definedName>
    <definedName name="IQ_INT_INV_INC_RE" hidden="1">"c6226"</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CASH_DEPOSITS" hidden="1">"c2255"</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CAGR" hidden="1">"c6164"</definedName>
    <definedName name="IQ_INV_10YR_ANN_GROWTH" hidden="1">"c1930"</definedName>
    <definedName name="IQ_INV_1YR_ANN_GROWTH" hidden="1">"c1925"</definedName>
    <definedName name="IQ_INV_2YR_ANN_CAGR" hidden="1">"c6160"</definedName>
    <definedName name="IQ_INV_2YR_ANN_GROWTH" hidden="1">"c1926"</definedName>
    <definedName name="IQ_INV_3YR_ANN_CAGR" hidden="1">"c6161"</definedName>
    <definedName name="IQ_INV_3YR_ANN_GROWTH" hidden="1">"c1927"</definedName>
    <definedName name="IQ_INV_5YR_ANN_CAGR" hidden="1">"c6162"</definedName>
    <definedName name="IQ_INV_5YR_ANN_GROWTH" hidden="1">"c1928"</definedName>
    <definedName name="IQ_INV_7YR_ANN_CAGR" hidden="1">"c6163"</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GOV_SECURITY" hidden="1">"c5510"</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 hidden="1">"c6227"</definedName>
    <definedName name="IQ_INVEST_LOANS_CF_REIT" hidden="1">"c633"</definedName>
    <definedName name="IQ_INVEST_LOANS_CF_UTI" hidden="1">"c634"</definedName>
    <definedName name="IQ_INVEST_MUNI_SECURITY" hidden="1">"c5512"</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 hidden="1">"c6228"</definedName>
    <definedName name="IQ_INVEST_SECURITY_CF_REIT" hidden="1">"c642"</definedName>
    <definedName name="IQ_INVEST_SECURITY_CF_UTI" hidden="1">"c643"</definedName>
    <definedName name="IQ_INVEST_SECURITY_SUPPL" hidden="1">"c5511"</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CIQID" hidden="1">"c2258"</definedName>
    <definedName name="IQ_ISSUER_PARENT" hidden="1">"c2144"</definedName>
    <definedName name="IQ_ISSUER_PARENT_CIQID" hidden="1">"c2260"</definedName>
    <definedName name="IQ_ISSUER_PARENT_TICKER" hidden="1">"c2259"</definedName>
    <definedName name="IQ_ISSUER_TICKER" hidden="1">"c2252"</definedName>
    <definedName name="IQ_JR_SUB_DEBT" hidden="1">"c2534"</definedName>
    <definedName name="IQ_JR_SUB_DEBT_EBITDA" hidden="1">"c2560"</definedName>
    <definedName name="IQ_JR_SUB_DEBT_EBITDA_CAPEX" hidden="1">"c2561"</definedName>
    <definedName name="IQ_JR_SUB_DEBT_PCT" hidden="1">"c2535"</definedName>
    <definedName name="IQ_LAND" hidden="1">"c645"</definedName>
    <definedName name="IQ_LAST_PMT_DATE" hidden="1">"c2188"</definedName>
    <definedName name="IQ_LAST_SPLIT_DATE" hidden="1">"c2095"</definedName>
    <definedName name="IQ_LAST_SPLIT_FACTOR" hidden="1">"c2093"</definedName>
    <definedName name="IQ_LASTPRICINGDATE" hidden="1">"c3051"</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 hidden="1">"c6229"</definedName>
    <definedName name="IQ_LEGAL_SETTLE_REIT" hidden="1">"c652"</definedName>
    <definedName name="IQ_LEGAL_SETTLE_UTI" hidden="1">"c653"</definedName>
    <definedName name="IQ_LEVERAGE_RATIO" hidden="1">"c654"</definedName>
    <definedName name="IQ_LEVERED_FCF" hidden="1">"c1907"</definedName>
    <definedName name="IQ_LFCF_10YR_ANN_CAGR" hidden="1">"c6174"</definedName>
    <definedName name="IQ_LFCF_10YR_ANN_GROWTH" hidden="1">"c1942"</definedName>
    <definedName name="IQ_LFCF_1YR_ANN_GROWTH" hidden="1">"c1937"</definedName>
    <definedName name="IQ_LFCF_2YR_ANN_CAGR" hidden="1">"c6170"</definedName>
    <definedName name="IQ_LFCF_2YR_ANN_GROWTH" hidden="1">"c1938"</definedName>
    <definedName name="IQ_LFCF_3YR_ANN_CAGR" hidden="1">"c6171"</definedName>
    <definedName name="IQ_LFCF_3YR_ANN_GROWTH" hidden="1">"c1939"</definedName>
    <definedName name="IQ_LFCF_5YR_ANN_CAGR" hidden="1">"c6172"</definedName>
    <definedName name="IQ_LFCF_5YR_ANN_GROWTH" hidden="1">"c1940"</definedName>
    <definedName name="IQ_LFCF_7YR_ANN_CAGR" hidden="1">"c6173"</definedName>
    <definedName name="IQ_LFCF_7YR_ANN_GROWTH" hidden="1">"c1941"</definedName>
    <definedName name="IQ_LFCF_MARGIN" hidden="1">"c1961"</definedName>
    <definedName name="IQ_LH_STATUTORY_SURPLUS" hidden="1">"c2771"</definedName>
    <definedName name="IQ_LICENSED_POPS" hidden="1">"c2123"</definedName>
    <definedName name="IQ_LIFE_EARNED" hidden="1">"c2739"</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 hidden="1">"c6230"</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SS_TO_NET_EARNED" hidden="1">"c2751"</definedName>
    <definedName name="IQ_LOW_TARGET_PRICE" hidden="1">"c1652"</definedName>
    <definedName name="IQ_LOW_TARGET_PRICE_REUT" hidden="1">"c5318"</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CAPITAL_LEASES" hidden="1">"c2542"</definedName>
    <definedName name="IQ_LT_DEBT_CAPITAL_LEASES_PCT" hidden="1">"c2543"</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 hidden="1">"c6231"</definedName>
    <definedName name="IQ_LT_DEBT_ISSUED_REIT" hidden="1">"c686"</definedName>
    <definedName name="IQ_LT_DEBT_ISSUED_UTI" hidden="1">"c687"</definedName>
    <definedName name="IQ_LT_DEBT_RE" hidden="1">"c6232"</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 hidden="1">"c6233"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 hidden="1">"c6234"</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LTMMONTH" hidden="1">120000</definedName>
    <definedName name="IQ_MACHINERY" hidden="1">"c711"</definedName>
    <definedName name="IQ_MAINT_CAPEX" hidden="1">"c2947"</definedName>
    <definedName name="IQ_MAINT_CAPEX_ACT_OR_EST" hidden="1">"c4458"</definedName>
    <definedName name="IQ_MAINT_CAPEX_EST" hidden="1">"c4457"</definedName>
    <definedName name="IQ_MAINT_CAPEX_GUIDANCE" hidden="1">"c4459"</definedName>
    <definedName name="IQ_MAINT_CAPEX_HIGH_EST" hidden="1">"c4460"</definedName>
    <definedName name="IQ_MAINT_CAPEX_HIGH_GUIDANCE" hidden="1">"c4197"</definedName>
    <definedName name="IQ_MAINT_CAPEX_LOW_EST" hidden="1">"c4461"</definedName>
    <definedName name="IQ_MAINT_CAPEX_LOW_GUIDANCE" hidden="1">"c4237"</definedName>
    <definedName name="IQ_MAINT_CAPEX_MEDIAN_EST" hidden="1">"c4462"</definedName>
    <definedName name="IQ_MAINT_CAPEX_NUM_EST" hidden="1">"c4463"</definedName>
    <definedName name="IQ_MAINT_CAPEX_STDDEV_EST" hidden="1">"c4464"</definedName>
    <definedName name="IQ_MAINT_REPAIR" hidden="1">"c2087"</definedName>
    <definedName name="IQ_MAKE_WHOLE_END_DATE" hidden="1">"c2493"</definedName>
    <definedName name="IQ_MAKE_WHOLE_SPREAD" hidden="1">"c2494"</definedName>
    <definedName name="IQ_MAKE_WHOLE_START_DATE" hidden="1">"c2492"</definedName>
    <definedName name="IQ_MARKET_CAP_LFCF" hidden="1">"c2209"</definedName>
    <definedName name="IQ_MARKETCAP" hidden="1">"c712"</definedName>
    <definedName name="IQ_MARKETING" hidden="1">"c2239"</definedName>
    <definedName name="IQ_MATURITY_DATE" hidden="1">"c2146"</definedName>
    <definedName name="IQ_MC_RATIO" hidden="1">"c2783"</definedName>
    <definedName name="IQ_MC_STATUTORY_SURPLUS" hidden="1">"c2772"</definedName>
    <definedName name="IQ_MEDIAN_TARGET_PRICE" hidden="1">"c1650"</definedName>
    <definedName name="IQ_MEDIAN_TARGET_PRICE_REUT" hidden="1">"c5316"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 hidden="1">"c6235"</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 hidden="1">"c6236"</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 hidden="1">"c6237"</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KTCAP_TOTAL_REV_FWD" hidden="1">"c742"</definedName>
    <definedName name="IQ_MKTCAP_TOTAL_REV_FWD_REUT" hidden="1">"c4048"</definedName>
    <definedName name="IQ_MM_ACCOUNT" hidden="1">"c743"</definedName>
    <definedName name="IQ_MONTH" hidden="1">15000</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AMES_REVISION_DATE_" hidden="1">"01/16/2012 14:24:06"</definedName>
    <definedName name="IQ_NAV_ACT_OR_EST" hidden="1">"c2225"</definedName>
    <definedName name="IQ_NAV_EST" hidden="1">"c1751"</definedName>
    <definedName name="IQ_NAV_HIGH_EST" hidden="1">"c1753"</definedName>
    <definedName name="IQ_NAV_LOW_EST" hidden="1">"c1754"</definedName>
    <definedName name="IQ_NAV_MEDIAN_EST" hidden="1">"c1752"</definedName>
    <definedName name="IQ_NAV_NUM_EST" hidden="1">"c1755"</definedName>
    <definedName name="IQ_NAV_STDDEV_EST" hidden="1">"c1756"</definedName>
    <definedName name="IQ_NET_CHANGE" hidden="1">"c749"</definedName>
    <definedName name="IQ_NET_CLAIM_EXP_INCUR" hidden="1">"c2757"</definedName>
    <definedName name="IQ_NET_CLAIM_EXP_INCUR_CY" hidden="1">"c2761"</definedName>
    <definedName name="IQ_NET_CLAIM_EXP_INCUR_PY" hidden="1">"c2762"</definedName>
    <definedName name="IQ_NET_CLAIM_EXP_PAID" hidden="1">"c2760"</definedName>
    <definedName name="IQ_NET_CLAIM_EXP_PAID_CY" hidden="1">"c2763"</definedName>
    <definedName name="IQ_NET_CLAIM_EXP_PAID_PY" hidden="1">"c2764"</definedName>
    <definedName name="IQ_NET_CLAIM_EXP_RES" hidden="1">"c2754"</definedName>
    <definedName name="IQ_NET_DEBT" hidden="1">"c1584"</definedName>
    <definedName name="IQ_NET_DEBT_ACT_OR_EST" hidden="1">"c3583"</definedName>
    <definedName name="IQ_NET_DEBT_ACT_OR_EST_REUT" hidden="1">"c5473"</definedName>
    <definedName name="IQ_NET_DEBT_EBITDA" hidden="1">"c750"</definedName>
    <definedName name="IQ_NET_DEBT_EBITDA_CAPEX" hidden="1">"c2949"</definedName>
    <definedName name="IQ_NET_DEBT_EST" hidden="1">"c3517"</definedName>
    <definedName name="IQ_NET_DEBT_EST_REUT" hidden="1">"c3976"</definedName>
    <definedName name="IQ_NET_DEBT_GUIDANCE" hidden="1">"c4467"</definedName>
    <definedName name="IQ_NET_DEBT_HIGH_EST" hidden="1">"c3518"</definedName>
    <definedName name="IQ_NET_DEBT_HIGH_EST_REUT" hidden="1">"c3978"</definedName>
    <definedName name="IQ_NET_DEBT_HIGH_GUIDANCE" hidden="1">"c4181"</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 hidden="1">"c6238"</definedName>
    <definedName name="IQ_NET_DEBT_ISSUED_REIT" hidden="1">"c756"</definedName>
    <definedName name="IQ_NET_DEBT_ISSUED_UTI" hidden="1">"c757"</definedName>
    <definedName name="IQ_NET_DEBT_LOW_EST" hidden="1">"c3519"</definedName>
    <definedName name="IQ_NET_DEBT_LOW_EST_REUT" hidden="1">"c3979"</definedName>
    <definedName name="IQ_NET_DEBT_LOW_GUIDANCE" hidden="1">"c4221"</definedName>
    <definedName name="IQ_NET_DEBT_MEDIAN_EST" hidden="1">"c3520"</definedName>
    <definedName name="IQ_NET_DEBT_MEDIAN_EST_REUT" hidden="1">"c3977"</definedName>
    <definedName name="IQ_NET_DEBT_NUM_EST" hidden="1">"c3515"</definedName>
    <definedName name="IQ_NET_DEBT_NUM_EST_REUT" hidden="1">"c3980"</definedName>
    <definedName name="IQ_NET_DEBT_STDDEV_EST" hidden="1">"c3516"</definedName>
    <definedName name="IQ_NET_DEBT_STDDEV_EST_REUT" hidden="1">"c3981"</definedName>
    <definedName name="IQ_NET_EARNED" hidden="1">"c2734"</definedName>
    <definedName name="IQ_NET_INC" hidden="1">"c1394"</definedName>
    <definedName name="IQ_NET_INC_BEFORE" hidden="1">"c1368"</definedName>
    <definedName name="IQ_NET_INC_CF" hidden="1">"c1397"</definedName>
    <definedName name="IQ_NET_INC_MARGIN" hidden="1">"c1398"</definedName>
    <definedName name="IQ_NET_INT_INC_10YR_ANN_CAGR" hidden="1">"c6100"</definedName>
    <definedName name="IQ_NET_INT_INC_10YR_ANN_GROWTH" hidden="1">"c758"</definedName>
    <definedName name="IQ_NET_INT_INC_1YR_ANN_GROWTH" hidden="1">"c759"</definedName>
    <definedName name="IQ_NET_INT_INC_2YR_ANN_CAGR" hidden="1">"c6101"</definedName>
    <definedName name="IQ_NET_INT_INC_2YR_ANN_GROWTH" hidden="1">"c760"</definedName>
    <definedName name="IQ_NET_INT_INC_3YR_ANN_CAGR" hidden="1">"c6102"</definedName>
    <definedName name="IQ_NET_INT_INC_3YR_ANN_GROWTH" hidden="1">"c761"</definedName>
    <definedName name="IQ_NET_INT_INC_5YR_ANN_CAGR" hidden="1">"c6103"</definedName>
    <definedName name="IQ_NET_INT_INC_5YR_ANN_GROWTH" hidden="1">"c762"</definedName>
    <definedName name="IQ_NET_INT_INC_7YR_ANN_CAGR" hidden="1">"c6104"</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 hidden="1">"c6239"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IFE_INS_IN_FORCE" hidden="1">"c2769"</definedName>
    <definedName name="IQ_NET_LOANS" hidden="1">"c772"</definedName>
    <definedName name="IQ_NET_LOANS_10YR_ANN_CAGR" hidden="1">"c6105"</definedName>
    <definedName name="IQ_NET_LOANS_10YR_ANN_GROWTH" hidden="1">"c773"</definedName>
    <definedName name="IQ_NET_LOANS_1YR_ANN_GROWTH" hidden="1">"c774"</definedName>
    <definedName name="IQ_NET_LOANS_2YR_ANN_CAGR" hidden="1">"c6106"</definedName>
    <definedName name="IQ_NET_LOANS_2YR_ANN_GROWTH" hidden="1">"c775"</definedName>
    <definedName name="IQ_NET_LOANS_3YR_ANN_CAGR" hidden="1">"c6107"</definedName>
    <definedName name="IQ_NET_LOANS_3YR_ANN_GROWTH" hidden="1">"c776"</definedName>
    <definedName name="IQ_NET_LOANS_5YR_ANN_CAGR" hidden="1">"c6108"</definedName>
    <definedName name="IQ_NET_LOANS_5YR_ANN_GROWTH" hidden="1">"c777"</definedName>
    <definedName name="IQ_NET_LOANS_7YR_ANN_CAGR" hidden="1">"c6109"</definedName>
    <definedName name="IQ_NET_LOANS_7YR_ANN_GROWTH" hidden="1">"c778"</definedName>
    <definedName name="IQ_NET_LOANS_TOTAL_DEPOSITS" hidden="1">"c779"</definedName>
    <definedName name="IQ_NET_RENTAL_EXP_FN" hidden="1">"c780"</definedName>
    <definedName name="IQ_NET_TO_GROSS_EARNED" hidden="1">"c2750"</definedName>
    <definedName name="IQ_NET_TO_GROSS_WRITTEN" hidden="1">"c2729"</definedName>
    <definedName name="IQ_NET_WORKING_CAP" hidden="1">"c3493"</definedName>
    <definedName name="IQ_NET_WRITTEN" hidden="1">"c2728"</definedName>
    <definedName name="IQ_NEW_PREM" hidden="1">"c2785"</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EXT_SINK_FUND_AMOUNT" hidden="1">"c2490"</definedName>
    <definedName name="IQ_NEXT_SINK_FUND_DATE" hidden="1">"c2489"</definedName>
    <definedName name="IQ_NEXT_SINK_FUND_PRICE" hidden="1">"c2491"</definedName>
    <definedName name="IQ_NI" hidden="1">"c781"</definedName>
    <definedName name="IQ_NI_10YR_ANN_CAGR" hidden="1">"c6110"</definedName>
    <definedName name="IQ_NI_10YR_ANN_GROWTH" hidden="1">"c782"</definedName>
    <definedName name="IQ_NI_1YR_ANN_GROWTH" hidden="1">"c783"</definedName>
    <definedName name="IQ_NI_2YR_ANN_CAGR" hidden="1">"c6111"</definedName>
    <definedName name="IQ_NI_2YR_ANN_GROWTH" hidden="1">"c784"</definedName>
    <definedName name="IQ_NI_3YR_ANN_CAGR" hidden="1">"c6112"</definedName>
    <definedName name="IQ_NI_3YR_ANN_GROWTH" hidden="1">"c785"</definedName>
    <definedName name="IQ_NI_5YR_ANN_CAGR" hidden="1">"c6113"</definedName>
    <definedName name="IQ_NI_5YR_ANN_GROWTH" hidden="1">"c786"</definedName>
    <definedName name="IQ_NI_7YR_ANN_CAGR" hidden="1">"c6114"</definedName>
    <definedName name="IQ_NI_7YR_ANN_GROWTH" hidden="1">"c787"</definedName>
    <definedName name="IQ_NI_ACT_OR_EST" hidden="1">"c2222"</definedName>
    <definedName name="IQ_NI_ACT_OR_EST_REUT" hidden="1">"c5468"</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EST" hidden="1">"c1716"</definedName>
    <definedName name="IQ_NI_EST_REUT" hidden="1">"c5368"</definedName>
    <definedName name="IQ_NI_GAAP_GUIDANCE" hidden="1">"c4470"</definedName>
    <definedName name="IQ_NI_GAAP_HIGH_GUIDANCE" hidden="1">"c4177"</definedName>
    <definedName name="IQ_NI_GAAP_LOW_GUIDANCE" hidden="1">"c4217"</definedName>
    <definedName name="IQ_NI_GUIDANCE" hidden="1">"c4469"</definedName>
    <definedName name="IQ_NI_GW_EST" hidden="1">"c1723"</definedName>
    <definedName name="IQ_NI_GW_EST_REUT" hidden="1">"c5375"</definedName>
    <definedName name="IQ_NI_GW_GUIDANCE" hidden="1">"c4471"</definedName>
    <definedName name="IQ_NI_GW_HIGH_EST" hidden="1">"c1725"</definedName>
    <definedName name="IQ_NI_GW_HIGH_EST_REUT" hidden="1">"c5377"</definedName>
    <definedName name="IQ_NI_GW_HIGH_GUIDANCE" hidden="1">"c4178"</definedName>
    <definedName name="IQ_NI_GW_LOW_EST" hidden="1">"c1726"</definedName>
    <definedName name="IQ_NI_GW_LOW_EST_REUT" hidden="1">"c5378"</definedName>
    <definedName name="IQ_NI_GW_LOW_GUIDANCE" hidden="1">"c4218"</definedName>
    <definedName name="IQ_NI_GW_MEDIAN_EST" hidden="1">"c1724"</definedName>
    <definedName name="IQ_NI_GW_MEDIAN_EST_REUT" hidden="1">"c5376"</definedName>
    <definedName name="IQ_NI_GW_NUM_EST" hidden="1">"c1727"</definedName>
    <definedName name="IQ_NI_GW_NUM_EST_REUT" hidden="1">"c5379"</definedName>
    <definedName name="IQ_NI_GW_STDDEV_EST" hidden="1">"c1728"</definedName>
    <definedName name="IQ_NI_GW_STDDEV_EST_REUT" hidden="1">"c5380"</definedName>
    <definedName name="IQ_NI_HIGH_EST" hidden="1">"c1718"</definedName>
    <definedName name="IQ_NI_HIGH_EST_REUT" hidden="1">"c5370"</definedName>
    <definedName name="IQ_NI_HIGH_GUIDANCE" hidden="1">"c4176"</definedName>
    <definedName name="IQ_NI_LOW_EST" hidden="1">"c1719"</definedName>
    <definedName name="IQ_NI_LOW_EST_REUT" hidden="1">"c5371"</definedName>
    <definedName name="IQ_NI_LOW_GUIDANCE" hidden="1">"c4216"</definedName>
    <definedName name="IQ_NI_MARGIN" hidden="1">"c794"</definedName>
    <definedName name="IQ_NI_MEDIAN_EST" hidden="1">"c1717"</definedName>
    <definedName name="IQ_NI_MEDIAN_EST_REUT" hidden="1">"c5369"</definedName>
    <definedName name="IQ_NI_NORM" hidden="1">"c1901"</definedName>
    <definedName name="IQ_NI_NORM_10YR_ANN_CAGR" hidden="1">"c6189"</definedName>
    <definedName name="IQ_NI_NORM_10YR_ANN_GROWTH" hidden="1">"c1960"</definedName>
    <definedName name="IQ_NI_NORM_1YR_ANN_GROWTH" hidden="1">"c1955"</definedName>
    <definedName name="IQ_NI_NORM_2YR_ANN_CAGR" hidden="1">"c6185"</definedName>
    <definedName name="IQ_NI_NORM_2YR_ANN_GROWTH" hidden="1">"c1956"</definedName>
    <definedName name="IQ_NI_NORM_3YR_ANN_CAGR" hidden="1">"c6186"</definedName>
    <definedName name="IQ_NI_NORM_3YR_ANN_GROWTH" hidden="1">"c1957"</definedName>
    <definedName name="IQ_NI_NORM_5YR_ANN_CAGR" hidden="1">"c6187"</definedName>
    <definedName name="IQ_NI_NORM_5YR_ANN_GROWTH" hidden="1">"c1958"</definedName>
    <definedName name="IQ_NI_NORM_7YR_ANN_CAGR" hidden="1">"c6188"</definedName>
    <definedName name="IQ_NI_NORM_7YR_ANN_GROWTH" hidden="1">"c1959"</definedName>
    <definedName name="IQ_NI_NORM_MARGIN" hidden="1">"c1964"</definedName>
    <definedName name="IQ_NI_NUM_EST" hidden="1">"c1720"</definedName>
    <definedName name="IQ_NI_NUM_EST_REUT" hidden="1">"c5372"</definedName>
    <definedName name="IQ_NI_REPORTED_EST" hidden="1">"c1730"</definedName>
    <definedName name="IQ_NI_REPORTED_EST_REUT" hidden="1">"c5382"</definedName>
    <definedName name="IQ_NI_REPORTED_HIGH_EST" hidden="1">"c1732"</definedName>
    <definedName name="IQ_NI_REPORTED_HIGH_EST_REUT" hidden="1">"c5384"</definedName>
    <definedName name="IQ_NI_REPORTED_LOW_EST" hidden="1">"c1733"</definedName>
    <definedName name="IQ_NI_REPORTED_LOW_EST_REUT" hidden="1">"c5385"</definedName>
    <definedName name="IQ_NI_REPORTED_MEDIAN_EST" hidden="1">"c1731"</definedName>
    <definedName name="IQ_NI_REPORTED_MEDIAN_EST_REUT" hidden="1">"c5383"</definedName>
    <definedName name="IQ_NI_REPORTED_NUM_EST" hidden="1">"c1734"</definedName>
    <definedName name="IQ_NI_REPORTED_NUM_EST_REUT" hidden="1">"c5386"</definedName>
    <definedName name="IQ_NI_REPORTED_STDDEV_EST" hidden="1">"c1735"</definedName>
    <definedName name="IQ_NI_REPORTED_STDDEV_EST_REUT" hidden="1">"c5387"</definedName>
    <definedName name="IQ_NI_SBC_ACT_OR_EST" hidden="1">"c4474"</definedName>
    <definedName name="IQ_NI_SBC_EST" hidden="1">"c4473"</definedName>
    <definedName name="IQ_NI_SBC_GUIDANCE" hidden="1">"c4475"</definedName>
    <definedName name="IQ_NI_SBC_GW_ACT_OR_EST" hidden="1">"c4478"</definedName>
    <definedName name="IQ_NI_SBC_GW_EST" hidden="1">"c4477"</definedName>
    <definedName name="IQ_NI_SBC_GW_GUIDANCE" hidden="1">"c4479"</definedName>
    <definedName name="IQ_NI_SBC_GW_HIGH_EST" hidden="1">"c4480"</definedName>
    <definedName name="IQ_NI_SBC_GW_HIGH_GUIDANCE" hidden="1">"c4187"</definedName>
    <definedName name="IQ_NI_SBC_GW_LOW_EST" hidden="1">"c4481"</definedName>
    <definedName name="IQ_NI_SBC_GW_LOW_GUIDANCE" hidden="1">"c4227"</definedName>
    <definedName name="IQ_NI_SBC_GW_MEDIAN_EST" hidden="1">"c4482"</definedName>
    <definedName name="IQ_NI_SBC_GW_NUM_EST" hidden="1">"c4483"</definedName>
    <definedName name="IQ_NI_SBC_GW_STDDEV_EST" hidden="1">"c4484"</definedName>
    <definedName name="IQ_NI_SBC_HIGH_EST" hidden="1">"c4486"</definedName>
    <definedName name="IQ_NI_SBC_HIGH_GUIDANCE" hidden="1">"c4186"</definedName>
    <definedName name="IQ_NI_SBC_LOW_EST" hidden="1">"c4487"</definedName>
    <definedName name="IQ_NI_SBC_LOW_GUIDANCE" hidden="1">"c4226"</definedName>
    <definedName name="IQ_NI_SBC_MEDIAN_EST" hidden="1">"c4488"</definedName>
    <definedName name="IQ_NI_SBC_NUM_EST" hidden="1">"c4489"</definedName>
    <definedName name="IQ_NI_SBC_STDDEV_EST" hidden="1">"c4490"</definedName>
    <definedName name="IQ_NI_SFAS" hidden="1">"c795"</definedName>
    <definedName name="IQ_NI_STDDEV_EST" hidden="1">"c1721"</definedName>
    <definedName name="IQ_NI_STDDEV_EST_REUT" hidden="1">"c5373"</definedName>
    <definedName name="IQ_NOL_CF_1YR" hidden="1">"c3465"</definedName>
    <definedName name="IQ_NOL_CF_2YR" hidden="1">"c3466"</definedName>
    <definedName name="IQ_NOL_CF_3YR" hidden="1">"c3467"</definedName>
    <definedName name="IQ_NOL_CF_4YR" hidden="1">"c3468"</definedName>
    <definedName name="IQ_NOL_CF_5YR" hidden="1">"c3469"</definedName>
    <definedName name="IQ_NOL_CF_AFTER_FIVE" hidden="1">"c3470"</definedName>
    <definedName name="IQ_NOL_CF_MAX_YEAR" hidden="1">"c3473"</definedName>
    <definedName name="IQ_NOL_CF_NO_EXP" hidden="1">"c3471"</definedName>
    <definedName name="IQ_NOL_CF_TOTAL" hidden="1">"c3472"</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CAGR" hidden="1">"c6115"</definedName>
    <definedName name="IQ_NON_INT_INC_10YR_ANN_GROWTH" hidden="1">"c803"</definedName>
    <definedName name="IQ_NON_INT_INC_1YR_ANN_GROWTH" hidden="1">"c804"</definedName>
    <definedName name="IQ_NON_INT_INC_2YR_ANN_CAGR" hidden="1">"c6116"</definedName>
    <definedName name="IQ_NON_INT_INC_2YR_ANN_GROWTH" hidden="1">"c805"</definedName>
    <definedName name="IQ_NON_INT_INC_3YR_ANN_CAGR" hidden="1">"c6117"</definedName>
    <definedName name="IQ_NON_INT_INC_3YR_ANN_GROWTH" hidden="1">"c806"</definedName>
    <definedName name="IQ_NON_INT_INC_5YR_ANN_CAGR" hidden="1">"c6118"</definedName>
    <definedName name="IQ_NON_INT_INC_5YR_ANN_GROWTH" hidden="1">"c807"</definedName>
    <definedName name="IQ_NON_INT_INC_7YR_ANN_CAGR" hidden="1">"c6119"</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CAGR" hidden="1">"c6120"</definedName>
    <definedName name="IQ_NON_PERF_ASSETS_10YR_ANN_GROWTH" hidden="1">"c811"</definedName>
    <definedName name="IQ_NON_PERF_ASSETS_1YR_ANN_GROWTH" hidden="1">"c812"</definedName>
    <definedName name="IQ_NON_PERF_ASSETS_2YR_ANN_CAGR" hidden="1">"c6121"</definedName>
    <definedName name="IQ_NON_PERF_ASSETS_2YR_ANN_GROWTH" hidden="1">"c813"</definedName>
    <definedName name="IQ_NON_PERF_ASSETS_3YR_ANN_CAGR" hidden="1">"c6122"</definedName>
    <definedName name="IQ_NON_PERF_ASSETS_3YR_ANN_GROWTH" hidden="1">"c814"</definedName>
    <definedName name="IQ_NON_PERF_ASSETS_5YR_ANN_CAGR" hidden="1">"c6123"</definedName>
    <definedName name="IQ_NON_PERF_ASSETS_5YR_ANN_GROWTH" hidden="1">"c815"</definedName>
    <definedName name="IQ_NON_PERF_ASSETS_7YR_ANN_CAGR" hidden="1">"c6124"</definedName>
    <definedName name="IQ_NON_PERF_ASSETS_7YR_ANN_GROWTH" hidden="1">"c816"</definedName>
    <definedName name="IQ_NON_PERF_ASSETS_TOTAL_ASSETS" hidden="1">"c817"</definedName>
    <definedName name="IQ_NON_PERF_LOANS_10YR_ANN_CAGR" hidden="1">"c6125"</definedName>
    <definedName name="IQ_NON_PERF_LOANS_10YR_ANN_GROWTH" hidden="1">"c818"</definedName>
    <definedName name="IQ_NON_PERF_LOANS_1YR_ANN_GROWTH" hidden="1">"c819"</definedName>
    <definedName name="IQ_NON_PERF_LOANS_2YR_ANN_CAGR" hidden="1">"c6126"</definedName>
    <definedName name="IQ_NON_PERF_LOANS_2YR_ANN_GROWTH" hidden="1">"c820"</definedName>
    <definedName name="IQ_NON_PERF_LOANS_3YR_ANN_CAGR" hidden="1">"c6127"</definedName>
    <definedName name="IQ_NON_PERF_LOANS_3YR_ANN_GROWTH" hidden="1">"c821"</definedName>
    <definedName name="IQ_NON_PERF_LOANS_5YR_ANN_CAGR" hidden="1">"c6128"</definedName>
    <definedName name="IQ_NON_PERF_LOANS_5YR_ANN_GROWTH" hidden="1">"c822"</definedName>
    <definedName name="IQ_NON_PERF_LOANS_7YR_ANN_CAGR" hidden="1">"c6129"</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CASH_PENSION_EXP" hidden="1">"c3000"</definedName>
    <definedName name="IQ_NONRECOURSE_DEBT" hidden="1">"c2550"</definedName>
    <definedName name="IQ_NONRECOURSE_DEBT_PCT" hidden="1">"c2551"</definedName>
    <definedName name="IQ_NONUTIL_REV" hidden="1">"c2089"</definedName>
    <definedName name="IQ_NORM_EPS_ACT_OR_EST" hidden="1">"c2249"</definedName>
    <definedName name="IQ_NORM_EPS_ACT_OR_EST_REUT" hidden="1">"c5472"</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CAGR" hidden="1">"c6130"</definedName>
    <definedName name="IQ_NPPE_10YR_ANN_GROWTH" hidden="1">"c830"</definedName>
    <definedName name="IQ_NPPE_1YR_ANN_GROWTH" hidden="1">"c831"</definedName>
    <definedName name="IQ_NPPE_2YR_ANN_CAGR" hidden="1">"c6131"</definedName>
    <definedName name="IQ_NPPE_2YR_ANN_GROWTH" hidden="1">"c832"</definedName>
    <definedName name="IQ_NPPE_3YR_ANN_CAGR" hidden="1">"c6132"</definedName>
    <definedName name="IQ_NPPE_3YR_ANN_GROWTH" hidden="1">"c833"</definedName>
    <definedName name="IQ_NPPE_5YR_ANN_CAGR" hidden="1">"c6133"</definedName>
    <definedName name="IQ_NPPE_5YR_ANN_GROWTH" hidden="1">"c834"</definedName>
    <definedName name="IQ_NPPE_7YR_ANN_CAGR" hidden="1">"c6134"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AVG_DAILY_PROD_GAS" hidden="1">"c2910"</definedName>
    <definedName name="IQ_OG_AVG_DAILY_PROD_NGL" hidden="1">"c2911"</definedName>
    <definedName name="IQ_OG_AVG_DAILY_PROD_OIL" hidden="1">"c2909"</definedName>
    <definedName name="IQ_OG_AVG_DAILY_SALES_VOL_EQ_INC_GAS" hidden="1">"c5797"</definedName>
    <definedName name="IQ_OG_AVG_DAILY_SALES_VOL_EQ_INC_NGL" hidden="1">"c5798"</definedName>
    <definedName name="IQ_OG_AVG_DAILY_SALES_VOL_EQ_INC_OIL" hidden="1">"c5796"</definedName>
    <definedName name="IQ_OG_CLOSE_BALANCE_GAS" hidden="1">"c2049"</definedName>
    <definedName name="IQ_OG_CLOSE_BALANCE_NGL" hidden="1">"c2920"</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ACRE_GROSS_EQ_INC" hidden="1">"c5802"</definedName>
    <definedName name="IQ_OG_DEVELOPED_ACRE_NET_EQ_INC" hidden="1">"c5803"</definedName>
    <definedName name="IQ_OG_DEVELOPED_RESERVES_GAS" hidden="1">"c2053"</definedName>
    <definedName name="IQ_OG_DEVELOPED_RESERVES_NGL" hidden="1">"c2922"</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NGL" hidden="1">"c2921"</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NGL" hidden="1">"c2914"</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NGL" hidden="1">"c2915"</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NGL" hidden="1">"c2912"</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NGL" hidden="1">"c2919"</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NGL" hidden="1">"c2918"</definedName>
    <definedName name="IQ_OG_PRODUCTION_OIL" hidden="1">"c2035"</definedName>
    <definedName name="IQ_OG_PURCHASES_GAS" hidden="1">"c2045"</definedName>
    <definedName name="IQ_OG_PURCHASES_NGL" hidden="1">"c2916"</definedName>
    <definedName name="IQ_OG_PURCHASES_OIL" hidden="1">"c2033"</definedName>
    <definedName name="IQ_OG_RESERVE_REPLACEMENT_RATIO" hidden="1">"c5799"</definedName>
    <definedName name="IQ_OG_REVISIONS_GAS" hidden="1">"c2042"</definedName>
    <definedName name="IQ_OG_REVISIONS_NGL" hidden="1">"c2913"</definedName>
    <definedName name="IQ_OG_REVISIONS_OIL" hidden="1">"c2030"</definedName>
    <definedName name="IQ_OG_SALES_IN_PLACE_GAS" hidden="1">"c2046"</definedName>
    <definedName name="IQ_OG_SALES_IN_PLACE_NGL" hidden="1">"c2917"</definedName>
    <definedName name="IQ_OG_SALES_IN_PLACE_OIL" hidden="1">"c2034"</definedName>
    <definedName name="IQ_OG_SALES_VOL_EQ_INC_GAS" hidden="1">"c5794"</definedName>
    <definedName name="IQ_OG_SALES_VOL_EQ_INC_NGL" hidden="1">"c5795"</definedName>
    <definedName name="IQ_OG_SALES_VOL_EQ_INC_OIL" hidden="1">"c5793"</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ION" hidden="1">"c2059"</definedName>
    <definedName name="IQ_OG_TOTAL_OIL_PRODUCTON" hidden="1">"c2059"</definedName>
    <definedName name="IQ_OG_UNDEVELOPED_ACRE_GROSS_EQ_INC" hidden="1">"c5800"</definedName>
    <definedName name="IQ_OG_UNDEVELOPED_ACRE_NET_EQ_INC" hidden="1">"c5801"</definedName>
    <definedName name="IQ_OG_UNDEVELOPED_RESERVES_GAS" hidden="1">"c2051"</definedName>
    <definedName name="IQ_OG_UNDEVELOPED_RESERVES_NGL" hidden="1">"c2923"</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B_ACCRUED_LIAB" hidden="1">"c3308"</definedName>
    <definedName name="IQ_OPEB_ACCRUED_LIAB_DOM" hidden="1">"c3306"</definedName>
    <definedName name="IQ_OPEB_ACCRUED_LIAB_FOREIGN" hidden="1">"c3307"</definedName>
    <definedName name="IQ_OPEB_ACCUM_OTHER_CI" hidden="1">"c3314"</definedName>
    <definedName name="IQ_OPEB_ACCUM_OTHER_CI_DOM" hidden="1">"c3312"</definedName>
    <definedName name="IQ_OPEB_ACCUM_OTHER_CI_FOREIGN" hidden="1">"c3313"</definedName>
    <definedName name="IQ_OPEB_ACT_NEXT" hidden="1">"c5774"</definedName>
    <definedName name="IQ_OPEB_ACT_NEXT_DOM" hidden="1">"c5772"</definedName>
    <definedName name="IQ_OPEB_ACT_NEXT_FOREIGN" hidden="1">"c5773"</definedName>
    <definedName name="IQ_OPEB_AMT_RECOG_NEXT" hidden="1">"c5783"</definedName>
    <definedName name="IQ_OPEB_AMT_RECOG_NEXT_DOM" hidden="1">"c5781"</definedName>
    <definedName name="IQ_OPEB_AMT_RECOG_NEXT_FOREIGN" hidden="1">"c5782"</definedName>
    <definedName name="IQ_OPEB_ASSETS" hidden="1">"c3356"</definedName>
    <definedName name="IQ_OPEB_ASSETS_ACQ" hidden="1">"c3347"</definedName>
    <definedName name="IQ_OPEB_ASSETS_ACQ_DOM" hidden="1">"c3345"</definedName>
    <definedName name="IQ_OPEB_ASSETS_ACQ_FOREIGN" hidden="1">"c3346"</definedName>
    <definedName name="IQ_OPEB_ASSETS_ACTUAL_RETURN" hidden="1">"c3332"</definedName>
    <definedName name="IQ_OPEB_ASSETS_ACTUAL_RETURN_DOM" hidden="1">"c3330"</definedName>
    <definedName name="IQ_OPEB_ASSETS_ACTUAL_RETURN_FOREIGN" hidden="1">"c3331"</definedName>
    <definedName name="IQ_OPEB_ASSETS_BEG" hidden="1">"c3329"</definedName>
    <definedName name="IQ_OPEB_ASSETS_BEG_DOM" hidden="1">"c3327"</definedName>
    <definedName name="IQ_OPEB_ASSETS_BEG_FOREIGN" hidden="1">"c3328"</definedName>
    <definedName name="IQ_OPEB_ASSETS_BENEFITS_PAID" hidden="1">"c3341"</definedName>
    <definedName name="IQ_OPEB_ASSETS_BENEFITS_PAID_DOM" hidden="1">"c3339"</definedName>
    <definedName name="IQ_OPEB_ASSETS_BENEFITS_PAID_FOREIGN" hidden="1">"c3340"</definedName>
    <definedName name="IQ_OPEB_ASSETS_CURTAIL" hidden="1">"c3350"</definedName>
    <definedName name="IQ_OPEB_ASSETS_CURTAIL_DOM" hidden="1">"c3348"</definedName>
    <definedName name="IQ_OPEB_ASSETS_CURTAIL_FOREIGN" hidden="1">"c3349"</definedName>
    <definedName name="IQ_OPEB_ASSETS_DOM" hidden="1">"c3354"</definedName>
    <definedName name="IQ_OPEB_ASSETS_EMPLOYER_CONTRIBUTIONS" hidden="1">"c3335"</definedName>
    <definedName name="IQ_OPEB_ASSETS_EMPLOYER_CONTRIBUTIONS_DOM" hidden="1">"c3333"</definedName>
    <definedName name="IQ_OPEB_ASSETS_EMPLOYER_CONTRIBUTIONS_FOREIGN" hidden="1">"c3334"</definedName>
    <definedName name="IQ_OPEB_ASSETS_FOREIGN" hidden="1">"c3355"</definedName>
    <definedName name="IQ_OPEB_ASSETS_FX_ADJ" hidden="1">"c3344"</definedName>
    <definedName name="IQ_OPEB_ASSETS_FX_ADJ_DOM" hidden="1">"c3342"</definedName>
    <definedName name="IQ_OPEB_ASSETS_FX_ADJ_FOREIGN" hidden="1">"c3343"</definedName>
    <definedName name="IQ_OPEB_ASSETS_OTHER_PLAN_ADJ" hidden="1">"c3353"</definedName>
    <definedName name="IQ_OPEB_ASSETS_OTHER_PLAN_ADJ_DOM" hidden="1">"c3351"</definedName>
    <definedName name="IQ_OPEB_ASSETS_OTHER_PLAN_ADJ_FOREIGN" hidden="1">"c3352"</definedName>
    <definedName name="IQ_OPEB_ASSETS_PARTICIP_CONTRIBUTIONS" hidden="1">"c3338"</definedName>
    <definedName name="IQ_OPEB_ASSETS_PARTICIP_CONTRIBUTIONS_DOM" hidden="1">"c3336"</definedName>
    <definedName name="IQ_OPEB_ASSETS_PARTICIP_CONTRIBUTIONS_FOREIGN" hidden="1">"c3337"</definedName>
    <definedName name="IQ_OPEB_BENEFIT_INFO_DATE" hidden="1">"c3410"</definedName>
    <definedName name="IQ_OPEB_BENEFIT_INFO_DATE_DOM" hidden="1">"c3408"</definedName>
    <definedName name="IQ_OPEB_BENEFIT_INFO_DATE_FOREIGN" hidden="1">"c3409"</definedName>
    <definedName name="IQ_OPEB_BREAKDOWN_EQ" hidden="1">"c3275"</definedName>
    <definedName name="IQ_OPEB_BREAKDOWN_EQ_DOM" hidden="1">"c3273"</definedName>
    <definedName name="IQ_OPEB_BREAKDOWN_EQ_FOREIGN" hidden="1">"c3274"</definedName>
    <definedName name="IQ_OPEB_BREAKDOWN_FI" hidden="1">"c3278"</definedName>
    <definedName name="IQ_OPEB_BREAKDOWN_FI_DOM" hidden="1">"c3276"</definedName>
    <definedName name="IQ_OPEB_BREAKDOWN_FI_FOREIGN" hidden="1">"c3277"</definedName>
    <definedName name="IQ_OPEB_BREAKDOWN_OTHER" hidden="1">"c3284"</definedName>
    <definedName name="IQ_OPEB_BREAKDOWN_OTHER_DOM" hidden="1">"c3282"</definedName>
    <definedName name="IQ_OPEB_BREAKDOWN_OTHER_FOREIGN" hidden="1">"c3283"</definedName>
    <definedName name="IQ_OPEB_BREAKDOWN_PCT_EQ" hidden="1">"c3263"</definedName>
    <definedName name="IQ_OPEB_BREAKDOWN_PCT_EQ_DOM" hidden="1">"c3261"</definedName>
    <definedName name="IQ_OPEB_BREAKDOWN_PCT_EQ_FOREIGN" hidden="1">"c3262"</definedName>
    <definedName name="IQ_OPEB_BREAKDOWN_PCT_FI" hidden="1">"c3266"</definedName>
    <definedName name="IQ_OPEB_BREAKDOWN_PCT_FI_DOM" hidden="1">"c3264"</definedName>
    <definedName name="IQ_OPEB_BREAKDOWN_PCT_FI_FOREIGN" hidden="1">"c3265"</definedName>
    <definedName name="IQ_OPEB_BREAKDOWN_PCT_OTHER" hidden="1">"c3272"</definedName>
    <definedName name="IQ_OPEB_BREAKDOWN_PCT_OTHER_DOM" hidden="1">"c3270"</definedName>
    <definedName name="IQ_OPEB_BREAKDOWN_PCT_OTHER_FOREIGN" hidden="1">"c3271"</definedName>
    <definedName name="IQ_OPEB_BREAKDOWN_PCT_RE" hidden="1">"c3269"</definedName>
    <definedName name="IQ_OPEB_BREAKDOWN_PCT_RE_DOM" hidden="1">"c3267"</definedName>
    <definedName name="IQ_OPEB_BREAKDOWN_PCT_RE_FOREIGN" hidden="1">"c3268"</definedName>
    <definedName name="IQ_OPEB_BREAKDOWN_RE" hidden="1">"c3281"</definedName>
    <definedName name="IQ_OPEB_BREAKDOWN_RE_DOM" hidden="1">"c3279"</definedName>
    <definedName name="IQ_OPEB_BREAKDOWN_RE_FOREIGN" hidden="1">"c3280"</definedName>
    <definedName name="IQ_OPEB_CI_ACT" hidden="1">"c5759"</definedName>
    <definedName name="IQ_OPEB_CI_ACT_DOM" hidden="1">"c5757"</definedName>
    <definedName name="IQ_OPEB_CI_ACT_FOREIGN" hidden="1">"c5758"</definedName>
    <definedName name="IQ_OPEB_CI_NET_AMT_RECOG" hidden="1">"c5771"</definedName>
    <definedName name="IQ_OPEB_CI_NET_AMT_RECOG_DOM" hidden="1">"c5769"</definedName>
    <definedName name="IQ_OPEB_CI_NET_AMT_RECOG_FOREIGN" hidden="1">"c5770"</definedName>
    <definedName name="IQ_OPEB_CI_OTHER_MISC_ADJ" hidden="1">"c5768"</definedName>
    <definedName name="IQ_OPEB_CI_OTHER_MISC_ADJ_DOM" hidden="1">"c5766"</definedName>
    <definedName name="IQ_OPEB_CI_OTHER_MISC_ADJ_FOREIGN" hidden="1">"c5767"</definedName>
    <definedName name="IQ_OPEB_CI_PRIOR_SERVICE" hidden="1">"c5762"</definedName>
    <definedName name="IQ_OPEB_CI_PRIOR_SERVICE_DOM" hidden="1">"c5760"</definedName>
    <definedName name="IQ_OPEB_CI_PRIOR_SERVICE_FOREIGN" hidden="1">"c5761"</definedName>
    <definedName name="IQ_OPEB_CI_TRANSITION" hidden="1">"c5765"</definedName>
    <definedName name="IQ_OPEB_CI_TRANSITION_DOM" hidden="1">"c5763"</definedName>
    <definedName name="IQ_OPEB_CI_TRANSITION_FOREIGN" hidden="1">"c5764"</definedName>
    <definedName name="IQ_OPEB_CL" hidden="1">"c5789"</definedName>
    <definedName name="IQ_OPEB_CL_DOM" hidden="1">"c5787"</definedName>
    <definedName name="IQ_OPEB_CL_FOREIGN" hidden="1">"c5788"</definedName>
    <definedName name="IQ_OPEB_DECREASE_EFFECT_PBO" hidden="1">"c3458"</definedName>
    <definedName name="IQ_OPEB_DECREASE_EFFECT_PBO_DOM" hidden="1">"c3456"</definedName>
    <definedName name="IQ_OPEB_DECREASE_EFFECT_PBO_FOREIGN" hidden="1">"c3457"</definedName>
    <definedName name="IQ_OPEB_DECREASE_EFFECT_SERVICE_INT_COST" hidden="1">"c3455"</definedName>
    <definedName name="IQ_OPEB_DECREASE_EFFECT_SERVICE_INT_COST_DOM" hidden="1">"c3453"</definedName>
    <definedName name="IQ_OPEB_DECREASE_EFFECT_SERVICE_INT_COST_FOREIGN" hidden="1">"c3454"</definedName>
    <definedName name="IQ_OPEB_DISC_RATE_MAX" hidden="1">"c3422"</definedName>
    <definedName name="IQ_OPEB_DISC_RATE_MAX_DOM" hidden="1">"c3420"</definedName>
    <definedName name="IQ_OPEB_DISC_RATE_MAX_FOREIGN" hidden="1">"c3421"</definedName>
    <definedName name="IQ_OPEB_DISC_RATE_MIN" hidden="1">"c3419"</definedName>
    <definedName name="IQ_OPEB_DISC_RATE_MIN_DOM" hidden="1">"c3417"</definedName>
    <definedName name="IQ_OPEB_DISC_RATE_MIN_FOREIGN" hidden="1">"c3418"</definedName>
    <definedName name="IQ_OPEB_EST_BENEFIT_1YR" hidden="1">"c3287"</definedName>
    <definedName name="IQ_OPEB_EST_BENEFIT_1YR_DOM" hidden="1">"c3285"</definedName>
    <definedName name="IQ_OPEB_EST_BENEFIT_1YR_FOREIGN" hidden="1">"c3286"</definedName>
    <definedName name="IQ_OPEB_EST_BENEFIT_2YR" hidden="1">"c3290"</definedName>
    <definedName name="IQ_OPEB_EST_BENEFIT_2YR_DOM" hidden="1">"c3288"</definedName>
    <definedName name="IQ_OPEB_EST_BENEFIT_2YR_FOREIGN" hidden="1">"c3289"</definedName>
    <definedName name="IQ_OPEB_EST_BENEFIT_3YR" hidden="1">"c3293"</definedName>
    <definedName name="IQ_OPEB_EST_BENEFIT_3YR_DOM" hidden="1">"c3291"</definedName>
    <definedName name="IQ_OPEB_EST_BENEFIT_3YR_FOREIGN" hidden="1">"c3292"</definedName>
    <definedName name="IQ_OPEB_EST_BENEFIT_4YR" hidden="1">"c3296"</definedName>
    <definedName name="IQ_OPEB_EST_BENEFIT_4YR_DOM" hidden="1">"c3294"</definedName>
    <definedName name="IQ_OPEB_EST_BENEFIT_4YR_FOREIGN" hidden="1">"c3295"</definedName>
    <definedName name="IQ_OPEB_EST_BENEFIT_5YR" hidden="1">"c3299"</definedName>
    <definedName name="IQ_OPEB_EST_BENEFIT_5YR_DOM" hidden="1">"c3297"</definedName>
    <definedName name="IQ_OPEB_EST_BENEFIT_5YR_FOREIGN" hidden="1">"c3298"</definedName>
    <definedName name="IQ_OPEB_EST_BENEFIT_AFTER5" hidden="1">"c3302"</definedName>
    <definedName name="IQ_OPEB_EST_BENEFIT_AFTER5_DOM" hidden="1">"c3300"</definedName>
    <definedName name="IQ_OPEB_EST_BENEFIT_AFTER5_FOREIGN" hidden="1">"c3301"</definedName>
    <definedName name="IQ_OPEB_EXP_RATE_RETURN_MAX" hidden="1">"c3434"</definedName>
    <definedName name="IQ_OPEB_EXP_RATE_RETURN_MAX_DOM" hidden="1">"c3432"</definedName>
    <definedName name="IQ_OPEB_EXP_RATE_RETURN_MAX_FOREIGN" hidden="1">"c3433"</definedName>
    <definedName name="IQ_OPEB_EXP_RATE_RETURN_MIN" hidden="1">"c3431"</definedName>
    <definedName name="IQ_OPEB_EXP_RATE_RETURN_MIN_DOM" hidden="1">"c3429"</definedName>
    <definedName name="IQ_OPEB_EXP_RATE_RETURN_MIN_FOREIGN" hidden="1">"c3430"</definedName>
    <definedName name="IQ_OPEB_EXP_RETURN" hidden="1">"c3398"</definedName>
    <definedName name="IQ_OPEB_EXP_RETURN_DOM" hidden="1">"c3396"</definedName>
    <definedName name="IQ_OPEB_EXP_RETURN_FOREIGN" hidden="1">"c3397"</definedName>
    <definedName name="IQ_OPEB_HEALTH_COST_TREND_INITIAL" hidden="1">"c3413"</definedName>
    <definedName name="IQ_OPEB_HEALTH_COST_TREND_INITIAL_DOM" hidden="1">"c3411"</definedName>
    <definedName name="IQ_OPEB_HEALTH_COST_TREND_INITIAL_FOREIGN" hidden="1">"c3412"</definedName>
    <definedName name="IQ_OPEB_HEALTH_COST_TREND_ULTIMATE" hidden="1">"c3416"</definedName>
    <definedName name="IQ_OPEB_HEALTH_COST_TREND_ULTIMATE_DOM" hidden="1">"c3414"</definedName>
    <definedName name="IQ_OPEB_HEALTH_COST_TREND_ULTIMATE_FOREIGN" hidden="1">"c3415"</definedName>
    <definedName name="IQ_OPEB_INCREASE_EFFECT_PBO" hidden="1">"c3452"</definedName>
    <definedName name="IQ_OPEB_INCREASE_EFFECT_PBO_DOM" hidden="1">"c3450"</definedName>
    <definedName name="IQ_OPEB_INCREASE_EFFECT_PBO_FOREIGN" hidden="1">"c3451"</definedName>
    <definedName name="IQ_OPEB_INCREASE_EFFECT_SERVICE_INT_COST" hidden="1">"c3449"</definedName>
    <definedName name="IQ_OPEB_INCREASE_EFFECT_SERVICE_INT_COST_DOM" hidden="1">"c3447"</definedName>
    <definedName name="IQ_OPEB_INCREASE_EFFECT_SERVICE_INT_COST_FOREIGN" hidden="1">"c3448"</definedName>
    <definedName name="IQ_OPEB_INTAN_ASSETS" hidden="1">"c3311"</definedName>
    <definedName name="IQ_OPEB_INTAN_ASSETS_DOM" hidden="1">"c3309"</definedName>
    <definedName name="IQ_OPEB_INTAN_ASSETS_FOREIGN" hidden="1">"c3310"</definedName>
    <definedName name="IQ_OPEB_INTEREST_COST" hidden="1">"c3395"</definedName>
    <definedName name="IQ_OPEB_INTEREST_COST_DOM" hidden="1">"c3393"</definedName>
    <definedName name="IQ_OPEB_INTEREST_COST_FOREIGN" hidden="1">"c3394"</definedName>
    <definedName name="IQ_OPEB_LT_ASSETS" hidden="1">"c5786"</definedName>
    <definedName name="IQ_OPEB_LT_ASSETS_DOM" hidden="1">"c5784"</definedName>
    <definedName name="IQ_OPEB_LT_ASSETS_FOREIGN" hidden="1">"c5785"</definedName>
    <definedName name="IQ_OPEB_LT_LIAB" hidden="1">"c5792"</definedName>
    <definedName name="IQ_OPEB_LT_LIAB_DOM" hidden="1">"c5790"</definedName>
    <definedName name="IQ_OPEB_LT_LIAB_FOREIGN" hidden="1">"c5791"</definedName>
    <definedName name="IQ_OPEB_NET_ASSET_RECOG" hidden="1">"c3326"</definedName>
    <definedName name="IQ_OPEB_NET_ASSET_RECOG_DOM" hidden="1">"c3324"</definedName>
    <definedName name="IQ_OPEB_NET_ASSET_RECOG_FOREIGN" hidden="1">"c3325"</definedName>
    <definedName name="IQ_OPEB_OBLIGATION_ACCUMULATED" hidden="1">"c3407"</definedName>
    <definedName name="IQ_OPEB_OBLIGATION_ACCUMULATED_DOM" hidden="1">"c3405"</definedName>
    <definedName name="IQ_OPEB_OBLIGATION_ACCUMULATED_FOREIGN" hidden="1">"c3406"</definedName>
    <definedName name="IQ_OPEB_OBLIGATION_ACQ" hidden="1">"c3380"</definedName>
    <definedName name="IQ_OPEB_OBLIGATION_ACQ_DOM" hidden="1">"c3378"</definedName>
    <definedName name="IQ_OPEB_OBLIGATION_ACQ_FOREIGN" hidden="1">"c3379"</definedName>
    <definedName name="IQ_OPEB_OBLIGATION_ACTUARIAL_GAIN_LOSS" hidden="1">"c3371"</definedName>
    <definedName name="IQ_OPEB_OBLIGATION_ACTUARIAL_GAIN_LOSS_DOM" hidden="1">"c3369"</definedName>
    <definedName name="IQ_OPEB_OBLIGATION_ACTUARIAL_GAIN_LOSS_FOREIGN" hidden="1">"c3370"</definedName>
    <definedName name="IQ_OPEB_OBLIGATION_BEG" hidden="1">"c3359"</definedName>
    <definedName name="IQ_OPEB_OBLIGATION_BEG_DOM" hidden="1">"c3357"</definedName>
    <definedName name="IQ_OPEB_OBLIGATION_BEG_FOREIGN" hidden="1">"c3358"</definedName>
    <definedName name="IQ_OPEB_OBLIGATION_CURTAIL" hidden="1">"c3383"</definedName>
    <definedName name="IQ_OPEB_OBLIGATION_CURTAIL_DOM" hidden="1">"c3381"</definedName>
    <definedName name="IQ_OPEB_OBLIGATION_CURTAIL_FOREIGN" hidden="1">"c3382"</definedName>
    <definedName name="IQ_OPEB_OBLIGATION_EMPLOYEE_CONTRIBUTIONS" hidden="1">"c3368"</definedName>
    <definedName name="IQ_OPEB_OBLIGATION_EMPLOYEE_CONTRIBUTIONS_DOM" hidden="1">"c3366"</definedName>
    <definedName name="IQ_OPEB_OBLIGATION_EMPLOYEE_CONTRIBUTIONS_FOREIGN" hidden="1">"c3367"</definedName>
    <definedName name="IQ_OPEB_OBLIGATION_FX_ADJ" hidden="1">"c3377"</definedName>
    <definedName name="IQ_OPEB_OBLIGATION_FX_ADJ_DOM" hidden="1">"c3375"</definedName>
    <definedName name="IQ_OPEB_OBLIGATION_FX_ADJ_FOREIGN" hidden="1">"c3376"</definedName>
    <definedName name="IQ_OPEB_OBLIGATION_INTEREST_COST" hidden="1">"c3365"</definedName>
    <definedName name="IQ_OPEB_OBLIGATION_INTEREST_COST_DOM" hidden="1">"c3363"</definedName>
    <definedName name="IQ_OPEB_OBLIGATION_INTEREST_COST_FOREIGN" hidden="1">"c3364"</definedName>
    <definedName name="IQ_OPEB_OBLIGATION_OTHER_PLAN_ADJ" hidden="1">"c3386"</definedName>
    <definedName name="IQ_OPEB_OBLIGATION_OTHER_PLAN_ADJ_DOM" hidden="1">"c3384"</definedName>
    <definedName name="IQ_OPEB_OBLIGATION_OTHER_PLAN_ADJ_FOREIGN" hidden="1">"c3385"</definedName>
    <definedName name="IQ_OPEB_OBLIGATION_PAID" hidden="1">"c3374"</definedName>
    <definedName name="IQ_OPEB_OBLIGATION_PAID_DOM" hidden="1">"c3372"</definedName>
    <definedName name="IQ_OPEB_OBLIGATION_PAID_FOREIGN" hidden="1">"c3373"</definedName>
    <definedName name="IQ_OPEB_OBLIGATION_PROJECTED" hidden="1">"c3389"</definedName>
    <definedName name="IQ_OPEB_OBLIGATION_PROJECTED_DOM" hidden="1">"c3387"</definedName>
    <definedName name="IQ_OPEB_OBLIGATION_PROJECTED_FOREIGN" hidden="1">"c3388"</definedName>
    <definedName name="IQ_OPEB_OBLIGATION_SERVICE_COST" hidden="1">"c3362"</definedName>
    <definedName name="IQ_OPEB_OBLIGATION_SERVICE_COST_DOM" hidden="1">"c3360"</definedName>
    <definedName name="IQ_OPEB_OBLIGATION_SERVICE_COST_FOREIGN" hidden="1">"c3361"</definedName>
    <definedName name="IQ_OPEB_OTHER" hidden="1">"c3317"</definedName>
    <definedName name="IQ_OPEB_OTHER_ADJ" hidden="1">"c3323"</definedName>
    <definedName name="IQ_OPEB_OTHER_ADJ_DOM" hidden="1">"c3321"</definedName>
    <definedName name="IQ_OPEB_OTHER_ADJ_FOREIGN" hidden="1">"c3322"</definedName>
    <definedName name="IQ_OPEB_OTHER_COST" hidden="1">"c3401"</definedName>
    <definedName name="IQ_OPEB_OTHER_COST_DOM" hidden="1">"c3399"</definedName>
    <definedName name="IQ_OPEB_OTHER_COST_FOREIGN" hidden="1">"c3400"</definedName>
    <definedName name="IQ_OPEB_OTHER_DOM" hidden="1">"c3315"</definedName>
    <definedName name="IQ_OPEB_OTHER_FOREIGN" hidden="1">"c3316"</definedName>
    <definedName name="IQ_OPEB_PBO_ASSUMED_RATE_RET_MAX" hidden="1">"c3440"</definedName>
    <definedName name="IQ_OPEB_PBO_ASSUMED_RATE_RET_MAX_DOM" hidden="1">"c3438"</definedName>
    <definedName name="IQ_OPEB_PBO_ASSUMED_RATE_RET_MAX_FOREIGN" hidden="1">"c3439"</definedName>
    <definedName name="IQ_OPEB_PBO_ASSUMED_RATE_RET_MIN" hidden="1">"c3437"</definedName>
    <definedName name="IQ_OPEB_PBO_ASSUMED_RATE_RET_MIN_DOM" hidden="1">"c3435"</definedName>
    <definedName name="IQ_OPEB_PBO_ASSUMED_RATE_RET_MIN_FOREIGN" hidden="1">"c3436"</definedName>
    <definedName name="IQ_OPEB_PBO_RATE_COMP_INCREASE_MAX" hidden="1">"c3446"</definedName>
    <definedName name="IQ_OPEB_PBO_RATE_COMP_INCREASE_MAX_DOM" hidden="1">"c3444"</definedName>
    <definedName name="IQ_OPEB_PBO_RATE_COMP_INCREASE_MAX_FOREIGN" hidden="1">"c3445"</definedName>
    <definedName name="IQ_OPEB_PBO_RATE_COMP_INCREASE_MIN" hidden="1">"c3443"</definedName>
    <definedName name="IQ_OPEB_PBO_RATE_COMP_INCREASE_MIN_DOM" hidden="1">"c3441"</definedName>
    <definedName name="IQ_OPEB_PBO_RATE_COMP_INCREASE_MIN_FOREIGN" hidden="1">"c3442"</definedName>
    <definedName name="IQ_OPEB_PREPAID_COST" hidden="1">"c3305"</definedName>
    <definedName name="IQ_OPEB_PREPAID_COST_DOM" hidden="1">"c3303"</definedName>
    <definedName name="IQ_OPEB_PREPAID_COST_FOREIGN" hidden="1">"c3304"</definedName>
    <definedName name="IQ_OPEB_PRIOR_SERVICE_NEXT" hidden="1">"c5777"</definedName>
    <definedName name="IQ_OPEB_PRIOR_SERVICE_NEXT_DOM" hidden="1">"c5775"</definedName>
    <definedName name="IQ_OPEB_PRIOR_SERVICE_NEXT_FOREIGN" hidden="1">"c5776"</definedName>
    <definedName name="IQ_OPEB_RATE_COMP_INCREASE_MAX" hidden="1">"c3428"</definedName>
    <definedName name="IQ_OPEB_RATE_COMP_INCREASE_MAX_DOM" hidden="1">"c3426"</definedName>
    <definedName name="IQ_OPEB_RATE_COMP_INCREASE_MAX_FOREIGN" hidden="1">"c3427"</definedName>
    <definedName name="IQ_OPEB_RATE_COMP_INCREASE_MIN" hidden="1">"c3425"</definedName>
    <definedName name="IQ_OPEB_RATE_COMP_INCREASE_MIN_DOM" hidden="1">"c3423"</definedName>
    <definedName name="IQ_OPEB_RATE_COMP_INCREASE_MIN_FOREIGN" hidden="1">"c3424"</definedName>
    <definedName name="IQ_OPEB_SERVICE_COST" hidden="1">"c3392"</definedName>
    <definedName name="IQ_OPEB_SERVICE_COST_DOM" hidden="1">"c3390"</definedName>
    <definedName name="IQ_OPEB_SERVICE_COST_FOREIGN" hidden="1">"c3391"</definedName>
    <definedName name="IQ_OPEB_TOTAL_COST" hidden="1">"c3404"</definedName>
    <definedName name="IQ_OPEB_TOTAL_COST_DOM" hidden="1">"c3402"</definedName>
    <definedName name="IQ_OPEB_TOTAL_COST_FOREIGN" hidden="1">"c3403"</definedName>
    <definedName name="IQ_OPEB_TRANSITION_NEXT" hidden="1">"c5780"</definedName>
    <definedName name="IQ_OPEB_TRANSITION_NEXT_DOM" hidden="1">"c5778"</definedName>
    <definedName name="IQ_OPEB_TRANSITION_NEXT_FOREIGN" hidden="1">"c5779"</definedName>
    <definedName name="IQ_OPEB_UNRECOG_PRIOR" hidden="1">"c3320"</definedName>
    <definedName name="IQ_OPEB_UNRECOG_PRIOR_DOM" hidden="1">"c3318"</definedName>
    <definedName name="IQ_OPEB_UNRECOG_PRIOR_FOREIGN" hidden="1">"c3319"</definedName>
    <definedName name="IQ_OPENPRICE" hidden="1">"c848"</definedName>
    <definedName name="IQ_OPER_INC" hidden="1">"c849"</definedName>
    <definedName name="IQ_OPER_INC_ACT_OR_EST" hidden="1">"c2220"</definedName>
    <definedName name="IQ_OPER_INC_ACT_OR_EST_REUT" hidden="1">"c5466"</definedName>
    <definedName name="IQ_OPER_INC_BR" hidden="1">"c850"</definedName>
    <definedName name="IQ_OPER_INC_EST" hidden="1">"c1688"</definedName>
    <definedName name="IQ_OPER_INC_EST_REUT" hidden="1">"c5340"</definedName>
    <definedName name="IQ_OPER_INC_FIN" hidden="1">"c851"</definedName>
    <definedName name="IQ_OPER_INC_HIGH_EST" hidden="1">"c1690"</definedName>
    <definedName name="IQ_OPER_INC_HIGH_EST_REUT" hidden="1">"c5342"</definedName>
    <definedName name="IQ_OPER_INC_INS" hidden="1">"c852"</definedName>
    <definedName name="IQ_OPER_INC_LOW_EST" hidden="1">"c1691"</definedName>
    <definedName name="IQ_OPER_INC_LOW_EST_REUT" hidden="1">"c5343"</definedName>
    <definedName name="IQ_OPER_INC_MARGIN" hidden="1">"c1448"</definedName>
    <definedName name="IQ_OPER_INC_MEDIAN_EST" hidden="1">"c1689"</definedName>
    <definedName name="IQ_OPER_INC_MEDIAN_EST_REUT" hidden="1">"c5341"</definedName>
    <definedName name="IQ_OPER_INC_NUM_EST" hidden="1">"c1692"</definedName>
    <definedName name="IQ_OPER_INC_NUM_EST_REUT" hidden="1">"c5344"</definedName>
    <definedName name="IQ_OPER_INC_RE" hidden="1">"c6240"</definedName>
    <definedName name="IQ_OPER_INC_REIT" hidden="1">"c853"</definedName>
    <definedName name="IQ_OPER_INC_STDDEV_EST" hidden="1">"c1693"</definedName>
    <definedName name="IQ_OPER_INC_STDDEV_EST_REUT" hidden="1">"c5345"</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ABLE_END_OS" hidden="1">"c5804"</definedName>
    <definedName name="IQ_OPTIONS_EXERCISED" hidden="1">"c2116"</definedName>
    <definedName name="IQ_OPTIONS_GRANTED" hidden="1">"c2673"</definedName>
    <definedName name="IQ_OPTIONS_ISSUED" hidden="1">"c857"</definedName>
    <definedName name="IQ_OPTIONS_STRIKE_PRICE_BEG_OS" hidden="1">"c5805"</definedName>
    <definedName name="IQ_OPTIONS_STRIKE_PRICE_CANCELLED" hidden="1">"c5807"</definedName>
    <definedName name="IQ_OPTIONS_STRIKE_PRICE_EXERCISABLE" hidden="1">"c5808"</definedName>
    <definedName name="IQ_OPTIONS_STRIKE_PRICE_EXERCISED" hidden="1">"c5806"</definedName>
    <definedName name="IQ_OPTIONS_STRIKE_PRICE_GRANTED" hidden="1">"c2678"</definedName>
    <definedName name="IQ_OPTIONS_STRIKE_PRICE_OS" hidden="1">"c2677"</definedName>
    <definedName name="IQ_ORDER_BACKLOG" hidden="1">"c2090"</definedName>
    <definedName name="IQ_OTHER_ADJUST_GROSS_LOANS" hidden="1">"c859"</definedName>
    <definedName name="IQ_OTHER_AMORT" hidden="1">"c5563"</definedName>
    <definedName name="IQ_OTHER_AMORT_BNK" hidden="1">"c5565"</definedName>
    <definedName name="IQ_OTHER_AMORT_BR" hidden="1">"c5566"</definedName>
    <definedName name="IQ_OTHER_AMORT_FIN" hidden="1">"c5567"</definedName>
    <definedName name="IQ_OTHER_AMORT_INS" hidden="1">"c5568"</definedName>
    <definedName name="IQ_OTHER_AMORT_RE" hidden="1">"c6287"</definedName>
    <definedName name="IQ_OTHER_AMORT_REIT" hidden="1">"c5569"</definedName>
    <definedName name="IQ_OTHER_AMORT_UTI" hidden="1">"c5570"</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 hidden="1">"c6241"</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 hidden="1">"c6242"</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INS" hidden="1">"C6021"</definedName>
    <definedName name="IQ_OTHER_CL_SUPPL_RE" hidden="1">"c6243"</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BT" hidden="1">"c2507"</definedName>
    <definedName name="IQ_OTHER_DEBT_PCT" hidden="1">"c2508"</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 hidden="1">"c6244"</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 hidden="1">"c6245"</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 hidden="1">"c6246"</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 hidden="1">"c6247"</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 hidden="1">"c6248"</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 hidden="1">"c6249"</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 hidden="1">"c6250"</definedName>
    <definedName name="IQ_OTHER_LIAB_LT_REIT" hidden="1">"c940"</definedName>
    <definedName name="IQ_OTHER_LIAB_LT_UTI" hidden="1">"c941"</definedName>
    <definedName name="IQ_OTHER_LIAB_RE" hidden="1">"c6251"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 hidden="1">"c6252"</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 hidden="1">"c6253"</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 hidden="1">"c6254"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 hidden="1">"c6255"</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 hidden="1">"c6256"</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 hidden="1">"c6257"</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 hidden="1">"c6258"</definedName>
    <definedName name="IQ_OTHER_OPER_TOT_REIT" hidden="1">"c1003"</definedName>
    <definedName name="IQ_OTHER_OPER_TOT_UTI" hidden="1">"c1004"</definedName>
    <definedName name="IQ_OTHER_OPER_UTI" hidden="1">"c1005"</definedName>
    <definedName name="IQ_OTHER_OPTIONS_BEG_OS" hidden="1">"c2686"</definedName>
    <definedName name="IQ_OTHER_OPTIONS_CANCELLED" hidden="1">"c2689"</definedName>
    <definedName name="IQ_OTHER_OPTIONS_END_OS" hidden="1">"c2690"</definedName>
    <definedName name="IQ_OTHER_OPTIONS_EXERCISABLE_END_OS" hidden="1">"c5814"</definedName>
    <definedName name="IQ_OTHER_OPTIONS_EXERCISED" hidden="1">"c2688"</definedName>
    <definedName name="IQ_OTHER_OPTIONS_GRANTED" hidden="1">"c2687"</definedName>
    <definedName name="IQ_OTHER_OPTIONS_STRIKE_PRICE_BEG_OS" hidden="1">"c5815"</definedName>
    <definedName name="IQ_OTHER_OPTIONS_STRIKE_PRICE_CANCELLED" hidden="1">"c5817"</definedName>
    <definedName name="IQ_OTHER_OPTIONS_STRIKE_PRICE_EXERCISABLE" hidden="1">"c5818"</definedName>
    <definedName name="IQ_OTHER_OPTIONS_STRIKE_PRICE_EXERCISED" hidden="1">"c5816"</definedName>
    <definedName name="IQ_OTHER_OPTIONS_STRIKE_PRICE_OS" hidden="1">"c2691"</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 hidden="1">"c6259"</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 hidden="1">"c6260"</definedName>
    <definedName name="IQ_OTHER_REV_SUPPL_REIT" hidden="1">"c1019"</definedName>
    <definedName name="IQ_OTHER_REV_SUPPL_UTI" hidden="1">"c1020"</definedName>
    <definedName name="IQ_OTHER_REV_UTI" hidden="1">"c1021"</definedName>
    <definedName name="IQ_OTHER_REVENUE" hidden="1">"c1410"</definedName>
    <definedName name="IQ_OTHER_STRIKE_PRICE_GRANTED" hidden="1">"c2692"</definedName>
    <definedName name="IQ_OTHER_UNDRAWN" hidden="1">"c2522"</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 hidden="1">"c6282"</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 hidden="1">"c6281"</definedName>
    <definedName name="IQ_OTHER_UNUSUAL_SUPPL_REIT" hidden="1">"c1499"</definedName>
    <definedName name="IQ_OTHER_UNUSUAL_SUPPL_UTI" hidden="1">"c1500"</definedName>
    <definedName name="IQ_OTHER_UNUSUAL_UTI" hidden="1">"c1565"</definedName>
    <definedName name="IQ_OTHER_WARRANTS_BEG_OS" hidden="1">"c2712"</definedName>
    <definedName name="IQ_OTHER_WARRANTS_CANCELLED" hidden="1">"c2715"</definedName>
    <definedName name="IQ_OTHER_WARRANTS_END_OS" hidden="1">"c2716"</definedName>
    <definedName name="IQ_OTHER_WARRANTS_EXERCISED" hidden="1">"c2714"</definedName>
    <definedName name="IQ_OTHER_WARRANTS_ISSUED" hidden="1">"c2713"</definedName>
    <definedName name="IQ_OTHER_WARRANTS_STRIKE_PRICE_ISSUED" hidden="1">"c2718"</definedName>
    <definedName name="IQ_OTHER_WARRANTS_STRIKE_PRICE_OS" hidden="1">"c2717"</definedName>
    <definedName name="IQ_OUTSTANDING_BS_DATE" hidden="1">"c2128"</definedName>
    <definedName name="IQ_OUTSTANDING_FILING_DATE" hidden="1">"c1023"</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EARNED" hidden="1">"c2749"</definedName>
    <definedName name="IQ_PC_GAAP_COMBINED_RATIO" hidden="1">"c2781"</definedName>
    <definedName name="IQ_PC_GAAP_COMBINED_RATIO_EXCL_CL" hidden="1">"c2782"</definedName>
    <definedName name="IQ_PC_GAAP_EXPENSE_RATIO" hidden="1">"c2780"</definedName>
    <definedName name="IQ_PC_GAAP_LOSS" hidden="1">"c2779"</definedName>
    <definedName name="IQ_PC_POLICY_BENEFITS_EXP" hidden="1">"c2790"</definedName>
    <definedName name="IQ_PC_STAT_COMBINED_RATIO" hidden="1">"c2778"</definedName>
    <definedName name="IQ_PC_STAT_COMBINED_RATIO_EXCL_DIV" hidden="1">"c2777"</definedName>
    <definedName name="IQ_PC_STAT_DIVIDEND_RATIO" hidden="1">"c2776"</definedName>
    <definedName name="IQ_PC_STAT_EXPENSE_RATIO" hidden="1">"c2775"</definedName>
    <definedName name="IQ_PC_STAT_LOSS_RATIO" hidden="1">"c2774"</definedName>
    <definedName name="IQ_PC_STATUTORY_SURPLUS" hidden="1">"c2770"</definedName>
    <definedName name="IQ_PC_WRITTEN" hidden="1">"c1027"</definedName>
    <definedName name="IQ_PE_EXCL" hidden="1">"c1028"</definedName>
    <definedName name="IQ_PE_EXCL_AVG" hidden="1">"c1029"</definedName>
    <definedName name="IQ_PE_EXCL_FWD" hidden="1">"c1030"</definedName>
    <definedName name="IQ_PE_EXCL_FWD_REUT" hidden="1">"c4049"</definedName>
    <definedName name="IQ_PE_NORMALIZED" hidden="1">"c2207"</definedName>
    <definedName name="IQ_PE_RATIO" hidden="1">"c1610"</definedName>
    <definedName name="IQ_PEG_FWD" hidden="1">"c1863"</definedName>
    <definedName name="IQ_PEG_FWD_REUT" hidden="1">"c4052"</definedName>
    <definedName name="IQ_PENSION" hidden="1">"c1031"</definedName>
    <definedName name="IQ_PENSION_ACCRUED_LIAB" hidden="1">"c3134"</definedName>
    <definedName name="IQ_PENSION_ACCRUED_LIAB_DOM" hidden="1">"c3132"</definedName>
    <definedName name="IQ_PENSION_ACCRUED_LIAB_FOREIGN" hidden="1">"c3133"</definedName>
    <definedName name="IQ_PENSION_ACCUM_OTHER_CI" hidden="1">"c3140"</definedName>
    <definedName name="IQ_PENSION_ACCUM_OTHER_CI_DOM" hidden="1">"c3138"</definedName>
    <definedName name="IQ_PENSION_ACCUM_OTHER_CI_FOREIGN" hidden="1">"c3139"</definedName>
    <definedName name="IQ_PENSION_ACCUMULATED_OBLIGATION" hidden="1">"c3570"</definedName>
    <definedName name="IQ_PENSION_ACCUMULATED_OBLIGATION_DOMESTIC" hidden="1">"c3568"</definedName>
    <definedName name="IQ_PENSION_ACCUMULATED_OBLIGATION_FOREIGN" hidden="1">"c3569"</definedName>
    <definedName name="IQ_PENSION_ACT_NEXT" hidden="1">"c5738"</definedName>
    <definedName name="IQ_PENSION_ACT_NEXT_DOM" hidden="1">"c5736"</definedName>
    <definedName name="IQ_PENSION_ACT_NEXT_FOREIGN" hidden="1">"c5737"</definedName>
    <definedName name="IQ_PENSION_AMT_RECOG_NEXT_DOM" hidden="1">"c5745"</definedName>
    <definedName name="IQ_PENSION_AMT_RECOG_NEXT_FOREIGN" hidden="1">"c5746"</definedName>
    <definedName name="IQ_PENSION_AMT_RECOG_PERIOD" hidden="1">"c5747"</definedName>
    <definedName name="IQ_PENSION_ASSETS" hidden="1">"c3182"</definedName>
    <definedName name="IQ_PENSION_ASSETS_ACQ" hidden="1">"c3173"</definedName>
    <definedName name="IQ_PENSION_ASSETS_ACQ_DOM" hidden="1">"c3171"</definedName>
    <definedName name="IQ_PENSION_ASSETS_ACQ_FOREIGN" hidden="1">"c3172"</definedName>
    <definedName name="IQ_PENSION_ASSETS_ACTUAL_RETURN" hidden="1">"c3158"</definedName>
    <definedName name="IQ_PENSION_ASSETS_ACTUAL_RETURN_DOM" hidden="1">"c3156"</definedName>
    <definedName name="IQ_PENSION_ASSETS_ACTUAL_RETURN_FOREIGN" hidden="1">"c3157"</definedName>
    <definedName name="IQ_PENSION_ASSETS_BEG" hidden="1">"c3155"</definedName>
    <definedName name="IQ_PENSION_ASSETS_BEG_DOM" hidden="1">"c3153"</definedName>
    <definedName name="IQ_PENSION_ASSETS_BEG_FOREIGN" hidden="1">"c3154"</definedName>
    <definedName name="IQ_PENSION_ASSETS_BENEFITS_PAID" hidden="1">"c3167"</definedName>
    <definedName name="IQ_PENSION_ASSETS_BENEFITS_PAID_DOM" hidden="1">"c3165"</definedName>
    <definedName name="IQ_PENSION_ASSETS_BENEFITS_PAID_FOREIGN" hidden="1">"c3166"</definedName>
    <definedName name="IQ_PENSION_ASSETS_CURTAIL" hidden="1">"c3176"</definedName>
    <definedName name="IQ_PENSION_ASSETS_CURTAIL_DOM" hidden="1">"c3174"</definedName>
    <definedName name="IQ_PENSION_ASSETS_CURTAIL_FOREIGN" hidden="1">"c3175"</definedName>
    <definedName name="IQ_PENSION_ASSETS_DOM" hidden="1">"c3180"</definedName>
    <definedName name="IQ_PENSION_ASSETS_EMPLOYER_CONTRIBUTIONS" hidden="1">"c3161"</definedName>
    <definedName name="IQ_PENSION_ASSETS_EMPLOYER_CONTRIBUTIONS_DOM" hidden="1">"c3159"</definedName>
    <definedName name="IQ_PENSION_ASSETS_EMPLOYER_CONTRIBUTIONS_FOREIGN" hidden="1">"c3160"</definedName>
    <definedName name="IQ_PENSION_ASSETS_FOREIGN" hidden="1">"c3181"</definedName>
    <definedName name="IQ_PENSION_ASSETS_FX_ADJ" hidden="1">"c3170"</definedName>
    <definedName name="IQ_PENSION_ASSETS_FX_ADJ_DOM" hidden="1">"c3168"</definedName>
    <definedName name="IQ_PENSION_ASSETS_FX_ADJ_FOREIGN" hidden="1">"c3169"</definedName>
    <definedName name="IQ_PENSION_ASSETS_OTHER_PLAN_ADJ" hidden="1">"c3179"</definedName>
    <definedName name="IQ_PENSION_ASSETS_OTHER_PLAN_ADJ_DOM" hidden="1">"c3177"</definedName>
    <definedName name="IQ_PENSION_ASSETS_OTHER_PLAN_ADJ_FOREIGN" hidden="1">"c3178"</definedName>
    <definedName name="IQ_PENSION_ASSETS_PARTICIP_CONTRIBUTIONS" hidden="1">"c3164"</definedName>
    <definedName name="IQ_PENSION_ASSETS_PARTICIP_CONTRIBUTIONS_DOM" hidden="1">"c3162"</definedName>
    <definedName name="IQ_PENSION_ASSETS_PARTICIP_CONTRIBUTIONS_FOREIGN" hidden="1">"c3163"</definedName>
    <definedName name="IQ_PENSION_BENEFIT_INFO_DATE" hidden="1">"c3230"</definedName>
    <definedName name="IQ_PENSION_BENEFIT_INFO_DATE_DOM" hidden="1">"c3228"</definedName>
    <definedName name="IQ_PENSION_BENEFIT_INFO_DATE_FOREIGN" hidden="1">"c3229"</definedName>
    <definedName name="IQ_PENSION_BREAKDOWN_EQ" hidden="1">"c3101"</definedName>
    <definedName name="IQ_PENSION_BREAKDOWN_EQ_DOM" hidden="1">"c3099"</definedName>
    <definedName name="IQ_PENSION_BREAKDOWN_EQ_FOREIGN" hidden="1">"c3100"</definedName>
    <definedName name="IQ_PENSION_BREAKDOWN_FI" hidden="1">"c3104"</definedName>
    <definedName name="IQ_PENSION_BREAKDOWN_FI_DOM" hidden="1">"c3102"</definedName>
    <definedName name="IQ_PENSION_BREAKDOWN_FI_FOREIGN" hidden="1">"c3103"</definedName>
    <definedName name="IQ_PENSION_BREAKDOWN_OTHER" hidden="1">"c3110"</definedName>
    <definedName name="IQ_PENSION_BREAKDOWN_OTHER_DOM" hidden="1">"c3108"</definedName>
    <definedName name="IQ_PENSION_BREAKDOWN_OTHER_FOREIGN" hidden="1">"c3109"</definedName>
    <definedName name="IQ_PENSION_BREAKDOWN_PCT_EQ" hidden="1">"c3089"</definedName>
    <definedName name="IQ_PENSION_BREAKDOWN_PCT_EQ_DOM" hidden="1">"c3087"</definedName>
    <definedName name="IQ_PENSION_BREAKDOWN_PCT_EQ_FOREIGN" hidden="1">"c3088"</definedName>
    <definedName name="IQ_PENSION_BREAKDOWN_PCT_FI" hidden="1">"c3092"</definedName>
    <definedName name="IQ_PENSION_BREAKDOWN_PCT_FI_DOM" hidden="1">"c3090"</definedName>
    <definedName name="IQ_PENSION_BREAKDOWN_PCT_FI_FOREIGN" hidden="1">"c3091"</definedName>
    <definedName name="IQ_PENSION_BREAKDOWN_PCT_OTHER" hidden="1">"c3098"</definedName>
    <definedName name="IQ_PENSION_BREAKDOWN_PCT_OTHER_DOM" hidden="1">"c3096"</definedName>
    <definedName name="IQ_PENSION_BREAKDOWN_PCT_OTHER_FOREIGN" hidden="1">"c3097"</definedName>
    <definedName name="IQ_PENSION_BREAKDOWN_PCT_RE" hidden="1">"c3095"</definedName>
    <definedName name="IQ_PENSION_BREAKDOWN_PCT_RE_DOM" hidden="1">"c3093"</definedName>
    <definedName name="IQ_PENSION_BREAKDOWN_PCT_RE_FOREIGN" hidden="1">"c3094"</definedName>
    <definedName name="IQ_PENSION_BREAKDOWN_RE" hidden="1">"c3107"</definedName>
    <definedName name="IQ_PENSION_BREAKDOWN_RE_DOM" hidden="1">"c3105"</definedName>
    <definedName name="IQ_PENSION_BREAKDOWN_RE_FOREIGN" hidden="1">"c3106"</definedName>
    <definedName name="IQ_PENSION_CI_ACT" hidden="1">"c5723"</definedName>
    <definedName name="IQ_PENSION_CI_ACT_DOM" hidden="1">"c5721"</definedName>
    <definedName name="IQ_PENSION_CI_ACT_FOREIGN" hidden="1">"c5722"</definedName>
    <definedName name="IQ_PENSION_CI_NET_AMT_RECOG" hidden="1">"c5735"</definedName>
    <definedName name="IQ_PENSION_CI_NET_AMT_RECOG_DOM" hidden="1">"c5733"</definedName>
    <definedName name="IQ_PENSION_CI_NET_AMT_RECOG_FOREIGN" hidden="1">"c5734"</definedName>
    <definedName name="IQ_PENSION_CI_OTHER_MISC_ADJ" hidden="1">"c5732"</definedName>
    <definedName name="IQ_PENSION_CI_OTHER_MISC_ADJ_DOM" hidden="1">"c5730"</definedName>
    <definedName name="IQ_PENSION_CI_OTHER_MISC_ADJ_FOREIGN" hidden="1">"c5731"</definedName>
    <definedName name="IQ_PENSION_CI_PRIOR_SERVICE" hidden="1">"c5726"</definedName>
    <definedName name="IQ_PENSION_CI_PRIOR_SERVICE_DOM" hidden="1">"c5724"</definedName>
    <definedName name="IQ_PENSION_CI_PRIOR_SERVICE_FOREIGN" hidden="1">"c5725"</definedName>
    <definedName name="IQ_PENSION_CI_TRANSITION" hidden="1">"c5729"</definedName>
    <definedName name="IQ_PENSION_CI_TRANSITION_DOM" hidden="1">"c5727"</definedName>
    <definedName name="IQ_PENSION_CI_TRANSITION_FOREIGN" hidden="1">"c5728"</definedName>
    <definedName name="IQ_PENSION_CL" hidden="1">"c5753"</definedName>
    <definedName name="IQ_PENSION_CL_DOM" hidden="1">"c5751"</definedName>
    <definedName name="IQ_PENSION_CL_FOREIGN" hidden="1">"c5752"</definedName>
    <definedName name="IQ_PENSION_CONTRIBUTION_TOTAL_COST" hidden="1">"c3559"</definedName>
    <definedName name="IQ_PENSION_DISC_RATE_MAX" hidden="1">"c3236"</definedName>
    <definedName name="IQ_PENSION_DISC_RATE_MAX_DOM" hidden="1">"c3234"</definedName>
    <definedName name="IQ_PENSION_DISC_RATE_MAX_FOREIGN" hidden="1">"c3235"</definedName>
    <definedName name="IQ_PENSION_DISC_RATE_MIN" hidden="1">"c3233"</definedName>
    <definedName name="IQ_PENSION_DISC_RATE_MIN_DOM" hidden="1">"c3231"</definedName>
    <definedName name="IQ_PENSION_DISC_RATE_MIN_FOREIGN" hidden="1">"c3232"</definedName>
    <definedName name="IQ_PENSION_DISCOUNT_RATE_DOMESTIC" hidden="1">"c3573"</definedName>
    <definedName name="IQ_PENSION_DISCOUNT_RATE_FOREIGN" hidden="1">"c3574"</definedName>
    <definedName name="IQ_PENSION_EST_BENEFIT_1YR" hidden="1">"c3113"</definedName>
    <definedName name="IQ_PENSION_EST_BENEFIT_1YR_DOM" hidden="1">"c3111"</definedName>
    <definedName name="IQ_PENSION_EST_BENEFIT_1YR_FOREIGN" hidden="1">"c3112"</definedName>
    <definedName name="IQ_PENSION_EST_BENEFIT_2YR" hidden="1">"c3116"</definedName>
    <definedName name="IQ_PENSION_EST_BENEFIT_2YR_DOM" hidden="1">"c3114"</definedName>
    <definedName name="IQ_PENSION_EST_BENEFIT_2YR_FOREIGN" hidden="1">"c3115"</definedName>
    <definedName name="IQ_PENSION_EST_BENEFIT_3YR" hidden="1">"c3119"</definedName>
    <definedName name="IQ_PENSION_EST_BENEFIT_3YR_DOM" hidden="1">"c3117"</definedName>
    <definedName name="IQ_PENSION_EST_BENEFIT_3YR_FOREIGN" hidden="1">"c3118"</definedName>
    <definedName name="IQ_PENSION_EST_BENEFIT_4YR" hidden="1">"c3122"</definedName>
    <definedName name="IQ_PENSION_EST_BENEFIT_4YR_DOM" hidden="1">"c3120"</definedName>
    <definedName name="IQ_PENSION_EST_BENEFIT_4YR_FOREIGN" hidden="1">"c3121"</definedName>
    <definedName name="IQ_PENSION_EST_BENEFIT_5YR" hidden="1">"c3125"</definedName>
    <definedName name="IQ_PENSION_EST_BENEFIT_5YR_DOM" hidden="1">"c3123"</definedName>
    <definedName name="IQ_PENSION_EST_BENEFIT_5YR_FOREIGN" hidden="1">"c3124"</definedName>
    <definedName name="IQ_PENSION_EST_BENEFIT_AFTER5" hidden="1">"c3128"</definedName>
    <definedName name="IQ_PENSION_EST_BENEFIT_AFTER5_DOM" hidden="1">"c3126"</definedName>
    <definedName name="IQ_PENSION_EST_BENEFIT_AFTER5_FOREIGN" hidden="1">"c3127"</definedName>
    <definedName name="IQ_PENSION_EST_CONTRIBUTIONS_NEXTYR" hidden="1">"c3218"</definedName>
    <definedName name="IQ_PENSION_EST_CONTRIBUTIONS_NEXTYR_DOM" hidden="1">"c3216"</definedName>
    <definedName name="IQ_PENSION_EST_CONTRIBUTIONS_NEXTYR_FOREIGN" hidden="1">"c3217"</definedName>
    <definedName name="IQ_PENSION_EXP_RATE_RETURN_MAX" hidden="1">"c3248"</definedName>
    <definedName name="IQ_PENSION_EXP_RATE_RETURN_MAX_DOM" hidden="1">"c3246"</definedName>
    <definedName name="IQ_PENSION_EXP_RATE_RETURN_MAX_FOREIGN" hidden="1">"c3247"</definedName>
    <definedName name="IQ_PENSION_EXP_RATE_RETURN_MIN" hidden="1">"c3245"</definedName>
    <definedName name="IQ_PENSION_EXP_RATE_RETURN_MIN_DOM" hidden="1">"c3243"</definedName>
    <definedName name="IQ_PENSION_EXP_RATE_RETURN_MIN_FOREIGN" hidden="1">"c3244"</definedName>
    <definedName name="IQ_PENSION_EXP_RETURN_DOMESTIC" hidden="1">"c3571"</definedName>
    <definedName name="IQ_PENSION_EXP_RETURN_FOREIGN" hidden="1">"c3572"</definedName>
    <definedName name="IQ_PENSION_INTAN_ASSETS" hidden="1">"c3137"</definedName>
    <definedName name="IQ_PENSION_INTAN_ASSETS_DOM" hidden="1">"c3135"</definedName>
    <definedName name="IQ_PENSION_INTAN_ASSETS_FOREIGN" hidden="1">"c3136"</definedName>
    <definedName name="IQ_PENSION_INTEREST_COST" hidden="1">"c3582"</definedName>
    <definedName name="IQ_PENSION_INTEREST_COST_DOM" hidden="1">"c3580"</definedName>
    <definedName name="IQ_PENSION_INTEREST_COST_FOREIGN" hidden="1">"c3581"</definedName>
    <definedName name="IQ_PENSION_LT_ASSETS" hidden="1">"c5750"</definedName>
    <definedName name="IQ_PENSION_LT_ASSETS_DOM" hidden="1">"c5748"</definedName>
    <definedName name="IQ_PENSION_LT_ASSETS_FOREIGN" hidden="1">"c5749"</definedName>
    <definedName name="IQ_PENSION_LT_LIAB" hidden="1">"c5756"</definedName>
    <definedName name="IQ_PENSION_LT_LIAB_DOM" hidden="1">"c5754"</definedName>
    <definedName name="IQ_PENSION_LT_LIAB_FOREIGN" hidden="1">"c5755"</definedName>
    <definedName name="IQ_PENSION_NET_ASSET_RECOG" hidden="1">"c3152"</definedName>
    <definedName name="IQ_PENSION_NET_ASSET_RECOG_DOM" hidden="1">"c3150"</definedName>
    <definedName name="IQ_PENSION_NET_ASSET_RECOG_FOREIGN" hidden="1">"c3151"</definedName>
    <definedName name="IQ_PENSION_OBLIGATION_ACQ" hidden="1">"c3206"</definedName>
    <definedName name="IQ_PENSION_OBLIGATION_ACQ_DOM" hidden="1">"c3204"</definedName>
    <definedName name="IQ_PENSION_OBLIGATION_ACQ_FOREIGN" hidden="1">"c3205"</definedName>
    <definedName name="IQ_PENSION_OBLIGATION_ACTUARIAL_GAIN_LOSS" hidden="1">"c3197"</definedName>
    <definedName name="IQ_PENSION_OBLIGATION_ACTUARIAL_GAIN_LOSS_DOM" hidden="1">"c3195"</definedName>
    <definedName name="IQ_PENSION_OBLIGATION_ACTUARIAL_GAIN_LOSS_FOREIGN" hidden="1">"c3196"</definedName>
    <definedName name="IQ_PENSION_OBLIGATION_BEG" hidden="1">"c3185"</definedName>
    <definedName name="IQ_PENSION_OBLIGATION_BEG_DOM" hidden="1">"c3183"</definedName>
    <definedName name="IQ_PENSION_OBLIGATION_BEG_FOREIGN" hidden="1">"c3184"</definedName>
    <definedName name="IQ_PENSION_OBLIGATION_CURTAIL" hidden="1">"c3209"</definedName>
    <definedName name="IQ_PENSION_OBLIGATION_CURTAIL_DOM" hidden="1">"c3207"</definedName>
    <definedName name="IQ_PENSION_OBLIGATION_CURTAIL_FOREIGN" hidden="1">"c3208"</definedName>
    <definedName name="IQ_PENSION_OBLIGATION_EMPLOYEE_CONTRIBUTIONS" hidden="1">"c3194"</definedName>
    <definedName name="IQ_PENSION_OBLIGATION_EMPLOYEE_CONTRIBUTIONS_DOM" hidden="1">"c3192"</definedName>
    <definedName name="IQ_PENSION_OBLIGATION_EMPLOYEE_CONTRIBUTIONS_FOREIGN" hidden="1">"c3193"</definedName>
    <definedName name="IQ_PENSION_OBLIGATION_FX_ADJ" hidden="1">"c3203"</definedName>
    <definedName name="IQ_PENSION_OBLIGATION_FX_ADJ_DOM" hidden="1">"c3201"</definedName>
    <definedName name="IQ_PENSION_OBLIGATION_FX_ADJ_FOREIGN" hidden="1">"c3202"</definedName>
    <definedName name="IQ_PENSION_OBLIGATION_INTEREST_COST" hidden="1">"c3191"</definedName>
    <definedName name="IQ_PENSION_OBLIGATION_INTEREST_COST_DOM" hidden="1">"c3189"</definedName>
    <definedName name="IQ_PENSION_OBLIGATION_INTEREST_COST_FOREIGN" hidden="1">"c3190"</definedName>
    <definedName name="IQ_PENSION_OBLIGATION_OTHER_COST" hidden="1">"c3555"</definedName>
    <definedName name="IQ_PENSION_OBLIGATION_OTHER_COST_DOM" hidden="1">"c3553"</definedName>
    <definedName name="IQ_PENSION_OBLIGATION_OTHER_COST_FOREIGN" hidden="1">"c3554"</definedName>
    <definedName name="IQ_PENSION_OBLIGATION_OTHER_PLAN_ADJ" hidden="1">"c3212"</definedName>
    <definedName name="IQ_PENSION_OBLIGATION_OTHER_PLAN_ADJ_DOM" hidden="1">"c3210"</definedName>
    <definedName name="IQ_PENSION_OBLIGATION_OTHER_PLAN_ADJ_FOREIGN" hidden="1">"c3211"</definedName>
    <definedName name="IQ_PENSION_OBLIGATION_PAID" hidden="1">"c3200"</definedName>
    <definedName name="IQ_PENSION_OBLIGATION_PAID_DOM" hidden="1">"c3198"</definedName>
    <definedName name="IQ_PENSION_OBLIGATION_PAID_FOREIGN" hidden="1">"c3199"</definedName>
    <definedName name="IQ_PENSION_OBLIGATION_PROJECTED" hidden="1">"c3215"</definedName>
    <definedName name="IQ_PENSION_OBLIGATION_PROJECTED_DOM" hidden="1">"c3213"</definedName>
    <definedName name="IQ_PENSION_OBLIGATION_PROJECTED_FOREIGN" hidden="1">"c3214"</definedName>
    <definedName name="IQ_PENSION_OBLIGATION_ROA" hidden="1">"c3552"</definedName>
    <definedName name="IQ_PENSION_OBLIGATION_ROA_DOM" hidden="1">"c3550"</definedName>
    <definedName name="IQ_PENSION_OBLIGATION_ROA_FOREIGN" hidden="1">"c3551"</definedName>
    <definedName name="IQ_PENSION_OBLIGATION_SERVICE_COST" hidden="1">"c3188"</definedName>
    <definedName name="IQ_PENSION_OBLIGATION_SERVICE_COST_DOM" hidden="1">"c3186"</definedName>
    <definedName name="IQ_PENSION_OBLIGATION_SERVICE_COST_FOREIGN" hidden="1">"c3187"</definedName>
    <definedName name="IQ_PENSION_OBLIGATION_TOTAL_COST" hidden="1">"c3558"</definedName>
    <definedName name="IQ_PENSION_OBLIGATION_TOTAL_COST_DOM" hidden="1">"c3556"</definedName>
    <definedName name="IQ_PENSION_OBLIGATION_TOTAL_COST_FOREIGN" hidden="1">"c3557"</definedName>
    <definedName name="IQ_PENSION_OTHER" hidden="1">"c3143"</definedName>
    <definedName name="IQ_PENSION_OTHER_ADJ" hidden="1">"c3149"</definedName>
    <definedName name="IQ_PENSION_OTHER_ADJ_DOM" hidden="1">"c3147"</definedName>
    <definedName name="IQ_PENSION_OTHER_ADJ_FOREIGN" hidden="1">"c3148"</definedName>
    <definedName name="IQ_PENSION_OTHER_DOM" hidden="1">"c3141"</definedName>
    <definedName name="IQ_PENSION_OTHER_FOREIGN" hidden="1">"c3142"</definedName>
    <definedName name="IQ_PENSION_PBO_ASSUMED_RATE_RET_MAX" hidden="1">"c3254"</definedName>
    <definedName name="IQ_PENSION_PBO_ASSUMED_RATE_RET_MAX_DOM" hidden="1">"c3252"</definedName>
    <definedName name="IQ_PENSION_PBO_ASSUMED_RATE_RET_MAX_FOREIGN" hidden="1">"c3253"</definedName>
    <definedName name="IQ_PENSION_PBO_ASSUMED_RATE_RET_MIN" hidden="1">"c3251"</definedName>
    <definedName name="IQ_PENSION_PBO_ASSUMED_RATE_RET_MIN_DOM" hidden="1">"c3249"</definedName>
    <definedName name="IQ_PENSION_PBO_ASSUMED_RATE_RET_MIN_FOREIGN" hidden="1">"c3250"</definedName>
    <definedName name="IQ_PENSION_PBO_RATE_COMP_INCREASE_MAX" hidden="1">"c3260"</definedName>
    <definedName name="IQ_PENSION_PBO_RATE_COMP_INCREASE_MAX_DOM" hidden="1">"c3258"</definedName>
    <definedName name="IQ_PENSION_PBO_RATE_COMP_INCREASE_MAX_FOREIGN" hidden="1">"c3259"</definedName>
    <definedName name="IQ_PENSION_PBO_RATE_COMP_INCREASE_MIN" hidden="1">"c3257"</definedName>
    <definedName name="IQ_PENSION_PBO_RATE_COMP_INCREASE_MIN_DOM" hidden="1">"c3255"</definedName>
    <definedName name="IQ_PENSION_PBO_RATE_COMP_INCREASE_MIN_FOREIGN" hidden="1">"c3256"</definedName>
    <definedName name="IQ_PENSION_PREPAID_COST" hidden="1">"c3131"</definedName>
    <definedName name="IQ_PENSION_PREPAID_COST_DOM" hidden="1">"c3129"</definedName>
    <definedName name="IQ_PENSION_PREPAID_COST_FOREIGN" hidden="1">"c3130"</definedName>
    <definedName name="IQ_PENSION_PRIOR_SERVICE_NEXT" hidden="1">"c5741"</definedName>
    <definedName name="IQ_PENSION_PRIOR_SERVICE_NEXT_DOM" hidden="1">"c5739"</definedName>
    <definedName name="IQ_PENSION_PRIOR_SERVICE_NEXT_FOREIGN" hidden="1">"c5740"</definedName>
    <definedName name="IQ_PENSION_PROJECTED_OBLIGATION" hidden="1">"c3566"</definedName>
    <definedName name="IQ_PENSION_PROJECTED_OBLIGATION_DOMESTIC" hidden="1">"c3564"</definedName>
    <definedName name="IQ_PENSION_PROJECTED_OBLIGATION_FOREIGN" hidden="1">"c3565"</definedName>
    <definedName name="IQ_PENSION_QUART_ADDL_CONTRIBUTIONS_EXP" hidden="1">"c3224"</definedName>
    <definedName name="IQ_PENSION_QUART_ADDL_CONTRIBUTIONS_EXP_DOM" hidden="1">"c3222"</definedName>
    <definedName name="IQ_PENSION_QUART_ADDL_CONTRIBUTIONS_EXP_FOREIGN" hidden="1">"c3223"</definedName>
    <definedName name="IQ_PENSION_QUART_EMPLOYER_CONTRIBUTIONS" hidden="1">"c3221"</definedName>
    <definedName name="IQ_PENSION_QUART_EMPLOYER_CONTRIBUTIONS_DOM" hidden="1">"c3219"</definedName>
    <definedName name="IQ_PENSION_QUART_EMPLOYER_CONTRIBUTIONS_FOREIGN" hidden="1">"c3220"</definedName>
    <definedName name="IQ_PENSION_RATE_COMP_GROWTH_DOMESTIC" hidden="1">"c3575"</definedName>
    <definedName name="IQ_PENSION_RATE_COMP_GROWTH_FOREIGN" hidden="1">"c3576"</definedName>
    <definedName name="IQ_PENSION_RATE_COMP_INCREASE_MAX" hidden="1">"c3242"</definedName>
    <definedName name="IQ_PENSION_RATE_COMP_INCREASE_MAX_DOM" hidden="1">"c3240"</definedName>
    <definedName name="IQ_PENSION_RATE_COMP_INCREASE_MAX_FOREIGN" hidden="1">"c3241"</definedName>
    <definedName name="IQ_PENSION_RATE_COMP_INCREASE_MIN" hidden="1">"c3239"</definedName>
    <definedName name="IQ_PENSION_RATE_COMP_INCREASE_MIN_DOM" hidden="1">"c3237"</definedName>
    <definedName name="IQ_PENSION_RATE_COMP_INCREASE_MIN_FOREIGN" hidden="1">"c3238"</definedName>
    <definedName name="IQ_PENSION_SERVICE_COST" hidden="1">"c3579"</definedName>
    <definedName name="IQ_PENSION_SERVICE_COST_DOM" hidden="1">"c3577"</definedName>
    <definedName name="IQ_PENSION_SERVICE_COST_FOREIGN" hidden="1">"c3578"</definedName>
    <definedName name="IQ_PENSION_TOTAL_ASSETS" hidden="1">"c3563"</definedName>
    <definedName name="IQ_PENSION_TOTAL_ASSETS_DOMESTIC" hidden="1">"c3561"</definedName>
    <definedName name="IQ_PENSION_TOTAL_ASSETS_FOREIGN" hidden="1">"c3562"</definedName>
    <definedName name="IQ_PENSION_TOTAL_EXP" hidden="1">"c3560"</definedName>
    <definedName name="IQ_PENSION_TRANSITION_NEXT" hidden="1">"c5744"</definedName>
    <definedName name="IQ_PENSION_TRANSITION_NEXT_DOM" hidden="1">"c5742"</definedName>
    <definedName name="IQ_PENSION_TRANSITION_NEXT_FOREIGN" hidden="1">"c5743"</definedName>
    <definedName name="IQ_PENSION_UNFUNDED_ADDL_MIN_LIAB" hidden="1">"c3227"</definedName>
    <definedName name="IQ_PENSION_UNFUNDED_ADDL_MIN_LIAB_DOM" hidden="1">"c3225"</definedName>
    <definedName name="IQ_PENSION_UNFUNDED_ADDL_MIN_LIAB_FOREIGN" hidden="1">"c3226"</definedName>
    <definedName name="IQ_PENSION_UNRECOG_PRIOR" hidden="1">"c3146"</definedName>
    <definedName name="IQ_PENSION_UNRECOG_PRIOR_DOM" hidden="1">"c3144"</definedName>
    <definedName name="IQ_PENSION_UNRECOG_PRIOR_FOREIGN" hidden="1">"c3145"</definedName>
    <definedName name="IQ_PENSION_UV_LIAB" hidden="1">"c3567"</definedName>
    <definedName name="IQ_PERCENT_CHANGE_EST_5YR_GROWTH_RATE_12MONTHS" hidden="1">"c1852"</definedName>
    <definedName name="IQ_PERCENT_CHANGE_EST_5YR_GROWTH_RATE_12MONTHS_REUT" hidden="1">"c3959"</definedName>
    <definedName name="IQ_PERCENT_CHANGE_EST_5YR_GROWTH_RATE_18MONTHS" hidden="1">"c1853"</definedName>
    <definedName name="IQ_PERCENT_CHANGE_EST_5YR_GROWTH_RATE_18MONTHS_REUT" hidden="1">"c3960"</definedName>
    <definedName name="IQ_PERCENT_CHANGE_EST_5YR_GROWTH_RATE_3MONTHS" hidden="1">"c1849"</definedName>
    <definedName name="IQ_PERCENT_CHANGE_EST_5YR_GROWTH_RATE_3MONTHS_REUT" hidden="1">"c3956"</definedName>
    <definedName name="IQ_PERCENT_CHANGE_EST_5YR_GROWTH_RATE_6MONTHS" hidden="1">"c1850"</definedName>
    <definedName name="IQ_PERCENT_CHANGE_EST_5YR_GROWTH_RATE_6MONTHS_REUT" hidden="1">"c3957"</definedName>
    <definedName name="IQ_PERCENT_CHANGE_EST_5YR_GROWTH_RATE_9MONTHS" hidden="1">"c1851"</definedName>
    <definedName name="IQ_PERCENT_CHANGE_EST_5YR_GROWTH_RATE_9MONTHS_REUT" hidden="1">"c3958"</definedName>
    <definedName name="IQ_PERCENT_CHANGE_EST_5YR_GROWTH_RATE_DAY" hidden="1">"c1846"</definedName>
    <definedName name="IQ_PERCENT_CHANGE_EST_5YR_GROWTH_RATE_DAY_REUT" hidden="1">"c3954"</definedName>
    <definedName name="IQ_PERCENT_CHANGE_EST_5YR_GROWTH_RATE_MONTH" hidden="1">"c1848"</definedName>
    <definedName name="IQ_PERCENT_CHANGE_EST_5YR_GROWTH_RATE_MONTH_REUT" hidden="1">"c3955"</definedName>
    <definedName name="IQ_PERCENT_CHANGE_EST_5YR_GROWTH_RATE_WEEK" hidden="1">"c1847"</definedName>
    <definedName name="IQ_PERCENT_CHANGE_EST_5YR_GROWTH_RATE_WEEK_REUT" hidden="1">"c5435"</definedName>
    <definedName name="IQ_PERCENT_CHANGE_EST_CFPS_12MONTHS" hidden="1">"c1812"</definedName>
    <definedName name="IQ_PERCENT_CHANGE_EST_CFPS_12MONTHS_REUT" hidden="1">"c3924"</definedName>
    <definedName name="IQ_PERCENT_CHANGE_EST_CFPS_18MONTHS" hidden="1">"c1813"</definedName>
    <definedName name="IQ_PERCENT_CHANGE_EST_CFPS_18MONTHS_REUT" hidden="1">"c3925"</definedName>
    <definedName name="IQ_PERCENT_CHANGE_EST_CFPS_3MONTHS" hidden="1">"c1809"</definedName>
    <definedName name="IQ_PERCENT_CHANGE_EST_CFPS_3MONTHS_REUT" hidden="1">"c3921"</definedName>
    <definedName name="IQ_PERCENT_CHANGE_EST_CFPS_6MONTHS" hidden="1">"c1810"</definedName>
    <definedName name="IQ_PERCENT_CHANGE_EST_CFPS_6MONTHS_REUT" hidden="1">"c3922"</definedName>
    <definedName name="IQ_PERCENT_CHANGE_EST_CFPS_9MONTHS" hidden="1">"c1811"</definedName>
    <definedName name="IQ_PERCENT_CHANGE_EST_CFPS_9MONTHS_REUT" hidden="1">"c3923"</definedName>
    <definedName name="IQ_PERCENT_CHANGE_EST_CFPS_DAY" hidden="1">"c1806"</definedName>
    <definedName name="IQ_PERCENT_CHANGE_EST_CFPS_DAY_REUT" hidden="1">"c3919"</definedName>
    <definedName name="IQ_PERCENT_CHANGE_EST_CFPS_MONTH" hidden="1">"c1808"</definedName>
    <definedName name="IQ_PERCENT_CHANGE_EST_CFPS_MONTH_REUT" hidden="1">"c3920"</definedName>
    <definedName name="IQ_PERCENT_CHANGE_EST_CFPS_WEEK" hidden="1">"c1807"</definedName>
    <definedName name="IQ_PERCENT_CHANGE_EST_CFPS_WEEK_REUT" hidden="1">"c3962"</definedName>
    <definedName name="IQ_PERCENT_CHANGE_EST_DPS_12MONTHS" hidden="1">"c1820"</definedName>
    <definedName name="IQ_PERCENT_CHANGE_EST_DPS_12MONTHS_REUT" hidden="1">"c3931"</definedName>
    <definedName name="IQ_PERCENT_CHANGE_EST_DPS_18MONTHS" hidden="1">"c1821"</definedName>
    <definedName name="IQ_PERCENT_CHANGE_EST_DPS_18MONTHS_REUT" hidden="1">"c3932"</definedName>
    <definedName name="IQ_PERCENT_CHANGE_EST_DPS_3MONTHS" hidden="1">"c1817"</definedName>
    <definedName name="IQ_PERCENT_CHANGE_EST_DPS_3MONTHS_REUT" hidden="1">"c3928"</definedName>
    <definedName name="IQ_PERCENT_CHANGE_EST_DPS_6MONTHS" hidden="1">"c1818"</definedName>
    <definedName name="IQ_PERCENT_CHANGE_EST_DPS_6MONTHS_REUT" hidden="1">"c3929"</definedName>
    <definedName name="IQ_PERCENT_CHANGE_EST_DPS_9MONTHS" hidden="1">"c1819"</definedName>
    <definedName name="IQ_PERCENT_CHANGE_EST_DPS_9MONTHS_REUT" hidden="1">"c3930"</definedName>
    <definedName name="IQ_PERCENT_CHANGE_EST_DPS_DAY" hidden="1">"c1814"</definedName>
    <definedName name="IQ_PERCENT_CHANGE_EST_DPS_DAY_REUT" hidden="1">"c3926"</definedName>
    <definedName name="IQ_PERCENT_CHANGE_EST_DPS_MONTH" hidden="1">"c1816"</definedName>
    <definedName name="IQ_PERCENT_CHANGE_EST_DPS_MONTH_REUT" hidden="1">"c3927"</definedName>
    <definedName name="IQ_PERCENT_CHANGE_EST_DPS_WEEK" hidden="1">"c1815"</definedName>
    <definedName name="IQ_PERCENT_CHANGE_EST_DPS_WEEK_REUT" hidden="1">"c3963"</definedName>
    <definedName name="IQ_PERCENT_CHANGE_EST_EBITDA_12MONTHS" hidden="1">"c1804"</definedName>
    <definedName name="IQ_PERCENT_CHANGE_EST_EBITDA_12MONTHS_REUT" hidden="1">"c3917"</definedName>
    <definedName name="IQ_PERCENT_CHANGE_EST_EBITDA_18MONTHS" hidden="1">"c1805"</definedName>
    <definedName name="IQ_PERCENT_CHANGE_EST_EBITDA_18MONTHS_REUT" hidden="1">"c3918"</definedName>
    <definedName name="IQ_PERCENT_CHANGE_EST_EBITDA_3MONTHS" hidden="1">"c1801"</definedName>
    <definedName name="IQ_PERCENT_CHANGE_EST_EBITDA_3MONTHS_REUT" hidden="1">"c3914"</definedName>
    <definedName name="IQ_PERCENT_CHANGE_EST_EBITDA_6MONTHS" hidden="1">"c1802"</definedName>
    <definedName name="IQ_PERCENT_CHANGE_EST_EBITDA_6MONTHS_REUT" hidden="1">"c3915"</definedName>
    <definedName name="IQ_PERCENT_CHANGE_EST_EBITDA_9MONTHS" hidden="1">"c1803"</definedName>
    <definedName name="IQ_PERCENT_CHANGE_EST_EBITDA_9MONTHS_REUT" hidden="1">"c3916"</definedName>
    <definedName name="IQ_PERCENT_CHANGE_EST_EBITDA_DAY" hidden="1">"c1798"</definedName>
    <definedName name="IQ_PERCENT_CHANGE_EST_EBITDA_DAY_REUT" hidden="1">"c3912"</definedName>
    <definedName name="IQ_PERCENT_CHANGE_EST_EBITDA_MONTH" hidden="1">"c1800"</definedName>
    <definedName name="IQ_PERCENT_CHANGE_EST_EBITDA_MONTH_REUT" hidden="1">"c3913"</definedName>
    <definedName name="IQ_PERCENT_CHANGE_EST_EBITDA_WEEK" hidden="1">"c1799"</definedName>
    <definedName name="IQ_PERCENT_CHANGE_EST_EBITDA_WEEK_REUT" hidden="1">"c3961"</definedName>
    <definedName name="IQ_PERCENT_CHANGE_EST_EPS_12MONTHS" hidden="1">"c1788"</definedName>
    <definedName name="IQ_PERCENT_CHANGE_EST_EPS_12MONTHS_REUT" hidden="1">"c3902"</definedName>
    <definedName name="IQ_PERCENT_CHANGE_EST_EPS_18MONTHS" hidden="1">"c1789"</definedName>
    <definedName name="IQ_PERCENT_CHANGE_EST_EPS_18MONTHS_REUT" hidden="1">"c3903"</definedName>
    <definedName name="IQ_PERCENT_CHANGE_EST_EPS_3MONTHS" hidden="1">"c1785"</definedName>
    <definedName name="IQ_PERCENT_CHANGE_EST_EPS_3MONTHS_REUT" hidden="1">"c3899"</definedName>
    <definedName name="IQ_PERCENT_CHANGE_EST_EPS_6MONTHS" hidden="1">"c1786"</definedName>
    <definedName name="IQ_PERCENT_CHANGE_EST_EPS_6MONTHS_REUT" hidden="1">"c3900"</definedName>
    <definedName name="IQ_PERCENT_CHANGE_EST_EPS_9MONTHS" hidden="1">"c1787"</definedName>
    <definedName name="IQ_PERCENT_CHANGE_EST_EPS_9MONTHS_REUT" hidden="1">"c3901"</definedName>
    <definedName name="IQ_PERCENT_CHANGE_EST_EPS_DAY" hidden="1">"c1782"</definedName>
    <definedName name="IQ_PERCENT_CHANGE_EST_EPS_DAY_REUT" hidden="1">"c3896"</definedName>
    <definedName name="IQ_PERCENT_CHANGE_EST_EPS_MONTH" hidden="1">"c1784"</definedName>
    <definedName name="IQ_PERCENT_CHANGE_EST_EPS_MONTH_REUT" hidden="1">"c3898"</definedName>
    <definedName name="IQ_PERCENT_CHANGE_EST_EPS_WEEK" hidden="1">"c1783"</definedName>
    <definedName name="IQ_PERCENT_CHANGE_EST_EPS_WEEK_REUT" hidden="1">"c3897"</definedName>
    <definedName name="IQ_PERCENT_CHANGE_EST_FFO_12MONTHS" hidden="1">"c1828"</definedName>
    <definedName name="IQ_PERCENT_CHANGE_EST_FFO_12MONTHS_REUT" hidden="1">"c3938"</definedName>
    <definedName name="IQ_PERCENT_CHANGE_EST_FFO_18MONTHS" hidden="1">"c1829"</definedName>
    <definedName name="IQ_PERCENT_CHANGE_EST_FFO_18MONTHS_REUT" hidden="1">"c3939"</definedName>
    <definedName name="IQ_PERCENT_CHANGE_EST_FFO_3MONTHS" hidden="1">"c1825"</definedName>
    <definedName name="IQ_PERCENT_CHANGE_EST_FFO_3MONTHS_REUT" hidden="1">"c3935"</definedName>
    <definedName name="IQ_PERCENT_CHANGE_EST_FFO_6MONTHS" hidden="1">"c1826"</definedName>
    <definedName name="IQ_PERCENT_CHANGE_EST_FFO_6MONTHS_REUT" hidden="1">"c3936"</definedName>
    <definedName name="IQ_PERCENT_CHANGE_EST_FFO_9MONTHS" hidden="1">"c1827"</definedName>
    <definedName name="IQ_PERCENT_CHANGE_EST_FFO_9MONTHS_REUT" hidden="1">"c3937"</definedName>
    <definedName name="IQ_PERCENT_CHANGE_EST_FFO_DAY" hidden="1">"c1822"</definedName>
    <definedName name="IQ_PERCENT_CHANGE_EST_FFO_DAY_REUT" hidden="1">"c3933"</definedName>
    <definedName name="IQ_PERCENT_CHANGE_EST_FFO_MONTH" hidden="1">"c1824"</definedName>
    <definedName name="IQ_PERCENT_CHANGE_EST_FFO_MONTH_REUT" hidden="1">"c3934"</definedName>
    <definedName name="IQ_PERCENT_CHANGE_EST_FFO_WEEK" hidden="1">"c1823"</definedName>
    <definedName name="IQ_PERCENT_CHANGE_EST_FFO_WEEK_REUT" hidden="1">"c3964"</definedName>
    <definedName name="IQ_PERCENT_CHANGE_EST_PRICE_TARGET_12MONTHS" hidden="1">"c1844"</definedName>
    <definedName name="IQ_PERCENT_CHANGE_EST_PRICE_TARGET_12MONTHS_REUT" hidden="1">"c3952"</definedName>
    <definedName name="IQ_PERCENT_CHANGE_EST_PRICE_TARGET_18MONTHS" hidden="1">"c1845"</definedName>
    <definedName name="IQ_PERCENT_CHANGE_EST_PRICE_TARGET_18MONTHS_REUT" hidden="1">"c3953"</definedName>
    <definedName name="IQ_PERCENT_CHANGE_EST_PRICE_TARGET_3MONTHS" hidden="1">"c1841"</definedName>
    <definedName name="IQ_PERCENT_CHANGE_EST_PRICE_TARGET_3MONTHS_REUT" hidden="1">"c3949"</definedName>
    <definedName name="IQ_PERCENT_CHANGE_EST_PRICE_TARGET_6MONTHS" hidden="1">"c1842"</definedName>
    <definedName name="IQ_PERCENT_CHANGE_EST_PRICE_TARGET_6MONTHS_REUT" hidden="1">"c3950"</definedName>
    <definedName name="IQ_PERCENT_CHANGE_EST_PRICE_TARGET_9MONTHS" hidden="1">"c1843"</definedName>
    <definedName name="IQ_PERCENT_CHANGE_EST_PRICE_TARGET_9MONTHS_REUT" hidden="1">"c3951"</definedName>
    <definedName name="IQ_PERCENT_CHANGE_EST_PRICE_TARGET_DAY" hidden="1">"c1838"</definedName>
    <definedName name="IQ_PERCENT_CHANGE_EST_PRICE_TARGET_DAY_REUT" hidden="1">"c3947"</definedName>
    <definedName name="IQ_PERCENT_CHANGE_EST_PRICE_TARGET_MONTH" hidden="1">"c1840"</definedName>
    <definedName name="IQ_PERCENT_CHANGE_EST_PRICE_TARGET_MONTH_REUT" hidden="1">"c3948"</definedName>
    <definedName name="IQ_PERCENT_CHANGE_EST_PRICE_TARGET_WEEK" hidden="1">"c1839"</definedName>
    <definedName name="IQ_PERCENT_CHANGE_EST_PRICE_TARGET_WEEK_REUT" hidden="1">"c3967"</definedName>
    <definedName name="IQ_PERCENT_CHANGE_EST_RECO_12MONTHS" hidden="1">"c1836"</definedName>
    <definedName name="IQ_PERCENT_CHANGE_EST_RECO_12MONTHS_REUT" hidden="1">"c3945"</definedName>
    <definedName name="IQ_PERCENT_CHANGE_EST_RECO_18MONTHS" hidden="1">"c1837"</definedName>
    <definedName name="IQ_PERCENT_CHANGE_EST_RECO_18MONTHS_REUT" hidden="1">"c3946"</definedName>
    <definedName name="IQ_PERCENT_CHANGE_EST_RECO_3MONTHS" hidden="1">"c1833"</definedName>
    <definedName name="IQ_PERCENT_CHANGE_EST_RECO_3MONTHS_REUT" hidden="1">"c3942"</definedName>
    <definedName name="IQ_PERCENT_CHANGE_EST_RECO_6MONTHS" hidden="1">"c1834"</definedName>
    <definedName name="IQ_PERCENT_CHANGE_EST_RECO_6MONTHS_REUT" hidden="1">"c3943"</definedName>
    <definedName name="IQ_PERCENT_CHANGE_EST_RECO_9MONTHS" hidden="1">"c1835"</definedName>
    <definedName name="IQ_PERCENT_CHANGE_EST_RECO_9MONTHS_REUT" hidden="1">"c3944"</definedName>
    <definedName name="IQ_PERCENT_CHANGE_EST_RECO_DAY" hidden="1">"c1830"</definedName>
    <definedName name="IQ_PERCENT_CHANGE_EST_RECO_DAY_REUT" hidden="1">"c3940"</definedName>
    <definedName name="IQ_PERCENT_CHANGE_EST_RECO_MONTH" hidden="1">"c1832"</definedName>
    <definedName name="IQ_PERCENT_CHANGE_EST_RECO_MONTH_REUT" hidden="1">"c3941"</definedName>
    <definedName name="IQ_PERCENT_CHANGE_EST_RECO_WEEK" hidden="1">"c1831"</definedName>
    <definedName name="IQ_PERCENT_CHANGE_EST_RECO_WEEK_REUT" hidden="1">"c3965"</definedName>
    <definedName name="IQ_PERCENT_CHANGE_EST_REV_12MONTHS" hidden="1">"c1796"</definedName>
    <definedName name="IQ_PERCENT_CHANGE_EST_REV_12MONTHS_REUT" hidden="1">"c3910"</definedName>
    <definedName name="IQ_PERCENT_CHANGE_EST_REV_18MONTHS" hidden="1">"c1797"</definedName>
    <definedName name="IQ_PERCENT_CHANGE_EST_REV_18MONTHS_REUT" hidden="1">"c3911"</definedName>
    <definedName name="IQ_PERCENT_CHANGE_EST_REV_3MONTHS" hidden="1">"c1793"</definedName>
    <definedName name="IQ_PERCENT_CHANGE_EST_REV_3MONTHS_REUT" hidden="1">"c3907"</definedName>
    <definedName name="IQ_PERCENT_CHANGE_EST_REV_6MONTHS" hidden="1">"c1794"</definedName>
    <definedName name="IQ_PERCENT_CHANGE_EST_REV_6MONTHS_REUT" hidden="1">"c3908"</definedName>
    <definedName name="IQ_PERCENT_CHANGE_EST_REV_9MONTHS" hidden="1">"c1795"</definedName>
    <definedName name="IQ_PERCENT_CHANGE_EST_REV_9MONTHS_REUT" hidden="1">"c3909"</definedName>
    <definedName name="IQ_PERCENT_CHANGE_EST_REV_DAY" hidden="1">"c1790"</definedName>
    <definedName name="IQ_PERCENT_CHANGE_EST_REV_DAY_REUT" hidden="1">"c3904"</definedName>
    <definedName name="IQ_PERCENT_CHANGE_EST_REV_MONTH" hidden="1">"c1792"</definedName>
    <definedName name="IQ_PERCENT_CHANGE_EST_REV_MONTH_REUT" hidden="1">"c3906"</definedName>
    <definedName name="IQ_PERCENT_CHANGE_EST_REV_WEEK" hidden="1">"c1791"</definedName>
    <definedName name="IQ_PERCENT_CHANGE_EST_REV_WEEK_REUT" hidden="1">"c3905"</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ISON_PUT_EFFECT_DATE" hidden="1">"c2486"</definedName>
    <definedName name="IQ_POISON_PUT_EXPIRATION_DATE" hidden="1">"c2487"</definedName>
    <definedName name="IQ_POISON_PUT_PRICE" hidden="1">"c2488"</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OTENTIAL_UPSIDE" hidden="1">"c1855"</definedName>
    <definedName name="IQ_POTENTIAL_UPSIDE_REUT" hidden="1">"c3968"</definedName>
    <definedName name="IQ_PRE_OPEN_COST" hidden="1">"c1040"</definedName>
    <definedName name="IQ_PRE_TAX_ACT_OR_EST" hidden="1">"c2221"</definedName>
    <definedName name="IQ_PRE_TAX_ACT_OR_EST_REUT" hidden="1">"c5467"</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 hidden="1">"c6261"</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 hidden="1">"c6262"</definedName>
    <definedName name="IQ_PREF_OTHER_REIT" hidden="1">"c1058"</definedName>
    <definedName name="IQ_PREF_OTHER_UTI" hidden="1">"C6022"</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 hidden="1">"c6263"</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ETAX_GW_INC_EST" hidden="1">"c1702"</definedName>
    <definedName name="IQ_PRETAX_GW_INC_EST_REUT" hidden="1">"c5354"</definedName>
    <definedName name="IQ_PRETAX_GW_INC_HIGH_EST" hidden="1">"c1704"</definedName>
    <definedName name="IQ_PRETAX_GW_INC_HIGH_EST_REUT" hidden="1">"c5356"</definedName>
    <definedName name="IQ_PRETAX_GW_INC_LOW_EST" hidden="1">"c1705"</definedName>
    <definedName name="IQ_PRETAX_GW_INC_LOW_EST_REUT" hidden="1">"c5357"</definedName>
    <definedName name="IQ_PRETAX_GW_INC_MEDIAN_EST" hidden="1">"c1703"</definedName>
    <definedName name="IQ_PRETAX_GW_INC_MEDIAN_EST_REUT" hidden="1">"c5355"</definedName>
    <definedName name="IQ_PRETAX_GW_INC_NUM_EST" hidden="1">"c1706"</definedName>
    <definedName name="IQ_PRETAX_GW_INC_NUM_EST_REUT" hidden="1">"c5358"</definedName>
    <definedName name="IQ_PRETAX_GW_INC_STDDEV_EST" hidden="1">"c1707"</definedName>
    <definedName name="IQ_PRETAX_GW_INC_STDDEV_EST_REUT" hidden="1">"c5359"</definedName>
    <definedName name="IQ_PRETAX_INC_EST" hidden="1">"c1695"</definedName>
    <definedName name="IQ_PRETAX_INC_EST_REUT" hidden="1">"c5347"</definedName>
    <definedName name="IQ_PRETAX_INC_HIGH_EST" hidden="1">"c1697"</definedName>
    <definedName name="IQ_PRETAX_INC_HIGH_EST_REUT" hidden="1">"c5349"</definedName>
    <definedName name="IQ_PRETAX_INC_LOW_EST" hidden="1">"c1698"</definedName>
    <definedName name="IQ_PRETAX_INC_LOW_EST_REUT" hidden="1">"c5350"</definedName>
    <definedName name="IQ_PRETAX_INC_MEDIAN_EST" hidden="1">"c1696"</definedName>
    <definedName name="IQ_PRETAX_INC_MEDIAN_EST_REUT" hidden="1">"c5348"</definedName>
    <definedName name="IQ_PRETAX_INC_NUM_EST" hidden="1">"c1699"</definedName>
    <definedName name="IQ_PRETAX_INC_NUM_EST_REUT" hidden="1">"c5351"</definedName>
    <definedName name="IQ_PRETAX_INC_STDDEV_EST" hidden="1">"c1700"</definedName>
    <definedName name="IQ_PRETAX_INC_STDDEV_EST_REUT" hidden="1">"c5352"</definedName>
    <definedName name="IQ_PRETAX_REPORT_INC_EST" hidden="1">"c1709"</definedName>
    <definedName name="IQ_PRETAX_REPORT_INC_EST_REUT" hidden="1">"c5361"</definedName>
    <definedName name="IQ_PRETAX_REPORT_INC_HIGH_EST" hidden="1">"c1711"</definedName>
    <definedName name="IQ_PRETAX_REPORT_INC_HIGH_EST_REUT" hidden="1">"c5363"</definedName>
    <definedName name="IQ_PRETAX_REPORT_INC_LOW_EST" hidden="1">"c1712"</definedName>
    <definedName name="IQ_PRETAX_REPORT_INC_LOW_EST_REUT" hidden="1">"c5364"</definedName>
    <definedName name="IQ_PRETAX_REPORT_INC_MEDIAN_EST" hidden="1">"c1710"</definedName>
    <definedName name="IQ_PRETAX_REPORT_INC_MEDIAN_EST_REUT" hidden="1">"c5362"</definedName>
    <definedName name="IQ_PRETAX_REPORT_INC_NUM_EST" hidden="1">"c1713"</definedName>
    <definedName name="IQ_PRETAX_REPORT_INC_NUM_EST_REUT" hidden="1">"c5365"</definedName>
    <definedName name="IQ_PRETAX_REPORT_INC_STDDEV_EST" hidden="1">"c1714"</definedName>
    <definedName name="IQ_PRETAX_REPORT_INC_STDDEV_EST_REUT" hidden="1">"c5366"</definedName>
    <definedName name="IQ_PRICE_CFPS_FWD" hidden="1">"c2237"</definedName>
    <definedName name="IQ_PRICE_CFPS_FWD_REUT" hidden="1">"c4053"</definedName>
    <definedName name="IQ_PRICE_OVER_BVPS" hidden="1">"c1412"</definedName>
    <definedName name="IQ_PRICE_OVER_LTM_EPS" hidden="1">"c1413"</definedName>
    <definedName name="IQ_PRICE_TARGET" hidden="1">"c82"</definedName>
    <definedName name="IQ_PRICE_TARGET_BOTTOM_UP" hidden="1">"c5486"</definedName>
    <definedName name="IQ_PRICE_TARGET_BOTTOM_UP_REUT" hidden="1">"c5494"</definedName>
    <definedName name="IQ_PRICE_TARGET_REUT" hidden="1">"c3631"</definedName>
    <definedName name="IQ_PRICE_VOLATILITY_EST" hidden="1">"c4492"</definedName>
    <definedName name="IQ_PRICE_VOLATILITY_HIGH" hidden="1">"c4493"</definedName>
    <definedName name="IQ_PRICE_VOLATILITY_LOW" hidden="1">"c4494"</definedName>
    <definedName name="IQ_PRICE_VOLATILITY_MEDIAN" hidden="1">"c4495"</definedName>
    <definedName name="IQ_PRICE_VOLATILITY_NUM" hidden="1">"c4496"</definedName>
    <definedName name="IQ_PRICE_VOLATILITY_STDDEV" hidden="1">"c4497"</definedName>
    <definedName name="IQ_PRICEDATE" hidden="1">"c1069"</definedName>
    <definedName name="IQ_PRICING_DATE" hidden="1">"c1613"</definedName>
    <definedName name="IQ_PRIMARY_EPS_TYPE" hidden="1">"c4498"</definedName>
    <definedName name="IQ_PRIMARY_EPS_TYPE_REUT" hidden="1">"c5481"</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JECTED_PENSION_OBLIGATION_DOMESTIC" hidden="1">"c2656"</definedName>
    <definedName name="IQ_PROJECTED_PENSION_OBLIGATION_FOREIGN" hidden="1">"c2664"</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CAGR" hidden="1">"c6135"</definedName>
    <definedName name="IQ_PROVISION_10YR_ANN_GROWTH" hidden="1">"c1077"</definedName>
    <definedName name="IQ_PROVISION_1YR_ANN_GROWTH" hidden="1">"c1078"</definedName>
    <definedName name="IQ_PROVISION_2YR_ANN_CAGR" hidden="1">"c6136"</definedName>
    <definedName name="IQ_PROVISION_2YR_ANN_GROWTH" hidden="1">"c1079"</definedName>
    <definedName name="IQ_PROVISION_3YR_ANN_CAGR" hidden="1">"c6137"</definedName>
    <definedName name="IQ_PROVISION_3YR_ANN_GROWTH" hidden="1">"c1080"</definedName>
    <definedName name="IQ_PROVISION_5YR_ANN_CAGR" hidden="1">"c6138"</definedName>
    <definedName name="IQ_PROVISION_5YR_ANN_GROWTH" hidden="1">"c1081"</definedName>
    <definedName name="IQ_PROVISION_7YR_ANN_CAGR" hidden="1">"c6139"</definedName>
    <definedName name="IQ_PROVISION_7YR_ANN_GROWTH" hidden="1">"c1082"</definedName>
    <definedName name="IQ_PROVISION_CHARGE_OFFS" hidden="1">"c1083"</definedName>
    <definedName name="IQ_PTBV" hidden="1">"c1084"</definedName>
    <definedName name="IQ_PTBV_AVG" hidden="1">"c1085"</definedName>
    <definedName name="IQ_PUT_DATE_SCHEDULE" hidden="1">"c2483"</definedName>
    <definedName name="IQ_PUT_NOTIFICATION" hidden="1">"c2485"</definedName>
    <definedName name="IQ_PUT_PRICE_SCHEDULE" hidden="1">"c2484"</definedName>
    <definedName name="IQ_QUICK_RATIO" hidden="1">"c1086"</definedName>
    <definedName name="IQ_RATE_COMP_GROWTH_DOMESTIC" hidden="1">"c1087"</definedName>
    <definedName name="IQ_RATE_COMP_GROWTH_FOREIGN" hidden="1">"c1088"</definedName>
    <definedName name="IQ_RAW_INV" hidden="1">"c1089"</definedName>
    <definedName name="IQ_RC" hidden="1">"c2497"</definedName>
    <definedName name="IQ_RC_PCT" hidden="1">"c2498"</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CURRING_PROFIT_ACT_OR_EST" hidden="1">"c4507"</definedName>
    <definedName name="IQ_RECURRING_PROFIT_EST" hidden="1">"c4499"</definedName>
    <definedName name="IQ_RECURRING_PROFIT_GUIDANCE" hidden="1">"c4500"</definedName>
    <definedName name="IQ_RECURRING_PROFIT_HIGH_EST" hidden="1">"c4501"</definedName>
    <definedName name="IQ_RECURRING_PROFIT_HIGH_GUIDANCE" hidden="1">"c4179"</definedName>
    <definedName name="IQ_RECURRING_PROFIT_LOW_EST" hidden="1">"c4502"</definedName>
    <definedName name="IQ_RECURRING_PROFIT_LOW_GUIDANCE" hidden="1">"c4219"</definedName>
    <definedName name="IQ_RECURRING_PROFIT_MEDIAN_EST" hidden="1">"c4503"</definedName>
    <definedName name="IQ_RECURRING_PROFIT_NUM_EST" hidden="1">"c4504"</definedName>
    <definedName name="IQ_RECURRING_PROFIT_SHARE_ACT_OR_EST" hidden="1">"c4508"</definedName>
    <definedName name="IQ_RECURRING_PROFIT_SHARE_EST" hidden="1">"c4506"</definedName>
    <definedName name="IQ_RECURRING_PROFIT_SHARE_GUIDANCE" hidden="1">"c4509"</definedName>
    <definedName name="IQ_RECURRING_PROFIT_SHARE_HIGH_EST" hidden="1">"c4510"</definedName>
    <definedName name="IQ_RECURRING_PROFIT_SHARE_HIGH_GUIDANCE" hidden="1">"c4200"</definedName>
    <definedName name="IQ_RECURRING_PROFIT_SHARE_LOW_EST" hidden="1">"c4511"</definedName>
    <definedName name="IQ_RECURRING_PROFIT_SHARE_LOW_GUIDANCE" hidden="1">"c4240"</definedName>
    <definedName name="IQ_RECURRING_PROFIT_SHARE_MEDIAN_EST" hidden="1">"c4512"</definedName>
    <definedName name="IQ_RECURRING_PROFIT_SHARE_NUM_EST" hidden="1">"c4513"</definedName>
    <definedName name="IQ_RECURRING_PROFIT_SHARE_STDDEV_EST" hidden="1">"c4514"</definedName>
    <definedName name="IQ_RECURRING_PROFIT_STDDEV_EST" hidden="1">"c4516"</definedName>
    <definedName name="IQ_REDEEM_PREF_STOCK" hidden="1">"c1417"</definedName>
    <definedName name="IQ_REF_ENTITY" hidden="1">"c6033"</definedName>
    <definedName name="IQ_REF_ENTITY_CIQID" hidden="1">"c6024"</definedName>
    <definedName name="IQ_REF_ENTITY_TICKER" hidden="1">"c6023"</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_STOCK_COMP" hidden="1">"c3506"</definedName>
    <definedName name="IQ_RESTR_STOCK_COMP_PRETAX" hidden="1">"c3504"</definedName>
    <definedName name="IQ_RESTR_STOCK_COMP_TAX" hidden="1">"c3505"</definedName>
    <definedName name="IQ_RESTRICTED_CASH" hidden="1">"c1103"</definedName>
    <definedName name="IQ_RESTRICTED_CASH_NON_CURRENT" hidden="1">"c6192"</definedName>
    <definedName name="IQ_RESTRICTED_CASH_TOTAL" hidden="1">"c6193"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 hidden="1">"c6264"</definedName>
    <definedName name="IQ_RESTRUCTURE_REIT" hidden="1">"c1110"</definedName>
    <definedName name="IQ_RESTRUCTURE_UTI" hidden="1">"c1111"</definedName>
    <definedName name="IQ_RESTRUCTURED_LOANS" hidden="1">"c1112"</definedName>
    <definedName name="IQ_RETAIL_ACQUIRED_FRANCHISE_STORES" hidden="1">"c2895"</definedName>
    <definedName name="IQ_RETAIL_ACQUIRED_OWNED_STORES" hidden="1">"c2903"</definedName>
    <definedName name="IQ_RETAIL_ACQUIRED_STORES" hidden="1">"c2887"</definedName>
    <definedName name="IQ_RETAIL_AVG_STORE_SIZE_GROSS" hidden="1">"c2066"</definedName>
    <definedName name="IQ_RETAIL_AVG_STORE_SIZE_NET" hidden="1">"c2067"</definedName>
    <definedName name="IQ_RETAIL_AVG_WK_SALES" hidden="1">"c2891"</definedName>
    <definedName name="IQ_RETAIL_AVG_WK_SALES_FRANCHISE" hidden="1">"c2899"</definedName>
    <definedName name="IQ_RETAIL_AVG_WK_SALES_OWNED" hidden="1">"c2907"</definedName>
    <definedName name="IQ_RETAIL_CLOSED_FRANCHISE_STORES" hidden="1">"c2896"</definedName>
    <definedName name="IQ_RETAIL_CLOSED_OWNED_STORES" hidden="1">"c2904"</definedName>
    <definedName name="IQ_RETAIL_CLOSED_STORES" hidden="1">"c2063"</definedName>
    <definedName name="IQ_RETAIL_FRANCHISE_STORES_BEG" hidden="1">"c2893"</definedName>
    <definedName name="IQ_RETAIL_OPENED_FRANCHISE_STORES" hidden="1">"c2894"</definedName>
    <definedName name="IQ_RETAIL_OPENED_OWNED_STORES" hidden="1">"c2902"</definedName>
    <definedName name="IQ_RETAIL_OPENED_STORES" hidden="1">"c2062"</definedName>
    <definedName name="IQ_RETAIL_OWNED_STORES_BEG" hidden="1">"c2901"</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OLD_FRANCHISE_STORES" hidden="1">"c2897"</definedName>
    <definedName name="IQ_RETAIL_SOLD_OWNED_STORES" hidden="1">"c2905"</definedName>
    <definedName name="IQ_RETAIL_SOLD_STORES" hidden="1">"c2889"</definedName>
    <definedName name="IQ_RETAIL_SQ_FOOTAGE" hidden="1">"c2064"</definedName>
    <definedName name="IQ_RETAIL_STORE_SELLING_AREA" hidden="1">"c2065"</definedName>
    <definedName name="IQ_RETAIL_STORES_BEG" hidden="1">"c2885"</definedName>
    <definedName name="IQ_RETAIL_TOTAL_FRANCHISE_STORES" hidden="1">"c2898"</definedName>
    <definedName name="IQ_RETAIL_TOTAL_OWNED_STORES" hidden="1">"c2906"</definedName>
    <definedName name="IQ_RETAIL_TOTAL_STORES" hidden="1">"c2061"</definedName>
    <definedName name="IQ_RETAINED_EARN" hidden="1">"c1420"</definedName>
    <definedName name="IQ_RETURN_ASSETS" hidden="1">"c1113"</definedName>
    <definedName name="IQ_RETURN_ASSETS_ACT_OR_EST" hidden="1">"c3585"</definedName>
    <definedName name="IQ_RETURN_ASSETS_ACT_OR_EST_REUT" hidden="1">"c5475"</definedName>
    <definedName name="IQ_RETURN_ASSETS_BANK" hidden="1">"c1114"</definedName>
    <definedName name="IQ_RETURN_ASSETS_BROK" hidden="1">"c1115"</definedName>
    <definedName name="IQ_RETURN_ASSETS_EST" hidden="1">"c3529"</definedName>
    <definedName name="IQ_RETURN_ASSETS_EST_REUT" hidden="1">"c3990"</definedName>
    <definedName name="IQ_RETURN_ASSETS_FS" hidden="1">"c1116"</definedName>
    <definedName name="IQ_RETURN_ASSETS_GUIDANCE" hidden="1">"c4517"</definedName>
    <definedName name="IQ_RETURN_ASSETS_HIGH_EST" hidden="1">"c3530"</definedName>
    <definedName name="IQ_RETURN_ASSETS_HIGH_EST_REUT" hidden="1">"c3992"</definedName>
    <definedName name="IQ_RETURN_ASSETS_HIGH_GUIDANCE" hidden="1">"c4183"</definedName>
    <definedName name="IQ_RETURN_ASSETS_LOW_EST" hidden="1">"c3531"</definedName>
    <definedName name="IQ_RETURN_ASSETS_LOW_EST_REUT" hidden="1">"c3993"</definedName>
    <definedName name="IQ_RETURN_ASSETS_LOW_GUIDANCE" hidden="1">"c4223"</definedName>
    <definedName name="IQ_RETURN_ASSETS_MEDIAN_EST" hidden="1">"c3532"</definedName>
    <definedName name="IQ_RETURN_ASSETS_MEDIAN_EST_REUT" hidden="1">"c3991"</definedName>
    <definedName name="IQ_RETURN_ASSETS_NUM_EST" hidden="1">"c3527"</definedName>
    <definedName name="IQ_RETURN_ASSETS_NUM_EST_REUT" hidden="1">"c3994"</definedName>
    <definedName name="IQ_RETURN_ASSETS_STDDEV_EST" hidden="1">"c3528"</definedName>
    <definedName name="IQ_RETURN_ASSETS_STDDEV_EST_REUT" hidden="1">"c3995"</definedName>
    <definedName name="IQ_RETURN_CAPITAL" hidden="1">"c1117"</definedName>
    <definedName name="IQ_RETURN_EQUITY" hidden="1">"c1118"</definedName>
    <definedName name="IQ_RETURN_EQUITY_ACT_OR_EST" hidden="1">"c3586"</definedName>
    <definedName name="IQ_RETURN_EQUITY_ACT_OR_EST_REUT" hidden="1">"c5476"</definedName>
    <definedName name="IQ_RETURN_EQUITY_BANK" hidden="1">"c1119"</definedName>
    <definedName name="IQ_RETURN_EQUITY_BROK" hidden="1">"c1120"</definedName>
    <definedName name="IQ_RETURN_EQUITY_EST" hidden="1">"c3535"</definedName>
    <definedName name="IQ_RETURN_EQUITY_EST_REUT" hidden="1">"c3983"</definedName>
    <definedName name="IQ_RETURN_EQUITY_FS" hidden="1">"c1121"</definedName>
    <definedName name="IQ_RETURN_EQUITY_GUIDANCE" hidden="1">"c4518"</definedName>
    <definedName name="IQ_RETURN_EQUITY_HIGH_EST" hidden="1">"c3536"</definedName>
    <definedName name="IQ_RETURN_EQUITY_HIGH_EST_REUT" hidden="1">"c3985"</definedName>
    <definedName name="IQ_RETURN_EQUITY_HIGH_GUIDANCE" hidden="1">"c4182"</definedName>
    <definedName name="IQ_RETURN_EQUITY_LOW_EST" hidden="1">"c3537"</definedName>
    <definedName name="IQ_RETURN_EQUITY_LOW_EST_REUT" hidden="1">"c3986"</definedName>
    <definedName name="IQ_RETURN_EQUITY_LOW_GUIDANCE" hidden="1">"c4222"</definedName>
    <definedName name="IQ_RETURN_EQUITY_MEDIAN_EST" hidden="1">"c3538"</definedName>
    <definedName name="IQ_RETURN_EQUITY_MEDIAN_EST_REUT" hidden="1">"c3984"</definedName>
    <definedName name="IQ_RETURN_EQUITY_NUM_EST" hidden="1">"c3533"</definedName>
    <definedName name="IQ_RETURN_EQUITY_NUM_EST_REUT" hidden="1">"c3987"</definedName>
    <definedName name="IQ_RETURN_EQUITY_STDDEV_EST" hidden="1">"c3534"</definedName>
    <definedName name="IQ_RETURN_EQUITY_STDDEV_EST_REUT" hidden="1">"c3988"</definedName>
    <definedName name="IQ_RETURN_INVESTMENT" hidden="1">"c1421"</definedName>
    <definedName name="IQ_REV" hidden="1">"c1122"</definedName>
    <definedName name="IQ_REV_BEFORE_LL" hidden="1">"c1123"</definedName>
    <definedName name="IQ_REV_STDDEV_EST" hidden="1">"c1124"</definedName>
    <definedName name="IQ_REV_STDDEV_EST_REUT" hidden="1">"c3639"</definedName>
    <definedName name="IQ_REV_UTI" hidden="1">"c1125"</definedName>
    <definedName name="IQ_REVENUE" hidden="1">"c1422"</definedName>
    <definedName name="IQ_REVENUE_ACT_OR_EST" hidden="1">"c2214"</definedName>
    <definedName name="IQ_REVENUE_ACT_OR_EST_REUT" hidden="1">"c5461"</definedName>
    <definedName name="IQ_REVENUE_EST" hidden="1">"c1126"</definedName>
    <definedName name="IQ_REVENUE_EST_BOTTOM_UP" hidden="1">"c5488"</definedName>
    <definedName name="IQ_REVENUE_EST_BOTTOM_UP_REUT" hidden="1">"c5496"</definedName>
    <definedName name="IQ_REVENUE_EST_REUT" hidden="1">"c3634"</definedName>
    <definedName name="IQ_REVENUE_GUIDANCE" hidden="1">"c4519"</definedName>
    <definedName name="IQ_REVENUE_HIGH_EST" hidden="1">"c1127"</definedName>
    <definedName name="IQ_REVENUE_HIGH_EST_REUT" hidden="1">"c3636"</definedName>
    <definedName name="IQ_REVENUE_HIGH_GUIDANCE" hidden="1">"c4169"</definedName>
    <definedName name="IQ_REVENUE_LOW_EST" hidden="1">"c1128"</definedName>
    <definedName name="IQ_REVENUE_LOW_EST_REUT" hidden="1">"c3637"</definedName>
    <definedName name="IQ_REVENUE_LOW_GUIDANCE" hidden="1">"c4209"</definedName>
    <definedName name="IQ_REVENUE_MEDIAN_EST" hidden="1">"c1662"</definedName>
    <definedName name="IQ_REVENUE_MEDIAN_EST_REUT" hidden="1">"c3635"</definedName>
    <definedName name="IQ_REVENUE_NUM_EST" hidden="1">"c1129"</definedName>
    <definedName name="IQ_REVENUE_NUM_EST_REUT" hidden="1">"c3638"</definedName>
    <definedName name="IQ_RISK_ADJ_BANK_ASSETS" hidden="1">"c2670"</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 hidden="1">"c6284"</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ME_STORE_FRANCHISE" hidden="1">"c2900"</definedName>
    <definedName name="IQ_SAME_STORE_OWNED" hidden="1">"c2908"</definedName>
    <definedName name="IQ_SAME_STORE_TOTAL" hidden="1">"c2892"</definedName>
    <definedName name="IQ_SAVING_DEP" hidden="1">"c1150"</definedName>
    <definedName name="IQ_SEC_PURCHASED_RESELL" hidden="1">"c5513"</definedName>
    <definedName name="IQ_SECUR_RECEIV" hidden="1">"c1151"</definedName>
    <definedName name="IQ_SECURED_DEBT" hidden="1">"c2546"</definedName>
    <definedName name="IQ_SECURED_DEBT_PCT" hidden="1">"c2547"</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 hidden="1">"c6265"</definedName>
    <definedName name="IQ_SGA_REIT" hidden="1">"c1161"</definedName>
    <definedName name="IQ_SGA_SUPPL" hidden="1">"c1162"</definedName>
    <definedName name="IQ_SGA_UTI" hidden="1">"c1163"</definedName>
    <definedName name="IQ_SHAREOUTSTANDING" hidden="1">"c1347"</definedName>
    <definedName name="IQ_SHARES_PURCHASED_AVERAGE_PRICE" hidden="1">"c5821"</definedName>
    <definedName name="IQ_SHARES_PURCHASED_QUARTER" hidden="1">"c5820"</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_BANK" hidden="1">"c2637"</definedName>
    <definedName name="IQ_SP_BANK_ACTION" hidden="1">"c2636"</definedName>
    <definedName name="IQ_SP_BANK_DATE" hidden="1">"c2635"</definedName>
    <definedName name="IQ_SP_FIN_ENHANCE_FX" hidden="1">"c2631"</definedName>
    <definedName name="IQ_SP_FIN_ENHANCE_FX_ACTION" hidden="1">"c2630"</definedName>
    <definedName name="IQ_SP_FIN_ENHANCE_FX_DATE" hidden="1">"c2629"</definedName>
    <definedName name="IQ_SP_FIN_ENHANCE_LC" hidden="1">"c2634"</definedName>
    <definedName name="IQ_SP_FIN_ENHANCE_LC_ACTION" hidden="1">"c2633"</definedName>
    <definedName name="IQ_SP_FIN_ENHANCE_LC_DATE" hidden="1">"c2632"</definedName>
    <definedName name="IQ_SP_FIN_STRENGTH_LC_ACTION_LT" hidden="1">"c2625"</definedName>
    <definedName name="IQ_SP_FIN_STRENGTH_LC_ACTION_ST" hidden="1">"c2626"</definedName>
    <definedName name="IQ_SP_FIN_STRENGTH_LC_DATE_LT" hidden="1">"c2623"</definedName>
    <definedName name="IQ_SP_FIN_STRENGTH_LC_DATE_ST" hidden="1">"c2624"</definedName>
    <definedName name="IQ_SP_FIN_STRENGTH_LC_LT" hidden="1">"c2627"</definedName>
    <definedName name="IQ_SP_FIN_STRENGTH_LC_ST" hidden="1">"c2628"</definedName>
    <definedName name="IQ_SP_FX_ACTION_LT" hidden="1">"c2613"</definedName>
    <definedName name="IQ_SP_FX_ACTION_ST" hidden="1">"c2614"</definedName>
    <definedName name="IQ_SP_FX_DATE_LT" hidden="1">"c2611"</definedName>
    <definedName name="IQ_SP_FX_DATE_ST" hidden="1">"c2612"</definedName>
    <definedName name="IQ_SP_FX_LT" hidden="1">"c2615"</definedName>
    <definedName name="IQ_SP_FX_ST" hidden="1">"c2616"</definedName>
    <definedName name="IQ_SP_ISSUE_ACTION" hidden="1">"c2644"</definedName>
    <definedName name="IQ_SP_ISSUE_DATE" hidden="1">"c2643"</definedName>
    <definedName name="IQ_SP_ISSUE_LT" hidden="1">"c2645"</definedName>
    <definedName name="IQ_SP_ISSUE_OUTLOOK_WATCH" hidden="1">"c2650"</definedName>
    <definedName name="IQ_SP_ISSUE_OUTLOOK_WATCH_DATE" hidden="1">"c2649"</definedName>
    <definedName name="IQ_SP_ISSUE_RECOVER" hidden="1">"c2648"</definedName>
    <definedName name="IQ_SP_ISSUE_RECOVER_ACTION" hidden="1">"c2647"</definedName>
    <definedName name="IQ_SP_ISSUE_RECOVER_DATE" hidden="1">"c2646"</definedName>
    <definedName name="IQ_SP_LC_ACTION_LT" hidden="1">"c2619"</definedName>
    <definedName name="IQ_SP_LC_ACTION_ST" hidden="1">"c2620"</definedName>
    <definedName name="IQ_SP_LC_DATE_LT" hidden="1">"c2617"</definedName>
    <definedName name="IQ_SP_LC_DATE_ST" hidden="1">"c2618"</definedName>
    <definedName name="IQ_SP_LC_LT" hidden="1">"c2621"</definedName>
    <definedName name="IQ_SP_LC_ST" hidden="1">"c2622"</definedName>
    <definedName name="IQ_SP_OUTLOOK_WATCH" hidden="1">"c2639"</definedName>
    <definedName name="IQ_SP_OUTLOOK_WATCH_DATE" hidden="1">"c2638"</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 hidden="1">"c6266"</definedName>
    <definedName name="IQ_SPECIAL_DIV_CF_REIT" hidden="1">"c1174"</definedName>
    <definedName name="IQ_SPECIAL_DIV_CF_UTI" hidden="1">"c1175"</definedName>
    <definedName name="IQ_SPECIAL_DIV_SHARE" hidden="1">"c3007"</definedName>
    <definedName name="IQ_SR_BONDS_NOTES" hidden="1">"c2501"</definedName>
    <definedName name="IQ_SR_BONDS_NOTES_PCT" hidden="1">"c2502"</definedName>
    <definedName name="IQ_SR_DEBT" hidden="1">"c2526"</definedName>
    <definedName name="IQ_SR_DEBT_EBITDA" hidden="1">"c2552"</definedName>
    <definedName name="IQ_SR_DEBT_EBITDA_CAPEX" hidden="1">"c2553"</definedName>
    <definedName name="IQ_SR_DEBT_PCT" hidden="1">"c2527"</definedName>
    <definedName name="IQ_SR_SUB_DEBT" hidden="1">"c2530"</definedName>
    <definedName name="IQ_SR_SUB_DEBT_EBITDA" hidden="1">"c2556"</definedName>
    <definedName name="IQ_SR_SUB_DEBT_EBITDA_CAPEX" hidden="1">"c2557"</definedName>
    <definedName name="IQ_SR_SUB_DEBT_PCT" hidden="1">"c2531"</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 hidden="1">"c6267"</definedName>
    <definedName name="IQ_ST_DEBT_ISSUED_REIT" hidden="1">"c1186"</definedName>
    <definedName name="IQ_ST_DEBT_ISSUED_UTI" hidden="1">"c1187"</definedName>
    <definedName name="IQ_ST_DEBT_PCT" hidden="1">"c2539"</definedName>
    <definedName name="IQ_ST_DEBT_RE" hidden="1">"c6268"</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 hidden="1">"c6269"</definedName>
    <definedName name="IQ_ST_DEBT_REPAID_REIT" hidden="1">"c1194"</definedName>
    <definedName name="IQ_ST_DEBT_REPAID_UTI" hidden="1">"c1195"</definedName>
    <definedName name="IQ_ST_DEBT_UTI" hidden="1">"c1196"</definedName>
    <definedName name="IQ_ST_FHLB_DEBT" hidden="1">"c5658"</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AT" hidden="1">"c2999"</definedName>
    <definedName name="IQ_STOCK_BASED_CF" hidden="1">"c1203"</definedName>
    <definedName name="IQ_STOCK_BASED_COGS" hidden="1">"c2990"</definedName>
    <definedName name="IQ_STOCK_BASED_COMP" hidden="1">"c3512"</definedName>
    <definedName name="IQ_STOCK_BASED_COMP_PRETAX" hidden="1">"c3510"</definedName>
    <definedName name="IQ_STOCK_BASED_COMP_TAX" hidden="1">"c3511"</definedName>
    <definedName name="IQ_STOCK_BASED_EST" hidden="1">"c4520"</definedName>
    <definedName name="IQ_STOCK_BASED_GA" hidden="1">"c2993"</definedName>
    <definedName name="IQ_STOCK_BASED_HIGH_EST" hidden="1">"c4521"</definedName>
    <definedName name="IQ_STOCK_BASED_LOW_EST" hidden="1">"c4522"</definedName>
    <definedName name="IQ_STOCK_BASED_MEDIAN_EST" hidden="1">"c4523"</definedName>
    <definedName name="IQ_STOCK_BASED_NUM_EST" hidden="1">"c4524"</definedName>
    <definedName name="IQ_STOCK_BASED_OTHER" hidden="1">"c2995"</definedName>
    <definedName name="IQ_STOCK_BASED_RD" hidden="1">"c2991"</definedName>
    <definedName name="IQ_STOCK_BASED_SGA" hidden="1">"c2994"</definedName>
    <definedName name="IQ_STOCK_BASED_SM" hidden="1">"c2992"</definedName>
    <definedName name="IQ_STOCK_BASED_STDDEV_EST" hidden="1">"c4525"</definedName>
    <definedName name="IQ_STOCK_BASED_TOTAL" hidden="1">"c3040"</definedName>
    <definedName name="IQ_STOCK_OPTIONS_COMP" hidden="1">"c3509"</definedName>
    <definedName name="IQ_STOCK_OPTIONS_COMP_PRETAX" hidden="1">"c3507"</definedName>
    <definedName name="IQ_STOCK_OPTIONS_COMP_TAX" hidden="1">"c3508"</definedName>
    <definedName name="IQ_STRIKE_PRICE_ISSUED" hidden="1">"c1645"</definedName>
    <definedName name="IQ_STRIKE_PRICE_OS" hidden="1">"c1646"</definedName>
    <definedName name="IQ_STW" hidden="1">"c2166"</definedName>
    <definedName name="IQ_SUB_BONDS_NOTES" hidden="1">"c2503"</definedName>
    <definedName name="IQ_SUB_BONDS_NOTES_PCT" hidden="1">"c2504"</definedName>
    <definedName name="IQ_SUB_DEBT" hidden="1">"c2532"</definedName>
    <definedName name="IQ_SUB_DEBT_EBITDA" hidden="1">"c2558"</definedName>
    <definedName name="IQ_SUB_DEBT_EBITDA_CAPEX" hidden="1">"c2559"</definedName>
    <definedName name="IQ_SUB_DEBT_PCT" hidden="1">"c2533"</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RGET_PRICE_NUM" hidden="1">"c1653"</definedName>
    <definedName name="IQ_TARGET_PRICE_NUM_REUT" hidden="1">"c5319"</definedName>
    <definedName name="IQ_TARGET_PRICE_STDDEV" hidden="1">"c1654"</definedName>
    <definedName name="IQ_TARGET_PRICE_STDDEV_REUT" hidden="1">"c5320"</definedName>
    <definedName name="IQ_TAX_BENEFIT_CF_1YR" hidden="1">"c3483"</definedName>
    <definedName name="IQ_TAX_BENEFIT_CF_2YR" hidden="1">"c3484"</definedName>
    <definedName name="IQ_TAX_BENEFIT_CF_3YR" hidden="1">"c3485"</definedName>
    <definedName name="IQ_TAX_BENEFIT_CF_4YR" hidden="1">"c3486"</definedName>
    <definedName name="IQ_TAX_BENEFIT_CF_5YR" hidden="1">"c3487"</definedName>
    <definedName name="IQ_TAX_BENEFIT_CF_AFTER_FIVE" hidden="1">"c3488"</definedName>
    <definedName name="IQ_TAX_BENEFIT_CF_MAX_YEAR" hidden="1">"c3491"</definedName>
    <definedName name="IQ_TAX_BENEFIT_CF_NO_EXP" hidden="1">"c3489"</definedName>
    <definedName name="IQ_TAX_BENEFIT_CF_TOTAL" hidden="1">"c3490"</definedName>
    <definedName name="IQ_TAX_BENEFIT_OPTIONS" hidden="1">"c1215"</definedName>
    <definedName name="IQ_TAX_EQUIV_NET_INT_INC" hidden="1">"c1216"</definedName>
    <definedName name="IQ_TBV" hidden="1">"c1906"</definedName>
    <definedName name="IQ_TBV_10YR_ANN_CAGR" hidden="1">"c6169"</definedName>
    <definedName name="IQ_TBV_10YR_ANN_GROWTH" hidden="1">"c1936"</definedName>
    <definedName name="IQ_TBV_1YR_ANN_GROWTH" hidden="1">"c1931"</definedName>
    <definedName name="IQ_TBV_2YR_ANN_CAGR" hidden="1">"c6165"</definedName>
    <definedName name="IQ_TBV_2YR_ANN_GROWTH" hidden="1">"c1932"</definedName>
    <definedName name="IQ_TBV_3YR_ANN_CAGR" hidden="1">"c6166"</definedName>
    <definedName name="IQ_TBV_3YR_ANN_GROWTH" hidden="1">"c1933"</definedName>
    <definedName name="IQ_TBV_5YR_ANN_CAGR" hidden="1">"c6167"</definedName>
    <definedName name="IQ_TBV_5YR_ANN_GROWTH" hidden="1">"c1934"</definedName>
    <definedName name="IQ_TBV_7YR_ANN_CAGR" hidden="1">"c6168"</definedName>
    <definedName name="IQ_TBV_7YR_ANN_GROWTH" hidden="1">"c1935"</definedName>
    <definedName name="IQ_TBV_SHARE" hidden="1">"c1217"</definedName>
    <definedName name="IQ_TEMPLATE" hidden="1">"c1521"</definedName>
    <definedName name="IQ_TENANT" hidden="1">"c1218"</definedName>
    <definedName name="IQ_TERM_LOANS" hidden="1">"c2499"</definedName>
    <definedName name="IQ_TERM_LOANS_PCT" hidden="1">"c2500"</definedName>
    <definedName name="IQ_TEV" hidden="1">"c1219"</definedName>
    <definedName name="IQ_TEV_EBIT" hidden="1">"c1220"</definedName>
    <definedName name="IQ_TEV_EBIT_AVG" hidden="1">"c1221"</definedName>
    <definedName name="IQ_TEV_EBIT_FWD" hidden="1">"c2238"</definedName>
    <definedName name="IQ_TEV_EBIT_FWD_REUT" hidden="1">"c4054"</definedName>
    <definedName name="IQ_TEV_EBITDA" hidden="1">"c1222"</definedName>
    <definedName name="IQ_TEV_EBITDA_AVG" hidden="1">"c1223"</definedName>
    <definedName name="IQ_TEV_EBITDA_FWD" hidden="1">"c1224"</definedName>
    <definedName name="IQ_TEV_EBITDA_FWD_REUT" hidden="1">"c4050"</definedName>
    <definedName name="IQ_TEV_EMPLOYEE_AVG" hidden="1">"c1225"</definedName>
    <definedName name="IQ_TEV_EST" hidden="1">"c4526"</definedName>
    <definedName name="IQ_TEV_HIGH_EST" hidden="1">"c4527"</definedName>
    <definedName name="IQ_TEV_LOW_EST" hidden="1">"c4528"</definedName>
    <definedName name="IQ_TEV_MEDIAN_EST" hidden="1">"c4529"</definedName>
    <definedName name="IQ_TEV_NUM_EST" hidden="1">"c4530"</definedName>
    <definedName name="IQ_TEV_STDDEV_EST" hidden="1">"c4531"</definedName>
    <definedName name="IQ_TEV_TOTAL_REV" hidden="1">"c1226"</definedName>
    <definedName name="IQ_TEV_TOTAL_REV_AVG" hidden="1">"c1227"</definedName>
    <definedName name="IQ_TEV_TOTAL_REV_FWD" hidden="1">"c1228"</definedName>
    <definedName name="IQ_TEV_TOTAL_REV_FWD_REUT" hidden="1">"c4051"</definedName>
    <definedName name="IQ_TEV_UFCF" hidden="1">"c2208"</definedName>
    <definedName name="IQ_TIER_ONE_CAPITAL" hidden="1">"c2667"</definedName>
    <definedName name="IQ_TIER_ONE_RATIO" hidden="1">"c1229"</definedName>
    <definedName name="IQ_TIER_TWO_CAPITAL" hidden="1">"c2669"</definedName>
    <definedName name="IQ_TIME_DEP" hidden="1">"c1230"</definedName>
    <definedName name="IQ_TODAY" hidden="1">0</definedName>
    <definedName name="IQ_TOT_ADJ_INC" hidden="1">"c1616"</definedName>
    <definedName name="IQ_TOTAL_AR_BR" hidden="1">"c1231"</definedName>
    <definedName name="IQ_TOTAL_AR_RE" hidden="1">"c6270"</definedName>
    <definedName name="IQ_TOTAL_AR_REIT" hidden="1">"c1232"</definedName>
    <definedName name="IQ_TOTAL_AR_UTI" hidden="1">"c1233"</definedName>
    <definedName name="IQ_TOTAL_ASSETS" hidden="1">"c1234"</definedName>
    <definedName name="IQ_TOTAL_ASSETS_10YR_ANN_CAGR" hidden="1">"c6140"</definedName>
    <definedName name="IQ_TOTAL_ASSETS_10YR_ANN_GROWTH" hidden="1">"c1235"</definedName>
    <definedName name="IQ_TOTAL_ASSETS_1YR_ANN_GROWTH" hidden="1">"c1236"</definedName>
    <definedName name="IQ_TOTAL_ASSETS_2YR_ANN_CAGR" hidden="1">"c6141"</definedName>
    <definedName name="IQ_TOTAL_ASSETS_2YR_ANN_GROWTH" hidden="1">"c1237"</definedName>
    <definedName name="IQ_TOTAL_ASSETS_3YR_ANN_CAGR" hidden="1">"c6142"</definedName>
    <definedName name="IQ_TOTAL_ASSETS_3YR_ANN_GROWTH" hidden="1">"c1238"</definedName>
    <definedName name="IQ_TOTAL_ASSETS_5YR_ANN_CAGR" hidden="1">"c6143"</definedName>
    <definedName name="IQ_TOTAL_ASSETS_5YR_ANN_GROWTH" hidden="1">"c1239"</definedName>
    <definedName name="IQ_TOTAL_ASSETS_7YR_ANN_CAGR" hidden="1">"c6144"</definedName>
    <definedName name="IQ_TOTAL_ASSETS_7YR_ANN_GROWTH" hidden="1">"c1240"</definedName>
    <definedName name="IQ_TOTAL_AVG_CE_TOTAL_AVG_ASSETS" hidden="1">"c1241"</definedName>
    <definedName name="IQ_TOTAL_AVG_EQUITY_TOTAL_AVG_ASSETS" hidden="1">"c1242"</definedName>
    <definedName name="IQ_TOTAL_BANK_CAPITAL" hidden="1">"c2668"</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BITDA_CAPEX" hidden="1">"c2948"</definedName>
    <definedName name="IQ_TOTAL_DEBT_EQUITY" hidden="1">"c1250"</definedName>
    <definedName name="IQ_TOTAL_DEBT_EST" hidden="1">"c4532"</definedName>
    <definedName name="IQ_TOTAL_DEBT_EXCL_FIN" hidden="1">"c2937"</definedName>
    <definedName name="IQ_TOTAL_DEBT_GUIDANCE" hidden="1">"c4533"</definedName>
    <definedName name="IQ_TOTAL_DEBT_HIGH_EST" hidden="1">"c4534"</definedName>
    <definedName name="IQ_TOTAL_DEBT_HIGH_GUIDANCE" hidden="1">"c4196"</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 hidden="1">"c6271"</definedName>
    <definedName name="IQ_TOTAL_DEBT_ISSUED_REIT" hidden="1">"c1255"</definedName>
    <definedName name="IQ_TOTAL_DEBT_ISSUED_UTI" hidden="1">"c1256"</definedName>
    <definedName name="IQ_TOTAL_DEBT_ISSUES_INS" hidden="1">"c1257"</definedName>
    <definedName name="IQ_TOTAL_DEBT_LOW_EST" hidden="1">"c4535"</definedName>
    <definedName name="IQ_TOTAL_DEBT_LOW_GUIDANCE" hidden="1">"c4236"</definedName>
    <definedName name="IQ_TOTAL_DEBT_MEDIAN_EST" hidden="1">"c4536"</definedName>
    <definedName name="IQ_TOTAL_DEBT_NUM_EST" hidden="1">"c4537"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 hidden="1">"c6272"</definedName>
    <definedName name="IQ_TOTAL_DEBT_REPAID_REIT" hidden="1">"c1263"</definedName>
    <definedName name="IQ_TOTAL_DEBT_REPAID_UTI" hidden="1">"c1264"</definedName>
    <definedName name="IQ_TOTAL_DEBT_STDDEV_EST" hidden="1">"c4538"</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CAGR" hidden="1">"c6145"</definedName>
    <definedName name="IQ_TOTAL_EQUITY_10YR_ANN_GROWTH" hidden="1">"c1268"</definedName>
    <definedName name="IQ_TOTAL_EQUITY_1YR_ANN_GROWTH" hidden="1">"c1269"</definedName>
    <definedName name="IQ_TOTAL_EQUITY_2YR_ANN_CAGR" hidden="1">"c6146"</definedName>
    <definedName name="IQ_TOTAL_EQUITY_2YR_ANN_GROWTH" hidden="1">"c1270"</definedName>
    <definedName name="IQ_TOTAL_EQUITY_3YR_ANN_CAGR" hidden="1">"c6147"</definedName>
    <definedName name="IQ_TOTAL_EQUITY_3YR_ANN_GROWTH" hidden="1">"c1271"</definedName>
    <definedName name="IQ_TOTAL_EQUITY_5YR_ANN_CAGR" hidden="1">"c6148"</definedName>
    <definedName name="IQ_TOTAL_EQUITY_5YR_ANN_GROWTH" hidden="1">"c1272"</definedName>
    <definedName name="IQ_TOTAL_EQUITY_7YR_ANN_CAGR" hidden="1">"c6149"</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 hidden="1">"c6273"</definedName>
    <definedName name="IQ_TOTAL_LIAB_REIT" hidden="1">"c1282"</definedName>
    <definedName name="IQ_TOTAL_LIAB_SHAREHOLD" hidden="1">"c1435"</definedName>
    <definedName name="IQ_TOTAL_LIAB_TOTAL_ASSETS" hidden="1">"c1283"</definedName>
    <definedName name="IQ_TOTAL_LOANS" hidden="1">"c5653"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 hidden="1">"c6274"</definedName>
    <definedName name="IQ_TOTAL_OPER_EXP_REIT" hidden="1">"c1287"</definedName>
    <definedName name="IQ_TOTAL_OPER_EXP_UTI" hidden="1">"c1288"</definedName>
    <definedName name="IQ_TOTAL_OPER_EXPEN" hidden="1">"c1445"</definedName>
    <definedName name="IQ_TOTAL_OPTIONS_BEG_OS" hidden="1">"c2693"</definedName>
    <definedName name="IQ_TOTAL_OPTIONS_CANCELLED" hidden="1">"c2696"</definedName>
    <definedName name="IQ_TOTAL_OPTIONS_END_OS" hidden="1">"c2697"</definedName>
    <definedName name="IQ_TOTAL_OPTIONS_EXERCISABLE_END_OS" hidden="1">"c5819"</definedName>
    <definedName name="IQ_TOTAL_OPTIONS_EXERCISED" hidden="1">"c2695"</definedName>
    <definedName name="IQ_TOTAL_OPTIONS_GRANTED" hidden="1">"c2694"</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ASSETS_DOMESTIC" hidden="1">"c2658"</definedName>
    <definedName name="IQ_TOTAL_PENSION_ASSETS_FOREIGN" hidden="1">"c2666"</definedName>
    <definedName name="IQ_TOTAL_PENSION_EXP" hidden="1">"c1291"</definedName>
    <definedName name="IQ_TOTAL_PENSION_OBLIGATION" hidden="1">"c1292"</definedName>
    <definedName name="IQ_TOTAL_PRINCIPAL" hidden="1">"c2509"</definedName>
    <definedName name="IQ_TOTAL_PRINCIPAL_PCT" hidden="1">"c2510"</definedName>
    <definedName name="IQ_TOTAL_PROVED_RESERVES_NGL" hidden="1">"c2924"</definedName>
    <definedName name="IQ_TOTAL_PROVED_RESERVES_OIL" hidden="1">"c2040"</definedName>
    <definedName name="IQ_TOTAL_RECEIV" hidden="1">"c1293"</definedName>
    <definedName name="IQ_TOTAL_REV" hidden="1">"c1294"</definedName>
    <definedName name="IQ_TOTAL_REV_10YR_ANN_CAGR" hidden="1">"c6150"</definedName>
    <definedName name="IQ_TOTAL_REV_10YR_ANN_GROWTH" hidden="1">"c1295"</definedName>
    <definedName name="IQ_TOTAL_REV_1YR_ANN_GROWTH" hidden="1">"c1296"</definedName>
    <definedName name="IQ_TOTAL_REV_2YR_ANN_CAGR" hidden="1">"c6151"</definedName>
    <definedName name="IQ_TOTAL_REV_2YR_ANN_GROWTH" hidden="1">"c1297"</definedName>
    <definedName name="IQ_TOTAL_REV_3YR_ANN_CAGR" hidden="1">"c6152"</definedName>
    <definedName name="IQ_TOTAL_REV_3YR_ANN_GROWTH" hidden="1">"c1298"</definedName>
    <definedName name="IQ_TOTAL_REV_5YR_ANN_CAGR" hidden="1">"c6153"</definedName>
    <definedName name="IQ_TOTAL_REV_5YR_ANN_GROWTH" hidden="1">"c1299"</definedName>
    <definedName name="IQ_TOTAL_REV_7YR_ANN_CAGR" hidden="1">"c6154"</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 hidden="1">"c6275"</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_DEBT" hidden="1">"c2528"</definedName>
    <definedName name="IQ_TOTAL_SUB_DEBT_EBITDA" hidden="1">"c2554"</definedName>
    <definedName name="IQ_TOTAL_SUB_DEBT_EBITDA_CAPEX" hidden="1">"c2555"</definedName>
    <definedName name="IQ_TOTAL_SUB_DEBT_PCT" hidden="1">"c2529"</definedName>
    <definedName name="IQ_TOTAL_SUBS" hidden="1">"c2119"</definedName>
    <definedName name="IQ_TOTAL_UNUSUAL" hidden="1">"c1508"</definedName>
    <definedName name="IQ_TOTAL_UNUSUAL_BNK" hidden="1">"c5516"</definedName>
    <definedName name="IQ_TOTAL_UNUSUAL_BR" hidden="1">"c5517"</definedName>
    <definedName name="IQ_TOTAL_UNUSUAL_FIN" hidden="1">"c5518"</definedName>
    <definedName name="IQ_TOTAL_UNUSUAL_INS" hidden="1">"c5519"</definedName>
    <definedName name="IQ_TOTAL_UNUSUAL_RE" hidden="1">"c6286"</definedName>
    <definedName name="IQ_TOTAL_UNUSUAL_REIT" hidden="1">"c5520"</definedName>
    <definedName name="IQ_TOTAL_UNUSUAL_UTI" hidden="1">"c5521"</definedName>
    <definedName name="IQ_TOTAL_WARRANTS_BEG_OS" hidden="1">"c2719"</definedName>
    <definedName name="IQ_TOTAL_WARRANTS_CANCELLED" hidden="1">"c2722"</definedName>
    <definedName name="IQ_TOTAL_WARRANTS_END_OS" hidden="1">"c2723"</definedName>
    <definedName name="IQ_TOTAL_WARRANTS_EXERCISED" hidden="1">"c2721"</definedName>
    <definedName name="IQ_TOTAL_WARRANTS_ISSUED" hidden="1">"c2720"</definedName>
    <definedName name="IQ_TR_ACCT_METHOD" hidden="1">"c2363"</definedName>
    <definedName name="IQ_TR_ACQ_52_WK_HI_PCT" hidden="1">"c2348"</definedName>
    <definedName name="IQ_TR_ACQ_52_WK_LOW_PCT" hidden="1">"c2347"</definedName>
    <definedName name="IQ_TR_ACQ_CASH_ST_INVEST" hidden="1">"c2372"</definedName>
    <definedName name="IQ_TR_ACQ_CLOSEPRICE_1D" hidden="1">"c3027"</definedName>
    <definedName name="IQ_TR_ACQ_DILUT_EPS_EXCL" hidden="1">"c3028"</definedName>
    <definedName name="IQ_TR_ACQ_EARNING_CO" hidden="1">"c2379"</definedName>
    <definedName name="IQ_TR_ACQ_EBIT" hidden="1">"c2380"</definedName>
    <definedName name="IQ_TR_ACQ_EBIT_EQ_INC" hidden="1">"c3611"</definedName>
    <definedName name="IQ_TR_ACQ_EBITDA" hidden="1">"c2381"</definedName>
    <definedName name="IQ_TR_ACQ_EBITDA_EQ_INC" hidden="1">"c3610"</definedName>
    <definedName name="IQ_TR_ACQ_FILING_CURRENCY" hidden="1">"c3033"</definedName>
    <definedName name="IQ_TR_ACQ_FILINGDATE" hidden="1">"c3607"</definedName>
    <definedName name="IQ_TR_ACQ_MCAP_1DAY" hidden="1">"c2345"</definedName>
    <definedName name="IQ_TR_ACQ_MIN_INT" hidden="1">"c2374"</definedName>
    <definedName name="IQ_TR_ACQ_NET_DEBT" hidden="1">"c2373"</definedName>
    <definedName name="IQ_TR_ACQ_NI" hidden="1">"c2378"</definedName>
    <definedName name="IQ_TR_ACQ_PERIODDATE" hidden="1">"c3606"</definedName>
    <definedName name="IQ_TR_ACQ_PRICEDATE_1D" hidden="1">"c2346"</definedName>
    <definedName name="IQ_TR_ACQ_RETURN" hidden="1">"c2349"</definedName>
    <definedName name="IQ_TR_ACQ_STOCKYEARHIGH_1D" hidden="1">"c2343"</definedName>
    <definedName name="IQ_TR_ACQ_STOCKYEARLOW_1D" hidden="1">"c2344"</definedName>
    <definedName name="IQ_TR_ACQ_TOTAL_ASSETS" hidden="1">"c2371"</definedName>
    <definedName name="IQ_TR_ACQ_TOTAL_COMMON_EQ" hidden="1">"c2377"</definedName>
    <definedName name="IQ_TR_ACQ_TOTAL_DEBT" hidden="1">"c2376"</definedName>
    <definedName name="IQ_TR_ACQ_TOTAL_PREF" hidden="1">"c2375"</definedName>
    <definedName name="IQ_TR_ACQ_TOTAL_REV" hidden="1">"c2382"</definedName>
    <definedName name="IQ_TR_ADJ_SIZE" hidden="1">"c3024"</definedName>
    <definedName name="IQ_TR_ANN_DATE" hidden="1">"c2395"</definedName>
    <definedName name="IQ_TR_ANN_DATE_BL" hidden="1">"c2394"</definedName>
    <definedName name="IQ_TR_BID_DATE" hidden="1">"c2357"</definedName>
    <definedName name="IQ_TR_BLUESKY_FEES" hidden="1">"c2277"</definedName>
    <definedName name="IQ_TR_BUY_ACC_ADVISORS" hidden="1">"c3048"</definedName>
    <definedName name="IQ_TR_BUY_FIN_ADVISORS" hidden="1">"c3045"</definedName>
    <definedName name="IQ_TR_BUY_LEG_ADVISORS" hidden="1">"c2387"</definedName>
    <definedName name="IQ_TR_BUYER_ID" hidden="1">"c2404"</definedName>
    <definedName name="IQ_TR_BUYERNAME" hidden="1">"c2401"</definedName>
    <definedName name="IQ_TR_CANCELLED_DATE" hidden="1">"c2284"</definedName>
    <definedName name="IQ_TR_CASH_CONSID_PCT" hidden="1">"c2296"</definedName>
    <definedName name="IQ_TR_CASH_ST_INVEST" hidden="1">"c3025"</definedName>
    <definedName name="IQ_TR_CHANGE_CONTROL" hidden="1">"c2365"</definedName>
    <definedName name="IQ_TR_CLOSED_DATE" hidden="1">"c2283"</definedName>
    <definedName name="IQ_TR_CO_NET_PROCEEDS" hidden="1">"c2268"</definedName>
    <definedName name="IQ_TR_CO_NET_PROCEEDS_PCT" hidden="1">"c2270"</definedName>
    <definedName name="IQ_TR_COMMENTS" hidden="1">"c2383"</definedName>
    <definedName name="IQ_TR_CURRENCY" hidden="1">"c3016"</definedName>
    <definedName name="IQ_TR_DEAL_ATTITUDE" hidden="1">"c2364"</definedName>
    <definedName name="IQ_TR_DEAL_CONDITIONS" hidden="1">"c2367"</definedName>
    <definedName name="IQ_TR_DEAL_RESOLUTION" hidden="1">"c2391"</definedName>
    <definedName name="IQ_TR_DEAL_RESPONSES" hidden="1">"c2366"</definedName>
    <definedName name="IQ_TR_DEBT_CONSID_PCT" hidden="1">"c2299"</definedName>
    <definedName name="IQ_TR_DEF_AGRMT_DATE" hidden="1">"c2285"</definedName>
    <definedName name="IQ_TR_DISCLOSED_FEES_EXP" hidden="1">"c2288"</definedName>
    <definedName name="IQ_TR_EARNOUTS" hidden="1">"c3023"</definedName>
    <definedName name="IQ_TR_EXPIRED_DATE" hidden="1">"c2412"</definedName>
    <definedName name="IQ_TR_GROSS_OFFERING_AMT" hidden="1">"c2262"</definedName>
    <definedName name="IQ_TR_HYBRID_CONSID_PCT" hidden="1">"c2300"</definedName>
    <definedName name="IQ_TR_IMPLIED_EQ" hidden="1">"c3018"</definedName>
    <definedName name="IQ_TR_IMPLIED_EQ_BV" hidden="1">"c3019"</definedName>
    <definedName name="IQ_TR_IMPLIED_EQ_NI_LTM" hidden="1">"c3020"</definedName>
    <definedName name="IQ_TR_IMPLIED_EV" hidden="1">"c2301"</definedName>
    <definedName name="IQ_TR_IMPLIED_EV_BV" hidden="1">"c2306"</definedName>
    <definedName name="IQ_TR_IMPLIED_EV_EBIT" hidden="1">"c2302"</definedName>
    <definedName name="IQ_TR_IMPLIED_EV_EBITDA" hidden="1">"c2303"</definedName>
    <definedName name="IQ_TR_IMPLIED_EV_NI_LTM" hidden="1">"c2307"</definedName>
    <definedName name="IQ_TR_IMPLIED_EV_REV" hidden="1">"c2304"</definedName>
    <definedName name="IQ_TR_INIT_FILED_DATE" hidden="1">"c3495"</definedName>
    <definedName name="IQ_TR_LOI_DATE" hidden="1">"c2282"</definedName>
    <definedName name="IQ_TR_MAJ_MIN_STAKE" hidden="1">"c2389"</definedName>
    <definedName name="IQ_TR_NEGOTIATED_BUYBACK_PRICE" hidden="1">"c2414"</definedName>
    <definedName name="IQ_TR_NET_ASSUM_LIABILITIES" hidden="1">"c2308"</definedName>
    <definedName name="IQ_TR_NET_PROCEEDS" hidden="1">"c2267"</definedName>
    <definedName name="IQ_TR_OFFER_DATE" hidden="1">"c2265"</definedName>
    <definedName name="IQ_TR_OFFER_DATE_MA" hidden="1">"c3035"</definedName>
    <definedName name="IQ_TR_OFFER_PER_SHARE" hidden="1">"c3017"</definedName>
    <definedName name="IQ_TR_OPTIONS_CONSID_PCT" hidden="1">"c2311"</definedName>
    <definedName name="IQ_TR_OTHER_CONSID" hidden="1">"c3022"</definedName>
    <definedName name="IQ_TR_PCT_SOUGHT" hidden="1">"c2309"</definedName>
    <definedName name="IQ_TR_PFEATURES" hidden="1">"c2384"</definedName>
    <definedName name="IQ_TR_PIPE_CONV_PRICE_SHARE" hidden="1">"c2292"</definedName>
    <definedName name="IQ_TR_PIPE_CPN_PCT" hidden="1">"c2291"</definedName>
    <definedName name="IQ_TR_PIPE_NUMBER_SHARES" hidden="1">"c2293"</definedName>
    <definedName name="IQ_TR_PIPE_PPS" hidden="1">"c2290"</definedName>
    <definedName name="IQ_TR_POSTMONEY_VAL" hidden="1">"c2286"</definedName>
    <definedName name="IQ_TR_PREDEAL_SITUATION" hidden="1">"c2390"</definedName>
    <definedName name="IQ_TR_PREF_CONSID_PCT" hidden="1">"c2310"</definedName>
    <definedName name="IQ_TR_PREMONEY_VAL" hidden="1">"c2287"</definedName>
    <definedName name="IQ_TR_PRINTING_FEES" hidden="1">"c2276"</definedName>
    <definedName name="IQ_TR_PT_MONETARY_VALUES" hidden="1">"c2415"</definedName>
    <definedName name="IQ_TR_PT_NUMBER_SHARES" hidden="1">"c2417"</definedName>
    <definedName name="IQ_TR_PT_PCT_SHARES" hidden="1">"c2416"</definedName>
    <definedName name="IQ_TR_RATING_FEES" hidden="1">"c2275"</definedName>
    <definedName name="IQ_TR_REG_EFFECT_DATE" hidden="1">"c2264"</definedName>
    <definedName name="IQ_TR_REG_FILED_DATE" hidden="1">"c2263"</definedName>
    <definedName name="IQ_TR_RENEWAL_BUYBACK" hidden="1">"c2413"</definedName>
    <definedName name="IQ_TR_ROUND_NUMBER" hidden="1">"c2295"</definedName>
    <definedName name="IQ_TR_SEC_FEES" hidden="1">"c2274"</definedName>
    <definedName name="IQ_TR_SECURITY_TYPE_REG" hidden="1">"c2279"</definedName>
    <definedName name="IQ_TR_SELL_ACC_ADVISORS" hidden="1">"c3049"</definedName>
    <definedName name="IQ_TR_SELL_FIN_ADVISORS" hidden="1">"c3046"</definedName>
    <definedName name="IQ_TR_SELL_LEG_ADVISORS" hidden="1">"c2388"</definedName>
    <definedName name="IQ_TR_SELLER_ID" hidden="1">"c2406"</definedName>
    <definedName name="IQ_TR_SELLERNAME" hidden="1">"c2402"</definedName>
    <definedName name="IQ_TR_SFEATURES" hidden="1">"c2385"</definedName>
    <definedName name="IQ_TR_SH_NET_PROCEEDS" hidden="1">"c2269"</definedName>
    <definedName name="IQ_TR_SH_NET_PROCEEDS_PCT" hidden="1">"c2271"</definedName>
    <definedName name="IQ_TR_SPECIAL_COMMITTEE" hidden="1">"c2362"</definedName>
    <definedName name="IQ_TR_STATUS" hidden="1">"c2399"</definedName>
    <definedName name="IQ_TR_STOCK_CONSID_PCT" hidden="1">"c2312"</definedName>
    <definedName name="IQ_TR_SUSPENDED_DATE" hidden="1">"c2407"</definedName>
    <definedName name="IQ_TR_TARGET_52WKHI_PCT" hidden="1">"c2351"</definedName>
    <definedName name="IQ_TR_TARGET_52WKLOW_PCT" hidden="1">"c2350"</definedName>
    <definedName name="IQ_TR_TARGET_ACC_ADVISORS" hidden="1">"c3047"</definedName>
    <definedName name="IQ_TR_TARGET_CASH_ST_INVEST" hidden="1">"c2327"</definedName>
    <definedName name="IQ_TR_TARGET_CLOSEPRICE_1D" hidden="1">"c2352"</definedName>
    <definedName name="IQ_TR_TARGET_CLOSEPRICE_1M" hidden="1">"c2354"</definedName>
    <definedName name="IQ_TR_TARGET_CLOSEPRICE_1W" hidden="1">"c2353"</definedName>
    <definedName name="IQ_TR_TARGET_DILUT_EPS_EXCL" hidden="1">"c2324"</definedName>
    <definedName name="IQ_TR_TARGET_EARNING_CO" hidden="1">"c2332"</definedName>
    <definedName name="IQ_TR_TARGET_EBIT" hidden="1">"c2333"</definedName>
    <definedName name="IQ_TR_TARGET_EBIT_EQ_INC" hidden="1">"c3609"</definedName>
    <definedName name="IQ_TR_TARGET_EBITDA" hidden="1">"c2334"</definedName>
    <definedName name="IQ_TR_TARGET_EBITDA_EQ_INC" hidden="1">"c3608"</definedName>
    <definedName name="IQ_TR_TARGET_FILING_CURRENCY" hidden="1">"c3034"</definedName>
    <definedName name="IQ_TR_TARGET_FILINGDATE" hidden="1">"c3605"</definedName>
    <definedName name="IQ_TR_TARGET_FIN_ADVISORS" hidden="1">"c3044"</definedName>
    <definedName name="IQ_TR_TARGET_ID" hidden="1">"c2405"</definedName>
    <definedName name="IQ_TR_TARGET_LEG_ADVISORS" hidden="1">"c2386"</definedName>
    <definedName name="IQ_TR_TARGET_MARKETCAP" hidden="1">"c2342"</definedName>
    <definedName name="IQ_TR_TARGET_MIN_INT" hidden="1">"c2328"</definedName>
    <definedName name="IQ_TR_TARGET_NET_DEBT" hidden="1">"c2326"</definedName>
    <definedName name="IQ_TR_TARGET_NI" hidden="1">"c2331"</definedName>
    <definedName name="IQ_TR_TARGET_PERIODDATE" hidden="1">"c3604"</definedName>
    <definedName name="IQ_TR_TARGET_PRICEDATE_1D" hidden="1">"c2341"</definedName>
    <definedName name="IQ_TR_TARGET_RETURN" hidden="1">"c2355"</definedName>
    <definedName name="IQ_TR_TARGET_SEC_DETAIL" hidden="1">"c3021"</definedName>
    <definedName name="IQ_TR_TARGET_SEC_TI_ID" hidden="1">"c2368"</definedName>
    <definedName name="IQ_TR_TARGET_SEC_TYPE" hidden="1">"c2369"</definedName>
    <definedName name="IQ_TR_TARGET_SPD" hidden="1">"c2313"</definedName>
    <definedName name="IQ_TR_TARGET_SPD_PCT" hidden="1">"c2314"</definedName>
    <definedName name="IQ_TR_TARGET_STOCKPREMIUM_1D" hidden="1">"c2336"</definedName>
    <definedName name="IQ_TR_TARGET_STOCKPREMIUM_1M" hidden="1">"c2337"</definedName>
    <definedName name="IQ_TR_TARGET_STOCKPREMIUM_1W" hidden="1">"c2338"</definedName>
    <definedName name="IQ_TR_TARGET_STOCKYEARHIGH_1D" hidden="1">"c2339"</definedName>
    <definedName name="IQ_TR_TARGET_STOCKYEARLOW_1D" hidden="1">"c2340"</definedName>
    <definedName name="IQ_TR_TARGET_TOTAL_ASSETS" hidden="1">"c2325"</definedName>
    <definedName name="IQ_TR_TARGET_TOTAL_COMMON_EQ" hidden="1">"c2421"</definedName>
    <definedName name="IQ_TR_TARGET_TOTAL_DEBT" hidden="1">"c2330"</definedName>
    <definedName name="IQ_TR_TARGET_TOTAL_PREF" hidden="1">"c2329"</definedName>
    <definedName name="IQ_TR_TARGET_TOTAL_REV" hidden="1">"c2335"</definedName>
    <definedName name="IQ_TR_TARGETNAME" hidden="1">"c2403"</definedName>
    <definedName name="IQ_TR_TERM_FEE" hidden="1">"c2298"</definedName>
    <definedName name="IQ_TR_TERM_FEE_PCT" hidden="1">"c2297"</definedName>
    <definedName name="IQ_TR_TODATE" hidden="1">"c3036"</definedName>
    <definedName name="IQ_TR_TODATE_MONETARY_VALUE" hidden="1">"c2418"</definedName>
    <definedName name="IQ_TR_TODATE_NUMBER_SHARES" hidden="1">"c2420"</definedName>
    <definedName name="IQ_TR_TODATE_PCT_SHARES" hidden="1">"c2419"</definedName>
    <definedName name="IQ_TR_TOTAL_ACCT_FEES" hidden="1">"c2273"</definedName>
    <definedName name="IQ_TR_TOTAL_CASH" hidden="1">"c2315"</definedName>
    <definedName name="IQ_TR_TOTAL_CONSID_SH" hidden="1">"c2316"</definedName>
    <definedName name="IQ_TR_TOTAL_DEBT" hidden="1">"c2317"</definedName>
    <definedName name="IQ_TR_TOTAL_GROSS_TV" hidden="1">"c2318"</definedName>
    <definedName name="IQ_TR_TOTAL_HYBRID" hidden="1">"c2319"</definedName>
    <definedName name="IQ_TR_TOTAL_LEGAL_FEES" hidden="1">"c2272"</definedName>
    <definedName name="IQ_TR_TOTAL_NET_TV" hidden="1">"c2320"</definedName>
    <definedName name="IQ_TR_TOTAL_NEWMONEY" hidden="1">"c2289"</definedName>
    <definedName name="IQ_TR_TOTAL_OPTIONS" hidden="1">"c2322"</definedName>
    <definedName name="IQ_TR_TOTAL_OPTIONS_BUYER" hidden="1">"c3026"</definedName>
    <definedName name="IQ_TR_TOTAL_PREFERRED" hidden="1">"c2321"</definedName>
    <definedName name="IQ_TR_TOTAL_REG_AMT" hidden="1">"c2261"</definedName>
    <definedName name="IQ_TR_TOTAL_STOCK" hidden="1">"c2323"</definedName>
    <definedName name="IQ_TR_TOTAL_TAKEDOWNS" hidden="1">"c2278"</definedName>
    <definedName name="IQ_TR_TOTAL_UW_COMP" hidden="1">"c2280"</definedName>
    <definedName name="IQ_TR_TOTALVALUE" hidden="1">"c2400"</definedName>
    <definedName name="IQ_TR_TRANSACTION_TYPE" hidden="1">"c2398"</definedName>
    <definedName name="IQ_TR_WITHDRAWN_DTE" hidden="1">"c2266"</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 hidden="1">"c6276"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TRUST_PREFERRED" hidden="1">"c3029"</definedName>
    <definedName name="IQ_TRUST_PREFERRED_PCT" hidden="1">"c3030"</definedName>
    <definedName name="IQ_UFCF_10YR_ANN_CAGR" hidden="1">"c6179"</definedName>
    <definedName name="IQ_UFCF_10YR_ANN_GROWTH" hidden="1">"c1948"</definedName>
    <definedName name="IQ_UFCF_1YR_ANN_GROWTH" hidden="1">"c1943"</definedName>
    <definedName name="IQ_UFCF_2YR_ANN_CAGR" hidden="1">"c6175"</definedName>
    <definedName name="IQ_UFCF_2YR_ANN_GROWTH" hidden="1">"c1944"</definedName>
    <definedName name="IQ_UFCF_3YR_ANN_CAGR" hidden="1">"c6176"</definedName>
    <definedName name="IQ_UFCF_3YR_ANN_GROWTH" hidden="1">"c1945"</definedName>
    <definedName name="IQ_UFCF_5YR_ANN_CAGR" hidden="1">"c6177"</definedName>
    <definedName name="IQ_UFCF_5YR_ANN_GROWTH" hidden="1">"c1946"</definedName>
    <definedName name="IQ_UFCF_7YR_ANN_CAGR" hidden="1">"c6178"</definedName>
    <definedName name="IQ_UFCF_7YR_ANN_GROWTH" hidden="1">"c1947"</definedName>
    <definedName name="IQ_UFCF_MARGIN" hidden="1">"c1962"</definedName>
    <definedName name="IQ_ULT_PARENT" hidden="1">"c3037"</definedName>
    <definedName name="IQ_ULT_PARENT_CIQID" hidden="1">"c3039"</definedName>
    <definedName name="IQ_ULT_PARENT_TICKER" hidden="1">"c3038"</definedName>
    <definedName name="IQ_UNAMORT_DISC" hidden="1">"c2513"</definedName>
    <definedName name="IQ_UNAMORT_DISC_PCT" hidden="1">"c2514"</definedName>
    <definedName name="IQ_UNAMORT_PREMIUM" hidden="1">"c2511"</definedName>
    <definedName name="IQ_UNAMORT_PREMIUM_PCT" hidden="1">"c2512"</definedName>
    <definedName name="IQ_UNDRAWN_CP" hidden="1">"c2518"</definedName>
    <definedName name="IQ_UNDRAWN_CREDIT" hidden="1">"c3032"</definedName>
    <definedName name="IQ_UNDRAWN_RC" hidden="1">"c2517"</definedName>
    <definedName name="IQ_UNDRAWN_TL" hidden="1">"c2519"</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 hidden="1">"c6277"</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SECURED_DEBT" hidden="1">"c2548"</definedName>
    <definedName name="IQ_UNSECURED_DEBT_PCT" hidden="1">"c2549"</definedName>
    <definedName name="IQ_UNUSUAL_EXP" hidden="1">"c1456"</definedName>
    <definedName name="IQ_US_GAAP" hidden="1">"c1331"</definedName>
    <definedName name="IQ_US_GAAP_BASIC_EPS_EXCL" hidden="1">"c2984"</definedName>
    <definedName name="IQ_US_GAAP_BASIC_EPS_INCL" hidden="1">"c2982"</definedName>
    <definedName name="IQ_US_GAAP_BASIC_WEIGHT" hidden="1">"c2980"</definedName>
    <definedName name="IQ_US_GAAP_CA_ADJ" hidden="1">"c2925"</definedName>
    <definedName name="IQ_US_GAAP_CASH_FINAN" hidden="1">"c2945"</definedName>
    <definedName name="IQ_US_GAAP_CASH_FINAN_ADJ" hidden="1">"c2941"</definedName>
    <definedName name="IQ_US_GAAP_CASH_INVEST" hidden="1">"c2944"</definedName>
    <definedName name="IQ_US_GAAP_CASH_INVEST_ADJ" hidden="1">"c2940"</definedName>
    <definedName name="IQ_US_GAAP_CASH_OPER" hidden="1">"c2943"</definedName>
    <definedName name="IQ_US_GAAP_CASH_OPER_ADJ" hidden="1">"c2939"</definedName>
    <definedName name="IQ_US_GAAP_CL_ADJ" hidden="1">"c2927"</definedName>
    <definedName name="IQ_US_GAAP_COST_REV_ADJ" hidden="1">"c2951"</definedName>
    <definedName name="IQ_US_GAAP_DILUT_EPS_EXCL" hidden="1">"c2985"</definedName>
    <definedName name="IQ_US_GAAP_DILUT_EPS_INCL" hidden="1">"c2983"</definedName>
    <definedName name="IQ_US_GAAP_DILUT_NI" hidden="1">"c2979"</definedName>
    <definedName name="IQ_US_GAAP_DILUT_WEIGHT" hidden="1">"c2981"</definedName>
    <definedName name="IQ_US_GAAP_DO_ADJ" hidden="1">"c2959"</definedName>
    <definedName name="IQ_US_GAAP_EXTRA_ACC_ITEMS_ADJ" hidden="1">"c2958"</definedName>
    <definedName name="IQ_US_GAAP_INC_TAX_ADJ" hidden="1">"c2961"</definedName>
    <definedName name="IQ_US_GAAP_INTEREST_EXP_ADJ" hidden="1">"c2957"</definedName>
    <definedName name="IQ_US_GAAP_LIAB_LT_ADJ" hidden="1">"c2928"</definedName>
    <definedName name="IQ_US_GAAP_LIAB_TOTAL_LIAB" hidden="1">"c2933"</definedName>
    <definedName name="IQ_US_GAAP_MINORITY_INTEREST_IS_ADJ" hidden="1">"c2960"</definedName>
    <definedName name="IQ_US_GAAP_NCA_ADJ" hidden="1">"c2926"</definedName>
    <definedName name="IQ_US_GAAP_NET_CHANGE" hidden="1">"c2946"</definedName>
    <definedName name="IQ_US_GAAP_NET_CHANGE_ADJ" hidden="1">"c2942"</definedName>
    <definedName name="IQ_US_GAAP_NI" hidden="1">"c2976"</definedName>
    <definedName name="IQ_US_GAAP_NI_ADJ" hidden="1">"c2963"</definedName>
    <definedName name="IQ_US_GAAP_NI_AVAIL_INCL" hidden="1">"c2978"</definedName>
    <definedName name="IQ_US_GAAP_OTHER_ADJ_ADJ" hidden="1">"c2962"</definedName>
    <definedName name="IQ_US_GAAP_OTHER_NON_OPER_ADJ" hidden="1">"c2955"</definedName>
    <definedName name="IQ_US_GAAP_OTHER_OPER_ADJ" hidden="1">"c2954"</definedName>
    <definedName name="IQ_US_GAAP_RD_ADJ" hidden="1">"c2953"</definedName>
    <definedName name="IQ_US_GAAP_SGA_ADJ" hidden="1">"c2952"</definedName>
    <definedName name="IQ_US_GAAP_TOTAL_ASSETS" hidden="1">"c2931"</definedName>
    <definedName name="IQ_US_GAAP_TOTAL_EQUITY" hidden="1">"c2934"</definedName>
    <definedName name="IQ_US_GAAP_TOTAL_EQUITY_ADJ" hidden="1">"c2929"</definedName>
    <definedName name="IQ_US_GAAP_TOTAL_REV_ADJ" hidden="1">"c2950"</definedName>
    <definedName name="IQ_US_GAAP_TOTAL_UNUSUAL_ADJ" hidden="1">"c2956"</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ARRANTS_BEG_OS" hidden="1">"c2698"</definedName>
    <definedName name="IQ_WARRANTS_CANCELLED" hidden="1">"c2701"</definedName>
    <definedName name="IQ_WARRANTS_END_OS" hidden="1">"c2702"</definedName>
    <definedName name="IQ_WARRANTS_EXERCISED" hidden="1">"c2700"</definedName>
    <definedName name="IQ_WARRANTS_ISSUED" hidden="1">"c2699"</definedName>
    <definedName name="IQ_WARRANTS_STRIKE_PRICE_ISSUED" hidden="1">"c2704"</definedName>
    <definedName name="IQ_WARRANTS_STRIKE_PRICE_OS" hidden="1">"c2703"</definedName>
    <definedName name="IQ_WEEK" hidden="1">50000</definedName>
    <definedName name="IQ_WEIGHTED_AVG_PRICE" hidden="1">"c1334"</definedName>
    <definedName name="IQ_WIP_INV" hidden="1">"c1335"</definedName>
    <definedName name="IQ_WORKING_CAP" hidden="1">"c3494"</definedName>
    <definedName name="IQ_WORKMEN_WRITTEN" hidden="1">"c1336"</definedName>
    <definedName name="IQ_XDIV_DATE" hidden="1">"c2104"</definedName>
    <definedName name="IQ_YEARHIGH" hidden="1">"c1337"</definedName>
    <definedName name="IQ_YEARHIGH_DATE" hidden="1">"c2250"</definedName>
    <definedName name="IQ_YEARLOW" hidden="1">"c1338"</definedName>
    <definedName name="IQ_YEARLOW_DATE" hidden="1">"c2251"</definedName>
    <definedName name="IQ_YTD" hidden="1">3000</definedName>
    <definedName name="IQ_YTDMONTH" hidden="1">130000</definedName>
    <definedName name="IQ_YTW" hidden="1">"c2163"</definedName>
    <definedName name="IQ_YTW_DATE" hidden="1">"c2164"</definedName>
    <definedName name="IQ_YTW_DATE_TYPE" hidden="1">"c2165"</definedName>
    <definedName name="IQ_Z_SCORE" hidden="1">"c1339"</definedName>
    <definedName name="IRPJ98" localSheetId="12" hidden="1">{#N/A,#N/A,FALSE,"IR E CS 1997";#N/A,#N/A,FALSE,"PR ND";#N/A,#N/A,FALSE,"8191";#N/A,#N/A,FALSE,"8383";#N/A,#N/A,FALSE,"MP 1024";#N/A,#N/A,FALSE,"AD_EX_97";#N/A,#N/A,FALSE,"BD 97"}</definedName>
    <definedName name="IRPJ98" hidden="1">{#N/A,#N/A,FALSE,"IR E CS 1997";#N/A,#N/A,FALSE,"PR ND";#N/A,#N/A,FALSE,"8191";#N/A,#N/A,FALSE,"8383";#N/A,#N/A,FALSE,"MP 1024";#N/A,#N/A,FALSE,"AD_EX_97";#N/A,#N/A,FALSE,"BD 97"}</definedName>
    <definedName name="IRRF" localSheetId="12">#REF!</definedName>
    <definedName name="IRRF" localSheetId="11">#REF!</definedName>
    <definedName name="IRRF" localSheetId="14">#REF!</definedName>
    <definedName name="IRRF">#REF!</definedName>
    <definedName name="IS" localSheetId="12">#REF!</definedName>
    <definedName name="IS" localSheetId="11">#REF!</definedName>
    <definedName name="IS" localSheetId="14">#REF!</definedName>
    <definedName name="IS">#REF!</definedName>
    <definedName name="IsColHidden" hidden="1">FALSE</definedName>
    <definedName name="IsLTMColHidden" hidden="1">FALSE</definedName>
    <definedName name="ISSQN" localSheetId="12">#N/A</definedName>
    <definedName name="ISSQN" localSheetId="11">#N/A</definedName>
    <definedName name="ISSQN">#REF!</definedName>
    <definedName name="IT" localSheetId="12">#REF!</definedName>
    <definedName name="IT">#REF!</definedName>
    <definedName name="ITALO" localSheetId="11">#REF!</definedName>
    <definedName name="ITALO">#N/A</definedName>
    <definedName name="Item" localSheetId="12">#REF!</definedName>
    <definedName name="Item" localSheetId="11">#REF!</definedName>
    <definedName name="Item" localSheetId="14">#REF!</definedName>
    <definedName name="Item">#REF!</definedName>
    <definedName name="item1" localSheetId="12">#REF!</definedName>
    <definedName name="item1" localSheetId="11">#REF!</definedName>
    <definedName name="ITEM1">#REF!</definedName>
    <definedName name="ITEM2">#REF!</definedName>
    <definedName name="Itemm" localSheetId="12">#REF!</definedName>
    <definedName name="Itemm">#REF!</definedName>
    <definedName name="Itens" localSheetId="17" hidden="1">#REF!</definedName>
    <definedName name="Itens" localSheetId="12" hidden="1">#REF!</definedName>
    <definedName name="Itens" localSheetId="15" hidden="1">#REF!</definedName>
    <definedName name="Itens" localSheetId="9">#REF!</definedName>
    <definedName name="Itens" localSheetId="6" hidden="1">#REF!</definedName>
    <definedName name="Itens" localSheetId="14" hidden="1">#REF!</definedName>
    <definedName name="Itens" localSheetId="16" hidden="1">#REF!</definedName>
    <definedName name="Itens" localSheetId="1" hidden="1">#REF!</definedName>
    <definedName name="Itens" localSheetId="0" hidden="1">#REF!</definedName>
    <definedName name="Itens" hidden="1">#REF!</definedName>
    <definedName name="itus1" localSheetId="12">#REF!</definedName>
    <definedName name="itus1">#REF!</definedName>
    <definedName name="iuoiaev" localSheetId="12" hidden="1">{#N/A,#N/A,TRUE,"Serviços"}</definedName>
    <definedName name="iuoiaev" hidden="1">{#N/A,#N/A,TRUE,"Serviços"}</definedName>
    <definedName name="izidro" localSheetId="12">#REF!</definedName>
    <definedName name="izidro">#REF!</definedName>
    <definedName name="j" localSheetId="12" hidden="1">{#N/A,#N/A,FALSE,"MO (2)"}</definedName>
    <definedName name="j" localSheetId="11">#REF!</definedName>
    <definedName name="j" hidden="1">{#N/A,#N/A,FALSE,"MO (2)"}</definedName>
    <definedName name="j_10">#N/A</definedName>
    <definedName name="j_11">#N/A</definedName>
    <definedName name="j_12">#N/A</definedName>
    <definedName name="j_13">#N/A</definedName>
    <definedName name="j_14">#N/A</definedName>
    <definedName name="j_15">#N/A</definedName>
    <definedName name="j_16">#N/A</definedName>
    <definedName name="j_17">#N/A</definedName>
    <definedName name="j_18">#N/A</definedName>
    <definedName name="j_2">#N/A</definedName>
    <definedName name="j_5">#N/A</definedName>
    <definedName name="j_6">#N/A</definedName>
    <definedName name="j_7">#N/A</definedName>
    <definedName name="j_8">#N/A</definedName>
    <definedName name="j_9">#N/A</definedName>
    <definedName name="jack" localSheetId="12">{"um","mil","um milhão","um bilhão","um trilhão"}</definedName>
    <definedName name="jack" localSheetId="11">{"um","mil","um milhão","um bilhão","um trilhão"}</definedName>
    <definedName name="jack">{"um","mil","um milhão","um bilhão","um trilhão"}</definedName>
    <definedName name="JAMESON" localSheetId="11">#REF!</definedName>
    <definedName name="JAMESON">#N/A</definedName>
    <definedName name="JAN00" localSheetId="12">#REF!</definedName>
    <definedName name="JAN00" localSheetId="11">#REF!</definedName>
    <definedName name="JAN00" localSheetId="14">#REF!</definedName>
    <definedName name="JAN00">#REF!</definedName>
    <definedName name="JAN00_3">#REF!</definedName>
    <definedName name="JAN95_3">#REF!</definedName>
    <definedName name="JAN96_3">#REF!</definedName>
    <definedName name="JAN97_3">#REF!</definedName>
    <definedName name="JAN98_3">#REF!</definedName>
    <definedName name="JAN99_3">#REF!</definedName>
    <definedName name="JANA" localSheetId="12">#REF!</definedName>
    <definedName name="JANA">#REF!</definedName>
    <definedName name="Janeiro" localSheetId="12">BDI!Janeiro</definedName>
    <definedName name="Janeiro" localSheetId="11">#N/A</definedName>
    <definedName name="Janeiro">[0]!Janeiro</definedName>
    <definedName name="JANEIRO2003" localSheetId="17" hidden="1">{#N/A,#N/A,TRUE,"Serviços"}</definedName>
    <definedName name="JANEIRO2003" localSheetId="12" hidden="1">{#N/A,#N/A,TRUE,"Serviços"}</definedName>
    <definedName name="JANEIRO2003" localSheetId="15" hidden="1">{#N/A,#N/A,TRUE,"Serviços"}</definedName>
    <definedName name="JANEIRO2003" localSheetId="9">{#N/A,#N/A,TRUE,"Serviços"}</definedName>
    <definedName name="JANEIRO2003" localSheetId="11" hidden="1">{#N/A,#N/A,TRUE,"Serviços"}</definedName>
    <definedName name="JANEIRO2003" localSheetId="6" hidden="1">{#N/A,#N/A,TRUE,"Serviços"}</definedName>
    <definedName name="JANEIRO2003" localSheetId="16" hidden="1">{#N/A,#N/A,TRUE,"Serviços"}</definedName>
    <definedName name="JANEIRO2003" hidden="1">{#N/A,#N/A,TRUE,"Serviços"}</definedName>
    <definedName name="JANEIRO20033" localSheetId="17" hidden="1">{#N/A,#N/A,TRUE,"Serviços"}</definedName>
    <definedName name="JANEIRO20033" localSheetId="12" hidden="1">{#N/A,#N/A,TRUE,"Serviços"}</definedName>
    <definedName name="JANEIRO20033" localSheetId="15" hidden="1">{#N/A,#N/A,TRUE,"Serviços"}</definedName>
    <definedName name="JANEIRO20033" localSheetId="9">{#N/A,#N/A,TRUE,"Serviços"}</definedName>
    <definedName name="JANEIRO20033" localSheetId="11" hidden="1">{#N/A,#N/A,TRUE,"Serviços"}</definedName>
    <definedName name="JANEIRO20033" localSheetId="6" hidden="1">{#N/A,#N/A,TRUE,"Serviços"}</definedName>
    <definedName name="JANEIRO20033" localSheetId="16" hidden="1">{#N/A,#N/A,TRUE,"Serviços"}</definedName>
    <definedName name="JANEIRO20033" hidden="1">{#N/A,#N/A,TRUE,"Serviços"}</definedName>
    <definedName name="JAZIDA" localSheetId="12">#REF!</definedName>
    <definedName name="JAZIDA" localSheetId="11">#REF!</definedName>
    <definedName name="JAZIDA" localSheetId="14">#REF!</definedName>
    <definedName name="JAZIDA">#REF!</definedName>
    <definedName name="Jazidas" localSheetId="12">#REF!</definedName>
    <definedName name="Jazidas" localSheetId="11">#REF!</definedName>
    <definedName name="Jazidas" localSheetId="14">#REF!</definedName>
    <definedName name="Jazidas">#REF!</definedName>
    <definedName name="jd" localSheetId="12">#REF!</definedName>
    <definedName name="jd">#REF!</definedName>
    <definedName name="JDJKNK" localSheetId="11">#REF!</definedName>
    <definedName name="JDJKNK">#N/A</definedName>
    <definedName name="JEAN" localSheetId="11">#REF!</definedName>
    <definedName name="JEAN">#N/A</definedName>
    <definedName name="JELE" localSheetId="12">#REF!</definedName>
    <definedName name="JELE" localSheetId="11">#REF!</definedName>
    <definedName name="JELE" localSheetId="14">#REF!</definedName>
    <definedName name="JELE">#REF!</definedName>
    <definedName name="JF">#REF!</definedName>
    <definedName name="jfgj" localSheetId="12">#REF!</definedName>
    <definedName name="jfgj" localSheetId="11">#REF!</definedName>
    <definedName name="jfgj" localSheetId="14">#REF!</definedName>
    <definedName name="jfgj">#REF!</definedName>
    <definedName name="jhj" localSheetId="12">#REF!</definedName>
    <definedName name="jhj">#REF!</definedName>
    <definedName name="jhjdf" localSheetId="12">#REF!</definedName>
    <definedName name="jhjdf">#REF!</definedName>
    <definedName name="jhjhjhjju" localSheetId="12" hidden="1">{#N/A,#N/A,FALSE,"MO (2)"}</definedName>
    <definedName name="jhjhjhjju" localSheetId="11" hidden="1">{#N/A,#N/A,FALSE,"MO (2)"}</definedName>
    <definedName name="jhjhjhjju" hidden="1">{#N/A,#N/A,FALSE,"MO (2)"}</definedName>
    <definedName name="JJ" localSheetId="12">#REF!</definedName>
    <definedName name="JJ" localSheetId="11">#REF!</definedName>
    <definedName name="JJ" localSheetId="14">#REF!</definedName>
    <definedName name="JJ">#REF!</definedName>
    <definedName name="jjgf">#REF!</definedName>
    <definedName name="JJJ">#REF!</definedName>
    <definedName name="jjjjj" localSheetId="12" hidden="1">{#N/A,#N/A,FALSE,"MO (2)"}</definedName>
    <definedName name="jjjjj" localSheetId="11">#REF!</definedName>
    <definedName name="jjjjj" hidden="1">{#N/A,#N/A,FALSE,"MO (2)"}</definedName>
    <definedName name="jjjjjjjjj" localSheetId="12">#REF!</definedName>
    <definedName name="jjjjjjjjj" localSheetId="11">#REF!</definedName>
    <definedName name="jjjjjjjjj">#REF!</definedName>
    <definedName name="jjjjjmfsfsfs" localSheetId="12">#REF!</definedName>
    <definedName name="jjjjjmfsfsfs">#REF!</definedName>
    <definedName name="jjjk" localSheetId="12">#REF!</definedName>
    <definedName name="jjjk">#REF!</definedName>
    <definedName name="JJJY" localSheetId="12" hidden="1">{#N/A,#N/A,FALSE,"Aging Summary";#N/A,#N/A,FALSE,"Ratio Analysis";#N/A,#N/A,FALSE,"Test 120 Day Accts";#N/A,#N/A,FALSE,"Tickmarks"}</definedName>
    <definedName name="JJJY" hidden="1">{#N/A,#N/A,FALSE,"Aging Summary";#N/A,#N/A,FALSE,"Ratio Analysis";#N/A,#N/A,FALSE,"Test 120 Day Accts";#N/A,#N/A,FALSE,"Tickmarks"}</definedName>
    <definedName name="jk" localSheetId="12">#REF!</definedName>
    <definedName name="jk">#REF!</definedName>
    <definedName name="JKHZDG" localSheetId="12" hidden="1">#REF!</definedName>
    <definedName name="JKHZDG" hidden="1">#REF!</definedName>
    <definedName name="JKJ" localSheetId="12" hidden="1">{#N/A,#N/A,FALSE,"Aging Summary";#N/A,#N/A,FALSE,"Ratio Analysis";#N/A,#N/A,FALSE,"Test 120 Day Accts";#N/A,#N/A,FALSE,"Tickmarks"}</definedName>
    <definedName name="JKJ" hidden="1">{#N/A,#N/A,FALSE,"Aging Summary";#N/A,#N/A,FALSE,"Ratio Analysis";#N/A,#N/A,FALSE,"Test 120 Day Accts";#N/A,#N/A,FALSE,"Tickmarks"}</definedName>
    <definedName name="jklfl">#REF!</definedName>
    <definedName name="jla1\220" localSheetId="12">#REF!</definedName>
    <definedName name="jla1\220">#REF!</definedName>
    <definedName name="jlç">#REF!</definedName>
    <definedName name="JMEC" localSheetId="12">#REF!</definedName>
    <definedName name="JMEC" localSheetId="11">#REF!</definedName>
    <definedName name="JMEC" localSheetId="14">#REF!</definedName>
    <definedName name="JMEC">#REF!</definedName>
    <definedName name="jN" localSheetId="12">#REF!</definedName>
    <definedName name="jN">#REF!</definedName>
    <definedName name="jo" localSheetId="12" hidden="1">{#N/A,#N/A,FALSE,"MO (2)"}</definedName>
    <definedName name="jo" localSheetId="11" hidden="1">{#N/A,#N/A,FALSE,"MO (2)"}</definedName>
    <definedName name="jo" hidden="1">{#N/A,#N/A,FALSE,"MO (2)"}</definedName>
    <definedName name="JOAO" localSheetId="12" hidden="1">{#N/A,#N/A,FALSE,"SS 1";#N/A,#N/A,FALSE,"SS 2";#N/A,#N/A,FALSE,"TER 1 (1)";#N/A,#N/A,FALSE,"TER 1 (2)";#N/A,#N/A,FALSE,"TER 2 ";#N/A,#N/A,FALSE,"TP  (1)";#N/A,#N/A,FALSE,"TP  (2)";#N/A,#N/A,FALSE,"CM BAR"}</definedName>
    <definedName name="JOAO" localSheetId="15" hidden="1">{#N/A,#N/A,FALSE,"SS 1";#N/A,#N/A,FALSE,"SS 2";#N/A,#N/A,FALSE,"TER 1 (1)";#N/A,#N/A,FALSE,"TER 1 (2)";#N/A,#N/A,FALSE,"TER 2 ";#N/A,#N/A,FALSE,"TP  (1)";#N/A,#N/A,FALSE,"TP  (2)";#N/A,#N/A,FALSE,"CM BAR"}</definedName>
    <definedName name="JOAO" localSheetId="11" hidden="1">{#N/A,#N/A,FALSE,"SS 1";#N/A,#N/A,FALSE,"SS 2";#N/A,#N/A,FALSE,"TER 1 (1)";#N/A,#N/A,FALSE,"TER 1 (2)";#N/A,#N/A,FALSE,"TER 2 ";#N/A,#N/A,FALSE,"TP  (1)";#N/A,#N/A,FALSE,"TP  (2)";#N/A,#N/A,FALSE,"CM BAR"}</definedName>
    <definedName name="JOAO" hidden="1">{#N/A,#N/A,FALSE,"SS 1";#N/A,#N/A,FALSE,"SS 2";#N/A,#N/A,FALSE,"TER 1 (1)";#N/A,#N/A,FALSE,"TER 1 (2)";#N/A,#N/A,FALSE,"TER 2 ";#N/A,#N/A,FALSE,"TP  (1)";#N/A,#N/A,FALSE,"TP  (2)";#N/A,#N/A,FALSE,"CM BAR"}</definedName>
    <definedName name="João" localSheetId="12">#REF!</definedName>
    <definedName name="João">#REF!</definedName>
    <definedName name="JOAO1" localSheetId="12" hidden="1">{#N/A,#N/A,FALSE,"LEVFER V2 P";#N/A,#N/A,FALSE,"LEVFER V2 P10%"}</definedName>
    <definedName name="JOAO1" localSheetId="15" hidden="1">{#N/A,#N/A,FALSE,"LEVFER V2 P";#N/A,#N/A,FALSE,"LEVFER V2 P10%"}</definedName>
    <definedName name="JOAO1" localSheetId="11" hidden="1">{#N/A,#N/A,FALSE,"LEVFER V2 P";#N/A,#N/A,FALSE,"LEVFER V2 P10%"}</definedName>
    <definedName name="JOAO1" hidden="1">{#N/A,#N/A,FALSE,"LEVFER V2 P";#N/A,#N/A,FALSE,"LEVFER V2 P10%"}</definedName>
    <definedName name="JOGADA" localSheetId="12">#REF!</definedName>
    <definedName name="JOGADA">#REF!</definedName>
    <definedName name="jonhdohjdokjk" localSheetId="12">#REF!</definedName>
    <definedName name="jonhdohjdokjk">#REF!</definedName>
    <definedName name="JOSE" localSheetId="12" hidden="1">{#N/A,#N/A,FALSE,"LEVFER V2 P";#N/A,#N/A,FALSE,"LEVFER V2 P10%"}</definedName>
    <definedName name="JOSE" localSheetId="11">#REF!</definedName>
    <definedName name="JOSE" hidden="1">{#N/A,#N/A,FALSE,"LEVFER V2 P";#N/A,#N/A,FALSE,"LEVFER V2 P10%"}</definedName>
    <definedName name="jruj5">#REF!</definedName>
    <definedName name="JSHDFBDS">#N/A</definedName>
    <definedName name="juca" localSheetId="12" hidden="1">{#N/A,#N/A,FALSE,"SS 1";#N/A,#N/A,FALSE,"TER 1 (A)";#N/A,#N/A,FALSE,"SS 2";#N/A,#N/A,FALSE,"TER 1 (B)";#N/A,#N/A,FALSE,"TER 1 (C)";#N/A,#N/A,FALSE,"TER 1 (D)";#N/A,#N/A,FALSE,"TER 1 (E)";#N/A,#N/A,FALSE,"TER 2 "}</definedName>
    <definedName name="juca" localSheetId="15" hidden="1">{#N/A,#N/A,FALSE,"SS 1";#N/A,#N/A,FALSE,"TER 1 (A)";#N/A,#N/A,FALSE,"SS 2";#N/A,#N/A,FALSE,"TER 1 (B)";#N/A,#N/A,FALSE,"TER 1 (C)";#N/A,#N/A,FALSE,"TER 1 (D)";#N/A,#N/A,FALSE,"TER 1 (E)";#N/A,#N/A,FALSE,"TER 2 "}</definedName>
    <definedName name="juca" localSheetId="11" hidden="1">{#N/A,#N/A,FALSE,"SS 1";#N/A,#N/A,FALSE,"TER 1 (A)";#N/A,#N/A,FALSE,"SS 2";#N/A,#N/A,FALSE,"TER 1 (B)";#N/A,#N/A,FALSE,"TER 1 (C)";#N/A,#N/A,FALSE,"TER 1 (D)";#N/A,#N/A,FALSE,"TER 1 (E)";#N/A,#N/A,FALSE,"TER 2 "}</definedName>
    <definedName name="juca" hidden="1">{#N/A,#N/A,FALSE,"SS 1";#N/A,#N/A,FALSE,"TER 1 (A)";#N/A,#N/A,FALSE,"SS 2";#N/A,#N/A,FALSE,"TER 1 (B)";#N/A,#N/A,FALSE,"TER 1 (C)";#N/A,#N/A,FALSE,"TER 1 (D)";#N/A,#N/A,FALSE,"TER 1 (E)";#N/A,#N/A,FALSE,"TER 2 "}</definedName>
    <definedName name="JUGBNK" localSheetId="11">#REF!</definedName>
    <definedName name="JUGBNK">#N/A</definedName>
    <definedName name="JUL95_3">#REF!</definedName>
    <definedName name="JUL96_3">#REF!</definedName>
    <definedName name="JUL97_3">#REF!</definedName>
    <definedName name="JUL98_3">#REF!</definedName>
    <definedName name="JUL99_3">#REF!</definedName>
    <definedName name="JULA" localSheetId="12">#REF!</definedName>
    <definedName name="JULA" localSheetId="11">#REF!</definedName>
    <definedName name="JULA">#REF!</definedName>
    <definedName name="jun00" localSheetId="12">#REF!</definedName>
    <definedName name="jun00" localSheetId="11">#REF!</definedName>
    <definedName name="jun00" localSheetId="14">#REF!</definedName>
    <definedName name="jun00">#REF!</definedName>
    <definedName name="jun00_3">#REF!</definedName>
    <definedName name="JUN95_3">#REF!</definedName>
    <definedName name="JUN96_3">#REF!</definedName>
    <definedName name="JUN97_3">#REF!</definedName>
    <definedName name="JUN98_3">#REF!</definedName>
    <definedName name="JUN99_3">#REF!</definedName>
    <definedName name="JUNA" localSheetId="12">#REF!</definedName>
    <definedName name="JUNA">#REF!</definedName>
    <definedName name="JUNIOR">#N/A</definedName>
    <definedName name="JUNTA_PLÁSTICA" localSheetId="12">#REF!</definedName>
    <definedName name="JUNTA_PLÁSTICA" localSheetId="11">#REF!</definedName>
    <definedName name="JUNTA_PLÁSTICA">#REF!</definedName>
    <definedName name="jurisdição" localSheetId="12">#REF!</definedName>
    <definedName name="jurisdição">#REF!</definedName>
    <definedName name="k" localSheetId="12">#REF!</definedName>
    <definedName name="k" localSheetId="11">#REF!</definedName>
    <definedName name="k" localSheetId="14">#REF!</definedName>
    <definedName name="k">#REF!</definedName>
    <definedName name="k_1" localSheetId="12">#REF!</definedName>
    <definedName name="k_1" localSheetId="11">#REF!</definedName>
    <definedName name="k_1" localSheetId="14">#REF!</definedName>
    <definedName name="k_1">#REF!</definedName>
    <definedName name="KAPA" localSheetId="12">#REF!</definedName>
    <definedName name="KAPA">#REF!</definedName>
    <definedName name="KDI..8807" localSheetId="11">#REF!</definedName>
    <definedName name="KDI..8807">#N/A</definedName>
    <definedName name="KDI.8807" localSheetId="12">#REF!</definedName>
    <definedName name="KDI.8807">#REF!</definedName>
    <definedName name="kdren">#REF!</definedName>
    <definedName name="kdrena">#REF!</definedName>
    <definedName name="KEY" localSheetId="12" hidden="1">#REF!</definedName>
    <definedName name="KEY" hidden="1">#REF!</definedName>
    <definedName name="KGZFKJSZKJGD" hidden="1">1</definedName>
    <definedName name="KHFSLFHGA" localSheetId="12" hidden="1">#REF!</definedName>
    <definedName name="KHFSLFHGA" hidden="1">#REF!</definedName>
    <definedName name="khg" localSheetId="12">#REF!</definedName>
    <definedName name="khg">#REF!</definedName>
    <definedName name="KHSKFASKLF" localSheetId="12" hidden="1">#REF!</definedName>
    <definedName name="KHSKFASKLF" hidden="1">#REF!</definedName>
    <definedName name="KI" localSheetId="12">#N/A</definedName>
    <definedName name="KI" localSheetId="11">#REF!</definedName>
    <definedName name="ki">#REF!</definedName>
    <definedName name="kid">#REF!</definedName>
    <definedName name="kii">#REF!</definedName>
    <definedName name="kj" localSheetId="12">#REF!</definedName>
    <definedName name="kj" localSheetId="11">#REF!</definedName>
    <definedName name="kj">#REF!</definedName>
    <definedName name="kjbb">{#N/A,#N/A,FALSE,"QUADRO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KJFDGLS" localSheetId="12" hidden="1">#REF!</definedName>
    <definedName name="KJFDGLS" hidden="1">#REF!</definedName>
    <definedName name="KK">#REF!</definedName>
    <definedName name="KKFGSDKJGFLKS" localSheetId="12" hidden="1">#REF!</definedName>
    <definedName name="KKFGSDKJGFLKS" hidden="1">#REF!</definedName>
    <definedName name="kkk" localSheetId="12">#REF!</definedName>
    <definedName name="kkk">#REF!</definedName>
    <definedName name="kkkkk" localSheetId="12">#REF!</definedName>
    <definedName name="kkkkk" localSheetId="11">#REF!</definedName>
    <definedName name="KKKKK" localSheetId="14">#REF!</definedName>
    <definedName name="KKKKK">#REF!</definedName>
    <definedName name="kkkkkk" localSheetId="12" hidden="1">{#N/A,#N/A,FALSE,"MO (2)"}</definedName>
    <definedName name="kkkkkk" localSheetId="11" hidden="1">{#N/A,#N/A,FALSE,"MO (2)"}</definedName>
    <definedName name="kkkkkk" hidden="1">{#N/A,#N/A,FALSE,"MO (2)"}</definedName>
    <definedName name="kkkkkkkkk" localSheetId="12">BDI!kkkkkkkkk</definedName>
    <definedName name="kkkkkkkkk" localSheetId="11">#N/A</definedName>
    <definedName name="kkkkkkkkk">[0]!kkkkkkkkk</definedName>
    <definedName name="kl" localSheetId="12" hidden="1">#REF!</definedName>
    <definedName name="kl" hidden="1">#REF!</definedName>
    <definedName name="klb" localSheetId="12">#REF!</definedName>
    <definedName name="klb" localSheetId="11">#REF!</definedName>
    <definedName name="klb" localSheetId="14">#REF!</definedName>
    <definedName name="klb">#REF!</definedName>
    <definedName name="KLKLK" localSheetId="11">#REF!</definedName>
    <definedName name="KLKLK">#N/A</definedName>
    <definedName name="KLKLK_2">NA()</definedName>
    <definedName name="klklklkl" localSheetId="12" hidden="1">{#N/A,#N/A,FALSE,"MO (2)"}</definedName>
    <definedName name="klklklkl" localSheetId="11" hidden="1">{#N/A,#N/A,FALSE,"MO (2)"}</definedName>
    <definedName name="klklklkl" hidden="1">{#N/A,#N/A,FALSE,"MO (2)"}</definedName>
    <definedName name="KLKZDLKSGF" localSheetId="12" hidden="1">#REF!</definedName>
    <definedName name="KLKZDLKSGF" hidden="1">#REF!</definedName>
    <definedName name="km" localSheetId="12">#REF!</definedName>
    <definedName name="km" localSheetId="11">#REF!</definedName>
    <definedName name="km" localSheetId="14">#REF!</definedName>
    <definedName name="km">#REF!</definedName>
    <definedName name="KM.406.407" localSheetId="12">#REF!</definedName>
    <definedName name="KM.406.407" localSheetId="11">#REF!</definedName>
    <definedName name="KM.406.407" localSheetId="14">#REF!</definedName>
    <definedName name="KM.406.407">#REF!</definedName>
    <definedName name="KM.406.407_1" localSheetId="12">#REF!</definedName>
    <definedName name="KM.406.407_1" localSheetId="11">#REF!</definedName>
    <definedName name="KM.406.407_1" localSheetId="14">#REF!</definedName>
    <definedName name="KM.406.407_1">#REF!</definedName>
    <definedName name="km_1" localSheetId="12">#REF!</definedName>
    <definedName name="km_1" localSheetId="11">#REF!</definedName>
    <definedName name="km_1" localSheetId="14">#REF!</definedName>
    <definedName name="km_1">#REF!</definedName>
    <definedName name="KM_DE_FAIXA" localSheetId="12">#REF!</definedName>
    <definedName name="KM_DE_FAIXA">#REF!</definedName>
    <definedName name="KM406407_1" localSheetId="12">#REF!</definedName>
    <definedName name="KM406407_1" localSheetId="11">#REF!</definedName>
    <definedName name="KM406407_1" localSheetId="14">#REF!</definedName>
    <definedName name="KM406407_1">#REF!</definedName>
    <definedName name="kmf" localSheetId="12">#REF!</definedName>
    <definedName name="kmf">#REF!</definedName>
    <definedName name="KMF_3ªF" localSheetId="12">OFFSET(#REF!,MATCH("3ª FAIXA",#REF!,0),0,MATCH("ACOSTAMENTO",#REF!,0)-MATCH("3ª FAIXA",#REF!,0),1)</definedName>
    <definedName name="KMF_3ªF" localSheetId="11">OFFSET(#REF!,MATCH("3ª FAIXA",#REF!,0),0,MATCH("ACOSTAMENTO",#REF!,0)-MATCH("3ª FAIXA",#REF!,0),1)</definedName>
    <definedName name="KMF_3ªF" localSheetId="14">OFFSET(#REF!,MATCH("3ª FAIXA",#REF!,0),0,MATCH("ACOSTAMENTO",#REF!,0)-MATCH("3ª FAIXA",#REF!,0),1)</definedName>
    <definedName name="KMF_3ªF">OFFSET(#REF!,MATCH("3ª FAIXA",#REF!,0),0,MATCH("ACOSTAMENTO",#REF!,0)-MATCH("3ª FAIXA",#REF!,0),1)</definedName>
    <definedName name="KMF_Acost" localSheetId="12">OFFSET(#REF!,MATCH("ACOSTAMENTO",#REF!,0),0,MATCH("DRENAGEM SUPERFICIAL",#REF!,0)-MATCH("ACOSTAMENTO",#REF!,0),1)</definedName>
    <definedName name="KMF_Acost" localSheetId="11">OFFSET(#REF!,MATCH("ACOSTAMENTO",#REF!,0),0,MATCH("DRENAGEM SUPERFICIAL",#REF!,0)-MATCH("ACOSTAMENTO",#REF!,0),1)</definedName>
    <definedName name="KMF_Acost" localSheetId="14">OFFSET(#REF!,MATCH("ACOSTAMENTO",#REF!,0),0,MATCH("DRENAGEM SUPERFICIAL",#REF!,0)-MATCH("ACOSTAMENTO",#REF!,0),1)</definedName>
    <definedName name="KMF_Acost">OFFSET(#REF!,MATCH("ACOSTAMENTO",#REF!,0),0,MATCH("DRENAGEM SUPERFICIAL",#REF!,0)-MATCH("ACOSTAMENTO",#REF!,0),1)</definedName>
    <definedName name="KMF_Pista" localSheetId="12">OFFSET(#REF!,MATCH("PISTA ROLAMENTO",#REF!,0),0,MATCH("3ª FAIXA",#REF!,0)-MATCH("PISTA ROLAMENTO",#REF!,0),1)</definedName>
    <definedName name="KMF_Pista" localSheetId="11">OFFSET(#REF!,MATCH("PISTA ROLAMENTO",#REF!,0),0,MATCH("3ª FAIXA",#REF!,0)-MATCH("PISTA ROLAMENTO",#REF!,0),1)</definedName>
    <definedName name="KMF_Pista" localSheetId="14">OFFSET(#REF!,MATCH("PISTA ROLAMENTO",#REF!,0),0,MATCH("3ª FAIXA",#REF!,0)-MATCH("PISTA ROLAMENTO",#REF!,0),1)</definedName>
    <definedName name="KMF_Pista">OFFSET(#REF!,MATCH("PISTA ROLAMENTO",#REF!,0),0,MATCH("3ª FAIXA",#REF!,0)-MATCH("PISTA ROLAMENTO",#REF!,0),1)</definedName>
    <definedName name="kmf_PISTAeACOSTAMENTO" localSheetId="12">#REF!</definedName>
    <definedName name="kmf_PISTAeACOSTAMENTO">#REF!</definedName>
    <definedName name="KMI" localSheetId="12">#REF!</definedName>
    <definedName name="KMI">#REF!</definedName>
    <definedName name="koae" localSheetId="12">#REF!</definedName>
    <definedName name="koae" localSheetId="11">#REF!</definedName>
    <definedName name="koae" localSheetId="14">#REF!</definedName>
    <definedName name="koae">#REF!</definedName>
    <definedName name="KOK">#N/A</definedName>
    <definedName name="KOKOK">#N/A</definedName>
    <definedName name="KORODUR" localSheetId="12">#REF!</definedName>
    <definedName name="KORODUR" localSheetId="11">#REF!</definedName>
    <definedName name="KORODUR">#REF!</definedName>
    <definedName name="KPAV" localSheetId="12">#REF!</definedName>
    <definedName name="KPAV">#REF!</definedName>
    <definedName name="kpavi" localSheetId="12">#REF!</definedName>
    <definedName name="kpavi" localSheetId="11">#REF!</definedName>
    <definedName name="kpavi" localSheetId="14">#REF!</definedName>
    <definedName name="kpavi">#REF!</definedName>
    <definedName name="KSFKASKF" localSheetId="12" hidden="1">#REF!</definedName>
    <definedName name="KSFKASKF" hidden="1">#REF!</definedName>
    <definedName name="KSIN">#REF!</definedName>
    <definedName name="ksinal">#REF!</definedName>
    <definedName name="kt">#REF!</definedName>
    <definedName name="KTER" localSheetId="12">#REF!</definedName>
    <definedName name="KTER">#REF!</definedName>
    <definedName name="kterra" localSheetId="12">#REF!</definedName>
    <definedName name="kterra" localSheetId="11">#REF!</definedName>
    <definedName name="kterra" localSheetId="14">#REF!</definedName>
    <definedName name="kterra">#REF!</definedName>
    <definedName name="KU" localSheetId="12" hidden="1">{#N/A,#N/A,FALSE,"Aging Summary";#N/A,#N/A,FALSE,"Ratio Analysis";#N/A,#N/A,FALSE,"Test 120 Day Accts";#N/A,#N/A,FALSE,"Tickmarks"}</definedName>
    <definedName name="KU" hidden="1">{#N/A,#N/A,FALSE,"Aging Summary";#N/A,#N/A,FALSE,"Ratio Analysis";#N/A,#N/A,FALSE,"Test 120 Day Accts";#N/A,#N/A,FALSE,"Tickmarks"}</definedName>
    <definedName name="Kubus" localSheetId="12">#REF!</definedName>
    <definedName name="Kubus" localSheetId="11">#REF!</definedName>
    <definedName name="Kubus" localSheetId="14">#REF!</definedName>
    <definedName name="Kubus">#REF!</definedName>
    <definedName name="Kubus1" localSheetId="12">#REF!</definedName>
    <definedName name="Kubus1" localSheetId="11">#REF!</definedName>
    <definedName name="Kubus1" localSheetId="14">#REF!</definedName>
    <definedName name="Kubus1">#REF!</definedName>
    <definedName name="KUKR" localSheetId="12" hidden="1">{#N/A,#N/A,FALSE,"Aging Summary";#N/A,#N/A,FALSE,"Ratio Analysis";#N/A,#N/A,FALSE,"Test 120 Day Accts";#N/A,#N/A,FALSE,"Tickmarks"}</definedName>
    <definedName name="KUKR" hidden="1">{#N/A,#N/A,FALSE,"Aging Summary";#N/A,#N/A,FALSE,"Ratio Analysis";#N/A,#N/A,FALSE,"Test 120 Day Accts";#N/A,#N/A,FALSE,"Tickmarks"}</definedName>
    <definedName name="kwh" localSheetId="12">#REF!</definedName>
    <definedName name="kwh" localSheetId="11">#REF!</definedName>
    <definedName name="kwh" localSheetId="14">#REF!</definedName>
    <definedName name="kwh">#REF!</definedName>
    <definedName name="kwh_1" localSheetId="12">#REF!</definedName>
    <definedName name="kwh_1" localSheetId="11">#REF!</definedName>
    <definedName name="kwh_1" localSheetId="14">#REF!</definedName>
    <definedName name="kwh_1">#REF!</definedName>
    <definedName name="la" localSheetId="17" hidden="1">{#N/A,#N/A,FALSE,"MO (2)"}</definedName>
    <definedName name="la" localSheetId="12" hidden="1">{#N/A,#N/A,FALSE,"MO (2)"}</definedName>
    <definedName name="la" localSheetId="15" hidden="1">{#N/A,#N/A,FALSE,"MO (2)"}</definedName>
    <definedName name="la" localSheetId="9">{#N/A,#N/A,FALSE,"MO (2)"}</definedName>
    <definedName name="la" localSheetId="11" hidden="1">{#N/A,#N/A,FALSE,"MO (2)"}</definedName>
    <definedName name="la" localSheetId="6" hidden="1">{#N/A,#N/A,FALSE,"MO (2)"}</definedName>
    <definedName name="la" localSheetId="16" hidden="1">{#N/A,#N/A,FALSE,"MO (2)"}</definedName>
    <definedName name="la" hidden="1">{#N/A,#N/A,FALSE,"MO (2)"}</definedName>
    <definedName name="la_1" localSheetId="12" hidden="1">{#N/A,#N/A,FALSE,"MO (2)"}</definedName>
    <definedName name="la_1" localSheetId="11" hidden="1">{#N/A,#N/A,FALSE,"MO (2)"}</definedName>
    <definedName name="la_1" hidden="1">{#N/A,#N/A,FALSE,"MO (2)"}</definedName>
    <definedName name="lab" localSheetId="17" hidden="1">{#N/A,#N/A,TRUE,"Serviços"}</definedName>
    <definedName name="lab" localSheetId="12" hidden="1">{#N/A,#N/A,TRUE,"Serviços"}</definedName>
    <definedName name="lab" localSheetId="15" hidden="1">{#N/A,#N/A,TRUE,"Serviços"}</definedName>
    <definedName name="lab" localSheetId="9">{#N/A,#N/A,TRUE,"Serviços"}</definedName>
    <definedName name="lab" localSheetId="11" hidden="1">{#N/A,#N/A,TRUE,"Serviços"}</definedName>
    <definedName name="lab" localSheetId="6" hidden="1">{#N/A,#N/A,TRUE,"Serviços"}</definedName>
    <definedName name="lab" localSheetId="16" hidden="1">{#N/A,#N/A,TRUE,"Serviços"}</definedName>
    <definedName name="lab" hidden="1">{#N/A,#N/A,TRUE,"Serviços"}</definedName>
    <definedName name="labb" localSheetId="17" hidden="1">{#N/A,#N/A,TRUE,"Serviços"}</definedName>
    <definedName name="labb" localSheetId="12" hidden="1">{#N/A,#N/A,TRUE,"Serviços"}</definedName>
    <definedName name="labb" localSheetId="15" hidden="1">{#N/A,#N/A,TRUE,"Serviços"}</definedName>
    <definedName name="labb" localSheetId="9">{#N/A,#N/A,TRUE,"Serviços"}</definedName>
    <definedName name="labb" localSheetId="11" hidden="1">{#N/A,#N/A,TRUE,"Serviços"}</definedName>
    <definedName name="labb" localSheetId="6" hidden="1">{#N/A,#N/A,TRUE,"Serviços"}</definedName>
    <definedName name="labb" localSheetId="16" hidden="1">{#N/A,#N/A,TRUE,"Serviços"}</definedName>
    <definedName name="labb" hidden="1">{#N/A,#N/A,TRUE,"Serviços"}</definedName>
    <definedName name="LADO" localSheetId="12">#REF!</definedName>
    <definedName name="LADO" localSheetId="11">#REF!</definedName>
    <definedName name="LADO">#REF!</definedName>
    <definedName name="Lado_Cerca" localSheetId="12">#REF!</definedName>
    <definedName name="Lado_Cerca">#REF!</definedName>
    <definedName name="Lado_Defensa" localSheetId="12">#REF!</definedName>
    <definedName name="Lado_Defensa">#REF!</definedName>
    <definedName name="Lado_Descida" localSheetId="12">#REF!</definedName>
    <definedName name="Lado_Descida">#REF!</definedName>
    <definedName name="Lado_DSM" localSheetId="12">#REF!</definedName>
    <definedName name="Lado_DSM">#REF!</definedName>
    <definedName name="Lado_Entrada" localSheetId="12">#REF!</definedName>
    <definedName name="Lado_Entrada">#REF!</definedName>
    <definedName name="Lado_Gramada" localSheetId="12">#REF!</definedName>
    <definedName name="Lado_Gramada">#REF!</definedName>
    <definedName name="Lado_Meio_Fio" localSheetId="12">#REF!</definedName>
    <definedName name="Lado_Meio_Fio">#REF!</definedName>
    <definedName name="Lado_MeioFio" localSheetId="12">#REF!</definedName>
    <definedName name="Lado_MeioFio">#REF!</definedName>
    <definedName name="Lado_Roçada" localSheetId="12">#REF!</definedName>
    <definedName name="Lado_Roçada">#REF!</definedName>
    <definedName name="Lado_Sarjeta" localSheetId="12">#REF!</definedName>
    <definedName name="Lado_Sarjeta">#REF!</definedName>
    <definedName name="Lado_Sinal_Vertical" localSheetId="12">#REF!</definedName>
    <definedName name="Lado_Sinal_Vertical">#REF!</definedName>
    <definedName name="Lado_Valeta" localSheetId="12">#REF!</definedName>
    <definedName name="Lado_Valeta">#REF!</definedName>
    <definedName name="LadoDispositivoLateralOAE" localSheetId="12">#REF!</definedName>
    <definedName name="LadoDispositivoLateralOAE">#REF!</definedName>
    <definedName name="LadoIntervençãoFuncional" localSheetId="12">#REF!</definedName>
    <definedName name="LadoIntervençãoFuncional">#REF!</definedName>
    <definedName name="LAG" localSheetId="12">#REF!</definedName>
    <definedName name="LAG">#REF!</definedName>
    <definedName name="LAG_2">#N/A</definedName>
    <definedName name="LAG2_13" localSheetId="12">#REF!</definedName>
    <definedName name="LAG2_13">#REF!</definedName>
    <definedName name="LAG2_39" localSheetId="12">#REF!</definedName>
    <definedName name="LAG2_39">#REF!</definedName>
    <definedName name="LAG2_6" localSheetId="12">#REF!</definedName>
    <definedName name="LAG2_6">#REF!</definedName>
    <definedName name="LAMA">#N/A</definedName>
    <definedName name="LAMA_Adir" localSheetId="12">OFFSET(#REF!,0,COLUMN(#REF!)-1,COUNTA(#REF!),1)</definedName>
    <definedName name="LAMA_Adir" localSheetId="11">OFFSET(#REF!,0,COLUMN(#REF!)-1,COUNTA(#REF!),1)</definedName>
    <definedName name="LAMA_Adir" localSheetId="14">OFFSET(#REF!,0,COLUMN(#REF!)-1,COUNTA(#REF!),1)</definedName>
    <definedName name="LAMA_Adir">OFFSET(#REF!,0,COLUMN(#REF!)-1,COUNTA(#REF!),1)</definedName>
    <definedName name="LAMA_Aesq" localSheetId="12">OFFSET(#REF!,0,COLUMN(#REF!)-1,COUNTA(#REF!),1)</definedName>
    <definedName name="LAMA_Aesq" localSheetId="11">OFFSET(#REF!,0,COLUMN(#REF!)-1,COUNTA(#REF!),1)</definedName>
    <definedName name="LAMA_Aesq" localSheetId="14">OFFSET(#REF!,0,COLUMN(#REF!)-1,COUNTA(#REF!),1)</definedName>
    <definedName name="LAMA_Aesq">OFFSET(#REF!,0,COLUMN(#REF!)-1,COUNTA(#REF!),1)</definedName>
    <definedName name="LAMA_pista" localSheetId="12">OFFSET(#REF!,0,MATCH(#REF!,#REF!,0)-1,COUNTA(#REF!),1)</definedName>
    <definedName name="LAMA_pista" localSheetId="11">OFFSET(#REF!,0,MATCH(#REF!,#REF!,0)-1,COUNTA(#REF!),1)</definedName>
    <definedName name="LAMA_pista" localSheetId="14">OFFSET(#REF!,0,MATCH(#REF!,#REF!,0)-1,COUNTA(#REF!),1)</definedName>
    <definedName name="LAMA_pista">OFFSET(#REF!,0,MATCH(#REF!,#REF!,0)-1,COUNTA(#REF!),1)</definedName>
    <definedName name="LAMADA">#N/A</definedName>
    <definedName name="LAMADAS">#N/A</definedName>
    <definedName name="LAMAG" localSheetId="12">#REF!</definedName>
    <definedName name="LAMAG" localSheetId="11">#REF!</definedName>
    <definedName name="LAMAG" localSheetId="14">#REF!</definedName>
    <definedName name="LAMAG">#REF!</definedName>
    <definedName name="LAMAS">#N/A</definedName>
    <definedName name="LAMBRI_IPÊ" localSheetId="12">#REF!</definedName>
    <definedName name="LAMBRI_IPÊ" localSheetId="11">#REF!</definedName>
    <definedName name="LAMBRI_IPÊ">#REF!</definedName>
    <definedName name="LANÇAMENTO_CONCRETO" localSheetId="12">#REF!</definedName>
    <definedName name="LANÇAMENTO_CONCRETO" localSheetId="11">#REF!</definedName>
    <definedName name="LANÇAMENTO_CONCRETO">#REF!</definedName>
    <definedName name="LANÇAMENTOS" localSheetId="12">#REF!</definedName>
    <definedName name="LANÇAMENTOS">#REF!</definedName>
    <definedName name="LARANJEIRAS" localSheetId="12">#REF!</definedName>
    <definedName name="LARANJEIRAS" localSheetId="11">#REF!</definedName>
    <definedName name="LARANJEIRAS">#REF!</definedName>
    <definedName name="LARG" localSheetId="12">#REF!</definedName>
    <definedName name="LARG">#REF!</definedName>
    <definedName name="Larg_3dir_Percent" localSheetId="12">OFFSET(#REF!,0,MATCH(#REF!,#REF!,0)-1,COUNTA(#REF!),1)</definedName>
    <definedName name="Larg_3dir_Percent" localSheetId="11">OFFSET(#REF!,0,MATCH(#REF!,#REF!,0)-1,COUNTA(#REF!),1)</definedName>
    <definedName name="Larg_3dir_Percent" localSheetId="14">OFFSET(#REF!,0,MATCH(#REF!,#REF!,0)-1,COUNTA(#REF!),1)</definedName>
    <definedName name="Larg_3dir_Percent">OFFSET(#REF!,0,MATCH(#REF!,#REF!,0)-1,COUNTA(#REF!),1)</definedName>
    <definedName name="Larg_3esq_Percent" localSheetId="12">OFFSET(#REF!,0,MATCH(#REF!,#REF!,0)-1,COUNTA(#REF!),1)</definedName>
    <definedName name="Larg_3esq_Percent" localSheetId="11">OFFSET(#REF!,0,MATCH(#REF!,#REF!,0)-1,COUNTA(#REF!),1)</definedName>
    <definedName name="Larg_3esq_Percent" localSheetId="14">OFFSET(#REF!,0,MATCH(#REF!,#REF!,0)-1,COUNTA(#REF!),1)</definedName>
    <definedName name="Larg_3esq_Percent">OFFSET(#REF!,0,MATCH(#REF!,#REF!,0)-1,COUNTA(#REF!),1)</definedName>
    <definedName name="Larg_Adir_Percent" localSheetId="12">OFFSET(#REF!,0,MATCH(#REF!,#REF!,0)-1,COUNTA(#REF!),1)</definedName>
    <definedName name="Larg_Adir_Percent" localSheetId="11">OFFSET(#REF!,0,MATCH(#REF!,#REF!,0)-1,COUNTA(#REF!),1)</definedName>
    <definedName name="Larg_Adir_Percent" localSheetId="14">OFFSET(#REF!,0,MATCH(#REF!,#REF!,0)-1,COUNTA(#REF!),1)</definedName>
    <definedName name="Larg_Adir_Percent">OFFSET(#REF!,0,MATCH(#REF!,#REF!,0)-1,COUNTA(#REF!),1)</definedName>
    <definedName name="Larg_Aesq_Percent" localSheetId="12">OFFSET(#REF!,0,MATCH(#REF!,#REF!,0)-1,COUNTA(#REF!),1)</definedName>
    <definedName name="Larg_Aesq_Percent" localSheetId="11">OFFSET(#REF!,0,MATCH(#REF!,#REF!,0)-1,COUNTA(#REF!),1)</definedName>
    <definedName name="Larg_Aesq_Percent" localSheetId="14">OFFSET(#REF!,0,MATCH(#REF!,#REF!,0)-1,COUNTA(#REF!),1)</definedName>
    <definedName name="Larg_Aesq_Percent">OFFSET(#REF!,0,MATCH(#REF!,#REF!,0)-1,COUNTA(#REF!),1)</definedName>
    <definedName name="Larg_faixa_Percent" localSheetId="12">OFFSET(#REF!,0,MATCH(#REF!,#REF!,0)-1,COUNTA(#REF!),1)</definedName>
    <definedName name="Larg_faixa_Percent" localSheetId="11">OFFSET(#REF!,0,MATCH(#REF!,#REF!,0)-1,COUNTA(#REF!),1)</definedName>
    <definedName name="Larg_faixa_Percent" localSheetId="14">OFFSET(#REF!,0,MATCH(#REF!,#REF!,0)-1,COUNTA(#REF!),1)</definedName>
    <definedName name="Larg_faixa_Percent">OFFSET(#REF!,0,MATCH(#REF!,#REF!,0)-1,COUNTA(#REF!),1)</definedName>
    <definedName name="Largura_da_Faixa_de_Tráfego___..........." localSheetId="12">#REF!</definedName>
    <definedName name="Largura_da_Faixa_de_Tráfego___..........." localSheetId="11">#REF!</definedName>
    <definedName name="Largura_da_Faixa_de_Tráfego___..........." localSheetId="14">#REF!</definedName>
    <definedName name="Largura_da_Faixa_de_Tráfego___...........">#REF!</definedName>
    <definedName name="Largura_Linha_Sinal_Horizontal" localSheetId="12">#REF!</definedName>
    <definedName name="Largura_Linha_Sinal_Horizontal">#REF!</definedName>
    <definedName name="Largura_Meio_Fio" localSheetId="12">#REF!</definedName>
    <definedName name="Largura_Meio_Fio">#REF!</definedName>
    <definedName name="Largura_MeioFio" localSheetId="12">#REF!</definedName>
    <definedName name="Largura_MeioFio">#REF!</definedName>
    <definedName name="Largura_Sarjeta" localSheetId="12">#REF!</definedName>
    <definedName name="Largura_Sarjeta">#REF!</definedName>
    <definedName name="LASTRO" localSheetId="12">BDI!____TT79</definedName>
    <definedName name="LASTRO" localSheetId="11">#N/A</definedName>
    <definedName name="LASTRO" localSheetId="14">[0]!____TT79</definedName>
    <definedName name="LASTRO">[0]!____TT79</definedName>
    <definedName name="LB" localSheetId="12">#REF!</definedName>
    <definedName name="LB">#REF!</definedName>
    <definedName name="lbp" localSheetId="12">#REF!</definedName>
    <definedName name="lbp">#REF!</definedName>
    <definedName name="LBU" localSheetId="12">#REF!</definedName>
    <definedName name="LBU">#REF!</definedName>
    <definedName name="LD" localSheetId="12">#REF!</definedName>
    <definedName name="LD">#REF!</definedName>
    <definedName name="LDA" localSheetId="12">#REF!</definedName>
    <definedName name="LDA">#REF!</definedName>
    <definedName name="LDAMA" localSheetId="12">#REF!</definedName>
    <definedName name="LDAMA">#REF!</definedName>
    <definedName name="LDATA" localSheetId="12">#REF!</definedName>
    <definedName name="LDATA">#REF!</definedName>
    <definedName name="LDD">"'file:///D:/Meus documentos/ANASTÁCIO/SERCEL/BR262990800.xls'#$SERVIÇOS.$#REF!$#REF!"</definedName>
    <definedName name="LDI" localSheetId="12">#REF!</definedName>
    <definedName name="LDI" localSheetId="11">#REF!</definedName>
    <definedName name="LDI" localSheetId="14">#REF!</definedName>
    <definedName name="LDI">#REF!</definedName>
    <definedName name="LDI_1" localSheetId="12">#REF!</definedName>
    <definedName name="LDI_1" localSheetId="11">#REF!</definedName>
    <definedName name="LDI_1" localSheetId="14">#REF!</definedName>
    <definedName name="LDI_1">#REF!</definedName>
    <definedName name="LDI_11" localSheetId="12">#REF!</definedName>
    <definedName name="LDI_11">#REF!</definedName>
    <definedName name="LDI_12" localSheetId="12">#REF!</definedName>
    <definedName name="LDI_12">#REF!</definedName>
    <definedName name="LDI_14" localSheetId="12">#REF!</definedName>
    <definedName name="LDI_14">#REF!</definedName>
    <definedName name="LDIANTIGO" localSheetId="12">#REF!</definedName>
    <definedName name="LDIANTIGO">#REF!</definedName>
    <definedName name="LDIATUAL" localSheetId="12">#REF!</definedName>
    <definedName name="LDIATUAL">#REF!</definedName>
    <definedName name="ldnfkljsndf">#REF!</definedName>
    <definedName name="le" localSheetId="12">#REF!</definedName>
    <definedName name="le">#REF!</definedName>
    <definedName name="LEIVAS" localSheetId="12">#REF!</definedName>
    <definedName name="LEIVAS">#REF!</definedName>
    <definedName name="LEO00" localSheetId="12">#REF!</definedName>
    <definedName name="LEO00">#REF!</definedName>
    <definedName name="LevantDrE2" localSheetId="12" hidden="1">#REF!</definedName>
    <definedName name="LevantDrE2" hidden="1">#REF!</definedName>
    <definedName name="LG" localSheetId="12" hidden="1">{#N/A,#N/A,FALSE,"Aging Summary";#N/A,#N/A,FALSE,"Ratio Analysis";#N/A,#N/A,FALSE,"Test 120 Day Accts";#N/A,#N/A,FALSE,"Tickmarks"}</definedName>
    <definedName name="LG" hidden="1">{#N/A,#N/A,FALSE,"Aging Summary";#N/A,#N/A,FALSE,"Ratio Analysis";#N/A,#N/A,FALSE,"Test 120 Day Accts";#N/A,#N/A,FALSE,"Tickmarks"}</definedName>
    <definedName name="LGE" localSheetId="12" hidden="1">{#N/A,#N/A,FALSE,"IR E CS 1997";#N/A,#N/A,FALSE,"PR ND";#N/A,#N/A,FALSE,"8191";#N/A,#N/A,FALSE,"8383";#N/A,#N/A,FALSE,"MP 1024";#N/A,#N/A,FALSE,"AD_EX_97";#N/A,#N/A,FALSE,"BD 97"}</definedName>
    <definedName name="LGE" hidden="1">{#N/A,#N/A,FALSE,"IR E CS 1997";#N/A,#N/A,FALSE,"PR ND";#N/A,#N/A,FALSE,"8191";#N/A,#N/A,FALSE,"8383";#N/A,#N/A,FALSE,"MP 1024";#N/A,#N/A,FALSE,"AD_EX_97";#N/A,#N/A,FALSE,"BD 97"}</definedName>
    <definedName name="lias" localSheetId="12">BDI!kwh</definedName>
    <definedName name="lias" localSheetId="11">#N/A</definedName>
    <definedName name="lias" localSheetId="14">'Mapa+Binômio'!kwh</definedName>
    <definedName name="lias">[0]!kwh</definedName>
    <definedName name="lidia">#N/A</definedName>
    <definedName name="LIG" localSheetId="12">#REF!</definedName>
    <definedName name="LIG">#REF!</definedName>
    <definedName name="ligação" localSheetId="12">BDI!PassaExtenso</definedName>
    <definedName name="ligação" localSheetId="11">#REF!</definedName>
    <definedName name="ligação">[0]!PassaExtenso</definedName>
    <definedName name="LIGAÇÃO_FLEXIVEL" localSheetId="12">#REF!</definedName>
    <definedName name="LIGAÇÃO_FLEXIVEL" localSheetId="11">#REF!</definedName>
    <definedName name="LIGAÇÃO_FLEXIVEL">#REF!</definedName>
    <definedName name="LIGANT" localSheetId="12">#REF!</definedName>
    <definedName name="LIGANT">#REF!</definedName>
    <definedName name="LILASDRENA" localSheetId="12">#REF!</definedName>
    <definedName name="LILASDRENA" localSheetId="11">#REF!</definedName>
    <definedName name="LILASDRENA" localSheetId="14">#REF!</definedName>
    <definedName name="LILASDRENA">#REF!</definedName>
    <definedName name="LILASDRENA_2">#N/A</definedName>
    <definedName name="LILASDRENA_25" localSheetId="12">#REF!</definedName>
    <definedName name="LILASDRENA_25" localSheetId="11">#REF!</definedName>
    <definedName name="LILASDRENA_25" localSheetId="14">#REF!</definedName>
    <definedName name="LILASDRENA_25">#REF!</definedName>
    <definedName name="LILASDRENA_4" localSheetId="12">#REF!</definedName>
    <definedName name="LILASDRENA_4">#REF!</definedName>
    <definedName name="LILASDRENAA" localSheetId="12">#REF!</definedName>
    <definedName name="LILASDRENAA">#REF!</definedName>
    <definedName name="lim" localSheetId="11">[0]!Plan1</definedName>
    <definedName name="lim">#N/A</definedName>
    <definedName name="LIMBU" localSheetId="12">#REF!</definedName>
    <definedName name="LIMBU">#REF!</definedName>
    <definedName name="LIMBUMA" localSheetId="12">#REF!</definedName>
    <definedName name="LIMBUMA">#REF!</definedName>
    <definedName name="LIMBUTA" localSheetId="12">#REF!</definedName>
    <definedName name="LIMBUTA">#REF!</definedName>
    <definedName name="limcount" hidden="1">1</definedName>
    <definedName name="Limp">#N/A</definedName>
    <definedName name="Limp_1" localSheetId="12">#REF!</definedName>
    <definedName name="Limp_1" localSheetId="11">#REF!</definedName>
    <definedName name="Limp_1" localSheetId="14">#REF!</definedName>
    <definedName name="Limp_1">#REF!</definedName>
    <definedName name="Limp_14">#N/A</definedName>
    <definedName name="Limp_7">#N/A</definedName>
    <definedName name="Limp_7_1" localSheetId="12">#REF!</definedName>
    <definedName name="Limp_7_1" localSheetId="11">#REF!</definedName>
    <definedName name="Limp_7_1" localSheetId="14">#REF!</definedName>
    <definedName name="Limp_7_1">#REF!</definedName>
    <definedName name="Limp_7_14">#N/A</definedName>
    <definedName name="LIMPBUE" localSheetId="12">#REF!</definedName>
    <definedName name="LIMPBUE">#REF!</definedName>
    <definedName name="LIMPBUEIRO" localSheetId="12">#REF!</definedName>
    <definedName name="LIMPBUEIRO">#REF!</definedName>
    <definedName name="LimpBueiros" localSheetId="12">#REF!</definedName>
    <definedName name="LimpBueiros">#REF!</definedName>
    <definedName name="LIMPDESCA" localSheetId="12">#REF!</definedName>
    <definedName name="LIMPDESCA">#REF!</definedName>
    <definedName name="limpesa" localSheetId="12">#REF!</definedName>
    <definedName name="limpesa">#REF!</definedName>
    <definedName name="Limpeza">#N/A</definedName>
    <definedName name="Limpeza_placas">#N/A</definedName>
    <definedName name="Limpeza1" localSheetId="12" hidden="1">#REF!</definedName>
    <definedName name="Limpeza1" hidden="1">#REF!</definedName>
    <definedName name="LIMPEZADESCIDA" localSheetId="12">#REF!</definedName>
    <definedName name="LIMPEZADESCIDA">#REF!</definedName>
    <definedName name="LIMPEZAMEIOFIO" localSheetId="12">#REF!</definedName>
    <definedName name="LIMPEZAMEIOFIO">#REF!</definedName>
    <definedName name="LIMPJAZIDA" localSheetId="12">#REF!</definedName>
    <definedName name="LIMPJAZIDA">#REF!</definedName>
    <definedName name="limplac" localSheetId="12">#REF!</definedName>
    <definedName name="limplac">#REF!</definedName>
    <definedName name="LIMPLACA" localSheetId="12">#REF!</definedName>
    <definedName name="LIMPLACA">#REF!</definedName>
    <definedName name="LIMPPLACA" localSheetId="12">#REF!</definedName>
    <definedName name="LIMPPLACA">#REF!</definedName>
    <definedName name="LIMPPONTE" localSheetId="12">#N/A</definedName>
    <definedName name="LIMPPONTE" localSheetId="11">#N/A</definedName>
    <definedName name="LIMPPONTE">#N/A</definedName>
    <definedName name="LIMPPONTE_1" localSheetId="12">#REF!</definedName>
    <definedName name="LIMPPONTE_1" localSheetId="11">#REF!</definedName>
    <definedName name="LIMPPONTE_1" localSheetId="14">#REF!</definedName>
    <definedName name="LIMPPONTE_1">#REF!</definedName>
    <definedName name="LIMPPONTE_14">#N/A</definedName>
    <definedName name="LIMPSARJMFMAN" localSheetId="12">#REF!</definedName>
    <definedName name="LIMPSARJMFMAN">#REF!</definedName>
    <definedName name="LIMPVALA" localSheetId="12">#REF!</definedName>
    <definedName name="LIMPVALA">#REF!</definedName>
    <definedName name="LIMPVALADREN" localSheetId="12">#REF!</definedName>
    <definedName name="LIMPVALADREN">#REF!</definedName>
    <definedName name="LimpValCorte" localSheetId="12">#REF!</definedName>
    <definedName name="LimpValCorte" localSheetId="11">#REF!</definedName>
    <definedName name="LimpValCorte" localSheetId="14">#REF!</definedName>
    <definedName name="LimpValCorte">#REF!</definedName>
    <definedName name="Linhas_OAC" localSheetId="12">#REF!</definedName>
    <definedName name="Linhas_OAC">#REF!</definedName>
    <definedName name="Linhas1_OAC" localSheetId="12">#REF!</definedName>
    <definedName name="Linhas1_OAC">#REF!</definedName>
    <definedName name="Linhas2_OAC" localSheetId="12">#REF!</definedName>
    <definedName name="Linhas2_OAC">#REF!</definedName>
    <definedName name="Linhas3_OAC" localSheetId="12">#REF!</definedName>
    <definedName name="Linhas3_OAC">#REF!</definedName>
    <definedName name="LinhasNãoseaplicaOAC" localSheetId="12">#REF!</definedName>
    <definedName name="LinhasNãoseaplicaOAC">#REF!</definedName>
    <definedName name="LIQUIDO_PREPARADOR" localSheetId="12">#REF!</definedName>
    <definedName name="LIQUIDO_PREPARADOR" localSheetId="11">#REF!</definedName>
    <definedName name="LIQUIDO_PREPARADOR">#REF!</definedName>
    <definedName name="LIQUIDO_SELADOR" localSheetId="12">#REF!</definedName>
    <definedName name="LIQUIDO_SELADOR" localSheetId="11">#REF!</definedName>
    <definedName name="LIQUIDO_SELADOR">#REF!</definedName>
    <definedName name="lista" localSheetId="12">#REF!</definedName>
    <definedName name="lista">#REF!</definedName>
    <definedName name="Lista_Vazia_Sinal_Horizontal" localSheetId="12">#REF!</definedName>
    <definedName name="Lista_Vazia_Sinal_Horizontal">#REF!</definedName>
    <definedName name="LISTA1">#REF!</definedName>
    <definedName name="LISTA2">#REF!</definedName>
    <definedName name="ListaFim" localSheetId="12">#REF!</definedName>
    <definedName name="ListaFim" localSheetId="11">#REF!</definedName>
    <definedName name="ListaFim" localSheetId="14">#REF!</definedName>
    <definedName name="ListaFim">#REF!</definedName>
    <definedName name="ListaSNVS" localSheetId="12">#REF!</definedName>
    <definedName name="ListaSNVS">#REF!</definedName>
    <definedName name="ListaVaziaAcostamento" localSheetId="12">#REF!</definedName>
    <definedName name="ListaVaziaAcostamento">#REF!</definedName>
    <definedName name="ListaVaziaDispositivoLateralOAE" localSheetId="12">#REF!</definedName>
    <definedName name="ListaVaziaDispositivoLateralOAE">#REF!</definedName>
    <definedName name="ListaVaziaOAC" localSheetId="12">#REF!</definedName>
    <definedName name="ListaVaziaOAC">#REF!</definedName>
    <definedName name="ListaVaziaPista" localSheetId="12">#REF!</definedName>
    <definedName name="ListaVaziaPista">#REF!</definedName>
    <definedName name="ListaVaziaTacha" localSheetId="12">#REF!</definedName>
    <definedName name="ListaVaziaTacha">#REF!</definedName>
    <definedName name="LIXA_FERRO" localSheetId="12">#REF!</definedName>
    <definedName name="LIXA_FERRO" localSheetId="11">#REF!</definedName>
    <definedName name="LIXA_FERRO">#REF!</definedName>
    <definedName name="LIXA_MADEIRA" localSheetId="12">#REF!</definedName>
    <definedName name="LIXA_MADEIRA" localSheetId="11">#REF!</definedName>
    <definedName name="LIXA_MADEIRA">#REF!</definedName>
    <definedName name="lixo" localSheetId="12">#REF!</definedName>
    <definedName name="lixo">#REF!</definedName>
    <definedName name="liz">#N/A</definedName>
    <definedName name="ljashdkj" localSheetId="12">#REF!</definedName>
    <definedName name="ljashdkj" localSheetId="11">#REF!</definedName>
    <definedName name="ljashdkj">#REF!</definedName>
    <definedName name="LK" localSheetId="12" hidden="1">#REF!</definedName>
    <definedName name="LK" localSheetId="11">#REF!</definedName>
    <definedName name="LK" hidden="1">#REF!</definedName>
    <definedName name="LKTE" localSheetId="12" hidden="1">#REF!</definedName>
    <definedName name="LKTE" hidden="1">#REF!</definedName>
    <definedName name="LL" localSheetId="12" hidden="1">{#N/A,#N/A,TRUE,"Serviços"}</definedName>
    <definedName name="LL" hidden="1">{#N/A,#N/A,TRUE,"Serviços"}</definedName>
    <definedName name="LLLL">#REF!</definedName>
    <definedName name="LLLLL">#REF!</definedName>
    <definedName name="llllllll" localSheetId="12">BDI!llllllll</definedName>
    <definedName name="llllllll" localSheetId="11">FIT!llllllll</definedName>
    <definedName name="llllllll">[0]!llllllll</definedName>
    <definedName name="llllllll_2" localSheetId="12">BDI!llllllll_2</definedName>
    <definedName name="llllllll_2" localSheetId="11">FIT!llllllll_2</definedName>
    <definedName name="llllllll_2">llllllll_2</definedName>
    <definedName name="llllllll_24">#N/A</definedName>
    <definedName name="llllllll_25" localSheetId="12">BDI!llllllll_25</definedName>
    <definedName name="llllllll_25" localSheetId="11">FIT!llllllll_25</definedName>
    <definedName name="llllllll_25">llllllll_25</definedName>
    <definedName name="llllllll_26" localSheetId="12">BDI!llllllll_26</definedName>
    <definedName name="llllllll_26" localSheetId="11">FIT!llllllll_26</definedName>
    <definedName name="llllllll_26">llllllll_26</definedName>
    <definedName name="llllllll_27" localSheetId="12">BDI!llllllll_27</definedName>
    <definedName name="llllllll_27" localSheetId="11">FIT!llllllll_27</definedName>
    <definedName name="llllllll_27">llllllll_27</definedName>
    <definedName name="lm" localSheetId="12">#REF!</definedName>
    <definedName name="lm">#REF!</definedName>
    <definedName name="lm6\3" localSheetId="12">#REF!</definedName>
    <definedName name="lm6\3">#REF!</definedName>
    <definedName name="LO" localSheetId="11">#REF!</definedName>
    <definedName name="LO">#N/A</definedName>
    <definedName name="LOC" localSheetId="12">#REF!</definedName>
    <definedName name="LOC" localSheetId="11">#REF!</definedName>
    <definedName name="LOC">#REF!</definedName>
    <definedName name="Local" hidden="1">""</definedName>
    <definedName name="LOCAL_MYSQL_DATE_FORMAT" localSheetId="12"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iz_Materiais_Cotados_Percurso" localSheetId="12">#REF!</definedName>
    <definedName name="Localiz_Materiais_Cotados_Percurso">#REF!</definedName>
    <definedName name="LOGOTIPO">"Figura 3"</definedName>
    <definedName name="lot" localSheetId="12">#REF!</definedName>
    <definedName name="lot" localSheetId="11">#REF!</definedName>
    <definedName name="lot">#REF!</definedName>
    <definedName name="lote" localSheetId="12">#REF!</definedName>
    <definedName name="Lote" localSheetId="11">#REF!</definedName>
    <definedName name="lote" localSheetId="14">#REF!</definedName>
    <definedName name="lote">#REF!</definedName>
    <definedName name="lote_10" localSheetId="12">#REF!</definedName>
    <definedName name="lote_10">#REF!</definedName>
    <definedName name="lote_12" localSheetId="12">#REF!</definedName>
    <definedName name="lote_12">#REF!</definedName>
    <definedName name="lote_4" localSheetId="12">#REF!</definedName>
    <definedName name="lote_4">#REF!</definedName>
    <definedName name="lote_9" localSheetId="12">#REF!</definedName>
    <definedName name="lote_9">#REF!</definedName>
    <definedName name="LOTE01">#REF!</definedName>
    <definedName name="LP" localSheetId="12">#REF!</definedName>
    <definedName name="LP">#REF!</definedName>
    <definedName name="lpb" localSheetId="12">#REF!</definedName>
    <definedName name="lpb">#REF!</definedName>
    <definedName name="lpm8f" localSheetId="12">#REF!</definedName>
    <definedName name="lpm8f">#REF!</definedName>
    <definedName name="LPS" localSheetId="12">#REF!</definedName>
    <definedName name="LPS">#REF!</definedName>
    <definedName name="LPTE" localSheetId="12">#REF!</definedName>
    <definedName name="LPTE">#REF!</definedName>
    <definedName name="LPW" localSheetId="12">"$#REF!.$E$30"</definedName>
    <definedName name="LPW" localSheetId="11">#REF!</definedName>
    <definedName name="LPW">"$#REF!.$E$30"</definedName>
    <definedName name="LPWA" localSheetId="12">"$#REF!.$E$29"</definedName>
    <definedName name="LPWA" localSheetId="11">#REF!</definedName>
    <definedName name="LPWA">"$#REF!.$E$29"</definedName>
    <definedName name="LRANJA" localSheetId="12">#REF!</definedName>
    <definedName name="LRANJA" localSheetId="11">#REF!</definedName>
    <definedName name="LRANJA">#REF!</definedName>
    <definedName name="LS" localSheetId="12">"$#REF!.$E$27"</definedName>
    <definedName name="LS" localSheetId="11">#REF!</definedName>
    <definedName name="LS">"$#REF!.$E$27"</definedName>
    <definedName name="LSIND" localSheetId="12">#REF!</definedName>
    <definedName name="LSIND" localSheetId="11">#REF!</definedName>
    <definedName name="LSIND">#REF!</definedName>
    <definedName name="LSMA" localSheetId="12">#REF!</definedName>
    <definedName name="LSMA">#REF!</definedName>
    <definedName name="LSMF" localSheetId="12">#REF!</definedName>
    <definedName name="LSMF">#REF!</definedName>
    <definedName name="LSMF262" localSheetId="12">#REF!</definedName>
    <definedName name="LSMF262">#REF!</definedName>
    <definedName name="LSO" localSheetId="12">#REF!</definedName>
    <definedName name="LSO">#REF!</definedName>
    <definedName name="LSTA" localSheetId="12">#REF!</definedName>
    <definedName name="LSTA">#REF!</definedName>
    <definedName name="LSW" localSheetId="12">"$#REF!.$E$29"</definedName>
    <definedName name="LSW" localSheetId="11">#REF!</definedName>
    <definedName name="LSW">"$#REF!.$E$29"</definedName>
    <definedName name="LSWA" localSheetId="12">"$#REF!.$E$28"</definedName>
    <definedName name="LSWA" localSheetId="11">#REF!</definedName>
    <definedName name="LSWA">"$#REF!.$E$28"</definedName>
    <definedName name="LT" localSheetId="12">#REF!</definedName>
    <definedName name="LT">#REF!</definedName>
    <definedName name="lu" localSheetId="12" hidden="1">{#N/A,#N/A,FALSE,"MO (2)"}</definedName>
    <definedName name="lu" localSheetId="11" hidden="1">{#N/A,#N/A,FALSE,"MO (2)"}</definedName>
    <definedName name="lu" hidden="1">{#N/A,#N/A,FALSE,"MO (2)"}</definedName>
    <definedName name="lub" localSheetId="12">#REF!</definedName>
    <definedName name="lub">#REF!</definedName>
    <definedName name="LUCRO" localSheetId="12">#REF!</definedName>
    <definedName name="LUCRO">#REF!</definedName>
    <definedName name="LUCROMATBET" localSheetId="12">#REF!</definedName>
    <definedName name="LUCROMATBET">#REF!</definedName>
    <definedName name="luis" localSheetId="12" hidden="1">{"'Plan1 (2)'!$A$5:$F$63"}</definedName>
    <definedName name="luis" localSheetId="11" hidden="1">{"'Plan1 (2)'!$A$5:$F$63"}</definedName>
    <definedName name="luis" hidden="1">{"'Plan1 (2)'!$A$5:$F$63"}</definedName>
    <definedName name="luiz" localSheetId="12">#REF!</definedName>
    <definedName name="luiz">#REF!</definedName>
    <definedName name="LVC" localSheetId="12">"'file:///D:/Meus documentos/ANASTÁCIO/SERCEL/BR262990800.xls'#$SERVIÇOS.$#REF!$#REF!"</definedName>
    <definedName name="LVC" localSheetId="11">#REF!</definedName>
    <definedName name="LVC">"'file:///D:/Meus documentos/ANASTÁCIO/SERCEL/BR262990800.xls'#$SERVIÇOS.$#REF!$#REF!"</definedName>
    <definedName name="LVD" localSheetId="12">"'file:///D:/Meus documentos/ANASTÁCIO/SERCEL/BR262990800.xls'#$SERVIÇOS.$#REF!$#REF!"</definedName>
    <definedName name="LVD" localSheetId="11">#REF!</definedName>
    <definedName name="LVD">"'file:///D:/Meus documentos/ANASTÁCIO/SERCEL/BR262990800.xls'#$SERVIÇOS.$#REF!$#REF!"</definedName>
    <definedName name="lvp1\2" localSheetId="12">#REF!</definedName>
    <definedName name="lvp1\2">#REF!</definedName>
    <definedName name="lxaf" localSheetId="12">#REF!</definedName>
    <definedName name="lxaf">#REF!</definedName>
    <definedName name="M" localSheetId="12">#REF!</definedName>
    <definedName name="M" localSheetId="11">#REF!</definedName>
    <definedName name="M" localSheetId="14">#REF!</definedName>
    <definedName name="M">#REF!</definedName>
    <definedName name="M_003">#N/A</definedName>
    <definedName name="M_003_1" localSheetId="12">#REF!</definedName>
    <definedName name="M_003_1" localSheetId="11">#REF!</definedName>
    <definedName name="M_003_1" localSheetId="14">#REF!</definedName>
    <definedName name="M_003_1">#REF!</definedName>
    <definedName name="M_100">#N/A</definedName>
    <definedName name="M_100_1" localSheetId="12">#REF!</definedName>
    <definedName name="M_100_1" localSheetId="11">#REF!</definedName>
    <definedName name="M_100_1" localSheetId="14">#REF!</definedName>
    <definedName name="M_100_1">#REF!</definedName>
    <definedName name="m_2.04" localSheetId="12">#REF!</definedName>
    <definedName name="m_2.04" localSheetId="11">#REF!</definedName>
    <definedName name="m_2.04" localSheetId="14">#REF!</definedName>
    <definedName name="m_2.04">#REF!</definedName>
    <definedName name="M_2.05" localSheetId="12">#REF!</definedName>
    <definedName name="M_2.05" localSheetId="11">#REF!</definedName>
    <definedName name="M_2.05" localSheetId="14">#REF!</definedName>
    <definedName name="M_2.05">#REF!</definedName>
    <definedName name="m_2.06" localSheetId="12">#REF!</definedName>
    <definedName name="m_2.06" localSheetId="11">#REF!</definedName>
    <definedName name="m_2.06" localSheetId="14">#REF!</definedName>
    <definedName name="m_2.06">#REF!</definedName>
    <definedName name="M_2.07" localSheetId="12">#REF!</definedName>
    <definedName name="M_2.07" localSheetId="11">#REF!</definedName>
    <definedName name="M_2.07" localSheetId="14">#REF!</definedName>
    <definedName name="M_2.07">#REF!</definedName>
    <definedName name="M_2.08" localSheetId="12">#REF!</definedName>
    <definedName name="M_2.08" localSheetId="11">#REF!</definedName>
    <definedName name="M_2.08" localSheetId="14">#REF!</definedName>
    <definedName name="M_2.08">#REF!</definedName>
    <definedName name="M_2.09" localSheetId="12">#REF!</definedName>
    <definedName name="M_2.09" localSheetId="11">#REF!</definedName>
    <definedName name="M_2.09" localSheetId="14">#REF!</definedName>
    <definedName name="M_2.09">#REF!</definedName>
    <definedName name="M_2.10" localSheetId="12">#REF!</definedName>
    <definedName name="M_2.10" localSheetId="11">#REF!</definedName>
    <definedName name="M_2.10" localSheetId="14">#REF!</definedName>
    <definedName name="M_2.10">#REF!</definedName>
    <definedName name="M_2.11" localSheetId="12">#REF!</definedName>
    <definedName name="M_2.11" localSheetId="11">#REF!</definedName>
    <definedName name="M_2.11" localSheetId="14">#REF!</definedName>
    <definedName name="M_2.11">#REF!</definedName>
    <definedName name="M_2.12" localSheetId="12">#REF!</definedName>
    <definedName name="M_2.12" localSheetId="11">#REF!</definedName>
    <definedName name="M_2.12" localSheetId="14">#REF!</definedName>
    <definedName name="M_2.12">#REF!</definedName>
    <definedName name="M_2.13" localSheetId="12">#REF!</definedName>
    <definedName name="M_2.13" localSheetId="11">#REF!</definedName>
    <definedName name="M_2.13" localSheetId="14">#REF!</definedName>
    <definedName name="M_2.13">#REF!</definedName>
    <definedName name="M_2.14" localSheetId="12">#REF!</definedName>
    <definedName name="M_2.14" localSheetId="11">#REF!</definedName>
    <definedName name="M_2.14" localSheetId="14">#REF!</definedName>
    <definedName name="M_2.14">#REF!</definedName>
    <definedName name="M_202">#N/A</definedName>
    <definedName name="M_202_1" localSheetId="12">#REF!</definedName>
    <definedName name="M_202_1" localSheetId="11">#REF!</definedName>
    <definedName name="M_202_1" localSheetId="14">#REF!</definedName>
    <definedName name="M_202_1">#REF!</definedName>
    <definedName name="M_205">#N/A</definedName>
    <definedName name="M_205_1" localSheetId="12">#REF!</definedName>
    <definedName name="M_205_1" localSheetId="11">#REF!</definedName>
    <definedName name="M_205_1" localSheetId="14">#REF!</definedName>
    <definedName name="M_205_1">#REF!</definedName>
    <definedName name="M_210">#N/A</definedName>
    <definedName name="M_210_1" localSheetId="12">#REF!</definedName>
    <definedName name="M_210_1" localSheetId="11">#REF!</definedName>
    <definedName name="M_210_1" localSheetId="14">#REF!</definedName>
    <definedName name="M_210_1">#REF!</definedName>
    <definedName name="M_211">#N/A</definedName>
    <definedName name="M_211_1" localSheetId="12">#REF!</definedName>
    <definedName name="M_211_1" localSheetId="11">#REF!</definedName>
    <definedName name="M_211_1" localSheetId="14">#REF!</definedName>
    <definedName name="M_211_1">#REF!</definedName>
    <definedName name="M_319">#N/A</definedName>
    <definedName name="M_319_1" localSheetId="12">#REF!</definedName>
    <definedName name="M_319_1" localSheetId="11">#REF!</definedName>
    <definedName name="M_319_1" localSheetId="14">#REF!</definedName>
    <definedName name="M_319_1">#REF!</definedName>
    <definedName name="M_320">#N/A</definedName>
    <definedName name="M_320_1" localSheetId="12">#REF!</definedName>
    <definedName name="M_320_1" localSheetId="11">#REF!</definedName>
    <definedName name="M_320_1" localSheetId="14">#REF!</definedName>
    <definedName name="M_320_1">#REF!</definedName>
    <definedName name="M_321">#N/A</definedName>
    <definedName name="M_321_1" localSheetId="12">#REF!</definedName>
    <definedName name="M_321_1" localSheetId="11">#REF!</definedName>
    <definedName name="M_321_1" localSheetId="14">#REF!</definedName>
    <definedName name="M_321_1">#REF!</definedName>
    <definedName name="M_334">#N/A</definedName>
    <definedName name="M_334_1" localSheetId="12">#REF!</definedName>
    <definedName name="M_334_1" localSheetId="11">#REF!</definedName>
    <definedName name="M_334_1" localSheetId="14">#REF!</definedName>
    <definedName name="M_334_1">#REF!</definedName>
    <definedName name="M_335">#N/A</definedName>
    <definedName name="M_335_1" localSheetId="12">#REF!</definedName>
    <definedName name="M_335_1" localSheetId="11">#REF!</definedName>
    <definedName name="M_335_1" localSheetId="14">#REF!</definedName>
    <definedName name="M_335_1">#REF!</definedName>
    <definedName name="M_343">#N/A</definedName>
    <definedName name="M_343_1" localSheetId="12">#REF!</definedName>
    <definedName name="M_343_1" localSheetId="11">#REF!</definedName>
    <definedName name="M_343_1" localSheetId="14">#REF!</definedName>
    <definedName name="M_343_1">#REF!</definedName>
    <definedName name="M_346">#N/A</definedName>
    <definedName name="M_346_1" localSheetId="12">#REF!</definedName>
    <definedName name="M_346_1" localSheetId="11">#REF!</definedName>
    <definedName name="M_346_1" localSheetId="14">#REF!</definedName>
    <definedName name="M_346_1">#REF!</definedName>
    <definedName name="M_405">#N/A</definedName>
    <definedName name="M_405_1" localSheetId="12">#REF!</definedName>
    <definedName name="M_405_1" localSheetId="11">#REF!</definedName>
    <definedName name="M_405_1" localSheetId="14">#REF!</definedName>
    <definedName name="M_405_1">#REF!</definedName>
    <definedName name="M_406">#N/A</definedName>
    <definedName name="M_406_1" localSheetId="12">#REF!</definedName>
    <definedName name="M_406_1" localSheetId="11">#REF!</definedName>
    <definedName name="M_406_1" localSheetId="14">#REF!</definedName>
    <definedName name="M_406_1">#REF!</definedName>
    <definedName name="M_408">#N/A</definedName>
    <definedName name="M_408_1" localSheetId="12">#REF!</definedName>
    <definedName name="M_408_1" localSheetId="11">#REF!</definedName>
    <definedName name="M_408_1" localSheetId="14">#REF!</definedName>
    <definedName name="M_408_1">#REF!</definedName>
    <definedName name="M_413">#N/A</definedName>
    <definedName name="M_413_1" localSheetId="12">#REF!</definedName>
    <definedName name="M_413_1" localSheetId="11">#REF!</definedName>
    <definedName name="M_413_1" localSheetId="14">#REF!</definedName>
    <definedName name="M_413_1">#REF!</definedName>
    <definedName name="M_420">#N/A</definedName>
    <definedName name="M_420_1" localSheetId="12">#REF!</definedName>
    <definedName name="M_420_1" localSheetId="11">#REF!</definedName>
    <definedName name="M_420_1" localSheetId="14">#REF!</definedName>
    <definedName name="M_420_1">#REF!</definedName>
    <definedName name="M_421">#N/A</definedName>
    <definedName name="M_421_1" localSheetId="12">#REF!</definedName>
    <definedName name="M_421_1" localSheetId="11">#REF!</definedName>
    <definedName name="M_421_1" localSheetId="14">#REF!</definedName>
    <definedName name="M_421_1">#REF!</definedName>
    <definedName name="M_601">#N/A</definedName>
    <definedName name="M_601_1" localSheetId="12">#REF!</definedName>
    <definedName name="M_601_1" localSheetId="11">#REF!</definedName>
    <definedName name="M_601_1" localSheetId="14">#REF!</definedName>
    <definedName name="M_601_1">#REF!</definedName>
    <definedName name="M_607">#N/A</definedName>
    <definedName name="M_607_1" localSheetId="12">#REF!</definedName>
    <definedName name="M_607_1" localSheetId="11">#REF!</definedName>
    <definedName name="M_607_1" localSheetId="14">#REF!</definedName>
    <definedName name="M_607_1">#REF!</definedName>
    <definedName name="M_608">#N/A</definedName>
    <definedName name="M_608_1" localSheetId="12">#REF!</definedName>
    <definedName name="M_608_1" localSheetId="11">#REF!</definedName>
    <definedName name="M_608_1" localSheetId="14">#REF!</definedName>
    <definedName name="M_608_1">#REF!</definedName>
    <definedName name="M_609">#N/A</definedName>
    <definedName name="M_609_1" localSheetId="12">#REF!</definedName>
    <definedName name="M_609_1" localSheetId="11">#REF!</definedName>
    <definedName name="M_609_1" localSheetId="14">#REF!</definedName>
    <definedName name="M_609_1">#REF!</definedName>
    <definedName name="M_611">#N/A</definedName>
    <definedName name="M_611_1" localSheetId="12">#REF!</definedName>
    <definedName name="M_611_1" localSheetId="11">#REF!</definedName>
    <definedName name="M_611_1" localSheetId="14">#REF!</definedName>
    <definedName name="M_611_1">#REF!</definedName>
    <definedName name="M_615">#N/A</definedName>
    <definedName name="M_615_1" localSheetId="12">#REF!</definedName>
    <definedName name="M_615_1" localSheetId="11">#REF!</definedName>
    <definedName name="M_615_1" localSheetId="14">#REF!</definedName>
    <definedName name="M_615_1">#REF!</definedName>
    <definedName name="M_616">#N/A</definedName>
    <definedName name="M_616_1" localSheetId="12">#REF!</definedName>
    <definedName name="M_616_1" localSheetId="11">#REF!</definedName>
    <definedName name="M_616_1" localSheetId="14">#REF!</definedName>
    <definedName name="M_616_1">#REF!</definedName>
    <definedName name="M_619">#N/A</definedName>
    <definedName name="M_619_1" localSheetId="12">#REF!</definedName>
    <definedName name="M_619_1" localSheetId="11">#REF!</definedName>
    <definedName name="M_619_1" localSheetId="14">#REF!</definedName>
    <definedName name="M_619_1">#REF!</definedName>
    <definedName name="M_621">#N/A</definedName>
    <definedName name="M_621_1" localSheetId="12">#REF!</definedName>
    <definedName name="M_621_1" localSheetId="11">#REF!</definedName>
    <definedName name="M_621_1" localSheetId="14">#REF!</definedName>
    <definedName name="M_621_1">#REF!</definedName>
    <definedName name="M_702">#N/A</definedName>
    <definedName name="M_702_1" localSheetId="12">#REF!</definedName>
    <definedName name="M_702_1" localSheetId="11">#REF!</definedName>
    <definedName name="M_702_1" localSheetId="14">#REF!</definedName>
    <definedName name="M_702_1">#REF!</definedName>
    <definedName name="M_704">#N/A</definedName>
    <definedName name="M_704_1" localSheetId="12">#REF!</definedName>
    <definedName name="M_704_1" localSheetId="11">#REF!</definedName>
    <definedName name="M_704_1" localSheetId="14">#REF!</definedName>
    <definedName name="M_704_1">#REF!</definedName>
    <definedName name="M_710">#N/A</definedName>
    <definedName name="M_710_1" localSheetId="12">#REF!</definedName>
    <definedName name="M_710_1" localSheetId="11">#REF!</definedName>
    <definedName name="M_710_1" localSheetId="14">#REF!</definedName>
    <definedName name="M_710_1">#REF!</definedName>
    <definedName name="m_800">#N/A</definedName>
    <definedName name="m_800_1" localSheetId="12">#REF!</definedName>
    <definedName name="m_800_1" localSheetId="11">#REF!</definedName>
    <definedName name="m_800_1" localSheetId="14">#REF!</definedName>
    <definedName name="m_800_1">#REF!</definedName>
    <definedName name="M_905">#N/A</definedName>
    <definedName name="M_905_1" localSheetId="12">#REF!</definedName>
    <definedName name="M_905_1" localSheetId="11">#REF!</definedName>
    <definedName name="M_905_1" localSheetId="14">#REF!</definedName>
    <definedName name="M_905_1">#REF!</definedName>
    <definedName name="M_912">#N/A</definedName>
    <definedName name="M_912_1" localSheetId="12">#REF!</definedName>
    <definedName name="M_912_1" localSheetId="11">#REF!</definedName>
    <definedName name="M_912_1" localSheetId="14">#REF!</definedName>
    <definedName name="M_912_1">#REF!</definedName>
    <definedName name="M_965">#N/A</definedName>
    <definedName name="M_965_1" localSheetId="12">#REF!</definedName>
    <definedName name="M_965_1" localSheetId="11">#REF!</definedName>
    <definedName name="M_965_1" localSheetId="14">#REF!</definedName>
    <definedName name="M_965_1">#REF!</definedName>
    <definedName name="M_969">#N/A</definedName>
    <definedName name="M_969_1" localSheetId="12">#REF!</definedName>
    <definedName name="M_969_1" localSheetId="11">#REF!</definedName>
    <definedName name="M_969_1" localSheetId="14">#REF!</definedName>
    <definedName name="M_969_1">#REF!</definedName>
    <definedName name="M_970">#N/A</definedName>
    <definedName name="M_970_1" localSheetId="12">#REF!</definedName>
    <definedName name="M_970_1" localSheetId="11">#REF!</definedName>
    <definedName name="M_970_1" localSheetId="14">#REF!</definedName>
    <definedName name="M_970_1">#REF!</definedName>
    <definedName name="M_972">#N/A</definedName>
    <definedName name="M_972_1" localSheetId="12">#REF!</definedName>
    <definedName name="M_972_1" localSheetId="11">#REF!</definedName>
    <definedName name="M_972_1" localSheetId="14">#REF!</definedName>
    <definedName name="M_972_1">#REF!</definedName>
    <definedName name="M_973">#N/A</definedName>
    <definedName name="M_973_1" localSheetId="12">#REF!</definedName>
    <definedName name="M_973_1" localSheetId="11">#REF!</definedName>
    <definedName name="M_973_1" localSheetId="14">#REF!</definedName>
    <definedName name="M_973_1">#REF!</definedName>
    <definedName name="M_975">#N/A</definedName>
    <definedName name="M_975_1" localSheetId="12">#REF!</definedName>
    <definedName name="M_975_1" localSheetId="11">#REF!</definedName>
    <definedName name="M_975_1" localSheetId="14">#REF!</definedName>
    <definedName name="M_975_1">#REF!</definedName>
    <definedName name="M_980">#N/A</definedName>
    <definedName name="M_980_1" localSheetId="12">#REF!</definedName>
    <definedName name="M_980_1" localSheetId="11">#REF!</definedName>
    <definedName name="M_980_1" localSheetId="14">#REF!</definedName>
    <definedName name="M_980_1">#REF!</definedName>
    <definedName name="m001m" localSheetId="12">#REF!</definedName>
    <definedName name="m001m" localSheetId="11">#REF!</definedName>
    <definedName name="m001m">#REF!</definedName>
    <definedName name="m001p" localSheetId="12">#REF!</definedName>
    <definedName name="m001p" localSheetId="11">#REF!</definedName>
    <definedName name="m001p">#REF!</definedName>
    <definedName name="m002m" localSheetId="12">#REF!</definedName>
    <definedName name="m002m" localSheetId="11">#REF!</definedName>
    <definedName name="m002m">#REF!</definedName>
    <definedName name="m002p" localSheetId="12">#REF!</definedName>
    <definedName name="m002p" localSheetId="11">#REF!</definedName>
    <definedName name="m002p">#REF!</definedName>
    <definedName name="m003m" localSheetId="12">#REF!</definedName>
    <definedName name="m003m" localSheetId="11">#REF!</definedName>
    <definedName name="m003m">#REF!</definedName>
    <definedName name="m003p" localSheetId="12">#REF!</definedName>
    <definedName name="m003p" localSheetId="11">#REF!</definedName>
    <definedName name="m003p">#REF!</definedName>
    <definedName name="m004m" localSheetId="12">#REF!</definedName>
    <definedName name="m004m" localSheetId="11">#REF!</definedName>
    <definedName name="m004m">#REF!</definedName>
    <definedName name="m004p" localSheetId="12">#REF!</definedName>
    <definedName name="m004p" localSheetId="11">#REF!</definedName>
    <definedName name="m004p">#REF!</definedName>
    <definedName name="m005m" localSheetId="12">#REF!</definedName>
    <definedName name="m005m" localSheetId="11">#REF!</definedName>
    <definedName name="m005m">#REF!</definedName>
    <definedName name="m005p" localSheetId="12">#REF!</definedName>
    <definedName name="m005p" localSheetId="11">#REF!</definedName>
    <definedName name="m005p">#REF!</definedName>
    <definedName name="m101m" localSheetId="12">#REF!</definedName>
    <definedName name="m101m" localSheetId="11">#REF!</definedName>
    <definedName name="m101m">#REF!</definedName>
    <definedName name="m101p" localSheetId="12">#REF!</definedName>
    <definedName name="m101p" localSheetId="11">#REF!</definedName>
    <definedName name="m101p">#REF!</definedName>
    <definedName name="m102m" localSheetId="12">#REF!</definedName>
    <definedName name="m102m" localSheetId="11">#REF!</definedName>
    <definedName name="m102m">#REF!</definedName>
    <definedName name="m102p" localSheetId="12">#REF!</definedName>
    <definedName name="m102p" localSheetId="11">#REF!</definedName>
    <definedName name="m102p">#REF!</definedName>
    <definedName name="m103m" localSheetId="12">#REF!</definedName>
    <definedName name="m103m" localSheetId="11">#REF!</definedName>
    <definedName name="m103m">#REF!</definedName>
    <definedName name="m103p" localSheetId="12">#REF!</definedName>
    <definedName name="m103p" localSheetId="11">#REF!</definedName>
    <definedName name="m103p">#REF!</definedName>
    <definedName name="m104m" localSheetId="12">#REF!</definedName>
    <definedName name="m104m" localSheetId="11">#REF!</definedName>
    <definedName name="m104m">#REF!</definedName>
    <definedName name="m104p" localSheetId="12">#REF!</definedName>
    <definedName name="m104p" localSheetId="11">#REF!</definedName>
    <definedName name="m104p">#REF!</definedName>
    <definedName name="m105m" localSheetId="12">#REF!</definedName>
    <definedName name="m105m" localSheetId="11">#REF!</definedName>
    <definedName name="m105m">#REF!</definedName>
    <definedName name="m105p" localSheetId="12">#REF!</definedName>
    <definedName name="m105p" localSheetId="11">#REF!</definedName>
    <definedName name="m105p">#REF!</definedName>
    <definedName name="m106m" localSheetId="12">#REF!</definedName>
    <definedName name="m106m" localSheetId="11">#REF!</definedName>
    <definedName name="m106m">#REF!</definedName>
    <definedName name="m106p" localSheetId="12">#REF!</definedName>
    <definedName name="m106p" localSheetId="11">#REF!</definedName>
    <definedName name="m106p">#REF!</definedName>
    <definedName name="m107m" localSheetId="12">#REF!</definedName>
    <definedName name="m107m" localSheetId="11">#REF!</definedName>
    <definedName name="m107m">#REF!</definedName>
    <definedName name="m107p" localSheetId="12">#REF!</definedName>
    <definedName name="m107p" localSheetId="11">#REF!</definedName>
    <definedName name="m107p">#REF!</definedName>
    <definedName name="m108m" localSheetId="12">#REF!</definedName>
    <definedName name="m108m" localSheetId="11">#REF!</definedName>
    <definedName name="m108m">#REF!</definedName>
    <definedName name="m108p" localSheetId="12">#REF!</definedName>
    <definedName name="m108p" localSheetId="11">#REF!</definedName>
    <definedName name="m108p">#REF!</definedName>
    <definedName name="m109m" localSheetId="12">#REF!</definedName>
    <definedName name="m109m" localSheetId="11">#REF!</definedName>
    <definedName name="m109m">#REF!</definedName>
    <definedName name="m109p" localSheetId="12">#REF!</definedName>
    <definedName name="m109p" localSheetId="11">#REF!</definedName>
    <definedName name="m109p">#REF!</definedName>
    <definedName name="m110m" localSheetId="12">#REF!</definedName>
    <definedName name="m110m" localSheetId="11">#REF!</definedName>
    <definedName name="m110m">#REF!</definedName>
    <definedName name="m110p" localSheetId="12">#REF!</definedName>
    <definedName name="m110p" localSheetId="11">#REF!</definedName>
    <definedName name="m110p">#REF!</definedName>
    <definedName name="m111m" localSheetId="12">#REF!</definedName>
    <definedName name="m111m" localSheetId="11">#REF!</definedName>
    <definedName name="m111m">#REF!</definedName>
    <definedName name="m111p" localSheetId="12">#REF!</definedName>
    <definedName name="m111p" localSheetId="11">#REF!</definedName>
    <definedName name="m111p">#REF!</definedName>
    <definedName name="m112m" localSheetId="12">#REF!</definedName>
    <definedName name="m112m" localSheetId="11">#REF!</definedName>
    <definedName name="m112m">#REF!</definedName>
    <definedName name="m112p" localSheetId="12">#REF!</definedName>
    <definedName name="m112p" localSheetId="11">#REF!</definedName>
    <definedName name="m112p">#REF!</definedName>
    <definedName name="m114m" localSheetId="12">#REF!</definedName>
    <definedName name="m114m" localSheetId="11">#REF!</definedName>
    <definedName name="m114m">#REF!</definedName>
    <definedName name="m114p" localSheetId="12">#REF!</definedName>
    <definedName name="m114p" localSheetId="11">#REF!</definedName>
    <definedName name="m114p">#REF!</definedName>
    <definedName name="m201m" localSheetId="12">#REF!</definedName>
    <definedName name="m201m" localSheetId="11">#REF!</definedName>
    <definedName name="m201m">#REF!</definedName>
    <definedName name="m201p" localSheetId="12">#REF!</definedName>
    <definedName name="m201p" localSheetId="11">#REF!</definedName>
    <definedName name="m201p">#REF!</definedName>
    <definedName name="m202m" localSheetId="12">#REF!</definedName>
    <definedName name="m202m" localSheetId="11">#REF!</definedName>
    <definedName name="m202m">#REF!</definedName>
    <definedName name="m202p" localSheetId="12">#REF!</definedName>
    <definedName name="m202p" localSheetId="11">#REF!</definedName>
    <definedName name="m202p">#REF!</definedName>
    <definedName name="m307m" localSheetId="12">#REF!</definedName>
    <definedName name="m307m" localSheetId="11">#REF!</definedName>
    <definedName name="m307m">#REF!</definedName>
    <definedName name="m307p" localSheetId="12">#REF!</definedName>
    <definedName name="m307p" localSheetId="11">#REF!</definedName>
    <definedName name="m307p">#REF!</definedName>
    <definedName name="m319m" localSheetId="12">#REF!</definedName>
    <definedName name="m319m" localSheetId="11">#REF!</definedName>
    <definedName name="m319m">#REF!</definedName>
    <definedName name="m319p" localSheetId="12">#REF!</definedName>
    <definedName name="m319p" localSheetId="11">#REF!</definedName>
    <definedName name="m319p">#REF!</definedName>
    <definedName name="m320m" localSheetId="12">#REF!</definedName>
    <definedName name="m320m" localSheetId="11">#REF!</definedName>
    <definedName name="m320m">#REF!</definedName>
    <definedName name="m320p" localSheetId="12">#REF!</definedName>
    <definedName name="m320p" localSheetId="11">#REF!</definedName>
    <definedName name="m320p">#REF!</definedName>
    <definedName name="m321m" localSheetId="12">#REF!</definedName>
    <definedName name="m321m" localSheetId="11">#REF!</definedName>
    <definedName name="m321m">#REF!</definedName>
    <definedName name="m321p" localSheetId="12">#REF!</definedName>
    <definedName name="m321p" localSheetId="11">#REF!</definedName>
    <definedName name="m321p">#REF!</definedName>
    <definedName name="m322m" localSheetId="12">#REF!</definedName>
    <definedName name="m322m" localSheetId="11">#REF!</definedName>
    <definedName name="m322m">#REF!</definedName>
    <definedName name="m322p" localSheetId="12">#REF!</definedName>
    <definedName name="m322p" localSheetId="11">#REF!</definedName>
    <definedName name="m322p">#REF!</definedName>
    <definedName name="m323m" localSheetId="12">#REF!</definedName>
    <definedName name="m323m" localSheetId="11">#REF!</definedName>
    <definedName name="m323m">#REF!</definedName>
    <definedName name="m323p" localSheetId="12">#REF!</definedName>
    <definedName name="m323p" localSheetId="11">#REF!</definedName>
    <definedName name="m323p">#REF!</definedName>
    <definedName name="m324m" localSheetId="12">#REF!</definedName>
    <definedName name="m324m" localSheetId="11">#REF!</definedName>
    <definedName name="m324m">#REF!</definedName>
    <definedName name="m324p" localSheetId="12">#REF!</definedName>
    <definedName name="m324p" localSheetId="11">#REF!</definedName>
    <definedName name="m324p">#REF!</definedName>
    <definedName name="m325m" localSheetId="12">#REF!</definedName>
    <definedName name="m325m" localSheetId="11">#REF!</definedName>
    <definedName name="m325m">#REF!</definedName>
    <definedName name="m325p" localSheetId="12">#REF!</definedName>
    <definedName name="m325p" localSheetId="11">#REF!</definedName>
    <definedName name="m325p">#REF!</definedName>
    <definedName name="m326m" localSheetId="12">#REF!</definedName>
    <definedName name="m326m" localSheetId="11">#REF!</definedName>
    <definedName name="m326m">#REF!</definedName>
    <definedName name="m326p" localSheetId="12">#REF!</definedName>
    <definedName name="m326p" localSheetId="11">#REF!</definedName>
    <definedName name="m326p">#REF!</definedName>
    <definedName name="m328m" localSheetId="12">#REF!</definedName>
    <definedName name="m328m" localSheetId="11">#REF!</definedName>
    <definedName name="m328m">#REF!</definedName>
    <definedName name="m328p" localSheetId="12">#REF!</definedName>
    <definedName name="m328p" localSheetId="11">#REF!</definedName>
    <definedName name="m328p">#REF!</definedName>
    <definedName name="m330m" localSheetId="12">#REF!</definedName>
    <definedName name="m330m" localSheetId="11">#REF!</definedName>
    <definedName name="m330m">#REF!</definedName>
    <definedName name="m330p" localSheetId="12">#REF!</definedName>
    <definedName name="m330p" localSheetId="11">#REF!</definedName>
    <definedName name="m330p">#REF!</definedName>
    <definedName name="m331m" localSheetId="12">#REF!</definedName>
    <definedName name="m331m" localSheetId="11">#REF!</definedName>
    <definedName name="m331m">#REF!</definedName>
    <definedName name="m331p" localSheetId="12">#REF!</definedName>
    <definedName name="m331p" localSheetId="11">#REF!</definedName>
    <definedName name="m331p">#REF!</definedName>
    <definedName name="m332m" localSheetId="12">#REF!</definedName>
    <definedName name="m332m" localSheetId="11">#REF!</definedName>
    <definedName name="m332m">#REF!</definedName>
    <definedName name="m332p" localSheetId="12">#REF!</definedName>
    <definedName name="m332p" localSheetId="11">#REF!</definedName>
    <definedName name="m332p">#REF!</definedName>
    <definedName name="m334m" localSheetId="12">#REF!</definedName>
    <definedName name="m334m" localSheetId="11">#REF!</definedName>
    <definedName name="m334m">#REF!</definedName>
    <definedName name="m334p" localSheetId="12">#REF!</definedName>
    <definedName name="m334p" localSheetId="11">#REF!</definedName>
    <definedName name="m334p">#REF!</definedName>
    <definedName name="m335m" localSheetId="12">#REF!</definedName>
    <definedName name="m335m" localSheetId="11">#REF!</definedName>
    <definedName name="m335m">#REF!</definedName>
    <definedName name="m335p" localSheetId="12">#REF!</definedName>
    <definedName name="m335p" localSheetId="11">#REF!</definedName>
    <definedName name="m335p">#REF!</definedName>
    <definedName name="m338m" localSheetId="12">#REF!</definedName>
    <definedName name="m338m" localSheetId="11">#REF!</definedName>
    <definedName name="m338m">#REF!</definedName>
    <definedName name="m338p" localSheetId="12">#REF!</definedName>
    <definedName name="m338p" localSheetId="11">#REF!</definedName>
    <definedName name="m338p">#REF!</definedName>
    <definedName name="m339m" localSheetId="12">#REF!</definedName>
    <definedName name="m339m" localSheetId="11">#REF!</definedName>
    <definedName name="m339m">#REF!</definedName>
    <definedName name="m339p" localSheetId="12">#REF!</definedName>
    <definedName name="m339p" localSheetId="11">#REF!</definedName>
    <definedName name="m339p">#REF!</definedName>
    <definedName name="m340m" localSheetId="12">#REF!</definedName>
    <definedName name="m340m" localSheetId="11">#REF!</definedName>
    <definedName name="m340m">#REF!</definedName>
    <definedName name="m340p" localSheetId="12">#REF!</definedName>
    <definedName name="m340p" localSheetId="11">#REF!</definedName>
    <definedName name="m340p">#REF!</definedName>
    <definedName name="m341m" localSheetId="12">#REF!</definedName>
    <definedName name="m341m" localSheetId="11">#REF!</definedName>
    <definedName name="m341m">#REF!</definedName>
    <definedName name="m341p" localSheetId="12">#REF!</definedName>
    <definedName name="m341p" localSheetId="11">#REF!</definedName>
    <definedName name="m341p">#REF!</definedName>
    <definedName name="m342m" localSheetId="12">#REF!</definedName>
    <definedName name="m342m" localSheetId="11">#REF!</definedName>
    <definedName name="m342m">#REF!</definedName>
    <definedName name="m342p" localSheetId="12">#REF!</definedName>
    <definedName name="m342p" localSheetId="11">#REF!</definedName>
    <definedName name="m342p">#REF!</definedName>
    <definedName name="m343m" localSheetId="12">#REF!</definedName>
    <definedName name="m343m" localSheetId="11">#REF!</definedName>
    <definedName name="m343m">#REF!</definedName>
    <definedName name="m343p" localSheetId="12">#REF!</definedName>
    <definedName name="m343p" localSheetId="11">#REF!</definedName>
    <definedName name="m343p">#REF!</definedName>
    <definedName name="m344m" localSheetId="12">#REF!</definedName>
    <definedName name="m344m" localSheetId="11">#REF!</definedName>
    <definedName name="m344m">#REF!</definedName>
    <definedName name="m344p" localSheetId="12">#REF!</definedName>
    <definedName name="m344p" localSheetId="11">#REF!</definedName>
    <definedName name="m344p">#REF!</definedName>
    <definedName name="m345m" localSheetId="12">#REF!</definedName>
    <definedName name="m345m" localSheetId="11">#REF!</definedName>
    <definedName name="m345m">#REF!</definedName>
    <definedName name="m345p" localSheetId="12">#REF!</definedName>
    <definedName name="m345p" localSheetId="11">#REF!</definedName>
    <definedName name="m345p">#REF!</definedName>
    <definedName name="m346m" localSheetId="12">#REF!</definedName>
    <definedName name="m346m" localSheetId="11">#REF!</definedName>
    <definedName name="m346m">#REF!</definedName>
    <definedName name="m346p" localSheetId="12">#REF!</definedName>
    <definedName name="m346p" localSheetId="11">#REF!</definedName>
    <definedName name="m346p">#REF!</definedName>
    <definedName name="m347m" localSheetId="12">#REF!</definedName>
    <definedName name="m347m" localSheetId="11">#REF!</definedName>
    <definedName name="m347m">#REF!</definedName>
    <definedName name="m347p" localSheetId="12">#REF!</definedName>
    <definedName name="m347p" localSheetId="11">#REF!</definedName>
    <definedName name="m347p">#REF!</definedName>
    <definedName name="m348m" localSheetId="12">#REF!</definedName>
    <definedName name="m348m" localSheetId="11">#REF!</definedName>
    <definedName name="m348m">#REF!</definedName>
    <definedName name="m348p" localSheetId="12">#REF!</definedName>
    <definedName name="m348p" localSheetId="11">#REF!</definedName>
    <definedName name="m348p">#REF!</definedName>
    <definedName name="m349m" localSheetId="12">#REF!</definedName>
    <definedName name="m349m" localSheetId="11">#REF!</definedName>
    <definedName name="m349m">#REF!</definedName>
    <definedName name="m349p" localSheetId="12">#REF!</definedName>
    <definedName name="m349p" localSheetId="11">#REF!</definedName>
    <definedName name="m349p">#REF!</definedName>
    <definedName name="m350m" localSheetId="12">#REF!</definedName>
    <definedName name="m350m" localSheetId="11">#REF!</definedName>
    <definedName name="m350m">#REF!</definedName>
    <definedName name="m350p" localSheetId="12">#REF!</definedName>
    <definedName name="m350p" localSheetId="11">#REF!</definedName>
    <definedName name="m350p">#REF!</definedName>
    <definedName name="m351m" localSheetId="12">#REF!</definedName>
    <definedName name="m351m" localSheetId="11">#REF!</definedName>
    <definedName name="m351m">#REF!</definedName>
    <definedName name="m351p" localSheetId="12">#REF!</definedName>
    <definedName name="m351p" localSheetId="11">#REF!</definedName>
    <definedName name="m351p">#REF!</definedName>
    <definedName name="m352m" localSheetId="12">#REF!</definedName>
    <definedName name="m352m" localSheetId="11">#REF!</definedName>
    <definedName name="m352m">#REF!</definedName>
    <definedName name="m352p" localSheetId="12">#REF!</definedName>
    <definedName name="m352p" localSheetId="11">#REF!</definedName>
    <definedName name="m352p">#REF!</definedName>
    <definedName name="m353m" localSheetId="12">#REF!</definedName>
    <definedName name="m353m" localSheetId="11">#REF!</definedName>
    <definedName name="m353m">#REF!</definedName>
    <definedName name="m353p" localSheetId="12">#REF!</definedName>
    <definedName name="m353p" localSheetId="11">#REF!</definedName>
    <definedName name="m353p">#REF!</definedName>
    <definedName name="m354m" localSheetId="12">#REF!</definedName>
    <definedName name="m354m" localSheetId="11">#REF!</definedName>
    <definedName name="m354m">#REF!</definedName>
    <definedName name="m354p" localSheetId="12">#REF!</definedName>
    <definedName name="m354p" localSheetId="11">#REF!</definedName>
    <definedName name="m354p">#REF!</definedName>
    <definedName name="m355m" localSheetId="12">#REF!</definedName>
    <definedName name="m355m" localSheetId="11">#REF!</definedName>
    <definedName name="m355m">#REF!</definedName>
    <definedName name="m355p" localSheetId="12">#REF!</definedName>
    <definedName name="m355p" localSheetId="11">#REF!</definedName>
    <definedName name="m355p">#REF!</definedName>
    <definedName name="m356m" localSheetId="12">#REF!</definedName>
    <definedName name="m356m" localSheetId="11">#REF!</definedName>
    <definedName name="m356m">#REF!</definedName>
    <definedName name="m356p" localSheetId="12">#REF!</definedName>
    <definedName name="m356p" localSheetId="11">#REF!</definedName>
    <definedName name="m356p">#REF!</definedName>
    <definedName name="m357m" localSheetId="12">#REF!</definedName>
    <definedName name="m357m" localSheetId="11">#REF!</definedName>
    <definedName name="m357m">#REF!</definedName>
    <definedName name="m357p" localSheetId="12">#REF!</definedName>
    <definedName name="m357p" localSheetId="11">#REF!</definedName>
    <definedName name="m357p">#REF!</definedName>
    <definedName name="m358m" localSheetId="12">#REF!</definedName>
    <definedName name="m358m" localSheetId="11">#REF!</definedName>
    <definedName name="m358m">#REF!</definedName>
    <definedName name="m358p" localSheetId="12">#REF!</definedName>
    <definedName name="m358p" localSheetId="11">#REF!</definedName>
    <definedName name="m358p">#REF!</definedName>
    <definedName name="m359m" localSheetId="12">#REF!</definedName>
    <definedName name="m359m" localSheetId="11">#REF!</definedName>
    <definedName name="m359m">#REF!</definedName>
    <definedName name="m359p" localSheetId="12">#REF!</definedName>
    <definedName name="m359p" localSheetId="11">#REF!</definedName>
    <definedName name="m359p">#REF!</definedName>
    <definedName name="m361m" localSheetId="12">#REF!</definedName>
    <definedName name="m361m" localSheetId="11">#REF!</definedName>
    <definedName name="m361m">#REF!</definedName>
    <definedName name="m361p" localSheetId="12">#REF!</definedName>
    <definedName name="m361p" localSheetId="11">#REF!</definedName>
    <definedName name="m361p">#REF!</definedName>
    <definedName name="m362m" localSheetId="12">#REF!</definedName>
    <definedName name="m362m" localSheetId="11">#REF!</definedName>
    <definedName name="m362m">#REF!</definedName>
    <definedName name="m362p" localSheetId="12">#REF!</definedName>
    <definedName name="m362p" localSheetId="11">#REF!</definedName>
    <definedName name="m362p">#REF!</definedName>
    <definedName name="m363m" localSheetId="12">#REF!</definedName>
    <definedName name="m363m" localSheetId="11">#REF!</definedName>
    <definedName name="m363m">#REF!</definedName>
    <definedName name="m363p" localSheetId="12">#REF!</definedName>
    <definedName name="m363p" localSheetId="11">#REF!</definedName>
    <definedName name="m363p">#REF!</definedName>
    <definedName name="m364m" localSheetId="12">#REF!</definedName>
    <definedName name="m364m" localSheetId="11">#REF!</definedName>
    <definedName name="m364m">#REF!</definedName>
    <definedName name="m364p" localSheetId="12">#REF!</definedName>
    <definedName name="m364p" localSheetId="11">#REF!</definedName>
    <definedName name="m364p">#REF!</definedName>
    <definedName name="m365m" localSheetId="12">#REF!</definedName>
    <definedName name="m365m" localSheetId="11">#REF!</definedName>
    <definedName name="m365m">#REF!</definedName>
    <definedName name="m365p" localSheetId="12">#REF!</definedName>
    <definedName name="m365p" localSheetId="11">#REF!</definedName>
    <definedName name="m365p">#REF!</definedName>
    <definedName name="m366m" localSheetId="12">#REF!</definedName>
    <definedName name="m366m" localSheetId="11">#REF!</definedName>
    <definedName name="m366m">#REF!</definedName>
    <definedName name="m366p" localSheetId="12">#REF!</definedName>
    <definedName name="m366p" localSheetId="11">#REF!</definedName>
    <definedName name="m366p">#REF!</definedName>
    <definedName name="m367m" localSheetId="12">#REF!</definedName>
    <definedName name="m367m" localSheetId="11">#REF!</definedName>
    <definedName name="m367m">#REF!</definedName>
    <definedName name="m367p" localSheetId="12">#REF!</definedName>
    <definedName name="m367p" localSheetId="11">#REF!</definedName>
    <definedName name="m367p">#REF!</definedName>
    <definedName name="m368m" localSheetId="12">#REF!</definedName>
    <definedName name="m368m" localSheetId="11">#REF!</definedName>
    <definedName name="m368m">#REF!</definedName>
    <definedName name="m368p" localSheetId="12">#REF!</definedName>
    <definedName name="m368p" localSheetId="11">#REF!</definedName>
    <definedName name="m368p">#REF!</definedName>
    <definedName name="m369m" localSheetId="12">#REF!</definedName>
    <definedName name="m369m" localSheetId="11">#REF!</definedName>
    <definedName name="m369m">#REF!</definedName>
    <definedName name="m369p" localSheetId="12">#REF!</definedName>
    <definedName name="m369p" localSheetId="11">#REF!</definedName>
    <definedName name="m369p">#REF!</definedName>
    <definedName name="m370m" localSheetId="12">#REF!</definedName>
    <definedName name="m370m" localSheetId="11">#REF!</definedName>
    <definedName name="m370m">#REF!</definedName>
    <definedName name="m370p" localSheetId="12">#REF!</definedName>
    <definedName name="m370p" localSheetId="11">#REF!</definedName>
    <definedName name="m370p">#REF!</definedName>
    <definedName name="m371m" localSheetId="12">#REF!</definedName>
    <definedName name="m371m" localSheetId="11">#REF!</definedName>
    <definedName name="m371m">#REF!</definedName>
    <definedName name="m371p" localSheetId="12">#REF!</definedName>
    <definedName name="m371p" localSheetId="11">#REF!</definedName>
    <definedName name="m371p">#REF!</definedName>
    <definedName name="m372m" localSheetId="12">#REF!</definedName>
    <definedName name="m372m" localSheetId="11">#REF!</definedName>
    <definedName name="m372m">#REF!</definedName>
    <definedName name="m372p" localSheetId="12">#REF!</definedName>
    <definedName name="m372p" localSheetId="11">#REF!</definedName>
    <definedName name="m372p">#REF!</definedName>
    <definedName name="m373m" localSheetId="12">#REF!</definedName>
    <definedName name="m373m" localSheetId="11">#REF!</definedName>
    <definedName name="m373m">#REF!</definedName>
    <definedName name="m373p" localSheetId="12">#REF!</definedName>
    <definedName name="m373p" localSheetId="11">#REF!</definedName>
    <definedName name="m373p">#REF!</definedName>
    <definedName name="m374m" localSheetId="12">#REF!</definedName>
    <definedName name="m374m" localSheetId="11">#REF!</definedName>
    <definedName name="m374m">#REF!</definedName>
    <definedName name="m374p" localSheetId="12">#REF!</definedName>
    <definedName name="m374p" localSheetId="11">#REF!</definedName>
    <definedName name="m374p">#REF!</definedName>
    <definedName name="m375m" localSheetId="12">#REF!</definedName>
    <definedName name="m375m" localSheetId="11">#REF!</definedName>
    <definedName name="m375m">#REF!</definedName>
    <definedName name="m375p" localSheetId="12">#REF!</definedName>
    <definedName name="m375p" localSheetId="11">#REF!</definedName>
    <definedName name="m375p">#REF!</definedName>
    <definedName name="m376m" localSheetId="12">#REF!</definedName>
    <definedName name="m376m" localSheetId="11">#REF!</definedName>
    <definedName name="m376m">#REF!</definedName>
    <definedName name="m376p" localSheetId="12">#REF!</definedName>
    <definedName name="m376p" localSheetId="11">#REF!</definedName>
    <definedName name="m376p">#REF!</definedName>
    <definedName name="m377m" localSheetId="12">#REF!</definedName>
    <definedName name="m377m" localSheetId="11">#REF!</definedName>
    <definedName name="m377m">#REF!</definedName>
    <definedName name="m377p" localSheetId="12">#REF!</definedName>
    <definedName name="m377p" localSheetId="11">#REF!</definedName>
    <definedName name="m377p">#REF!</definedName>
    <definedName name="m378m" localSheetId="12">#REF!</definedName>
    <definedName name="m378m" localSheetId="11">#REF!</definedName>
    <definedName name="m378m">#REF!</definedName>
    <definedName name="m378p" localSheetId="12">#REF!</definedName>
    <definedName name="m378p" localSheetId="11">#REF!</definedName>
    <definedName name="m378p">#REF!</definedName>
    <definedName name="m380m" localSheetId="12">#REF!</definedName>
    <definedName name="m380m" localSheetId="11">#REF!</definedName>
    <definedName name="m380m">#REF!</definedName>
    <definedName name="m380p" localSheetId="12">#REF!</definedName>
    <definedName name="m380p" localSheetId="11">#REF!</definedName>
    <definedName name="m380p">#REF!</definedName>
    <definedName name="m381m" localSheetId="12">#REF!</definedName>
    <definedName name="m381m" localSheetId="11">#REF!</definedName>
    <definedName name="m381m">#REF!</definedName>
    <definedName name="m381p" localSheetId="12">#REF!</definedName>
    <definedName name="m381p" localSheetId="11">#REF!</definedName>
    <definedName name="m381p">#REF!</definedName>
    <definedName name="m382m" localSheetId="12">#REF!</definedName>
    <definedName name="m382m" localSheetId="11">#REF!</definedName>
    <definedName name="m382m">#REF!</definedName>
    <definedName name="m382p" localSheetId="12">#REF!</definedName>
    <definedName name="m382p" localSheetId="11">#REF!</definedName>
    <definedName name="m382p">#REF!</definedName>
    <definedName name="m383m" localSheetId="12">#REF!</definedName>
    <definedName name="m383m" localSheetId="11">#REF!</definedName>
    <definedName name="m383m">#REF!</definedName>
    <definedName name="m383p" localSheetId="12">#REF!</definedName>
    <definedName name="m383p" localSheetId="11">#REF!</definedName>
    <definedName name="m383p">#REF!</definedName>
    <definedName name="m384m" localSheetId="12">#REF!</definedName>
    <definedName name="m384m" localSheetId="11">#REF!</definedName>
    <definedName name="m384m">#REF!</definedName>
    <definedName name="m384p" localSheetId="12">#REF!</definedName>
    <definedName name="m384p" localSheetId="11">#REF!</definedName>
    <definedName name="m384p">#REF!</definedName>
    <definedName name="m385m" localSheetId="12">#REF!</definedName>
    <definedName name="m385m" localSheetId="11">#REF!</definedName>
    <definedName name="m385m">#REF!</definedName>
    <definedName name="m385p" localSheetId="12">#REF!</definedName>
    <definedName name="m385p" localSheetId="11">#REF!</definedName>
    <definedName name="m385p">#REF!</definedName>
    <definedName name="m386m" localSheetId="12">#REF!</definedName>
    <definedName name="m386m" localSheetId="11">#REF!</definedName>
    <definedName name="m386m">#REF!</definedName>
    <definedName name="m386p" localSheetId="12">#REF!</definedName>
    <definedName name="m386p" localSheetId="11">#REF!</definedName>
    <definedName name="m386p">#REF!</definedName>
    <definedName name="m387m" localSheetId="12">#REF!</definedName>
    <definedName name="m387m" localSheetId="11">#REF!</definedName>
    <definedName name="m387m">#REF!</definedName>
    <definedName name="m387p" localSheetId="12">#REF!</definedName>
    <definedName name="m387p" localSheetId="11">#REF!</definedName>
    <definedName name="m387p">#REF!</definedName>
    <definedName name="m390m" localSheetId="12">#REF!</definedName>
    <definedName name="m390m" localSheetId="11">#REF!</definedName>
    <definedName name="m390m">#REF!</definedName>
    <definedName name="m390p" localSheetId="12">#REF!</definedName>
    <definedName name="m390p" localSheetId="11">#REF!</definedName>
    <definedName name="m390p">#REF!</definedName>
    <definedName name="m391m" localSheetId="12">#REF!</definedName>
    <definedName name="m391m" localSheetId="11">#REF!</definedName>
    <definedName name="m391m">#REF!</definedName>
    <definedName name="m391p" localSheetId="12">#REF!</definedName>
    <definedName name="m391p" localSheetId="11">#REF!</definedName>
    <definedName name="m391p">#REF!</definedName>
    <definedName name="m392m" localSheetId="12">#REF!</definedName>
    <definedName name="m392m" localSheetId="11">#REF!</definedName>
    <definedName name="m392m">#REF!</definedName>
    <definedName name="m392p" localSheetId="12">#REF!</definedName>
    <definedName name="m392p" localSheetId="11">#REF!</definedName>
    <definedName name="m392p">#REF!</definedName>
    <definedName name="m393m" localSheetId="12">#REF!</definedName>
    <definedName name="m393m" localSheetId="11">#REF!</definedName>
    <definedName name="m393m">#REF!</definedName>
    <definedName name="m393p" localSheetId="12">#REF!</definedName>
    <definedName name="m393p" localSheetId="11">#REF!</definedName>
    <definedName name="m393p">#REF!</definedName>
    <definedName name="m394m" localSheetId="12">#REF!</definedName>
    <definedName name="m394m" localSheetId="11">#REF!</definedName>
    <definedName name="m394m">#REF!</definedName>
    <definedName name="m394p" localSheetId="12">#REF!</definedName>
    <definedName name="m394p" localSheetId="11">#REF!</definedName>
    <definedName name="m394p">#REF!</definedName>
    <definedName name="m395m" localSheetId="12">#REF!</definedName>
    <definedName name="m395m" localSheetId="11">#REF!</definedName>
    <definedName name="m395m">#REF!</definedName>
    <definedName name="m395p" localSheetId="12">#REF!</definedName>
    <definedName name="m395p" localSheetId="11">#REF!</definedName>
    <definedName name="m395p">#REF!</definedName>
    <definedName name="m396m" localSheetId="12">#REF!</definedName>
    <definedName name="m396m" localSheetId="11">#REF!</definedName>
    <definedName name="m396m">#REF!</definedName>
    <definedName name="m396p" localSheetId="12">#REF!</definedName>
    <definedName name="m396p" localSheetId="11">#REF!</definedName>
    <definedName name="m396p">#REF!</definedName>
    <definedName name="m398m" localSheetId="12">#REF!</definedName>
    <definedName name="m398m" localSheetId="11">#REF!</definedName>
    <definedName name="m398m">#REF!</definedName>
    <definedName name="m398p" localSheetId="12">#REF!</definedName>
    <definedName name="m398p" localSheetId="11">#REF!</definedName>
    <definedName name="m398p">#REF!</definedName>
    <definedName name="m401m" localSheetId="12">#REF!</definedName>
    <definedName name="m401m" localSheetId="11">#REF!</definedName>
    <definedName name="m401m">#REF!</definedName>
    <definedName name="m401p" localSheetId="12">#REF!</definedName>
    <definedName name="m401p" localSheetId="11">#REF!</definedName>
    <definedName name="m401p">#REF!</definedName>
    <definedName name="m402m" localSheetId="12">#REF!</definedName>
    <definedName name="m402m" localSheetId="11">#REF!</definedName>
    <definedName name="m402m">#REF!</definedName>
    <definedName name="m402p" localSheetId="12">#REF!</definedName>
    <definedName name="m402p" localSheetId="11">#REF!</definedName>
    <definedName name="m402p">#REF!</definedName>
    <definedName name="m403m" localSheetId="12">#REF!</definedName>
    <definedName name="m403m" localSheetId="11">#REF!</definedName>
    <definedName name="m403m">#REF!</definedName>
    <definedName name="m403p" localSheetId="12">#REF!</definedName>
    <definedName name="m403p" localSheetId="11">#REF!</definedName>
    <definedName name="m403p">#REF!</definedName>
    <definedName name="m404m" localSheetId="12">#REF!</definedName>
    <definedName name="m404m" localSheetId="11">#REF!</definedName>
    <definedName name="m404m">#REF!</definedName>
    <definedName name="m404p" localSheetId="12">#REF!</definedName>
    <definedName name="m404p" localSheetId="11">#REF!</definedName>
    <definedName name="m404p">#REF!</definedName>
    <definedName name="m405m" localSheetId="12">#REF!</definedName>
    <definedName name="m405m" localSheetId="11">#REF!</definedName>
    <definedName name="m405m">#REF!</definedName>
    <definedName name="m405p" localSheetId="12">#REF!</definedName>
    <definedName name="m405p" localSheetId="11">#REF!</definedName>
    <definedName name="m405p">#REF!</definedName>
    <definedName name="m406m" localSheetId="12">#REF!</definedName>
    <definedName name="m406m" localSheetId="11">#REF!</definedName>
    <definedName name="m406m">#REF!</definedName>
    <definedName name="m406p" localSheetId="12">#REF!</definedName>
    <definedName name="m406p" localSheetId="11">#REF!</definedName>
    <definedName name="m406p">#REF!</definedName>
    <definedName name="m407m" localSheetId="12">#REF!</definedName>
    <definedName name="m407m" localSheetId="11">#REF!</definedName>
    <definedName name="m407m">#REF!</definedName>
    <definedName name="m407p" localSheetId="12">#REF!</definedName>
    <definedName name="m407p" localSheetId="11">#REF!</definedName>
    <definedName name="m407p">#REF!</definedName>
    <definedName name="m408m" localSheetId="12">#REF!</definedName>
    <definedName name="m408m" localSheetId="11">#REF!</definedName>
    <definedName name="m408m">#REF!</definedName>
    <definedName name="m408p" localSheetId="12">#REF!</definedName>
    <definedName name="m408p" localSheetId="11">#REF!</definedName>
    <definedName name="m408p">#REF!</definedName>
    <definedName name="m409m" localSheetId="12">#REF!</definedName>
    <definedName name="m409m" localSheetId="11">#REF!</definedName>
    <definedName name="m409m">#REF!</definedName>
    <definedName name="m409p" localSheetId="12">#REF!</definedName>
    <definedName name="m409p" localSheetId="11">#REF!</definedName>
    <definedName name="m409p">#REF!</definedName>
    <definedName name="m410m" localSheetId="12">#REF!</definedName>
    <definedName name="m410m" localSheetId="11">#REF!</definedName>
    <definedName name="m410m">#REF!</definedName>
    <definedName name="m410p" localSheetId="12">#REF!</definedName>
    <definedName name="m410p" localSheetId="11">#REF!</definedName>
    <definedName name="m410p">#REF!</definedName>
    <definedName name="m411m" localSheetId="12">#REF!</definedName>
    <definedName name="m411m" localSheetId="11">#REF!</definedName>
    <definedName name="m411m">#REF!</definedName>
    <definedName name="m411p" localSheetId="12">#REF!</definedName>
    <definedName name="m411p" localSheetId="11">#REF!</definedName>
    <definedName name="m411p">#REF!</definedName>
    <definedName name="m412m" localSheetId="12">#REF!</definedName>
    <definedName name="m412m" localSheetId="11">#REF!</definedName>
    <definedName name="m412m">#REF!</definedName>
    <definedName name="m412p" localSheetId="12">#REF!</definedName>
    <definedName name="m412p" localSheetId="11">#REF!</definedName>
    <definedName name="m412p">#REF!</definedName>
    <definedName name="m413m" localSheetId="12">#REF!</definedName>
    <definedName name="m413m" localSheetId="11">#REF!</definedName>
    <definedName name="m413m">#REF!</definedName>
    <definedName name="m413p" localSheetId="12">#REF!</definedName>
    <definedName name="m413p" localSheetId="11">#REF!</definedName>
    <definedName name="m413p">#REF!</definedName>
    <definedName name="m414m" localSheetId="12">#REF!</definedName>
    <definedName name="m414m" localSheetId="11">#REF!</definedName>
    <definedName name="m414m">#REF!</definedName>
    <definedName name="m414p" localSheetId="12">#REF!</definedName>
    <definedName name="m414p" localSheetId="11">#REF!</definedName>
    <definedName name="m414p">#REF!</definedName>
    <definedName name="m415m" localSheetId="12">#REF!</definedName>
    <definedName name="m415m" localSheetId="11">#REF!</definedName>
    <definedName name="m415m">#REF!</definedName>
    <definedName name="m415p" localSheetId="12">#REF!</definedName>
    <definedName name="m415p" localSheetId="11">#REF!</definedName>
    <definedName name="m415p">#REF!</definedName>
    <definedName name="m501m" localSheetId="12">#REF!</definedName>
    <definedName name="m501m" localSheetId="11">#REF!</definedName>
    <definedName name="m501m">#REF!</definedName>
    <definedName name="m501p" localSheetId="12">#REF!</definedName>
    <definedName name="m501p" localSheetId="11">#REF!</definedName>
    <definedName name="m501p">#REF!</definedName>
    <definedName name="m503m" localSheetId="12">#REF!</definedName>
    <definedName name="m503m" localSheetId="11">#REF!</definedName>
    <definedName name="m503m">#REF!</definedName>
    <definedName name="m503p" localSheetId="12">#REF!</definedName>
    <definedName name="m503p" localSheetId="11">#REF!</definedName>
    <definedName name="m503p">#REF!</definedName>
    <definedName name="m505m" localSheetId="12">#REF!</definedName>
    <definedName name="m505m" localSheetId="11">#REF!</definedName>
    <definedName name="m505m">#REF!</definedName>
    <definedName name="m505p" localSheetId="12">#REF!</definedName>
    <definedName name="m505p" localSheetId="11">#REF!</definedName>
    <definedName name="m505p">#REF!</definedName>
    <definedName name="m507m" localSheetId="12">#REF!</definedName>
    <definedName name="m507m" localSheetId="11">#REF!</definedName>
    <definedName name="m507m">#REF!</definedName>
    <definedName name="m507p" localSheetId="12">#REF!</definedName>
    <definedName name="m507p" localSheetId="11">#REF!</definedName>
    <definedName name="m507p">#REF!</definedName>
    <definedName name="m508m" localSheetId="12">#REF!</definedName>
    <definedName name="m508m" localSheetId="11">#REF!</definedName>
    <definedName name="m508m">#REF!</definedName>
    <definedName name="m508p" localSheetId="12">#REF!</definedName>
    <definedName name="m508p" localSheetId="11">#REF!</definedName>
    <definedName name="m508p">#REF!</definedName>
    <definedName name="m600m" localSheetId="12">#REF!</definedName>
    <definedName name="m600m" localSheetId="11">#REF!</definedName>
    <definedName name="m600m">#REF!</definedName>
    <definedName name="m600p" localSheetId="12">#REF!</definedName>
    <definedName name="m600p" localSheetId="11">#REF!</definedName>
    <definedName name="m600p">#REF!</definedName>
    <definedName name="m601m" localSheetId="12">#REF!</definedName>
    <definedName name="m601m" localSheetId="11">#REF!</definedName>
    <definedName name="m601m">#REF!</definedName>
    <definedName name="m601p" localSheetId="12">#REF!</definedName>
    <definedName name="m601p" localSheetId="11">#REF!</definedName>
    <definedName name="m601p">#REF!</definedName>
    <definedName name="m602m" localSheetId="12">#REF!</definedName>
    <definedName name="m602m" localSheetId="11">#REF!</definedName>
    <definedName name="m602m">#REF!</definedName>
    <definedName name="m602p" localSheetId="12">#REF!</definedName>
    <definedName name="m602p" localSheetId="11">#REF!</definedName>
    <definedName name="m602p">#REF!</definedName>
    <definedName name="m603m" localSheetId="12">#REF!</definedName>
    <definedName name="m603m" localSheetId="11">#REF!</definedName>
    <definedName name="m603m">#REF!</definedName>
    <definedName name="m603p" localSheetId="12">#REF!</definedName>
    <definedName name="m603p" localSheetId="11">#REF!</definedName>
    <definedName name="m603p">#REF!</definedName>
    <definedName name="m604m" localSheetId="12">#REF!</definedName>
    <definedName name="m604m" localSheetId="11">#REF!</definedName>
    <definedName name="m604m">#REF!</definedName>
    <definedName name="m604p" localSheetId="12">#REF!</definedName>
    <definedName name="m604p" localSheetId="11">#REF!</definedName>
    <definedName name="m604p">#REF!</definedName>
    <definedName name="m605m" localSheetId="12">#REF!</definedName>
    <definedName name="m605m" localSheetId="11">#REF!</definedName>
    <definedName name="m605m">#REF!</definedName>
    <definedName name="m605p" localSheetId="12">#REF!</definedName>
    <definedName name="m605p" localSheetId="11">#REF!</definedName>
    <definedName name="m605p">#REF!</definedName>
    <definedName name="m606m" localSheetId="12">#REF!</definedName>
    <definedName name="m606m" localSheetId="11">#REF!</definedName>
    <definedName name="m606m">#REF!</definedName>
    <definedName name="m606p" localSheetId="12">#REF!</definedName>
    <definedName name="m606p" localSheetId="11">#REF!</definedName>
    <definedName name="m606p">#REF!</definedName>
    <definedName name="m607m" localSheetId="12">#REF!</definedName>
    <definedName name="m607m" localSheetId="11">#REF!</definedName>
    <definedName name="m607m">#REF!</definedName>
    <definedName name="m607p" localSheetId="12">#REF!</definedName>
    <definedName name="m607p" localSheetId="11">#REF!</definedName>
    <definedName name="m607p">#REF!</definedName>
    <definedName name="m608m" localSheetId="12">#REF!</definedName>
    <definedName name="m608m" localSheetId="11">#REF!</definedName>
    <definedName name="m608m">#REF!</definedName>
    <definedName name="m608p" localSheetId="12">#REF!</definedName>
    <definedName name="m608p" localSheetId="11">#REF!</definedName>
    <definedName name="m608p">#REF!</definedName>
    <definedName name="m609m" localSheetId="12">#REF!</definedName>
    <definedName name="m609m" localSheetId="11">#REF!</definedName>
    <definedName name="m609m">#REF!</definedName>
    <definedName name="m609p" localSheetId="12">#REF!</definedName>
    <definedName name="m609p" localSheetId="11">#REF!</definedName>
    <definedName name="m609p">#REF!</definedName>
    <definedName name="m610m" localSheetId="12">#REF!</definedName>
    <definedName name="m610m" localSheetId="11">#REF!</definedName>
    <definedName name="m610m">#REF!</definedName>
    <definedName name="m610p" localSheetId="12">#REF!</definedName>
    <definedName name="m610p" localSheetId="11">#REF!</definedName>
    <definedName name="m610p">#REF!</definedName>
    <definedName name="m611m" localSheetId="12">#REF!</definedName>
    <definedName name="m611m" localSheetId="11">#REF!</definedName>
    <definedName name="m611m">#REF!</definedName>
    <definedName name="m611p" localSheetId="12">#REF!</definedName>
    <definedName name="m611p" localSheetId="11">#REF!</definedName>
    <definedName name="m611p">#REF!</definedName>
    <definedName name="m612m" localSheetId="12">#REF!</definedName>
    <definedName name="m612m" localSheetId="11">#REF!</definedName>
    <definedName name="m612m">#REF!</definedName>
    <definedName name="m612p" localSheetId="12">#REF!</definedName>
    <definedName name="m612p" localSheetId="11">#REF!</definedName>
    <definedName name="m612p">#REF!</definedName>
    <definedName name="m613m" localSheetId="12">#REF!</definedName>
    <definedName name="m613m" localSheetId="11">#REF!</definedName>
    <definedName name="m613m">#REF!</definedName>
    <definedName name="m613p" localSheetId="12">#REF!</definedName>
    <definedName name="m613p" localSheetId="11">#REF!</definedName>
    <definedName name="m613p">#REF!</definedName>
    <definedName name="m614m" localSheetId="12">#REF!</definedName>
    <definedName name="m614m" localSheetId="11">#REF!</definedName>
    <definedName name="m614m">#REF!</definedName>
    <definedName name="m614p" localSheetId="12">#REF!</definedName>
    <definedName name="m614p" localSheetId="11">#REF!</definedName>
    <definedName name="m614p">#REF!</definedName>
    <definedName name="m615m" localSheetId="12">#REF!</definedName>
    <definedName name="m615m" localSheetId="11">#REF!</definedName>
    <definedName name="m615m">#REF!</definedName>
    <definedName name="m615p" localSheetId="12">#REF!</definedName>
    <definedName name="m615p" localSheetId="11">#REF!</definedName>
    <definedName name="m615p">#REF!</definedName>
    <definedName name="m616m" localSheetId="12">#REF!</definedName>
    <definedName name="m616m" localSheetId="11">#REF!</definedName>
    <definedName name="m616m">#REF!</definedName>
    <definedName name="m616p" localSheetId="12">#REF!</definedName>
    <definedName name="m616p" localSheetId="11">#REF!</definedName>
    <definedName name="m616p">#REF!</definedName>
    <definedName name="m617m" localSheetId="12">#REF!</definedName>
    <definedName name="m617m" localSheetId="11">#REF!</definedName>
    <definedName name="m617m">#REF!</definedName>
    <definedName name="m617p" localSheetId="12">#REF!</definedName>
    <definedName name="m617p" localSheetId="11">#REF!</definedName>
    <definedName name="m617p">#REF!</definedName>
    <definedName name="m618m" localSheetId="12">#REF!</definedName>
    <definedName name="m618m" localSheetId="11">#REF!</definedName>
    <definedName name="m618m">#REF!</definedName>
    <definedName name="m618p" localSheetId="12">#REF!</definedName>
    <definedName name="m618p" localSheetId="11">#REF!</definedName>
    <definedName name="m618p">#REF!</definedName>
    <definedName name="m619m" localSheetId="12">#REF!</definedName>
    <definedName name="m619m" localSheetId="11">#REF!</definedName>
    <definedName name="m619m">#REF!</definedName>
    <definedName name="m619p" localSheetId="12">#REF!</definedName>
    <definedName name="m619p" localSheetId="11">#REF!</definedName>
    <definedName name="m619p">#REF!</definedName>
    <definedName name="m620m" localSheetId="12">#REF!</definedName>
    <definedName name="m620m" localSheetId="11">#REF!</definedName>
    <definedName name="m620m">#REF!</definedName>
    <definedName name="m620p" localSheetId="12">#REF!</definedName>
    <definedName name="m620p" localSheetId="11">#REF!</definedName>
    <definedName name="m620p">#REF!</definedName>
    <definedName name="m621m" localSheetId="12">#REF!</definedName>
    <definedName name="m621m" localSheetId="11">#REF!</definedName>
    <definedName name="m621m">#REF!</definedName>
    <definedName name="m621p" localSheetId="12">#REF!</definedName>
    <definedName name="m621p" localSheetId="11">#REF!</definedName>
    <definedName name="m621p">#REF!</definedName>
    <definedName name="m622m" localSheetId="12">#REF!</definedName>
    <definedName name="m622m" localSheetId="11">#REF!</definedName>
    <definedName name="m622m">#REF!</definedName>
    <definedName name="m622p" localSheetId="12">#REF!</definedName>
    <definedName name="m622p" localSheetId="11">#REF!</definedName>
    <definedName name="m622p">#REF!</definedName>
    <definedName name="m623m" localSheetId="12">#REF!</definedName>
    <definedName name="m623m" localSheetId="11">#REF!</definedName>
    <definedName name="m623m">#REF!</definedName>
    <definedName name="m623p" localSheetId="12">#REF!</definedName>
    <definedName name="m623p" localSheetId="11">#REF!</definedName>
    <definedName name="m623p">#REF!</definedName>
    <definedName name="m624m" localSheetId="12">#REF!</definedName>
    <definedName name="m624m" localSheetId="11">#REF!</definedName>
    <definedName name="m624m">#REF!</definedName>
    <definedName name="m624p" localSheetId="12">#REF!</definedName>
    <definedName name="m624p" localSheetId="11">#REF!</definedName>
    <definedName name="m624p">#REF!</definedName>
    <definedName name="m625m" localSheetId="12">#REF!</definedName>
    <definedName name="m625m" localSheetId="11">#REF!</definedName>
    <definedName name="m625m">#REF!</definedName>
    <definedName name="m625p" localSheetId="12">#REF!</definedName>
    <definedName name="m625p" localSheetId="11">#REF!</definedName>
    <definedName name="m625p">#REF!</definedName>
    <definedName name="m626m" localSheetId="12">#REF!</definedName>
    <definedName name="m626m" localSheetId="11">#REF!</definedName>
    <definedName name="m626m">#REF!</definedName>
    <definedName name="m626p" localSheetId="12">#REF!</definedName>
    <definedName name="m626p" localSheetId="11">#REF!</definedName>
    <definedName name="m626p">#REF!</definedName>
    <definedName name="m700m" localSheetId="12">#REF!</definedName>
    <definedName name="m700m" localSheetId="11">#REF!</definedName>
    <definedName name="m700m">#REF!</definedName>
    <definedName name="m700p" localSheetId="12">#REF!</definedName>
    <definedName name="m700p" localSheetId="11">#REF!</definedName>
    <definedName name="m700p">#REF!</definedName>
    <definedName name="m702m" localSheetId="12">#REF!</definedName>
    <definedName name="m702m" localSheetId="11">#REF!</definedName>
    <definedName name="m702m">#REF!</definedName>
    <definedName name="m702p" localSheetId="12">#REF!</definedName>
    <definedName name="m702p" localSheetId="11">#REF!</definedName>
    <definedName name="m702p">#REF!</definedName>
    <definedName name="m703m" localSheetId="12">#REF!</definedName>
    <definedName name="m703m" localSheetId="11">#REF!</definedName>
    <definedName name="m703m">#REF!</definedName>
    <definedName name="m703p" localSheetId="12">#REF!</definedName>
    <definedName name="m703p" localSheetId="11">#REF!</definedName>
    <definedName name="m703p">#REF!</definedName>
    <definedName name="m704m" localSheetId="12">#REF!</definedName>
    <definedName name="m704m" localSheetId="11">#REF!</definedName>
    <definedName name="m704m">#REF!</definedName>
    <definedName name="m704p" localSheetId="12">#REF!</definedName>
    <definedName name="m704p" localSheetId="11">#REF!</definedName>
    <definedName name="m704p">#REF!</definedName>
    <definedName name="m705m" localSheetId="12">#REF!</definedName>
    <definedName name="m705m" localSheetId="11">#REF!</definedName>
    <definedName name="m705m">#REF!</definedName>
    <definedName name="m705p" localSheetId="12">#REF!</definedName>
    <definedName name="m705p" localSheetId="11">#REF!</definedName>
    <definedName name="m705p">#REF!</definedName>
    <definedName name="m709m" localSheetId="12">#REF!</definedName>
    <definedName name="m709m" localSheetId="11">#REF!</definedName>
    <definedName name="m709m">#REF!</definedName>
    <definedName name="m709p" localSheetId="12">#REF!</definedName>
    <definedName name="m709p" localSheetId="11">#REF!</definedName>
    <definedName name="m709p">#REF!</definedName>
    <definedName name="m710m" localSheetId="12">#REF!</definedName>
    <definedName name="m710m" localSheetId="11">#REF!</definedName>
    <definedName name="m710m">#REF!</definedName>
    <definedName name="m710p" localSheetId="12">#REF!</definedName>
    <definedName name="m710p" localSheetId="11">#REF!</definedName>
    <definedName name="m710p">#REF!</definedName>
    <definedName name="m711m" localSheetId="12">#REF!</definedName>
    <definedName name="m711m" localSheetId="11">#REF!</definedName>
    <definedName name="m711m">#REF!</definedName>
    <definedName name="m711p" localSheetId="12">#REF!</definedName>
    <definedName name="m711p" localSheetId="11">#REF!</definedName>
    <definedName name="m711p">#REF!</definedName>
    <definedName name="m712m" localSheetId="12">#REF!</definedName>
    <definedName name="m712m" localSheetId="11">#REF!</definedName>
    <definedName name="m712m">#REF!</definedName>
    <definedName name="m712p" localSheetId="12">#REF!</definedName>
    <definedName name="m712p" localSheetId="11">#REF!</definedName>
    <definedName name="m712p">#REF!</definedName>
    <definedName name="m715m" localSheetId="12">#REF!</definedName>
    <definedName name="m715m" localSheetId="11">#REF!</definedName>
    <definedName name="m715m">#REF!</definedName>
    <definedName name="m715p" localSheetId="12">#REF!</definedName>
    <definedName name="m715p" localSheetId="11">#REF!</definedName>
    <definedName name="m715p">#REF!</definedName>
    <definedName name="m901m" localSheetId="12">#REF!</definedName>
    <definedName name="m901m" localSheetId="11">#REF!</definedName>
    <definedName name="m901m">#REF!</definedName>
    <definedName name="m901p" localSheetId="12">#REF!</definedName>
    <definedName name="m901p" localSheetId="11">#REF!</definedName>
    <definedName name="m901p">#REF!</definedName>
    <definedName name="m902m" localSheetId="12">#REF!</definedName>
    <definedName name="m902m" localSheetId="11">#REF!</definedName>
    <definedName name="m902m">#REF!</definedName>
    <definedName name="m902p" localSheetId="12">#REF!</definedName>
    <definedName name="m902p" localSheetId="11">#REF!</definedName>
    <definedName name="m902p">#REF!</definedName>
    <definedName name="m903m" localSheetId="12">#REF!</definedName>
    <definedName name="m903m" localSheetId="11">#REF!</definedName>
    <definedName name="m903m">#REF!</definedName>
    <definedName name="m903p" localSheetId="12">#REF!</definedName>
    <definedName name="m903p" localSheetId="11">#REF!</definedName>
    <definedName name="m903p">#REF!</definedName>
    <definedName name="m904m" localSheetId="12">#REF!</definedName>
    <definedName name="m904m" localSheetId="11">#REF!</definedName>
    <definedName name="m904m">#REF!</definedName>
    <definedName name="m904p" localSheetId="12">#REF!</definedName>
    <definedName name="m904p" localSheetId="11">#REF!</definedName>
    <definedName name="m904p">#REF!</definedName>
    <definedName name="m905m" localSheetId="12">#REF!</definedName>
    <definedName name="m905m" localSheetId="11">#REF!</definedName>
    <definedName name="m905m">#REF!</definedName>
    <definedName name="m905p" localSheetId="12">#REF!</definedName>
    <definedName name="m905p" localSheetId="11">#REF!</definedName>
    <definedName name="m905p">#REF!</definedName>
    <definedName name="m906m" localSheetId="12">#REF!</definedName>
    <definedName name="m906m" localSheetId="11">#REF!</definedName>
    <definedName name="m906m">#REF!</definedName>
    <definedName name="m906p" localSheetId="12">#REF!</definedName>
    <definedName name="m906p" localSheetId="11">#REF!</definedName>
    <definedName name="m906p">#REF!</definedName>
    <definedName name="m907m" localSheetId="12">#REF!</definedName>
    <definedName name="m907m" localSheetId="11">#REF!</definedName>
    <definedName name="m907m">#REF!</definedName>
    <definedName name="m907p" localSheetId="12">#REF!</definedName>
    <definedName name="m907p" localSheetId="11">#REF!</definedName>
    <definedName name="m907p">#REF!</definedName>
    <definedName name="m908m" localSheetId="12">#REF!</definedName>
    <definedName name="m908m" localSheetId="11">#REF!</definedName>
    <definedName name="m908m">#REF!</definedName>
    <definedName name="m908p" localSheetId="12">#REF!</definedName>
    <definedName name="m908p" localSheetId="11">#REF!</definedName>
    <definedName name="m908p">#REF!</definedName>
    <definedName name="m909m" localSheetId="12">#REF!</definedName>
    <definedName name="m909m" localSheetId="11">#REF!</definedName>
    <definedName name="m909m">#REF!</definedName>
    <definedName name="m909p" localSheetId="12">#REF!</definedName>
    <definedName name="m909p" localSheetId="11">#REF!</definedName>
    <definedName name="m909p">#REF!</definedName>
    <definedName name="m910m" localSheetId="12">#REF!</definedName>
    <definedName name="m910m" localSheetId="11">#REF!</definedName>
    <definedName name="m910m">#REF!</definedName>
    <definedName name="m910p" localSheetId="12">#REF!</definedName>
    <definedName name="m910p" localSheetId="11">#REF!</definedName>
    <definedName name="m910p">#REF!</definedName>
    <definedName name="m911m" localSheetId="12">#REF!</definedName>
    <definedName name="m911m" localSheetId="11">#REF!</definedName>
    <definedName name="m911m">#REF!</definedName>
    <definedName name="m911p" localSheetId="12">#REF!</definedName>
    <definedName name="m911p" localSheetId="11">#REF!</definedName>
    <definedName name="m911p">#REF!</definedName>
    <definedName name="m920m" localSheetId="12">#REF!</definedName>
    <definedName name="m920m" localSheetId="11">#REF!</definedName>
    <definedName name="m920m">#REF!</definedName>
    <definedName name="m920p" localSheetId="12">#REF!</definedName>
    <definedName name="m920p" localSheetId="11">#REF!</definedName>
    <definedName name="m920p">#REF!</definedName>
    <definedName name="m921m" localSheetId="12">#REF!</definedName>
    <definedName name="m921m" localSheetId="11">#REF!</definedName>
    <definedName name="m921m">#REF!</definedName>
    <definedName name="m921p" localSheetId="12">#REF!</definedName>
    <definedName name="m921p" localSheetId="11">#REF!</definedName>
    <definedName name="m921p">#REF!</definedName>
    <definedName name="m922m" localSheetId="12">#REF!</definedName>
    <definedName name="m922m" localSheetId="11">#REF!</definedName>
    <definedName name="m922m">#REF!</definedName>
    <definedName name="m922p" localSheetId="12">#REF!</definedName>
    <definedName name="m922p" localSheetId="11">#REF!</definedName>
    <definedName name="m922p">#REF!</definedName>
    <definedName name="m923m" localSheetId="12">#REF!</definedName>
    <definedName name="m923m" localSheetId="11">#REF!</definedName>
    <definedName name="m923m">#REF!</definedName>
    <definedName name="m923p" localSheetId="12">#REF!</definedName>
    <definedName name="m923p" localSheetId="11">#REF!</definedName>
    <definedName name="m923p">#REF!</definedName>
    <definedName name="m924m" localSheetId="12">#REF!</definedName>
    <definedName name="m924m" localSheetId="11">#REF!</definedName>
    <definedName name="m924m">#REF!</definedName>
    <definedName name="m924p" localSheetId="12">#REF!</definedName>
    <definedName name="m924p" localSheetId="11">#REF!</definedName>
    <definedName name="m924p">#REF!</definedName>
    <definedName name="m925m" localSheetId="12">#REF!</definedName>
    <definedName name="m925m" localSheetId="11">#REF!</definedName>
    <definedName name="m925m">#REF!</definedName>
    <definedName name="m925p" localSheetId="12">#REF!</definedName>
    <definedName name="m925p" localSheetId="11">#REF!</definedName>
    <definedName name="m925p">#REF!</definedName>
    <definedName name="m926m" localSheetId="12">#REF!</definedName>
    <definedName name="m926m" localSheetId="11">#REF!</definedName>
    <definedName name="m926m">#REF!</definedName>
    <definedName name="m926p" localSheetId="12">#REF!</definedName>
    <definedName name="m926p" localSheetId="11">#REF!</definedName>
    <definedName name="m926p">#REF!</definedName>
    <definedName name="m927m" localSheetId="12">#REF!</definedName>
    <definedName name="m927m" localSheetId="11">#REF!</definedName>
    <definedName name="m927m">#REF!</definedName>
    <definedName name="m927p" localSheetId="12">#REF!</definedName>
    <definedName name="m927p" localSheetId="11">#REF!</definedName>
    <definedName name="m927p">#REF!</definedName>
    <definedName name="m928m" localSheetId="12">#REF!</definedName>
    <definedName name="m928m" localSheetId="11">#REF!</definedName>
    <definedName name="m928m">#REF!</definedName>
    <definedName name="m928p" localSheetId="12">#REF!</definedName>
    <definedName name="m928p" localSheetId="11">#REF!</definedName>
    <definedName name="m928p">#REF!</definedName>
    <definedName name="m929m" localSheetId="12">#REF!</definedName>
    <definedName name="m929m" localSheetId="11">#REF!</definedName>
    <definedName name="m929m">#REF!</definedName>
    <definedName name="m929p" localSheetId="12">#REF!</definedName>
    <definedName name="m929p" localSheetId="11">#REF!</definedName>
    <definedName name="m929p">#REF!</definedName>
    <definedName name="m935m" localSheetId="12">#REF!</definedName>
    <definedName name="m935m" localSheetId="11">#REF!</definedName>
    <definedName name="m935m">#REF!</definedName>
    <definedName name="m935p" localSheetId="12">#REF!</definedName>
    <definedName name="m935p" localSheetId="11">#REF!</definedName>
    <definedName name="m935p">#REF!</definedName>
    <definedName name="m936m" localSheetId="12">#REF!</definedName>
    <definedName name="m936m" localSheetId="11">#REF!</definedName>
    <definedName name="m936m">#REF!</definedName>
    <definedName name="m936p" localSheetId="12">#REF!</definedName>
    <definedName name="m936p" localSheetId="11">#REF!</definedName>
    <definedName name="m936p">#REF!</definedName>
    <definedName name="m937m" localSheetId="12">#REF!</definedName>
    <definedName name="m937m" localSheetId="11">#REF!</definedName>
    <definedName name="m937m">#REF!</definedName>
    <definedName name="m937p" localSheetId="12">#REF!</definedName>
    <definedName name="m937p" localSheetId="11">#REF!</definedName>
    <definedName name="m937p">#REF!</definedName>
    <definedName name="m938m" localSheetId="12">#REF!</definedName>
    <definedName name="m938m" localSheetId="11">#REF!</definedName>
    <definedName name="m938m">#REF!</definedName>
    <definedName name="m938p" localSheetId="12">#REF!</definedName>
    <definedName name="m938p" localSheetId="11">#REF!</definedName>
    <definedName name="m938p">#REF!</definedName>
    <definedName name="m939m" localSheetId="12">#REF!</definedName>
    <definedName name="m939m" localSheetId="11">#REF!</definedName>
    <definedName name="m939m">#REF!</definedName>
    <definedName name="m939p" localSheetId="12">#REF!</definedName>
    <definedName name="m939p" localSheetId="11">#REF!</definedName>
    <definedName name="m939p">#REF!</definedName>
    <definedName name="m940m" localSheetId="12">#REF!</definedName>
    <definedName name="m940m" localSheetId="11">#REF!</definedName>
    <definedName name="m940m">#REF!</definedName>
    <definedName name="m940p" localSheetId="12">#REF!</definedName>
    <definedName name="m940p" localSheetId="11">#REF!</definedName>
    <definedName name="m940p">#REF!</definedName>
    <definedName name="m941m" localSheetId="12">#REF!</definedName>
    <definedName name="m941m" localSheetId="11">#REF!</definedName>
    <definedName name="m941m">#REF!</definedName>
    <definedName name="m941p" localSheetId="12">#REF!</definedName>
    <definedName name="m941p" localSheetId="11">#REF!</definedName>
    <definedName name="m941p">#REF!</definedName>
    <definedName name="m942m" localSheetId="12">#REF!</definedName>
    <definedName name="m942m" localSheetId="11">#REF!</definedName>
    <definedName name="m942m">#REF!</definedName>
    <definedName name="m942p" localSheetId="12">#REF!</definedName>
    <definedName name="m942p" localSheetId="11">#REF!</definedName>
    <definedName name="m942p">#REF!</definedName>
    <definedName name="m945m" localSheetId="12">#REF!</definedName>
    <definedName name="m945m" localSheetId="11">#REF!</definedName>
    <definedName name="m945m">#REF!</definedName>
    <definedName name="m945p" localSheetId="12">#REF!</definedName>
    <definedName name="m945p" localSheetId="11">#REF!</definedName>
    <definedName name="m945p">#REF!</definedName>
    <definedName name="m946m" localSheetId="12">#REF!</definedName>
    <definedName name="m946m" localSheetId="11">#REF!</definedName>
    <definedName name="m946m">#REF!</definedName>
    <definedName name="m946p" localSheetId="12">#REF!</definedName>
    <definedName name="m946p" localSheetId="11">#REF!</definedName>
    <definedName name="m946p">#REF!</definedName>
    <definedName name="m947m" localSheetId="12">#REF!</definedName>
    <definedName name="m947m" localSheetId="11">#REF!</definedName>
    <definedName name="m947m">#REF!</definedName>
    <definedName name="m947p" localSheetId="12">#REF!</definedName>
    <definedName name="m947p" localSheetId="11">#REF!</definedName>
    <definedName name="m947p">#REF!</definedName>
    <definedName name="m948m" localSheetId="12">#REF!</definedName>
    <definedName name="m948m" localSheetId="11">#REF!</definedName>
    <definedName name="m948m">#REF!</definedName>
    <definedName name="m948p" localSheetId="12">#REF!</definedName>
    <definedName name="m948p" localSheetId="11">#REF!</definedName>
    <definedName name="m948p">#REF!</definedName>
    <definedName name="m949m" localSheetId="12">#REF!</definedName>
    <definedName name="m949m" localSheetId="11">#REF!</definedName>
    <definedName name="m949m">#REF!</definedName>
    <definedName name="m949p" localSheetId="12">#REF!</definedName>
    <definedName name="m949p" localSheetId="11">#REF!</definedName>
    <definedName name="m949p">#REF!</definedName>
    <definedName name="m950m" localSheetId="12">#REF!</definedName>
    <definedName name="m950m" localSheetId="11">#REF!</definedName>
    <definedName name="m950m">#REF!</definedName>
    <definedName name="m950p" localSheetId="12">#REF!</definedName>
    <definedName name="m950p" localSheetId="11">#REF!</definedName>
    <definedName name="m950p">#REF!</definedName>
    <definedName name="m951m" localSheetId="12">#REF!</definedName>
    <definedName name="m951m" localSheetId="11">#REF!</definedName>
    <definedName name="m951m">#REF!</definedName>
    <definedName name="m951p" localSheetId="12">#REF!</definedName>
    <definedName name="m951p" localSheetId="11">#REF!</definedName>
    <definedName name="m951p">#REF!</definedName>
    <definedName name="m952m" localSheetId="12">#REF!</definedName>
    <definedName name="m952m" localSheetId="11">#REF!</definedName>
    <definedName name="m952m">#REF!</definedName>
    <definedName name="m952p" localSheetId="12">#REF!</definedName>
    <definedName name="m952p" localSheetId="11">#REF!</definedName>
    <definedName name="m952p">#REF!</definedName>
    <definedName name="m953m" localSheetId="12">#REF!</definedName>
    <definedName name="m953m" localSheetId="11">#REF!</definedName>
    <definedName name="m953m">#REF!</definedName>
    <definedName name="m953p" localSheetId="12">#REF!</definedName>
    <definedName name="m953p" localSheetId="11">#REF!</definedName>
    <definedName name="m953p">#REF!</definedName>
    <definedName name="m954m" localSheetId="12">#REF!</definedName>
    <definedName name="m954m" localSheetId="11">#REF!</definedName>
    <definedName name="m954m">#REF!</definedName>
    <definedName name="m954p" localSheetId="12">#REF!</definedName>
    <definedName name="m954p" localSheetId="11">#REF!</definedName>
    <definedName name="m954p">#REF!</definedName>
    <definedName name="m955m" localSheetId="12">#REF!</definedName>
    <definedName name="m955m" localSheetId="11">#REF!</definedName>
    <definedName name="m955m">#REF!</definedName>
    <definedName name="m955p" localSheetId="12">#REF!</definedName>
    <definedName name="m955p" localSheetId="11">#REF!</definedName>
    <definedName name="m955p">#REF!</definedName>
    <definedName name="m956m" localSheetId="12">#REF!</definedName>
    <definedName name="m956m" localSheetId="11">#REF!</definedName>
    <definedName name="m956m">#REF!</definedName>
    <definedName name="m956p" localSheetId="12">#REF!</definedName>
    <definedName name="m956p" localSheetId="11">#REF!</definedName>
    <definedName name="m956p">#REF!</definedName>
    <definedName name="m957m" localSheetId="12">#REF!</definedName>
    <definedName name="m957m" localSheetId="11">#REF!</definedName>
    <definedName name="m957m">#REF!</definedName>
    <definedName name="m957p" localSheetId="12">#REF!</definedName>
    <definedName name="m957p" localSheetId="11">#REF!</definedName>
    <definedName name="m957p">#REF!</definedName>
    <definedName name="m958m" localSheetId="12">#REF!</definedName>
    <definedName name="m958m" localSheetId="11">#REF!</definedName>
    <definedName name="m958m">#REF!</definedName>
    <definedName name="m958p" localSheetId="12">#REF!</definedName>
    <definedName name="m958p" localSheetId="11">#REF!</definedName>
    <definedName name="m958p">#REF!</definedName>
    <definedName name="m960m" localSheetId="12">#REF!</definedName>
    <definedName name="m960m" localSheetId="11">#REF!</definedName>
    <definedName name="m960m">#REF!</definedName>
    <definedName name="m960p" localSheetId="12">#REF!</definedName>
    <definedName name="m960p" localSheetId="11">#REF!</definedName>
    <definedName name="m960p">#REF!</definedName>
    <definedName name="m969m" localSheetId="12">#REF!</definedName>
    <definedName name="m969m" localSheetId="11">#REF!</definedName>
    <definedName name="m969m">#REF!</definedName>
    <definedName name="m969p" localSheetId="12">#REF!</definedName>
    <definedName name="m969p" localSheetId="11">#REF!</definedName>
    <definedName name="m969p">#REF!</definedName>
    <definedName name="m970m" localSheetId="12">#REF!</definedName>
    <definedName name="m970m" localSheetId="11">#REF!</definedName>
    <definedName name="m970m">#REF!</definedName>
    <definedName name="m970p" localSheetId="12">#REF!</definedName>
    <definedName name="m970p" localSheetId="11">#REF!</definedName>
    <definedName name="m970p">#REF!</definedName>
    <definedName name="m971m" localSheetId="12">#REF!</definedName>
    <definedName name="m971m" localSheetId="11">#REF!</definedName>
    <definedName name="m971m">#REF!</definedName>
    <definedName name="m971p" localSheetId="12">#REF!</definedName>
    <definedName name="m971p" localSheetId="11">#REF!</definedName>
    <definedName name="m971p">#REF!</definedName>
    <definedName name="m972m" localSheetId="12">#REF!</definedName>
    <definedName name="m972m" localSheetId="11">#REF!</definedName>
    <definedName name="m972m">#REF!</definedName>
    <definedName name="m972p" localSheetId="12">#REF!</definedName>
    <definedName name="m972p" localSheetId="11">#REF!</definedName>
    <definedName name="m972p">#REF!</definedName>
    <definedName name="m973m" localSheetId="12">#REF!</definedName>
    <definedName name="m973m" localSheetId="11">#REF!</definedName>
    <definedName name="m973m">#REF!</definedName>
    <definedName name="m973p" localSheetId="12">#REF!</definedName>
    <definedName name="m973p" localSheetId="11">#REF!</definedName>
    <definedName name="m973p">#REF!</definedName>
    <definedName name="m974m" localSheetId="12">#REF!</definedName>
    <definedName name="m974m" localSheetId="11">#REF!</definedName>
    <definedName name="m974m">#REF!</definedName>
    <definedName name="m974p" localSheetId="12">#REF!</definedName>
    <definedName name="m974p" localSheetId="11">#REF!</definedName>
    <definedName name="m974p">#REF!</definedName>
    <definedName name="m975m" localSheetId="12">#REF!</definedName>
    <definedName name="m975m" localSheetId="11">#REF!</definedName>
    <definedName name="m975m">#REF!</definedName>
    <definedName name="m975p" localSheetId="12">#REF!</definedName>
    <definedName name="m975p" localSheetId="11">#REF!</definedName>
    <definedName name="m975p">#REF!</definedName>
    <definedName name="m976m" localSheetId="12">#REF!</definedName>
    <definedName name="m976m" localSheetId="11">#REF!</definedName>
    <definedName name="m976m">#REF!</definedName>
    <definedName name="m976p" localSheetId="12">#REF!</definedName>
    <definedName name="m976p" localSheetId="11">#REF!</definedName>
    <definedName name="m976p">#REF!</definedName>
    <definedName name="m977m" localSheetId="12">#REF!</definedName>
    <definedName name="m977m" localSheetId="11">#REF!</definedName>
    <definedName name="m977m">#REF!</definedName>
    <definedName name="m977p" localSheetId="12">#REF!</definedName>
    <definedName name="m977p" localSheetId="11">#REF!</definedName>
    <definedName name="m977p">#REF!</definedName>
    <definedName name="m980m" localSheetId="12">#REF!</definedName>
    <definedName name="m980m" localSheetId="11">#REF!</definedName>
    <definedName name="m980m">#REF!</definedName>
    <definedName name="m980p" localSheetId="12">#REF!</definedName>
    <definedName name="m980p" localSheetId="11">#REF!</definedName>
    <definedName name="m980p">#REF!</definedName>
    <definedName name="m982m" localSheetId="12">#REF!</definedName>
    <definedName name="m982m" localSheetId="11">#REF!</definedName>
    <definedName name="m982m">#REF!</definedName>
    <definedName name="m982p" localSheetId="12">#REF!</definedName>
    <definedName name="m982p" localSheetId="11">#REF!</definedName>
    <definedName name="m982p">#REF!</definedName>
    <definedName name="m983m" localSheetId="12">#REF!</definedName>
    <definedName name="m983m" localSheetId="11">#REF!</definedName>
    <definedName name="m983m">#REF!</definedName>
    <definedName name="m983p" localSheetId="12">#REF!</definedName>
    <definedName name="m983p" localSheetId="11">#REF!</definedName>
    <definedName name="m983p">#REF!</definedName>
    <definedName name="m984m" localSheetId="12">#REF!</definedName>
    <definedName name="m984m" localSheetId="11">#REF!</definedName>
    <definedName name="m984m">#REF!</definedName>
    <definedName name="m984p" localSheetId="12">#REF!</definedName>
    <definedName name="m984p" localSheetId="11">#REF!</definedName>
    <definedName name="m984p">#REF!</definedName>
    <definedName name="m985m" localSheetId="12">#REF!</definedName>
    <definedName name="m985m" localSheetId="11">#REF!</definedName>
    <definedName name="m985m">#REF!</definedName>
    <definedName name="m985p" localSheetId="12">#REF!</definedName>
    <definedName name="m985p" localSheetId="11">#REF!</definedName>
    <definedName name="m985p">#REF!</definedName>
    <definedName name="m996m" localSheetId="12">#REF!</definedName>
    <definedName name="m996m" localSheetId="11">#REF!</definedName>
    <definedName name="m996m">#REF!</definedName>
    <definedName name="m996p" localSheetId="12">#REF!</definedName>
    <definedName name="m996p" localSheetId="11">#REF!</definedName>
    <definedName name="m996p">#REF!</definedName>
    <definedName name="m997m" localSheetId="12">#REF!</definedName>
    <definedName name="m997m" localSheetId="11">#REF!</definedName>
    <definedName name="m997m">#REF!</definedName>
    <definedName name="m997p" localSheetId="12">#REF!</definedName>
    <definedName name="m997p" localSheetId="11">#REF!</definedName>
    <definedName name="m997p">#REF!</definedName>
    <definedName name="m998m" localSheetId="12">#REF!</definedName>
    <definedName name="m998m" localSheetId="11">#REF!</definedName>
    <definedName name="m998m">#REF!</definedName>
    <definedName name="m998p" localSheetId="12">#REF!</definedName>
    <definedName name="m998p" localSheetId="11">#REF!</definedName>
    <definedName name="m998p">#REF!</definedName>
    <definedName name="m999m" localSheetId="12">#REF!</definedName>
    <definedName name="m999m" localSheetId="11">#REF!</definedName>
    <definedName name="m999m">#REF!</definedName>
    <definedName name="m999p" localSheetId="12">#REF!</definedName>
    <definedName name="m999p" localSheetId="11">#REF!</definedName>
    <definedName name="m999p">#REF!</definedName>
    <definedName name="ma" localSheetId="12">#REF!</definedName>
    <definedName name="ma" localSheetId="11">#REF!</definedName>
    <definedName name="ma" localSheetId="14">#REF!</definedName>
    <definedName name="ma">#REF!</definedName>
    <definedName name="MA_SICROPE_201511" localSheetId="12">#REF!</definedName>
    <definedName name="MA_SICROPE_201511">#REF!</definedName>
    <definedName name="MAAUQ" localSheetId="12">#REF!</definedName>
    <definedName name="MAAUQ" localSheetId="11">#REF!</definedName>
    <definedName name="MAAUQ" localSheetId="14">#REF!</definedName>
    <definedName name="MAAUQ">#REF!</definedName>
    <definedName name="MAAUQ_1" localSheetId="12">#REF!</definedName>
    <definedName name="MAAUQ_1" localSheetId="11">#REF!</definedName>
    <definedName name="MAAUQ_1" localSheetId="14">#REF!</definedName>
    <definedName name="MAAUQ_1">#REF!</definedName>
    <definedName name="mac" localSheetId="12">#REF!</definedName>
    <definedName name="mac">#REF!</definedName>
    <definedName name="MACAP50" localSheetId="12">#REF!</definedName>
    <definedName name="MACAP50">#REF!</definedName>
    <definedName name="MACM30" localSheetId="12">#REF!</definedName>
    <definedName name="MACM30">#REF!</definedName>
    <definedName name="mad" localSheetId="12">#REF!</definedName>
    <definedName name="mad">#REF!</definedName>
    <definedName name="MAEMULFLEX" localSheetId="12">#REF!</definedName>
    <definedName name="MAEMULFLEX">#REF!</definedName>
    <definedName name="mai00" localSheetId="12">#REF!</definedName>
    <definedName name="mai00" localSheetId="11">#REF!</definedName>
    <definedName name="mai00" localSheetId="14">#REF!</definedName>
    <definedName name="mai00">#REF!</definedName>
    <definedName name="mai00_3">#REF!</definedName>
    <definedName name="MAI95_3">#REF!</definedName>
    <definedName name="MAI96_3">#REF!</definedName>
    <definedName name="MAI97_3">#REF!</definedName>
    <definedName name="MAI98_3">#REF!</definedName>
    <definedName name="MAI99_3">#REF!</definedName>
    <definedName name="MAIA" localSheetId="12">#REF!</definedName>
    <definedName name="MAIA">#REF!</definedName>
    <definedName name="man" localSheetId="12">#REF!</definedName>
    <definedName name="man">#REF!</definedName>
    <definedName name="MANGUEIRA_30_M" localSheetId="12">#REF!</definedName>
    <definedName name="MANGUEIRA_30_M" localSheetId="11">#REF!</definedName>
    <definedName name="MANGUEIRA_30_M">#REF!</definedName>
    <definedName name="MANOS" localSheetId="12">#REF!</definedName>
    <definedName name="MANOS">#REF!</definedName>
    <definedName name="MANTO" localSheetId="12" hidden="1">{#N/A,#N/A,FALSE,"GERAL";#N/A,#N/A,FALSE,"012-96";#N/A,#N/A,FALSE,"018-96";#N/A,#N/A,FALSE,"027-96";#N/A,#N/A,FALSE,"059-96";#N/A,#N/A,FALSE,"076-96";#N/A,#N/A,FALSE,"019-97";#N/A,#N/A,FALSE,"021-97";#N/A,#N/A,FALSE,"022-97";#N/A,#N/A,FALSE,"028-97"}</definedName>
    <definedName name="MANTO" hidden="1">{#N/A,#N/A,FALSE,"GERAL";#N/A,#N/A,FALSE,"012-96";#N/A,#N/A,FALSE,"018-96";#N/A,#N/A,FALSE,"027-96";#N/A,#N/A,FALSE,"059-96";#N/A,#N/A,FALSE,"076-96";#N/A,#N/A,FALSE,"019-97";#N/A,#N/A,FALSE,"021-97";#N/A,#N/A,FALSE,"022-97";#N/A,#N/A,FALSE,"028-97"}</definedName>
    <definedName name="MAO" localSheetId="12">#REF!</definedName>
    <definedName name="MAO">#REF!</definedName>
    <definedName name="mão" localSheetId="12">#REF!</definedName>
    <definedName name="mão">#REF!</definedName>
    <definedName name="MAODEOBRA" localSheetId="12">#REF!</definedName>
    <definedName name="MAODEOBRA">#REF!</definedName>
    <definedName name="MÃODEOBRA" localSheetId="12">#REF!</definedName>
    <definedName name="MÃODEOBRA">#REF!</definedName>
    <definedName name="maodeobra20" localSheetId="12">#REF!</definedName>
    <definedName name="maodeobra20" localSheetId="11">#REF!</definedName>
    <definedName name="maodeobra20" localSheetId="14">#REF!</definedName>
    <definedName name="maodeobra20">#REF!</definedName>
    <definedName name="map" localSheetId="12">#REF!</definedName>
    <definedName name="map">#REF!</definedName>
    <definedName name="MAPA" localSheetId="11">#N/A</definedName>
    <definedName name="MAPA">#N/A</definedName>
    <definedName name="Mapas" localSheetId="11">#N/A</definedName>
    <definedName name="Mapas">#N/A</definedName>
    <definedName name="maq">"#REF!"</definedName>
    <definedName name="maq_1">"#REF!"</definedName>
    <definedName name="maq_10">"#REF!"</definedName>
    <definedName name="maq_2">"#REF!"</definedName>
    <definedName name="maq_3">"#REF!"</definedName>
    <definedName name="maq_4">"#REF!"</definedName>
    <definedName name="maq_5">"#REF!"</definedName>
    <definedName name="maq_6">"#REF!"</definedName>
    <definedName name="maq_7">"#REF!"</definedName>
    <definedName name="maq_8">"#REF!"</definedName>
    <definedName name="maq_9">"#REF!"</definedName>
    <definedName name="MAQSERV" localSheetId="12">#REF!</definedName>
    <definedName name="MAQSERV" localSheetId="11">#REF!</definedName>
    <definedName name="MAQSERV" localSheetId="14">#REF!</definedName>
    <definedName name="MAQSERV">#REF!</definedName>
    <definedName name="MAQSERV048" localSheetId="12">#REF!</definedName>
    <definedName name="MAQSERV048" localSheetId="11">#REF!</definedName>
    <definedName name="MAQSERV048" localSheetId="14">#REF!</definedName>
    <definedName name="MAQSERV048">#REF!</definedName>
    <definedName name="MAR00" localSheetId="12">#REF!</definedName>
    <definedName name="MAR00" localSheetId="11">#REF!</definedName>
    <definedName name="MAR00" localSheetId="14">#REF!</definedName>
    <definedName name="MAR00">#REF!</definedName>
    <definedName name="MAR00_3">#REF!</definedName>
    <definedName name="MAR95_3">#REF!</definedName>
    <definedName name="MAR96_3">#REF!</definedName>
    <definedName name="MAR97_3">#REF!</definedName>
    <definedName name="MAR98_3">#REF!</definedName>
    <definedName name="MAR99_3">#REF!</definedName>
    <definedName name="MARA" localSheetId="12">#REF!</definedName>
    <definedName name="MARA">#REF!</definedName>
    <definedName name="MARCA" localSheetId="12">#REF!</definedName>
    <definedName name="MARCA">#REF!</definedName>
    <definedName name="MARCA_MOD" localSheetId="12">#REF!</definedName>
    <definedName name="MARCA_MOD">#REF!</definedName>
    <definedName name="MARCAMOD" localSheetId="12">#REF!</definedName>
    <definedName name="MARCAMOD">#REF!</definedName>
    <definedName name="MARCENEIRO" localSheetId="12">#REF!</definedName>
    <definedName name="MARCENEIRO" localSheetId="11">#REF!</definedName>
    <definedName name="MARCENEIRO">#REF!</definedName>
    <definedName name="MARCIO" localSheetId="12">#REF!</definedName>
    <definedName name="MARCIO" localSheetId="11">#REF!</definedName>
    <definedName name="MARCIO" localSheetId="14">#REF!</definedName>
    <definedName name="MARCIO">#REF!</definedName>
    <definedName name="marco" localSheetId="12">#REF!</definedName>
    <definedName name="MARCO" localSheetId="11">#REF!</definedName>
    <definedName name="marco" localSheetId="14">#REF!</definedName>
    <definedName name="marco">#REF!</definedName>
    <definedName name="marcos" localSheetId="12">#REF!</definedName>
    <definedName name="marcos" localSheetId="11">#N/A</definedName>
    <definedName name="marcos" localSheetId="14">#REF!</definedName>
    <definedName name="marcos">#REF!</definedName>
    <definedName name="marcus" localSheetId="12">#REF!</definedName>
    <definedName name="marcus" localSheetId="11">#REF!</definedName>
    <definedName name="marcus" localSheetId="14">#REF!</definedName>
    <definedName name="marcus">#REF!</definedName>
    <definedName name="MARMORE_BRANCO" localSheetId="12">#REF!</definedName>
    <definedName name="MARMORE_BRANCO" localSheetId="11">#REF!</definedName>
    <definedName name="MARMORE_BRANCO">#REF!</definedName>
    <definedName name="MARR1C" localSheetId="12">#REF!</definedName>
    <definedName name="MARR1C">#REF!</definedName>
    <definedName name="MARR1CP" localSheetId="12">#REF!</definedName>
    <definedName name="MARR1CP">#REF!</definedName>
    <definedName name="MARR2CP" localSheetId="12">#REF!</definedName>
    <definedName name="MARR2CP">#REF!</definedName>
    <definedName name="Mary" localSheetId="12">{"total","SUM(total)","YNNNN",FALSE}</definedName>
    <definedName name="Mary" localSheetId="11">{"total","SUM(total)","YNNNN",FALSE}</definedName>
    <definedName name="Mary">{"total","SUM(total)","YNNNN",FALSE}</definedName>
    <definedName name="Massa" localSheetId="12">#REF!</definedName>
    <definedName name="Massa" localSheetId="11">#REF!</definedName>
    <definedName name="Massa" localSheetId="14">#REF!</definedName>
    <definedName name="Massa">#REF!</definedName>
    <definedName name="MASSA_OLEO" localSheetId="12">#REF!</definedName>
    <definedName name="MASSA_OLEO" localSheetId="11">#REF!</definedName>
    <definedName name="MASSA_OLEO">#REF!</definedName>
    <definedName name="MASSA_PVA" localSheetId="12">#REF!</definedName>
    <definedName name="MASSA_PVA" localSheetId="11">#REF!</definedName>
    <definedName name="MASSA_PVA">#REF!</definedName>
    <definedName name="Mat" localSheetId="11">#REF!</definedName>
    <definedName name="Mat">#N/A</definedName>
    <definedName name="Mat_24">NA()</definedName>
    <definedName name="Mat_25">NA()</definedName>
    <definedName name="Mat_26">NA()</definedName>
    <definedName name="Mat_27">NA()</definedName>
    <definedName name="Mat_28">NA()</definedName>
    <definedName name="Mat_6">NA()</definedName>
    <definedName name="Mat_7">NA()</definedName>
    <definedName name="Mat_8">NA()</definedName>
    <definedName name="MATBET" localSheetId="12">#REF!</definedName>
    <definedName name="MATBET" localSheetId="11">#REF!</definedName>
    <definedName name="MATBET" localSheetId="14">#REF!</definedName>
    <definedName name="MATBET">#REF!</definedName>
    <definedName name="MATERIAIS" localSheetId="11">#REF!</definedName>
    <definedName name="Materiais">#N/A</definedName>
    <definedName name="Materiais_10">NA()</definedName>
    <definedName name="Materiais_12">NA()</definedName>
    <definedName name="Materiais_13">NA()</definedName>
    <definedName name="Materiais_14">NA()</definedName>
    <definedName name="Materiais_2">NA()</definedName>
    <definedName name="Materiais_24">NA()</definedName>
    <definedName name="Materiais_25">NA()</definedName>
    <definedName name="Materiais_26">NA()</definedName>
    <definedName name="Materiais_27">NA()</definedName>
    <definedName name="Materiais_28">NA()</definedName>
    <definedName name="Materiais_3">NA()</definedName>
    <definedName name="Materiais_5">NA()</definedName>
    <definedName name="Materiais_6">NA()</definedName>
    <definedName name="Materiais_7">NA()</definedName>
    <definedName name="Materiais_8">NA()</definedName>
    <definedName name="Materiais2" localSheetId="11">Plan1</definedName>
    <definedName name="Materiais2">#N/A</definedName>
    <definedName name="Materiais2_10">NA()</definedName>
    <definedName name="Materiais2_12">NA()</definedName>
    <definedName name="Materiais2_13">NA()</definedName>
    <definedName name="Materiais2_14">NA()</definedName>
    <definedName name="Materiais2_2">NA()</definedName>
    <definedName name="Materiais2_24">NA()</definedName>
    <definedName name="Materiais2_25">NA()</definedName>
    <definedName name="Materiais2_26">NA()</definedName>
    <definedName name="Materiais2_27">NA()</definedName>
    <definedName name="Materiais2_28">NA()</definedName>
    <definedName name="Materiais2_3">NA()</definedName>
    <definedName name="Materiais2_5">NA()</definedName>
    <definedName name="Materiais2_6">NA()</definedName>
    <definedName name="Materiais2_7">NA()</definedName>
    <definedName name="Materiais2_8">NA()</definedName>
    <definedName name="Materiais3" localSheetId="11">Plan1</definedName>
    <definedName name="Materiais3">#N/A</definedName>
    <definedName name="Materiais3_10">NA()</definedName>
    <definedName name="Materiais3_12">NA()</definedName>
    <definedName name="Materiais3_13">NA()</definedName>
    <definedName name="Materiais3_14">NA()</definedName>
    <definedName name="Materiais3_2">NA()</definedName>
    <definedName name="Materiais3_24">NA()</definedName>
    <definedName name="Materiais3_25">NA()</definedName>
    <definedName name="Materiais3_26">NA()</definedName>
    <definedName name="Materiais3_27">NA()</definedName>
    <definedName name="Materiais3_28">NA()</definedName>
    <definedName name="Materiais3_3">NA()</definedName>
    <definedName name="Materiais3_5">NA()</definedName>
    <definedName name="Materiais3_6">NA()</definedName>
    <definedName name="Materiais3_7">NA()</definedName>
    <definedName name="Materiais3_8">NA()</definedName>
    <definedName name="material" localSheetId="12">#REF!</definedName>
    <definedName name="MATERIAL" localSheetId="11">#REF!</definedName>
    <definedName name="material" localSheetId="14">#REF!</definedName>
    <definedName name="material">#REF!</definedName>
    <definedName name="material_1" localSheetId="12">#REF!</definedName>
    <definedName name="material_1" localSheetId="11">#REF!</definedName>
    <definedName name="material_1" localSheetId="14">#REF!</definedName>
    <definedName name="material_1">#REF!</definedName>
    <definedName name="material_10">"$#REF!.$A$3:$F$120"</definedName>
    <definedName name="material_4" localSheetId="12">#REF!</definedName>
    <definedName name="material_4" localSheetId="11">#REF!</definedName>
    <definedName name="material_4" localSheetId="14">#REF!</definedName>
    <definedName name="material_4">#REF!</definedName>
    <definedName name="material_4_2">#N/A</definedName>
    <definedName name="material_6" localSheetId="12">#REF!</definedName>
    <definedName name="material_6" localSheetId="11">#REF!</definedName>
    <definedName name="material_6" localSheetId="14">#REF!</definedName>
    <definedName name="material_6">#REF!</definedName>
    <definedName name="material_6_2">#N/A</definedName>
    <definedName name="material_7" localSheetId="12">#REF!</definedName>
    <definedName name="material_7" localSheetId="11">#REF!</definedName>
    <definedName name="material_7" localSheetId="14">#REF!</definedName>
    <definedName name="material_7">#REF!</definedName>
    <definedName name="material_7_2">#N/A</definedName>
    <definedName name="material_8" localSheetId="12">#REF!</definedName>
    <definedName name="material_8" localSheetId="11">#REF!</definedName>
    <definedName name="material_8" localSheetId="14">#REF!</definedName>
    <definedName name="material_8">#REF!</definedName>
    <definedName name="material_8_2">#N/A</definedName>
    <definedName name="material_9" localSheetId="12">#REF!</definedName>
    <definedName name="material_9" localSheetId="11">#REF!</definedName>
    <definedName name="material_9" localSheetId="14">#REF!</definedName>
    <definedName name="material_9">#REF!</definedName>
    <definedName name="material_9_2">#N/A</definedName>
    <definedName name="MATERIAL_BETUMINOSO" localSheetId="12">#REF!</definedName>
    <definedName name="MATERIAL_BETUMINOSO" localSheetId="11">#REF!</definedName>
    <definedName name="MATERIAL_BETUMINOSO" localSheetId="14">#REF!</definedName>
    <definedName name="MATERIAL_BETUMINOSO">#REF!</definedName>
    <definedName name="MATERIALBETUMINOSO1" localSheetId="12">#REF!</definedName>
    <definedName name="MATERIALBETUMINOSO1" localSheetId="11">#REF!</definedName>
    <definedName name="MATERIALBETUMINOSO1" localSheetId="14">#REF!</definedName>
    <definedName name="MATERIALBETUMINOSO1">#REF!</definedName>
    <definedName name="MaterialTachaExistente" localSheetId="12">#REF!</definedName>
    <definedName name="MaterialTachaExistente">#REF!</definedName>
    <definedName name="MaterialTachaImplantação" localSheetId="12">#REF!</definedName>
    <definedName name="MaterialTachaImplantação">#REF!</definedName>
    <definedName name="MATERIAS">#N/A</definedName>
    <definedName name="MATRICULA" localSheetId="12">#REF!</definedName>
    <definedName name="MATRICULA">#REF!</definedName>
    <definedName name="matrícula" localSheetId="12">#REF!</definedName>
    <definedName name="matrícula">#REF!</definedName>
    <definedName name="MATRIZ_DE_RESPONSABILIDADE" localSheetId="12">#REF!</definedName>
    <definedName name="MATRIZ_DE_RESPONSABILIDADE">#REF!</definedName>
    <definedName name="MATRIZ_ÍNDICES" localSheetId="12">#REF!</definedName>
    <definedName name="MATRIZ_ÍNDICES">#REF!</definedName>
    <definedName name="MATRIZlimpa" localSheetId="12">#REF!</definedName>
    <definedName name="MATRIZlimpa">#REF!</definedName>
    <definedName name="mattubcust" localSheetId="12" hidden="1">{#N/A,#N/A,FALSE,"GERAL";#N/A,#N/A,FALSE,"012-96";#N/A,#N/A,FALSE,"018-96";#N/A,#N/A,FALSE,"027-96";#N/A,#N/A,FALSE,"059-96";#N/A,#N/A,FALSE,"076-96";#N/A,#N/A,FALSE,"019-97";#N/A,#N/A,FALSE,"021-97";#N/A,#N/A,FALSE,"022-97";#N/A,#N/A,FALSE,"028-97"}</definedName>
    <definedName name="mattubcust" localSheetId="11" hidden="1">{#N/A,#N/A,FALSE,"GERAL";#N/A,#N/A,FALSE,"012-96";#N/A,#N/A,FALSE,"018-96";#N/A,#N/A,FALSE,"027-96";#N/A,#N/A,FALSE,"059-96";#N/A,#N/A,FALSE,"076-96";#N/A,#N/A,FALSE,"019-97";#N/A,#N/A,FALSE,"021-97";#N/A,#N/A,FALSE,"022-97";#N/A,#N/A,FALSE,"028-97"}</definedName>
    <definedName name="mattubcust" hidden="1">{#N/A,#N/A,FALSE,"GERAL";#N/A,#N/A,FALSE,"012-96";#N/A,#N/A,FALSE,"018-96";#N/A,#N/A,FALSE,"027-96";#N/A,#N/A,FALSE,"059-96";#N/A,#N/A,FALSE,"076-96";#N/A,#N/A,FALSE,"019-97";#N/A,#N/A,FALSE,"021-97";#N/A,#N/A,FALSE,"022-97";#N/A,#N/A,FALSE,"028-97"}</definedName>
    <definedName name="MAU" localSheetId="12">#REF!</definedName>
    <definedName name="MAU" localSheetId="11">#REF!</definedName>
    <definedName name="MAU" localSheetId="14">#REF!</definedName>
    <definedName name="MAU">#REF!</definedName>
    <definedName name="Max" localSheetId="12" hidden="1">COUNTIF(#REF!,"&lt;&gt;0")+3</definedName>
    <definedName name="Max" localSheetId="14" hidden="1">COUNTIF(#REF!,"&lt;&gt;0")+3</definedName>
    <definedName name="Max" localSheetId="1" hidden="1">COUNTIF(#REF!,"&lt;&gt;0")+3</definedName>
    <definedName name="Max" localSheetId="0" hidden="1">COUNTIF(#REF!,"&lt;&gt;0")+3</definedName>
    <definedName name="Max" hidden="1">COUNTIF(#REF!,"&lt;&gt;0")+3</definedName>
    <definedName name="MAXLS" localSheetId="12">#REF!</definedName>
    <definedName name="MAXLS">#REF!</definedName>
    <definedName name="MAXRM" localSheetId="12">#REF!</definedName>
    <definedName name="MAXRM">#REF!</definedName>
    <definedName name="MAXRMEC" localSheetId="12">#REF!</definedName>
    <definedName name="MAXRMEC">#REF!</definedName>
    <definedName name="MAXRMZ" localSheetId="12">#REF!</definedName>
    <definedName name="MAXRMZ">#REF!</definedName>
    <definedName name="MAXROÇ" localSheetId="12">#REF!</definedName>
    <definedName name="MAXROÇ">#REF!</definedName>
    <definedName name="MAXTB" localSheetId="12">#REF!</definedName>
    <definedName name="MAXTB">#REF!</definedName>
    <definedName name="MB" localSheetId="12">#REF!</definedName>
    <definedName name="MB" localSheetId="11">#REF!</definedName>
    <definedName name="MB" localSheetId="14">#REF!</definedName>
    <definedName name="MB">#REF!</definedName>
    <definedName name="MBBET" localSheetId="12">#REF!</definedName>
    <definedName name="MBBET">#REF!</definedName>
    <definedName name="MBF" localSheetId="12">#REF!</definedName>
    <definedName name="MBF" localSheetId="11">#REF!</definedName>
    <definedName name="MBF" localSheetId="14">#REF!</definedName>
    <definedName name="MBF">#REF!</definedName>
    <definedName name="MBQ" localSheetId="12">#REF!</definedName>
    <definedName name="MBQ" localSheetId="11">#REF!</definedName>
    <definedName name="MBQ">#REF!</definedName>
    <definedName name="MBQ_13" localSheetId="12">#REF!</definedName>
    <definedName name="MBQ_13">#REF!</definedName>
    <definedName name="MBQ_39" localSheetId="12">#REF!</definedName>
    <definedName name="MBQ_39">#REF!</definedName>
    <definedName name="MBQ_6" localSheetId="12">#REF!</definedName>
    <definedName name="MBQ_6">#REF!</definedName>
    <definedName name="MBQA" localSheetId="12">#REF!</definedName>
    <definedName name="MBQA" localSheetId="11">#REF!</definedName>
    <definedName name="MBQA">#REF!</definedName>
    <definedName name="MBQT" localSheetId="12">#REF!</definedName>
    <definedName name="MBQT" localSheetId="11">#REF!</definedName>
    <definedName name="MBQT">#REF!</definedName>
    <definedName name="MBR" localSheetId="12">"$#REF!.$I$34"</definedName>
    <definedName name="MBR" localSheetId="11">#REF!</definedName>
    <definedName name="MBR">"$#REF!.$I$34"</definedName>
    <definedName name="MBUF" localSheetId="12">"$#REF!.$D$12"</definedName>
    <definedName name="MBUF" localSheetId="11">#REF!</definedName>
    <definedName name="MBUF">"$#REF!.$D$12"</definedName>
    <definedName name="MBUFCORREC" localSheetId="12">#REF!</definedName>
    <definedName name="MBUFCORREC">#REF!</definedName>
    <definedName name="MBUFMA" localSheetId="12">#REF!</definedName>
    <definedName name="MBUFMA">#REF!</definedName>
    <definedName name="MBUFP" localSheetId="12">#REF!</definedName>
    <definedName name="MBUFP">#REF!</definedName>
    <definedName name="MBUFREC" localSheetId="12">#REF!</definedName>
    <definedName name="MBUFREC">#REF!</definedName>
    <definedName name="MBUFRECOMPREC" localSheetId="12">#REF!</definedName>
    <definedName name="MBUFRECOMPREC">#REF!</definedName>
    <definedName name="MBUFREMMAN" localSheetId="12">#REF!</definedName>
    <definedName name="MBUFREMMAN">#REF!</definedName>
    <definedName name="MBUFREMPROFMAN" localSheetId="12">#REF!</definedName>
    <definedName name="MBUFREMPROFMAN">#REF!</definedName>
    <definedName name="MBUFREMPROFREC" localSheetId="12">#REF!</definedName>
    <definedName name="MBUFREMPROFREC">#REF!</definedName>
    <definedName name="MBUFREMREC" localSheetId="12">#REF!</definedName>
    <definedName name="MBUFREMREC">#REF!</definedName>
    <definedName name="MBUFTAPABURREC" localSheetId="12">#REF!</definedName>
    <definedName name="MBUFTAPABURREC">#REF!</definedName>
    <definedName name="MBUFTBMAN" localSheetId="12">#REF!</definedName>
    <definedName name="MBUFTBMAN">#REF!</definedName>
    <definedName name="MBUFTBREC" localSheetId="12">#REF!</definedName>
    <definedName name="MBUFTBREC">#REF!</definedName>
    <definedName name="MBUFW" localSheetId="12">"$#REF!.$D$14"</definedName>
    <definedName name="MBUFW" localSheetId="11">#REF!</definedName>
    <definedName name="MBUFW">"$#REF!.$D$14"</definedName>
    <definedName name="MBUFWA" localSheetId="12">"$#REF!.$D$13"</definedName>
    <definedName name="MBUFWA" localSheetId="11">#REF!</definedName>
    <definedName name="MBUFWA">"$#REF!.$D$13"</definedName>
    <definedName name="MBUQ" localSheetId="12">#REF!</definedName>
    <definedName name="mbuq" localSheetId="11">#REF!</definedName>
    <definedName name="MBUQ">#REF!</definedName>
    <definedName name="MBUQ163" localSheetId="12">#REF!</definedName>
    <definedName name="MBUQ163">#REF!</definedName>
    <definedName name="MBUQ262" localSheetId="12">#REF!</definedName>
    <definedName name="MBUQ262">#REF!</definedName>
    <definedName name="MBUQACBC" localSheetId="12">#REF!</definedName>
    <definedName name="MBUQACBC">#REF!</definedName>
    <definedName name="MBUQCOR" localSheetId="12">#REF!</definedName>
    <definedName name="MBUQCOR">#REF!</definedName>
    <definedName name="MBUQREC" localSheetId="12">#REF!</definedName>
    <definedName name="MBUQREC">#REF!</definedName>
    <definedName name="MBUQRECOMPMAN" localSheetId="12">#REF!</definedName>
    <definedName name="MBUQRECOMPMAN">#REF!</definedName>
    <definedName name="MBUQRECOMPREC" localSheetId="12">#REF!</definedName>
    <definedName name="MBUQRECOMPREC">#REF!</definedName>
    <definedName name="MBUQREMPROFREC" localSheetId="12">#REF!</definedName>
    <definedName name="MBUQREMPROFREC">#REF!</definedName>
    <definedName name="MBUQREMREC" localSheetId="12">#REF!</definedName>
    <definedName name="MBUQREMREC">#REF!</definedName>
    <definedName name="MBUQTBREC" localSheetId="12">#REF!</definedName>
    <definedName name="MBUQTBREC">#REF!</definedName>
    <definedName name="MBUQW" localSheetId="12">"$#REF!.$E$14"</definedName>
    <definedName name="MBUQW" localSheetId="11">#REF!</definedName>
    <definedName name="MBUQW">"$#REF!.$E$14"</definedName>
    <definedName name="MBUQWA" localSheetId="12">"$#REF!.$E$13"</definedName>
    <definedName name="MBUQWA" localSheetId="11">#REF!</definedName>
    <definedName name="MBUQWA">"$#REF!.$E$13"</definedName>
    <definedName name="MBV" localSheetId="12">#REF!</definedName>
    <definedName name="MBV" localSheetId="11">#REF!</definedName>
    <definedName name="MBV" localSheetId="14">#REF!</definedName>
    <definedName name="MBV">#REF!</definedName>
    <definedName name="MBV_1" localSheetId="12">#REF!</definedName>
    <definedName name="MBV_1" localSheetId="11">#REF!</definedName>
    <definedName name="MBV_1" localSheetId="14">#REF!</definedName>
    <definedName name="MBV_1">#REF!</definedName>
    <definedName name="MBV_2" localSheetId="12">#REF!</definedName>
    <definedName name="MBV_2" localSheetId="11">#REF!</definedName>
    <definedName name="MBV_2" localSheetId="14">#REF!</definedName>
    <definedName name="MBV_2">#REF!</definedName>
    <definedName name="MBV_3" localSheetId="12">#REF!</definedName>
    <definedName name="MBV_3" localSheetId="11">#REF!</definedName>
    <definedName name="MBV_3" localSheetId="14">#REF!</definedName>
    <definedName name="MBV_3">#REF!</definedName>
    <definedName name="mcm" localSheetId="12" hidden="1">{"Pèrdues i Guanys analític.Català",#N/A,FALSE,"Català";"Pèrdues i G. analític.castellà",#N/A,FALSE,"Castellà"}</definedName>
    <definedName name="mcm" hidden="1">{"Pèrdues i Guanys analític.Català",#N/A,FALSE,"Català";"Pèrdues i G. analític.castellà",#N/A,FALSE,"Castellà"}</definedName>
    <definedName name="MCOD02_020_0010" localSheetId="12">#REF!</definedName>
    <definedName name="MCOD02_020_0010">#REF!</definedName>
    <definedName name="MCOD02_020_0010_1" localSheetId="12">#REF!</definedName>
    <definedName name="MCOD02_020_0010_1">#REF!</definedName>
    <definedName name="MCOD02_020_0070" localSheetId="12">#REF!</definedName>
    <definedName name="MCOD02_020_0070">#REF!</definedName>
    <definedName name="MCOD02_020_0070_1" localSheetId="12">#REF!</definedName>
    <definedName name="MCOD02_020_0070_1">#REF!</definedName>
    <definedName name="MCOD02_030_0090" localSheetId="12">#REF!</definedName>
    <definedName name="MCOD02_030_0090">#REF!</definedName>
    <definedName name="MCOD02_030_0090_1" localSheetId="12">#REF!</definedName>
    <definedName name="MCOD02_030_0090_1">#REF!</definedName>
    <definedName name="MCOD02_030_0100" localSheetId="12">#REF!</definedName>
    <definedName name="MCOD02_030_0100">#REF!</definedName>
    <definedName name="MCOD02_030_0100_1" localSheetId="12">#REF!</definedName>
    <definedName name="MCOD02_030_0100_1">#REF!</definedName>
    <definedName name="MCOD02_040_0200" localSheetId="12">#REF!</definedName>
    <definedName name="MCOD02_040_0200">#REF!</definedName>
    <definedName name="MCOD02_040_0200_1" localSheetId="12">#REF!</definedName>
    <definedName name="MCOD02_040_0200_1">#REF!</definedName>
    <definedName name="MCOD02_040_0280" localSheetId="12">#REF!</definedName>
    <definedName name="MCOD02_040_0280">#REF!</definedName>
    <definedName name="MCOD02_040_0280_1" localSheetId="12">#REF!</definedName>
    <definedName name="MCOD02_040_0280_1">#REF!</definedName>
    <definedName name="MCOD02_040_0921" localSheetId="12">#REF!</definedName>
    <definedName name="MCOD02_040_0921">#REF!</definedName>
    <definedName name="MCOD02_040_0921_1" localSheetId="12">#REF!</definedName>
    <definedName name="MCOD02_040_0921_1">#REF!</definedName>
    <definedName name="MCOD02_040_1055" localSheetId="12">#REF!</definedName>
    <definedName name="MCOD02_040_1055">#REF!</definedName>
    <definedName name="MCOD02_040_1055_1" localSheetId="12">#REF!</definedName>
    <definedName name="MCOD02_040_1055_1">#REF!</definedName>
    <definedName name="MCOD02_040_1060" localSheetId="12">#REF!</definedName>
    <definedName name="MCOD02_040_1060">#REF!</definedName>
    <definedName name="MCOD02_040_1060_1" localSheetId="12">#REF!</definedName>
    <definedName name="MCOD02_040_1060_1">#REF!</definedName>
    <definedName name="MCOD02_040_3790" localSheetId="12">#REF!</definedName>
    <definedName name="MCOD02_040_3790">#REF!</definedName>
    <definedName name="MCOD02_040_3790_1" localSheetId="12">#REF!</definedName>
    <definedName name="MCOD02_040_3790_1">#REF!</definedName>
    <definedName name="MCOD02_040_3800" localSheetId="12">#REF!</definedName>
    <definedName name="MCOD02_040_3800">#REF!</definedName>
    <definedName name="MCOD02_040_3800_1" localSheetId="12">#REF!</definedName>
    <definedName name="MCOD02_040_3800_1">#REF!</definedName>
    <definedName name="MCOD02_040_3810" localSheetId="12">#REF!</definedName>
    <definedName name="MCOD02_040_3810">#REF!</definedName>
    <definedName name="MCOD02_040_3810_1" localSheetId="12">#REF!</definedName>
    <definedName name="MCOD02_040_3810_1">#REF!</definedName>
    <definedName name="MCOD02_040_4510" localSheetId="12">#REF!</definedName>
    <definedName name="MCOD02_040_4510">#REF!</definedName>
    <definedName name="MCOD02_040_4510_1" localSheetId="12">#REF!</definedName>
    <definedName name="MCOD02_040_4510_1">#REF!</definedName>
    <definedName name="MCOD02_040_4520" localSheetId="12">#REF!</definedName>
    <definedName name="MCOD02_040_4520">#REF!</definedName>
    <definedName name="MCOD02_040_4520_1" localSheetId="12">#REF!</definedName>
    <definedName name="MCOD02_040_4520_1">#REF!</definedName>
    <definedName name="MCOD02_040_4550" localSheetId="12">#REF!</definedName>
    <definedName name="MCOD02_040_4550">#REF!</definedName>
    <definedName name="MCOD02_040_4550_1" localSheetId="12">#REF!</definedName>
    <definedName name="MCOD02_040_4550_1">#REF!</definedName>
    <definedName name="MCOD02_040_4620" localSheetId="12">#REF!</definedName>
    <definedName name="MCOD02_040_4620">#REF!</definedName>
    <definedName name="MCOD02_040_4620_1" localSheetId="12">#REF!</definedName>
    <definedName name="MCOD02_040_4620_1">#REF!</definedName>
    <definedName name="MCOD02_040_4630" localSheetId="12">#REF!</definedName>
    <definedName name="MCOD02_040_4630">#REF!</definedName>
    <definedName name="MCOD02_040_4630_1" localSheetId="12">#REF!</definedName>
    <definedName name="MCOD02_040_4630_1">#REF!</definedName>
    <definedName name="MCOD02_040_4636" localSheetId="12">#REF!</definedName>
    <definedName name="MCOD02_040_4636">#REF!</definedName>
    <definedName name="MCOD02_040_4636_1" localSheetId="12">#REF!</definedName>
    <definedName name="MCOD02_040_4636_1">#REF!</definedName>
    <definedName name="MCOD02_040_4690" localSheetId="12">#REF!</definedName>
    <definedName name="MCOD02_040_4690">#REF!</definedName>
    <definedName name="MCOD02_040_4690_1" localSheetId="12">#REF!</definedName>
    <definedName name="MCOD02_040_4690_1">#REF!</definedName>
    <definedName name="MCOD02_040_7402" localSheetId="12">#REF!</definedName>
    <definedName name="MCOD02_040_7402">#REF!</definedName>
    <definedName name="MCOD02_040_7402_1" localSheetId="12">#REF!</definedName>
    <definedName name="MCOD02_040_7402_1">#REF!</definedName>
    <definedName name="MCOD02_040_9800" localSheetId="12">#REF!</definedName>
    <definedName name="MCOD02_040_9800">#REF!</definedName>
    <definedName name="MCOD02_040_9800_1" localSheetId="12">#REF!</definedName>
    <definedName name="MCOD02_040_9800_1">#REF!</definedName>
    <definedName name="MCOD02_040_9802" localSheetId="12">#REF!</definedName>
    <definedName name="MCOD02_040_9802">#REF!</definedName>
    <definedName name="MCOD02_040_9802_1" localSheetId="12">#REF!</definedName>
    <definedName name="MCOD02_040_9802_1">#REF!</definedName>
    <definedName name="MCOD02_040_9804" localSheetId="12">#REF!</definedName>
    <definedName name="MCOD02_040_9804">#REF!</definedName>
    <definedName name="MCOD02_040_9804_1" localSheetId="12">#REF!</definedName>
    <definedName name="MCOD02_040_9804_1">#REF!</definedName>
    <definedName name="MCOD02_110_0014" localSheetId="12">#REF!</definedName>
    <definedName name="MCOD02_110_0014">#REF!</definedName>
    <definedName name="MCOD02_110_0014_1" localSheetId="12">#REF!</definedName>
    <definedName name="MCOD02_110_0014_1">#REF!</definedName>
    <definedName name="MCOD02_110_0054" localSheetId="12">#REF!</definedName>
    <definedName name="MCOD02_110_0054">#REF!</definedName>
    <definedName name="MCOD02_110_0054_1" localSheetId="12">#REF!</definedName>
    <definedName name="MCOD02_110_0054_1">#REF!</definedName>
    <definedName name="MCOD02_110_0066" localSheetId="12">#REF!</definedName>
    <definedName name="MCOD02_110_0066">#REF!</definedName>
    <definedName name="MCOD02_110_0066_1" localSheetId="12">#REF!</definedName>
    <definedName name="MCOD02_110_0066_1">#REF!</definedName>
    <definedName name="MCOD02_110_0094" localSheetId="12">#REF!</definedName>
    <definedName name="MCOD02_110_0094">#REF!</definedName>
    <definedName name="MCOD02_110_0094_1" localSheetId="12">#REF!</definedName>
    <definedName name="MCOD02_110_0094_1">#REF!</definedName>
    <definedName name="MCOD02_110_0106" localSheetId="12">#REF!</definedName>
    <definedName name="MCOD02_110_0106">#REF!</definedName>
    <definedName name="MCOD02_110_0106_1" localSheetId="12">#REF!</definedName>
    <definedName name="MCOD02_110_0106_1">#REF!</definedName>
    <definedName name="MCOD02_110_0110" localSheetId="12">#REF!</definedName>
    <definedName name="MCOD02_110_0110">#REF!</definedName>
    <definedName name="MCOD02_110_0110_1" localSheetId="12">#REF!</definedName>
    <definedName name="MCOD02_110_0110_1">#REF!</definedName>
    <definedName name="MCOD02_110_0134" localSheetId="12">#REF!</definedName>
    <definedName name="MCOD02_110_0134">#REF!</definedName>
    <definedName name="MCOD02_110_0134_1" localSheetId="12">#REF!</definedName>
    <definedName name="MCOD02_110_0134_1">#REF!</definedName>
    <definedName name="MCOD02_110_0146" localSheetId="12">#REF!</definedName>
    <definedName name="MCOD02_110_0146">#REF!</definedName>
    <definedName name="MCOD02_110_0146_1" localSheetId="12">#REF!</definedName>
    <definedName name="MCOD02_110_0146_1">#REF!</definedName>
    <definedName name="MCOD02_110_0150" localSheetId="12">#REF!</definedName>
    <definedName name="MCOD02_110_0150">#REF!</definedName>
    <definedName name="MCOD02_110_0150_1" localSheetId="12">#REF!</definedName>
    <definedName name="MCOD02_110_0150_1">#REF!</definedName>
    <definedName name="MCOD02_110_0610" localSheetId="12">#REF!</definedName>
    <definedName name="MCOD02_110_0610">#REF!</definedName>
    <definedName name="MCOD02_110_0610_1" localSheetId="12">#REF!</definedName>
    <definedName name="MCOD02_110_0610_1">#REF!</definedName>
    <definedName name="MCOD02_110_0620" localSheetId="12">#REF!</definedName>
    <definedName name="MCOD02_110_0620">#REF!</definedName>
    <definedName name="MCOD02_110_0620_1" localSheetId="12">#REF!</definedName>
    <definedName name="MCOD02_110_0620_1">#REF!</definedName>
    <definedName name="MCOD02_110_0734" localSheetId="12">#REF!</definedName>
    <definedName name="MCOD02_110_0734">#REF!</definedName>
    <definedName name="MCOD02_110_0734_1" localSheetId="12">#REF!</definedName>
    <definedName name="MCOD02_110_0734_1">#REF!</definedName>
    <definedName name="MCOD02_110_0738" localSheetId="12">#REF!</definedName>
    <definedName name="MCOD02_110_0738">#REF!</definedName>
    <definedName name="MCOD02_110_0738_1" localSheetId="12">#REF!</definedName>
    <definedName name="MCOD02_110_0738_1">#REF!</definedName>
    <definedName name="MCOD02_110_0750" localSheetId="12">#REF!</definedName>
    <definedName name="MCOD02_110_0750">#REF!</definedName>
    <definedName name="MCOD02_110_0750_1" localSheetId="12">#REF!</definedName>
    <definedName name="MCOD02_110_0750_1">#REF!</definedName>
    <definedName name="MCOD02_110_1014" localSheetId="12">#REF!</definedName>
    <definedName name="MCOD02_110_1014">#REF!</definedName>
    <definedName name="MCOD02_110_1014_1" localSheetId="12">#REF!</definedName>
    <definedName name="MCOD02_110_1014_1">#REF!</definedName>
    <definedName name="MCOD02_110_1020" localSheetId="12">#REF!</definedName>
    <definedName name="MCOD02_110_1020">#REF!</definedName>
    <definedName name="MCOD02_110_1020_1" localSheetId="12">#REF!</definedName>
    <definedName name="MCOD02_110_1020_1">#REF!</definedName>
    <definedName name="MCOD02_110_1164" localSheetId="12">#REF!</definedName>
    <definedName name="MCOD02_110_1164">#REF!</definedName>
    <definedName name="MCOD02_110_1164_1" localSheetId="12">#REF!</definedName>
    <definedName name="MCOD02_110_1164_1">#REF!</definedName>
    <definedName name="MCOD02_110_1166" localSheetId="12">#REF!</definedName>
    <definedName name="MCOD02_110_1166">#REF!</definedName>
    <definedName name="MCOD02_110_1166_1" localSheetId="12">#REF!</definedName>
    <definedName name="MCOD02_110_1166_1">#REF!</definedName>
    <definedName name="MCOD02_110_1420" localSheetId="12">#REF!</definedName>
    <definedName name="MCOD02_110_1420">#REF!</definedName>
    <definedName name="MCOD02_110_1420_1" localSheetId="12">#REF!</definedName>
    <definedName name="MCOD02_110_1420_1">#REF!</definedName>
    <definedName name="MCOD02_110_1426" localSheetId="12">#REF!</definedName>
    <definedName name="MCOD02_110_1426">#REF!</definedName>
    <definedName name="MCOD02_110_1426_1" localSheetId="12">#REF!</definedName>
    <definedName name="MCOD02_110_1426_1">#REF!</definedName>
    <definedName name="MCOD02_110_1654" localSheetId="12">#REF!</definedName>
    <definedName name="MCOD02_110_1654">#REF!</definedName>
    <definedName name="MCOD02_110_1654_1" localSheetId="12">#REF!</definedName>
    <definedName name="MCOD02_110_1654_1">#REF!</definedName>
    <definedName name="MCOD02_110_1880" localSheetId="12">#REF!</definedName>
    <definedName name="MCOD02_110_1880">#REF!</definedName>
    <definedName name="MCOD02_110_1880_1" localSheetId="12">#REF!</definedName>
    <definedName name="MCOD02_110_1880_1">#REF!</definedName>
    <definedName name="MCOD02_110_1974" localSheetId="12">#REF!</definedName>
    <definedName name="MCOD02_110_1974">#REF!</definedName>
    <definedName name="MCOD02_110_1974_1" localSheetId="12">#REF!</definedName>
    <definedName name="MCOD02_110_1974_1">#REF!</definedName>
    <definedName name="MCOD02_110_1996" localSheetId="12">#REF!</definedName>
    <definedName name="MCOD02_110_1996">#REF!</definedName>
    <definedName name="MCOD02_110_1996_1" localSheetId="12">#REF!</definedName>
    <definedName name="MCOD02_110_1996_1">#REF!</definedName>
    <definedName name="MCOD02_110_2012" localSheetId="12">#REF!</definedName>
    <definedName name="MCOD02_110_2012">#REF!</definedName>
    <definedName name="MCOD02_110_2012_1" localSheetId="12">#REF!</definedName>
    <definedName name="MCOD02_110_2012_1">#REF!</definedName>
    <definedName name="MCOD02_110_2016" localSheetId="12">#REF!</definedName>
    <definedName name="MCOD02_110_2016">#REF!</definedName>
    <definedName name="MCOD02_110_2016_1" localSheetId="12">#REF!</definedName>
    <definedName name="MCOD02_110_2016_1">#REF!</definedName>
    <definedName name="MCOD02_110_2024" localSheetId="12">#REF!</definedName>
    <definedName name="MCOD02_110_2024">#REF!</definedName>
    <definedName name="MCOD02_110_2024_1" localSheetId="12">#REF!</definedName>
    <definedName name="MCOD02_110_2024_1">#REF!</definedName>
    <definedName name="MCOD02_110_2026" localSheetId="12">#REF!</definedName>
    <definedName name="MCOD02_110_2026">#REF!</definedName>
    <definedName name="MCOD02_110_2026_1" localSheetId="12">#REF!</definedName>
    <definedName name="MCOD02_110_2026_1">#REF!</definedName>
    <definedName name="MCOD02_110_2310" localSheetId="12">#REF!</definedName>
    <definedName name="MCOD02_110_2310">#REF!</definedName>
    <definedName name="MCOD02_110_2310_1" localSheetId="12">#REF!</definedName>
    <definedName name="MCOD02_110_2310_1">#REF!</definedName>
    <definedName name="MCOD02_110_2480" localSheetId="12">#REF!</definedName>
    <definedName name="MCOD02_110_2480">#REF!</definedName>
    <definedName name="MCOD02_110_2480_1" localSheetId="12">#REF!</definedName>
    <definedName name="MCOD02_110_2480_1">#REF!</definedName>
    <definedName name="MCOD02_110_2798" localSheetId="12">#REF!</definedName>
    <definedName name="MCOD02_110_2798">#REF!</definedName>
    <definedName name="MCOD02_110_2798_1" localSheetId="12">#REF!</definedName>
    <definedName name="MCOD02_110_2798_1">#REF!</definedName>
    <definedName name="MCOD02_110_2806" localSheetId="12">#REF!</definedName>
    <definedName name="MCOD02_110_2806">#REF!</definedName>
    <definedName name="MCOD02_110_2806_1" localSheetId="12">#REF!</definedName>
    <definedName name="MCOD02_110_2806_1">#REF!</definedName>
    <definedName name="MCOD02_110_2868" localSheetId="12">#REF!</definedName>
    <definedName name="MCOD02_110_2868">#REF!</definedName>
    <definedName name="MCOD02_110_2868_1" localSheetId="12">#REF!</definedName>
    <definedName name="MCOD02_110_2868_1">#REF!</definedName>
    <definedName name="MCOD02_110_3856" localSheetId="12">#REF!</definedName>
    <definedName name="MCOD02_110_3856">#REF!</definedName>
    <definedName name="MCOD02_110_3856_1" localSheetId="12">#REF!</definedName>
    <definedName name="MCOD02_110_3856_1">#REF!</definedName>
    <definedName name="MCOD02_110_3908" localSheetId="12">#REF!</definedName>
    <definedName name="MCOD02_110_3908">#REF!</definedName>
    <definedName name="MCOD02_110_3908_1" localSheetId="12">#REF!</definedName>
    <definedName name="MCOD02_110_3908_1">#REF!</definedName>
    <definedName name="MCOD02_110_3926" localSheetId="12">#REF!</definedName>
    <definedName name="MCOD02_110_3926">#REF!</definedName>
    <definedName name="MCOD02_110_3926_1" localSheetId="12">#REF!</definedName>
    <definedName name="MCOD02_110_3926_1">#REF!</definedName>
    <definedName name="MCOD02_110_4288" localSheetId="12">#REF!</definedName>
    <definedName name="MCOD02_110_4288">#REF!</definedName>
    <definedName name="MCOD02_110_4288_1" localSheetId="12">#REF!</definedName>
    <definedName name="MCOD02_110_4288_1">#REF!</definedName>
    <definedName name="MCOD02_110_4296" localSheetId="12">#REF!</definedName>
    <definedName name="MCOD02_110_4296">#REF!</definedName>
    <definedName name="MCOD02_110_4296_1" localSheetId="12">#REF!</definedName>
    <definedName name="MCOD02_110_4296_1">#REF!</definedName>
    <definedName name="MCOD02_110_4308" localSheetId="12">#REF!</definedName>
    <definedName name="MCOD02_110_4308">#REF!</definedName>
    <definedName name="MCOD02_110_4308_1" localSheetId="12">#REF!</definedName>
    <definedName name="MCOD02_110_4308_1">#REF!</definedName>
    <definedName name="MCOD02_110_4312" localSheetId="12">#REF!</definedName>
    <definedName name="MCOD02_110_4312">#REF!</definedName>
    <definedName name="MCOD02_110_4312_1" localSheetId="12">#REF!</definedName>
    <definedName name="MCOD02_110_4312_1">#REF!</definedName>
    <definedName name="MCOD02_110_4320" localSheetId="12">#REF!</definedName>
    <definedName name="MCOD02_110_4320">#REF!</definedName>
    <definedName name="MCOD02_110_4320_1" localSheetId="12">#REF!</definedName>
    <definedName name="MCOD02_110_4320_1">#REF!</definedName>
    <definedName name="MCOD02_110_4780" localSheetId="12">#REF!</definedName>
    <definedName name="MCOD02_110_4780">#REF!</definedName>
    <definedName name="MCOD02_110_4780_1" localSheetId="12">#REF!</definedName>
    <definedName name="MCOD02_110_4780_1">#REF!</definedName>
    <definedName name="MCOD02_120_0050" localSheetId="12">#REF!</definedName>
    <definedName name="MCOD02_120_0050">#REF!</definedName>
    <definedName name="MCOD02_120_0050_1" localSheetId="12">#REF!</definedName>
    <definedName name="MCOD02_120_0050_1">#REF!</definedName>
    <definedName name="MCOD02_120_0060" localSheetId="12">#REF!</definedName>
    <definedName name="MCOD02_120_0060">#REF!</definedName>
    <definedName name="MCOD02_120_0060_1" localSheetId="12">#REF!</definedName>
    <definedName name="MCOD02_120_0060_1">#REF!</definedName>
    <definedName name="MCOD02_120_0140" localSheetId="12">#REF!</definedName>
    <definedName name="MCOD02_120_0140">#REF!</definedName>
    <definedName name="MCOD02_120_0140_1" localSheetId="12">#REF!</definedName>
    <definedName name="MCOD02_120_0140_1">#REF!</definedName>
    <definedName name="MCOD02_130_0070" localSheetId="12">#REF!</definedName>
    <definedName name="MCOD02_130_0070">#REF!</definedName>
    <definedName name="MCOD02_130_0070_1" localSheetId="12">#REF!</definedName>
    <definedName name="MCOD02_130_0070_1">#REF!</definedName>
    <definedName name="MCOD02_130_0080" localSheetId="12">#REF!</definedName>
    <definedName name="MCOD02_130_0080">#REF!</definedName>
    <definedName name="MCOD02_130_0080_1" localSheetId="12">#REF!</definedName>
    <definedName name="MCOD02_130_0080_1">#REF!</definedName>
    <definedName name="MCOD02_130_0100" localSheetId="12">#REF!</definedName>
    <definedName name="MCOD02_130_0100">#REF!</definedName>
    <definedName name="MCOD02_130_0100_1" localSheetId="12">#REF!</definedName>
    <definedName name="MCOD02_130_0100_1">#REF!</definedName>
    <definedName name="MCOD02_140_0030" localSheetId="12">#REF!</definedName>
    <definedName name="MCOD02_140_0030">#REF!</definedName>
    <definedName name="MCOD02_140_0030_1" localSheetId="12">#REF!</definedName>
    <definedName name="MCOD02_140_0030_1">#REF!</definedName>
    <definedName name="MCOD02_140_0080" localSheetId="12">#REF!</definedName>
    <definedName name="MCOD02_140_0080">#REF!</definedName>
    <definedName name="MCOD02_140_0080_1" localSheetId="12">#REF!</definedName>
    <definedName name="MCOD02_140_0080_1">#REF!</definedName>
    <definedName name="MCOD02_140_0090" localSheetId="12">#REF!</definedName>
    <definedName name="MCOD02_140_0090">#REF!</definedName>
    <definedName name="MCOD02_140_0090_1" localSheetId="12">#REF!</definedName>
    <definedName name="MCOD02_140_0090_1">#REF!</definedName>
    <definedName name="MCOD02_160_0010" localSheetId="12">#REF!</definedName>
    <definedName name="MCOD02_160_0010">#REF!</definedName>
    <definedName name="MCOD02_160_0010_1" localSheetId="12">#REF!</definedName>
    <definedName name="MCOD02_160_0010_1">#REF!</definedName>
    <definedName name="MCOD02_160_0110" localSheetId="12">#REF!</definedName>
    <definedName name="MCOD02_160_0110">#REF!</definedName>
    <definedName name="MCOD02_160_0110_1" localSheetId="12">#REF!</definedName>
    <definedName name="MCOD02_160_0110_1">#REF!</definedName>
    <definedName name="MCOD02_180_0010" localSheetId="12">#REF!</definedName>
    <definedName name="MCOD02_180_0010">#REF!</definedName>
    <definedName name="MCOD02_180_0010_1" localSheetId="12">#REF!</definedName>
    <definedName name="MCOD02_180_0010_1">#REF!</definedName>
    <definedName name="MCOD02_210_0020" localSheetId="12">#REF!</definedName>
    <definedName name="MCOD02_210_0020">#REF!</definedName>
    <definedName name="MCOD02_210_0020_1" localSheetId="12">#REF!</definedName>
    <definedName name="MCOD02_210_0020_1">#REF!</definedName>
    <definedName name="MCOD02_210_0030" localSheetId="12">#REF!</definedName>
    <definedName name="MCOD02_210_0030">#REF!</definedName>
    <definedName name="MCOD02_210_0030_1" localSheetId="12">#REF!</definedName>
    <definedName name="MCOD02_210_0030_1">#REF!</definedName>
    <definedName name="MCOD02_210_0090" localSheetId="12">#REF!</definedName>
    <definedName name="MCOD02_210_0090">#REF!</definedName>
    <definedName name="MCOD02_210_0090_1" localSheetId="12">#REF!</definedName>
    <definedName name="MCOD02_210_0090_1">#REF!</definedName>
    <definedName name="MCOD02_210_0110" localSheetId="12">#REF!</definedName>
    <definedName name="MCOD02_210_0110">#REF!</definedName>
    <definedName name="MCOD02_210_0110_1" localSheetId="12">#REF!</definedName>
    <definedName name="MCOD02_210_0110_1">#REF!</definedName>
    <definedName name="MCOD02_210_0310" localSheetId="12">#REF!</definedName>
    <definedName name="MCOD02_210_0310">#REF!</definedName>
    <definedName name="MCOD02_210_0310_1" localSheetId="12">#REF!</definedName>
    <definedName name="MCOD02_210_0310_1">#REF!</definedName>
    <definedName name="MCOD02_210_0340" localSheetId="12">#REF!</definedName>
    <definedName name="MCOD02_210_0340">#REF!</definedName>
    <definedName name="MCOD02_210_0340_1" localSheetId="12">#REF!</definedName>
    <definedName name="MCOD02_210_0340_1">#REF!</definedName>
    <definedName name="MCOD02_210_0350" localSheetId="12">#REF!</definedName>
    <definedName name="MCOD02_210_0350">#REF!</definedName>
    <definedName name="MCOD02_210_0350_1" localSheetId="12">#REF!</definedName>
    <definedName name="MCOD02_210_0350_1">#REF!</definedName>
    <definedName name="MCOD02_210_0360" localSheetId="12">#REF!</definedName>
    <definedName name="MCOD02_210_0360">#REF!</definedName>
    <definedName name="MCOD02_210_0360_1" localSheetId="12">#REF!</definedName>
    <definedName name="MCOD02_210_0360_1">#REF!</definedName>
    <definedName name="MCOD02_210_0370" localSheetId="12">#REF!</definedName>
    <definedName name="MCOD02_210_0370">#REF!</definedName>
    <definedName name="MCOD02_210_0370_1" localSheetId="12">#REF!</definedName>
    <definedName name="MCOD02_210_0370_1">#REF!</definedName>
    <definedName name="MCOD02_210_0380" localSheetId="12">#REF!</definedName>
    <definedName name="MCOD02_210_0380">#REF!</definedName>
    <definedName name="MCOD02_210_0380_1" localSheetId="12">#REF!</definedName>
    <definedName name="MCOD02_210_0380_1">#REF!</definedName>
    <definedName name="MCOD02_210_1620" localSheetId="12">#REF!</definedName>
    <definedName name="MCOD02_210_1620">#REF!</definedName>
    <definedName name="MCOD02_210_1620_1" localSheetId="12">#REF!</definedName>
    <definedName name="MCOD02_210_1620_1">#REF!</definedName>
    <definedName name="MCOD02_210_1625" localSheetId="12">#REF!</definedName>
    <definedName name="MCOD02_210_1625">#REF!</definedName>
    <definedName name="MCOD02_210_1625_1" localSheetId="12">#REF!</definedName>
    <definedName name="MCOD02_210_1625_1">#REF!</definedName>
    <definedName name="MCOD02_210_1635" localSheetId="12">#REF!</definedName>
    <definedName name="MCOD02_210_1635">#REF!</definedName>
    <definedName name="MCOD02_210_1635_1" localSheetId="12">#REF!</definedName>
    <definedName name="MCOD02_210_1635_1">#REF!</definedName>
    <definedName name="MCOD02_210_1637" localSheetId="12">#REF!</definedName>
    <definedName name="MCOD02_210_1637">#REF!</definedName>
    <definedName name="MCOD02_210_1637_1" localSheetId="12">#REF!</definedName>
    <definedName name="MCOD02_210_1637_1">#REF!</definedName>
    <definedName name="MCOD03_020_0020" localSheetId="12">#REF!</definedName>
    <definedName name="MCOD03_020_0020">#REF!</definedName>
    <definedName name="MCOD03_020_0020_1" localSheetId="12">#REF!</definedName>
    <definedName name="MCOD03_020_0020_1">#REF!</definedName>
    <definedName name="MCOD05_150_0830" localSheetId="12">#REF!</definedName>
    <definedName name="MCOD05_150_0830">#REF!</definedName>
    <definedName name="MCOD05_150_0830_1" localSheetId="12">#REF!</definedName>
    <definedName name="MCOD05_150_0830_1">#REF!</definedName>
    <definedName name="MCOD05_150_0840" localSheetId="12">#REF!</definedName>
    <definedName name="MCOD05_150_0840">#REF!</definedName>
    <definedName name="MCOD05_150_0840_1" localSheetId="12">#REF!</definedName>
    <definedName name="MCOD05_150_0840_1">#REF!</definedName>
    <definedName name="MCODCOTADO01" localSheetId="12">#REF!</definedName>
    <definedName name="MCODCOTADO01">#REF!</definedName>
    <definedName name="MCODCOTADO01_1" localSheetId="12">#REF!</definedName>
    <definedName name="MCODCOTADO01_1">#REF!</definedName>
    <definedName name="MCODCOTADO02" localSheetId="12">#REF!</definedName>
    <definedName name="MCODCOTADO02">#REF!</definedName>
    <definedName name="MCODCOTADO02_1" localSheetId="12">#REF!</definedName>
    <definedName name="MCODCOTADO02_1">#REF!</definedName>
    <definedName name="MCODCOTADO03" localSheetId="12">#REF!</definedName>
    <definedName name="MCODCOTADO03">#REF!</definedName>
    <definedName name="MCODCOTADO03_1" localSheetId="12">#REF!</definedName>
    <definedName name="MCODCOTADO03_1">#REF!</definedName>
    <definedName name="MCODCOTADO04" localSheetId="12">#REF!</definedName>
    <definedName name="MCODCOTADO04">#REF!</definedName>
    <definedName name="MCODCOTADO04_1" localSheetId="12">#REF!</definedName>
    <definedName name="MCODCOTADO04_1">#REF!</definedName>
    <definedName name="MD" localSheetId="12">#REF!</definedName>
    <definedName name="MD">#REF!</definedName>
    <definedName name="MD_13" localSheetId="12">#REF!</definedName>
    <definedName name="MD_13">#REF!</definedName>
    <definedName name="MD_39" localSheetId="12">#REF!</definedName>
    <definedName name="MD_39">#REF!</definedName>
    <definedName name="MD_6" localSheetId="12">#REF!</definedName>
    <definedName name="MD_6">#REF!</definedName>
    <definedName name="mdo">#REF!</definedName>
    <definedName name="ME">#N/A</definedName>
    <definedName name="ME_1" localSheetId="12">#REF!</definedName>
    <definedName name="ME_1" localSheetId="11">#REF!</definedName>
    <definedName name="ME_1" localSheetId="14">#REF!</definedName>
    <definedName name="ME_1">#REF!</definedName>
    <definedName name="ME_14">#N/A</definedName>
    <definedName name="MED" localSheetId="12">#REF!</definedName>
    <definedName name="MED" localSheetId="11">#REF!</definedName>
    <definedName name="MED" localSheetId="14">#REF!</definedName>
    <definedName name="MED">#REF!</definedName>
    <definedName name="med_extenso" localSheetId="12">#REF!</definedName>
    <definedName name="med_extenso">#REF!</definedName>
    <definedName name="medant" localSheetId="12">#REF!</definedName>
    <definedName name="medant" localSheetId="11">#REF!</definedName>
    <definedName name="medant" localSheetId="14">#REF!</definedName>
    <definedName name="medant">#REF!</definedName>
    <definedName name="MEDD" localSheetId="12">#REF!</definedName>
    <definedName name="MEDD">#REF!</definedName>
    <definedName name="MEDEXP4.1" localSheetId="12" hidden="1">{#N/A,#N/A,FALSE,"ET-CAPA";#N/A,#N/A,FALSE,"ET-PAG1";#N/A,#N/A,FALSE,"ET-PAG2";#N/A,#N/A,FALSE,"ET-PAG3";#N/A,#N/A,FALSE,"ET-PAG4";#N/A,#N/A,FALSE,"ET-PAG5"}</definedName>
    <definedName name="MEDEXP4.1" hidden="1">{#N/A,#N/A,FALSE,"ET-CAPA";#N/A,#N/A,FALSE,"ET-PAG1";#N/A,#N/A,FALSE,"ET-PAG2";#N/A,#N/A,FALSE,"ET-PAG3";#N/A,#N/A,FALSE,"ET-PAG4";#N/A,#N/A,FALSE,"ET-PAG5"}</definedName>
    <definedName name="MEDEXP44" localSheetId="12" hidden="1">{#N/A,#N/A,FALSE,"ET-CAPA";#N/A,#N/A,FALSE,"ET-PAG1";#N/A,#N/A,FALSE,"ET-PAG2";#N/A,#N/A,FALSE,"ET-PAG3";#N/A,#N/A,FALSE,"ET-PAG4";#N/A,#N/A,FALSE,"ET-PAG5"}</definedName>
    <definedName name="MEDEXP44" hidden="1">{#N/A,#N/A,FALSE,"ET-CAPA";#N/A,#N/A,FALSE,"ET-PAG1";#N/A,#N/A,FALSE,"ET-PAG2";#N/A,#N/A,FALSE,"ET-PAG3";#N/A,#N/A,FALSE,"ET-PAG4";#N/A,#N/A,FALSE,"ET-PAG5"}</definedName>
    <definedName name="MEDICAO">#N/A</definedName>
    <definedName name="mediçao">#NAME?</definedName>
    <definedName name="Medição" localSheetId="12">#REF!</definedName>
    <definedName name="Medição" localSheetId="11">#REF!</definedName>
    <definedName name="Medição" localSheetId="14">#REF!</definedName>
    <definedName name="Medição">#REF!</definedName>
    <definedName name="MEDICAO_1" localSheetId="12">#REF!</definedName>
    <definedName name="MEDICAO_1" localSheetId="11">#REF!</definedName>
    <definedName name="MEDICAO_1" localSheetId="14">#REF!</definedName>
    <definedName name="MEDICAO_1">#REF!</definedName>
    <definedName name="MEDIÇÃO_1" localSheetId="12">#REF!</definedName>
    <definedName name="MEDIÇÃO_1" localSheetId="11">#REF!</definedName>
    <definedName name="MEDIÇÃO_1" localSheetId="14">#REF!</definedName>
    <definedName name="MEDIÇÃO_1">#REF!</definedName>
    <definedName name="MEDICAO_14">#N/A</definedName>
    <definedName name="MEDIÇÃO_14">#N/A</definedName>
    <definedName name="Medição_2">#N/A</definedName>
    <definedName name="Medição_25" localSheetId="12">#REF!</definedName>
    <definedName name="Medição_25" localSheetId="11">#REF!</definedName>
    <definedName name="Medição_25" localSheetId="14">#REF!</definedName>
    <definedName name="Medição_25">#REF!</definedName>
    <definedName name="Medição_4" localSheetId="12">#REF!</definedName>
    <definedName name="Medição_4">#REF!</definedName>
    <definedName name="MEDIÇÃO1" localSheetId="12">#REF!</definedName>
    <definedName name="MEDIÇÃO1">#REF!</definedName>
    <definedName name="MEDICAO7">#N/A</definedName>
    <definedName name="Mediçãoo" localSheetId="12">#REF!</definedName>
    <definedName name="Mediçãoo" localSheetId="11">#REF!</definedName>
    <definedName name="Mediçãoo">#REF!</definedName>
    <definedName name="medidas">#REF!</definedName>
    <definedName name="MEDIO" localSheetId="12">#REF!</definedName>
    <definedName name="MEDIO" localSheetId="11">#REF!</definedName>
    <definedName name="MEDIO" localSheetId="14">#REF!</definedName>
    <definedName name="MEDIO">#REF!</definedName>
    <definedName name="medir" localSheetId="12">#REF!</definedName>
    <definedName name="medir">#REF!</definedName>
    <definedName name="MedMês95" localSheetId="12">BDI!MedMês95</definedName>
    <definedName name="MedMês95" localSheetId="11">#N/A</definedName>
    <definedName name="MedMês95">[0]!MedMês95</definedName>
    <definedName name="MEDPER" localSheetId="12">#REF!</definedName>
    <definedName name="MEDPER">#REF!</definedName>
    <definedName name="MEIO_FIO" localSheetId="12">#REF!</definedName>
    <definedName name="MEIO_FIO" localSheetId="11">#REF!</definedName>
    <definedName name="MEIO_FIO" localSheetId="14">#REF!</definedName>
    <definedName name="MEIO_FIO">#REF!</definedName>
    <definedName name="MEIOFIO" localSheetId="12">#REF!</definedName>
    <definedName name="MEIOFIO">#REF!</definedName>
    <definedName name="melhoria" localSheetId="17" hidden="1">{#N/A,#N/A,FALSE,"Plan1"}</definedName>
    <definedName name="melhoria" localSheetId="12" hidden="1">{#N/A,#N/A,FALSE,"Plan1"}</definedName>
    <definedName name="melhoria" localSheetId="15" hidden="1">{#N/A,#N/A,FALSE,"Plan1"}</definedName>
    <definedName name="melhoria" localSheetId="11" hidden="1">{#N/A,#N/A,FALSE,"Plan1"}</definedName>
    <definedName name="melhoria" localSheetId="6" hidden="1">{#N/A,#N/A,FALSE,"Plan1"}</definedName>
    <definedName name="melhoria" localSheetId="16" hidden="1">{#N/A,#N/A,FALSE,"Plan1"}</definedName>
    <definedName name="melhoria" hidden="1">{#N/A,#N/A,FALSE,"Plan1"}</definedName>
    <definedName name="melro" localSheetId="12">{#NAME?}</definedName>
    <definedName name="melro">{#NAME?}</definedName>
    <definedName name="MEM">#REF!</definedName>
    <definedName name="Mem.01" localSheetId="12" hidden="1">{"'Plan1 (2)'!$A$5:$F$63"}</definedName>
    <definedName name="Mem.01" localSheetId="11" hidden="1">{"'Plan1 (2)'!$A$5:$F$63"}</definedName>
    <definedName name="Mem.01" hidden="1">{"'Plan1 (2)'!$A$5:$F$63"}</definedName>
    <definedName name="mem.km736" localSheetId="12">#REF!</definedName>
    <definedName name="mem.km736" localSheetId="11">#REF!</definedName>
    <definedName name="mem.km736" localSheetId="14">#REF!</definedName>
    <definedName name="mem.km736">#REF!</definedName>
    <definedName name="MENOR" localSheetId="12">MIN(#REF!,#REF!,#REF!)</definedName>
    <definedName name="MENOR" localSheetId="11">MIN(#REF!,#REF!,#REF!)</definedName>
    <definedName name="MENOR" localSheetId="14">MIN(#REF!,#REF!,#REF!)</definedName>
    <definedName name="MENOR">MIN(#REF!,#REF!,#REF!)</definedName>
    <definedName name="MEQ">#REF!</definedName>
    <definedName name="MERDA" localSheetId="12">BDI!MERDA</definedName>
    <definedName name="MERDA" localSheetId="11">FIT!MERDA</definedName>
    <definedName name="MERDA">[0]!MERDA</definedName>
    <definedName name="MERDA_25" localSheetId="12">BDI!MERDA_25</definedName>
    <definedName name="MERDA_25" localSheetId="11">FIT!MERDA_25</definedName>
    <definedName name="MERDA_25">MERDA_25</definedName>
    <definedName name="mes" localSheetId="12">#REF!</definedName>
    <definedName name="mes" localSheetId="11">#REF!</definedName>
    <definedName name="mes" localSheetId="14">#REF!</definedName>
    <definedName name="mes">#REF!</definedName>
    <definedName name="MÊS" localSheetId="12">#REF!</definedName>
    <definedName name="mês" localSheetId="11">#REF!</definedName>
    <definedName name="MÊS" localSheetId="14">#REF!</definedName>
    <definedName name="MÊS">#REF!</definedName>
    <definedName name="mes_10" localSheetId="12">#REF!</definedName>
    <definedName name="mes_10">#REF!</definedName>
    <definedName name="MÊS_11" localSheetId="12">#REF!</definedName>
    <definedName name="MÊS_11">#REF!</definedName>
    <definedName name="mes_12" localSheetId="12">#REF!</definedName>
    <definedName name="mes_12">#REF!</definedName>
    <definedName name="MÊS_12" localSheetId="12">#REF!</definedName>
    <definedName name="MÊS_12">#REF!</definedName>
    <definedName name="mes_4" localSheetId="12">#REF!</definedName>
    <definedName name="mes_4">#REF!</definedName>
    <definedName name="mes_9" localSheetId="12">#REF!</definedName>
    <definedName name="mes_9">#REF!</definedName>
    <definedName name="Mes_Ano">#REF!</definedName>
    <definedName name="MESANTPROP" localSheetId="12">#REF!</definedName>
    <definedName name="MESANTPROP">#REF!</definedName>
    <definedName name="MesCalc" localSheetId="12">#REF!</definedName>
    <definedName name="MesCalc" localSheetId="11">#REF!</definedName>
    <definedName name="MesCalc" localSheetId="14">#REF!</definedName>
    <definedName name="MesCalc">#REF!</definedName>
    <definedName name="Meses" localSheetId="12">#REF!,#REF!,#REF!,#REF!,#REF!,#REF!,#REF!,#REF!,#REF!,#REF!,#REF!,#REF!</definedName>
    <definedName name="Meses" localSheetId="11">#REF!,#REF!,#REF!,#REF!,#REF!,#REF!,#REF!,#REF!,#REF!,#REF!,#REF!,#REF!</definedName>
    <definedName name="Meses" localSheetId="14">#REF!,#REF!,#REF!,#REF!,#REF!,#REF!,#REF!,#REF!,#REF!,#REF!,#REF!,#REF!</definedName>
    <definedName name="Meses">#REF!,#REF!,#REF!,#REF!,#REF!,#REF!,#REF!,#REF!,#REF!,#REF!,#REF!,#REF!</definedName>
    <definedName name="MESES_AAA" localSheetId="12">#REF!</definedName>
    <definedName name="MESES_AAA">#REF!</definedName>
    <definedName name="MESMED" localSheetId="12">#REF!</definedName>
    <definedName name="MESMED">#REF!</definedName>
    <definedName name="MesNegociado" localSheetId="12">#REF!</definedName>
    <definedName name="MesNegociado" localSheetId="11">#REF!</definedName>
    <definedName name="MesNegociado" localSheetId="14">#REF!</definedName>
    <definedName name="MesNegociado">#REF!</definedName>
    <definedName name="mesoestrutura" localSheetId="12">#REF!</definedName>
    <definedName name="mesoestrutura" localSheetId="11">#REF!</definedName>
    <definedName name="mesoestrutura" localSheetId="14">#REF!</definedName>
    <definedName name="mesoestrutura">#REF!</definedName>
    <definedName name="mesoestrutura_1" localSheetId="12">#REF!</definedName>
    <definedName name="mesoestrutura_1" localSheetId="11">#REF!</definedName>
    <definedName name="mesoestrutura_1" localSheetId="14">#REF!</definedName>
    <definedName name="mesoestrutura_1">#REF!</definedName>
    <definedName name="mesoestrutura_10" localSheetId="12">#REF!</definedName>
    <definedName name="mesoestrutura_10">#REF!</definedName>
    <definedName name="mesoestrutura_12" localSheetId="12">#REF!</definedName>
    <definedName name="mesoestrutura_12">#REF!</definedName>
    <definedName name="mesoestrutura_2" localSheetId="12">#REF!</definedName>
    <definedName name="mesoestrutura_2" localSheetId="11">#REF!</definedName>
    <definedName name="mesoestrutura_2" localSheetId="14">#REF!</definedName>
    <definedName name="mesoestrutura_2">#REF!</definedName>
    <definedName name="mesoestrutura_3" localSheetId="12">#REF!</definedName>
    <definedName name="mesoestrutura_3" localSheetId="11">#REF!</definedName>
    <definedName name="mesoestrutura_3" localSheetId="14">#REF!</definedName>
    <definedName name="mesoestrutura_3">#REF!</definedName>
    <definedName name="mesoestrutura_4" localSheetId="12">#REF!</definedName>
    <definedName name="mesoestrutura_4" localSheetId="11">#REF!</definedName>
    <definedName name="mesoestrutura_4" localSheetId="14">#REF!</definedName>
    <definedName name="mesoestrutura_4">#REF!</definedName>
    <definedName name="mesoestrutura_9" localSheetId="12">#REF!</definedName>
    <definedName name="mesoestrutura_9">#REF!</definedName>
    <definedName name="MESPROP" localSheetId="12">#REF!</definedName>
    <definedName name="MESPROP">#REF!</definedName>
    <definedName name="MESTRE" localSheetId="12" hidden="1">{#N/A,#N/A,FALSE,"GERAL";#N/A,#N/A,FALSE,"012-96";#N/A,#N/A,FALSE,"018-96";#N/A,#N/A,FALSE,"027-96";#N/A,#N/A,FALSE,"059-96";#N/A,#N/A,FALSE,"076-96";#N/A,#N/A,FALSE,"019-97";#N/A,#N/A,FALSE,"021-97";#N/A,#N/A,FALSE,"022-97";#N/A,#N/A,FALSE,"028-97"}</definedName>
    <definedName name="MESTRE" hidden="1">{#N/A,#N/A,FALSE,"GERAL";#N/A,#N/A,FALSE,"012-96";#N/A,#N/A,FALSE,"018-96";#N/A,#N/A,FALSE,"027-96";#N/A,#N/A,FALSE,"059-96";#N/A,#N/A,FALSE,"076-96";#N/A,#N/A,FALSE,"019-97";#N/A,#N/A,FALSE,"021-97";#N/A,#N/A,FALSE,"022-97";#N/A,#N/A,FALSE,"028-97"}</definedName>
    <definedName name="Meu" localSheetId="12">#REF!</definedName>
    <definedName name="Meu" localSheetId="11">#REF!</definedName>
    <definedName name="Meu" localSheetId="14">#REF!</definedName>
    <definedName name="Meu">#REF!</definedName>
    <definedName name="Meu_10" localSheetId="12">#REF!</definedName>
    <definedName name="Meu_10">#REF!</definedName>
    <definedName name="Meu_12" localSheetId="12">#REF!</definedName>
    <definedName name="Meu_12">#REF!</definedName>
    <definedName name="Meu_3" localSheetId="12">#REF!</definedName>
    <definedName name="Meu_3">#REF!</definedName>
    <definedName name="Meu_9" localSheetId="12">#REF!</definedName>
    <definedName name="Meu_9">#REF!</definedName>
    <definedName name="MEWarning" hidden="1">1</definedName>
    <definedName name="MF" localSheetId="12">#REF!</definedName>
    <definedName name="MF" localSheetId="11">#REF!</definedName>
    <definedName name="MF">#REF!</definedName>
    <definedName name="MFC" localSheetId="12">#REF!</definedName>
    <definedName name="MFC">#REF!</definedName>
    <definedName name="MFio" localSheetId="12">#REF!</definedName>
    <definedName name="MFio">#REF!</definedName>
    <definedName name="MG" localSheetId="12">#REF!</definedName>
    <definedName name="MG">#REF!</definedName>
    <definedName name="MGUG" localSheetId="11">#REF!</definedName>
    <definedName name="MGUG">#N/A</definedName>
    <definedName name="MGUG_10">#N/A</definedName>
    <definedName name="MGUG_11">#N/A</definedName>
    <definedName name="MGUG_12">#N/A</definedName>
    <definedName name="MGUG_13">#N/A</definedName>
    <definedName name="MGUG_14">#N/A</definedName>
    <definedName name="MGUG_15">#N/A</definedName>
    <definedName name="MGUG_16">#N/A</definedName>
    <definedName name="MGUG_17">#N/A</definedName>
    <definedName name="MGUG_18">#N/A</definedName>
    <definedName name="MGUG_2">#N/A</definedName>
    <definedName name="MGUG_5">#N/A</definedName>
    <definedName name="MGUG_6">#N/A</definedName>
    <definedName name="MGUG_7">#N/A</definedName>
    <definedName name="MGUG_8">#N/A</definedName>
    <definedName name="MGUG_9">#N/A</definedName>
    <definedName name="MICRO" localSheetId="12">#REF!</definedName>
    <definedName name="Micro" localSheetId="11">#REF!</definedName>
    <definedName name="MICRO">#REF!</definedName>
    <definedName name="MICRO_Adir" localSheetId="12">OFFSET(#REF!,0,COLUMN(#REF!)-1,COUNTA(#REF!),1)</definedName>
    <definedName name="MICRO_Adir" localSheetId="11">OFFSET(#REF!,0,COLUMN(#REF!)-1,COUNTA(#REF!),1)</definedName>
    <definedName name="MICRO_Adir" localSheetId="14">OFFSET(#REF!,0,COLUMN(#REF!)-1,COUNTA(#REF!),1)</definedName>
    <definedName name="MICRO_Adir">OFFSET(#REF!,0,COLUMN(#REF!)-1,COUNTA(#REF!),1)</definedName>
    <definedName name="MICRO_Aesq" localSheetId="12">OFFSET(#REF!,0,COLUMN(#REF!)-1,COUNTA(#REF!),1)</definedName>
    <definedName name="MICRO_Aesq" localSheetId="11">OFFSET(#REF!,0,COLUMN(#REF!)-1,COUNTA(#REF!),1)</definedName>
    <definedName name="MICRO_Aesq" localSheetId="14">OFFSET(#REF!,0,COLUMN(#REF!)-1,COUNTA(#REF!),1)</definedName>
    <definedName name="MICRO_Aesq">OFFSET(#REF!,0,COLUMN(#REF!)-1,COUNTA(#REF!),1)</definedName>
    <definedName name="MICRO_pista" localSheetId="12">OFFSET(#REF!,0,MATCH(#REF!,#REF!,0)-1,COUNTA(#REF!),1)</definedName>
    <definedName name="MICRO_pista" localSheetId="11">OFFSET(#REF!,0,MATCH(#REF!,#REF!,0)-1,COUNTA(#REF!),1)</definedName>
    <definedName name="MICRO_pista" localSheetId="14">OFFSET(#REF!,0,MATCH(#REF!,#REF!,0)-1,COUNTA(#REF!),1)</definedName>
    <definedName name="MICRO_pista">OFFSET(#REF!,0,MATCH(#REF!,#REF!,0)-1,COUNTA(#REF!),1)</definedName>
    <definedName name="MICRO0.8" localSheetId="12">#REF!</definedName>
    <definedName name="MICRO0.8">#REF!</definedName>
    <definedName name="MICRO0.8BC" localSheetId="12">#REF!</definedName>
    <definedName name="MICRO0.8BC">#REF!</definedName>
    <definedName name="MICRO1.5" localSheetId="12">#REF!</definedName>
    <definedName name="MICRO1.5">#REF!</definedName>
    <definedName name="MICRO1.5BC" localSheetId="12">#REF!</definedName>
    <definedName name="MICRO1.5BC">#REF!</definedName>
    <definedName name="MICRO8" localSheetId="12">#REF!</definedName>
    <definedName name="MICRO8">#REF!</definedName>
    <definedName name="microma" localSheetId="12">#REF!</definedName>
    <definedName name="microma">#REF!</definedName>
    <definedName name="MICROMAN" localSheetId="12">#REF!</definedName>
    <definedName name="MICROMAN">#REF!</definedName>
    <definedName name="MICROMANUT" localSheetId="12">#REF!</definedName>
    <definedName name="MICROMANUT">#REF!</definedName>
    <definedName name="MICROP" localSheetId="12">#REF!</definedName>
    <definedName name="MICROP">#REF!</definedName>
    <definedName name="MICROREC" localSheetId="12">#REF!</definedName>
    <definedName name="MICROREC">#REF!</definedName>
    <definedName name="MICRORECUP" localSheetId="12">#REF!</definedName>
    <definedName name="MICRORECUP">#REF!</definedName>
    <definedName name="Microrrevestimento1.5" localSheetId="12">#REF!</definedName>
    <definedName name="Microrrevestimento1.5">#REF!</definedName>
    <definedName name="microta" localSheetId="12">#REF!</definedName>
    <definedName name="microta">#REF!</definedName>
    <definedName name="MICROUNI" localSheetId="12">#REF!</definedName>
    <definedName name="MICROUNI">#REF!</definedName>
    <definedName name="Miniatura" localSheetId="12">#REF!</definedName>
    <definedName name="Miniatura">#REF!</definedName>
    <definedName name="MINLS" localSheetId="12">#REF!</definedName>
    <definedName name="MINLS">#REF!</definedName>
    <definedName name="MINPGPELE" localSheetId="12">#REF!</definedName>
    <definedName name="MINPGPELE" localSheetId="11">#REF!</definedName>
    <definedName name="MINPGPELE" localSheetId="14">#REF!</definedName>
    <definedName name="MINPGPELE">#REF!</definedName>
    <definedName name="MINPGPMEC" localSheetId="12">#REF!</definedName>
    <definedName name="MINPGPMEC" localSheetId="11">#REF!</definedName>
    <definedName name="MINPGPMEC" localSheetId="14">#REF!</definedName>
    <definedName name="MINPGPMEC">#REF!</definedName>
    <definedName name="MINRM" localSheetId="12">#REF!</definedName>
    <definedName name="MINRM">#REF!</definedName>
    <definedName name="MINRMEC" localSheetId="12">#REF!</definedName>
    <definedName name="MINRMEC">#REF!</definedName>
    <definedName name="MINRMZ" localSheetId="12">#REF!</definedName>
    <definedName name="MINRMZ">#REF!</definedName>
    <definedName name="MINROÇ" localSheetId="12">#REF!</definedName>
    <definedName name="MINROÇ">#REF!</definedName>
    <definedName name="MINTB" localSheetId="12">#REF!</definedName>
    <definedName name="MINTB">#REF!</definedName>
    <definedName name="Mirin" localSheetId="12">{"total","SUM(total)","YNNNN",FALSE}</definedName>
    <definedName name="Mirin" localSheetId="11">{"total","SUM(total)","YNNNN",FALSE}</definedName>
    <definedName name="Mirin">{"total","SUM(total)","YNNNN",FALSE}</definedName>
    <definedName name="MIX" localSheetId="12">#REF!</definedName>
    <definedName name="MIX" localSheetId="11">#REF!</definedName>
    <definedName name="MIX" localSheetId="14">#REF!</definedName>
    <definedName name="MIX">#REF!</definedName>
    <definedName name="MM" localSheetId="12">#N/A</definedName>
    <definedName name="MM" localSheetId="11">#N/A</definedName>
    <definedName name="MM">#N/A</definedName>
    <definedName name="MMM" localSheetId="12">#REF!</definedName>
    <definedName name="MMM" localSheetId="11">#REF!</definedName>
    <definedName name="MMM">#REF!</definedName>
    <definedName name="mmmm" localSheetId="11">#N/A</definedName>
    <definedName name="mmmm">#N/A</definedName>
    <definedName name="mmmmm" localSheetId="12"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MMMMM" localSheetId="11">#N/A</definedName>
    <definedName name="mmmmm"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MMMMMM" localSheetId="12">#N/A</definedName>
    <definedName name="MMMMMM" localSheetId="11">#N/A</definedName>
    <definedName name="MMMMMM">#REF!</definedName>
    <definedName name="mmmmmmm" localSheetId="12" hidden="1">{#N/A,#N/A,FALSE,"QD_F1 Invest Detalhado";#N/A,#N/A,FALSE,"QD_F3 Invest_Comparado";#N/A,#N/A,FALSE,"QD_B Trafego";#N/A,#N/A,FALSE,"QD_D0 Custos Operacionais";#N/A,#N/A,FALSE,"QD_C Receita";#N/A,#N/A,FALSE,"QD_D Custos";#N/A,#N/A,FALSE,"QD_E Resultado";#N/A,#N/A,FALSE,"QD_G Fluxo Caixa"}</definedName>
    <definedName name="mmmmmmm" hidden="1">{#N/A,#N/A,FALSE,"QD_F1 Invest Detalhado";#N/A,#N/A,FALSE,"QD_F3 Invest_Comparado";#N/A,#N/A,FALSE,"QD_B Trafego";#N/A,#N/A,FALSE,"QD_D0 Custos Operacionais";#N/A,#N/A,FALSE,"QD_C Receita";#N/A,#N/A,FALSE,"QD_D Custos";#N/A,#N/A,FALSE,"QD_E Resultado";#N/A,#N/A,FALSE,"QD_G Fluxo Caixa"}</definedName>
    <definedName name="MNCDF" localSheetId="11">#REF!</definedName>
    <definedName name="MNCDF">#N/A</definedName>
    <definedName name="MNM" localSheetId="12">#REF!</definedName>
    <definedName name="MNM" localSheetId="11">#REF!</definedName>
    <definedName name="MNM">#REF!</definedName>
    <definedName name="mnmm" localSheetId="12">#REF!</definedName>
    <definedName name="mnmm">#REF!</definedName>
    <definedName name="MO" localSheetId="17" hidden="1">#REF!</definedName>
    <definedName name="MO" localSheetId="12" hidden="1">#REF!</definedName>
    <definedName name="MO" localSheetId="15" hidden="1">#REF!</definedName>
    <definedName name="MO" localSheetId="9">#REF!</definedName>
    <definedName name="MO" localSheetId="6" hidden="1">#REF!</definedName>
    <definedName name="MO" localSheetId="14" hidden="1">#REF!</definedName>
    <definedName name="MO" localSheetId="16" hidden="1">#REF!</definedName>
    <definedName name="MO" localSheetId="1" hidden="1">#REF!</definedName>
    <definedName name="MO" localSheetId="0" hidden="1">#REF!</definedName>
    <definedName name="MO" hidden="1">#REF!</definedName>
    <definedName name="mo_base" localSheetId="12">#REF!</definedName>
    <definedName name="mo_base" localSheetId="11">#REF!</definedName>
    <definedName name="mo_base">#REF!</definedName>
    <definedName name="MO_SICROPE_201511" localSheetId="12">#REF!</definedName>
    <definedName name="MO_SICROPE_201511">#REF!</definedName>
    <definedName name="MO_SINAPI_TR3">#REF!</definedName>
    <definedName name="mo_sub_base" localSheetId="12">#REF!</definedName>
    <definedName name="mo_sub_base" localSheetId="11">#REF!</definedName>
    <definedName name="mo_sub_base">#REF!</definedName>
    <definedName name="Mob" localSheetId="12">#REF!</definedName>
    <definedName name="Mob" localSheetId="15" hidden="1">#REF!</definedName>
    <definedName name="Mob" localSheetId="11">#REF!</definedName>
    <definedName name="Mob" localSheetId="14" hidden="1">#REF!</definedName>
    <definedName name="Mob" hidden="1">#REF!</definedName>
    <definedName name="MobDesmobTotal" localSheetId="12">#REF!</definedName>
    <definedName name="MobDesmobTotal">#REF!</definedName>
    <definedName name="Mobiliário">#REF!</definedName>
    <definedName name="MOBILIZAÇÃO" localSheetId="12">#REF!</definedName>
    <definedName name="MOBILIZAÇÃO">#REF!</definedName>
    <definedName name="MOBILMA" localSheetId="12">#REF!</definedName>
    <definedName name="MOBILMA">#REF!</definedName>
    <definedName name="MOBILTA" localSheetId="12">#REF!</definedName>
    <definedName name="MOBILTA">#REF!</definedName>
    <definedName name="mobra" localSheetId="12">#REF!</definedName>
    <definedName name="mobra">#REF!</definedName>
    <definedName name="MOD" localSheetId="12">{"total","SUM(total)","YNNNN",FALSE}</definedName>
    <definedName name="MOD" localSheetId="11">{"total","SUM(total)","YNNNN",FALSE}</definedName>
    <definedName name="MOD">{"total","SUM(total)","YNNNN",FALSE}</definedName>
    <definedName name="Mod.Contr.COmb.Posto" localSheetId="11">#REF!</definedName>
    <definedName name="Mod.Contr.COmb.Posto">#N/A</definedName>
    <definedName name="mod1.ext" localSheetId="12">BDI!mod1.ext</definedName>
    <definedName name="mod1.ext" localSheetId="11">#N/A</definedName>
    <definedName name="mod1.ext">[0]!mod1.ext</definedName>
    <definedName name="mod1.ext_38" localSheetId="12">#REF!</definedName>
    <definedName name="mod1.ext_38" localSheetId="11">#N/A</definedName>
    <definedName name="mod1.ext_38" localSheetId="14">#REF!</definedName>
    <definedName name="mod1.ext_38">#REF!</definedName>
    <definedName name="Modalidade" localSheetId="12">#REF!</definedName>
    <definedName name="Modalidade">#REF!</definedName>
    <definedName name="Modelo" localSheetId="17" hidden="1">#REF!</definedName>
    <definedName name="Modelo" localSheetId="12" hidden="1">#REF!</definedName>
    <definedName name="Modelo" localSheetId="15" hidden="1">#REF!</definedName>
    <definedName name="Modelo" localSheetId="9">#REF!</definedName>
    <definedName name="Modelo" localSheetId="6" hidden="1">#REF!</definedName>
    <definedName name="Modelo" localSheetId="14" hidden="1">#REF!</definedName>
    <definedName name="Modelo" localSheetId="16" hidden="1">#REF!</definedName>
    <definedName name="Modelo" localSheetId="1" hidden="1">#REF!</definedName>
    <definedName name="Modelo" localSheetId="0" hidden="1">#REF!</definedName>
    <definedName name="Modelo" hidden="1">#REF!</definedName>
    <definedName name="MODEXT" localSheetId="12">#REF!</definedName>
    <definedName name="MODEXT" localSheetId="11">#REF!</definedName>
    <definedName name="MODEXT" localSheetId="14">#REF!</definedName>
    <definedName name="MODEXT">#REF!</definedName>
    <definedName name="MODIFICAÇÃO" localSheetId="12">{"total","SUM(total)","YNNNN",FALSE}</definedName>
    <definedName name="MODIFICAÇÃO" localSheetId="11">{"total","SUM(total)","YNNNN",FALSE}</definedName>
    <definedName name="MODIFICAÇÃO">{"total","SUM(total)","YNNNN",FALSE}</definedName>
    <definedName name="MODULO1.CURTO" localSheetId="12">#REF!</definedName>
    <definedName name="MODULO1.CURTO" localSheetId="11">#REF!</definedName>
    <definedName name="MODULO1.CURTO" localSheetId="14">#REF!</definedName>
    <definedName name="MODULO1.CURTO">#REF!</definedName>
    <definedName name="módulo1.Extenso" localSheetId="12">BDI!MÊS</definedName>
    <definedName name="módulo1.Extenso" localSheetId="11">#N/A</definedName>
    <definedName name="módulo1.Extenso" localSheetId="14">'Mapa+Binômio'!MÊS</definedName>
    <definedName name="módulo1.Extenso">[0]!MÊS</definedName>
    <definedName name="módulo1.Extenso_1" localSheetId="12">BDI!módulo1.Extenso_1</definedName>
    <definedName name="módulo1.Extenso_1" localSheetId="11">#N/A</definedName>
    <definedName name="módulo1.Extenso_1">módulo1.Extenso_1</definedName>
    <definedName name="módulo1.Extenso_10" localSheetId="12">BDI!módulo1.Extenso_10</definedName>
    <definedName name="módulo1.Extenso_10" localSheetId="11">#N/A</definedName>
    <definedName name="módulo1.Extenso_10">módulo1.Extenso_10</definedName>
    <definedName name="módulo1.Extenso_12" localSheetId="12">BDI!módulo1.Extenso_12</definedName>
    <definedName name="módulo1.Extenso_12" localSheetId="11">#N/A</definedName>
    <definedName name="módulo1.Extenso_12">módulo1.Extenso_12</definedName>
    <definedName name="módulo1.Extenso_13" localSheetId="12">BDI!módulo1.Extenso_13</definedName>
    <definedName name="módulo1.Extenso_13" localSheetId="11">#N/A</definedName>
    <definedName name="módulo1.Extenso_13">módulo1.Extenso_13</definedName>
    <definedName name="módulo1.Extenso_14" localSheetId="12">BDI!módulo1.Extenso_14</definedName>
    <definedName name="módulo1.Extenso_14" localSheetId="11">FIT!módulo1.Extenso_14</definedName>
    <definedName name="módulo1.Extenso_14">módulo1.Extenso_14</definedName>
    <definedName name="módulo1.Extenso_19">#N/A</definedName>
    <definedName name="módulo1.Extenso_2" localSheetId="12">BDI!módulo1.Extenso_2</definedName>
    <definedName name="módulo1.Extenso_2" localSheetId="11">NA()</definedName>
    <definedName name="módulo1.Extenso_2">módulo1.Extenso_2</definedName>
    <definedName name="módulo1.Extenso_20">#N/A</definedName>
    <definedName name="módulo1.Extenso_21">#N/A</definedName>
    <definedName name="módulo1.Extenso_22" localSheetId="12">BDI!módulo1.Extenso_22</definedName>
    <definedName name="módulo1.Extenso_22" localSheetId="11">FIT!módulo1.Extenso_22</definedName>
    <definedName name="módulo1.Extenso_22">módulo1.Extenso_22</definedName>
    <definedName name="módulo1.Extenso_23">#N/A</definedName>
    <definedName name="módulo1.Extenso_24">#N/A</definedName>
    <definedName name="módulo1.Extenso_25" localSheetId="12">BDI!módulo1.Extenso_25</definedName>
    <definedName name="módulo1.Extenso_25" localSheetId="11">FIT!módulo1.Extenso_25</definedName>
    <definedName name="módulo1.Extenso_25">módulo1.Extenso_25</definedName>
    <definedName name="módulo1.Extenso_26" localSheetId="12">BDI!módulo1.Extenso_26</definedName>
    <definedName name="módulo1.Extenso_26" localSheetId="11">#N/A</definedName>
    <definedName name="módulo1.Extenso_26">módulo1.Extenso_26</definedName>
    <definedName name="módulo1.Extenso_27" localSheetId="12">BDI!módulo1.Extenso_27</definedName>
    <definedName name="módulo1.Extenso_27" localSheetId="11">#N/A</definedName>
    <definedName name="módulo1.Extenso_27">módulo1.Extenso_27</definedName>
    <definedName name="módulo1.Extenso_28" localSheetId="12">BDI!módulo1.Extenso_28</definedName>
    <definedName name="módulo1.Extenso_28" localSheetId="11">FIT!módulo1.Extenso_28</definedName>
    <definedName name="módulo1.Extenso_28">módulo1.Extenso_28</definedName>
    <definedName name="módulo1.Extenso_29" localSheetId="12">BDI!módulo1.Extenso_29</definedName>
    <definedName name="módulo1.Extenso_29" localSheetId="11">#N/A</definedName>
    <definedName name="módulo1.Extenso_29">módulo1.Extenso_29</definedName>
    <definedName name="módulo1.Extenso_3" localSheetId="12">BDI!módulo1.Extenso_3</definedName>
    <definedName name="módulo1.Extenso_3" localSheetId="11">FIT!módulo1.Extenso_3</definedName>
    <definedName name="módulo1.Extenso_3">módulo1.Extenso_3</definedName>
    <definedName name="módulo1.Extenso_30" localSheetId="12">BDI!módulo1.Extenso_30</definedName>
    <definedName name="módulo1.Extenso_30" localSheetId="11">#N/A</definedName>
    <definedName name="módulo1.Extenso_30">módulo1.Extenso_30</definedName>
    <definedName name="módulo1.Extenso_31" localSheetId="12">BDI!módulo1.Extenso_31</definedName>
    <definedName name="módulo1.Extenso_31" localSheetId="11">#N/A</definedName>
    <definedName name="módulo1.Extenso_31">módulo1.Extenso_31</definedName>
    <definedName name="módulo1.Extenso_32" localSheetId="12">BDI!módulo1.Extenso_32</definedName>
    <definedName name="módulo1.Extenso_32" localSheetId="11">FIT!módulo1.Extenso_32</definedName>
    <definedName name="módulo1.Extenso_32">módulo1.Extenso_32</definedName>
    <definedName name="módulo1.Extenso_33" localSheetId="12">BDI!módulo1.Extenso_33</definedName>
    <definedName name="módulo1.Extenso_33" localSheetId="11">#N/A</definedName>
    <definedName name="módulo1.Extenso_33">módulo1.Extenso_33</definedName>
    <definedName name="módulo1.Extenso_34" localSheetId="12">BDI!módulo1.Extenso_34</definedName>
    <definedName name="módulo1.Extenso_34" localSheetId="11">#N/A</definedName>
    <definedName name="módulo1.Extenso_34">módulo1.Extenso_34</definedName>
    <definedName name="módulo1.Extenso_35" localSheetId="12">BDI!módulo1.Extenso_35</definedName>
    <definedName name="módulo1.Extenso_35" localSheetId="11">#N/A</definedName>
    <definedName name="módulo1.Extenso_35">módulo1.Extenso_35</definedName>
    <definedName name="módulo1.Extenso_36" localSheetId="12">BDI!módulo1.Extenso_36</definedName>
    <definedName name="módulo1.Extenso_36" localSheetId="11">#N/A</definedName>
    <definedName name="módulo1.Extenso_36">módulo1.Extenso_36</definedName>
    <definedName name="módulo1.Extenso_37" localSheetId="12">BDI!módulo1.Extenso_37</definedName>
    <definedName name="módulo1.Extenso_37" localSheetId="11">#N/A</definedName>
    <definedName name="módulo1.Extenso_37">módulo1.Extenso_37</definedName>
    <definedName name="módulo1.Extenso_38" localSheetId="12">BDI!módulo1.Extenso_38</definedName>
    <definedName name="módulo1.Extenso_38" localSheetId="11">#N/A</definedName>
    <definedName name="módulo1.Extenso_38">módulo1.Extenso_38</definedName>
    <definedName name="módulo1.Extenso_39">#N/A</definedName>
    <definedName name="módulo1.Extenso_4" localSheetId="12">BDI!módulo1.Extenso_4</definedName>
    <definedName name="módulo1.Extenso_4" localSheetId="11">#N/A</definedName>
    <definedName name="módulo1.Extenso_4">módulo1.Extenso_4</definedName>
    <definedName name="módulo1.Extenso_40">#N/A</definedName>
    <definedName name="módulo1.Extenso_41">#N/A</definedName>
    <definedName name="módulo1.Extenso_42" localSheetId="12">BDI!__ABR95</definedName>
    <definedName name="módulo1.Extenso_42" localSheetId="11">#N/A</definedName>
    <definedName name="módulo1.Extenso_42" localSheetId="14">'Mapa+Binômio'!__ABR95</definedName>
    <definedName name="módulo1.Extenso_42">[0]!__ABR95</definedName>
    <definedName name="módulo1.Extenso_43">#N/A</definedName>
    <definedName name="módulo1.Extenso_44">#N/A</definedName>
    <definedName name="módulo1.Extenso_45" localSheetId="12">BDI!__ABR96</definedName>
    <definedName name="módulo1.Extenso_45" localSheetId="11">#N/A</definedName>
    <definedName name="módulo1.Extenso_45" localSheetId="14">'Mapa+Binômio'!__ABR96</definedName>
    <definedName name="módulo1.Extenso_45">[0]!__ABR96</definedName>
    <definedName name="módulo1.Extenso_46" localSheetId="12">BDI!__ABR96</definedName>
    <definedName name="módulo1.Extenso_46" localSheetId="11">#N/A</definedName>
    <definedName name="módulo1.Extenso_46" localSheetId="14">'Mapa+Binômio'!__ABR96</definedName>
    <definedName name="módulo1.Extenso_46">[0]!__ABR96</definedName>
    <definedName name="módulo1.Extenso_47">#N/A</definedName>
    <definedName name="módulo1.Extenso_48">#N/A</definedName>
    <definedName name="módulo1.Extenso_5" localSheetId="12">BDI!módulo1.Extenso_5</definedName>
    <definedName name="módulo1.Extenso_5" localSheetId="11">FIT!módulo1.Extenso_5</definedName>
    <definedName name="módulo1.Extenso_5">módulo1.Extenso_5</definedName>
    <definedName name="módulo1.Extenso_51">#N/A</definedName>
    <definedName name="módulo1.Extenso_52">#N/A</definedName>
    <definedName name="módulo1.Extenso_53">#N/A</definedName>
    <definedName name="módulo1.Extenso_54">#N/A</definedName>
    <definedName name="módulo1.Extenso_55">#N/A</definedName>
    <definedName name="módulo1.Extenso_56">#N/A</definedName>
    <definedName name="módulo1.Extenso_57">#N/A</definedName>
    <definedName name="módulo1.Extenso_58" localSheetId="12">BDI!__ABR97</definedName>
    <definedName name="módulo1.Extenso_58" localSheetId="11">#N/A</definedName>
    <definedName name="módulo1.Extenso_58" localSheetId="14">'Mapa+Binômio'!__ABR97</definedName>
    <definedName name="módulo1.Extenso_58">__ABR97</definedName>
    <definedName name="módulo1.Extenso_59" localSheetId="12">BDI!__ABR98</definedName>
    <definedName name="módulo1.Extenso_59" localSheetId="11">#N/A</definedName>
    <definedName name="módulo1.Extenso_59" localSheetId="14">'Mapa+Binômio'!__ABR98</definedName>
    <definedName name="módulo1.Extenso_59">[0]!__ABR98</definedName>
    <definedName name="módulo1.Extenso_6" localSheetId="12">BDI!módulo1.Extenso_6</definedName>
    <definedName name="módulo1.Extenso_6" localSheetId="11">FIT!módulo1.Extenso_6</definedName>
    <definedName name="módulo1.Extenso_6">módulo1.Extenso_6</definedName>
    <definedName name="módulo1.Extenso_60">#N/A</definedName>
    <definedName name="módulo1.Extenso_61">#N/A</definedName>
    <definedName name="módulo1.Extenso_62">#N/A</definedName>
    <definedName name="módulo1.Extenso_63" localSheetId="12">#N/A</definedName>
    <definedName name="módulo1.Extenso_63" localSheetId="11">#N/A</definedName>
    <definedName name="módulo1.Extenso_63">#N/A</definedName>
    <definedName name="módulo1.Extenso_64">#N/A</definedName>
    <definedName name="módulo1.Extenso_65" localSheetId="12">BDI!__ABR99</definedName>
    <definedName name="módulo1.Extenso_65" localSheetId="11">#N/A</definedName>
    <definedName name="módulo1.Extenso_65" localSheetId="14">'Mapa+Binômio'!__ABR99</definedName>
    <definedName name="módulo1.Extenso_65">[0]!__ABR99</definedName>
    <definedName name="módulo1.Extenso_66">#N/A</definedName>
    <definedName name="módulo1.Extenso_67">#N/A</definedName>
    <definedName name="módulo1.Extenso_68">#N/A</definedName>
    <definedName name="módulo1.Extenso_69" localSheetId="12">BDI!__ABR99</definedName>
    <definedName name="módulo1.Extenso_69" localSheetId="11">#N/A</definedName>
    <definedName name="módulo1.Extenso_69" localSheetId="14">'Mapa+Binômio'!__ABR99</definedName>
    <definedName name="módulo1.Extenso_69">[0]!__ABR99</definedName>
    <definedName name="módulo1.Extenso_7" localSheetId="12">BDI!módulo1.Extenso_7</definedName>
    <definedName name="módulo1.Extenso_7" localSheetId="11">#N/A</definedName>
    <definedName name="módulo1.Extenso_7">módulo1.Extenso_7</definedName>
    <definedName name="módulo1.Extenso_70">#N/A</definedName>
    <definedName name="módulo1.Extenso_71" localSheetId="12">BDI!__AGO95</definedName>
    <definedName name="módulo1.Extenso_71" localSheetId="11">#N/A</definedName>
    <definedName name="módulo1.Extenso_71" localSheetId="14">'Mapa+Binômio'!__AGO95</definedName>
    <definedName name="módulo1.Extenso_71">[0]!__AGO95</definedName>
    <definedName name="módulo1.Extenso_72" localSheetId="12">BDI!__AGO95</definedName>
    <definedName name="módulo1.Extenso_72" localSheetId="11">#N/A</definedName>
    <definedName name="módulo1.Extenso_72" localSheetId="14">'Mapa+Binômio'!__AGO95</definedName>
    <definedName name="módulo1.Extenso_72">[0]!__AGO95</definedName>
    <definedName name="módulo1.Extenso_8" localSheetId="12">BDI!módulo1.Extenso_8</definedName>
    <definedName name="módulo1.Extenso_8" localSheetId="11">#N/A</definedName>
    <definedName name="módulo1.Extenso_8">módulo1.Extenso_8</definedName>
    <definedName name="módulo1.Extenso_9" localSheetId="12">BDI!módulo1.Extenso_9</definedName>
    <definedName name="módulo1.Extenso_9" localSheetId="11">FIT!módulo1.Extenso_9</definedName>
    <definedName name="módulo1.Extenso_9">módulo1.Extenso_9</definedName>
    <definedName name="módulo1_Extenso">NA()</definedName>
    <definedName name="Moeda" localSheetId="12">#REF!</definedName>
    <definedName name="Moeda" localSheetId="11">#REF!</definedName>
    <definedName name="Moeda">#REF!</definedName>
    <definedName name="MoedaVal" localSheetId="12">#REF!</definedName>
    <definedName name="MoedaVal">#REF!</definedName>
    <definedName name="MOME">#N/A</definedName>
    <definedName name="MOME_2">NA()</definedName>
    <definedName name="MOMFRESAG" localSheetId="12">#REF!</definedName>
    <definedName name="MOMFRESAG">#REF!</definedName>
    <definedName name="MOMFRESPIL" localSheetId="12">#REF!</definedName>
    <definedName name="MOMFRESPIL">#REF!</definedName>
    <definedName name="mon" localSheetId="12">#REF!</definedName>
    <definedName name="mon" localSheetId="11">#REF!</definedName>
    <definedName name="mon">#REF!</definedName>
    <definedName name="mont" localSheetId="12">#REF!</definedName>
    <definedName name="mont">#REF!</definedName>
    <definedName name="MOTO" localSheetId="12">#REF!</definedName>
    <definedName name="MOTO">#REF!</definedName>
    <definedName name="MOTOMA" localSheetId="12">#REF!</definedName>
    <definedName name="MOTOMA">#REF!</definedName>
    <definedName name="MOTONIVELADORA" localSheetId="11">#REF!</definedName>
    <definedName name="MOTONIVELADORA">#N/A</definedName>
    <definedName name="MOTORISTA" localSheetId="12">#REF!</definedName>
    <definedName name="MOTORISTA" localSheetId="11">#REF!</definedName>
    <definedName name="MOTORISTA">#REF!</definedName>
    <definedName name="MOTOSERRA" localSheetId="12">#REF!</definedName>
    <definedName name="MOTOSERRA">#REF!</definedName>
    <definedName name="MOTOTA" localSheetId="12">#REF!</definedName>
    <definedName name="MOTOTA">#REF!</definedName>
    <definedName name="Movimento" localSheetId="12">#REF!</definedName>
    <definedName name="Movimento" localSheetId="11">#REF!</definedName>
    <definedName name="Movimento">#REF!</definedName>
    <definedName name="Movimento_2">#N/A</definedName>
    <definedName name="MP" localSheetId="17" hidden="1">#REF!</definedName>
    <definedName name="MP" localSheetId="12" hidden="1">#REF!</definedName>
    <definedName name="MP" localSheetId="15" hidden="1">#REF!</definedName>
    <definedName name="MP" localSheetId="9">#REF!</definedName>
    <definedName name="MP" localSheetId="11" hidden="1">#REF!</definedName>
    <definedName name="MP" localSheetId="6" hidden="1">#REF!</definedName>
    <definedName name="MP" localSheetId="14" hidden="1">#REF!</definedName>
    <definedName name="MP" localSheetId="16" hidden="1">#REF!</definedName>
    <definedName name="MP" localSheetId="1" hidden="1">#REF!</definedName>
    <definedName name="MP" localSheetId="0" hidden="1">#REF!</definedName>
    <definedName name="MP" hidden="1">#REF!</definedName>
    <definedName name="MPAC" localSheetId="12">#REF!</definedName>
    <definedName name="MPAC">#REF!</definedName>
    <definedName name="MPACAP" localSheetId="12">#REF!</definedName>
    <definedName name="MPACAP">#REF!</definedName>
    <definedName name="MPACM" localSheetId="12">#REF!</definedName>
    <definedName name="MPACM">#REF!</definedName>
    <definedName name="MPARL1CE" localSheetId="12">#REF!</definedName>
    <definedName name="MPARL1CE">#REF!</definedName>
    <definedName name="MPARR1C" localSheetId="12">#REF!</definedName>
    <definedName name="MPARR1C">#REF!</definedName>
    <definedName name="MPB1C" localSheetId="12">#REF!</definedName>
    <definedName name="MPB1C">#REF!</definedName>
    <definedName name="mpm2.5" localSheetId="12">#REF!</definedName>
    <definedName name="mpm2.5">#REF!</definedName>
    <definedName name="MPPMC" localSheetId="12">#REF!</definedName>
    <definedName name="MPPMC">#REF!</definedName>
    <definedName name="MPTCAP" localSheetId="12">#REF!</definedName>
    <definedName name="MPTCAP">#REF!</definedName>
    <definedName name="MPTCM" localSheetId="12">#REF!</definedName>
    <definedName name="MPTCM">#REF!</definedName>
    <definedName name="MPTRL1CE" localSheetId="12">#REF!</definedName>
    <definedName name="MPTRL1CE">#REF!</definedName>
    <definedName name="MPTRR1C" localSheetId="12">#REF!</definedName>
    <definedName name="MPTRR1C">#REF!</definedName>
    <definedName name="MRSPF2A" localSheetId="12">#REF!</definedName>
    <definedName name="MRSPF2A">#REF!</definedName>
    <definedName name="MSICRO" localSheetId="12">#REF!</definedName>
    <definedName name="MSICRO" localSheetId="11">#REF!</definedName>
    <definedName name="msicro">#REF!</definedName>
    <definedName name="MSICRO_1" localSheetId="12">#REF!</definedName>
    <definedName name="MSICRO_1" localSheetId="11">#REF!</definedName>
    <definedName name="MSICRO_1" localSheetId="14">#REF!</definedName>
    <definedName name="MSICRO_1">#REF!</definedName>
    <definedName name="msv" localSheetId="12">#REF!</definedName>
    <definedName name="msv">#REF!</definedName>
    <definedName name="MT__DEPARTAMENTO_NACIONAL_DE_ESTRADAS_DE_RODAGEM" localSheetId="12">#REF!</definedName>
    <definedName name="MT__DEPARTAMENTO_NACIONAL_DE_ESTRADAS_DE_RODAGEM">#REF!</definedName>
    <definedName name="MTCAP50" localSheetId="12">#REF!</definedName>
    <definedName name="MTCAP50">#REF!</definedName>
    <definedName name="MTCM30" localSheetId="12">#REF!</definedName>
    <definedName name="MTCM30">#REF!</definedName>
    <definedName name="MTEMULFLEX" localSheetId="12">#REF!</definedName>
    <definedName name="MTEMULFLEX">#REF!</definedName>
    <definedName name="MTOT02_020_0010" localSheetId="12">#REF!</definedName>
    <definedName name="MTOT02_020_0010">#REF!</definedName>
    <definedName name="MTOT02_020_0010_1" localSheetId="12">#REF!</definedName>
    <definedName name="MTOT02_020_0010_1">#REF!</definedName>
    <definedName name="MTOT02_020_0070" localSheetId="12">#REF!</definedName>
    <definedName name="MTOT02_020_0070">#REF!</definedName>
    <definedName name="MTOT02_020_0070_1" localSheetId="12">#REF!</definedName>
    <definedName name="MTOT02_020_0070_1">#REF!</definedName>
    <definedName name="MTOT02_030_0090" localSheetId="12">#REF!</definedName>
    <definedName name="MTOT02_030_0090">#REF!</definedName>
    <definedName name="MTOT02_030_0090_1" localSheetId="12">#REF!</definedName>
    <definedName name="MTOT02_030_0090_1">#REF!</definedName>
    <definedName name="MTOT02_030_0100" localSheetId="12">#REF!</definedName>
    <definedName name="MTOT02_030_0100">#REF!</definedName>
    <definedName name="MTOT02_030_0100_1" localSheetId="12">#REF!</definedName>
    <definedName name="MTOT02_030_0100_1">#REF!</definedName>
    <definedName name="MTOT02_040_0200" localSheetId="12">#REF!</definedName>
    <definedName name="MTOT02_040_0200">#REF!</definedName>
    <definedName name="MTOT02_040_0200_1" localSheetId="12">#REF!</definedName>
    <definedName name="MTOT02_040_0200_1">#REF!</definedName>
    <definedName name="MTOT02_040_0280" localSheetId="12">#REF!</definedName>
    <definedName name="MTOT02_040_0280">#REF!</definedName>
    <definedName name="MTOT02_040_0280_1" localSheetId="12">#REF!</definedName>
    <definedName name="MTOT02_040_0280_1">#REF!</definedName>
    <definedName name="MTOT02_040_0921" localSheetId="12">#REF!</definedName>
    <definedName name="MTOT02_040_0921">#REF!</definedName>
    <definedName name="MTOT02_040_0921_1" localSheetId="12">#REF!</definedName>
    <definedName name="MTOT02_040_0921_1">#REF!</definedName>
    <definedName name="MTOT02_040_1055" localSheetId="12">#REF!</definedName>
    <definedName name="MTOT02_040_1055">#REF!</definedName>
    <definedName name="MTOT02_040_1055_1" localSheetId="12">#REF!</definedName>
    <definedName name="MTOT02_040_1055_1">#REF!</definedName>
    <definedName name="MTOT02_040_1060" localSheetId="12">#REF!</definedName>
    <definedName name="MTOT02_040_1060">#REF!</definedName>
    <definedName name="MTOT02_040_1060_1" localSheetId="12">#REF!</definedName>
    <definedName name="MTOT02_040_1060_1">#REF!</definedName>
    <definedName name="MTOT02_040_3790" localSheetId="12">#REF!</definedName>
    <definedName name="MTOT02_040_3790">#REF!</definedName>
    <definedName name="MTOT02_040_3790_1" localSheetId="12">#REF!</definedName>
    <definedName name="MTOT02_040_3790_1">#REF!</definedName>
    <definedName name="MTOT02_040_3800" localSheetId="12">#REF!</definedName>
    <definedName name="MTOT02_040_3800">#REF!</definedName>
    <definedName name="MTOT02_040_3800_1" localSheetId="12">#REF!</definedName>
    <definedName name="MTOT02_040_3800_1">#REF!</definedName>
    <definedName name="MTOT02_040_3810" localSheetId="12">#REF!</definedName>
    <definedName name="MTOT02_040_3810">#REF!</definedName>
    <definedName name="MTOT02_040_3810_1" localSheetId="12">#REF!</definedName>
    <definedName name="MTOT02_040_3810_1">#REF!</definedName>
    <definedName name="MTOT02_040_4510" localSheetId="12">#REF!</definedName>
    <definedName name="MTOT02_040_4510">#REF!</definedName>
    <definedName name="MTOT02_040_4510_1" localSheetId="12">#REF!</definedName>
    <definedName name="MTOT02_040_4510_1">#REF!</definedName>
    <definedName name="MTOT02_040_4520" localSheetId="12">#REF!</definedName>
    <definedName name="MTOT02_040_4520">#REF!</definedName>
    <definedName name="MTOT02_040_4520_1" localSheetId="12">#REF!</definedName>
    <definedName name="MTOT02_040_4520_1">#REF!</definedName>
    <definedName name="MTOT02_040_4550" localSheetId="12">#REF!</definedName>
    <definedName name="MTOT02_040_4550">#REF!</definedName>
    <definedName name="MTOT02_040_4550_1" localSheetId="12">#REF!</definedName>
    <definedName name="MTOT02_040_4550_1">#REF!</definedName>
    <definedName name="MTOT02_040_4620" localSheetId="12">#REF!</definedName>
    <definedName name="MTOT02_040_4620">#REF!</definedName>
    <definedName name="MTOT02_040_4620_1" localSheetId="12">#REF!</definedName>
    <definedName name="MTOT02_040_4620_1">#REF!</definedName>
    <definedName name="MTOT02_040_4630" localSheetId="12">#REF!</definedName>
    <definedName name="MTOT02_040_4630">#REF!</definedName>
    <definedName name="MTOT02_040_4630_1" localSheetId="12">#REF!</definedName>
    <definedName name="MTOT02_040_4630_1">#REF!</definedName>
    <definedName name="MTOT02_040_4636" localSheetId="12">#REF!</definedName>
    <definedName name="MTOT02_040_4636">#REF!</definedName>
    <definedName name="MTOT02_040_4636_1" localSheetId="12">#REF!</definedName>
    <definedName name="MTOT02_040_4636_1">#REF!</definedName>
    <definedName name="MTOT02_040_4690" localSheetId="12">#REF!</definedName>
    <definedName name="MTOT02_040_4690">#REF!</definedName>
    <definedName name="MTOT02_040_4690_1" localSheetId="12">#REF!</definedName>
    <definedName name="MTOT02_040_4690_1">#REF!</definedName>
    <definedName name="MTOT02_040_7402" localSheetId="12">#REF!</definedName>
    <definedName name="MTOT02_040_7402">#REF!</definedName>
    <definedName name="MTOT02_040_7402_1" localSheetId="12">#REF!</definedName>
    <definedName name="MTOT02_040_7402_1">#REF!</definedName>
    <definedName name="MTOT02_040_9800" localSheetId="12">#REF!</definedName>
    <definedName name="MTOT02_040_9800">#REF!</definedName>
    <definedName name="MTOT02_040_9800_1" localSheetId="12">#REF!</definedName>
    <definedName name="MTOT02_040_9800_1">#REF!</definedName>
    <definedName name="MTOT02_040_9802" localSheetId="12">#REF!</definedName>
    <definedName name="MTOT02_040_9802">#REF!</definedName>
    <definedName name="MTOT02_040_9802_1" localSheetId="12">#REF!</definedName>
    <definedName name="MTOT02_040_9802_1">#REF!</definedName>
    <definedName name="MTOT02_040_9804" localSheetId="12">#REF!</definedName>
    <definedName name="MTOT02_040_9804">#REF!</definedName>
    <definedName name="MTOT02_040_9804_1" localSheetId="12">#REF!</definedName>
    <definedName name="MTOT02_040_9804_1">#REF!</definedName>
    <definedName name="MTOT02_110_0014" localSheetId="12">#REF!</definedName>
    <definedName name="MTOT02_110_0014">#REF!</definedName>
    <definedName name="MTOT02_110_0014_1" localSheetId="12">#REF!</definedName>
    <definedName name="MTOT02_110_0014_1">#REF!</definedName>
    <definedName name="MTOT02_110_0054" localSheetId="12">#REF!</definedName>
    <definedName name="MTOT02_110_0054">#REF!</definedName>
    <definedName name="MTOT02_110_0054_1" localSheetId="12">#REF!</definedName>
    <definedName name="MTOT02_110_0054_1">#REF!</definedName>
    <definedName name="MTOT02_110_0066" localSheetId="12">#REF!</definedName>
    <definedName name="MTOT02_110_0066">#REF!</definedName>
    <definedName name="MTOT02_110_0066_1" localSheetId="12">#REF!</definedName>
    <definedName name="MTOT02_110_0066_1">#REF!</definedName>
    <definedName name="MTOT02_110_0094" localSheetId="12">#REF!</definedName>
    <definedName name="MTOT02_110_0094">#REF!</definedName>
    <definedName name="MTOT02_110_0094_1" localSheetId="12">#REF!</definedName>
    <definedName name="MTOT02_110_0094_1">#REF!</definedName>
    <definedName name="MTOT02_110_0106" localSheetId="12">#REF!</definedName>
    <definedName name="MTOT02_110_0106">#REF!</definedName>
    <definedName name="MTOT02_110_0106_1" localSheetId="12">#REF!</definedName>
    <definedName name="MTOT02_110_0106_1">#REF!</definedName>
    <definedName name="MTOT02_110_0110" localSheetId="12">#REF!</definedName>
    <definedName name="MTOT02_110_0110">#REF!</definedName>
    <definedName name="MTOT02_110_0110_1" localSheetId="12">#REF!</definedName>
    <definedName name="MTOT02_110_0110_1">#REF!</definedName>
    <definedName name="MTOT02_110_0134" localSheetId="12">#REF!</definedName>
    <definedName name="MTOT02_110_0134">#REF!</definedName>
    <definedName name="MTOT02_110_0134_1" localSheetId="12">#REF!</definedName>
    <definedName name="MTOT02_110_0134_1">#REF!</definedName>
    <definedName name="MTOT02_110_0146" localSheetId="12">#REF!</definedName>
    <definedName name="MTOT02_110_0146">#REF!</definedName>
    <definedName name="MTOT02_110_0146_1" localSheetId="12">#REF!</definedName>
    <definedName name="MTOT02_110_0146_1">#REF!</definedName>
    <definedName name="MTOT02_110_0150" localSheetId="12">#REF!</definedName>
    <definedName name="MTOT02_110_0150">#REF!</definedName>
    <definedName name="MTOT02_110_0150_1" localSheetId="12">#REF!</definedName>
    <definedName name="MTOT02_110_0150_1">#REF!</definedName>
    <definedName name="MTOT02_110_0610" localSheetId="12">#REF!</definedName>
    <definedName name="MTOT02_110_0610">#REF!</definedName>
    <definedName name="MTOT02_110_0610_1" localSheetId="12">#REF!</definedName>
    <definedName name="MTOT02_110_0610_1">#REF!</definedName>
    <definedName name="MTOT02_110_0620" localSheetId="12">#REF!</definedName>
    <definedName name="MTOT02_110_0620">#REF!</definedName>
    <definedName name="MTOT02_110_0620_1" localSheetId="12">#REF!</definedName>
    <definedName name="MTOT02_110_0620_1">#REF!</definedName>
    <definedName name="MTOT02_110_0734" localSheetId="12">#REF!</definedName>
    <definedName name="MTOT02_110_0734">#REF!</definedName>
    <definedName name="MTOT02_110_0734_1" localSheetId="12">#REF!</definedName>
    <definedName name="MTOT02_110_0734_1">#REF!</definedName>
    <definedName name="MTOT02_110_0738" localSheetId="12">#REF!</definedName>
    <definedName name="MTOT02_110_0738">#REF!</definedName>
    <definedName name="MTOT02_110_0738_1" localSheetId="12">#REF!</definedName>
    <definedName name="MTOT02_110_0738_1">#REF!</definedName>
    <definedName name="MTOT02_110_0750" localSheetId="12">#REF!</definedName>
    <definedName name="MTOT02_110_0750">#REF!</definedName>
    <definedName name="MTOT02_110_0750_1" localSheetId="12">#REF!</definedName>
    <definedName name="MTOT02_110_0750_1">#REF!</definedName>
    <definedName name="MTOT02_110_1014" localSheetId="12">#REF!</definedName>
    <definedName name="MTOT02_110_1014">#REF!</definedName>
    <definedName name="MTOT02_110_1014_1" localSheetId="12">#REF!</definedName>
    <definedName name="MTOT02_110_1014_1">#REF!</definedName>
    <definedName name="MTOT02_110_1020" localSheetId="12">#REF!</definedName>
    <definedName name="MTOT02_110_1020">#REF!</definedName>
    <definedName name="MTOT02_110_1020_1" localSheetId="12">#REF!</definedName>
    <definedName name="MTOT02_110_1020_1">#REF!</definedName>
    <definedName name="MTOT02_110_1164" localSheetId="12">#REF!</definedName>
    <definedName name="MTOT02_110_1164">#REF!</definedName>
    <definedName name="MTOT02_110_1164_1" localSheetId="12">#REF!</definedName>
    <definedName name="MTOT02_110_1164_1">#REF!</definedName>
    <definedName name="MTOT02_110_1166" localSheetId="12">#REF!</definedName>
    <definedName name="MTOT02_110_1166">#REF!</definedName>
    <definedName name="MTOT02_110_1166_1" localSheetId="12">#REF!</definedName>
    <definedName name="MTOT02_110_1166_1">#REF!</definedName>
    <definedName name="MTOT02_110_1420" localSheetId="12">#REF!</definedName>
    <definedName name="MTOT02_110_1420">#REF!</definedName>
    <definedName name="MTOT02_110_1420_1" localSheetId="12">#REF!</definedName>
    <definedName name="MTOT02_110_1420_1">#REF!</definedName>
    <definedName name="MTOT02_110_1426" localSheetId="12">#REF!</definedName>
    <definedName name="MTOT02_110_1426">#REF!</definedName>
    <definedName name="MTOT02_110_1426_1" localSheetId="12">#REF!</definedName>
    <definedName name="MTOT02_110_1426_1">#REF!</definedName>
    <definedName name="MTOT02_110_1654" localSheetId="12">#REF!</definedName>
    <definedName name="MTOT02_110_1654">#REF!</definedName>
    <definedName name="MTOT02_110_1654_1" localSheetId="12">#REF!</definedName>
    <definedName name="MTOT02_110_1654_1">#REF!</definedName>
    <definedName name="MTOT02_110_1880" localSheetId="12">#REF!</definedName>
    <definedName name="MTOT02_110_1880">#REF!</definedName>
    <definedName name="MTOT02_110_1880_1" localSheetId="12">#REF!</definedName>
    <definedName name="MTOT02_110_1880_1">#REF!</definedName>
    <definedName name="MTOT02_110_1974" localSheetId="12">#REF!</definedName>
    <definedName name="MTOT02_110_1974">#REF!</definedName>
    <definedName name="MTOT02_110_1974_1" localSheetId="12">#REF!</definedName>
    <definedName name="MTOT02_110_1974_1">#REF!</definedName>
    <definedName name="MTOT02_110_1996" localSheetId="12">#REF!</definedName>
    <definedName name="MTOT02_110_1996">#REF!</definedName>
    <definedName name="MTOT02_110_1996_1" localSheetId="12">#REF!</definedName>
    <definedName name="MTOT02_110_1996_1">#REF!</definedName>
    <definedName name="MTOT02_110_2012" localSheetId="12">#REF!</definedName>
    <definedName name="MTOT02_110_2012">#REF!</definedName>
    <definedName name="MTOT02_110_2012_1" localSheetId="12">#REF!</definedName>
    <definedName name="MTOT02_110_2012_1">#REF!</definedName>
    <definedName name="MTOT02_110_2016" localSheetId="12">#REF!</definedName>
    <definedName name="MTOT02_110_2016">#REF!</definedName>
    <definedName name="MTOT02_110_2016_1" localSheetId="12">#REF!</definedName>
    <definedName name="MTOT02_110_2016_1">#REF!</definedName>
    <definedName name="MTOT02_110_2024" localSheetId="12">#REF!</definedName>
    <definedName name="MTOT02_110_2024">#REF!</definedName>
    <definedName name="MTOT02_110_2024_1" localSheetId="12">#REF!</definedName>
    <definedName name="MTOT02_110_2024_1">#REF!</definedName>
    <definedName name="MTOT02_110_2026" localSheetId="12">#REF!</definedName>
    <definedName name="MTOT02_110_2026">#REF!</definedName>
    <definedName name="MTOT02_110_2026_1" localSheetId="12">#REF!</definedName>
    <definedName name="MTOT02_110_2026_1">#REF!</definedName>
    <definedName name="MTOT02_110_2310" localSheetId="12">#REF!</definedName>
    <definedName name="MTOT02_110_2310">#REF!</definedName>
    <definedName name="MTOT02_110_2310_1" localSheetId="12">#REF!</definedName>
    <definedName name="MTOT02_110_2310_1">#REF!</definedName>
    <definedName name="MTOT02_110_2480" localSheetId="12">#REF!</definedName>
    <definedName name="MTOT02_110_2480">#REF!</definedName>
    <definedName name="MTOT02_110_2480_1" localSheetId="12">#REF!</definedName>
    <definedName name="MTOT02_110_2480_1">#REF!</definedName>
    <definedName name="MTOT02_110_2798" localSheetId="12">#REF!</definedName>
    <definedName name="MTOT02_110_2798">#REF!</definedName>
    <definedName name="MTOT02_110_2798_1" localSheetId="12">#REF!</definedName>
    <definedName name="MTOT02_110_2798_1">#REF!</definedName>
    <definedName name="MTOT02_110_2806" localSheetId="12">#REF!</definedName>
    <definedName name="MTOT02_110_2806">#REF!</definedName>
    <definedName name="MTOT02_110_2806_1" localSheetId="12">#REF!</definedName>
    <definedName name="MTOT02_110_2806_1">#REF!</definedName>
    <definedName name="MTOT02_110_2868" localSheetId="12">#REF!</definedName>
    <definedName name="MTOT02_110_2868">#REF!</definedName>
    <definedName name="MTOT02_110_2868_1" localSheetId="12">#REF!</definedName>
    <definedName name="MTOT02_110_2868_1">#REF!</definedName>
    <definedName name="MTOT02_110_3856" localSheetId="12">#REF!</definedName>
    <definedName name="MTOT02_110_3856">#REF!</definedName>
    <definedName name="MTOT02_110_3856_1" localSheetId="12">#REF!</definedName>
    <definedName name="MTOT02_110_3856_1">#REF!</definedName>
    <definedName name="MTOT02_110_3908" localSheetId="12">#REF!</definedName>
    <definedName name="MTOT02_110_3908">#REF!</definedName>
    <definedName name="MTOT02_110_3908_1" localSheetId="12">#REF!</definedName>
    <definedName name="MTOT02_110_3908_1">#REF!</definedName>
    <definedName name="MTOT02_110_3926" localSheetId="12">#REF!</definedName>
    <definedName name="MTOT02_110_3926">#REF!</definedName>
    <definedName name="MTOT02_110_3926_1" localSheetId="12">#REF!</definedName>
    <definedName name="MTOT02_110_3926_1">#REF!</definedName>
    <definedName name="MTOT02_110_4288" localSheetId="12">#REF!</definedName>
    <definedName name="MTOT02_110_4288">#REF!</definedName>
    <definedName name="MTOT02_110_4288_1" localSheetId="12">#REF!</definedName>
    <definedName name="MTOT02_110_4288_1">#REF!</definedName>
    <definedName name="MTOT02_110_4296" localSheetId="12">#REF!</definedName>
    <definedName name="MTOT02_110_4296">#REF!</definedName>
    <definedName name="MTOT02_110_4296_1" localSheetId="12">#REF!</definedName>
    <definedName name="MTOT02_110_4296_1">#REF!</definedName>
    <definedName name="MTOT02_110_4308" localSheetId="12">#REF!</definedName>
    <definedName name="MTOT02_110_4308">#REF!</definedName>
    <definedName name="MTOT02_110_4308_1" localSheetId="12">#REF!</definedName>
    <definedName name="MTOT02_110_4308_1">#REF!</definedName>
    <definedName name="MTOT02_110_4312" localSheetId="12">#REF!</definedName>
    <definedName name="MTOT02_110_4312">#REF!</definedName>
    <definedName name="MTOT02_110_4312_1" localSheetId="12">#REF!</definedName>
    <definedName name="MTOT02_110_4312_1">#REF!</definedName>
    <definedName name="MTOT02_110_4320" localSheetId="12">#REF!</definedName>
    <definedName name="MTOT02_110_4320">#REF!</definedName>
    <definedName name="MTOT02_110_4320_1" localSheetId="12">#REF!</definedName>
    <definedName name="MTOT02_110_4320_1">#REF!</definedName>
    <definedName name="MTOT02_110_4780" localSheetId="12">#REF!</definedName>
    <definedName name="MTOT02_110_4780">#REF!</definedName>
    <definedName name="MTOT02_110_4780_1" localSheetId="12">#REF!</definedName>
    <definedName name="MTOT02_110_4780_1">#REF!</definedName>
    <definedName name="MTOT02_110_610" localSheetId="12">#REF!</definedName>
    <definedName name="MTOT02_110_610">#REF!</definedName>
    <definedName name="MTOT02_110_610_1" localSheetId="12">#REF!</definedName>
    <definedName name="MTOT02_110_610_1">#REF!</definedName>
    <definedName name="MTOT02_120_0050" localSheetId="12">#REF!</definedName>
    <definedName name="MTOT02_120_0050">#REF!</definedName>
    <definedName name="MTOT02_120_0050_1" localSheetId="12">#REF!</definedName>
    <definedName name="MTOT02_120_0050_1">#REF!</definedName>
    <definedName name="MTOT02_120_0060" localSheetId="12">#REF!</definedName>
    <definedName name="MTOT02_120_0060">#REF!</definedName>
    <definedName name="MTOT02_120_0060_1" localSheetId="12">#REF!</definedName>
    <definedName name="MTOT02_120_0060_1">#REF!</definedName>
    <definedName name="MTOT02_120_0140" localSheetId="12">#REF!</definedName>
    <definedName name="MTOT02_120_0140">#REF!</definedName>
    <definedName name="MTOT02_120_0140_1" localSheetId="12">#REF!</definedName>
    <definedName name="MTOT02_120_0140_1">#REF!</definedName>
    <definedName name="MTOT02_130_0070" localSheetId="12">#REF!</definedName>
    <definedName name="MTOT02_130_0070">#REF!</definedName>
    <definedName name="MTOT02_130_0070_1" localSheetId="12">#REF!</definedName>
    <definedName name="MTOT02_130_0070_1">#REF!</definedName>
    <definedName name="MTOT02_130_0080" localSheetId="12">#REF!</definedName>
    <definedName name="MTOT02_130_0080">#REF!</definedName>
    <definedName name="MTOT02_130_0080_1" localSheetId="12">#REF!</definedName>
    <definedName name="MTOT02_130_0080_1">#REF!</definedName>
    <definedName name="MTOT02_130_0100" localSheetId="12">#REF!</definedName>
    <definedName name="MTOT02_130_0100">#REF!</definedName>
    <definedName name="MTOT02_130_0100_1" localSheetId="12">#REF!</definedName>
    <definedName name="MTOT02_130_0100_1">#REF!</definedName>
    <definedName name="MTOT02_140_0030" localSheetId="12">#REF!</definedName>
    <definedName name="MTOT02_140_0030">#REF!</definedName>
    <definedName name="MTOT02_140_0030_1" localSheetId="12">#REF!</definedName>
    <definedName name="MTOT02_140_0030_1">#REF!</definedName>
    <definedName name="MTOT02_140_0080" localSheetId="12">#REF!</definedName>
    <definedName name="MTOT02_140_0080">#REF!</definedName>
    <definedName name="MTOT02_140_0080_1" localSheetId="12">#REF!</definedName>
    <definedName name="MTOT02_140_0080_1">#REF!</definedName>
    <definedName name="MTOT02_140_0090" localSheetId="12">#REF!</definedName>
    <definedName name="MTOT02_140_0090">#REF!</definedName>
    <definedName name="MTOT02_140_0090_1" localSheetId="12">#REF!</definedName>
    <definedName name="MTOT02_140_0090_1">#REF!</definedName>
    <definedName name="MTOT02_160_0010" localSheetId="12">#REF!</definedName>
    <definedName name="MTOT02_160_0010">#REF!</definedName>
    <definedName name="MTOT02_160_0010_1" localSheetId="12">#REF!</definedName>
    <definedName name="MTOT02_160_0010_1">#REF!</definedName>
    <definedName name="MTOT02_160_0110" localSheetId="12">#REF!</definedName>
    <definedName name="MTOT02_160_0110">#REF!</definedName>
    <definedName name="MTOT02_160_0110_1" localSheetId="12">#REF!</definedName>
    <definedName name="MTOT02_160_0110_1">#REF!</definedName>
    <definedName name="MTOT02_180_0010" localSheetId="12">#REF!</definedName>
    <definedName name="MTOT02_180_0010">#REF!</definedName>
    <definedName name="MTOT02_180_0010_1" localSheetId="12">#REF!</definedName>
    <definedName name="MTOT02_180_0010_1">#REF!</definedName>
    <definedName name="MTOT02_210_0020" localSheetId="12">#REF!</definedName>
    <definedName name="MTOT02_210_0020">#REF!</definedName>
    <definedName name="MTOT02_210_0020_1" localSheetId="12">#REF!</definedName>
    <definedName name="MTOT02_210_0020_1">#REF!</definedName>
    <definedName name="MTOT02_210_0030" localSheetId="12">#REF!</definedName>
    <definedName name="MTOT02_210_0030">#REF!</definedName>
    <definedName name="MTOT02_210_0030_1" localSheetId="12">#REF!</definedName>
    <definedName name="MTOT02_210_0030_1">#REF!</definedName>
    <definedName name="MTOT02_210_0090" localSheetId="12">#REF!</definedName>
    <definedName name="MTOT02_210_0090">#REF!</definedName>
    <definedName name="MTOT02_210_0090_1" localSheetId="12">#REF!</definedName>
    <definedName name="MTOT02_210_0090_1">#REF!</definedName>
    <definedName name="MTOT02_210_0110" localSheetId="12">#REF!</definedName>
    <definedName name="MTOT02_210_0110">#REF!</definedName>
    <definedName name="MTOT02_210_0110_1" localSheetId="12">#REF!</definedName>
    <definedName name="MTOT02_210_0110_1">#REF!</definedName>
    <definedName name="MTOT02_210_0310" localSheetId="12">#REF!</definedName>
    <definedName name="MTOT02_210_0310">#REF!</definedName>
    <definedName name="MTOT02_210_0310_1" localSheetId="12">#REF!</definedName>
    <definedName name="MTOT02_210_0310_1">#REF!</definedName>
    <definedName name="MTOT02_210_0340" localSheetId="12">#REF!</definedName>
    <definedName name="MTOT02_210_0340">#REF!</definedName>
    <definedName name="MTOT02_210_0340_1" localSheetId="12">#REF!</definedName>
    <definedName name="MTOT02_210_0340_1">#REF!</definedName>
    <definedName name="MTOT02_210_0350" localSheetId="12">#REF!</definedName>
    <definedName name="MTOT02_210_0350">#REF!</definedName>
    <definedName name="MTOT02_210_0350_1" localSheetId="12">#REF!</definedName>
    <definedName name="MTOT02_210_0350_1">#REF!</definedName>
    <definedName name="MTOT02_210_0360" localSheetId="12">#REF!</definedName>
    <definedName name="MTOT02_210_0360">#REF!</definedName>
    <definedName name="MTOT02_210_0360_1" localSheetId="12">#REF!</definedName>
    <definedName name="MTOT02_210_0360_1">#REF!</definedName>
    <definedName name="MTOT02_210_0370" localSheetId="12">#REF!</definedName>
    <definedName name="MTOT02_210_0370">#REF!</definedName>
    <definedName name="MTOT02_210_0370_1" localSheetId="12">#REF!</definedName>
    <definedName name="MTOT02_210_0370_1">#REF!</definedName>
    <definedName name="MTOT02_210_0380" localSheetId="12">#REF!</definedName>
    <definedName name="MTOT02_210_0380">#REF!</definedName>
    <definedName name="MTOT02_210_0380_1" localSheetId="12">#REF!</definedName>
    <definedName name="MTOT02_210_0380_1">#REF!</definedName>
    <definedName name="MTOT02_210_1620" localSheetId="12">#REF!</definedName>
    <definedName name="MTOT02_210_1620">#REF!</definedName>
    <definedName name="MTOT02_210_1620_1" localSheetId="12">#REF!</definedName>
    <definedName name="MTOT02_210_1620_1">#REF!</definedName>
    <definedName name="MTOT02_210_1625" localSheetId="12">#REF!</definedName>
    <definedName name="MTOT02_210_1625">#REF!</definedName>
    <definedName name="MTOT02_210_1625_1" localSheetId="12">#REF!</definedName>
    <definedName name="MTOT02_210_1625_1">#REF!</definedName>
    <definedName name="MTOT02_210_1635" localSheetId="12">#REF!</definedName>
    <definedName name="MTOT02_210_1635">#REF!</definedName>
    <definedName name="MTOT02_210_1635_1" localSheetId="12">#REF!</definedName>
    <definedName name="MTOT02_210_1635_1">#REF!</definedName>
    <definedName name="MTOT02_210_1637" localSheetId="12">#REF!</definedName>
    <definedName name="MTOT02_210_1637">#REF!</definedName>
    <definedName name="MTOT02_210_1637_1" localSheetId="12">#REF!</definedName>
    <definedName name="MTOT02_210_1637_1">#REF!</definedName>
    <definedName name="MTOT02_2140_" localSheetId="12">#REF!</definedName>
    <definedName name="MTOT02_2140_">#REF!</definedName>
    <definedName name="MTOT02_2140__1" localSheetId="12">#REF!</definedName>
    <definedName name="MTOT02_2140__1">#REF!</definedName>
    <definedName name="MTOT03_020_0020" localSheetId="12">#REF!</definedName>
    <definedName name="MTOT03_020_0020">#REF!</definedName>
    <definedName name="MTOT03_020_0020_1" localSheetId="12">#REF!</definedName>
    <definedName name="MTOT03_020_0020_1">#REF!</definedName>
    <definedName name="MTOT05_150_0830" localSheetId="12">#REF!</definedName>
    <definedName name="MTOT05_150_0830">#REF!</definedName>
    <definedName name="MTOT05_150_0830_1" localSheetId="12">#REF!</definedName>
    <definedName name="MTOT05_150_0830_1">#REF!</definedName>
    <definedName name="MTOT05_150_0840" localSheetId="12">#REF!</definedName>
    <definedName name="MTOT05_150_0840">#REF!</definedName>
    <definedName name="MTOT05_150_0840_1" localSheetId="12">#REF!</definedName>
    <definedName name="MTOT05_150_0840_1">#REF!</definedName>
    <definedName name="MTOTCOTADO01" localSheetId="12">#REF!</definedName>
    <definedName name="MTOTCOTADO01">#REF!</definedName>
    <definedName name="MTOTCOTADO01_1" localSheetId="12">#REF!</definedName>
    <definedName name="MTOTCOTADO01_1">#REF!</definedName>
    <definedName name="MTOTCOTADO02" localSheetId="12">#REF!</definedName>
    <definedName name="MTOTCOTADO02">#REF!</definedName>
    <definedName name="MTOTCOTADO02_1" localSheetId="12">#REF!</definedName>
    <definedName name="MTOTCOTADO02_1">#REF!</definedName>
    <definedName name="MTOTCOTADO03" localSheetId="12">#REF!</definedName>
    <definedName name="MTOTCOTADO03">#REF!</definedName>
    <definedName name="MTOTCOTADO03_1" localSheetId="12">#REF!</definedName>
    <definedName name="MTOTCOTADO03_1">#REF!</definedName>
    <definedName name="MTOTCOTADO04" localSheetId="12">#REF!</definedName>
    <definedName name="MTOTCOTADO04">#REF!</definedName>
    <definedName name="MTOTCOTADO04_1" localSheetId="12">#REF!</definedName>
    <definedName name="MTOTCOTADO04_1">#REF!</definedName>
    <definedName name="MTOTCOTADO05" localSheetId="12">#REF!</definedName>
    <definedName name="MTOTCOTADO05">#REF!</definedName>
    <definedName name="MTOTCOTADO05_1" localSheetId="12">#REF!</definedName>
    <definedName name="MTOTCOTADO05_1">#REF!</definedName>
    <definedName name="MTOTCOTADO21" localSheetId="12">#REF!</definedName>
    <definedName name="MTOTCOTADO21">#REF!</definedName>
    <definedName name="MTOTCOTADO21_1" localSheetId="12">#REF!</definedName>
    <definedName name="MTOTCOTADO21_1">#REF!</definedName>
    <definedName name="MTOTVERBA" localSheetId="12">#REF!</definedName>
    <definedName name="MTOTVERBA">#REF!</definedName>
    <definedName name="MTOTVERBA_1" localSheetId="12">#REF!</definedName>
    <definedName name="MTOTVERBA_1">#REF!</definedName>
    <definedName name="MTRR1C" localSheetId="12">#REF!</definedName>
    <definedName name="MTRR1C">#REF!</definedName>
    <definedName name="MTRR1CP" localSheetId="12">#REF!</definedName>
    <definedName name="MTRR1CP">#REF!</definedName>
    <definedName name="MTRR2CP" localSheetId="12">#REF!</definedName>
    <definedName name="MTRR2CP">#REF!</definedName>
    <definedName name="MUDAS" localSheetId="12">#REF!</definedName>
    <definedName name="MUDAS">#REF!</definedName>
    <definedName name="muni">NA()</definedName>
    <definedName name="municipio">NA()</definedName>
    <definedName name="municipioselecionado">NA()</definedName>
    <definedName name="MUro">#REF!</definedName>
    <definedName name="Mutações" localSheetId="12" hidden="1">{#N/A,#N/A,FALSE,"Relatórios";"Vendas e Custos",#N/A,FALSE,"Vendas e Custos";"Premissas",#N/A,FALSE,"Premissas";"Projeções",#N/A,FALSE,"Projeções";"Dolar",#N/A,FALSE,"Dolar";"Original",#N/A,FALSE,"Original e UFIR"}</definedName>
    <definedName name="Mutações" hidden="1">{#N/A,#N/A,FALSE,"Relatórios";"Vendas e Custos",#N/A,FALSE,"Vendas e Custos";"Premissas",#N/A,FALSE,"Premissas";"Projeções",#N/A,FALSE,"Projeções";"Dolar",#N/A,FALSE,"Dolar";"Original",#N/A,FALSE,"Original e UFIR"}</definedName>
    <definedName name="n" localSheetId="12">#REF!</definedName>
    <definedName name="n" localSheetId="11">#N/A</definedName>
    <definedName name="n" localSheetId="14">#REF!</definedName>
    <definedName name="n">#REF!</definedName>
    <definedName name="N." localSheetId="12">#REF!</definedName>
    <definedName name="N." localSheetId="11">#REF!</definedName>
    <definedName name="N." localSheetId="14">#REF!</definedName>
    <definedName name="N.">#REF!</definedName>
    <definedName name="N.." localSheetId="12">#REF!</definedName>
    <definedName name="N..">#REF!</definedName>
    <definedName name="N__EPC" localSheetId="12">#REF!</definedName>
    <definedName name="N__EPC">#REF!</definedName>
    <definedName name="N_faixas_Percent" localSheetId="12">OFFSET(#REF!,0,MATCH(#REF!,#REF!,0)-1,COUNTA(#REF!),1)</definedName>
    <definedName name="N_faixas_Percent" localSheetId="11">OFFSET(#REF!,0,MATCH(#REF!,#REF!,0)-1,COUNTA(#REF!),1)</definedName>
    <definedName name="N_faixas_Percent" localSheetId="14">OFFSET(#REF!,0,MATCH(#REF!,#REF!,0)-1,COUNTA(#REF!),1)</definedName>
    <definedName name="N_faixas_Percent">OFFSET(#REF!,0,MATCH(#REF!,#REF!,0)-1,COUNTA(#REF!),1)</definedName>
    <definedName name="N_NF" localSheetId="12">#REF!</definedName>
    <definedName name="N_NF">#REF!</definedName>
    <definedName name="N28JANTA" localSheetId="12">#REF!</definedName>
    <definedName name="N28JANTA" localSheetId="11">#REF!</definedName>
    <definedName name="N28JANTA">#REF!</definedName>
    <definedName name="NAOOO" localSheetId="12">#REF!</definedName>
    <definedName name="NAOOO">#REF!</definedName>
    <definedName name="NãoSeAplica" localSheetId="12">#REF!</definedName>
    <definedName name="NãoSeAplica">#REF!</definedName>
    <definedName name="NãoseaplicaDescida" localSheetId="12">#REF!</definedName>
    <definedName name="NãoseaplicaDescida">#REF!</definedName>
    <definedName name="NãoseaplicaEntrada" localSheetId="12">#REF!</definedName>
    <definedName name="NãoseaplicaEntrada">#REF!</definedName>
    <definedName name="NãoseaplicaMeioFio" localSheetId="12">#REF!</definedName>
    <definedName name="NãoseaplicaMeioFio">#REF!</definedName>
    <definedName name="NãoseaplicaOAC" localSheetId="12">#REF!</definedName>
    <definedName name="NãoseaplicaOAC">#REF!</definedName>
    <definedName name="NãoseaplicaSarjeta" localSheetId="12">#REF!</definedName>
    <definedName name="NãoseaplicaSarjeta">#REF!</definedName>
    <definedName name="NãoseaplicaValeta" localSheetId="12">#REF!</definedName>
    <definedName name="NãoseaplicaValeta">#REF!</definedName>
    <definedName name="naoselecionado">NA()</definedName>
    <definedName name="NAquiMatBetum" localSheetId="12">#REF!</definedName>
    <definedName name="NAquiMatBetum">#REF!</definedName>
    <definedName name="nass" hidden="1">#N/A</definedName>
    <definedName name="Natal">#N/A</definedName>
    <definedName name="NATUREZA" localSheetId="12">#REF!</definedName>
    <definedName name="NATUREZA" localSheetId="11">#REF!</definedName>
    <definedName name="NATUREZA" localSheetId="14">#REF!</definedName>
    <definedName name="NATUREZA">#REF!</definedName>
    <definedName name="NB" localSheetId="12" hidden="1">#REF!</definedName>
    <definedName name="NB" hidden="1">#REF!</definedName>
    <definedName name="NCanteiro" localSheetId="12">#REF!</definedName>
    <definedName name="NCanteiro">#REF!</definedName>
    <definedName name="NColunas" localSheetId="12">#REF!</definedName>
    <definedName name="NColunas" localSheetId="11">#REF!</definedName>
    <definedName name="NColunas" localSheetId="14">#REF!</definedName>
    <definedName name="NColunas">#REF!</definedName>
    <definedName name="NDIAMES" localSheetId="12">#REF!</definedName>
    <definedName name="NDIAMES">#REF!</definedName>
    <definedName name="NEIDE" localSheetId="11">#N/A</definedName>
    <definedName name="NEIDE">#N/A</definedName>
    <definedName name="NEW" localSheetId="12" hidden="1">{#N/A,#N/A,FALSE,"Aging Summary";#N/A,#N/A,FALSE,"Ratio Analysis";#N/A,#N/A,FALSE,"Test 120 Day Accts";#N/A,#N/A,FALSE,"Tickmarks"}</definedName>
    <definedName name="NEW" hidden="1">{#N/A,#N/A,FALSE,"Aging Summary";#N/A,#N/A,FALSE,"Ratio Analysis";#N/A,#N/A,FALSE,"Test 120 Day Accts";#N/A,#N/A,FALSE,"Tickmarks"}</definedName>
    <definedName name="NEWWW" localSheetId="12" hidden="1">{"'PXR_6500'!$A$1:$I$124"}</definedName>
    <definedName name="NEWWW" hidden="1">{"'PXR_6500'!$A$1:$I$124"}</definedName>
    <definedName name="niv" localSheetId="12">#REF!</definedName>
    <definedName name="niv">#REF!</definedName>
    <definedName name="NIVEL">#REF!</definedName>
    <definedName name="NLEq" hidden="1">4</definedName>
    <definedName name="NLinhasPagina" localSheetId="12">#REF!</definedName>
    <definedName name="NLinhasPagina" localSheetId="11">#REF!</definedName>
    <definedName name="NLinhasPagina" localSheetId="14">#REF!</definedName>
    <definedName name="NLinhasPagina">#REF!</definedName>
    <definedName name="NLinhasRodape" localSheetId="12">#REF!</definedName>
    <definedName name="NLinhasRodape" localSheetId="11">#REF!</definedName>
    <definedName name="NLinhasRodape" localSheetId="14">#REF!</definedName>
    <definedName name="NLinhasRodape">#REF!</definedName>
    <definedName name="NLMo" hidden="1">6</definedName>
    <definedName name="NLMp" hidden="1">5</definedName>
    <definedName name="NLTr" hidden="1">3</definedName>
    <definedName name="nm">#N/A</definedName>
    <definedName name="NMES" localSheetId="12">#REF!</definedName>
    <definedName name="NMES">#REF!</definedName>
    <definedName name="nn" localSheetId="12">#REF!</definedName>
    <definedName name="nn">#REF!</definedName>
    <definedName name="nnn" localSheetId="12">#REF!</definedName>
    <definedName name="nnn">#REF!</definedName>
    <definedName name="nnnn" localSheetId="12">#REF!</definedName>
    <definedName name="nnnn">#REF!</definedName>
    <definedName name="NNNNN" localSheetId="12">#REF!</definedName>
    <definedName name="NNNNN">#REF!</definedName>
    <definedName name="nnyjh" localSheetId="12">#REF!</definedName>
    <definedName name="nnyjh">#REF!</definedName>
    <definedName name="NOME" localSheetId="12">#REF!</definedName>
    <definedName name="NOME" localSheetId="11">#N/A</definedName>
    <definedName name="NOME">#REF!</definedName>
    <definedName name="Nomes" localSheetId="12">#REF!</definedName>
    <definedName name="Nomes">#REF!</definedName>
    <definedName name="NOQ_4348" localSheetId="12">#REF!</definedName>
    <definedName name="NOQ_4348">#REF!</definedName>
    <definedName name="Nossa_Senhora">#N/A</definedName>
    <definedName name="NOTAFISCAL" localSheetId="12">#REF!</definedName>
    <definedName name="NOTAFISCAL">#REF!</definedName>
    <definedName name="nov_10" localSheetId="12">#REF!</definedName>
    <definedName name="nov_10">#REF!</definedName>
    <definedName name="NOV94_3">#REF!</definedName>
    <definedName name="NOV95_3">#REF!</definedName>
    <definedName name="NOV96_3">#REF!</definedName>
    <definedName name="NOV97_3">#REF!</definedName>
    <definedName name="NOV98_3">#REF!</definedName>
    <definedName name="NOV99_3">#REF!</definedName>
    <definedName name="Nova" localSheetId="12" hidden="1">#N/A</definedName>
    <definedName name="NOVA" localSheetId="11">#REF!</definedName>
    <definedName name="Nova" hidden="1">#N/A</definedName>
    <definedName name="Nova01" hidden="1">#N/A</definedName>
    <definedName name="Novo">"plan1"</definedName>
    <definedName name="Novo1">"plan1"</definedName>
    <definedName name="NPonte" localSheetId="12">#REF!</definedName>
    <definedName name="NPonte">#REF!</definedName>
    <definedName name="NRP" localSheetId="12">#REF!</definedName>
    <definedName name="NRP" localSheetId="11">#REF!</definedName>
    <definedName name="NRP" localSheetId="14">#REF!</definedName>
    <definedName name="NRP">#REF!</definedName>
    <definedName name="NServiços" localSheetId="12">#REF!</definedName>
    <definedName name="NServiços">#REF!</definedName>
    <definedName name="NSinalização" localSheetId="12">#REF!</definedName>
    <definedName name="NSinalização">#REF!</definedName>
    <definedName name="NTEE231" localSheetId="12">#REF!</definedName>
    <definedName name="NTEE231">#REF!</definedName>
    <definedName name="NTEI" localSheetId="12">#REF!</definedName>
    <definedName name="NTEI" localSheetId="11">#REF!</definedName>
    <definedName name="NTEI" localSheetId="14">#REF!</definedName>
    <definedName name="NTEI">#REF!</definedName>
    <definedName name="NTEI_10" localSheetId="12">#REF!</definedName>
    <definedName name="NTEI_10" localSheetId="11">#N/A</definedName>
    <definedName name="NTEI_10" localSheetId="14">#REF!</definedName>
    <definedName name="NTEI_10">#REF!</definedName>
    <definedName name="NTEI_11">#N/A</definedName>
    <definedName name="NTEI_12">#N/A</definedName>
    <definedName name="NTEI_13">#N/A</definedName>
    <definedName name="NTEI_14">#N/A</definedName>
    <definedName name="NTEI_15">#N/A</definedName>
    <definedName name="NTEI_16">#N/A</definedName>
    <definedName name="NTEI_17">#N/A</definedName>
    <definedName name="NTEI_18">#N/A</definedName>
    <definedName name="NTEI_24" localSheetId="12">#REF!</definedName>
    <definedName name="NTEI_24">#REF!</definedName>
    <definedName name="NTEI_25" localSheetId="12">#REF!</definedName>
    <definedName name="NTEI_25" localSheetId="11">#REF!</definedName>
    <definedName name="NTEI_25" localSheetId="14">#REF!</definedName>
    <definedName name="NTEI_25">#REF!</definedName>
    <definedName name="NTEI_26" localSheetId="12">#REF!</definedName>
    <definedName name="NTEI_26">#REF!</definedName>
    <definedName name="NTEI_27" localSheetId="12">#REF!</definedName>
    <definedName name="NTEI_27" localSheetId="11">#REF!</definedName>
    <definedName name="NTEI_27" localSheetId="14">#REF!</definedName>
    <definedName name="NTEI_27">#REF!</definedName>
    <definedName name="NTEI_29" localSheetId="12">#REF!</definedName>
    <definedName name="NTEI_29" localSheetId="11">#REF!</definedName>
    <definedName name="NTEI_29" localSheetId="14">#REF!</definedName>
    <definedName name="NTEI_29">#REF!</definedName>
    <definedName name="NTEI_5">#N/A</definedName>
    <definedName name="NTEI_6">#N/A</definedName>
    <definedName name="NTEI_7">#N/A</definedName>
    <definedName name="NTEI_8">#N/A</definedName>
    <definedName name="NTEI_9" localSheetId="12">#REF!</definedName>
    <definedName name="NTEI_9" localSheetId="11">#N/A</definedName>
    <definedName name="NTEI_9" localSheetId="14">#REF!</definedName>
    <definedName name="NTEI_9">#REF!</definedName>
    <definedName name="ntnth" localSheetId="12">#REF!</definedName>
    <definedName name="ntnth">#REF!</definedName>
    <definedName name="NTranspMatBetum" localSheetId="12">#REF!</definedName>
    <definedName name="NTranspMatBetum">#REF!</definedName>
    <definedName name="NTransportes" localSheetId="12">#REF!</definedName>
    <definedName name="NTransportes">#REF!</definedName>
    <definedName name="num_linhas" localSheetId="12">#REF!</definedName>
    <definedName name="num_linhas" localSheetId="11">#REF!</definedName>
    <definedName name="num_linhas" localSheetId="14">#REF!</definedName>
    <definedName name="num_linhas">#REF!</definedName>
    <definedName name="NUMED" localSheetId="12">"$#REF!.$C$3"</definedName>
    <definedName name="NUMED" localSheetId="11">#REF!</definedName>
    <definedName name="NUMED">"$#REF!.$C$3"</definedName>
    <definedName name="NUMED1" localSheetId="12">#REF!</definedName>
    <definedName name="NUMED1">#REF!</definedName>
    <definedName name="Numero_de_Ordem" localSheetId="12">#REF!</definedName>
    <definedName name="Numero_de_Ordem">#REF!</definedName>
    <definedName name="NUMEROMEDIÇÃO" localSheetId="12">#REF!</definedName>
    <definedName name="NUMEROMEDIÇÃO">#REF!</definedName>
    <definedName name="NumofGrpAccts" hidden="1">2</definedName>
    <definedName name="nvbn" localSheetId="12">#REF!</definedName>
    <definedName name="nvbn" localSheetId="11">#REF!</definedName>
    <definedName name="nvbn" localSheetId="14">#REF!</definedName>
    <definedName name="nvbn">#REF!</definedName>
    <definedName name="nvnvnvnv" localSheetId="12" hidden="1">{#N/A,#N/A,FALSE,"Aging Summary";#N/A,#N/A,FALSE,"Ratio Analysis";#N/A,#N/A,FALSE,"Test 120 Day Accts";#N/A,#N/A,FALSE,"Tickmarks"}</definedName>
    <definedName name="nvnvnvnv" hidden="1">{#N/A,#N/A,FALSE,"Aging Summary";#N/A,#N/A,FALSE,"Ratio Analysis";#N/A,#N/A,FALSE,"Test 120 Day Accts";#N/A,#N/A,FALSE,"Tickmarks"}</definedName>
    <definedName name="NvsASD">"V2001-12-31"</definedName>
    <definedName name="NvsAutoDrillOk">"VN"</definedName>
    <definedName name="NvsElapsedTime">0.00128807870351011</definedName>
    <definedName name="NvsEndTime">36969.4292877315</definedName>
    <definedName name="NvsInstSpec">"%,FBU_FILIAL,TENTIDADES,NTMA"</definedName>
    <definedName name="NvsLayoutType">"M3"</definedName>
    <definedName name="NvsPanelEffdt">"V1990-01-01"</definedName>
    <definedName name="NvsPanelSetid">"VMODEL"</definedName>
    <definedName name="NvsReqBU">"VTEL"</definedName>
    <definedName name="NvsReqBUOnly">"VN"</definedName>
    <definedName name="NvsTransLed">"VN"</definedName>
    <definedName name="NvsTreeASD">"V2050-01-01"</definedName>
    <definedName name="NvsValTbl.BUSINESS_UNIT">"BUS_UNIT_TBL_GL"</definedName>
    <definedName name="nyj" localSheetId="12">#REF!</definedName>
    <definedName name="nyj">#REF!</definedName>
    <definedName name="nyyr" localSheetId="12" hidden="1">{#N/A,#N/A,FALSE,"CPV";#N/A,#N/A,FALSE,"Pareto";#N/A,#N/A,FALSE,"Gráficos"}</definedName>
    <definedName name="nyyr" hidden="1">{#N/A,#N/A,FALSE,"CPV";#N/A,#N/A,FALSE,"Pareto";#N/A,#N/A,FALSE,"Gráficos"}</definedName>
    <definedName name="o" localSheetId="11">#REF!</definedName>
    <definedName name="o">#N/A</definedName>
    <definedName name="O.A.E." localSheetId="12">#REF!</definedName>
    <definedName name="O.A.E.">#REF!</definedName>
    <definedName name="O.COMPLEM." localSheetId="12">#REF!</definedName>
    <definedName name="O.COMPLEM.">#REF!</definedName>
    <definedName name="o_10">#N/A</definedName>
    <definedName name="o_11">#N/A</definedName>
    <definedName name="o_12">#N/A</definedName>
    <definedName name="o_13">#N/A</definedName>
    <definedName name="o_14">#N/A</definedName>
    <definedName name="o_15">#N/A</definedName>
    <definedName name="o_16">#N/A</definedName>
    <definedName name="o_17">#N/A</definedName>
    <definedName name="o_18">#N/A</definedName>
    <definedName name="o_2">#N/A</definedName>
    <definedName name="o_5">#N/A</definedName>
    <definedName name="o_6">#N/A</definedName>
    <definedName name="o_7">#N/A</definedName>
    <definedName name="o_8">#N/A</definedName>
    <definedName name="o_9">#N/A</definedName>
    <definedName name="OA" localSheetId="12"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OA"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Oaa">{#N/A,#N/A,FALSE,"QUADRO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oac" localSheetId="12">#REF!</definedName>
    <definedName name="oac" localSheetId="11">#REF!</definedName>
    <definedName name="oac" localSheetId="14">#REF!</definedName>
    <definedName name="oac">#REF!</definedName>
    <definedName name="Oacorre2">#REF!</definedName>
    <definedName name="oae" localSheetId="12">#REF!</definedName>
    <definedName name="OAE" localSheetId="11">#REF!</definedName>
    <definedName name="oae" localSheetId="14">#REF!</definedName>
    <definedName name="oae">#REF!</definedName>
    <definedName name="oae_1" localSheetId="12">#REF!</definedName>
    <definedName name="oae_1" localSheetId="11">#REF!</definedName>
    <definedName name="oae_1" localSheetId="14">#REF!</definedName>
    <definedName name="oae_1">#REF!</definedName>
    <definedName name="oae_10" localSheetId="12">#REF!</definedName>
    <definedName name="oae_10">#REF!</definedName>
    <definedName name="oae_12" localSheetId="12">#REF!</definedName>
    <definedName name="oae_12">#REF!</definedName>
    <definedName name="oae_2" localSheetId="12">#REF!</definedName>
    <definedName name="oae_2" localSheetId="11">#REF!</definedName>
    <definedName name="oae_2" localSheetId="14">#REF!</definedName>
    <definedName name="oae_2">#REF!</definedName>
    <definedName name="oae_3" localSheetId="12">#REF!</definedName>
    <definedName name="oae_3" localSheetId="11">#REF!</definedName>
    <definedName name="oae_3" localSheetId="14">#REF!</definedName>
    <definedName name="oae_3">#REF!</definedName>
    <definedName name="oae_4" localSheetId="12">#REF!</definedName>
    <definedName name="oae_4" localSheetId="11">#REF!</definedName>
    <definedName name="oae_4" localSheetId="14">#REF!</definedName>
    <definedName name="oae_4">#REF!</definedName>
    <definedName name="oae_9" localSheetId="12">#REF!</definedName>
    <definedName name="oae_9">#REF!</definedName>
    <definedName name="OAE_MAR94" localSheetId="12">#REF!</definedName>
    <definedName name="OAE_MAR94" localSheetId="11">#REF!</definedName>
    <definedName name="OAE_MAR94" localSheetId="14">#REF!</definedName>
    <definedName name="OAE_MAR94">#REF!</definedName>
    <definedName name="Oaesp2">#REF!</definedName>
    <definedName name="oaijeobkn" localSheetId="12" hidden="1">{#N/A,#N/A,TRUE,"Serviços"}</definedName>
    <definedName name="oaijeobkn" hidden="1">{#N/A,#N/A,TRUE,"Serviços"}</definedName>
    <definedName name="Obra" localSheetId="9">#REF!</definedName>
    <definedName name="Obra" hidden="1">""</definedName>
    <definedName name="OBRA1" localSheetId="12">#REF!</definedName>
    <definedName name="OBRA1">#REF!</definedName>
    <definedName name="ObraArteEspecial" localSheetId="12">#REF!</definedName>
    <definedName name="ObraArteEspecial" localSheetId="11">#REF!</definedName>
    <definedName name="ObraArteEspecial" localSheetId="14">#REF!</definedName>
    <definedName name="ObraArteEspecial">#REF!</definedName>
    <definedName name="oco" localSheetId="12">#REF!</definedName>
    <definedName name="oco">#REF!</definedName>
    <definedName name="ocom" localSheetId="12">#REF!</definedName>
    <definedName name="ocom" localSheetId="11">#REF!</definedName>
    <definedName name="ocom" localSheetId="14">#REF!</definedName>
    <definedName name="ocom">#REF!</definedName>
    <definedName name="Ocomp2">#REF!</definedName>
    <definedName name="OCORREMCIAS" localSheetId="12">#REF!</definedName>
    <definedName name="OCORREMCIAS">#REF!</definedName>
    <definedName name="OD" localSheetId="12">#REF!</definedName>
    <definedName name="OD" localSheetId="11">#REF!</definedName>
    <definedName name="OD" localSheetId="14">#REF!</definedName>
    <definedName name="OD">#REF!</definedName>
    <definedName name="odi" localSheetId="12">#REF!</definedName>
    <definedName name="odi">#REF!</definedName>
    <definedName name="ofi" localSheetId="12">#REF!</definedName>
    <definedName name="ofi">#REF!</definedName>
    <definedName name="OI" localSheetId="12">#N/A</definedName>
    <definedName name="OI" localSheetId="11">#REF!</definedName>
    <definedName name="OI">#REF!</definedName>
    <definedName name="oijop" localSheetId="12" hidden="1">{#N/A,#N/A,TRUE,"Serviços"}</definedName>
    <definedName name="oijop" hidden="1">{#N/A,#N/A,TRUE,"Serviços"}</definedName>
    <definedName name="oioeve" localSheetId="12" hidden="1">{#N/A,#N/A,TRUE,"Serviços"}</definedName>
    <definedName name="oioeve" hidden="1">{#N/A,#N/A,TRUE,"Serviços"}</definedName>
    <definedName name="oiuo" localSheetId="12" hidden="1">{#N/A,#N/A,TRUE,"Serviços"}</definedName>
    <definedName name="oiuo" hidden="1">{#N/A,#N/A,TRUE,"Serviços"}</definedName>
    <definedName name="ok" localSheetId="12">#REF!</definedName>
    <definedName name="ok" localSheetId="11">#REF!</definedName>
    <definedName name="ok" localSheetId="14">#REF!</definedName>
    <definedName name="ok">#REF!</definedName>
    <definedName name="ola" localSheetId="11">#REF!</definedName>
    <definedName name="ola">#N/A</definedName>
    <definedName name="OLEO" localSheetId="12">#REF!</definedName>
    <definedName name="OLEO" localSheetId="11">#REF!</definedName>
    <definedName name="OLEO">#REF!</definedName>
    <definedName name="oli" localSheetId="12">#REF!</definedName>
    <definedName name="oli">#REF!</definedName>
    <definedName name="OLIMPIO" localSheetId="11">#REF!</definedName>
    <definedName name="OLIMPIO">#N/A</definedName>
    <definedName name="Oliveira" localSheetId="12">#REF!</definedName>
    <definedName name="Oliveira" localSheetId="11">#REF!</definedName>
    <definedName name="Oliveira" localSheetId="14">#REF!</definedName>
    <definedName name="Oliveira">#REF!</definedName>
    <definedName name="OM" localSheetId="12">#REF!</definedName>
    <definedName name="OM">#REF!</definedName>
    <definedName name="ONIAS" localSheetId="11">#REF!</definedName>
    <definedName name="ONIAS">#N/A</definedName>
    <definedName name="ONIAS_2">NA()</definedName>
    <definedName name="onibus" localSheetId="11">#REF!</definedName>
    <definedName name="onibus">#N/A</definedName>
    <definedName name="OnOff" hidden="1">"ON"</definedName>
    <definedName name="oo" localSheetId="12">#N/A</definedName>
    <definedName name="oo" localSheetId="11">#N/A</definedName>
    <definedName name="oo">#N/A</definedName>
    <definedName name="OOO" localSheetId="12">#REF!</definedName>
    <definedName name="OOO" localSheetId="11">#REF!</definedName>
    <definedName name="OOO">#REF!</definedName>
    <definedName name="OOOOOOO" localSheetId="12">#REF!</definedName>
    <definedName name="OOOOOOO" localSheetId="11">#REF!</definedName>
    <definedName name="OOOOOOO">#REF!</definedName>
    <definedName name="OP" localSheetId="12">#REF!</definedName>
    <definedName name="OP">#REF!</definedName>
    <definedName name="OPA" localSheetId="12">#REF!</definedName>
    <definedName name="OPA" localSheetId="11">#REF!</definedName>
    <definedName name="OPA" localSheetId="14">#REF!</definedName>
    <definedName name="OPA">#REF!</definedName>
    <definedName name="OPA_10" localSheetId="12">#REF!</definedName>
    <definedName name="OPA_10" localSheetId="11">#N/A</definedName>
    <definedName name="OPA_10" localSheetId="14">#REF!</definedName>
    <definedName name="OPA_10">#REF!</definedName>
    <definedName name="OPA_11">#N/A</definedName>
    <definedName name="OPA_12">#N/A</definedName>
    <definedName name="OPA_13">#N/A</definedName>
    <definedName name="OPA_14">#N/A</definedName>
    <definedName name="OPA_15">#N/A</definedName>
    <definedName name="OPA_16">#N/A</definedName>
    <definedName name="OPA_17">#N/A</definedName>
    <definedName name="OPA_18">#N/A</definedName>
    <definedName name="OPA_24" localSheetId="12">#REF!</definedName>
    <definedName name="OPA_24">#REF!</definedName>
    <definedName name="OPA_25" localSheetId="12">#REF!</definedName>
    <definedName name="OPA_25" localSheetId="11">#REF!</definedName>
    <definedName name="OPA_25" localSheetId="14">#REF!</definedName>
    <definedName name="OPA_25">#REF!</definedName>
    <definedName name="OPA_26" localSheetId="12">#REF!</definedName>
    <definedName name="OPA_26">#REF!</definedName>
    <definedName name="OPA_27" localSheetId="12">#REF!</definedName>
    <definedName name="OPA_27" localSheetId="11">#REF!</definedName>
    <definedName name="OPA_27" localSheetId="14">#REF!</definedName>
    <definedName name="OPA_27">#REF!</definedName>
    <definedName name="OPA_29" localSheetId="12">#REF!</definedName>
    <definedName name="OPA_29" localSheetId="11">#REF!</definedName>
    <definedName name="OPA_29" localSheetId="14">#REF!</definedName>
    <definedName name="OPA_29">#REF!</definedName>
    <definedName name="OPA_5">#N/A</definedName>
    <definedName name="OPA_6">#N/A</definedName>
    <definedName name="OPA_7">#N/A</definedName>
    <definedName name="OPA_8">#N/A</definedName>
    <definedName name="OPA_9" localSheetId="12">#REF!</definedName>
    <definedName name="OPA_9" localSheetId="11">#N/A</definedName>
    <definedName name="OPA_9" localSheetId="14">#REF!</definedName>
    <definedName name="OPA_9">#REF!</definedName>
    <definedName name="OpçãoVaziaDefensa" localSheetId="12">#REF!</definedName>
    <definedName name="OpçãoVaziaDefensa">#REF!</definedName>
    <definedName name="OpçãoVaziaSinalVertical" localSheetId="12">#REF!</definedName>
    <definedName name="OpçãoVaziaSinalVertical">#REF!</definedName>
    <definedName name="ope" localSheetId="12">#REF!</definedName>
    <definedName name="ope" localSheetId="11">#REF!</definedName>
    <definedName name="ope">#REF!</definedName>
    <definedName name="opera">#REF!</definedName>
    <definedName name="oracle" localSheetId="12">#REF!</definedName>
    <definedName name="oracle">#REF!</definedName>
    <definedName name="oracle_2">#N/A</definedName>
    <definedName name="ORÇA" localSheetId="12">#REF!</definedName>
    <definedName name="ORÇA" localSheetId="11">#REF!</definedName>
    <definedName name="ORÇA" localSheetId="14">#REF!</definedName>
    <definedName name="ORÇA">#REF!</definedName>
    <definedName name="orcamento" localSheetId="12">#REF!</definedName>
    <definedName name="orcamento">#REF!</definedName>
    <definedName name="ORÇAMENTO" localSheetId="12">#REF!</definedName>
    <definedName name="Orçamento" localSheetId="11">#REF!</definedName>
    <definedName name="ORÇAMENTO" localSheetId="14">#REF!</definedName>
    <definedName name="ORÇAMENTO">#REF!</definedName>
    <definedName name="Orçamento_1" localSheetId="12">#REF!</definedName>
    <definedName name="Orçamento_1" localSheetId="11">#REF!</definedName>
    <definedName name="Orçamento_1" localSheetId="14">#REF!</definedName>
    <definedName name="Orçamento_1">#REF!</definedName>
    <definedName name="ORÇAMENTO_12" localSheetId="12">#REF!</definedName>
    <definedName name="ORÇAMENTO_12">#REF!</definedName>
    <definedName name="Orçamento_13">"e:///Y:/WINDOWS/Temporary Internet Files/Content.IE5/Q9YZIJ83/file:///A:/TERCIO/BR%2525252520163%2525252520REST%2525252520set%25252525202003/DEISI/Or%25252525C3%25252525A7amento%2525252520Sta%2525252520Helena%2525252520Guaranta.xls'#$Orçamento.$A$13:$D$34"</definedName>
    <definedName name="Orçamento_39">"e:///Y:/WINDOWS/Temporary Internet Files/Content.IE5/Q9YZIJ83/file:///A:/TERCIO/BR%2525252520163%2525252520REST%2525252520set%25252525202003/DEISI/Or%25252525C3%25252525A7amento%2525252520Sta%2525252520Helena%2525252520Guaranta.xls'#$Orçamento.$A$13:$D$34"</definedName>
    <definedName name="Orçamento_6">"e:///Y:/WINDOWS/Temporary Internet Files/Content.IE5/Q9YZIJ83/file:///A:/TERCIO/BR%2525252520163%2525252520REST%2525252520set%25252525202003/DEISI/Or%25252525C3%25252525A7amento%2525252520Sta%2525252520Helena%2525252520Guaranta.xls'#$Orçamento.$A$13:$D$34"</definedName>
    <definedName name="ORÇAMENTO_COD" localSheetId="12">#REF!</definedName>
    <definedName name="ORÇAMENTO_COD">#REF!</definedName>
    <definedName name="ORÇAMENTO_COMPLETA" localSheetId="12">#REF!</definedName>
    <definedName name="ORÇAMENTO_COMPLETA">#REF!</definedName>
    <definedName name="ORÇAMENTO_COMPLETA_CABEÇALHO" localSheetId="12">#REF!</definedName>
    <definedName name="ORÇAMENTO_COMPLETA_CABEÇALHO">#REF!</definedName>
    <definedName name="ORÇAMENTO_COMPLETA_COD_ITEM" localSheetId="12">#REF!</definedName>
    <definedName name="ORÇAMENTO_COMPLETA_COD_ITEM">#REF!</definedName>
    <definedName name="ORÇAMENTO_COMPLETA_DESCRIÇÃO" localSheetId="12">#REF!</definedName>
    <definedName name="ORÇAMENTO_COMPLETA_DESCRIÇÃO">#REF!</definedName>
    <definedName name="ORÇAMENTO_COMPLETA_GRUPO" localSheetId="12">#REF!</definedName>
    <definedName name="ORÇAMENTO_COMPLETA_GRUPO">#REF!</definedName>
    <definedName name="ORÇAMENTO_COMPLETA_ITEM" localSheetId="12">#REF!</definedName>
    <definedName name="ORÇAMENTO_COMPLETA_ITEM">#REF!</definedName>
    <definedName name="ORÇAMENTO_COMPLETA_PREÇO_TOTAL" localSheetId="12">#REF!</definedName>
    <definedName name="ORÇAMENTO_COMPLETA_PREÇO_TOTAL">#REF!</definedName>
    <definedName name="ORÇAMENTO_QUANT" localSheetId="12">#REF!</definedName>
    <definedName name="ORÇAMENTO_QUANT">#REF!</definedName>
    <definedName name="ORÇAMENTO_TABELA" localSheetId="12">#REF!</definedName>
    <definedName name="ORÇAMENTO_TABELA">#REF!</definedName>
    <definedName name="Orcamento2">#REF!</definedName>
    <definedName name="orçamrest" localSheetId="17" hidden="1">{#N/A,#N/A,TRUE,"Serviços"}</definedName>
    <definedName name="orçamrest" localSheetId="12" hidden="1">{#N/A,#N/A,TRUE,"Serviços"}</definedName>
    <definedName name="orçamrest" localSheetId="15" hidden="1">{#N/A,#N/A,TRUE,"Serviços"}</definedName>
    <definedName name="orçamrest" localSheetId="9">{#N/A,#N/A,TRUE,"Serviços"}</definedName>
    <definedName name="orçamrest" localSheetId="11" hidden="1">{#N/A,#N/A,TRUE,"Serviços"}</definedName>
    <definedName name="orçamrest" localSheetId="6" hidden="1">{#N/A,#N/A,TRUE,"Serviços"}</definedName>
    <definedName name="orçamrest" localSheetId="16" hidden="1">{#N/A,#N/A,TRUE,"Serviços"}</definedName>
    <definedName name="orçamrest" hidden="1">{#N/A,#N/A,TRUE,"Serviços"}</definedName>
    <definedName name="orçamrestt" localSheetId="17" hidden="1">{#N/A,#N/A,TRUE,"Serviços"}</definedName>
    <definedName name="orçamrestt" localSheetId="12" hidden="1">{#N/A,#N/A,TRUE,"Serviços"}</definedName>
    <definedName name="orçamrestt" localSheetId="15" hidden="1">{#N/A,#N/A,TRUE,"Serviços"}</definedName>
    <definedName name="orçamrestt" localSheetId="9">{#N/A,#N/A,TRUE,"Serviços"}</definedName>
    <definedName name="orçamrestt" localSheetId="11" hidden="1">{#N/A,#N/A,TRUE,"Serviços"}</definedName>
    <definedName name="orçamrestt" localSheetId="6" hidden="1">{#N/A,#N/A,TRUE,"Serviços"}</definedName>
    <definedName name="orçamrestt" localSheetId="16" hidden="1">{#N/A,#N/A,TRUE,"Serviços"}</definedName>
    <definedName name="orçamrestt" hidden="1">{#N/A,#N/A,TRUE,"Serviços"}</definedName>
    <definedName name="orcrig" localSheetId="12">#REF!</definedName>
    <definedName name="orcrig" localSheetId="11">#REF!</definedName>
    <definedName name="orcrig">#REF!</definedName>
    <definedName name="ORD" localSheetId="12">#REF!</definedName>
    <definedName name="ORD">#REF!</definedName>
    <definedName name="Ordem" localSheetId="17" hidden="1">#REF!</definedName>
    <definedName name="Ordem" localSheetId="12" hidden="1">#REF!</definedName>
    <definedName name="Ordem" localSheetId="15" hidden="1">#REF!</definedName>
    <definedName name="Ordem" localSheetId="6" hidden="1">#REF!</definedName>
    <definedName name="Ordem" localSheetId="14" hidden="1">#REF!</definedName>
    <definedName name="Ordem" localSheetId="16" hidden="1">#REF!</definedName>
    <definedName name="Ordem" localSheetId="1" hidden="1">#REF!</definedName>
    <definedName name="Ordem" localSheetId="0" hidden="1">#REF!</definedName>
    <definedName name="Ordem" hidden="1">#REF!</definedName>
    <definedName name="ordem_serv" localSheetId="12">#REF!</definedName>
    <definedName name="ordem_serv">#REF!</definedName>
    <definedName name="org" localSheetId="12">#REF!</definedName>
    <definedName name="org">#REF!</definedName>
    <definedName name="Origem" localSheetId="17" hidden="1">#REF!</definedName>
    <definedName name="Origem" localSheetId="12" hidden="1">#REF!</definedName>
    <definedName name="Origem" localSheetId="15" hidden="1">#REF!</definedName>
    <definedName name="Origem" localSheetId="9">#REF!</definedName>
    <definedName name="Origem" localSheetId="6" hidden="1">#REF!</definedName>
    <definedName name="Origem" localSheetId="14" hidden="1">#REF!</definedName>
    <definedName name="Origem" localSheetId="16" hidden="1">#REF!</definedName>
    <definedName name="Origem" localSheetId="1" hidden="1">#REF!</definedName>
    <definedName name="Origem" localSheetId="0" hidden="1">#REF!</definedName>
    <definedName name="Origem" hidden="1">#REF!</definedName>
    <definedName name="ORIGEMCAP" localSheetId="12">#REF!</definedName>
    <definedName name="ORIGEMCAP">#REF!</definedName>
    <definedName name="ORIGEMCM30" localSheetId="12">#REF!</definedName>
    <definedName name="ORIGEMCM30">#REF!</definedName>
    <definedName name="ORIGEMRL1CE" localSheetId="12">#REF!</definedName>
    <definedName name="ORIGEMRL1CE">#REF!</definedName>
    <definedName name="ORIGEMRR1C" localSheetId="12">#REF!</definedName>
    <definedName name="ORIGEMRR1C">#REF!</definedName>
    <definedName name="origen" localSheetId="12"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origen"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orlando" localSheetId="12">#REF!</definedName>
    <definedName name="orlando" localSheetId="11">#REF!</definedName>
    <definedName name="orlando" localSheetId="14">#REF!</definedName>
    <definedName name="orlando">#REF!</definedName>
    <definedName name="ososososo" localSheetId="12" hidden="1">{#N/A,#N/A,FALSE,"QD_F1 Invest Detalhado";#N/A,#N/A,FALSE,"QD_F3 Invest_Comparado";#N/A,#N/A,FALSE,"QD_B Trafego";#N/A,#N/A,FALSE,"QD_D0 Custos Operacionais";#N/A,#N/A,FALSE,"QD_C Receita";#N/A,#N/A,FALSE,"QD_D Custos";#N/A,#N/A,FALSE,"QD_E Resultado";#N/A,#N/A,FALSE,"QD_G Fluxo Caixa"}</definedName>
    <definedName name="ososososo" hidden="1">{#N/A,#N/A,FALSE,"QD_F1 Invest Detalhado";#N/A,#N/A,FALSE,"QD_F3 Invest_Comparado";#N/A,#N/A,FALSE,"QD_B Trafego";#N/A,#N/A,FALSE,"QD_D0 Custos Operacionais";#N/A,#N/A,FALSE,"QD_C Receita";#N/A,#N/A,FALSE,"QD_D Custos";#N/A,#N/A,FALSE,"QD_E Resultado";#N/A,#N/A,FALSE,"QD_G Fluxo Caixa"}</definedName>
    <definedName name="oss" localSheetId="12">#REF!</definedName>
    <definedName name="oss" localSheetId="11">#REF!</definedName>
    <definedName name="oss">{#N/A,#N/A,FALSE,"QUADRO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OT" localSheetId="12">#REF!</definedName>
    <definedName name="OT">#REF!</definedName>
    <definedName name="OUT94_3">#REF!</definedName>
    <definedName name="OUT95_3">#REF!</definedName>
    <definedName name="OUT96_3">#REF!</definedName>
    <definedName name="OUT97_3">#REF!</definedName>
    <definedName name="OUT98_3">#REF!</definedName>
    <definedName name="OUT99_3">#REF!</definedName>
    <definedName name="OUTA" localSheetId="12">#REF!</definedName>
    <definedName name="OUTA">#REF!</definedName>
    <definedName name="OUTR" localSheetId="12">#REF!</definedName>
    <definedName name="OUTR" localSheetId="11">#REF!</definedName>
    <definedName name="OUTR">#REF!</definedName>
    <definedName name="OUTRA" localSheetId="12">#REF!</definedName>
    <definedName name="OUTRA">#REF!</definedName>
    <definedName name="OUTRO" localSheetId="12" hidden="1">{"'PXR_6500'!$A$1:$I$124"}</definedName>
    <definedName name="OUTRO" hidden="1">{"'PXR_6500'!$A$1:$I$124"}</definedName>
    <definedName name="Outros" localSheetId="12">#REF!</definedName>
    <definedName name="Outros" localSheetId="11">#REF!</definedName>
    <definedName name="Outros" localSheetId="14">#REF!</definedName>
    <definedName name="Outros">#REF!</definedName>
    <definedName name="OUTT" localSheetId="12" hidden="1">{#N/A,#N/A,TRUE,"Serviços"}</definedName>
    <definedName name="OUTT" hidden="1">{#N/A,#N/A,TRUE,"Serviços"}</definedName>
    <definedName name="OUTUBRO" localSheetId="11">#REF!</definedName>
    <definedName name="OUTUBRO">#N/A</definedName>
    <definedName name="OUTUBRO_10">#N/A</definedName>
    <definedName name="OUTUBRO_11">#N/A</definedName>
    <definedName name="OUTUBRO_12">#N/A</definedName>
    <definedName name="OUTUBRO_13">#N/A</definedName>
    <definedName name="OUTUBRO_14">#N/A</definedName>
    <definedName name="OUTUBRO_15">#N/A</definedName>
    <definedName name="OUTUBRO_16">#N/A</definedName>
    <definedName name="OUTUBRO_17">#N/A</definedName>
    <definedName name="OUTUBRO_18">#N/A</definedName>
    <definedName name="OUTUBRO_2">#N/A</definedName>
    <definedName name="OUTUBRO_5">#N/A</definedName>
    <definedName name="OUTUBRO_6">#N/A</definedName>
    <definedName name="OUTUBRO_7">#N/A</definedName>
    <definedName name="OUTUBRO_8">#N/A</definedName>
    <definedName name="OUTUBRO_9">#N/A</definedName>
    <definedName name="OVER_FINAN" localSheetId="12">#REF!</definedName>
    <definedName name="OVER_FINAN" localSheetId="11">#REF!</definedName>
    <definedName name="OVER_FINAN">#REF!</definedName>
    <definedName name="OVERHEAD" localSheetId="12">#REF!</definedName>
    <definedName name="OVERHEAD">#REF!</definedName>
    <definedName name="p" localSheetId="12">#REF!</definedName>
    <definedName name="p" localSheetId="11">#REF!</definedName>
    <definedName name="p" localSheetId="14">#REF!</definedName>
    <definedName name="p">#REF!</definedName>
    <definedName name="P.Aparente" localSheetId="12">#REF!</definedName>
    <definedName name="P.Aparente" localSheetId="11">#REF!</definedName>
    <definedName name="P.Aparente" localSheetId="14">#REF!</definedName>
    <definedName name="P.Aparente">#REF!</definedName>
    <definedName name="P.O.03" localSheetId="12">#REF!</definedName>
    <definedName name="P.O.03">#REF!</definedName>
    <definedName name="P.Reatia" localSheetId="12">#REF!</definedName>
    <definedName name="P.Reatia" localSheetId="11">#REF!</definedName>
    <definedName name="P.Reatia" localSheetId="14">#REF!</definedName>
    <definedName name="P.Reatia">#REF!</definedName>
    <definedName name="p_24">NA()</definedName>
    <definedName name="p_25">NA()</definedName>
    <definedName name="p_26">NA()</definedName>
    <definedName name="p_27">NA()</definedName>
    <definedName name="p_28">NA()</definedName>
    <definedName name="p_7">NA()</definedName>
    <definedName name="P_Cristo" localSheetId="12">Dom_Páscoa-2</definedName>
    <definedName name="P_Cristo" localSheetId="11">Dom_Páscoa-2</definedName>
    <definedName name="P_Cristo">Dom_Páscoa-2</definedName>
    <definedName name="P_Rep">#N/A</definedName>
    <definedName name="P_SUCATA" localSheetId="12">#REF!</definedName>
    <definedName name="P_SUCATA" localSheetId="11">#REF!</definedName>
    <definedName name="P_SUCATA" localSheetId="14">#REF!</definedName>
    <definedName name="P_SUCATA">#REF!</definedName>
    <definedName name="p01.401.00" localSheetId="12">#REF!</definedName>
    <definedName name="p01.401.00">#REF!</definedName>
    <definedName name="p02.300.00" localSheetId="12">#REF!</definedName>
    <definedName name="p02.300.00">#REF!</definedName>
    <definedName name="p02.400.00" localSheetId="12">#REF!</definedName>
    <definedName name="p02.400.00">#REF!</definedName>
    <definedName name="p02.500.01" localSheetId="12">#REF!</definedName>
    <definedName name="p02.500.01">#REF!</definedName>
    <definedName name="p02.530.00" localSheetId="12">#REF!</definedName>
    <definedName name="p02.530.00">#REF!</definedName>
    <definedName name="p02.530.01" localSheetId="12">#REF!</definedName>
    <definedName name="p02.530.01">#REF!</definedName>
    <definedName name="p02.530.02" localSheetId="12">#REF!</definedName>
    <definedName name="p02.530.02">#REF!</definedName>
    <definedName name="P02.530.03" localSheetId="12">#REF!</definedName>
    <definedName name="P02.530.03">#REF!</definedName>
    <definedName name="p02.540.00" localSheetId="12">#REF!</definedName>
    <definedName name="p02.540.00">#REF!</definedName>
    <definedName name="p03.950.00" localSheetId="12">#REF!</definedName>
    <definedName name="p03.950.00">#REF!</definedName>
    <definedName name="p08.300.01" localSheetId="12">#REF!</definedName>
    <definedName name="p08.300.01">#REF!</definedName>
    <definedName name="PACAP20MBQ" localSheetId="12">#REF!</definedName>
    <definedName name="PACAP20MBQ">#REF!</definedName>
    <definedName name="PACAP20MBUQ" localSheetId="12">#REF!</definedName>
    <definedName name="PACAP20MBUQ">#REF!</definedName>
    <definedName name="PACAPMBUQ" localSheetId="12">#REF!</definedName>
    <definedName name="PACAPMBUQ">#REF!</definedName>
    <definedName name="PACM30IMP" localSheetId="12">#REF!</definedName>
    <definedName name="PACM30IMP" localSheetId="11">#REF!</definedName>
    <definedName name="PACM30IMP">#REF!</definedName>
    <definedName name="PACM30RP" localSheetId="12">#REF!</definedName>
    <definedName name="PACM30RP">#REF!</definedName>
    <definedName name="PACM30TB" localSheetId="12">#REF!</definedName>
    <definedName name="PACM30TB">#REF!</definedName>
    <definedName name="PACMI" localSheetId="12">#REF!</definedName>
    <definedName name="PACMI">#REF!</definedName>
    <definedName name="PACMRP" localSheetId="12">#REF!</definedName>
    <definedName name="PACMRP">#REF!</definedName>
    <definedName name="PAEMULCS" localSheetId="12">#REF!</definedName>
    <definedName name="PAEMULCS" localSheetId="11">#REF!</definedName>
    <definedName name="PAEMULCS">#REF!</definedName>
    <definedName name="PAEMULFLEX" localSheetId="12">#REF!</definedName>
    <definedName name="PAEMULFLEX">#REF!</definedName>
    <definedName name="PAEMULMICRO" localSheetId="12">#REF!</definedName>
    <definedName name="PAEMULMICRO">#REF!</definedName>
    <definedName name="PAEMULTSD" localSheetId="12">#REF!</definedName>
    <definedName name="PAEMULTSD">#REF!</definedName>
    <definedName name="PAEMULTSS" localSheetId="12">#REF!</definedName>
    <definedName name="PAEMULTSS" localSheetId="11">#REF!</definedName>
    <definedName name="PAEMULTSS">#REF!</definedName>
    <definedName name="PAJUDANTE">#N/A</definedName>
    <definedName name="PAJUDANTE_1" localSheetId="12">#REF!</definedName>
    <definedName name="PAJUDANTE_1" localSheetId="11">#REF!</definedName>
    <definedName name="PAJUDANTE_1" localSheetId="14">#REF!</definedName>
    <definedName name="PAJUDANTE_1">#REF!</definedName>
    <definedName name="pam" localSheetId="12">#REF!</definedName>
    <definedName name="pam">#REF!</definedName>
    <definedName name="PANTANAL" localSheetId="11">#REF!</definedName>
    <definedName name="PANTANAL">#N/A</definedName>
    <definedName name="PARAFUSO_PARA_LOUÇA" localSheetId="12">#REF!</definedName>
    <definedName name="PARAFUSO_PARA_LOUÇA" localSheetId="11">#REF!</definedName>
    <definedName name="PARAFUSO_PARA_LOUÇA">#REF!</definedName>
    <definedName name="PARALELO" localSheetId="12">#REF!</definedName>
    <definedName name="PARALELO">#REF!</definedName>
    <definedName name="PARALELO_1" localSheetId="12">#REF!</definedName>
    <definedName name="PARALELO_1">#REF!</definedName>
    <definedName name="parametro" localSheetId="12" hidden="1">{#N/A,#N/A,FALSE,"IR E CS 1997";#N/A,#N/A,FALSE,"PR ND";#N/A,#N/A,FALSE,"8191";#N/A,#N/A,FALSE,"8383";#N/A,#N/A,FALSE,"MP 1024";#N/A,#N/A,FALSE,"AD_EX_97";#N/A,#N/A,FALSE,"BD 97"}</definedName>
    <definedName name="parametro" hidden="1">{#N/A,#N/A,FALSE,"IR E CS 1997";#N/A,#N/A,FALSE,"PR ND";#N/A,#N/A,FALSE,"8191";#N/A,#N/A,FALSE,"8383";#N/A,#N/A,FALSE,"MP 1024";#N/A,#N/A,FALSE,"AD_EX_97";#N/A,#N/A,FALSE,"BD 97"}</definedName>
    <definedName name="parametros" localSheetId="12">#REF!</definedName>
    <definedName name="parametros" localSheetId="11">#REF!</definedName>
    <definedName name="parametros" localSheetId="14">#REF!</definedName>
    <definedName name="parametros">#REF!</definedName>
    <definedName name="parametross" localSheetId="12">#REF!</definedName>
    <definedName name="parametross">#REF!</definedName>
    <definedName name="paranetro" localSheetId="12" hidden="1">{#N/A,#N/A,TRUE,"BD 97";#N/A,#N/A,TRUE,"IR E CS 1997";#N/A,#N/A,TRUE,"CONTINGÊNCIAS";#N/A,#N/A,TRUE,"AD_EX_97";#N/A,#N/A,TRUE,"PR ND";#N/A,#N/A,TRUE,"8191";#N/A,#N/A,TRUE,"8383";#N/A,#N/A,TRUE,"MP 1024"}</definedName>
    <definedName name="paranetro" hidden="1">{#N/A,#N/A,TRUE,"BD 97";#N/A,#N/A,TRUE,"IR E CS 1997";#N/A,#N/A,TRUE,"CONTINGÊNCIAS";#N/A,#N/A,TRUE,"AD_EX_97";#N/A,#N/A,TRUE,"PR ND";#N/A,#N/A,TRUE,"8191";#N/A,#N/A,TRUE,"8383";#N/A,#N/A,TRUE,"MP 1024"}</definedName>
    <definedName name="pARAPEITO" localSheetId="12">#REF!</definedName>
    <definedName name="pARAPEITO">#REF!</definedName>
    <definedName name="PAREIA" localSheetId="12">#REF!</definedName>
    <definedName name="PAREIA">#REF!</definedName>
    <definedName name="PARETOATIV" localSheetId="12" hidden="1">{#N/A,#N/A,FALSE,"CPV";#N/A,#N/A,FALSE,"Pareto";#N/A,#N/A,FALSE,"Gráficos"}</definedName>
    <definedName name="PARETOATIV" hidden="1">{#N/A,#N/A,FALSE,"CPV";#N/A,#N/A,FALSE,"Pareto";#N/A,#N/A,FALSE,"Gráficos"}</definedName>
    <definedName name="PARG" localSheetId="12">#REF!</definedName>
    <definedName name="PARG" localSheetId="11">#REF!</definedName>
    <definedName name="PARG" localSheetId="14">#REF!</definedName>
    <definedName name="PARG">#REF!</definedName>
    <definedName name="parl1c0.8" localSheetId="12">#REF!</definedName>
    <definedName name="parl1c0.8">#REF!</definedName>
    <definedName name="PARL1CE" localSheetId="12">#REF!</definedName>
    <definedName name="PARL1CE">#REF!</definedName>
    <definedName name="PARL1CLAMAG" localSheetId="12">#REF!</definedName>
    <definedName name="PARL1CLAMAG">#REF!</definedName>
    <definedName name="PARL1CMBF" localSheetId="12">#REF!</definedName>
    <definedName name="PARL1CMBF">#REF!</definedName>
    <definedName name="PARMADURA" localSheetId="12">#REF!</definedName>
    <definedName name="PARMADURA">#REF!</definedName>
    <definedName name="PARR1CCD" localSheetId="12">#REF!</definedName>
    <definedName name="PARR1CCD">#REF!</definedName>
    <definedName name="PARR1CP" localSheetId="12">#REF!</definedName>
    <definedName name="PARR1CP">#REF!</definedName>
    <definedName name="PARR1CPL" localSheetId="12">#REF!</definedName>
    <definedName name="PARR1CPL">#REF!</definedName>
    <definedName name="PARR1CST" localSheetId="12">#REF!</definedName>
    <definedName name="PARR1CST" localSheetId="11">#REF!</definedName>
    <definedName name="PARR1CST">#REF!</definedName>
    <definedName name="PARR1CTB" localSheetId="12">#REF!</definedName>
    <definedName name="PARR1CTB">#REF!</definedName>
    <definedName name="PARRUMADA" localSheetId="12">#REF!</definedName>
    <definedName name="PARRUMADA">#REF!</definedName>
    <definedName name="Parte1a." localSheetId="12" hidden="1">{"PARTE1",#N/A,FALSE,"Plan1"}</definedName>
    <definedName name="Parte1a." hidden="1">{"PARTE1",#N/A,FALSE,"Plan1"}</definedName>
    <definedName name="Parte2" localSheetId="12" hidden="1">{"PARTE1",#N/A,FALSE,"Plan1"}</definedName>
    <definedName name="Parte2" hidden="1">{"PARTE1",#N/A,FALSE,"Plan1"}</definedName>
    <definedName name="PARTE3" localSheetId="12" hidden="1">{"PARTE1",#N/A,FALSE,"Plan1"}</definedName>
    <definedName name="PARTE3" hidden="1">{"PARTE1",#N/A,FALSE,"Plan1"}</definedName>
    <definedName name="PASCAP20MBQ" localSheetId="12">#REF!</definedName>
    <definedName name="PASCAP20MBQ" localSheetId="11">#REF!</definedName>
    <definedName name="PASCAP20MBQ" localSheetId="14">#REF!</definedName>
    <definedName name="PASCAP20MBQ">#REF!</definedName>
    <definedName name="PASCM30IMP" localSheetId="12">#REF!</definedName>
    <definedName name="PASCM30IMP" localSheetId="11">#REF!</definedName>
    <definedName name="PASCM30IMP" localSheetId="14">#REF!</definedName>
    <definedName name="PASCM30IMP">#REF!</definedName>
    <definedName name="PASCM30RP" localSheetId="12">#REF!</definedName>
    <definedName name="PASCM30RP" localSheetId="11">#REF!</definedName>
    <definedName name="PASCM30RP" localSheetId="14">#REF!</definedName>
    <definedName name="PASCM30RP">#REF!</definedName>
    <definedName name="PASCM30TB" localSheetId="12">#REF!</definedName>
    <definedName name="PASCM30TB" localSheetId="11">#REF!</definedName>
    <definedName name="PASCM30TB" localSheetId="14">#REF!</definedName>
    <definedName name="PASCM30TB">#REF!</definedName>
    <definedName name="Páscoa" localSheetId="12">#REF!</definedName>
    <definedName name="Páscoa">#REF!</definedName>
    <definedName name="PASEMULCS" localSheetId="12">#REF!</definedName>
    <definedName name="PASEMULCS" localSheetId="11">#REF!</definedName>
    <definedName name="PASEMULCS" localSheetId="14">#REF!</definedName>
    <definedName name="PASEMULCS">#REF!</definedName>
    <definedName name="PASEMULMICRO" localSheetId="12">#REF!</definedName>
    <definedName name="PASEMULMICRO" localSheetId="11">#REF!</definedName>
    <definedName name="PASEMULMICRO" localSheetId="14">#REF!</definedName>
    <definedName name="PASEMULMICRO">#REF!</definedName>
    <definedName name="PASEMULTSD" localSheetId="12">#REF!</definedName>
    <definedName name="PASEMULTSD" localSheetId="11">#REF!</definedName>
    <definedName name="PASEMULTSD" localSheetId="14">#REF!</definedName>
    <definedName name="PASEMULTSD">#REF!</definedName>
    <definedName name="PASEMULTSS" localSheetId="12">#REF!</definedName>
    <definedName name="PASEMULTSS" localSheetId="11">#REF!</definedName>
    <definedName name="PASEMULTSS" localSheetId="14">#REF!</definedName>
    <definedName name="PASEMULTSS">#REF!</definedName>
    <definedName name="PASRL1CLAMAG" localSheetId="12">#REF!</definedName>
    <definedName name="PASRL1CLAMAG" localSheetId="11">#REF!</definedName>
    <definedName name="PASRL1CLAMAG" localSheetId="14">#REF!</definedName>
    <definedName name="PASRL1CLAMAG">#REF!</definedName>
    <definedName name="PASRL1CMBF" localSheetId="12">#REF!</definedName>
    <definedName name="PASRL1CMBF" localSheetId="11">#REF!</definedName>
    <definedName name="PASRL1CMBF" localSheetId="14">#REF!</definedName>
    <definedName name="PASRL1CMBF">#REF!</definedName>
    <definedName name="PASRR1CPL" localSheetId="12">#REF!</definedName>
    <definedName name="PASRR1CPL" localSheetId="11">#REF!</definedName>
    <definedName name="PASRR1CPL" localSheetId="14">#REF!</definedName>
    <definedName name="PASRR1CPL">#REF!</definedName>
    <definedName name="PASRR1CST" localSheetId="12">#REF!</definedName>
    <definedName name="PASRR1CST" localSheetId="11">#REF!</definedName>
    <definedName name="PASRR1CST" localSheetId="14">#REF!</definedName>
    <definedName name="PASRR1CST">#REF!</definedName>
    <definedName name="pass" localSheetId="12">BDI!p</definedName>
    <definedName name="pass" localSheetId="11">#N/A</definedName>
    <definedName name="pass" localSheetId="14">'Mapa+Binômio'!p</definedName>
    <definedName name="pass">[0]!p</definedName>
    <definedName name="PassaExtenso" localSheetId="12">#N/A</definedName>
    <definedName name="PassaExtenso" localSheetId="11">#N/A</definedName>
    <definedName name="PassaExtenso">#N/A</definedName>
    <definedName name="PassaExtenso___0" localSheetId="12">#N/A</definedName>
    <definedName name="PassaExtenso___0" localSheetId="11">NA()</definedName>
    <definedName name="PassaExtenso___0">#N/A</definedName>
    <definedName name="PassaExtenso___0_16">#N/A</definedName>
    <definedName name="PassaExtenso___0_4">#N/A</definedName>
    <definedName name="PassaExtenso___2">NA()</definedName>
    <definedName name="PassaExtenso___3">NA()</definedName>
    <definedName name="PassaExtenso___4">NA()</definedName>
    <definedName name="PassaExtenso___6">NA()</definedName>
    <definedName name="PassaExtenso___7">NA()</definedName>
    <definedName name="PassaExtenso___8">NA()</definedName>
    <definedName name="PassaExtenso_1" localSheetId="12">"#NAME!PassaExtenso"</definedName>
    <definedName name="PassaExtenso_1" localSheetId="11">"#NAME!PassaExtenso"</definedName>
    <definedName name="PassaExtenso_1">"#NAME!PassaExtenso"</definedName>
    <definedName name="PassaExtenso_1_1">#N/A</definedName>
    <definedName name="PassaExtenso_1_1_1">NA()</definedName>
    <definedName name="PassaExtenso_1_1_33">#N/A</definedName>
    <definedName name="PassaExtenso_1_1_33_1">NA()</definedName>
    <definedName name="PassaExtenso_1_1_35">#N/A</definedName>
    <definedName name="PassaExtenso_1_1_35_1">NA()</definedName>
    <definedName name="PassaExtenso_1_2">#N/A</definedName>
    <definedName name="PassaExtenso_1_2_33">#N/A</definedName>
    <definedName name="PassaExtenso_1_2_35">#N/A</definedName>
    <definedName name="PassaExtenso_1_3">#N/A</definedName>
    <definedName name="PassaExtenso_1_3_33">#N/A</definedName>
    <definedName name="PassaExtenso_1_3_35">#N/A</definedName>
    <definedName name="PassaExtenso_1_4">#N/A</definedName>
    <definedName name="PassaExtenso_1_4_33">#N/A</definedName>
    <definedName name="PassaExtenso_1_4_35">#N/A</definedName>
    <definedName name="PassaExtenso_10">#N/A</definedName>
    <definedName name="PassaExtenso_10_16" localSheetId="11">#N/A</definedName>
    <definedName name="PassaExtenso_10_16">#N/A</definedName>
    <definedName name="PassaExtenso_11">#N/A</definedName>
    <definedName name="PassaExtenso_11_16" localSheetId="11">#N/A</definedName>
    <definedName name="PassaExtenso_11_16">#N/A</definedName>
    <definedName name="PassaExtenso_12">#N/A</definedName>
    <definedName name="PassaExtenso_13">#N/A</definedName>
    <definedName name="PassaExtenso_13_16" localSheetId="11">#N/A</definedName>
    <definedName name="PassaExtenso_13_16">#N/A</definedName>
    <definedName name="PassaExtenso_14">#N/A</definedName>
    <definedName name="PassaExtenso_14_16" localSheetId="12">#REF!</definedName>
    <definedName name="PassaExtenso_14_16" localSheetId="11">FIT!PassaExtenso</definedName>
    <definedName name="PassaExtenso_14_16">#REF!</definedName>
    <definedName name="PassaExtenso_15">#N/A</definedName>
    <definedName name="PassaExtenso_16">#N/A</definedName>
    <definedName name="PassaExtenso_17">#N/A</definedName>
    <definedName name="PassaExtenso_18" localSheetId="12">BDI!__TB10</definedName>
    <definedName name="PassaExtenso_18" localSheetId="11">#N/A</definedName>
    <definedName name="PassaExtenso_18" localSheetId="14">'Mapa+Binômio'!__TB10</definedName>
    <definedName name="PassaExtenso_18">[0]!__TB10</definedName>
    <definedName name="PassaExtenso_18_1">#N/A</definedName>
    <definedName name="PassaExtenso_19" localSheetId="11">#N/A</definedName>
    <definedName name="PassaExtenso_19">#N/A</definedName>
    <definedName name="PassaExtenso_19_1">#N/A</definedName>
    <definedName name="PassaExtenso_19_16" localSheetId="11">#N/A</definedName>
    <definedName name="PassaExtenso_19_16">#N/A</definedName>
    <definedName name="PassaExtenso_2">#N/A</definedName>
    <definedName name="PassaExtenso_2_1">#N/A</definedName>
    <definedName name="PassaExtenso_2_1_1">"#NAME!PassaExtenso"</definedName>
    <definedName name="PassaExtenso_2_1_33">#N/A</definedName>
    <definedName name="PassaExtenso_2_1_35">#N/A</definedName>
    <definedName name="PassaExtenso_2_2">#N/A</definedName>
    <definedName name="PassaExtenso_2_2_33">#N/A</definedName>
    <definedName name="PassaExtenso_2_2_35">#N/A</definedName>
    <definedName name="PassaExtenso_2_3">#N/A</definedName>
    <definedName name="PassaExtenso_2_3_33">#N/A</definedName>
    <definedName name="PassaExtenso_2_3_35">#N/A</definedName>
    <definedName name="PassaExtenso_2_33">#N/A</definedName>
    <definedName name="PassaExtenso_2_34">#N/A</definedName>
    <definedName name="PassaExtenso_2_35">#N/A</definedName>
    <definedName name="PassaExtenso_2_4">#N/A</definedName>
    <definedName name="PassaExtenso_2_4_33">#N/A</definedName>
    <definedName name="PassaExtenso_2_4_35">#N/A</definedName>
    <definedName name="PassaExtenso_20" localSheetId="12">BDI!__TCB5</definedName>
    <definedName name="PassaExtenso_20" localSheetId="11">#N/A</definedName>
    <definedName name="PassaExtenso_20" localSheetId="14">'Mapa+Binômio'!__TCB5</definedName>
    <definedName name="PassaExtenso_20">[0]!__TCB5</definedName>
    <definedName name="PassaExtenso_20_1">#N/A</definedName>
    <definedName name="PassaExtenso_21" localSheetId="11">#N/A</definedName>
    <definedName name="PassaExtenso_21">#N/A</definedName>
    <definedName name="PassaExtenso_21_11" localSheetId="11">#N/A</definedName>
    <definedName name="PassaExtenso_21_11">#N/A</definedName>
    <definedName name="PassaExtenso_21_11_16" localSheetId="11">#N/A</definedName>
    <definedName name="PassaExtenso_21_11_16">#N/A</definedName>
    <definedName name="PassaExtenso_21_13" localSheetId="11">#N/A</definedName>
    <definedName name="PassaExtenso_21_13">#N/A</definedName>
    <definedName name="PassaExtenso_21_13_16" localSheetId="11">#N/A</definedName>
    <definedName name="PassaExtenso_21_13_16">#N/A</definedName>
    <definedName name="PassaExtenso_21_16" localSheetId="11">#N/A</definedName>
    <definedName name="PassaExtenso_21_16">#N/A</definedName>
    <definedName name="PassaExtenso_21_19" localSheetId="11">#N/A</definedName>
    <definedName name="PassaExtenso_21_19">#N/A</definedName>
    <definedName name="PassaExtenso_21_19_16" localSheetId="11">#N/A</definedName>
    <definedName name="PassaExtenso_21_19_16">#N/A</definedName>
    <definedName name="PassaExtenso_21_2" localSheetId="11">#N/A</definedName>
    <definedName name="PassaExtenso_21_2">#N/A</definedName>
    <definedName name="PassaExtenso_21_2_16" localSheetId="11">#N/A</definedName>
    <definedName name="PassaExtenso_21_2_16">#N/A</definedName>
    <definedName name="PassaExtenso_21_3" localSheetId="11">#N/A</definedName>
    <definedName name="PassaExtenso_21_3">#N/A</definedName>
    <definedName name="PassaExtenso_21_3_16" localSheetId="11">#N/A</definedName>
    <definedName name="PassaExtenso_21_3_16">#N/A</definedName>
    <definedName name="PassaExtenso_21_4" localSheetId="11">#N/A</definedName>
    <definedName name="PassaExtenso_21_4">#N/A</definedName>
    <definedName name="PassaExtenso_21_4_16" localSheetId="11">#N/A</definedName>
    <definedName name="PassaExtenso_21_4_16">#N/A</definedName>
    <definedName name="PassaExtenso_21_4_19" localSheetId="11">#N/A</definedName>
    <definedName name="PassaExtenso_21_4_19">#N/A</definedName>
    <definedName name="PassaExtenso_21_4_19_16" localSheetId="11">#N/A</definedName>
    <definedName name="PassaExtenso_21_4_19_16">#N/A</definedName>
    <definedName name="PassaExtenso_21_7" localSheetId="11">#N/A</definedName>
    <definedName name="PassaExtenso_21_7">#N/A</definedName>
    <definedName name="PassaExtenso_21_7_16" localSheetId="11">#N/A</definedName>
    <definedName name="PassaExtenso_21_7_16">#N/A</definedName>
    <definedName name="PassaExtenso_22">"#NAME!PassaExtenso"</definedName>
    <definedName name="PassaExtenso_22_1">#N/A</definedName>
    <definedName name="PassaExtenso_23">"#NAME!PassaExtenso"</definedName>
    <definedName name="PassaExtenso_24">#N/A</definedName>
    <definedName name="PassaExtenso_25" localSheetId="11">#N/A</definedName>
    <definedName name="PassaExtenso_25">#N/A</definedName>
    <definedName name="PassaExtenso_25_11" localSheetId="11">#N/A</definedName>
    <definedName name="PassaExtenso_25_11">#N/A</definedName>
    <definedName name="PassaExtenso_25_11_16" localSheetId="11">#N/A</definedName>
    <definedName name="PassaExtenso_25_11_16">#N/A</definedName>
    <definedName name="PassaExtenso_25_13" localSheetId="11">#N/A</definedName>
    <definedName name="PassaExtenso_25_13">#N/A</definedName>
    <definedName name="PassaExtenso_25_13_16" localSheetId="11">#N/A</definedName>
    <definedName name="PassaExtenso_25_13_16">#N/A</definedName>
    <definedName name="PassaExtenso_25_16" localSheetId="11">#N/A</definedName>
    <definedName name="PassaExtenso_25_16">#N/A</definedName>
    <definedName name="PassaExtenso_25_19" localSheetId="11">#N/A</definedName>
    <definedName name="PassaExtenso_25_19">#N/A</definedName>
    <definedName name="PassaExtenso_25_19_16" localSheetId="11">#N/A</definedName>
    <definedName name="PassaExtenso_25_19_16">#N/A</definedName>
    <definedName name="PassaExtenso_25_2" localSheetId="11">#N/A</definedName>
    <definedName name="PassaExtenso_25_2">#N/A</definedName>
    <definedName name="PassaExtenso_25_2_16" localSheetId="11">#N/A</definedName>
    <definedName name="PassaExtenso_25_2_16">#N/A</definedName>
    <definedName name="PassaExtenso_25_3" localSheetId="11">#N/A</definedName>
    <definedName name="PassaExtenso_25_3">#N/A</definedName>
    <definedName name="PassaExtenso_25_3_16" localSheetId="11">#N/A</definedName>
    <definedName name="PassaExtenso_25_3_16">#N/A</definedName>
    <definedName name="PassaExtenso_25_4" localSheetId="11">#N/A</definedName>
    <definedName name="PassaExtenso_25_4">#N/A</definedName>
    <definedName name="PassaExtenso_25_4_16" localSheetId="11">#N/A</definedName>
    <definedName name="PassaExtenso_25_4_16">#N/A</definedName>
    <definedName name="PassaExtenso_25_4_19" localSheetId="11">#N/A</definedName>
    <definedName name="PassaExtenso_25_4_19">#N/A</definedName>
    <definedName name="PassaExtenso_25_4_19_16" localSheetId="11">#N/A</definedName>
    <definedName name="PassaExtenso_25_4_19_16">#N/A</definedName>
    <definedName name="PassaExtenso_25_7" localSheetId="11">#N/A</definedName>
    <definedName name="PassaExtenso_25_7">#N/A</definedName>
    <definedName name="PassaExtenso_25_7_16" localSheetId="11">#N/A</definedName>
    <definedName name="PassaExtenso_25_7_16">#N/A</definedName>
    <definedName name="PassaExtenso_26">#N/A</definedName>
    <definedName name="PassaExtenso_27" localSheetId="12">BDI!PassaExtenso</definedName>
    <definedName name="PassaExtenso_27" localSheetId="11">#N/A</definedName>
    <definedName name="PassaExtenso_27">PassaExtenso</definedName>
    <definedName name="PassaExtenso_29">#N/A</definedName>
    <definedName name="PassaExtenso_3">#N/A</definedName>
    <definedName name="PassaExtenso_3_1">#N/A</definedName>
    <definedName name="PassaExtenso_3_1_1">"#NAME!PassaExtenso"</definedName>
    <definedName name="PassaExtenso_3_1_33">#N/A</definedName>
    <definedName name="PassaExtenso_3_1_35">#N/A</definedName>
    <definedName name="PassaExtenso_3_2">#N/A</definedName>
    <definedName name="PassaExtenso_3_2_33">#N/A</definedName>
    <definedName name="PassaExtenso_3_2_35">#N/A</definedName>
    <definedName name="PassaExtenso_3_3">#N/A</definedName>
    <definedName name="PassaExtenso_3_3_33">#N/A</definedName>
    <definedName name="PassaExtenso_3_3_35">#N/A</definedName>
    <definedName name="PassaExtenso_3_33">#N/A</definedName>
    <definedName name="PassaExtenso_3_35">#N/A</definedName>
    <definedName name="PassaExtenso_3_4">#N/A</definedName>
    <definedName name="PassaExtenso_3_4_33">#N/A</definedName>
    <definedName name="PassaExtenso_3_4_35">#N/A</definedName>
    <definedName name="PassaExtenso_34" localSheetId="11">#N/A</definedName>
    <definedName name="PassaExtenso_34">#N/A</definedName>
    <definedName name="PassaExtenso_34_11" localSheetId="11">#N/A</definedName>
    <definedName name="PassaExtenso_34_11">#N/A</definedName>
    <definedName name="PassaExtenso_34_11_16" localSheetId="11">#N/A</definedName>
    <definedName name="PassaExtenso_34_11_16">#N/A</definedName>
    <definedName name="PassaExtenso_34_13" localSheetId="11">#N/A</definedName>
    <definedName name="PassaExtenso_34_13">#N/A</definedName>
    <definedName name="PassaExtenso_34_13_16" localSheetId="11">#N/A</definedName>
    <definedName name="PassaExtenso_34_13_16">#N/A</definedName>
    <definedName name="PassaExtenso_34_16" localSheetId="11">#N/A</definedName>
    <definedName name="PassaExtenso_34_16">#N/A</definedName>
    <definedName name="PassaExtenso_34_19" localSheetId="11">#N/A</definedName>
    <definedName name="PassaExtenso_34_19">#N/A</definedName>
    <definedName name="PassaExtenso_34_19_16" localSheetId="11">#N/A</definedName>
    <definedName name="PassaExtenso_34_19_16">#N/A</definedName>
    <definedName name="PassaExtenso_34_2" localSheetId="11">#N/A</definedName>
    <definedName name="PassaExtenso_34_2">#N/A</definedName>
    <definedName name="PassaExtenso_34_2_16" localSheetId="11">#N/A</definedName>
    <definedName name="PassaExtenso_34_2_16">#N/A</definedName>
    <definedName name="PassaExtenso_34_3" localSheetId="11">#N/A</definedName>
    <definedName name="PassaExtenso_34_3">#N/A</definedName>
    <definedName name="PassaExtenso_34_3_16" localSheetId="11">#N/A</definedName>
    <definedName name="PassaExtenso_34_3_16">#N/A</definedName>
    <definedName name="PassaExtenso_34_4" localSheetId="11">#N/A</definedName>
    <definedName name="PassaExtenso_34_4">#N/A</definedName>
    <definedName name="PassaExtenso_34_4_16" localSheetId="11">#N/A</definedName>
    <definedName name="PassaExtenso_34_4_16">#N/A</definedName>
    <definedName name="PassaExtenso_34_4_19" localSheetId="11">#N/A</definedName>
    <definedName name="PassaExtenso_34_4_19">#N/A</definedName>
    <definedName name="PassaExtenso_34_4_19_16" localSheetId="11">#N/A</definedName>
    <definedName name="PassaExtenso_34_4_19_16">#N/A</definedName>
    <definedName name="PassaExtenso_34_7" localSheetId="11">#N/A</definedName>
    <definedName name="PassaExtenso_34_7">#N/A</definedName>
    <definedName name="PassaExtenso_34_7_16" localSheetId="11">#N/A</definedName>
    <definedName name="PassaExtenso_34_7_16">#N/A</definedName>
    <definedName name="PassaExtenso_38" localSheetId="11">#N/A</definedName>
    <definedName name="PassaExtenso_38">#N/A</definedName>
    <definedName name="PassaExtenso_38_11" localSheetId="11">#N/A</definedName>
    <definedName name="PassaExtenso_38_11">#N/A</definedName>
    <definedName name="PassaExtenso_38_11_16" localSheetId="11">#N/A</definedName>
    <definedName name="PassaExtenso_38_11_16">#N/A</definedName>
    <definedName name="PassaExtenso_38_13" localSheetId="11">#N/A</definedName>
    <definedName name="PassaExtenso_38_13">#N/A</definedName>
    <definedName name="PassaExtenso_38_13_16" localSheetId="11">#N/A</definedName>
    <definedName name="PassaExtenso_38_13_16">#N/A</definedName>
    <definedName name="PassaExtenso_38_16" localSheetId="11">#N/A</definedName>
    <definedName name="PassaExtenso_38_16">#N/A</definedName>
    <definedName name="PassaExtenso_38_19" localSheetId="11">#N/A</definedName>
    <definedName name="PassaExtenso_38_19">#N/A</definedName>
    <definedName name="PassaExtenso_38_19_16" localSheetId="11">#N/A</definedName>
    <definedName name="PassaExtenso_38_19_16">#N/A</definedName>
    <definedName name="PassaExtenso_38_2" localSheetId="11">#N/A</definedName>
    <definedName name="PassaExtenso_38_2">#N/A</definedName>
    <definedName name="PassaExtenso_38_2_16" localSheetId="11">#N/A</definedName>
    <definedName name="PassaExtenso_38_2_16">#N/A</definedName>
    <definedName name="PassaExtenso_38_3" localSheetId="11">#N/A</definedName>
    <definedName name="PassaExtenso_38_3">#N/A</definedName>
    <definedName name="PassaExtenso_38_3_16" localSheetId="11">#N/A</definedName>
    <definedName name="PassaExtenso_38_3_16">#N/A</definedName>
    <definedName name="PassaExtenso_38_4" localSheetId="11">#N/A</definedName>
    <definedName name="PassaExtenso_38_4">#N/A</definedName>
    <definedName name="PassaExtenso_38_4_16" localSheetId="11">#N/A</definedName>
    <definedName name="PassaExtenso_38_4_16">#N/A</definedName>
    <definedName name="PassaExtenso_38_4_19" localSheetId="11">#N/A</definedName>
    <definedName name="PassaExtenso_38_4_19">#N/A</definedName>
    <definedName name="PassaExtenso_38_4_19_16" localSheetId="11">#N/A</definedName>
    <definedName name="PassaExtenso_38_4_19_16">#N/A</definedName>
    <definedName name="PassaExtenso_38_7" localSheetId="11">#N/A</definedName>
    <definedName name="PassaExtenso_38_7">#N/A</definedName>
    <definedName name="PassaExtenso_38_7_16" localSheetId="11">#N/A</definedName>
    <definedName name="PassaExtenso_38_7_16">#N/A</definedName>
    <definedName name="passaextenso_39">#N/A</definedName>
    <definedName name="PassaExtenso_4">#N/A</definedName>
    <definedName name="PassaExtenso_4_1">#N/A</definedName>
    <definedName name="PassaExtenso_4_1_33">#N/A</definedName>
    <definedName name="PassaExtenso_4_1_35">#N/A</definedName>
    <definedName name="PassaExtenso_4_2">#N/A</definedName>
    <definedName name="PassaExtenso_4_2_33">#N/A</definedName>
    <definedName name="PassaExtenso_4_2_35">#N/A</definedName>
    <definedName name="PassaExtenso_4_3">#N/A</definedName>
    <definedName name="PassaExtenso_4_3_33">#N/A</definedName>
    <definedName name="PassaExtenso_4_3_35">#N/A</definedName>
    <definedName name="PassaExtenso_4_33">#N/A</definedName>
    <definedName name="PassaExtenso_4_35">#N/A</definedName>
    <definedName name="PassaExtenso_4_4">#N/A</definedName>
    <definedName name="PassaExtenso_4_4_33">#N/A</definedName>
    <definedName name="PassaExtenso_4_4_35">#N/A</definedName>
    <definedName name="PassaExtenso_5">#N/A</definedName>
    <definedName name="PassaExtenso_6" localSheetId="12">"#NAME!PassaExtenso"</definedName>
    <definedName name="PassaExtenso_6" localSheetId="11">#N/A</definedName>
    <definedName name="PassaExtenso_6">"#NAME!PassaExtenso"</definedName>
    <definedName name="PassaExtenso_7" localSheetId="12">"#NAME!PassaExtenso"</definedName>
    <definedName name="PassaExtenso_7" localSheetId="11">#N/A</definedName>
    <definedName name="PassaExtenso_7">"#NAME!PassaExtenso"</definedName>
    <definedName name="PassaExtenso_7_1">#N/A</definedName>
    <definedName name="PassaExtenso_8">#N/A</definedName>
    <definedName name="PassaExtenso_9" localSheetId="12">BDI!PassaExtenso</definedName>
    <definedName name="PassaExtenso_9" localSheetId="11">#N/A</definedName>
    <definedName name="PassaExtenso_9">PassaExtenso</definedName>
    <definedName name="PassaExtenso_9_16" localSheetId="11">#N/A</definedName>
    <definedName name="PassaExtenso_9_16">#N/A</definedName>
    <definedName name="PASSAGEIROS" localSheetId="12">#REF!</definedName>
    <definedName name="PASSAGEIROS" localSheetId="11">#REF!</definedName>
    <definedName name="PASSAGEIROS">#REF!</definedName>
    <definedName name="Passagem">#REF!</definedName>
    <definedName name="pativar" localSheetId="12">#REF!</definedName>
    <definedName name="pativar" localSheetId="11">#REF!</definedName>
    <definedName name="pativar" localSheetId="14">#REF!</definedName>
    <definedName name="pativar">#REF!</definedName>
    <definedName name="PATO" localSheetId="12">#REF!</definedName>
    <definedName name="pato" localSheetId="11">#REF!</definedName>
    <definedName name="PATO" localSheetId="14">#REF!</definedName>
    <definedName name="PATO">#REF!</definedName>
    <definedName name="pato_1" localSheetId="12">#REF!</definedName>
    <definedName name="pato_1" localSheetId="11">#REF!</definedName>
    <definedName name="pato_1" localSheetId="14">#REF!</definedName>
    <definedName name="pato_1">#REF!</definedName>
    <definedName name="PATO_12" localSheetId="12">#REF!</definedName>
    <definedName name="PATO_12">#REF!</definedName>
    <definedName name="PATO1">#N/A</definedName>
    <definedName name="patoetapa" localSheetId="12">#REF!</definedName>
    <definedName name="patoetapa">#REF!</definedName>
    <definedName name="PAULO" localSheetId="11">#REF!</definedName>
    <definedName name="PAULO">#N/A</definedName>
    <definedName name="PAUTO" localSheetId="12">#REF!</definedName>
    <definedName name="PAUTO" localSheetId="11">#REF!</definedName>
    <definedName name="PAUTO" localSheetId="14">#REF!</definedName>
    <definedName name="PAUTO">#REF!</definedName>
    <definedName name="PAV" localSheetId="12">#REF!</definedName>
    <definedName name="PAV" localSheetId="11">#REF!</definedName>
    <definedName name="PAV" localSheetId="14">#REF!</definedName>
    <definedName name="PAV">#REF!</definedName>
    <definedName name="PAV_2" localSheetId="12">#REF!</definedName>
    <definedName name="PAV_2" localSheetId="11">#REF!</definedName>
    <definedName name="PAV_2">#REF!</definedName>
    <definedName name="PAV_25" localSheetId="12">#REF!</definedName>
    <definedName name="PAV_25" localSheetId="11">#REF!</definedName>
    <definedName name="PAV_25" localSheetId="14">#REF!</definedName>
    <definedName name="PAV_25">#REF!</definedName>
    <definedName name="PAV_MAR94" localSheetId="12">#REF!</definedName>
    <definedName name="PAV_MAR94" localSheetId="11">#REF!</definedName>
    <definedName name="PAV_MAR94" localSheetId="14">#REF!</definedName>
    <definedName name="PAV_MAR94">#REF!</definedName>
    <definedName name="PAVCONC" localSheetId="12">#REF!</definedName>
    <definedName name="PAVCONC">#REF!</definedName>
    <definedName name="PAVI" localSheetId="12">#REF!</definedName>
    <definedName name="PAVI" localSheetId="11">#REF!</definedName>
    <definedName name="PAVI" localSheetId="14">#REF!</definedName>
    <definedName name="PAVI">#REF!</definedName>
    <definedName name="Pavi2">#REF!</definedName>
    <definedName name="PAVIM" localSheetId="12">#REF!</definedName>
    <definedName name="PAVIM">#REF!</definedName>
    <definedName name="PAVIMENT." localSheetId="12">#REF!</definedName>
    <definedName name="PAVIMENT.">#REF!</definedName>
    <definedName name="pavimentacao" localSheetId="12">#REF!</definedName>
    <definedName name="pavimentacao" localSheetId="11">#REF!</definedName>
    <definedName name="pavimentacao" localSheetId="14">#REF!</definedName>
    <definedName name="pavimentacao">#REF!</definedName>
    <definedName name="pavimentacao_1" localSheetId="12">#REF!</definedName>
    <definedName name="pavimentacao_1" localSheetId="11">#REF!</definedName>
    <definedName name="pavimentacao_1" localSheetId="14">#REF!</definedName>
    <definedName name="pavimentacao_1">#REF!</definedName>
    <definedName name="pavimentacao_10" localSheetId="12">#REF!</definedName>
    <definedName name="pavimentacao_10">#REF!</definedName>
    <definedName name="pavimentacao_12" localSheetId="12">#REF!</definedName>
    <definedName name="pavimentacao_12">#REF!</definedName>
    <definedName name="pavimentacao_2" localSheetId="12">#REF!</definedName>
    <definedName name="pavimentacao_2" localSheetId="11">#REF!</definedName>
    <definedName name="pavimentacao_2" localSheetId="14">#REF!</definedName>
    <definedName name="pavimentacao_2">#REF!</definedName>
    <definedName name="pavimentacao_3" localSheetId="12">#REF!</definedName>
    <definedName name="pavimentacao_3" localSheetId="11">#REF!</definedName>
    <definedName name="pavimentacao_3" localSheetId="14">#REF!</definedName>
    <definedName name="pavimentacao_3">#REF!</definedName>
    <definedName name="pavimentacao_4" localSheetId="12">#REF!</definedName>
    <definedName name="pavimentacao_4" localSheetId="11">#REF!</definedName>
    <definedName name="pavimentacao_4" localSheetId="14">#REF!</definedName>
    <definedName name="pavimentacao_4">#REF!</definedName>
    <definedName name="pavimentacao_9" localSheetId="12">#REF!</definedName>
    <definedName name="pavimentacao_9">#REF!</definedName>
    <definedName name="PAVIMENTONOVO" localSheetId="12">#REF!</definedName>
    <definedName name="PAVIMENTONOVO" localSheetId="11">#REF!</definedName>
    <definedName name="PAVIMENTONOVO" localSheetId="14">#REF!</definedName>
    <definedName name="PAVIMENTONOVO">#REF!</definedName>
    <definedName name="PAVIMENTONOVO_25" localSheetId="12">#REF!</definedName>
    <definedName name="PAVIMENTONOVO_25" localSheetId="11">#REF!</definedName>
    <definedName name="PAVIMENTONOVO_25" localSheetId="14">#REF!</definedName>
    <definedName name="PAVIMENTONOVO_25">#REF!</definedName>
    <definedName name="Payment_Needed">"Pagamento necessário"</definedName>
    <definedName name="PBRITA1" localSheetId="12">#REF!</definedName>
    <definedName name="PBRITA1">#REF!</definedName>
    <definedName name="PBRITA2" localSheetId="12">#REF!</definedName>
    <definedName name="PBRITA2">#REF!</definedName>
    <definedName name="PBRITAREM" localSheetId="12">#REF!</definedName>
    <definedName name="PBRITAREM">#REF!</definedName>
    <definedName name="pc">#REF!</definedName>
    <definedName name="PCAI" localSheetId="12">#REF!</definedName>
    <definedName name="PCAI" localSheetId="11">#REF!</definedName>
    <definedName name="PCAI" localSheetId="14">#REF!</definedName>
    <definedName name="PCAI">#REF!</definedName>
    <definedName name="PCAIA">"'file:///D:/Meus documentos/ANASTÁCIO/SERCEL/BR262990800.xls'#$SERVIÇOS.$#REF!$#REF!"</definedName>
    <definedName name="PCAIAÇÃO" localSheetId="12">#REF!</definedName>
    <definedName name="PCAIAÇÃO">#REF!</definedName>
    <definedName name="PCAP.20" localSheetId="12">#REF!</definedName>
    <definedName name="PCAP.20">#REF!</definedName>
    <definedName name="PCAP20" localSheetId="12">#REF!</definedName>
    <definedName name="PCAP20" localSheetId="11">#REF!</definedName>
    <definedName name="PCAP20" localSheetId="14">#REF!</definedName>
    <definedName name="PCAP20">#REF!</definedName>
    <definedName name="PCAPINA" localSheetId="12">#REF!</definedName>
    <definedName name="PCAPINA">#REF!</definedName>
    <definedName name="PCARPINTEIRO">#N/A</definedName>
    <definedName name="PCARPINTEIRO_1" localSheetId="12">#REF!</definedName>
    <definedName name="PCARPINTEIRO_1" localSheetId="11">#REF!</definedName>
    <definedName name="PCARPINTEIRO_1" localSheetId="14">#REF!</definedName>
    <definedName name="PCARPINTEIRO_1">#REF!</definedName>
    <definedName name="PCARRO" localSheetId="12">#REF!</definedName>
    <definedName name="PCARRO">#REF!</definedName>
    <definedName name="PCCARR" localSheetId="12">#REF!</definedName>
    <definedName name="PCCARR" localSheetId="11">#REF!</definedName>
    <definedName name="PCCARR">#REF!</definedName>
    <definedName name="PCCIM" localSheetId="12">#REF!</definedName>
    <definedName name="PCCIM">#REF!</definedName>
    <definedName name="PCCP" localSheetId="12">#REF!</definedName>
    <definedName name="PCCP" localSheetId="11">#REF!</definedName>
    <definedName name="PCCP" localSheetId="14">#REF!</definedName>
    <definedName name="PCCP">#REF!</definedName>
    <definedName name="PCD" localSheetId="12">#REF!</definedName>
    <definedName name="PCD">#REF!</definedName>
    <definedName name="PCDF" localSheetId="12">#REF!</definedName>
    <definedName name="PCDF" localSheetId="11">#REF!</definedName>
    <definedName name="PCDF">#REF!</definedName>
    <definedName name="pcf80x210" localSheetId="12">#REF!</definedName>
    <definedName name="pcf80x210">#REF!</definedName>
    <definedName name="PCLAG" localSheetId="12">#REF!</definedName>
    <definedName name="PCLAG">#REF!</definedName>
    <definedName name="PCM.30" localSheetId="12">#REF!</definedName>
    <definedName name="PCM.30">#REF!</definedName>
    <definedName name="PCMN" localSheetId="12">#REF!</definedName>
    <definedName name="PCMN" localSheetId="11">#REF!</definedName>
    <definedName name="PCMN" localSheetId="14">#REF!</definedName>
    <definedName name="PCMN">#REF!</definedName>
    <definedName name="PCS" localSheetId="12">#REF!</definedName>
    <definedName name="PCS" localSheetId="11">#REF!</definedName>
    <definedName name="PCS">#REF!</definedName>
    <definedName name="PCSA" localSheetId="12">#REF!</definedName>
    <definedName name="PCSA" localSheetId="11">#REF!</definedName>
    <definedName name="PCSA">#REF!</definedName>
    <definedName name="PCST" localSheetId="12">#REF!</definedName>
    <definedName name="PCST" localSheetId="11">#REF!</definedName>
    <definedName name="PCST">#REF!</definedName>
    <definedName name="PDAR02" localSheetId="12">#REF!</definedName>
    <definedName name="PDAR02">#REF!</definedName>
    <definedName name="PDB" localSheetId="12">#REF!</definedName>
    <definedName name="PDB">#REF!</definedName>
    <definedName name="PDBU" localSheetId="12">#REF!</definedName>
    <definedName name="PDBU" localSheetId="11">#REF!</definedName>
    <definedName name="PDBU" localSheetId="14">#REF!</definedName>
    <definedName name="PDBU">#REF!</definedName>
    <definedName name="PDCA" localSheetId="12">#REF!</definedName>
    <definedName name="PDCA" localSheetId="11">#REF!</definedName>
    <definedName name="PDCA" localSheetId="14">#REF!</definedName>
    <definedName name="PDCA">#REF!</definedName>
    <definedName name="PDE">#REF!</definedName>
    <definedName name="PDESTOC15" localSheetId="12">#REF!</definedName>
    <definedName name="PDESTOC15">#REF!</definedName>
    <definedName name="PDESTOC30" localSheetId="12">#REF!</definedName>
    <definedName name="PDESTOC30">#REF!</definedName>
    <definedName name="PDM" localSheetId="12">#REF!</definedName>
    <definedName name="PDM" localSheetId="11">#REF!</definedName>
    <definedName name="PDM">#REF!</definedName>
    <definedName name="PE" localSheetId="12">#REF!</definedName>
    <definedName name="PE" localSheetId="11">#REF!</definedName>
    <definedName name="PE" localSheetId="14">#REF!</definedName>
    <definedName name="PE">#REF!</definedName>
    <definedName name="PE_001">#N/A</definedName>
    <definedName name="PE_001_1" localSheetId="12">#REF!</definedName>
    <definedName name="PE_001_1" localSheetId="11">#REF!</definedName>
    <definedName name="PE_001_1" localSheetId="14">#REF!</definedName>
    <definedName name="PE_001_1">#REF!</definedName>
    <definedName name="PE_006">#N/A</definedName>
    <definedName name="PE_006_1" localSheetId="12">#REF!</definedName>
    <definedName name="PE_006_1" localSheetId="11">#REF!</definedName>
    <definedName name="PE_006_1" localSheetId="14">#REF!</definedName>
    <definedName name="PE_006_1">#REF!</definedName>
    <definedName name="PE_007">#N/A</definedName>
    <definedName name="PE_007_1" localSheetId="12">#REF!</definedName>
    <definedName name="PE_007_1" localSheetId="11">#REF!</definedName>
    <definedName name="PE_007_1" localSheetId="14">#REF!</definedName>
    <definedName name="PE_007_1">#REF!</definedName>
    <definedName name="PE_009">#N/A</definedName>
    <definedName name="PE_009_1" localSheetId="12">#REF!</definedName>
    <definedName name="PE_009_1" localSheetId="11">#REF!</definedName>
    <definedName name="PE_009_1" localSheetId="14">#REF!</definedName>
    <definedName name="PE_009_1">#REF!</definedName>
    <definedName name="PE_013">#N/A</definedName>
    <definedName name="PE_013_1" localSheetId="12">#REF!</definedName>
    <definedName name="PE_013_1" localSheetId="11">#REF!</definedName>
    <definedName name="PE_013_1" localSheetId="14">#REF!</definedName>
    <definedName name="PE_013_1">#REF!</definedName>
    <definedName name="PE_016">#N/A</definedName>
    <definedName name="PE_016_1" localSheetId="12">#REF!</definedName>
    <definedName name="PE_016_1" localSheetId="11">#REF!</definedName>
    <definedName name="PE_016_1" localSheetId="14">#REF!</definedName>
    <definedName name="PE_016_1">#REF!</definedName>
    <definedName name="PE_101">#N/A</definedName>
    <definedName name="PE_101_1" localSheetId="12">#REF!</definedName>
    <definedName name="PE_101_1" localSheetId="11">#REF!</definedName>
    <definedName name="PE_101_1" localSheetId="14">#REF!</definedName>
    <definedName name="PE_101_1">#REF!</definedName>
    <definedName name="PE_105">#N/A</definedName>
    <definedName name="PE_105_1" localSheetId="12">#REF!</definedName>
    <definedName name="PE_105_1" localSheetId="11">#REF!</definedName>
    <definedName name="PE_105_1" localSheetId="14">#REF!</definedName>
    <definedName name="PE_105_1">#REF!</definedName>
    <definedName name="PE_107">#N/A</definedName>
    <definedName name="PE_107_1" localSheetId="12">#REF!</definedName>
    <definedName name="PE_107_1" localSheetId="11">#REF!</definedName>
    <definedName name="PE_107_1" localSheetId="14">#REF!</definedName>
    <definedName name="PE_107_1">#REF!</definedName>
    <definedName name="PE_110">#N/A</definedName>
    <definedName name="PE_110_1" localSheetId="12">#REF!</definedName>
    <definedName name="PE_110_1" localSheetId="11">#REF!</definedName>
    <definedName name="PE_110_1" localSheetId="14">#REF!</definedName>
    <definedName name="PE_110_1">#REF!</definedName>
    <definedName name="PE_111">#N/A</definedName>
    <definedName name="PE_111_1" localSheetId="12">#REF!</definedName>
    <definedName name="PE_111_1" localSheetId="11">#REF!</definedName>
    <definedName name="PE_111_1" localSheetId="14">#REF!</definedName>
    <definedName name="PE_111_1">#REF!</definedName>
    <definedName name="PE_112">#N/A</definedName>
    <definedName name="PE_112_1" localSheetId="12">#REF!</definedName>
    <definedName name="PE_112_1" localSheetId="11">#REF!</definedName>
    <definedName name="PE_112_1" localSheetId="14">#REF!</definedName>
    <definedName name="PE_112_1">#REF!</definedName>
    <definedName name="PE_113">#N/A</definedName>
    <definedName name="PE_113_1" localSheetId="12">#REF!</definedName>
    <definedName name="PE_113_1" localSheetId="11">#REF!</definedName>
    <definedName name="PE_113_1" localSheetId="14">#REF!</definedName>
    <definedName name="PE_113_1">#REF!</definedName>
    <definedName name="PE_116">#N/A</definedName>
    <definedName name="PE_116_1" localSheetId="12">#REF!</definedName>
    <definedName name="PE_116_1" localSheetId="11">#REF!</definedName>
    <definedName name="PE_116_1" localSheetId="14">#REF!</definedName>
    <definedName name="PE_116_1">#REF!</definedName>
    <definedName name="PE_118">#N/A</definedName>
    <definedName name="PE_118_1" localSheetId="12">#REF!</definedName>
    <definedName name="PE_118_1" localSheetId="11">#REF!</definedName>
    <definedName name="PE_118_1" localSheetId="14">#REF!</definedName>
    <definedName name="PE_118_1">#REF!</definedName>
    <definedName name="PE_119">#N/A</definedName>
    <definedName name="PE_119_1" localSheetId="12">#REF!</definedName>
    <definedName name="PE_119_1" localSheetId="11">#REF!</definedName>
    <definedName name="PE_119_1" localSheetId="14">#REF!</definedName>
    <definedName name="PE_119_1">#REF!</definedName>
    <definedName name="PE_122">#N/A</definedName>
    <definedName name="PE_122_1" localSheetId="12">#REF!</definedName>
    <definedName name="PE_122_1" localSheetId="11">#REF!</definedName>
    <definedName name="PE_122_1" localSheetId="14">#REF!</definedName>
    <definedName name="PE_122_1">#REF!</definedName>
    <definedName name="PE_123">#N/A</definedName>
    <definedName name="PE_123_1" localSheetId="12">#REF!</definedName>
    <definedName name="PE_123_1" localSheetId="11">#REF!</definedName>
    <definedName name="PE_123_1" localSheetId="14">#REF!</definedName>
    <definedName name="PE_123_1">#REF!</definedName>
    <definedName name="PE_208">#N/A</definedName>
    <definedName name="PE_208_1" localSheetId="12">#REF!</definedName>
    <definedName name="PE_208_1" localSheetId="11">#REF!</definedName>
    <definedName name="PE_208_1" localSheetId="14">#REF!</definedName>
    <definedName name="PE_208_1">#REF!</definedName>
    <definedName name="PE_209">#N/A</definedName>
    <definedName name="PE_209_1" localSheetId="12">#REF!</definedName>
    <definedName name="PE_209_1" localSheetId="11">#REF!</definedName>
    <definedName name="PE_209_1" localSheetId="14">#REF!</definedName>
    <definedName name="PE_209_1">#REF!</definedName>
    <definedName name="PE_302">#N/A</definedName>
    <definedName name="PE_302_1" localSheetId="12">#REF!</definedName>
    <definedName name="PE_302_1" localSheetId="11">#REF!</definedName>
    <definedName name="PE_302_1" localSheetId="14">#REF!</definedName>
    <definedName name="PE_302_1">#REF!</definedName>
    <definedName name="PE_304">#N/A</definedName>
    <definedName name="PE_304_1" localSheetId="12">#REF!</definedName>
    <definedName name="PE_304_1" localSheetId="11">#REF!</definedName>
    <definedName name="PE_304_1" localSheetId="14">#REF!</definedName>
    <definedName name="PE_304_1">#REF!</definedName>
    <definedName name="PE_306">#N/A</definedName>
    <definedName name="PE_306_1" localSheetId="12">#REF!</definedName>
    <definedName name="PE_306_1" localSheetId="11">#REF!</definedName>
    <definedName name="PE_306_1" localSheetId="14">#REF!</definedName>
    <definedName name="PE_306_1">#REF!</definedName>
    <definedName name="PE_343">#N/A</definedName>
    <definedName name="PE_343_1" localSheetId="12">#REF!</definedName>
    <definedName name="PE_343_1" localSheetId="11">#REF!</definedName>
    <definedName name="PE_343_1" localSheetId="14">#REF!</definedName>
    <definedName name="PE_343_1">#REF!</definedName>
    <definedName name="PE_400">#N/A</definedName>
    <definedName name="PE_400_1" localSheetId="12">#REF!</definedName>
    <definedName name="PE_400_1" localSheetId="11">#REF!</definedName>
    <definedName name="PE_400_1" localSheetId="14">#REF!</definedName>
    <definedName name="PE_400_1">#REF!</definedName>
    <definedName name="PE_402">#N/A</definedName>
    <definedName name="PE_402_1" localSheetId="12">#REF!</definedName>
    <definedName name="PE_402_1" localSheetId="11">#REF!</definedName>
    <definedName name="PE_402_1" localSheetId="14">#REF!</definedName>
    <definedName name="PE_402_1">#REF!</definedName>
    <definedName name="PE_406">#N/A</definedName>
    <definedName name="PE_406_1" localSheetId="12">#REF!</definedName>
    <definedName name="PE_406_1" localSheetId="11">#REF!</definedName>
    <definedName name="PE_406_1" localSheetId="14">#REF!</definedName>
    <definedName name="PE_406_1">#REF!</definedName>
    <definedName name="PE_408">#N/A</definedName>
    <definedName name="PE_408_1" localSheetId="12">#REF!</definedName>
    <definedName name="PE_408_1" localSheetId="11">#REF!</definedName>
    <definedName name="PE_408_1" localSheetId="14">#REF!</definedName>
    <definedName name="PE_408_1">#REF!</definedName>
    <definedName name="PE_410">#N/A</definedName>
    <definedName name="PE_410_1" localSheetId="12">#REF!</definedName>
    <definedName name="PE_410_1" localSheetId="11">#REF!</definedName>
    <definedName name="PE_410_1" localSheetId="14">#REF!</definedName>
    <definedName name="PE_410_1">#REF!</definedName>
    <definedName name="PE_416">#N/A</definedName>
    <definedName name="PE_416_1" localSheetId="12">#REF!</definedName>
    <definedName name="PE_416_1" localSheetId="11">#REF!</definedName>
    <definedName name="PE_416_1" localSheetId="14">#REF!</definedName>
    <definedName name="PE_416_1">#REF!</definedName>
    <definedName name="PE_502">#N/A</definedName>
    <definedName name="PE_502_1" localSheetId="12">#REF!</definedName>
    <definedName name="PE_502_1" localSheetId="11">#REF!</definedName>
    <definedName name="PE_502_1" localSheetId="14">#REF!</definedName>
    <definedName name="PE_502_1">#REF!</definedName>
    <definedName name="PE_507">#N/A</definedName>
    <definedName name="PE_507_1" localSheetId="12">#REF!</definedName>
    <definedName name="PE_507_1" localSheetId="11">#REF!</definedName>
    <definedName name="PE_507_1" localSheetId="14">#REF!</definedName>
    <definedName name="PE_507_1">#REF!</definedName>
    <definedName name="PE_508">#N/A</definedName>
    <definedName name="PE_508_1" localSheetId="12">#REF!</definedName>
    <definedName name="PE_508_1" localSheetId="11">#REF!</definedName>
    <definedName name="PE_508_1" localSheetId="14">#REF!</definedName>
    <definedName name="PE_508_1">#REF!</definedName>
    <definedName name="PE_509">#N/A</definedName>
    <definedName name="PE_509_1" localSheetId="12">#REF!</definedName>
    <definedName name="PE_509_1" localSheetId="11">#REF!</definedName>
    <definedName name="PE_509_1" localSheetId="14">#REF!</definedName>
    <definedName name="PE_509_1">#REF!</definedName>
    <definedName name="PE_601">#N/A</definedName>
    <definedName name="PE_601_1" localSheetId="12">#REF!</definedName>
    <definedName name="PE_601_1" localSheetId="11">#REF!</definedName>
    <definedName name="PE_601_1" localSheetId="14">#REF!</definedName>
    <definedName name="PE_601_1">#REF!</definedName>
    <definedName name="PE_602">#N/A</definedName>
    <definedName name="PE_602_1" localSheetId="12">#REF!</definedName>
    <definedName name="PE_602_1" localSheetId="11">#REF!</definedName>
    <definedName name="PE_602_1" localSheetId="14">#REF!</definedName>
    <definedName name="PE_602_1">#REF!</definedName>
    <definedName name="PE_904">#N/A</definedName>
    <definedName name="PE_904_1" localSheetId="12">#REF!</definedName>
    <definedName name="PE_904_1" localSheetId="11">#REF!</definedName>
    <definedName name="PE_904_1" localSheetId="14">#REF!</definedName>
    <definedName name="PE_904_1">#REF!</definedName>
    <definedName name="PE_906">#N/A</definedName>
    <definedName name="PE_906_1" localSheetId="12">#REF!</definedName>
    <definedName name="PE_906_1" localSheetId="11">#REF!</definedName>
    <definedName name="PE_906_1" localSheetId="14">#REF!</definedName>
    <definedName name="PE_906_1">#REF!</definedName>
    <definedName name="PE_914">#N/A</definedName>
    <definedName name="PE_914_1" localSheetId="12">#REF!</definedName>
    <definedName name="PE_914_1" localSheetId="11">#REF!</definedName>
    <definedName name="PE_914_1" localSheetId="14">#REF!</definedName>
    <definedName name="PE_914_1">#REF!</definedName>
    <definedName name="PE_922">#N/A</definedName>
    <definedName name="PE_922_1" localSheetId="12">#REF!</definedName>
    <definedName name="PE_922_1" localSheetId="11">#REF!</definedName>
    <definedName name="PE_922_1" localSheetId="14">#REF!</definedName>
    <definedName name="PE_922_1">#REF!</definedName>
    <definedName name="PE412_1" localSheetId="12">#REF!</definedName>
    <definedName name="PE412_1" localSheetId="11">#REF!</definedName>
    <definedName name="PE412_1" localSheetId="14">#REF!</definedName>
    <definedName name="PE412_1">#REF!</definedName>
    <definedName name="PEA" localSheetId="12">#REF!</definedName>
    <definedName name="PEA" localSheetId="11">#REF!</definedName>
    <definedName name="PEA" localSheetId="14">#REF!</definedName>
    <definedName name="PEA">#REF!</definedName>
    <definedName name="PEÇA_6_X_3_MAD_LEI" localSheetId="12">#REF!</definedName>
    <definedName name="PEÇA_6_X_3_MAD_LEI" localSheetId="11">#REF!</definedName>
    <definedName name="PEÇA_6_X_3_MAD_LEI">#REF!</definedName>
    <definedName name="ped" localSheetId="12">#REF!</definedName>
    <definedName name="ped">#REF!</definedName>
    <definedName name="PED.PISTA" localSheetId="12">#REF!</definedName>
    <definedName name="PED.PISTA" localSheetId="11">#REF!</definedName>
    <definedName name="PED.PISTA" localSheetId="14">#REF!</definedName>
    <definedName name="PED.PISTA">#REF!</definedName>
    <definedName name="PEDA01" localSheetId="12">#REF!</definedName>
    <definedName name="PEDA01">#REF!</definedName>
    <definedName name="pedr" localSheetId="12">#REF!</definedName>
    <definedName name="pedr">#REF!</definedName>
    <definedName name="PEDR.PISTA" localSheetId="12">#REF!</definedName>
    <definedName name="PEDR.PISTA" localSheetId="11">#REF!</definedName>
    <definedName name="PEDR.PISTA" localSheetId="14">#REF!</definedName>
    <definedName name="PEDR.PISTA">#REF!</definedName>
    <definedName name="PEDRA_PRETA" localSheetId="12">#REF!</definedName>
    <definedName name="PEDRA_PRETA" localSheetId="11">#REF!</definedName>
    <definedName name="PEDRA_PRETA">#REF!</definedName>
    <definedName name="PEDRAARRUMADA" localSheetId="12">#REF!</definedName>
    <definedName name="PEDRAARRUMADA">#REF!</definedName>
    <definedName name="PEDRAJOGADA" localSheetId="12">#REF!</definedName>
    <definedName name="PEDRAJOGADA">#REF!</definedName>
    <definedName name="pedre">#REF!</definedName>
    <definedName name="PEDREIRA" localSheetId="12">#REF!</definedName>
    <definedName name="PEDREIRA" localSheetId="11">#REF!</definedName>
    <definedName name="PEDREIRA" localSheetId="14">#REF!</definedName>
    <definedName name="PEDREIRA">#REF!</definedName>
    <definedName name="PEDREIRA_48" localSheetId="12">#REF!</definedName>
    <definedName name="PEDREIRA_48">#REF!</definedName>
    <definedName name="PEDREIRO" localSheetId="12">#REF!</definedName>
    <definedName name="PEDREIRO" localSheetId="11">#REF!</definedName>
    <definedName name="PEDREIRO">#REF!</definedName>
    <definedName name="PEJ" localSheetId="12">#REF!</definedName>
    <definedName name="PEJ" localSheetId="11">#REF!</definedName>
    <definedName name="PEJ" localSheetId="14">#REF!</definedName>
    <definedName name="PEJ">#REF!</definedName>
    <definedName name="PEM">#REF!</definedName>
    <definedName name="PEMM1CAT" localSheetId="12">#REF!</definedName>
    <definedName name="PEMM1CAT">#REF!</definedName>
    <definedName name="PEMN" localSheetId="12">#REF!</definedName>
    <definedName name="PEMN" localSheetId="11">#REF!</definedName>
    <definedName name="PEMN" localSheetId="14">#REF!</definedName>
    <definedName name="PEMN">#REF!</definedName>
    <definedName name="PEN" localSheetId="12">#REF!</definedName>
    <definedName name="PEN" localSheetId="11">#REF!</definedName>
    <definedName name="PEN">#REF!</definedName>
    <definedName name="PEN_13" localSheetId="12">#REF!</definedName>
    <definedName name="PEN_13">#REF!</definedName>
    <definedName name="PEN_39" localSheetId="12">#REF!</definedName>
    <definedName name="PEN_39">#REF!</definedName>
    <definedName name="PEN_6" localSheetId="12">#REF!</definedName>
    <definedName name="PEN_6">#REF!</definedName>
    <definedName name="PENCATURMA">#N/A</definedName>
    <definedName name="PENCATURMA_1" localSheetId="12">#REF!</definedName>
    <definedName name="PENCATURMA_1" localSheetId="11">#REF!</definedName>
    <definedName name="PENCATURMA_1" localSheetId="14">#REF!</definedName>
    <definedName name="PENCATURMA_1">#REF!</definedName>
    <definedName name="pendencias2" localSheetId="12" hidden="1">{#N/A,#N/A,FALSE,"GERAL";#N/A,#N/A,FALSE,"012-96";#N/A,#N/A,FALSE,"018-96";#N/A,#N/A,FALSE,"027-96";#N/A,#N/A,FALSE,"059-96";#N/A,#N/A,FALSE,"076-96";#N/A,#N/A,FALSE,"019-97";#N/A,#N/A,FALSE,"021-97";#N/A,#N/A,FALSE,"022-97";#N/A,#N/A,FALSE,"028-97"}</definedName>
    <definedName name="pendencias2" hidden="1">{#N/A,#N/A,FALSE,"GERAL";#N/A,#N/A,FALSE,"012-96";#N/A,#N/A,FALSE,"018-96";#N/A,#N/A,FALSE,"027-96";#N/A,#N/A,FALSE,"059-96";#N/A,#N/A,FALSE,"076-96";#N/A,#N/A,FALSE,"019-97";#N/A,#N/A,FALSE,"021-97";#N/A,#N/A,FALSE,"022-97";#N/A,#N/A,FALSE,"028-97"}</definedName>
    <definedName name="pendencias3" localSheetId="12" hidden="1">{#N/A,#N/A,FALSE,"GERAL";#N/A,#N/A,FALSE,"012-96";#N/A,#N/A,FALSE,"018-96";#N/A,#N/A,FALSE,"027-96";#N/A,#N/A,FALSE,"059-96";#N/A,#N/A,FALSE,"076-96";#N/A,#N/A,FALSE,"019-97";#N/A,#N/A,FALSE,"021-97";#N/A,#N/A,FALSE,"022-97";#N/A,#N/A,FALSE,"028-97"}</definedName>
    <definedName name="pendencias3" hidden="1">{#N/A,#N/A,FALSE,"GERAL";#N/A,#N/A,FALSE,"012-96";#N/A,#N/A,FALSE,"018-96";#N/A,#N/A,FALSE,"027-96";#N/A,#N/A,FALSE,"059-96";#N/A,#N/A,FALSE,"076-96";#N/A,#N/A,FALSE,"019-97";#N/A,#N/A,FALSE,"021-97";#N/A,#N/A,FALSE,"022-97";#N/A,#N/A,FALSE,"028-97"}</definedName>
    <definedName name="PER" localSheetId="12">#REF!</definedName>
    <definedName name="PER" localSheetId="11">#REF!</definedName>
    <definedName name="per">#REF!</definedName>
    <definedName name="perc">#REF!</definedName>
    <definedName name="PercResid." localSheetId="12">#REF!</definedName>
    <definedName name="PercResid." localSheetId="11">#REF!</definedName>
    <definedName name="PercResid." localSheetId="14">#REF!</definedName>
    <definedName name="PercResid.">#REF!</definedName>
    <definedName name="PERCURSO" localSheetId="12">OFFSET(#REF!,0,0,COUNTA(#REF!),1)</definedName>
    <definedName name="PERCURSO">OFFSET(#REF!,0,0,COUNTA(#REF!),1)</definedName>
    <definedName name="PERIODO" localSheetId="12">#REF!</definedName>
    <definedName name="PERIODO" localSheetId="11">#REF!</definedName>
    <definedName name="PERIODO" localSheetId="14">#REF!</definedName>
    <definedName name="PERIODO">#REF!</definedName>
    <definedName name="PERÍODO" localSheetId="12">#REF!</definedName>
    <definedName name="PERÍODO" localSheetId="11">#REF!</definedName>
    <definedName name="PERÍODO" localSheetId="14">#REF!</definedName>
    <definedName name="PERÍODO">#REF!</definedName>
    <definedName name="PERÍODO_12" localSheetId="12">#REF!</definedName>
    <definedName name="PERÍODO_12">#REF!</definedName>
    <definedName name="Periodo_Acumulado" localSheetId="12">#REF!</definedName>
    <definedName name="Periodo_Acumulado" localSheetId="11">#REF!</definedName>
    <definedName name="Periodo_Acumulado">#REF!</definedName>
    <definedName name="Periodo_Liquido" localSheetId="12">#REF!</definedName>
    <definedName name="Periodo_Liquido" localSheetId="11">#REF!</definedName>
    <definedName name="Periodo_Liquido">#REF!</definedName>
    <definedName name="periodo_med" localSheetId="12">#REF!</definedName>
    <definedName name="periodo_med">#REF!</definedName>
    <definedName name="PERNAMANCA" localSheetId="12">#REF!</definedName>
    <definedName name="PERNAMANCA" localSheetId="11">#REF!</definedName>
    <definedName name="PERNAMANCA">#REF!</definedName>
    <definedName name="PERNAMANCA_MAD_LEI" localSheetId="12">#REF!</definedName>
    <definedName name="PERNAMANCA_MAD_LEI" localSheetId="11">#REF!</definedName>
    <definedName name="PERNAMANCA_MAD_LEI">#REF!</definedName>
    <definedName name="PERNANBUCO" localSheetId="11">#REF!</definedName>
    <definedName name="PERNANBUCO">#N/A</definedName>
    <definedName name="pero">#REF!</definedName>
    <definedName name="perp">#REF!</definedName>
    <definedName name="pesquisa" localSheetId="12">#REF!</definedName>
    <definedName name="pesquisa" localSheetId="11">#REF!</definedName>
    <definedName name="pesquisa" localSheetId="14">#REF!</definedName>
    <definedName name="pesquisa">#REF!</definedName>
    <definedName name="pesquisa_2">#N/A</definedName>
    <definedName name="pesquisa_25" localSheetId="12">#REF!</definedName>
    <definedName name="pesquisa_25" localSheetId="11">#REF!</definedName>
    <definedName name="pesquisa_25" localSheetId="14">#REF!</definedName>
    <definedName name="pesquisa_25">#REF!</definedName>
    <definedName name="pesquisa_4" localSheetId="12">#REF!</definedName>
    <definedName name="pesquisa_4">#REF!</definedName>
    <definedName name="pesquisa1" localSheetId="12">#REF!</definedName>
    <definedName name="pesquisa1" localSheetId="11">#REF!</definedName>
    <definedName name="pesquisa1" localSheetId="14">#REF!</definedName>
    <definedName name="pesquisa1">#REF!</definedName>
    <definedName name="pesquisaa" localSheetId="12">#REF!</definedName>
    <definedName name="pesquisaa">#REF!</definedName>
    <definedName name="PESSO" localSheetId="12">#REF!</definedName>
    <definedName name="PESSO" localSheetId="11">#REF!</definedName>
    <definedName name="PESSO" localSheetId="14">#REF!</definedName>
    <definedName name="PESSO">#REF!</definedName>
    <definedName name="PESSO_1" localSheetId="12">#REF!</definedName>
    <definedName name="PESSO_1" localSheetId="11">#REF!</definedName>
    <definedName name="PESSO_1" localSheetId="14">#REF!</definedName>
    <definedName name="PESSO_1">#REF!</definedName>
    <definedName name="PESSO_25" localSheetId="12">#REF!</definedName>
    <definedName name="PESSO_25" localSheetId="11">#REF!</definedName>
    <definedName name="PESSO_25" localSheetId="14">#REF!</definedName>
    <definedName name="PESSO_25">#REF!</definedName>
    <definedName name="pessoal" localSheetId="12">#REF!</definedName>
    <definedName name="pessoal" localSheetId="11">#REF!</definedName>
    <definedName name="pessoal" localSheetId="14">#REF!</definedName>
    <definedName name="pessoal">#REF!</definedName>
    <definedName name="pessoal_1" localSheetId="12">#REF!</definedName>
    <definedName name="pessoal_1" localSheetId="11">#REF!</definedName>
    <definedName name="pessoal_1" localSheetId="14">#REF!</definedName>
    <definedName name="pessoal_1">#REF!</definedName>
    <definedName name="PET" localSheetId="12">#REF!</definedName>
    <definedName name="PET">#REF!</definedName>
    <definedName name="PFORMA" localSheetId="12">#REF!</definedName>
    <definedName name="PFORMA">#REF!</definedName>
    <definedName name="PFRESAGEM" localSheetId="12">#REF!</definedName>
    <definedName name="PFRESAGEM">#REF!</definedName>
    <definedName name="PG" localSheetId="12">"$#REF!.$C$1"</definedName>
    <definedName name="PG" localSheetId="11">#REF!</definedName>
    <definedName name="PG">"$#REF!.$C$1"</definedName>
    <definedName name="PG_agosto_2002" localSheetId="12">#REF!</definedName>
    <definedName name="PG_agosto_2002" localSheetId="11">#REF!</definedName>
    <definedName name="PG_agosto_2002" localSheetId="14">#REF!</definedName>
    <definedName name="PG_agosto_2002">#REF!</definedName>
    <definedName name="PGP" localSheetId="12">#REF!</definedName>
    <definedName name="PGP" localSheetId="11">#REF!</definedName>
    <definedName name="PGP">#REF!</definedName>
    <definedName name="picole" localSheetId="11">#REF!</definedName>
    <definedName name="picole">#N/A</definedName>
    <definedName name="pig" localSheetId="12">#REF!</definedName>
    <definedName name="pig">#REF!</definedName>
    <definedName name="pint" localSheetId="12">#REF!</definedName>
    <definedName name="pint">#REF!</definedName>
    <definedName name="PINT163" localSheetId="12">#REF!</definedName>
    <definedName name="PINT163">#REF!</definedName>
    <definedName name="PINTFAIXA" localSheetId="12">#REF!</definedName>
    <definedName name="PINTFAIXA">#REF!</definedName>
    <definedName name="PINTLIG" localSheetId="12">#REF!</definedName>
    <definedName name="PINTLIG" localSheetId="11">#N/A</definedName>
    <definedName name="PINTLIG">#REF!</definedName>
    <definedName name="PINTLIGCOR" localSheetId="12">#REF!</definedName>
    <definedName name="PINTLIGCOR">#REF!</definedName>
    <definedName name="PINTLIGMBUFCORMAN" localSheetId="12">#REF!</definedName>
    <definedName name="PINTLIGMBUFCORMAN">#REF!</definedName>
    <definedName name="PINTLIGMBUFREC" localSheetId="12">#REF!</definedName>
    <definedName name="PINTLIGMBUFREC">#REF!</definedName>
    <definedName name="PINTLIGMBUQCORMAN" localSheetId="12">#REF!</definedName>
    <definedName name="PINTLIGMBUQCORMAN">#REF!</definedName>
    <definedName name="PINTLIGMBUQREC" localSheetId="12">#REF!</definedName>
    <definedName name="PINTLIGMBUQREC">#REF!</definedName>
    <definedName name="PINTLIGRECOMPMBUF" localSheetId="12">#REF!</definedName>
    <definedName name="PINTLIGRECOMPMBUF">#REF!</definedName>
    <definedName name="PINTLIGRECQMAN" localSheetId="12">#REF!</definedName>
    <definedName name="PINTLIGRECQMAN">#REF!</definedName>
    <definedName name="PINTLIGRECQREC" localSheetId="12">#REF!</definedName>
    <definedName name="PINTLIGRECQREC">#REF!</definedName>
    <definedName name="PINTOR" localSheetId="12">#REF!</definedName>
    <definedName name="PINTOR" localSheetId="11">#REF!</definedName>
    <definedName name="PINTOR">#REF!</definedName>
    <definedName name="Pintura" localSheetId="12">#REF!</definedName>
    <definedName name="Pintura" localSheetId="11">#REF!</definedName>
    <definedName name="Pintura" localSheetId="14">#REF!</definedName>
    <definedName name="Pintura">#REF!</definedName>
    <definedName name="PINTURALIGAÇÃO" localSheetId="12">#REF!</definedName>
    <definedName name="PINTURALIGAÇÃO">#REF!</definedName>
    <definedName name="PINTURALIGREC" localSheetId="12">#REF!</definedName>
    <definedName name="PINTURALIGREC">#REF!</definedName>
    <definedName name="pipa" localSheetId="11">#REF!</definedName>
    <definedName name="pipa">#N/A</definedName>
    <definedName name="PIS">#REF!</definedName>
    <definedName name="PISTA" localSheetId="12" hidden="1">{#N/A,#N/A,TRUE,"Serviços"}</definedName>
    <definedName name="PISTA" localSheetId="15" hidden="1">{#N/A,#N/A,TRUE,"Serviços"}</definedName>
    <definedName name="PISTA" localSheetId="11" hidden="1">{#N/A,#N/A,TRUE,"Serviços"}</definedName>
    <definedName name="PISTA" hidden="1">{#N/A,#N/A,TRUE,"Serviços"}</definedName>
    <definedName name="PISTAPDLD" localSheetId="12">#REF!</definedName>
    <definedName name="PISTAPDLD" localSheetId="11">#REF!</definedName>
    <definedName name="PISTAPDLD" localSheetId="14">#REF!</definedName>
    <definedName name="PISTAPDLD">#REF!</definedName>
    <definedName name="PISTAPDLE" localSheetId="12">#REF!</definedName>
    <definedName name="PISTAPDLE" localSheetId="11">#REF!</definedName>
    <definedName name="PISTAPDLE" localSheetId="14">#REF!</definedName>
    <definedName name="PISTAPDLE">#REF!</definedName>
    <definedName name="PISTAPELD" localSheetId="12">#REF!</definedName>
    <definedName name="PISTAPELD" localSheetId="11">#REF!</definedName>
    <definedName name="PISTAPELD" localSheetId="14">#REF!</definedName>
    <definedName name="PISTAPELD">#REF!</definedName>
    <definedName name="PISTAPELE" localSheetId="12">#REF!</definedName>
    <definedName name="PISTAPELE" localSheetId="11">#REF!</definedName>
    <definedName name="PISTAPELE" localSheetId="14">#REF!</definedName>
    <definedName name="PISTAPELE">#REF!</definedName>
    <definedName name="PIV" localSheetId="12">#REF!</definedName>
    <definedName name="PIV">#REF!</definedName>
    <definedName name="PJOGADA" localSheetId="12">#REF!</definedName>
    <definedName name="PJOGADA">#REF!</definedName>
    <definedName name="pk" localSheetId="11">#REF!</definedName>
    <definedName name="pk">#N/A</definedName>
    <definedName name="pk_10">#N/A</definedName>
    <definedName name="pk_11">#N/A</definedName>
    <definedName name="pk_12">#N/A</definedName>
    <definedName name="pk_13">#N/A</definedName>
    <definedName name="pk_14">#N/A</definedName>
    <definedName name="pk_15">#N/A</definedName>
    <definedName name="pk_16">#N/A</definedName>
    <definedName name="pk_17">#N/A</definedName>
    <definedName name="pk_18">#N/A</definedName>
    <definedName name="pk_2">#N/A</definedName>
    <definedName name="pk_5">#N/A</definedName>
    <definedName name="pk_6">#N/A</definedName>
    <definedName name="pk_7">#N/A</definedName>
    <definedName name="pk_8">#N/A</definedName>
    <definedName name="pk_9">#N/A</definedName>
    <definedName name="pl" localSheetId="12">#REF!</definedName>
    <definedName name="PL" localSheetId="11">#REF!</definedName>
    <definedName name="pl" localSheetId="14">#REF!</definedName>
    <definedName name="pl">#REF!</definedName>
    <definedName name="pl_1">#N/A</definedName>
    <definedName name="PL_10">#N/A</definedName>
    <definedName name="PL_11">#N/A</definedName>
    <definedName name="PL_12">#N/A</definedName>
    <definedName name="PL_13">#N/A</definedName>
    <definedName name="PL_14">#N/A</definedName>
    <definedName name="PL_15">#N/A</definedName>
    <definedName name="PL_16">#N/A</definedName>
    <definedName name="PL_17">#N/A</definedName>
    <definedName name="PL_18">#N/A</definedName>
    <definedName name="PL_2">#N/A</definedName>
    <definedName name="PL_25" localSheetId="12">#REF!</definedName>
    <definedName name="PL_25" localSheetId="11">#REF!</definedName>
    <definedName name="PL_25" localSheetId="14">#REF!</definedName>
    <definedName name="PL_25">#REF!</definedName>
    <definedName name="PL_4" localSheetId="12">#REF!</definedName>
    <definedName name="PL_4">#REF!</definedName>
    <definedName name="PL_5">#N/A</definedName>
    <definedName name="PL_6">#N/A</definedName>
    <definedName name="PL_7">#N/A</definedName>
    <definedName name="PL_8">#N/A</definedName>
    <definedName name="PL_9">#N/A</definedName>
    <definedName name="PL1_2">#N/A</definedName>
    <definedName name="PL1_25" localSheetId="12">#REF!</definedName>
    <definedName name="PL1_25" localSheetId="11">#REF!</definedName>
    <definedName name="PL1_25" localSheetId="14">#REF!</definedName>
    <definedName name="PL1_25">#REF!</definedName>
    <definedName name="PLA" localSheetId="12">"plan1"</definedName>
    <definedName name="PLA" localSheetId="11">#REF!</definedName>
    <definedName name="PLA">#REF!</definedName>
    <definedName name="PLA_6">"plan1"</definedName>
    <definedName name="PLA_7">"plan1"</definedName>
    <definedName name="PLA_8">"plan1"</definedName>
    <definedName name="PLACA" localSheetId="12">#REF!</definedName>
    <definedName name="PLACA" localSheetId="11">#REF!</definedName>
    <definedName name="PLACA">#REF!</definedName>
    <definedName name="placas" localSheetId="12">BDI!pl</definedName>
    <definedName name="placas" localSheetId="11">#N/A</definedName>
    <definedName name="placas" localSheetId="14">'Mapa+Binômio'!pl</definedName>
    <definedName name="placas">[0]!pl</definedName>
    <definedName name="PLACAS_11" localSheetId="12">#REF!</definedName>
    <definedName name="PLACAS_11" localSheetId="11">#REF!</definedName>
    <definedName name="PLACAS_11" localSheetId="14">#REF!</definedName>
    <definedName name="PLACAS_11">#REF!</definedName>
    <definedName name="PLACAS_12" localSheetId="12">#REF!</definedName>
    <definedName name="PLACAS_12" localSheetId="11">#REF!</definedName>
    <definedName name="PLACAS_12" localSheetId="14">#REF!</definedName>
    <definedName name="PLACAS_12">#REF!</definedName>
    <definedName name="PLACAS_13" localSheetId="12">#REF!</definedName>
    <definedName name="PLACAS_13" localSheetId="11">#REF!</definedName>
    <definedName name="PLACAS_13" localSheetId="14">#REF!</definedName>
    <definedName name="PLACAS_13">#REF!</definedName>
    <definedName name="PLACAS_15" localSheetId="12">#REF!</definedName>
    <definedName name="PLACAS_15" localSheetId="11">#REF!</definedName>
    <definedName name="PLACAS_15" localSheetId="14">#REF!</definedName>
    <definedName name="PLACAS_15">#REF!</definedName>
    <definedName name="PLACAS_16" localSheetId="12">#REF!</definedName>
    <definedName name="PLACAS_16" localSheetId="11">#REF!</definedName>
    <definedName name="PLACAS_16" localSheetId="14">#REF!</definedName>
    <definedName name="PLACAS_16">#REF!</definedName>
    <definedName name="PLACAS_19" localSheetId="12">#REF!</definedName>
    <definedName name="PLACAS_19" localSheetId="11">#REF!</definedName>
    <definedName name="PLACAS_19" localSheetId="14">#REF!</definedName>
    <definedName name="PLACAS_19">#REF!</definedName>
    <definedName name="PLACAS_28" localSheetId="12">#REF!</definedName>
    <definedName name="PLACAS_28" localSheetId="11">#REF!</definedName>
    <definedName name="PLACAS_28" localSheetId="14">#REF!</definedName>
    <definedName name="PLACAS_28">#REF!</definedName>
    <definedName name="PLACAS_7" localSheetId="12">#REF!</definedName>
    <definedName name="PLACAS_7" localSheetId="11">#REF!</definedName>
    <definedName name="PLACAS_7" localSheetId="14">#REF!</definedName>
    <definedName name="PLACAS_7">#REF!</definedName>
    <definedName name="PLACAS1" localSheetId="12">#REF!</definedName>
    <definedName name="PLACAS1" localSheetId="11">#REF!</definedName>
    <definedName name="PLACAS1" localSheetId="14">#REF!</definedName>
    <definedName name="PLACAS1">#REF!</definedName>
    <definedName name="PLAN" localSheetId="12">#N/A</definedName>
    <definedName name="PLAN">#N/A</definedName>
    <definedName name="PLAN_1" localSheetId="12">#REF!</definedName>
    <definedName name="PLAN_1" localSheetId="11">#REF!</definedName>
    <definedName name="PLAN_1" localSheetId="14">#REF!</definedName>
    <definedName name="PLAN_1">#REF!</definedName>
    <definedName name="PLAN_TRANSP">#REF!</definedName>
    <definedName name="Plan1" localSheetId="17" hidden="1">#REF!</definedName>
    <definedName name="Plan1" localSheetId="12" hidden="1">#REF!</definedName>
    <definedName name="Plan1" localSheetId="9">#REF!</definedName>
    <definedName name="Plan1" localSheetId="6" hidden="1">#REF!</definedName>
    <definedName name="Plan1" localSheetId="14" hidden="1">#REF!</definedName>
    <definedName name="Plan1" localSheetId="16" hidden="1">#REF!</definedName>
    <definedName name="Plan1" localSheetId="1" hidden="1">#REF!</definedName>
    <definedName name="Plan1" localSheetId="0" hidden="1">#REF!</definedName>
    <definedName name="Plan1" hidden="1">#REF!</definedName>
    <definedName name="plan20area1" localSheetId="12">#REF!</definedName>
    <definedName name="plan20area1">#REF!</definedName>
    <definedName name="plan20area2" localSheetId="12">#REF!</definedName>
    <definedName name="plan20area2">#REF!</definedName>
    <definedName name="plan20area3" localSheetId="12">#REF!</definedName>
    <definedName name="plan20area3">#REF!</definedName>
    <definedName name="plan20comp1" localSheetId="12">#REF!</definedName>
    <definedName name="plan20comp1">#REF!</definedName>
    <definedName name="plan20comp2" localSheetId="12">#REF!</definedName>
    <definedName name="plan20comp2">#REF!</definedName>
    <definedName name="plan20comp3" localSheetId="12">#REF!</definedName>
    <definedName name="plan20comp3">#REF!</definedName>
    <definedName name="plan20dia" localSheetId="12">#REF!</definedName>
    <definedName name="plan20dia">#REF!</definedName>
    <definedName name="plan20espeçuramedia" localSheetId="12">#REF!</definedName>
    <definedName name="plan20espeçuramedia">#REF!</definedName>
    <definedName name="plan20kmf" localSheetId="12">#REF!</definedName>
    <definedName name="plan20kmf">#REF!</definedName>
    <definedName name="plan20kmf2" localSheetId="12">#REF!</definedName>
    <definedName name="plan20kmf2">#REF!</definedName>
    <definedName name="plan20kmf3" localSheetId="12">#REF!</definedName>
    <definedName name="plan20kmf3">#REF!</definedName>
    <definedName name="plan20kmi" localSheetId="12">#REF!</definedName>
    <definedName name="plan20kmi">#REF!</definedName>
    <definedName name="plan20kmi2" localSheetId="12">#REF!</definedName>
    <definedName name="plan20kmi2">#REF!</definedName>
    <definedName name="plan20kmi3" localSheetId="12">#REF!</definedName>
    <definedName name="plan20kmi3">#REF!</definedName>
    <definedName name="plan20lado1" localSheetId="12">#REF!</definedName>
    <definedName name="plan20lado1">#REF!</definedName>
    <definedName name="plan20lado2" localSheetId="12">#REF!</definedName>
    <definedName name="plan20lado2">#REF!</definedName>
    <definedName name="plan20lado3" localSheetId="12">#REF!</definedName>
    <definedName name="plan20lado3">#REF!</definedName>
    <definedName name="plan20larg1" localSheetId="12">#REF!</definedName>
    <definedName name="plan20larg1">#REF!</definedName>
    <definedName name="plan20larg2" localSheetId="12">#REF!</definedName>
    <definedName name="plan20larg2">#REF!</definedName>
    <definedName name="plan20larg3" localSheetId="12">#REF!</definedName>
    <definedName name="plan20larg3">#REF!</definedName>
    <definedName name="plan20pesototal" localSheetId="12">#REF!</definedName>
    <definedName name="plan20pesototal">#REF!</definedName>
    <definedName name="plan20volumetotal" localSheetId="12">#REF!</definedName>
    <definedName name="plan20volumetotal">#REF!</definedName>
    <definedName name="PLANEJADA" localSheetId="12">#REF!</definedName>
    <definedName name="PLANEJADA" localSheetId="11">#REF!</definedName>
    <definedName name="PLANEJADA" localSheetId="14">#REF!</definedName>
    <definedName name="PLANEJADA">#REF!</definedName>
    <definedName name="PLANILHA" localSheetId="12" hidden="1">{#N/A,#N/A,TRUE,"Serviços"}</definedName>
    <definedName name="Planilha" localSheetId="11">#REF!</definedName>
    <definedName name="PLANILHA" hidden="1">{#N/A,#N/A,TRUE,"Serviços"}</definedName>
    <definedName name="planilha5">#N/A</definedName>
    <definedName name="PlanilhasOriginais" localSheetId="12">#REF!</definedName>
    <definedName name="PlanilhasOriginais" localSheetId="11">#REF!</definedName>
    <definedName name="PlanilhasOriginais" localSheetId="14">#REF!</definedName>
    <definedName name="PlanilhasOriginais">#REF!</definedName>
    <definedName name="plano" localSheetId="12">#REF!</definedName>
    <definedName name="plano" localSheetId="11">#REF!</definedName>
    <definedName name="plano" localSheetId="14">#REF!</definedName>
    <definedName name="plano">#REF!</definedName>
    <definedName name="Plapla" localSheetId="12">#REF!</definedName>
    <definedName name="Plapla">#REF!</definedName>
    <definedName name="Plapla_11" localSheetId="12">#REF!</definedName>
    <definedName name="Plapla_11" localSheetId="11">#REF!</definedName>
    <definedName name="Plapla_11" localSheetId="14">#REF!</definedName>
    <definedName name="Plapla_11">#REF!</definedName>
    <definedName name="Plapla_12" localSheetId="12">#REF!</definedName>
    <definedName name="Plapla_12" localSheetId="11">#REF!</definedName>
    <definedName name="Plapla_12" localSheetId="14">#REF!</definedName>
    <definedName name="Plapla_12">#REF!</definedName>
    <definedName name="Plapla_13" localSheetId="12">#REF!</definedName>
    <definedName name="Plapla_13" localSheetId="11">#REF!</definedName>
    <definedName name="Plapla_13" localSheetId="14">#REF!</definedName>
    <definedName name="Plapla_13">#REF!</definedName>
    <definedName name="Plapla_15" localSheetId="12">#REF!</definedName>
    <definedName name="Plapla_15" localSheetId="11">#REF!</definedName>
    <definedName name="Plapla_15" localSheetId="14">#REF!</definedName>
    <definedName name="Plapla_15">#REF!</definedName>
    <definedName name="Plapla_16" localSheetId="12">#REF!</definedName>
    <definedName name="Plapla_16" localSheetId="11">#REF!</definedName>
    <definedName name="Plapla_16" localSheetId="14">#REF!</definedName>
    <definedName name="Plapla_16">#REF!</definedName>
    <definedName name="Plapla_17" localSheetId="12">#REF!</definedName>
    <definedName name="Plapla_17" localSheetId="11">#REF!</definedName>
    <definedName name="Plapla_17" localSheetId="14">#REF!</definedName>
    <definedName name="Plapla_17">#REF!</definedName>
    <definedName name="Plapla_19" localSheetId="12">#REF!</definedName>
    <definedName name="Plapla_19" localSheetId="11">#REF!</definedName>
    <definedName name="Plapla_19" localSheetId="14">#REF!</definedName>
    <definedName name="Plapla_19">#REF!</definedName>
    <definedName name="Plapla_2" localSheetId="12">#REF!</definedName>
    <definedName name="Plapla_2" localSheetId="11">#REF!</definedName>
    <definedName name="Plapla_2" localSheetId="14">#REF!</definedName>
    <definedName name="Plapla_2">#REF!</definedName>
    <definedName name="Plapla_28" localSheetId="12">#REF!</definedName>
    <definedName name="Plapla_28" localSheetId="11">#REF!</definedName>
    <definedName name="Plapla_28" localSheetId="14">#REF!</definedName>
    <definedName name="Plapla_28">#REF!</definedName>
    <definedName name="Plapla_3" localSheetId="12">#REF!</definedName>
    <definedName name="Plapla_3" localSheetId="11">#REF!</definedName>
    <definedName name="Plapla_3" localSheetId="14">#REF!</definedName>
    <definedName name="Plapla_3">#REF!</definedName>
    <definedName name="Plapla_4" localSheetId="12">#REF!</definedName>
    <definedName name="Plapla_4" localSheetId="11">#REF!</definedName>
    <definedName name="Plapla_4" localSheetId="14">#REF!</definedName>
    <definedName name="Plapla_4">#REF!</definedName>
    <definedName name="Plapla_7" localSheetId="12">#REF!</definedName>
    <definedName name="Plapla_7" localSheetId="11">#REF!</definedName>
    <definedName name="Plapla_7" localSheetId="14">#REF!</definedName>
    <definedName name="Plapla_7">#REF!</definedName>
    <definedName name="Plapla_9" localSheetId="12">#REF!</definedName>
    <definedName name="Plapla_9" localSheetId="11">#REF!</definedName>
    <definedName name="Plapla_9" localSheetId="14">#REF!</definedName>
    <definedName name="Plapla_9">#REF!</definedName>
    <definedName name="PLB" localSheetId="12">#REF!</definedName>
    <definedName name="PLB">#REF!</definedName>
    <definedName name="PLBU" localSheetId="12">#REF!</definedName>
    <definedName name="PLBU" localSheetId="11">#REF!</definedName>
    <definedName name="PLBU" localSheetId="14">#REF!</definedName>
    <definedName name="PLBU">#REF!</definedName>
    <definedName name="PLCD" localSheetId="12">"$#REF!.$L$39"</definedName>
    <definedName name="PLCD" localSheetId="11">#REF!</definedName>
    <definedName name="PLCD">"$#REF!.$L$39"</definedName>
    <definedName name="PLCD163" localSheetId="12">#REF!</definedName>
    <definedName name="PLCD163">#REF!</definedName>
    <definedName name="PLCD97" localSheetId="12">"$#REF!.$L$80"</definedName>
    <definedName name="PLCD97" localSheetId="11">#REF!</definedName>
    <definedName name="PLCD97">"$#REF!.$L$80"</definedName>
    <definedName name="PLDA" localSheetId="12">#REF!</definedName>
    <definedName name="PLDA" localSheetId="11">#REF!</definedName>
    <definedName name="PLDA">#REF!</definedName>
    <definedName name="PLDD">"'file:///D:/Meus documentos/ANASTÁCIO/SERCEL/BR262990800.xls'#$SERVIÇOS.$#REF!$#REF!"</definedName>
    <definedName name="PLEIVAS" localSheetId="12">#REF!</definedName>
    <definedName name="PLEIVAS">#REF!</definedName>
    <definedName name="PLIQ" localSheetId="12">"$#REF!.$C$5"</definedName>
    <definedName name="PLIQ" localSheetId="11">#REF!</definedName>
    <definedName name="PLIQ">"$#REF!.$C$5"</definedName>
    <definedName name="pliq1" localSheetId="12">"$#REF!.$C$6"</definedName>
    <definedName name="pliq1" localSheetId="11">#REF!</definedName>
    <definedName name="pliq1">"$#REF!.$C$6"</definedName>
    <definedName name="PLL" localSheetId="12">#REF!</definedName>
    <definedName name="PLL" localSheetId="11">#REF!</definedName>
    <definedName name="PLL">#REF!</definedName>
    <definedName name="PLMA" localSheetId="12">#REF!</definedName>
    <definedName name="PLMA">#REF!</definedName>
    <definedName name="PLMBUQ" localSheetId="12">"$#REF!.$L$32"</definedName>
    <definedName name="PLMBUQ" localSheetId="11">#REF!</definedName>
    <definedName name="PLMBUQ">"$#REF!.$L$32"</definedName>
    <definedName name="plnilha" localSheetId="12">#REF!</definedName>
    <definedName name="plnilha">#REF!</definedName>
    <definedName name="PLP" localSheetId="12">#REF!</definedName>
    <definedName name="PLP">#REF!</definedName>
    <definedName name="PLPS" localSheetId="12">#REF!</definedName>
    <definedName name="PLPS">#REF!</definedName>
    <definedName name="PLPTE" localSheetId="12">#REF!</definedName>
    <definedName name="PLPTE">#REF!</definedName>
    <definedName name="PLSM" localSheetId="12">#REF!</definedName>
    <definedName name="PLSM" localSheetId="11">#REF!</definedName>
    <definedName name="PLSM" localSheetId="14">#REF!</definedName>
    <definedName name="PLSM">#REF!</definedName>
    <definedName name="PLSMF" localSheetId="12">#REF!</definedName>
    <definedName name="PLSMF">#REF!</definedName>
    <definedName name="PLT" localSheetId="12">#REF!</definedName>
    <definedName name="PLT" localSheetId="11">#REF!</definedName>
    <definedName name="PLT">#REF!</definedName>
    <definedName name="PLTA" localSheetId="12">#REF!</definedName>
    <definedName name="PLTA">#REF!</definedName>
    <definedName name="Plu">{""," mil"," milhões"," bilhões"," trilhões"}</definedName>
    <definedName name="PLVC" localSheetId="12">#REF!</definedName>
    <definedName name="PLVC" localSheetId="11">#REF!</definedName>
    <definedName name="PLVC">#REF!</definedName>
    <definedName name="PLVD" localSheetId="12">#REF!</definedName>
    <definedName name="PLVD" localSheetId="11">#REF!</definedName>
    <definedName name="PLVD" localSheetId="14">#REF!</definedName>
    <definedName name="PLVD">#REF!</definedName>
    <definedName name="PLW" localSheetId="12">"$#REF!.$F$14"</definedName>
    <definedName name="PLW" localSheetId="11">#REF!</definedName>
    <definedName name="PLW">"$#REF!.$F$14"</definedName>
    <definedName name="PLWA" localSheetId="12">"$#REF!.$F$13"</definedName>
    <definedName name="PLWA" localSheetId="11">#REF!</definedName>
    <definedName name="PLWA">"$#REF!.$F$13"</definedName>
    <definedName name="pm" localSheetId="12">#REF!</definedName>
    <definedName name="pm" localSheetId="11">#REF!</definedName>
    <definedName name="pm">#REF!</definedName>
    <definedName name="PM334_1" localSheetId="12">#REF!</definedName>
    <definedName name="PM334_1" localSheetId="11">#REF!</definedName>
    <definedName name="PM334_1" localSheetId="14">#REF!</definedName>
    <definedName name="PM334_1">#REF!</definedName>
    <definedName name="PM335_1" localSheetId="12">#REF!</definedName>
    <definedName name="PM335_1" localSheetId="11">#REF!</definedName>
    <definedName name="PM335_1" localSheetId="14">#REF!</definedName>
    <definedName name="PM335_1">#REF!</definedName>
    <definedName name="pm346_1" localSheetId="12">#REF!</definedName>
    <definedName name="pm346_1" localSheetId="11">#REF!</definedName>
    <definedName name="pm346_1" localSheetId="14">#REF!</definedName>
    <definedName name="pm346_1">#REF!</definedName>
    <definedName name="PM405_1" localSheetId="12">#REF!</definedName>
    <definedName name="PM405_1" localSheetId="11">#REF!</definedName>
    <definedName name="PM405_1" localSheetId="14">#REF!</definedName>
    <definedName name="PM405_1">#REF!</definedName>
    <definedName name="PM406_1" localSheetId="12">#REF!</definedName>
    <definedName name="PM406_1" localSheetId="11">#REF!</definedName>
    <definedName name="PM406_1" localSheetId="14">#REF!</definedName>
    <definedName name="PM406_1">#REF!</definedName>
    <definedName name="PM970_1" localSheetId="12">#REF!</definedName>
    <definedName name="PM970_1" localSheetId="11">#REF!</definedName>
    <definedName name="PM970_1" localSheetId="14">#REF!</definedName>
    <definedName name="PM970_1">#REF!</definedName>
    <definedName name="PMBF" localSheetId="12">#REF!</definedName>
    <definedName name="PMBF" localSheetId="11">#REF!</definedName>
    <definedName name="PMBF" localSheetId="14">#REF!</definedName>
    <definedName name="PMBF">#REF!</definedName>
    <definedName name="PMBQ" localSheetId="12">#REF!</definedName>
    <definedName name="PMBQ" localSheetId="11">#REF!</definedName>
    <definedName name="PMBQ" localSheetId="14">#REF!</definedName>
    <definedName name="PMBQ">#REF!</definedName>
    <definedName name="PMBQA" localSheetId="12">#REF!</definedName>
    <definedName name="PMBQA" localSheetId="11">#REF!</definedName>
    <definedName name="PMBQA">#REF!</definedName>
    <definedName name="PMBQT" localSheetId="12">#REF!</definedName>
    <definedName name="PMBQT" localSheetId="11">#REF!</definedName>
    <definedName name="PMBQT">#REF!</definedName>
    <definedName name="PMBUF" localSheetId="12">#REF!</definedName>
    <definedName name="PMBUF">#REF!</definedName>
    <definedName name="PMBUQ" localSheetId="12">#REF!</definedName>
    <definedName name="PMBUQ">#REF!</definedName>
    <definedName name="PMD" localSheetId="12">#REF!</definedName>
    <definedName name="PMD" localSheetId="11">#REF!</definedName>
    <definedName name="PMD" localSheetId="14">#REF!</definedName>
    <definedName name="PMD">#REF!</definedName>
    <definedName name="PMFC01" localSheetId="12">#REF!</definedName>
    <definedName name="PMFC01">#REF!</definedName>
    <definedName name="PMICRO1.5" localSheetId="12">#REF!</definedName>
    <definedName name="PMICRO1.5">#REF!</definedName>
    <definedName name="PMOB" localSheetId="12">#REF!</definedName>
    <definedName name="PMOB">#REF!</definedName>
    <definedName name="PMQ" localSheetId="12">#REF!</definedName>
    <definedName name="PMQ">#REF!</definedName>
    <definedName name="PMREC" localSheetId="12">#REF!</definedName>
    <definedName name="PMREC" localSheetId="11">#REF!</definedName>
    <definedName name="PMREC" localSheetId="14">#REF!</definedName>
    <definedName name="PMREC">#REF!</definedName>
    <definedName name="PMRP2ANOS" localSheetId="12">#REF!</definedName>
    <definedName name="PMRP2ANOS">#REF!</definedName>
    <definedName name="PMS" localSheetId="12">#REF!</definedName>
    <definedName name="PMS">#REF!</definedName>
    <definedName name="PMUDAS" localSheetId="12">#REF!</definedName>
    <definedName name="PMUDAS">#REF!</definedName>
    <definedName name="PNO_Rev" localSheetId="12" hidden="1">{#N/A,#N/A,FALSE,"QD_F1 Invest Detalhado";#N/A,#N/A,FALSE,"QD_F3 Invest_Comparado";#N/A,#N/A,FALSE,"QD_B Trafego";#N/A,#N/A,FALSE,"QD_D0 Custos Operacionais";#N/A,#N/A,FALSE,"QD_C Receita";#N/A,#N/A,FALSE,"QD_D Custos";#N/A,#N/A,FALSE,"QD_E Resultado";#N/A,#N/A,FALSE,"QD_G Fluxo Caixa"}</definedName>
    <definedName name="PNO_Rev" hidden="1">{#N/A,#N/A,FALSE,"QD_F1 Invest Detalhado";#N/A,#N/A,FALSE,"QD_F3 Invest_Comparado";#N/A,#N/A,FALSE,"QD_B Trafego";#N/A,#N/A,FALSE,"QD_D0 Custos Operacionais";#N/A,#N/A,FALSE,"QD_C Receita";#N/A,#N/A,FALSE,"QD_D Custos";#N/A,#N/A,FALSE,"QD_E Resultado";#N/A,#N/A,FALSE,"QD_G Fluxo Caixa"}</definedName>
    <definedName name="PNPBASELE" localSheetId="12">#REF!</definedName>
    <definedName name="PNPBASELE" localSheetId="11">#REF!</definedName>
    <definedName name="PNPBASELE" localSheetId="14">#REF!</definedName>
    <definedName name="PNPBASELE">#REF!</definedName>
    <definedName name="PNPBASMEC" localSheetId="12">#REF!</definedName>
    <definedName name="PNPBASMEC" localSheetId="11">#REF!</definedName>
    <definedName name="PNPBASMEC" localSheetId="14">#REF!</definedName>
    <definedName name="PNPBASMEC">#REF!</definedName>
    <definedName name="PNV">#REF!</definedName>
    <definedName name="PO" hidden="1">4</definedName>
    <definedName name="PO_10" localSheetId="12">#REF!</definedName>
    <definedName name="PO_10">#REF!</definedName>
    <definedName name="PO_12" localSheetId="12">#REF!</definedName>
    <definedName name="PO_12">#REF!</definedName>
    <definedName name="PO_3" localSheetId="12">#REF!</definedName>
    <definedName name="PO_3">#REF!</definedName>
    <definedName name="PO_9" localSheetId="12">#REF!</definedName>
    <definedName name="PO_9">#REF!</definedName>
    <definedName name="PO_QUIMICO_4KG" localSheetId="12">#REF!</definedName>
    <definedName name="PO_QUIMICO_4KG" localSheetId="11">#REF!</definedName>
    <definedName name="PO_QUIMICO_4KG">#REF!</definedName>
    <definedName name="POÇO" localSheetId="12">#REF!</definedName>
    <definedName name="POÇO">#REF!</definedName>
    <definedName name="poi" localSheetId="12" hidden="1">{#N/A,#N/A,TRUE,"Serviços"}</definedName>
    <definedName name="poi" hidden="1">{#N/A,#N/A,TRUE,"Serviços"}</definedName>
    <definedName name="poiv" localSheetId="12" hidden="1">{#N/A,#N/A,TRUE,"Serviços"}</definedName>
    <definedName name="poiv" hidden="1">{#N/A,#N/A,TRUE,"Serviços"}</definedName>
    <definedName name="POLIM" localSheetId="12">#REF!</definedName>
    <definedName name="POLIM">#REF!</definedName>
    <definedName name="pont" localSheetId="12">#REF!</definedName>
    <definedName name="pont">#REF!</definedName>
    <definedName name="PONTALETE" localSheetId="12">#REF!</definedName>
    <definedName name="PONTALETE" localSheetId="11">#REF!</definedName>
    <definedName name="PONTALETE">#REF!</definedName>
    <definedName name="Ponte" localSheetId="12">BDI!Ponte</definedName>
    <definedName name="Ponte" localSheetId="11">#N/A</definedName>
    <definedName name="Ponte">[0]!Ponte</definedName>
    <definedName name="Ponte_10">#N/A</definedName>
    <definedName name="Ponte_12">#N/A</definedName>
    <definedName name="Ponte_19">#N/A</definedName>
    <definedName name="Ponte_2">#N/A</definedName>
    <definedName name="Ponte_21" localSheetId="12">BDI!_3S0820000_1</definedName>
    <definedName name="Ponte_21" localSheetId="11">#N/A</definedName>
    <definedName name="Ponte_21" localSheetId="14">'Mapa+Binômio'!_3S0820000_1</definedName>
    <definedName name="Ponte_21">_3S0820000_1</definedName>
    <definedName name="Ponte_23">#N/A</definedName>
    <definedName name="Ponte_24">#N/A</definedName>
    <definedName name="Ponte_26">#N/A</definedName>
    <definedName name="Ponte_27">#N/A</definedName>
    <definedName name="Ponte_29" localSheetId="12">BDI!_3S0830001_1</definedName>
    <definedName name="Ponte_29" localSheetId="11">#N/A</definedName>
    <definedName name="Ponte_29" localSheetId="14">'Mapa+Binômio'!_3S0830001_1</definedName>
    <definedName name="Ponte_29">[0]!_3S0830001_1</definedName>
    <definedName name="Ponte_30">#N/A</definedName>
    <definedName name="Ponte_31" localSheetId="12">[0]!_3S0830101</definedName>
    <definedName name="Ponte_31" localSheetId="11">#N/A</definedName>
    <definedName name="Ponte_31">_3S0830101</definedName>
    <definedName name="Ponte_33" localSheetId="12">BDI!_3S0830101_1</definedName>
    <definedName name="Ponte_33" localSheetId="11">#N/A</definedName>
    <definedName name="Ponte_33" localSheetId="14">'Mapa+Binômio'!_3S0830101_1</definedName>
    <definedName name="Ponte_33">[0]!_3S0830101_1</definedName>
    <definedName name="Ponte_34" localSheetId="12">BDI!_3S0830101_1</definedName>
    <definedName name="Ponte_34" localSheetId="11">#N/A</definedName>
    <definedName name="Ponte_34" localSheetId="14">'Mapa+Binômio'!_3S0830101_1</definedName>
    <definedName name="Ponte_34">[0]!_3S0830101_1</definedName>
    <definedName name="Ponte_35">#N/A</definedName>
    <definedName name="Ponte_36">#N/A</definedName>
    <definedName name="Ponte_37">#N/A</definedName>
    <definedName name="Ponte_38">#N/A</definedName>
    <definedName name="Ponte_39">#N/A</definedName>
    <definedName name="Ponte_4" localSheetId="12">BDI!_3S0830102_1</definedName>
    <definedName name="Ponte_4" localSheetId="11">#N/A</definedName>
    <definedName name="Ponte_4" localSheetId="14">'Mapa+Binômio'!_3S0830102_1</definedName>
    <definedName name="Ponte_4">[0]!_3S0830102_1</definedName>
    <definedName name="Ponte_40" localSheetId="12">BDI!_3S0830102_1</definedName>
    <definedName name="Ponte_40" localSheetId="11">#N/A</definedName>
    <definedName name="Ponte_40" localSheetId="14">'Mapa+Binômio'!_3S0830102_1</definedName>
    <definedName name="Ponte_40">[0]!_3S0830102_1</definedName>
    <definedName name="Ponte_41">#N/A</definedName>
    <definedName name="Ponte_42">#N/A</definedName>
    <definedName name="Ponte_43">#N/A</definedName>
    <definedName name="Ponte_44">#N/A</definedName>
    <definedName name="Ponte_45" localSheetId="12">#N/A</definedName>
    <definedName name="Ponte_45" localSheetId="11">#N/A</definedName>
    <definedName name="Ponte_45">#N/A</definedName>
    <definedName name="Ponte_46" localSheetId="12">BDI!_3S0830103_1</definedName>
    <definedName name="Ponte_46" localSheetId="11">#N/A</definedName>
    <definedName name="Ponte_46" localSheetId="14">'Mapa+Binômio'!_3S0830103_1</definedName>
    <definedName name="Ponte_46">[0]!_3S0830103_1</definedName>
    <definedName name="Ponte_47">#N/A</definedName>
    <definedName name="Ponte_48">#N/A</definedName>
    <definedName name="Ponte_51">#N/A</definedName>
    <definedName name="Ponte_52" localSheetId="12">BDI!_3S0830103_1</definedName>
    <definedName name="Ponte_52" localSheetId="11">#N/A</definedName>
    <definedName name="Ponte_52" localSheetId="14">'Mapa+Binômio'!_3S0830103_1</definedName>
    <definedName name="Ponte_52">[0]!_3S0830103_1</definedName>
    <definedName name="Ponte_53" localSheetId="12">BDI!_3S0830103_1</definedName>
    <definedName name="Ponte_53" localSheetId="11">#N/A</definedName>
    <definedName name="Ponte_53" localSheetId="14">'Mapa+Binômio'!_3S0830103_1</definedName>
    <definedName name="Ponte_53">[0]!_3S0830103_1</definedName>
    <definedName name="Ponte_55">#N/A</definedName>
    <definedName name="Ponte_58">#N/A</definedName>
    <definedName name="Ponte_59">#N/A</definedName>
    <definedName name="Ponte_60">#N/A</definedName>
    <definedName name="Ponte_61">#N/A</definedName>
    <definedName name="Ponte_62">#N/A</definedName>
    <definedName name="Ponte_63" localSheetId="12">BDI!_3S0830201_1</definedName>
    <definedName name="Ponte_63" localSheetId="11">#N/A</definedName>
    <definedName name="Ponte_63" localSheetId="14">'Mapa+Binômio'!_3S0830201_1</definedName>
    <definedName name="Ponte_63">_3S0830201_1</definedName>
    <definedName name="Ponte_64">#N/A</definedName>
    <definedName name="Ponte_65">#N/A</definedName>
    <definedName name="Ponte_66">#N/A</definedName>
    <definedName name="Ponte_67">#N/A</definedName>
    <definedName name="Ponte_68" localSheetId="12">BDI!_3S0830202_1</definedName>
    <definedName name="Ponte_68" localSheetId="11">#N/A</definedName>
    <definedName name="Ponte_68" localSheetId="14">'Mapa+Binômio'!_3S0830202_1</definedName>
    <definedName name="Ponte_68">[0]!_3S0830202_1</definedName>
    <definedName name="Ponte_69">#N/A</definedName>
    <definedName name="Ponte_70" localSheetId="12">[0]!_3S0830203</definedName>
    <definedName name="Ponte_70" localSheetId="11">#N/A</definedName>
    <definedName name="Ponte_70">_3S0830203</definedName>
    <definedName name="Ponte_71" localSheetId="12">BDI!_3S0830203_1</definedName>
    <definedName name="Ponte_71" localSheetId="11">#N/A</definedName>
    <definedName name="Ponte_71" localSheetId="14">'Mapa+Binômio'!_3S0830203_1</definedName>
    <definedName name="Ponte_71">[0]!_3S0830203_1</definedName>
    <definedName name="Ponte_72" localSheetId="12">BDI!_3S0830203_1</definedName>
    <definedName name="Ponte_72" localSheetId="11">#N/A</definedName>
    <definedName name="Ponte_72" localSheetId="14">'Mapa+Binômio'!_3S0830203_1</definedName>
    <definedName name="Ponte_72">[0]!_3S0830203_1</definedName>
    <definedName name="Ponte_8">#N/A</definedName>
    <definedName name="PONTEMADEIRA" localSheetId="12">#REF!</definedName>
    <definedName name="PONTEMADEIRA">#REF!</definedName>
    <definedName name="ponto" localSheetId="12">BDI!ponto</definedName>
    <definedName name="ponto" localSheetId="11">#N/A</definedName>
    <definedName name="ponto">[0]!ponto</definedName>
    <definedName name="popopopo" localSheetId="12" hidden="1">{#N/A,#N/A,FALSE,"MO (2)"}</definedName>
    <definedName name="popopopo" localSheetId="11" hidden="1">{#N/A,#N/A,FALSE,"MO (2)"}</definedName>
    <definedName name="popopopo" hidden="1">{#N/A,#N/A,FALSE,"MO (2)"}</definedName>
    <definedName name="Popular" localSheetId="12" hidden="1">{#N/A,#N/A,FALSE,"Cronograma";#N/A,#N/A,FALSE,"Cronogr. 2"}</definedName>
    <definedName name="Popular" localSheetId="11" hidden="1">{#N/A,#N/A,FALSE,"Cronograma";#N/A,#N/A,FALSE,"Cronogr. 2"}</definedName>
    <definedName name="Popular" hidden="1">{#N/A,#N/A,FALSE,"Cronograma";#N/A,#N/A,FALSE,"Cronogr. 2"}</definedName>
    <definedName name="PORRA" localSheetId="12">#REF!</definedName>
    <definedName name="PORRA">#REF!</definedName>
    <definedName name="PORTE">#REF!</definedName>
    <definedName name="portugal" localSheetId="12">#REF!</definedName>
    <definedName name="portugal" localSheetId="11">#REF!</definedName>
    <definedName name="portugal">#REF!</definedName>
    <definedName name="Posição" localSheetId="17" hidden="1">#REF!</definedName>
    <definedName name="Posição" localSheetId="12" hidden="1">#REF!</definedName>
    <definedName name="Posição" localSheetId="15" hidden="1">#REF!</definedName>
    <definedName name="Posição" localSheetId="9">#REF!</definedName>
    <definedName name="Posição" localSheetId="6" hidden="1">#REF!</definedName>
    <definedName name="Posição" localSheetId="14" hidden="1">#REF!</definedName>
    <definedName name="Posição" localSheetId="16" hidden="1">#REF!</definedName>
    <definedName name="Posição" localSheetId="1" hidden="1">#REF!</definedName>
    <definedName name="Posição" localSheetId="0" hidden="1">#REF!</definedName>
    <definedName name="Posição" hidden="1">#REF!</definedName>
    <definedName name="Posição_OAC" localSheetId="12">#REF!</definedName>
    <definedName name="Posição_OAC">#REF!</definedName>
    <definedName name="PosiçãoDispositivoLateralOAE" localSheetId="12">#REF!</definedName>
    <definedName name="PosiçãoDispositivoLateralOAE">#REF!</definedName>
    <definedName name="PosiçãoNãoseaplicaOAC" localSheetId="12">#REF!</definedName>
    <definedName name="PosiçãoNãoseaplicaOAC">#REF!</definedName>
    <definedName name="PosiçãoOAC" localSheetId="12">#REF!</definedName>
    <definedName name="PosiçãoOAC">#REF!</definedName>
    <definedName name="POSTO" localSheetId="11">#REF!</definedName>
    <definedName name="POSTO">#N/A</definedName>
    <definedName name="POSTO1" localSheetId="11">#REF!</definedName>
    <definedName name="POSTO1">#N/A</definedName>
    <definedName name="potencia" localSheetId="12">#REF!</definedName>
    <definedName name="Potencia" localSheetId="11">#REF!</definedName>
    <definedName name="potencia" localSheetId="14">#REF!</definedName>
    <definedName name="potencia">#REF!</definedName>
    <definedName name="pp" localSheetId="12" hidden="1">#REF!</definedName>
    <definedName name="pp" hidden="1">#REF!</definedName>
    <definedName name="PPAG" localSheetId="12">#REF!</definedName>
    <definedName name="PPAG" localSheetId="11">#REF!</definedName>
    <definedName name="PPAG" localSheetId="14">#REF!</definedName>
    <definedName name="PPAG">#REF!</definedName>
    <definedName name="PPCOFINS" localSheetId="12">#REF!</definedName>
    <definedName name="PPCOFINS" localSheetId="11">#REF!</definedName>
    <definedName name="PPCOFINS" localSheetId="14">#REF!</definedName>
    <definedName name="PPCOFINS">#REF!</definedName>
    <definedName name="PPEDRAM" localSheetId="12">#REF!</definedName>
    <definedName name="PPEDRAM">#REF!</definedName>
    <definedName name="PPEDREIRO">#N/A</definedName>
    <definedName name="PPEDREIRO_1" localSheetId="12">#REF!</definedName>
    <definedName name="PPEDREIRO_1" localSheetId="11">#REF!</definedName>
    <definedName name="PPEDREIRO_1" localSheetId="14">#REF!</definedName>
    <definedName name="PPEDREIRO_1">#REF!</definedName>
    <definedName name="PPEN" localSheetId="12">#REF!</definedName>
    <definedName name="PPEN" localSheetId="11">#REF!</definedName>
    <definedName name="PPEN">#REF!</definedName>
    <definedName name="PPFRE" localSheetId="12">#REF!</definedName>
    <definedName name="PPFRE" localSheetId="11">#REF!</definedName>
    <definedName name="PPFRE" localSheetId="14">#REF!</definedName>
    <definedName name="PPFRE">#REF!</definedName>
    <definedName name="PPICMS" localSheetId="12">#REF!</definedName>
    <definedName name="PPICMS" localSheetId="11">#REF!</definedName>
    <definedName name="PPICMS" localSheetId="14">#REF!</definedName>
    <definedName name="PPICMS">#REF!</definedName>
    <definedName name="PPINTOR">#N/A</definedName>
    <definedName name="PPINTOR_1" localSheetId="12">#REF!</definedName>
    <definedName name="PPINTOR_1" localSheetId="11">#REF!</definedName>
    <definedName name="PPINTOR_1" localSheetId="14">#REF!</definedName>
    <definedName name="PPINTOR_1">#REF!</definedName>
    <definedName name="PPIPI" localSheetId="12">#REF!</definedName>
    <definedName name="PPIPI" localSheetId="11">#REF!</definedName>
    <definedName name="PPIPI" localSheetId="14">#REF!</definedName>
    <definedName name="PPIPI">#REF!</definedName>
    <definedName name="PPL" localSheetId="12">#REF!</definedName>
    <definedName name="PPL">#REF!</definedName>
    <definedName name="PPLA" localSheetId="12">#REF!</definedName>
    <definedName name="PPLA" localSheetId="11">#REF!</definedName>
    <definedName name="PPLA">#REF!</definedName>
    <definedName name="PPLT" localSheetId="12">#REF!</definedName>
    <definedName name="PPLT" localSheetId="11">#REF!</definedName>
    <definedName name="PPLT">#REF!</definedName>
    <definedName name="PPP" localSheetId="12">#REF!</definedName>
    <definedName name="PPP" localSheetId="11">#REF!</definedName>
    <definedName name="PPP">#REF!</definedName>
    <definedName name="PPPIS" localSheetId="12">#REF!</definedName>
    <definedName name="PPPIS" localSheetId="11">#REF!</definedName>
    <definedName name="PPPIS" localSheetId="14">#REF!</definedName>
    <definedName name="PPPIS">#REF!</definedName>
    <definedName name="pppp" localSheetId="12"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pppp" localSheetId="11"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PPPP">#REF!</definedName>
    <definedName name="PPPPP" localSheetId="12"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PPPPP" localSheetId="11"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PPPPP">#REF!</definedName>
    <definedName name="PPPPPP">#REF!</definedName>
    <definedName name="PPREP" localSheetId="12">#REF!</definedName>
    <definedName name="PPREP" localSheetId="11">#REF!</definedName>
    <definedName name="PPREP" localSheetId="14">#REF!</definedName>
    <definedName name="PPREP">#REF!</definedName>
    <definedName name="PPSAL" localSheetId="12">#REF!</definedName>
    <definedName name="PPSAL" localSheetId="11">#REF!</definedName>
    <definedName name="PPSAL" localSheetId="14">#REF!</definedName>
    <definedName name="PPSAL">#REF!</definedName>
    <definedName name="PQP." localSheetId="12">#REF!</definedName>
    <definedName name="PQP." localSheetId="11">#REF!</definedName>
    <definedName name="PQP." localSheetId="14">#REF!</definedName>
    <definedName name="PQP.">#REF!</definedName>
    <definedName name="PRA" localSheetId="12">#REF!</definedName>
    <definedName name="PRA" localSheetId="11">#REF!</definedName>
    <definedName name="PRA" localSheetId="14">#REF!</definedName>
    <definedName name="PRA">#REF!</definedName>
    <definedName name="Prazo" localSheetId="12">#REF!</definedName>
    <definedName name="Prazo">#REF!</definedName>
    <definedName name="Prazo_de_Execucao" localSheetId="12">#REF!</definedName>
    <definedName name="Prazo_de_Execucao">#REF!</definedName>
    <definedName name="PRBQ" localSheetId="12">#REF!</definedName>
    <definedName name="PRBQ" localSheetId="11">#REF!</definedName>
    <definedName name="PRBQ">#REF!</definedName>
    <definedName name="PRCB" localSheetId="12">#REF!</definedName>
    <definedName name="PRCB" localSheetId="11">#REF!</definedName>
    <definedName name="PRCB" localSheetId="14">#REF!</definedName>
    <definedName name="PRCB">#REF!</definedName>
    <definedName name="PRCC" localSheetId="12">#REF!</definedName>
    <definedName name="PRCC" localSheetId="11">#REF!</definedName>
    <definedName name="PRCC">#REF!</definedName>
    <definedName name="PRCCL" localSheetId="12">#REF!</definedName>
    <definedName name="PRCCL" localSheetId="11">#REF!</definedName>
    <definedName name="PRCCL" localSheetId="14">#REF!</definedName>
    <definedName name="PRCCL">#REF!</definedName>
    <definedName name="Prd" localSheetId="9">#REF!</definedName>
    <definedName name="Prd" hidden="1">#N/A</definedName>
    <definedName name="PrdAux" localSheetId="9">#REF!</definedName>
    <definedName name="PrdAux" hidden="1">#N/A</definedName>
    <definedName name="PRDM" localSheetId="12">#REF!</definedName>
    <definedName name="PRDM" localSheetId="11">#REF!</definedName>
    <definedName name="PRDM" localSheetId="14">#REF!</definedName>
    <definedName name="PRDM">#REF!</definedName>
    <definedName name="PRE" localSheetId="12">#REF!</definedName>
    <definedName name="PRE" localSheetId="11">#REF!</definedName>
    <definedName name="PRE" localSheetId="14">#REF!</definedName>
    <definedName name="PRE">#REF!</definedName>
    <definedName name="pre.marc" localSheetId="12">#REF!</definedName>
    <definedName name="pre.marc">#REF!</definedName>
    <definedName name="PREC" localSheetId="12">#REF!</definedName>
    <definedName name="PREC" localSheetId="11">#REF!</definedName>
    <definedName name="PREC" localSheetId="14">#REF!</definedName>
    <definedName name="PREC">#REF!</definedName>
    <definedName name="PREC_1" localSheetId="12">#REF!</definedName>
    <definedName name="PREC_1" localSheetId="11">#REF!</definedName>
    <definedName name="PREC_1" localSheetId="14">#REF!</definedName>
    <definedName name="PREC_1">#REF!</definedName>
    <definedName name="PRECO" localSheetId="12">#REF!</definedName>
    <definedName name="PRECO">#REF!</definedName>
    <definedName name="preço">"#REF!"</definedName>
    <definedName name="preço_1">"#REF!"</definedName>
    <definedName name="preço_10">"#REF!"</definedName>
    <definedName name="preço_2">"#REF!"</definedName>
    <definedName name="preço_3">"#REF!"</definedName>
    <definedName name="preço_4">"#REF!"</definedName>
    <definedName name="preço_5">"#REF!"</definedName>
    <definedName name="preço_6">"#REF!"</definedName>
    <definedName name="preço_7">"#REF!"</definedName>
    <definedName name="preço_8">"#REF!"</definedName>
    <definedName name="preço_9">"#REF!"</definedName>
    <definedName name="Preço_Improd." localSheetId="12">#REF!</definedName>
    <definedName name="Preço_Improd." localSheetId="11">#REF!</definedName>
    <definedName name="Preço_Improd." localSheetId="14">#REF!</definedName>
    <definedName name="Preço_Improd.">#REF!</definedName>
    <definedName name="Preço_parcial" localSheetId="12">#REF!</definedName>
    <definedName name="Preço_parcial" localSheetId="11">#REF!</definedName>
    <definedName name="Preço_parcial" localSheetId="14">#REF!</definedName>
    <definedName name="Preço_parcial">#REF!</definedName>
    <definedName name="Preço_parcial_15" localSheetId="12">#REF!</definedName>
    <definedName name="Preço_parcial_15" localSheetId="11">#REF!</definedName>
    <definedName name="Preço_parcial_15" localSheetId="14">#REF!</definedName>
    <definedName name="Preço_parcial_15">#REF!</definedName>
    <definedName name="Preço_prod." localSheetId="12">#REF!</definedName>
    <definedName name="Preço_prod." localSheetId="11">#REF!</definedName>
    <definedName name="Preço_prod." localSheetId="14">#REF!</definedName>
    <definedName name="Preço_prod.">#REF!</definedName>
    <definedName name="PREÇO_UNIT_serviço" localSheetId="12">OFFSET(#REF!,0,0,COUNTA(#REF!),1)</definedName>
    <definedName name="PREÇO_UNIT_serviço" localSheetId="11">OFFSET(#REF!,0,0,COUNTA(#REF!),1)</definedName>
    <definedName name="PREÇO_UNIT_serviço" localSheetId="14">OFFSET(#REF!,0,0,COUNTA(#REF!),1)</definedName>
    <definedName name="PREÇO_UNIT_serviço">OFFSET(#REF!,0,0,COUNTA(#REF!),1)</definedName>
    <definedName name="preco1" localSheetId="12">#REF!</definedName>
    <definedName name="preco1" localSheetId="11">#REF!</definedName>
    <definedName name="preco1" localSheetId="14">#REF!</definedName>
    <definedName name="preco1">#REF!</definedName>
    <definedName name="preços" localSheetId="12">#REF!</definedName>
    <definedName name="preços" localSheetId="11">#REF!</definedName>
    <definedName name="preços" localSheetId="14">#REF!</definedName>
    <definedName name="preços">#REF!</definedName>
    <definedName name="PREÇOS_10" localSheetId="12">#REF!</definedName>
    <definedName name="PREÇOS_10" localSheetId="11">#REF!</definedName>
    <definedName name="PREÇOS_10" localSheetId="14">#REF!</definedName>
    <definedName name="PREÇOS_10">#REF!</definedName>
    <definedName name="PREÇOS_10_16" localSheetId="12">#REF!</definedName>
    <definedName name="PREÇOS_10_16">#REF!</definedName>
    <definedName name="PREÇOS_16" localSheetId="12">#REF!</definedName>
    <definedName name="PREÇOS_16">#REF!</definedName>
    <definedName name="PREÇOS_17" localSheetId="12">#REF!</definedName>
    <definedName name="PREÇOS_17" localSheetId="11">#REF!</definedName>
    <definedName name="PREÇOS_17" localSheetId="14">#REF!</definedName>
    <definedName name="PREÇOS_17">#REF!</definedName>
    <definedName name="PREÇOS_17_16" localSheetId="12">#REF!</definedName>
    <definedName name="PREÇOS_17_16">#REF!</definedName>
    <definedName name="Preços_2anosarrumada" localSheetId="12">#REF!</definedName>
    <definedName name="Preços_2anosarrumada">#REF!</definedName>
    <definedName name="PREÇOS_6" localSheetId="12">#REF!</definedName>
    <definedName name="PREÇOS_6" localSheetId="11">#REF!</definedName>
    <definedName name="PREÇOS_6" localSheetId="14">#REF!</definedName>
    <definedName name="PREÇOS_6">#REF!</definedName>
    <definedName name="PREÇOS_6_16" localSheetId="12">#REF!</definedName>
    <definedName name="PREÇOS_6_16">#REF!</definedName>
    <definedName name="PREÇOS_7" localSheetId="12">#REF!</definedName>
    <definedName name="PREÇOS_7" localSheetId="11">#REF!</definedName>
    <definedName name="PREÇOS_7" localSheetId="14">#REF!</definedName>
    <definedName name="PREÇOS_7">#REF!</definedName>
    <definedName name="PREÇOS_7_16" localSheetId="12">#REF!</definedName>
    <definedName name="PREÇOS_7_16">#REF!</definedName>
    <definedName name="PREÇOS_8" localSheetId="12">#REF!</definedName>
    <definedName name="PREÇOS_8" localSheetId="11">#REF!</definedName>
    <definedName name="PREÇOS_8" localSheetId="14">#REF!</definedName>
    <definedName name="PREÇOS_8">#REF!</definedName>
    <definedName name="PREÇOS_8_16" localSheetId="12">#REF!</definedName>
    <definedName name="PREÇOS_8_16">#REF!</definedName>
    <definedName name="PREÇOS_9" localSheetId="12">#REF!</definedName>
    <definedName name="PREÇOS_9" localSheetId="11">#REF!</definedName>
    <definedName name="PREÇOS_9" localSheetId="14">#REF!</definedName>
    <definedName name="PREÇOS_9">#REF!</definedName>
    <definedName name="PREÇOS_9_16" localSheetId="12">#REF!</definedName>
    <definedName name="PREÇOS_9_16">#REF!</definedName>
    <definedName name="PREÇOSOBRAS" localSheetId="12">#REF!</definedName>
    <definedName name="PREÇOSOBRAS">#REF!</definedName>
    <definedName name="PreçoUnit_3ªF" localSheetId="12">OFFSET(#REF!,MATCH("3ª FAIXA",#REF!,0),0,MATCH("ACOSTAMENTO",#REF!,0)-MATCH("3ª FAIXA",#REF!,0),1)</definedName>
    <definedName name="PreçoUnit_3ªF" localSheetId="11">OFFSET(#REF!,MATCH("3ª FAIXA",#REF!,0),0,MATCH("ACOSTAMENTO",#REF!,0)-MATCH("3ª FAIXA",#REF!,0),1)</definedName>
    <definedName name="PreçoUnit_3ªF" localSheetId="14">OFFSET(#REF!,MATCH("3ª FAIXA",#REF!,0),0,MATCH("ACOSTAMENTO",#REF!,0)-MATCH("3ª FAIXA",#REF!,0),1)</definedName>
    <definedName name="PreçoUnit_3ªF">OFFSET(#REF!,MATCH("3ª FAIXA",#REF!,0),0,MATCH("ACOSTAMENTO",#REF!,0)-MATCH("3ª FAIXA",#REF!,0),1)</definedName>
    <definedName name="PreçoUnit_Acost" localSheetId="12">OFFSET(#REF!,MATCH("ACOSTAMENTO",#REF!,0),0,MATCH("DRENAGEM SUPERFICIAL",#REF!,0)-MATCH("ACOSTAMENTO",#REF!,0),1)</definedName>
    <definedName name="PreçoUnit_Acost" localSheetId="11">OFFSET(#REF!,MATCH("ACOSTAMENTO",#REF!,0),0,MATCH("DRENAGEM SUPERFICIAL",#REF!,0)-MATCH("ACOSTAMENTO",#REF!,0),1)</definedName>
    <definedName name="PreçoUnit_Acost" localSheetId="14">OFFSET(#REF!,MATCH("ACOSTAMENTO",#REF!,0),0,MATCH("DRENAGEM SUPERFICIAL",#REF!,0)-MATCH("ACOSTAMENTO",#REF!,0),1)</definedName>
    <definedName name="PreçoUnit_Acost">OFFSET(#REF!,MATCH("ACOSTAMENTO",#REF!,0),0,MATCH("DRENAGEM SUPERFICIAL",#REF!,0)-MATCH("ACOSTAMENTO",#REF!,0),1)</definedName>
    <definedName name="PreçoUnit_Pista" localSheetId="12">OFFSET(#REF!,MATCH("PISTA ROLAMENTO",#REF!,0),0,MATCH("3ª FAIXA",#REF!,0)-MATCH("PISTA ROLAMENTO",#REF!,0),1)</definedName>
    <definedName name="PreçoUnit_Pista" localSheetId="11">OFFSET(#REF!,MATCH("PISTA ROLAMENTO",#REF!,0),0,MATCH("3ª FAIXA",#REF!,0)-MATCH("PISTA ROLAMENTO",#REF!,0),1)</definedName>
    <definedName name="PreçoUnit_Pista" localSheetId="14">OFFSET(#REF!,MATCH("PISTA ROLAMENTO",#REF!,0),0,MATCH("3ª FAIXA",#REF!,0)-MATCH("PISTA ROLAMENTO",#REF!,0),1)</definedName>
    <definedName name="PreçoUnit_Pista">OFFSET(#REF!,MATCH("PISTA ROLAMENTO",#REF!,0),0,MATCH("3ª FAIXA",#REF!,0)-MATCH("PISTA ROLAMENTO",#REF!,0),1)</definedName>
    <definedName name="PRECP" localSheetId="12">#REF!</definedName>
    <definedName name="PRECP" localSheetId="11">#REF!</definedName>
    <definedName name="PRECP">#REF!</definedName>
    <definedName name="PRECREV" localSheetId="12">#REF!</definedName>
    <definedName name="PRECREV" localSheetId="11">#REF!</definedName>
    <definedName name="PRECREV" localSheetId="14">#REF!</definedName>
    <definedName name="PRECREV">#REF!</definedName>
    <definedName name="pref" localSheetId="12">#REF!</definedName>
    <definedName name="pref">#REF!</definedName>
    <definedName name="prego" localSheetId="12">#REF!</definedName>
    <definedName name="prego" localSheetId="11">#REF!</definedName>
    <definedName name="PREGO">#REF!</definedName>
    <definedName name="PREGO_1_X_16" localSheetId="12">#REF!</definedName>
    <definedName name="PREGO_1_X_16" localSheetId="11">#REF!</definedName>
    <definedName name="PREGO_1_X_16">#REF!</definedName>
    <definedName name="PREGO_2_12_X_12" localSheetId="12">#REF!</definedName>
    <definedName name="PREGO_2_12_X_12" localSheetId="11">#REF!</definedName>
    <definedName name="PREGO_2_12_X_12">#REF!</definedName>
    <definedName name="PREGO_2_12X10" localSheetId="12">#REF!</definedName>
    <definedName name="PREGO_2_12X10" localSheetId="11">#REF!</definedName>
    <definedName name="PREGO_2_12X10">#REF!</definedName>
    <definedName name="PREGO_2X11" localSheetId="12">#REF!</definedName>
    <definedName name="PREGO_2X11" localSheetId="11">#REF!</definedName>
    <definedName name="PREGO_2X11">#REF!</definedName>
    <definedName name="PREGO_2X12" localSheetId="12">#REF!</definedName>
    <definedName name="PREGO_2X12" localSheetId="11">#REF!</definedName>
    <definedName name="PREGO_2X12">#REF!</definedName>
    <definedName name="Premissas" localSheetId="12" hidden="1">{"summary1",#N/A,TRUE,"Comps";"summary2",#N/A,TRUE,"Comps";"summary3",#N/A,TRUE,"Comps"}</definedName>
    <definedName name="Premissas" hidden="1">{"summary1",#N/A,TRUE,"Comps";"summary2",#N/A,TRUE,"Comps";"summary3",#N/A,TRUE,"Comps"}</definedName>
    <definedName name="PREMN" localSheetId="12">#REF!</definedName>
    <definedName name="PREMN" localSheetId="11">#REF!</definedName>
    <definedName name="PREMN" localSheetId="14">#REF!</definedName>
    <definedName name="PREMN">#REF!</definedName>
    <definedName name="PREMOÇÃOPS" localSheetId="12">#REF!</definedName>
    <definedName name="PREMOÇÃOPS">#REF!</definedName>
    <definedName name="PresençaFaixaAdicional" localSheetId="12">#REF!</definedName>
    <definedName name="PresençaFaixaAdicional">#REF!</definedName>
    <definedName name="PRETRO" localSheetId="12">#REF!</definedName>
    <definedName name="PRETRO">#REF!</definedName>
    <definedName name="prg" localSheetId="12">#REF!</definedName>
    <definedName name="prg">#REF!</definedName>
    <definedName name="PRGC" localSheetId="12">#REF!</definedName>
    <definedName name="PRGC">#REF!</definedName>
    <definedName name="primeira" localSheetId="12">#REF!</definedName>
    <definedName name="primeira">#REF!</definedName>
    <definedName name="primeira_1" localSheetId="12">#REF!</definedName>
    <definedName name="primeira_1">#REF!</definedName>
    <definedName name="primeira_3" localSheetId="12">#REF!</definedName>
    <definedName name="primeira_3">#REF!</definedName>
    <definedName name="primeira_4" localSheetId="12">#REF!</definedName>
    <definedName name="primeira_4">#REF!</definedName>
    <definedName name="primeira_5" localSheetId="12">#REF!</definedName>
    <definedName name="primeira_5">#REF!</definedName>
    <definedName name="primeiraa" localSheetId="12">#REF!</definedName>
    <definedName name="primeiraa">#REF!</definedName>
    <definedName name="PrimeiraCamadaFinal" localSheetId="12">#REF!</definedName>
    <definedName name="PrimeiraCamadaFinal">#REF!</definedName>
    <definedName name="PRINC." localSheetId="12">#REF!</definedName>
    <definedName name="PRINC.">#REF!</definedName>
    <definedName name="Print" localSheetId="12">#REF!</definedName>
    <definedName name="Print" localSheetId="11">#REF!</definedName>
    <definedName name="Print" localSheetId="14">#REF!</definedName>
    <definedName name="Print">#REF!</definedName>
    <definedName name="Print_1" localSheetId="12">#REF!</definedName>
    <definedName name="Print_1">#REF!</definedName>
    <definedName name="Print_10" localSheetId="12">#REF!</definedName>
    <definedName name="Print_10">#REF!</definedName>
    <definedName name="Print_12" localSheetId="12">#REF!</definedName>
    <definedName name="Print_12">#REF!</definedName>
    <definedName name="Print_2" localSheetId="12">#REF!</definedName>
    <definedName name="Print_2">#REF!</definedName>
    <definedName name="Print_25" localSheetId="12">#REF!</definedName>
    <definedName name="Print_25" localSheetId="11">#REF!</definedName>
    <definedName name="Print_25" localSheetId="14">#REF!</definedName>
    <definedName name="Print_25">#REF!</definedName>
    <definedName name="Print_3" localSheetId="12">#REF!</definedName>
    <definedName name="Print_3">#REF!</definedName>
    <definedName name="Print_4" localSheetId="12">#REF!</definedName>
    <definedName name="Print_4">#REF!</definedName>
    <definedName name="Print_5" localSheetId="12">#REF!</definedName>
    <definedName name="Print_5">#REF!</definedName>
    <definedName name="Print_6" localSheetId="12">#REF!</definedName>
    <definedName name="Print_6">#REF!</definedName>
    <definedName name="Print_7" localSheetId="12">#REF!</definedName>
    <definedName name="Print_7">#REF!</definedName>
    <definedName name="Print_9" localSheetId="12">#REF!</definedName>
    <definedName name="Print_9">#REF!</definedName>
    <definedName name="Print_Area" localSheetId="12">#REF!</definedName>
    <definedName name="Print_Area">#REF!</definedName>
    <definedName name="Print_Area_1_1" localSheetId="12">#REF!</definedName>
    <definedName name="Print_Area_1_1">#REF!</definedName>
    <definedName name="Print_Area_MI" localSheetId="12">#REF!</definedName>
    <definedName name="Print_Area_MI" localSheetId="11">#REF!</definedName>
    <definedName name="Print_Area_MI" localSheetId="14">#REF!</definedName>
    <definedName name="Print_Area_MI">#REF!</definedName>
    <definedName name="Print_Area_MI_1" localSheetId="12">#REF!</definedName>
    <definedName name="Print_Area_MI_1" localSheetId="11">#REF!</definedName>
    <definedName name="Print_Area_MI_1" localSheetId="14">#REF!</definedName>
    <definedName name="Print_Area_MI_1">#REF!</definedName>
    <definedName name="Print_Area_MI_1_1" localSheetId="12">#REF!</definedName>
    <definedName name="Print_Area_MI_1_1">#REF!</definedName>
    <definedName name="Print_Area_MI_1_10" localSheetId="12">#REF!</definedName>
    <definedName name="Print_Area_MI_1_10">#REF!</definedName>
    <definedName name="Print_Area_MI_1_12" localSheetId="12">#REF!</definedName>
    <definedName name="Print_Area_MI_1_12">#REF!</definedName>
    <definedName name="Print_Area_MI_1_9" localSheetId="12">#REF!</definedName>
    <definedName name="Print_Area_MI_1_9">#REF!</definedName>
    <definedName name="Print_Area_MI_10" localSheetId="12">#REF!</definedName>
    <definedName name="Print_Area_MI_10">#REF!</definedName>
    <definedName name="Print_Area_MI_11">"$#REF!.$A$8:$G$165"</definedName>
    <definedName name="Print_Area_MI_12" localSheetId="12">#REF!</definedName>
    <definedName name="Print_Area_MI_12">#REF!</definedName>
    <definedName name="Print_Area_MI_13" localSheetId="12">#REF!</definedName>
    <definedName name="Print_Area_MI_13">#REF!</definedName>
    <definedName name="Print_Area_MI_14" localSheetId="12">#REF!</definedName>
    <definedName name="Print_Area_MI_14">#REF!</definedName>
    <definedName name="Print_Area_MI_15" localSheetId="12">#REF!</definedName>
    <definedName name="Print_Area_MI_15" localSheetId="11">#REF!</definedName>
    <definedName name="Print_Area_MI_15" localSheetId="14">#REF!</definedName>
    <definedName name="Print_Area_MI_15">#REF!</definedName>
    <definedName name="Print_Area_MI_16" localSheetId="12">#REF!</definedName>
    <definedName name="Print_Area_MI_16">#REF!</definedName>
    <definedName name="Print_Area_MI_19" localSheetId="12">#REF!</definedName>
    <definedName name="Print_Area_MI_19" localSheetId="11">#REF!</definedName>
    <definedName name="Print_Area_MI_19" localSheetId="14">#REF!</definedName>
    <definedName name="Print_Area_MI_19">#REF!</definedName>
    <definedName name="Print_Area_MI_19_16" localSheetId="12">#REF!</definedName>
    <definedName name="Print_Area_MI_19_16">#REF!</definedName>
    <definedName name="Print_Area_MI_2" localSheetId="12">#REF!</definedName>
    <definedName name="Print_Area_MI_2" localSheetId="11">NA()</definedName>
    <definedName name="Print_Area_MI_2" localSheetId="14">#REF!</definedName>
    <definedName name="Print_Area_MI_2">#REF!</definedName>
    <definedName name="Print_Area_MI_21" localSheetId="12">#REF!</definedName>
    <definedName name="Print_Area_MI_21" localSheetId="11">#REF!</definedName>
    <definedName name="Print_Area_MI_21" localSheetId="14">#REF!</definedName>
    <definedName name="Print_Area_MI_21">#REF!</definedName>
    <definedName name="Print_Area_MI_21_16" localSheetId="12">#REF!</definedName>
    <definedName name="Print_Area_MI_21_16">#REF!</definedName>
    <definedName name="Print_Area_MI_21_19" localSheetId="12">#REF!</definedName>
    <definedName name="Print_Area_MI_21_19" localSheetId="11">#REF!</definedName>
    <definedName name="Print_Area_MI_21_19" localSheetId="14">#REF!</definedName>
    <definedName name="Print_Area_MI_21_19">#REF!</definedName>
    <definedName name="Print_Area_MI_21_19_16" localSheetId="12">#REF!</definedName>
    <definedName name="Print_Area_MI_21_19_16">#REF!</definedName>
    <definedName name="Print_Area_MI_25" localSheetId="12">#REF!</definedName>
    <definedName name="Print_Area_MI_25" localSheetId="11">#REF!</definedName>
    <definedName name="Print_Area_MI_25" localSheetId="14">#REF!</definedName>
    <definedName name="Print_Area_MI_25">#REF!</definedName>
    <definedName name="Print_Area_MI_3" localSheetId="12">#REF!</definedName>
    <definedName name="Print_Area_MI_3" localSheetId="11">#REF!</definedName>
    <definedName name="Print_Area_MI_3" localSheetId="14">#REF!</definedName>
    <definedName name="Print_Area_MI_3">#REF!</definedName>
    <definedName name="Print_Area_MI_3_1" localSheetId="12">#REF!</definedName>
    <definedName name="Print_Area_MI_3_1">#REF!</definedName>
    <definedName name="Print_Area_MI_3_10" localSheetId="12">#REF!</definedName>
    <definedName name="Print_Area_MI_3_10">#REF!</definedName>
    <definedName name="Print_Area_MI_3_12" localSheetId="12">#REF!</definedName>
    <definedName name="Print_Area_MI_3_12">#REF!</definedName>
    <definedName name="Print_Area_MI_3_9" localSheetId="12">#REF!</definedName>
    <definedName name="Print_Area_MI_3_9">#REF!</definedName>
    <definedName name="Print_Area_MI_4" localSheetId="12">#REF!</definedName>
    <definedName name="Print_Area_MI_4" localSheetId="11">#REF!</definedName>
    <definedName name="Print_Area_MI_4" localSheetId="14">#REF!</definedName>
    <definedName name="Print_Area_MI_4">#REF!</definedName>
    <definedName name="Print_Area_MI_5" localSheetId="12">#REF!</definedName>
    <definedName name="Print_Area_MI_5" localSheetId="11">#REF!</definedName>
    <definedName name="Print_Area_MI_5" localSheetId="14">#REF!</definedName>
    <definedName name="Print_Area_MI_5">#REF!</definedName>
    <definedName name="Print_Area_MI_6" localSheetId="12">#REF!</definedName>
    <definedName name="Print_Area_MI_6">#REF!</definedName>
    <definedName name="Print_Area_MI_7" localSheetId="12">#REF!</definedName>
    <definedName name="Print_Area_MI_7">#REF!</definedName>
    <definedName name="Print_Area_MI_9" localSheetId="12">#REF!</definedName>
    <definedName name="Print_Area_MI_9">#REF!</definedName>
    <definedName name="Print_Area_MII" localSheetId="12">#REF!</definedName>
    <definedName name="Print_Area_MII">#REF!</definedName>
    <definedName name="Print_Titles">#N/A</definedName>
    <definedName name="PRINT_TITLES_MI" localSheetId="12">#REF!</definedName>
    <definedName name="PRINT_TITLES_MI" localSheetId="11">#REF!</definedName>
    <definedName name="PRINT_TITLES_MI" localSheetId="14">#REF!</definedName>
    <definedName name="PRINT_TITLES_MI">#REF!</definedName>
    <definedName name="PRINT_TITLES_MI_1" localSheetId="12">#REF!</definedName>
    <definedName name="PRINT_TITLES_MI_1" localSheetId="11">#REF!</definedName>
    <definedName name="PRINT_TITLES_MI_1" localSheetId="14">#REF!</definedName>
    <definedName name="PRINT_TITLES_MI_1">#REF!</definedName>
    <definedName name="PRINT_TITLES_MI_10" localSheetId="12">#REF!</definedName>
    <definedName name="PRINT_TITLES_MI_10">#REF!</definedName>
    <definedName name="PRINT_TITLES_MI_11">"$#REF!.$A$1:$IV$7"</definedName>
    <definedName name="PRINT_TITLES_MI_12" localSheetId="12">#REF!</definedName>
    <definedName name="PRINT_TITLES_MI_12">#REF!</definedName>
    <definedName name="PRINT_TITLES_MI_13" localSheetId="12">#REF!</definedName>
    <definedName name="PRINT_TITLES_MI_13">#REF!</definedName>
    <definedName name="PRINT_TITLES_MI_14" localSheetId="12">#REF!</definedName>
    <definedName name="PRINT_TITLES_MI_14">#REF!</definedName>
    <definedName name="PRINT_TITLES_MI_15" localSheetId="12">#REF!</definedName>
    <definedName name="PRINT_TITLES_MI_15" localSheetId="11">#REF!</definedName>
    <definedName name="PRINT_TITLES_MI_15" localSheetId="14">#REF!</definedName>
    <definedName name="PRINT_TITLES_MI_15">#REF!</definedName>
    <definedName name="PRINT_TITLES_MI_16" localSheetId="12">#REF!</definedName>
    <definedName name="PRINT_TITLES_MI_16">#REF!</definedName>
    <definedName name="PRINT_TITLES_MI_19" localSheetId="12">#REF!</definedName>
    <definedName name="PRINT_TITLES_MI_19" localSheetId="11">#REF!</definedName>
    <definedName name="PRINT_TITLES_MI_19" localSheetId="14">#REF!</definedName>
    <definedName name="PRINT_TITLES_MI_19">#REF!</definedName>
    <definedName name="PRINT_TITLES_MI_19_16" localSheetId="12">#REF!</definedName>
    <definedName name="PRINT_TITLES_MI_19_16">#REF!</definedName>
    <definedName name="PRINT_TITLES_MI_2">NA()</definedName>
    <definedName name="PRINT_TITLES_MI_3" localSheetId="12">#REF!</definedName>
    <definedName name="PRINT_TITLES_MI_3" localSheetId="11">#REF!</definedName>
    <definedName name="PRINT_TITLES_MI_3" localSheetId="14">#REF!</definedName>
    <definedName name="PRINT_TITLES_MI_3">#REF!</definedName>
    <definedName name="PRINT_TITLES_MI_3_1" localSheetId="12">#REF!</definedName>
    <definedName name="PRINT_TITLES_MI_3_1">#REF!</definedName>
    <definedName name="PRINT_TITLES_MI_3_10" localSheetId="12">#REF!</definedName>
    <definedName name="PRINT_TITLES_MI_3_10">#REF!</definedName>
    <definedName name="PRINT_TITLES_MI_3_12" localSheetId="12">#REF!</definedName>
    <definedName name="PRINT_TITLES_MI_3_12">#REF!</definedName>
    <definedName name="PRINT_TITLES_MI_3_9" localSheetId="12">#REF!</definedName>
    <definedName name="PRINT_TITLES_MI_3_9">#REF!</definedName>
    <definedName name="PRINT_TITLES_MI_4" localSheetId="12">#REF!</definedName>
    <definedName name="PRINT_TITLES_MI_4" localSheetId="11">#REF!</definedName>
    <definedName name="PRINT_TITLES_MI_4" localSheetId="14">#REF!</definedName>
    <definedName name="PRINT_TITLES_MI_4">#REF!</definedName>
    <definedName name="PRINT_TITLES_MI_5" localSheetId="12">#REF!</definedName>
    <definedName name="PRINT_TITLES_MI_5" localSheetId="11">#REF!</definedName>
    <definedName name="PRINT_TITLES_MI_5" localSheetId="14">#REF!</definedName>
    <definedName name="PRINT_TITLES_MI_5">#REF!</definedName>
    <definedName name="PRINT_TITLES_MI_9" localSheetId="12">#REF!</definedName>
    <definedName name="PRINT_TITLES_MI_9">#REF!</definedName>
    <definedName name="PRINT_TITLES_MII" localSheetId="12">#REF!</definedName>
    <definedName name="PRINT_TITLES_MII">#REF!</definedName>
    <definedName name="PRL.1C" localSheetId="12">#REF!</definedName>
    <definedName name="PRL.1C">#REF!</definedName>
    <definedName name="PRM" localSheetId="12">#REF!</definedName>
    <definedName name="PRM">#REF!</definedName>
    <definedName name="PRM.1C" localSheetId="12">#REF!</definedName>
    <definedName name="PRM.1C">#REF!</definedName>
    <definedName name="PRM1C" localSheetId="12">#REF!</definedName>
    <definedName name="PRM1C" localSheetId="11">#REF!</definedName>
    <definedName name="PRM1C">#REF!</definedName>
    <definedName name="PRMAT" localSheetId="12">#REF!</definedName>
    <definedName name="PRMAT">#REF!</definedName>
    <definedName name="PRMCC">"'file:///D:/Meus documentos/ANASTÁCIO/SERCEL/BR262990800.xls'#$SERVIÇOS.$#REF!$#REF!"</definedName>
    <definedName name="PRMEC" localSheetId="12">#REF!</definedName>
    <definedName name="PRMEC">#REF!</definedName>
    <definedName name="PRMECAT" localSheetId="12">#REF!</definedName>
    <definedName name="PRMECAT">#REF!</definedName>
    <definedName name="PRMFD" localSheetId="12">#REF!</definedName>
    <definedName name="PRMFD">#REF!</definedName>
    <definedName name="PRMN" localSheetId="12">#REF!</definedName>
    <definedName name="PRMN" localSheetId="11">#REF!</definedName>
    <definedName name="PRMN" localSheetId="14">#REF!</definedName>
    <definedName name="PRMN">#REF!</definedName>
    <definedName name="PRMSH" localSheetId="12">#REF!</definedName>
    <definedName name="PRMSH">#REF!</definedName>
    <definedName name="proc" localSheetId="12">#REF!</definedName>
    <definedName name="proc">#REF!</definedName>
    <definedName name="PROD_1" localSheetId="17" hidden="1">{#N/A,#N/A,TRUE,"Serviços"}</definedName>
    <definedName name="PROD_1" localSheetId="12" hidden="1">{#N/A,#N/A,TRUE,"Serviços"}</definedName>
    <definedName name="PROD_1" localSheetId="15" hidden="1">{#N/A,#N/A,TRUE,"Serviços"}</definedName>
    <definedName name="PROD_1" localSheetId="9">{#N/A,#N/A,TRUE,"Serviços"}</definedName>
    <definedName name="PROD_1" localSheetId="11" hidden="1">{#N/A,#N/A,TRUE,"Serviços"}</definedName>
    <definedName name="PROD_1" localSheetId="6" hidden="1">{#N/A,#N/A,TRUE,"Serviços"}</definedName>
    <definedName name="PROD_1" localSheetId="16" hidden="1">{#N/A,#N/A,TRUE,"Serviços"}</definedName>
    <definedName name="PROD_1" hidden="1">{#N/A,#N/A,TRUE,"Serviços"}</definedName>
    <definedName name="PROD_11" localSheetId="17" hidden="1">{#N/A,#N/A,TRUE,"Serviços"}</definedName>
    <definedName name="PROD_11" localSheetId="12" hidden="1">{#N/A,#N/A,TRUE,"Serviços"}</definedName>
    <definedName name="PROD_11" localSheetId="15" hidden="1">{#N/A,#N/A,TRUE,"Serviços"}</definedName>
    <definedName name="PROD_11" localSheetId="9">{#N/A,#N/A,TRUE,"Serviços"}</definedName>
    <definedName name="PROD_11" localSheetId="11" hidden="1">{#N/A,#N/A,TRUE,"Serviços"}</definedName>
    <definedName name="PROD_11" localSheetId="6" hidden="1">{#N/A,#N/A,TRUE,"Serviços"}</definedName>
    <definedName name="PROD_11" localSheetId="16" hidden="1">{#N/A,#N/A,TRUE,"Serviços"}</definedName>
    <definedName name="PROD_11" hidden="1">{#N/A,#N/A,TRUE,"Serviços"}</definedName>
    <definedName name="ProdAnexo" localSheetId="12">#REF!</definedName>
    <definedName name="ProdAnexo" localSheetId="11">#REF!</definedName>
    <definedName name="ProdAnexo">#REF!</definedName>
    <definedName name="ProdNome" localSheetId="12">#REF!</definedName>
    <definedName name="ProdNome">#REF!</definedName>
    <definedName name="produção" localSheetId="12">#REF!</definedName>
    <definedName name="Produção" localSheetId="11">#REF!</definedName>
    <definedName name="produção" localSheetId="14">#REF!</definedName>
    <definedName name="produção">#REF!</definedName>
    <definedName name="PRODUÇÃO.JAN" localSheetId="11">#REF!</definedName>
    <definedName name="PRODUÇÃO.JAN">#N/A</definedName>
    <definedName name="PRODUÇÃO.JAN_10" localSheetId="11">#REF!</definedName>
    <definedName name="PRODUÇÃO.JAN_10">#N/A</definedName>
    <definedName name="PRODUÇÃO.JAN_11" localSheetId="11">#REF!</definedName>
    <definedName name="PRODUÇÃO.JAN_11">#N/A</definedName>
    <definedName name="PRODUÇÃO.JAN_12" localSheetId="11">#REF!</definedName>
    <definedName name="PRODUÇÃO.JAN_12">#N/A</definedName>
    <definedName name="PRODUÇÃO.JAN_13" localSheetId="11">#REF!</definedName>
    <definedName name="PRODUÇÃO.JAN_13">#N/A</definedName>
    <definedName name="PRODUÇÃO.JAN_14" localSheetId="11">#REF!</definedName>
    <definedName name="PRODUÇÃO.JAN_14">#N/A</definedName>
    <definedName name="PRODUÇÃO.JAN_15" localSheetId="11">#REF!</definedName>
    <definedName name="PRODUÇÃO.JAN_15">#N/A</definedName>
    <definedName name="PRODUÇÃO.JAN_16" localSheetId="11">#REF!</definedName>
    <definedName name="PRODUÇÃO.JAN_16">#N/A</definedName>
    <definedName name="PRODUÇÃO.JAN_17" localSheetId="11">#REF!</definedName>
    <definedName name="PRODUÇÃO.JAN_17">#N/A</definedName>
    <definedName name="PRODUÇÃO.JAN_18" localSheetId="11">#REF!</definedName>
    <definedName name="PRODUÇÃO.JAN_18">#N/A</definedName>
    <definedName name="PRODUÇÃO.JAN_2" localSheetId="11">#REF!</definedName>
    <definedName name="PRODUÇÃO.JAN_2">#N/A</definedName>
    <definedName name="PRODUÇÃO.JAN_5" localSheetId="11">#REF!</definedName>
    <definedName name="PRODUÇÃO.JAN_5">#N/A</definedName>
    <definedName name="PRODUÇÃO.JAN_6" localSheetId="11">#REF!</definedName>
    <definedName name="PRODUÇÃO.JAN_6">#N/A</definedName>
    <definedName name="PRODUÇÃO.JAN_7" localSheetId="11">#REF!</definedName>
    <definedName name="PRODUÇÃO.JAN_7">#N/A</definedName>
    <definedName name="PRODUÇÃO.JAN_8" localSheetId="11">#REF!</definedName>
    <definedName name="PRODUÇÃO.JAN_8">#N/A</definedName>
    <definedName name="PRODUÇÃO.JAN_9" localSheetId="11">#REF!</definedName>
    <definedName name="PRODUÇÃO.JAN_9">#N/A</definedName>
    <definedName name="Produção_10" localSheetId="11">#REF!</definedName>
    <definedName name="Produção_10">#N/A</definedName>
    <definedName name="Produção_11" localSheetId="11">#REF!</definedName>
    <definedName name="Produção_11">#N/A</definedName>
    <definedName name="Produção_12" localSheetId="11">#REF!</definedName>
    <definedName name="Produção_12">#N/A</definedName>
    <definedName name="Produção_13">#NAME?</definedName>
    <definedName name="Produção_14" localSheetId="11">#REF!</definedName>
    <definedName name="Produção_14">#N/A</definedName>
    <definedName name="Produção_15" localSheetId="11">#REF!</definedName>
    <definedName name="Produção_15">#N/A</definedName>
    <definedName name="Produção_16" localSheetId="11">#REF!</definedName>
    <definedName name="Produção_16">#N/A</definedName>
    <definedName name="Produção_17" localSheetId="11">#REF!</definedName>
    <definedName name="Produção_17">#N/A</definedName>
    <definedName name="Produção_18" localSheetId="11">#REF!</definedName>
    <definedName name="Produção_18">#N/A</definedName>
    <definedName name="Produção_2" localSheetId="11">#REF!</definedName>
    <definedName name="Produção_2">#N/A</definedName>
    <definedName name="Produção_5" localSheetId="11">#REF!</definedName>
    <definedName name="Produção_5">#N/A</definedName>
    <definedName name="Produção_6" localSheetId="11">#REF!</definedName>
    <definedName name="Produção_6">#N/A</definedName>
    <definedName name="Produção_7" localSheetId="11">#REF!</definedName>
    <definedName name="Produção_7">#N/A</definedName>
    <definedName name="Produção_8" localSheetId="11">#REF!</definedName>
    <definedName name="Produção_8">#N/A</definedName>
    <definedName name="Produção_9" localSheetId="11">#REF!</definedName>
    <definedName name="Produção_9">#N/A</definedName>
    <definedName name="produçao1" localSheetId="12">#REF!</definedName>
    <definedName name="produçao1" localSheetId="11">#REF!</definedName>
    <definedName name="produçao1" localSheetId="14">#REF!</definedName>
    <definedName name="produçao1">#REF!</definedName>
    <definedName name="PRODUCAO364">#N/A</definedName>
    <definedName name="PRODUCAO364_1" localSheetId="12">#REF!</definedName>
    <definedName name="PRODUCAO364_1" localSheetId="11">#REF!</definedName>
    <definedName name="PRODUCAO364_1" localSheetId="14">#REF!</definedName>
    <definedName name="PRODUCAO364_1">#REF!</definedName>
    <definedName name="proj" localSheetId="12">#REF!</definedName>
    <definedName name="proj" localSheetId="11">#REF!</definedName>
    <definedName name="proj" localSheetId="14">#REF!</definedName>
    <definedName name="proj">#REF!</definedName>
    <definedName name="proj_2" localSheetId="12">#REF!</definedName>
    <definedName name="proj_2" localSheetId="11">#REF!</definedName>
    <definedName name="proj_2" localSheetId="14">#REF!</definedName>
    <definedName name="proj_2">#REF!</definedName>
    <definedName name="PROJETO" localSheetId="12">#REF!</definedName>
    <definedName name="PROJETO">#REF!</definedName>
    <definedName name="PROJETO_10" localSheetId="12">#REF!</definedName>
    <definedName name="PROJETO_10">#REF!</definedName>
    <definedName name="PROJETO_17" localSheetId="12">#REF!</definedName>
    <definedName name="PROJETO_17">#REF!</definedName>
    <definedName name="PROJETO_6" localSheetId="12">#REF!</definedName>
    <definedName name="PROJETO_6">#REF!</definedName>
    <definedName name="PROJETO_7" localSheetId="12">#REF!</definedName>
    <definedName name="PROJETO_7">#REF!</definedName>
    <definedName name="PROJETO_8" localSheetId="12">#REF!</definedName>
    <definedName name="PROJETO_8">#REF!</definedName>
    <definedName name="PROJETO_9" localSheetId="12">#REF!</definedName>
    <definedName name="PROJETO_9">#REF!</definedName>
    <definedName name="PROJETO_MACRO">#REF!</definedName>
    <definedName name="PROJETO_MACRODRENAGEM">#REF!</definedName>
    <definedName name="PROMZ" localSheetId="12">#REF!</definedName>
    <definedName name="PROMZ" localSheetId="11">#REF!</definedName>
    <definedName name="PROMZ" localSheetId="14">#REF!</definedName>
    <definedName name="PROMZ">#REF!</definedName>
    <definedName name="PROP" localSheetId="12">#REF!</definedName>
    <definedName name="PROP">#REF!</definedName>
    <definedName name="proposta" localSheetId="12">#REF!</definedName>
    <definedName name="proposta">#REF!</definedName>
    <definedName name="PROPRIETARIO" localSheetId="12">#REF!</definedName>
    <definedName name="PROPRIETARIO">#REF!</definedName>
    <definedName name="prot.ambient" localSheetId="12">#REF!</definedName>
    <definedName name="prot.ambient" localSheetId="11">#REF!</definedName>
    <definedName name="prot.ambient" localSheetId="14">#REF!</definedName>
    <definedName name="prot.ambient">#REF!</definedName>
    <definedName name="prot.ambient_1" localSheetId="12">#REF!</definedName>
    <definedName name="prot.ambient_1" localSheetId="11">#REF!</definedName>
    <definedName name="prot.ambient_1" localSheetId="14">#REF!</definedName>
    <definedName name="prot.ambient_1">#REF!</definedName>
    <definedName name="prot.ambient_10" localSheetId="12">#REF!</definedName>
    <definedName name="prot.ambient_10">#REF!</definedName>
    <definedName name="prot.ambient_12" localSheetId="12">#REF!</definedName>
    <definedName name="prot.ambient_12">#REF!</definedName>
    <definedName name="prot.ambient_2" localSheetId="12">#REF!</definedName>
    <definedName name="prot.ambient_2" localSheetId="11">#REF!</definedName>
    <definedName name="prot.ambient_2" localSheetId="14">#REF!</definedName>
    <definedName name="prot.ambient_2">#REF!</definedName>
    <definedName name="prot.ambient_3" localSheetId="12">#REF!</definedName>
    <definedName name="prot.ambient_3" localSheetId="11">#REF!</definedName>
    <definedName name="prot.ambient_3" localSheetId="14">#REF!</definedName>
    <definedName name="prot.ambient_3">#REF!</definedName>
    <definedName name="prot.ambient_4" localSheetId="12">#REF!</definedName>
    <definedName name="prot.ambient_4" localSheetId="11">#REF!</definedName>
    <definedName name="prot.ambient_4" localSheetId="14">#REF!</definedName>
    <definedName name="prot.ambient_4">#REF!</definedName>
    <definedName name="prot.ambient_9" localSheetId="12">#REF!</definedName>
    <definedName name="prot.ambient_9">#REF!</definedName>
    <definedName name="ProteçãoAmbiental" localSheetId="12">#REF!</definedName>
    <definedName name="ProteçãoAmbiental">#REF!</definedName>
    <definedName name="PRP" localSheetId="12">#REF!</definedName>
    <definedName name="PRP" localSheetId="11">#REF!</definedName>
    <definedName name="PRP" localSheetId="14">#REF!</definedName>
    <definedName name="PRP">#REF!</definedName>
    <definedName name="PRPA" localSheetId="12">#REF!</definedName>
    <definedName name="PRPA" localSheetId="11">#REF!</definedName>
    <definedName name="PRPA">#REF!</definedName>
    <definedName name="PRPDMAN" localSheetId="12">#REF!</definedName>
    <definedName name="PRPDMAN">#REF!</definedName>
    <definedName name="PRPDMEC" localSheetId="12">#REF!</definedName>
    <definedName name="PRPDMEC">#REF!</definedName>
    <definedName name="PRPL" localSheetId="12">#REF!</definedName>
    <definedName name="PRPL" localSheetId="11">#REF!</definedName>
    <definedName name="PRPL">#REF!</definedName>
    <definedName name="PRPS" localSheetId="12">#REF!</definedName>
    <definedName name="PRPS">#REF!</definedName>
    <definedName name="PRPT" localSheetId="12">#REF!</definedName>
    <definedName name="PRPT" localSheetId="11">#REF!</definedName>
    <definedName name="PRPT">#REF!</definedName>
    <definedName name="PRR.1C" localSheetId="12">#REF!</definedName>
    <definedName name="PRR.1C">#REF!</definedName>
    <definedName name="PRR1C" localSheetId="12">#REF!</definedName>
    <definedName name="PRR1C" localSheetId="11">#REF!</definedName>
    <definedName name="PRR1C" localSheetId="14">#REF!</definedName>
    <definedName name="PRR1C">#REF!</definedName>
    <definedName name="PRRMBF">"'file:///D:/Meus documentos/ANASTÁCIO/SERCEL/BR262990800.xls'#$SERVIÇOS.$#REF!$#REF!"</definedName>
    <definedName name="PRRMBUQ" localSheetId="12">#REF!</definedName>
    <definedName name="PRRMBUQ">#REF!</definedName>
    <definedName name="PRRP" localSheetId="12">#REF!</definedName>
    <definedName name="PRRP" localSheetId="11">#REF!</definedName>
    <definedName name="PRRP">#REF!</definedName>
    <definedName name="PRZ" localSheetId="12">#REF!</definedName>
    <definedName name="PRZ" localSheetId="11">#REF!</definedName>
    <definedName name="PRZ" localSheetId="14">#REF!</definedName>
    <definedName name="PRZ">#REF!</definedName>
    <definedName name="PS" localSheetId="12">#REF!</definedName>
    <definedName name="PS">#REF!</definedName>
    <definedName name="PSCB" localSheetId="12">#REF!</definedName>
    <definedName name="PSCB">#REF!</definedName>
    <definedName name="PSELAGEM" localSheetId="12">#REF!</definedName>
    <definedName name="PSELAGEM">#REF!</definedName>
    <definedName name="PSERVENTE">#N/A</definedName>
    <definedName name="PSERVENTE_1" localSheetId="12">#REF!</definedName>
    <definedName name="PSERVENTE_1" localSheetId="11">#REF!</definedName>
    <definedName name="PSERVENTE_1" localSheetId="14">#REF!</definedName>
    <definedName name="PSERVENTE_1">#REF!</definedName>
    <definedName name="PSERVIÇOS" localSheetId="12">#REF!</definedName>
    <definedName name="PSERVIÇOS" localSheetId="11">#REF!</definedName>
    <definedName name="PSERVIÇOS" localSheetId="14">#REF!</definedName>
    <definedName name="PSERVIÇOS">#REF!</definedName>
    <definedName name="PSERVIÇOS_1" localSheetId="12">#REF!</definedName>
    <definedName name="PSERVIÇOS_1" localSheetId="11">#REF!</definedName>
    <definedName name="PSERVIÇOS_1" localSheetId="14">#REF!</definedName>
    <definedName name="PSERVIÇOS_1">#REF!</definedName>
    <definedName name="PSERVIÇOS_25" localSheetId="12">#REF!</definedName>
    <definedName name="PSERVIÇOS_25" localSheetId="11">#REF!</definedName>
    <definedName name="PSERVIÇOS_25" localSheetId="14">#REF!</definedName>
    <definedName name="PSERVIÇOS_25">#REF!</definedName>
    <definedName name="PSINAL" localSheetId="12">#REF!</definedName>
    <definedName name="PSINAL" localSheetId="11">#REF!</definedName>
    <definedName name="PSINAL" localSheetId="14">#REF!</definedName>
    <definedName name="PSINAL">#REF!</definedName>
    <definedName name="PSMC" localSheetId="12">#REF!</definedName>
    <definedName name="PSMC">#REF!</definedName>
    <definedName name="PST" localSheetId="12">#REF!</definedName>
    <definedName name="PST" localSheetId="11">#REF!</definedName>
    <definedName name="PST" localSheetId="14">#REF!</definedName>
    <definedName name="PST">#REF!</definedName>
    <definedName name="PTA1A" localSheetId="12">#REF!</definedName>
    <definedName name="PTA1A">#REF!</definedName>
    <definedName name="PTA2A" localSheetId="12">#REF!</definedName>
    <definedName name="PTA2A">#REF!</definedName>
    <definedName name="PTB" localSheetId="12">#REF!</definedName>
    <definedName name="PTB">#REF!</definedName>
    <definedName name="PTBA" localSheetId="12">#REF!</definedName>
    <definedName name="PTBA" localSheetId="11">#REF!</definedName>
    <definedName name="PTBA">#REF!</definedName>
    <definedName name="PTBT" localSheetId="12">#REF!</definedName>
    <definedName name="PTBT" localSheetId="11">#REF!</definedName>
    <definedName name="PTBT">#REF!</definedName>
    <definedName name="PTCAP20" localSheetId="12">#REF!</definedName>
    <definedName name="PTCAP20" localSheetId="11">#REF!</definedName>
    <definedName name="PTCAP20">#REF!</definedName>
    <definedName name="PTCAP20MBQ" localSheetId="12">#REF!</definedName>
    <definedName name="PTCAP20MBQ">#REF!</definedName>
    <definedName name="PTCAP20MBUQ" localSheetId="12">#REF!</definedName>
    <definedName name="PTCAP20MBUQ">#REF!</definedName>
    <definedName name="PTCAP50MBUQ" localSheetId="12">#REF!</definedName>
    <definedName name="PTCAP50MBUQ">#REF!</definedName>
    <definedName name="PTCAPMBUQ" localSheetId="12">#REF!</definedName>
    <definedName name="PTCAPMBUQ">#REF!</definedName>
    <definedName name="PTCB4" localSheetId="12">#REF!</definedName>
    <definedName name="PTCB4" localSheetId="11">#REF!</definedName>
    <definedName name="PTCB4" localSheetId="14">#REF!</definedName>
    <definedName name="PTCB4">#REF!</definedName>
    <definedName name="PTCC" localSheetId="12">#REF!</definedName>
    <definedName name="PTCC">#REF!</definedName>
    <definedName name="PTCC4" localSheetId="12">#REF!</definedName>
    <definedName name="PTCC4" localSheetId="11">#REF!</definedName>
    <definedName name="PTCC4" localSheetId="14">#REF!</definedName>
    <definedName name="PTCC4">#REF!</definedName>
    <definedName name="PTCCB10" localSheetId="12">#REF!</definedName>
    <definedName name="PTCCB10">#REF!</definedName>
    <definedName name="PTCM30" localSheetId="12">#REF!</definedName>
    <definedName name="PTCM30" localSheetId="11">#REF!</definedName>
    <definedName name="PTCM30">#REF!</definedName>
    <definedName name="PTCM30IMP" localSheetId="12">#REF!</definedName>
    <definedName name="PTCM30IMP" localSheetId="11">#REF!</definedName>
    <definedName name="PTCM30IMP">#REF!</definedName>
    <definedName name="PTCM30RP" localSheetId="12">#REF!</definedName>
    <definedName name="PTCM30RP">#REF!</definedName>
    <definedName name="PTCM30TB" localSheetId="12">#REF!</definedName>
    <definedName name="PTCM30TB">#REF!</definedName>
    <definedName name="PTCMI" localSheetId="12">#REF!</definedName>
    <definedName name="PTCMI">#REF!</definedName>
    <definedName name="PTCMRP" localSheetId="12">#REF!</definedName>
    <definedName name="PTCMRP">#REF!</definedName>
    <definedName name="pte" localSheetId="12">BDI!pte</definedName>
    <definedName name="pte" localSheetId="11">#N/A</definedName>
    <definedName name="pte">[0]!pte</definedName>
    <definedName name="pte_38">#N/A</definedName>
    <definedName name="PTEB4" localSheetId="12">#REF!</definedName>
    <definedName name="PTEB4" localSheetId="11">#REF!</definedName>
    <definedName name="PTEB4" localSheetId="14">#REF!</definedName>
    <definedName name="PTEB4">#REF!</definedName>
    <definedName name="PTEMULCS" localSheetId="12">#REF!</definedName>
    <definedName name="PTEMULCS" localSheetId="11">#REF!</definedName>
    <definedName name="PTEMULCS">#REF!</definedName>
    <definedName name="PTEMULFLEX" localSheetId="12">#REF!</definedName>
    <definedName name="PTEMULFLEX">#REF!</definedName>
    <definedName name="PTEMULMICRO" localSheetId="12">#REF!</definedName>
    <definedName name="PTEMULMICRO">#REF!</definedName>
    <definedName name="PTEMULTSD" localSheetId="12">#REF!</definedName>
    <definedName name="PTEMULTSD">#REF!</definedName>
    <definedName name="PTEMULTSS" localSheetId="12">#REF!</definedName>
    <definedName name="PTEMULTSS" localSheetId="11">#REF!</definedName>
    <definedName name="PTEMULTSS">#REF!</definedName>
    <definedName name="PTLB10" localSheetId="12">#REF!</definedName>
    <definedName name="PTLB10">#REF!</definedName>
    <definedName name="PTLCB10" localSheetId="12">#REF!</definedName>
    <definedName name="PTLCB10" localSheetId="11">#REF!</definedName>
    <definedName name="PTLCB10" localSheetId="14">#REF!</definedName>
    <definedName name="PTLCB10">#REF!</definedName>
    <definedName name="PTLCB5" localSheetId="12">#REF!</definedName>
    <definedName name="PTLCB5">#REF!</definedName>
    <definedName name="PTLCC4" localSheetId="12">#REF!</definedName>
    <definedName name="PTLCC4">#REF!</definedName>
    <definedName name="PTLMB" localSheetId="12">#REF!</definedName>
    <definedName name="PTLMB">#REF!</definedName>
    <definedName name="PTLMR" localSheetId="12">#REF!</definedName>
    <definedName name="PTLMR">#REF!</definedName>
    <definedName name="Pto" localSheetId="12" hidden="1">ROUND(#REF!*#REF!,2)</definedName>
    <definedName name="Pto" localSheetId="15" hidden="1">ROUND([12]Planilha!$D1*[12]Planilha!$E1,2)</definedName>
    <definedName name="Pto" localSheetId="11">ROUND(#REF!*#REF!,2)</definedName>
    <definedName name="Pto" localSheetId="14" hidden="1">ROUND(#REF!*#REF!,2)</definedName>
    <definedName name="Pto" hidden="1">ROUND(#REF!*#REF!,2)</definedName>
    <definedName name="PTONSUCATA" localSheetId="12">#REF!</definedName>
    <definedName name="PTONSUCATA" localSheetId="11">#REF!</definedName>
    <definedName name="PTONSUCATA" localSheetId="14">#REF!</definedName>
    <definedName name="PTONSUCATA">#REF!</definedName>
    <definedName name="Ptotal" localSheetId="12">ROUND(#REF!*#REF!,2)</definedName>
    <definedName name="Ptotal" localSheetId="11">ROUND(#REF!*#REF!,2)</definedName>
    <definedName name="Ptotal">ROUND(#REF!*#REF!,2)</definedName>
    <definedName name="PTRC1CMICRO" localSheetId="12">#REF!</definedName>
    <definedName name="PTRC1CMICRO">#REF!</definedName>
    <definedName name="PTRL1C0.8" localSheetId="12">#REF!</definedName>
    <definedName name="PTRL1C0.8">#REF!</definedName>
    <definedName name="PTRL1CE" localSheetId="12">#REF!</definedName>
    <definedName name="PTRL1CE">#REF!</definedName>
    <definedName name="PTRL1CLAMAG" localSheetId="12">#REF!</definedName>
    <definedName name="PTRL1CLAMAG">#REF!</definedName>
    <definedName name="PTRL1CLG" localSheetId="12">#REF!</definedName>
    <definedName name="PTRL1CLG">#REF!</definedName>
    <definedName name="PTRL1CMBF" localSheetId="12">#REF!</definedName>
    <definedName name="PTRL1CMBF">#REF!</definedName>
    <definedName name="PTRL1CMBUF" localSheetId="12">#REF!</definedName>
    <definedName name="PTRL1CMBUF">#REF!</definedName>
    <definedName name="PTRM1C" localSheetId="12">#REF!</definedName>
    <definedName name="PTRM1C" localSheetId="11">#REF!</definedName>
    <definedName name="PTRM1C">#REF!</definedName>
    <definedName name="PTRR1C" localSheetId="12">#REF!</definedName>
    <definedName name="PTRR1C" localSheetId="11">#REF!</definedName>
    <definedName name="PTRR1C">#REF!</definedName>
    <definedName name="PTRR1CCD" localSheetId="12">#REF!</definedName>
    <definedName name="PTRR1CCD">#REF!</definedName>
    <definedName name="PTRR1CP" localSheetId="12">#REF!</definedName>
    <definedName name="PTRR1CP">#REF!</definedName>
    <definedName name="PTRR1CPL" localSheetId="12">#REF!</definedName>
    <definedName name="PTRR1CPL">#REF!</definedName>
    <definedName name="PTRR1CST" localSheetId="12">#REF!</definedName>
    <definedName name="PTRR1CST" localSheetId="11">#REF!</definedName>
    <definedName name="PTRR1CST">#REF!</definedName>
    <definedName name="PTRR1CTB" localSheetId="12">#REF!</definedName>
    <definedName name="PTRR1CTB">#REF!</definedName>
    <definedName name="PTRR2CCS" localSheetId="12">#REF!</definedName>
    <definedName name="PTRR2CCS">#REF!</definedName>
    <definedName name="PTRR2CETSD" localSheetId="12">#REF!</definedName>
    <definedName name="PTRR2CETSD">#REF!</definedName>
    <definedName name="PTRR2CETSS" localSheetId="12">#REF!</definedName>
    <definedName name="PTRR2CETSS">#REF!</definedName>
    <definedName name="PTSCAP20MBQ" localSheetId="12">#REF!</definedName>
    <definedName name="PTSCAP20MBQ" localSheetId="11">#REF!</definedName>
    <definedName name="PTSCAP20MBQ" localSheetId="14">#REF!</definedName>
    <definedName name="PTSCAP20MBQ">#REF!</definedName>
    <definedName name="PTSCM30IMP" localSheetId="12">#REF!</definedName>
    <definedName name="PTSCM30IMP" localSheetId="11">#REF!</definedName>
    <definedName name="PTSCM30IMP" localSheetId="14">#REF!</definedName>
    <definedName name="PTSCM30IMP">#REF!</definedName>
    <definedName name="PTSCM30RP" localSheetId="12">#REF!</definedName>
    <definedName name="PTSCM30RP" localSheetId="11">#REF!</definedName>
    <definedName name="PTSCM30RP" localSheetId="14">#REF!</definedName>
    <definedName name="PTSCM30RP">#REF!</definedName>
    <definedName name="PTSCM30TB" localSheetId="12">#REF!</definedName>
    <definedName name="PTSCM30TB" localSheetId="11">#REF!</definedName>
    <definedName name="PTSCM30TB" localSheetId="14">#REF!</definedName>
    <definedName name="PTSCM30TB">#REF!</definedName>
    <definedName name="PTSD" localSheetId="12">#REF!</definedName>
    <definedName name="PTSD" localSheetId="11">#REF!</definedName>
    <definedName name="PTSD" localSheetId="14">#REF!</definedName>
    <definedName name="PTSD">#REF!</definedName>
    <definedName name="PTSD2" localSheetId="12">#REF!</definedName>
    <definedName name="PTSD2" localSheetId="11">#REF!</definedName>
    <definedName name="PTSD2">#REF!</definedName>
    <definedName name="PTSEMULCS" localSheetId="12">#REF!</definedName>
    <definedName name="PTSEMULCS" localSheetId="11">#REF!</definedName>
    <definedName name="PTSEMULCS" localSheetId="14">#REF!</definedName>
    <definedName name="PTSEMULCS">#REF!</definedName>
    <definedName name="PTSEMULMICRO" localSheetId="12">#REF!</definedName>
    <definedName name="PTSEMULMICRO" localSheetId="11">#REF!</definedName>
    <definedName name="PTSEMULMICRO" localSheetId="14">#REF!</definedName>
    <definedName name="PTSEMULMICRO">#REF!</definedName>
    <definedName name="PTSEMULTSD" localSheetId="12">#REF!</definedName>
    <definedName name="PTSEMULTSD" localSheetId="11">#REF!</definedName>
    <definedName name="PTSEMULTSD" localSheetId="14">#REF!</definedName>
    <definedName name="PTSEMULTSD">#REF!</definedName>
    <definedName name="PTSEMULTSS" localSheetId="12">#REF!</definedName>
    <definedName name="PTSEMULTSS" localSheetId="11">#REF!</definedName>
    <definedName name="PTSEMULTSS" localSheetId="14">#REF!</definedName>
    <definedName name="PTSEMULTSS">#REF!</definedName>
    <definedName name="PTSRL1CLAMAG" localSheetId="12">#REF!</definedName>
    <definedName name="PTSRL1CLAMAG" localSheetId="11">#REF!</definedName>
    <definedName name="PTSRL1CLAMAG" localSheetId="14">#REF!</definedName>
    <definedName name="PTSRL1CLAMAG">#REF!</definedName>
    <definedName name="PTSRL1CMBF" localSheetId="12">#REF!</definedName>
    <definedName name="PTSRL1CMBF" localSheetId="11">#REF!</definedName>
    <definedName name="PTSRL1CMBF" localSheetId="14">#REF!</definedName>
    <definedName name="PTSRL1CMBF">#REF!</definedName>
    <definedName name="PTSRR1CPL" localSheetId="12">#REF!</definedName>
    <definedName name="PTSRR1CPL" localSheetId="11">#REF!</definedName>
    <definedName name="PTSRR1CPL" localSheetId="14">#REF!</definedName>
    <definedName name="PTSRR1CPL">#REF!</definedName>
    <definedName name="PTSRR1CST" localSheetId="12">#REF!</definedName>
    <definedName name="PTSRR1CST" localSheetId="11">#REF!</definedName>
    <definedName name="PTSRR1CST" localSheetId="14">#REF!</definedName>
    <definedName name="PTSRR1CST">#REF!</definedName>
    <definedName name="PTSSP" localSheetId="12">#REF!</definedName>
    <definedName name="PTSSP">#REF!</definedName>
    <definedName name="ptt3x2" localSheetId="12">#REF!</definedName>
    <definedName name="ptt3x2">#REF!</definedName>
    <definedName name="pu334_1" localSheetId="12">#REF!</definedName>
    <definedName name="pu334_1" localSheetId="11">#REF!</definedName>
    <definedName name="pu334_1" localSheetId="14">#REF!</definedName>
    <definedName name="pu334_1">#REF!</definedName>
    <definedName name="pu335_1" localSheetId="12">#REF!</definedName>
    <definedName name="pu335_1" localSheetId="11">#REF!</definedName>
    <definedName name="pu335_1" localSheetId="14">#REF!</definedName>
    <definedName name="pu335_1">#REF!</definedName>
    <definedName name="PU3S0120000">#N/A</definedName>
    <definedName name="PU3S0120000_1" localSheetId="12">#REF!</definedName>
    <definedName name="PU3S0120000_1" localSheetId="11">#REF!</definedName>
    <definedName name="PU3S0120000_1" localSheetId="14">#REF!</definedName>
    <definedName name="PU3S0120000_1">#REF!</definedName>
    <definedName name="PU3S0193000">#N/A</definedName>
    <definedName name="PU3S0193000_1" localSheetId="12">#REF!</definedName>
    <definedName name="PU3S0193000_1" localSheetId="11">#REF!</definedName>
    <definedName name="PU3S0193000_1" localSheetId="14">#REF!</definedName>
    <definedName name="PU3S0193000_1">#REF!</definedName>
    <definedName name="PU3S0220001">#N/A</definedName>
    <definedName name="PU3S0220001_1" localSheetId="12">#REF!</definedName>
    <definedName name="PU3S0220001_1" localSheetId="11">#REF!</definedName>
    <definedName name="PU3S0220001_1" localSheetId="14">#REF!</definedName>
    <definedName name="PU3S0220001_1">#REF!</definedName>
    <definedName name="PU3S0223000">#N/A</definedName>
    <definedName name="PU3S0223000_1" localSheetId="12">#REF!</definedName>
    <definedName name="PU3S0223000_1" localSheetId="11">#REF!</definedName>
    <definedName name="PU3S0223000_1" localSheetId="14">#REF!</definedName>
    <definedName name="PU3S0223000_1">#REF!</definedName>
    <definedName name="PU3S0240000">#N/A</definedName>
    <definedName name="PU3S0240000_1" localSheetId="12">#REF!</definedName>
    <definedName name="PU3S0240000_1" localSheetId="11">#REF!</definedName>
    <definedName name="PU3S0240000_1" localSheetId="14">#REF!</definedName>
    <definedName name="PU3S0240000_1">#REF!</definedName>
    <definedName name="PU3S0251000">#N/A</definedName>
    <definedName name="PU3S0251000_1" localSheetId="12">#REF!</definedName>
    <definedName name="PU3S0251000_1" localSheetId="11">#REF!</definedName>
    <definedName name="PU3S0251000_1" localSheetId="14">#REF!</definedName>
    <definedName name="PU3S0251000_1">#REF!</definedName>
    <definedName name="PU3S0253001">#N/A</definedName>
    <definedName name="PU3S0253001_1" localSheetId="12">#REF!</definedName>
    <definedName name="PU3S0253001_1" localSheetId="11">#REF!</definedName>
    <definedName name="PU3S0253001_1" localSheetId="14">#REF!</definedName>
    <definedName name="PU3S0253001_1">#REF!</definedName>
    <definedName name="PU3S0254000">#N/A</definedName>
    <definedName name="PU3S0254000_1" localSheetId="12">#REF!</definedName>
    <definedName name="PU3S0254000_1" localSheetId="11">#REF!</definedName>
    <definedName name="PU3S0254000_1" localSheetId="14">#REF!</definedName>
    <definedName name="PU3S0254000_1">#REF!</definedName>
    <definedName name="PU3S0260100">#N/A</definedName>
    <definedName name="PU3S0260100_1" localSheetId="12">#REF!</definedName>
    <definedName name="PU3S0260100_1" localSheetId="11">#REF!</definedName>
    <definedName name="PU3S0260100_1" localSheetId="14">#REF!</definedName>
    <definedName name="PU3S0260100_1">#REF!</definedName>
    <definedName name="PU3S0290000">#N/A</definedName>
    <definedName name="PU3S0290000_1" localSheetId="12">#REF!</definedName>
    <definedName name="PU3S0290000_1" localSheetId="11">#REF!</definedName>
    <definedName name="PU3S0290000_1" localSheetId="14">#REF!</definedName>
    <definedName name="PU3S0290000_1">#REF!</definedName>
    <definedName name="PU3S0331000">#N/A</definedName>
    <definedName name="PU3S0331000_1" localSheetId="12">#REF!</definedName>
    <definedName name="PU3S0331000_1" localSheetId="11">#REF!</definedName>
    <definedName name="PU3S0331000_1" localSheetId="14">#REF!</definedName>
    <definedName name="PU3S0331000_1">#REF!</definedName>
    <definedName name="PU3S0332901">#N/A</definedName>
    <definedName name="PU3S0332901_1" localSheetId="12">#REF!</definedName>
    <definedName name="PU3S0332901_1" localSheetId="11">#REF!</definedName>
    <definedName name="PU3S0332901_1" localSheetId="14">#REF!</definedName>
    <definedName name="PU3S0332901_1">#REF!</definedName>
    <definedName name="PU3S0334002">#N/A</definedName>
    <definedName name="PU3S0334002_1" localSheetId="12">#REF!</definedName>
    <definedName name="PU3S0334002_1" localSheetId="11">#REF!</definedName>
    <definedName name="PU3S0334002_1" localSheetId="14">#REF!</definedName>
    <definedName name="PU3S0334002_1">#REF!</definedName>
    <definedName name="PU3S0335300">#N/A</definedName>
    <definedName name="PU3S0335300_1" localSheetId="12">#REF!</definedName>
    <definedName name="PU3S0335300_1" localSheetId="11">#REF!</definedName>
    <definedName name="PU3S0335300_1" localSheetId="14">#REF!</definedName>
    <definedName name="PU3S0335300_1">#REF!</definedName>
    <definedName name="PU3S0337000">#N/A</definedName>
    <definedName name="PU3S0337000_1" localSheetId="12">#REF!</definedName>
    <definedName name="PU3S0337000_1" localSheetId="11">#REF!</definedName>
    <definedName name="PU3S0337000_1" localSheetId="14">#REF!</definedName>
    <definedName name="PU3S0337000_1">#REF!</definedName>
    <definedName name="PU3S0394001">#N/A</definedName>
    <definedName name="PU3S0394001_1" localSheetId="12">#REF!</definedName>
    <definedName name="PU3S0394001_1" localSheetId="11">#REF!</definedName>
    <definedName name="PU3S0394001_1" localSheetId="14">#REF!</definedName>
    <definedName name="PU3S0394001_1">#REF!</definedName>
    <definedName name="PU3S0394002">#N/A</definedName>
    <definedName name="PU3S0394002_1" localSheetId="12">#REF!</definedName>
    <definedName name="PU3S0394002_1" localSheetId="11">#REF!</definedName>
    <definedName name="PU3S0394002_1" localSheetId="14">#REF!</definedName>
    <definedName name="PU3S0394002_1">#REF!</definedName>
    <definedName name="PU3S0395000">#N/A</definedName>
    <definedName name="PU3S0395000_1" localSheetId="12">#REF!</definedName>
    <definedName name="PU3S0395000_1" localSheetId="11">#REF!</definedName>
    <definedName name="PU3S0395000_1" localSheetId="14">#REF!</definedName>
    <definedName name="PU3S0395000_1">#REF!</definedName>
    <definedName name="PU3S0400000">#N/A</definedName>
    <definedName name="PU3S0400000_1" localSheetId="12">#REF!</definedName>
    <definedName name="PU3S0400000_1" localSheetId="11">#REF!</definedName>
    <definedName name="PU3S0400000_1" localSheetId="14">#REF!</definedName>
    <definedName name="PU3S0400000_1">#REF!</definedName>
    <definedName name="PU3S0400001">#N/A</definedName>
    <definedName name="PU3S0400001_1" localSheetId="12">#REF!</definedName>
    <definedName name="PU3S0400001_1" localSheetId="11">#REF!</definedName>
    <definedName name="PU3S0400001_1" localSheetId="14">#REF!</definedName>
    <definedName name="PU3S0400001_1">#REF!</definedName>
    <definedName name="PU3S0459000">#N/A</definedName>
    <definedName name="PU3S0459000_1" localSheetId="12">#REF!</definedName>
    <definedName name="PU3S0459000_1" localSheetId="11">#REF!</definedName>
    <definedName name="PU3S0459000_1" localSheetId="14">#REF!</definedName>
    <definedName name="PU3S0459000_1">#REF!</definedName>
    <definedName name="PU3S0499908">#N/A</definedName>
    <definedName name="PU3S0499908_1" localSheetId="12">#REF!</definedName>
    <definedName name="PU3S0499908_1" localSheetId="11">#REF!</definedName>
    <definedName name="PU3S0499908_1" localSheetId="14">#REF!</definedName>
    <definedName name="PU3S0499908_1">#REF!</definedName>
    <definedName name="PU3S0500000">#N/A</definedName>
    <definedName name="PU3S0500000_1" localSheetId="12">#REF!</definedName>
    <definedName name="PU3S0500000_1" localSheetId="11">#REF!</definedName>
    <definedName name="PU3S0500000_1" localSheetId="14">#REF!</definedName>
    <definedName name="PU3S0500000_1">#REF!</definedName>
    <definedName name="PU3S0500100">#N/A</definedName>
    <definedName name="PU3S0500100_1" localSheetId="12">#REF!</definedName>
    <definedName name="PU3S0500100_1" localSheetId="11">#REF!</definedName>
    <definedName name="PU3S0500100_1" localSheetId="14">#REF!</definedName>
    <definedName name="PU3S0500100_1">#REF!</definedName>
    <definedName name="PU3S0510102">#N/A</definedName>
    <definedName name="PU3S0510102_1" localSheetId="12">#REF!</definedName>
    <definedName name="PU3S0510102_1" localSheetId="11">#REF!</definedName>
    <definedName name="PU3S0510102_1" localSheetId="14">#REF!</definedName>
    <definedName name="PU3S0510102_1">#REF!</definedName>
    <definedName name="PU3S0810000">#N/A</definedName>
    <definedName name="PU3S0810000_1" localSheetId="12">#REF!</definedName>
    <definedName name="PU3S0810000_1" localSheetId="11">#REF!</definedName>
    <definedName name="PU3S0810000_1" localSheetId="14">#REF!</definedName>
    <definedName name="PU3S0810000_1">#REF!</definedName>
    <definedName name="PU3S0810101">#N/A</definedName>
    <definedName name="PU3S0810101_1" localSheetId="12">#REF!</definedName>
    <definedName name="PU3S0810101_1" localSheetId="11">#REF!</definedName>
    <definedName name="PU3S0810101_1" localSheetId="14">#REF!</definedName>
    <definedName name="PU3S0810101_1">#REF!</definedName>
    <definedName name="PU3S0810102">#N/A</definedName>
    <definedName name="PU3S0810102_1" localSheetId="12">#REF!</definedName>
    <definedName name="PU3S0810102_1" localSheetId="11">#REF!</definedName>
    <definedName name="PU3S0810102_1" localSheetId="14">#REF!</definedName>
    <definedName name="PU3S0810102_1">#REF!</definedName>
    <definedName name="PU3S0810201">#N/A</definedName>
    <definedName name="PU3S0810201_1" localSheetId="12">#REF!</definedName>
    <definedName name="PU3S0810201_1" localSheetId="11">#REF!</definedName>
    <definedName name="PU3S0810201_1" localSheetId="14">#REF!</definedName>
    <definedName name="PU3S0810201_1">#REF!</definedName>
    <definedName name="PU3S0810900">#N/A</definedName>
    <definedName name="PU3S0810900_1" localSheetId="12">#REF!</definedName>
    <definedName name="PU3S0810900_1" localSheetId="11">#REF!</definedName>
    <definedName name="PU3S0810900_1" localSheetId="14">#REF!</definedName>
    <definedName name="PU3S0810900_1">#REF!</definedName>
    <definedName name="PU3S0820000">#N/A</definedName>
    <definedName name="PU3S0820000_1" localSheetId="12">#REF!</definedName>
    <definedName name="PU3S0820000_1" localSheetId="11">#REF!</definedName>
    <definedName name="PU3S0820000_1" localSheetId="14">#REF!</definedName>
    <definedName name="PU3S0820000_1">#REF!</definedName>
    <definedName name="PU3S0830001">#N/A</definedName>
    <definedName name="PU3S0830001_1" localSheetId="12">#REF!</definedName>
    <definedName name="PU3S0830001_1" localSheetId="11">#REF!</definedName>
    <definedName name="PU3S0830001_1" localSheetId="14">#REF!</definedName>
    <definedName name="PU3S0830001_1">#REF!</definedName>
    <definedName name="PU3S0830101">#N/A</definedName>
    <definedName name="PU3S0830101_1" localSheetId="12">#REF!</definedName>
    <definedName name="PU3S0830101_1" localSheetId="11">#REF!</definedName>
    <definedName name="PU3S0830101_1" localSheetId="14">#REF!</definedName>
    <definedName name="PU3S0830101_1">#REF!</definedName>
    <definedName name="PU3S0830102">#N/A</definedName>
    <definedName name="PU3S0830102_1" localSheetId="12">#REF!</definedName>
    <definedName name="PU3S0830102_1" localSheetId="11">#REF!</definedName>
    <definedName name="PU3S0830102_1" localSheetId="14">#REF!</definedName>
    <definedName name="PU3S0830102_1">#REF!</definedName>
    <definedName name="PU3S0830103">#N/A</definedName>
    <definedName name="PU3S0830103_1" localSheetId="12">#REF!</definedName>
    <definedName name="PU3S0830103_1" localSheetId="11">#REF!</definedName>
    <definedName name="PU3S0830103_1" localSheetId="14">#REF!</definedName>
    <definedName name="PU3S0830103_1">#REF!</definedName>
    <definedName name="PU3S0830201">#N/A</definedName>
    <definedName name="PU3S0830201_1" localSheetId="12">#REF!</definedName>
    <definedName name="PU3S0830201_1" localSheetId="11">#REF!</definedName>
    <definedName name="PU3S0830201_1" localSheetId="14">#REF!</definedName>
    <definedName name="PU3S0830201_1">#REF!</definedName>
    <definedName name="PU3S0830202">#N/A</definedName>
    <definedName name="PU3S0830202_1" localSheetId="12">#REF!</definedName>
    <definedName name="PU3S0830202_1" localSheetId="11">#REF!</definedName>
    <definedName name="PU3S0830202_1" localSheetId="14">#REF!</definedName>
    <definedName name="PU3S0830202_1">#REF!</definedName>
    <definedName name="PU3S0830203">#N/A</definedName>
    <definedName name="PU3S0830203_1" localSheetId="12">#REF!</definedName>
    <definedName name="PU3S0830203_1" localSheetId="11">#REF!</definedName>
    <definedName name="PU3S0830203_1" localSheetId="14">#REF!</definedName>
    <definedName name="PU3S0830203_1">#REF!</definedName>
    <definedName name="PU3S0830204">#N/A</definedName>
    <definedName name="PU3S0830204_1" localSheetId="12">#REF!</definedName>
    <definedName name="PU3S0830204_1" localSheetId="11">#REF!</definedName>
    <definedName name="PU3S0830204_1" localSheetId="14">#REF!</definedName>
    <definedName name="PU3S0830204_1">#REF!</definedName>
    <definedName name="PU3S0830205">#N/A</definedName>
    <definedName name="PU3S0830205_1" localSheetId="12">#REF!</definedName>
    <definedName name="PU3S0830205_1" localSheetId="11">#REF!</definedName>
    <definedName name="PU3S0830205_1" localSheetId="14">#REF!</definedName>
    <definedName name="PU3S0830205_1">#REF!</definedName>
    <definedName name="PU3S0840000">#N/A</definedName>
    <definedName name="PU3S0840000_1" localSheetId="12">#REF!</definedName>
    <definedName name="PU3S0840000_1" localSheetId="11">#REF!</definedName>
    <definedName name="PU3S0840000_1" localSheetId="14">#REF!</definedName>
    <definedName name="PU3S0840000_1">#REF!</definedName>
    <definedName name="PU3S0840001">#N/A</definedName>
    <definedName name="PU3S0840001_1" localSheetId="12">#REF!</definedName>
    <definedName name="PU3S0840001_1" localSheetId="11">#REF!</definedName>
    <definedName name="PU3S0840001_1" localSheetId="14">#REF!</definedName>
    <definedName name="PU3S0840001_1">#REF!</definedName>
    <definedName name="PU3S0840002">#N/A</definedName>
    <definedName name="PU3S0840002_1" localSheetId="12">#REF!</definedName>
    <definedName name="PU3S0840002_1" localSheetId="11">#REF!</definedName>
    <definedName name="PU3S0840002_1" localSheetId="14">#REF!</definedName>
    <definedName name="PU3S0840002_1">#REF!</definedName>
    <definedName name="PU3S0840100">#N/A</definedName>
    <definedName name="PU3S0840100_1" localSheetId="12">#REF!</definedName>
    <definedName name="PU3S0840100_1" localSheetId="11">#REF!</definedName>
    <definedName name="PU3S0840100_1" localSheetId="14">#REF!</definedName>
    <definedName name="PU3S0840100_1">#REF!</definedName>
    <definedName name="PU3S0840200">#N/A</definedName>
    <definedName name="PU3S0840200_1" localSheetId="12">#REF!</definedName>
    <definedName name="PU3S0840200_1" localSheetId="11">#REF!</definedName>
    <definedName name="PU3S0840200_1" localSheetId="14">#REF!</definedName>
    <definedName name="PU3S0840200_1">#REF!</definedName>
    <definedName name="PU3S0840300">#N/A</definedName>
    <definedName name="PU3S0840300_1" localSheetId="12">#REF!</definedName>
    <definedName name="PU3S0840300_1" localSheetId="11">#REF!</definedName>
    <definedName name="PU3S0840300_1" localSheetId="14">#REF!</definedName>
    <definedName name="PU3S0840300_1">#REF!</definedName>
    <definedName name="PU3S0840400">#N/A</definedName>
    <definedName name="PU3S0840400_1" localSheetId="12">#REF!</definedName>
    <definedName name="PU3S0840400_1" localSheetId="11">#REF!</definedName>
    <definedName name="PU3S0840400_1" localSheetId="14">#REF!</definedName>
    <definedName name="PU3S0840400_1">#REF!</definedName>
    <definedName name="PU3S0850000">#N/A</definedName>
    <definedName name="PU3S0850000_1" localSheetId="12">#REF!</definedName>
    <definedName name="PU3S0850000_1" localSheetId="11">#REF!</definedName>
    <definedName name="PU3S0850000_1" localSheetId="14">#REF!</definedName>
    <definedName name="PU3S0850000_1">#REF!</definedName>
    <definedName name="PU3S0850100">#N/A</definedName>
    <definedName name="PU3S0850100_1" localSheetId="12">#REF!</definedName>
    <definedName name="PU3S0850100_1" localSheetId="11">#REF!</definedName>
    <definedName name="PU3S0850100_1" localSheetId="14">#REF!</definedName>
    <definedName name="PU3S0850100_1">#REF!</definedName>
    <definedName name="PU3S0851000">#N/A</definedName>
    <definedName name="PU3S0851000_1" localSheetId="12">#REF!</definedName>
    <definedName name="PU3S0851000_1" localSheetId="11">#REF!</definedName>
    <definedName name="PU3S0851000_1" localSheetId="14">#REF!</definedName>
    <definedName name="PU3S0851000_1">#REF!</definedName>
    <definedName name="PU3S0851100">#N/A</definedName>
    <definedName name="PU3S0851100_1" localSheetId="12">#REF!</definedName>
    <definedName name="PU3S0851100_1" localSheetId="11">#REF!</definedName>
    <definedName name="PU3S0851100_1" localSheetId="14">#REF!</definedName>
    <definedName name="PU3S0851100_1">#REF!</definedName>
    <definedName name="PU3S0890000">#N/A</definedName>
    <definedName name="PU3S0890000_1" localSheetId="12">#REF!</definedName>
    <definedName name="PU3S0890000_1" localSheetId="11">#REF!</definedName>
    <definedName name="PU3S0890000_1" localSheetId="14">#REF!</definedName>
    <definedName name="PU3S0890000_1">#REF!</definedName>
    <definedName name="PU3S0890001">#N/A</definedName>
    <definedName name="PU3S0890001_1" localSheetId="12">#REF!</definedName>
    <definedName name="PU3S0890001_1" localSheetId="11">#REF!</definedName>
    <definedName name="PU3S0890001_1" localSheetId="14">#REF!</definedName>
    <definedName name="PU3S0890001_1">#REF!</definedName>
    <definedName name="PU3S0890100">#N/A</definedName>
    <definedName name="PU3S0890100_1" localSheetId="12">#REF!</definedName>
    <definedName name="PU3S0890100_1" localSheetId="11">#REF!</definedName>
    <definedName name="PU3S0890100_1" localSheetId="14">#REF!</definedName>
    <definedName name="PU3S0890100_1">#REF!</definedName>
    <definedName name="PU3S0890101">#N/A</definedName>
    <definedName name="PU3S0890101_1" localSheetId="12">#REF!</definedName>
    <definedName name="PU3S0890101_1" localSheetId="11">#REF!</definedName>
    <definedName name="PU3S0890101_1" localSheetId="14">#REF!</definedName>
    <definedName name="PU3S0890101_1">#REF!</definedName>
    <definedName name="PU3S0891000">#N/A</definedName>
    <definedName name="PU3S0891000_1" localSheetId="12">#REF!</definedName>
    <definedName name="PU3S0891000_1" localSheetId="11">#REF!</definedName>
    <definedName name="PU3S0891000_1" localSheetId="14">#REF!</definedName>
    <definedName name="PU3S0891000_1">#REF!</definedName>
    <definedName name="PU3S0900200">#N/A</definedName>
    <definedName name="PU3S0900200_1" localSheetId="12">#REF!</definedName>
    <definedName name="PU3S0900200_1" localSheetId="11">#REF!</definedName>
    <definedName name="PU3S0900200_1" localSheetId="14">#REF!</definedName>
    <definedName name="PU3S0900200_1">#REF!</definedName>
    <definedName name="PU3S0900203">#N/A</definedName>
    <definedName name="PU3S0900203_1" localSheetId="12">#REF!</definedName>
    <definedName name="PU3S0900203_1" localSheetId="11">#REF!</definedName>
    <definedName name="PU3S0900203_1" localSheetId="14">#REF!</definedName>
    <definedName name="PU3S0900203_1">#REF!</definedName>
    <definedName name="PU3S0900241">#N/A</definedName>
    <definedName name="PU3S0900241_1" localSheetId="12">#REF!</definedName>
    <definedName name="PU3S0900241_1" localSheetId="11">#REF!</definedName>
    <definedName name="PU3S0900241_1" localSheetId="14">#REF!</definedName>
    <definedName name="PU3S0900241_1">#REF!</definedName>
    <definedName name="PU3S0920270">#N/A</definedName>
    <definedName name="PU3S0920270_1" localSheetId="12">#REF!</definedName>
    <definedName name="PU3S0920270_1" localSheetId="11">#REF!</definedName>
    <definedName name="PU3S0920270_1" localSheetId="14">#REF!</definedName>
    <definedName name="PU3S0920270_1">#REF!</definedName>
    <definedName name="PU4S0612001">#N/A</definedName>
    <definedName name="PU4S0612001_1" localSheetId="12">#REF!</definedName>
    <definedName name="PU4S0612001_1" localSheetId="11">#REF!</definedName>
    <definedName name="PU4S0612001_1" localSheetId="14">#REF!</definedName>
    <definedName name="PU4S0612001_1">#REF!</definedName>
    <definedName name="PU4S0612101">#N/A</definedName>
    <definedName name="PU4S0612101_1" localSheetId="12">#REF!</definedName>
    <definedName name="PU4S0612101_1" localSheetId="11">#REF!</definedName>
    <definedName name="PU4S0612101_1" localSheetId="14">#REF!</definedName>
    <definedName name="PU4S0612101_1">#REF!</definedName>
    <definedName name="PU4S0612111">#N/A</definedName>
    <definedName name="PU4S0612111_1" localSheetId="12">#REF!</definedName>
    <definedName name="PU4S0612111_1" localSheetId="11">#REF!</definedName>
    <definedName name="PU4S0612111_1" localSheetId="14">#REF!</definedName>
    <definedName name="PU4S0612111_1">#REF!</definedName>
    <definedName name="PU4S0620002">#N/A</definedName>
    <definedName name="PU4S0620002_1" localSheetId="12">#REF!</definedName>
    <definedName name="PU4S0620002_1" localSheetId="11">#REF!</definedName>
    <definedName name="PU4S0620002_1" localSheetId="14">#REF!</definedName>
    <definedName name="PU4S0620002_1">#REF!</definedName>
    <definedName name="PUCANT" localSheetId="12">#REF!</definedName>
    <definedName name="PUCANT">#REF!</definedName>
    <definedName name="PUE412_1" localSheetId="12">#REF!</definedName>
    <definedName name="PUE412_1" localSheetId="11">#REF!</definedName>
    <definedName name="PUE412_1" localSheetId="14">#REF!</definedName>
    <definedName name="PUE412_1">#REF!</definedName>
    <definedName name="pum405_1" localSheetId="12">#REF!</definedName>
    <definedName name="pum405_1" localSheetId="11">#REF!</definedName>
    <definedName name="pum405_1" localSheetId="14">#REF!</definedName>
    <definedName name="pum405_1">#REF!</definedName>
    <definedName name="pum406_1" localSheetId="12">#REF!</definedName>
    <definedName name="pum406_1" localSheetId="11">#REF!</definedName>
    <definedName name="pum406_1" localSheetId="14">#REF!</definedName>
    <definedName name="pum406_1">#REF!</definedName>
    <definedName name="pum609_1" localSheetId="12">#REF!</definedName>
    <definedName name="pum609_1" localSheetId="11">#REF!</definedName>
    <definedName name="pum609_1" localSheetId="14">#REF!</definedName>
    <definedName name="pum609_1">#REF!</definedName>
    <definedName name="pum969_1" localSheetId="12">#REF!</definedName>
    <definedName name="pum969_1" localSheetId="11">#REF!</definedName>
    <definedName name="pum969_1" localSheetId="14">#REF!</definedName>
    <definedName name="pum969_1">#REF!</definedName>
    <definedName name="Pun" localSheetId="11">NA()</definedName>
    <definedName name="Pun" hidden="1">#N/A</definedName>
    <definedName name="Pun_26">NA()</definedName>
    <definedName name="Pun_27">NA()</definedName>
    <definedName name="punit" localSheetId="12">#REF!</definedName>
    <definedName name="punit" localSheetId="11">#REF!</definedName>
    <definedName name="punit">#REF!</definedName>
    <definedName name="PUNIT1" localSheetId="12">#REF!</definedName>
    <definedName name="PUNIT1">#REF!</definedName>
    <definedName name="PUnit10" localSheetId="11">#REF!*#REF!</definedName>
    <definedName name="PUnit10">#N/A</definedName>
    <definedName name="PUnit11" localSheetId="11">#REF!*#REF!</definedName>
    <definedName name="PUnit11">#N/A</definedName>
    <definedName name="PUnit12" localSheetId="11">#REF!*#REF!</definedName>
    <definedName name="PUnit12">#N/A</definedName>
    <definedName name="PUNIT2" localSheetId="12">#REF!</definedName>
    <definedName name="PUNIT2">#REF!</definedName>
    <definedName name="PUNIT3" localSheetId="12">#REF!</definedName>
    <definedName name="PUNIT3">#REF!</definedName>
    <definedName name="PUPA" localSheetId="12">#REF!</definedName>
    <definedName name="PUPA" localSheetId="11">#REF!</definedName>
    <definedName name="PUPA" localSheetId="14">#REF!</definedName>
    <definedName name="PUPA">#REF!</definedName>
    <definedName name="PUPJ" localSheetId="12">#REF!</definedName>
    <definedName name="PUPJ" localSheetId="11">#REF!</definedName>
    <definedName name="PUPJ" localSheetId="14">#REF!</definedName>
    <definedName name="PUPJ">#REF!</definedName>
    <definedName name="pz">#REF!</definedName>
    <definedName name="Q" localSheetId="12" hidden="1">#REF!</definedName>
    <definedName name="q" localSheetId="11">#REF!</definedName>
    <definedName name="Q" localSheetId="14" hidden="1">#REF!</definedName>
    <definedName name="Q" hidden="1">#REF!</definedName>
    <definedName name="q_1" localSheetId="12">#REF!</definedName>
    <definedName name="q_1" localSheetId="11">#REF!</definedName>
    <definedName name="q_1" localSheetId="14">#REF!</definedName>
    <definedName name="q_1">#REF!</definedName>
    <definedName name="Q_16" localSheetId="12">#REF!</definedName>
    <definedName name="Q_16">#REF!</definedName>
    <definedName name="q_25" localSheetId="12">#REF!</definedName>
    <definedName name="q_25" localSheetId="11">#REF!</definedName>
    <definedName name="q_25" localSheetId="14">#REF!</definedName>
    <definedName name="q_25">#REF!</definedName>
    <definedName name="QA" localSheetId="12" hidden="1">#REF!</definedName>
    <definedName name="QA" hidden="1">#REF!</definedName>
    <definedName name="QD" localSheetId="17" hidden="1">#REF!</definedName>
    <definedName name="QD" localSheetId="12" hidden="1">#REF!</definedName>
    <definedName name="QD" localSheetId="15" hidden="1">#REF!</definedName>
    <definedName name="QD" localSheetId="9">#REF!</definedName>
    <definedName name="QD" localSheetId="6" hidden="1">#REF!</definedName>
    <definedName name="QD" localSheetId="14" hidden="1">#REF!</definedName>
    <definedName name="QD" localSheetId="16" hidden="1">#REF!</definedName>
    <definedName name="QD" localSheetId="1" hidden="1">#REF!</definedName>
    <definedName name="QD" localSheetId="0" hidden="1">#REF!</definedName>
    <definedName name="QD" hidden="1">#REF!</definedName>
    <definedName name="Qd.Comp.Miranda" localSheetId="12">BDI!_2Excel_BuiltIn_Print_Area_8_1</definedName>
    <definedName name="Qd.Comp.Miranda" localSheetId="11">#REF!</definedName>
    <definedName name="Qd.Comp.Miranda" localSheetId="14">'Mapa+Binômio'!_2Excel_BuiltIn_Print_Area_8_1</definedName>
    <definedName name="Qd.Comp.Miranda">[0]!_2Excel_BuiltIn_Print_Area_8_1</definedName>
    <definedName name="Qd.Comp.Miranda_1">"plan1"</definedName>
    <definedName name="Qd.Comp.Miranda_10" localSheetId="11">#REF!</definedName>
    <definedName name="Qd.Comp.Miranda_10">#N/A</definedName>
    <definedName name="Qd.Comp.Miranda_11" localSheetId="11">#REF!</definedName>
    <definedName name="Qd.Comp.Miranda_11">#N/A</definedName>
    <definedName name="Qd.Comp.Miranda_12" localSheetId="11">#REF!</definedName>
    <definedName name="Qd.Comp.Miranda_12">#N/A</definedName>
    <definedName name="Qd.Comp.Miranda_13" localSheetId="11">#REF!</definedName>
    <definedName name="Qd.Comp.Miranda_13">#N/A</definedName>
    <definedName name="Qd.Comp.Miranda_14" localSheetId="11">#REF!</definedName>
    <definedName name="Qd.Comp.Miranda_14">#N/A</definedName>
    <definedName name="Qd.Comp.Miranda_15" localSheetId="11">#REF!</definedName>
    <definedName name="Qd.Comp.Miranda_15">#N/A</definedName>
    <definedName name="Qd.Comp.Miranda_16" localSheetId="11">#REF!</definedName>
    <definedName name="Qd.Comp.Miranda_16">#N/A</definedName>
    <definedName name="Qd.Comp.Miranda_17" localSheetId="11">#REF!</definedName>
    <definedName name="Qd.Comp.Miranda_17">#N/A</definedName>
    <definedName name="Qd.Comp.Miranda_18" localSheetId="11">#REF!</definedName>
    <definedName name="Qd.Comp.Miranda_18">#N/A</definedName>
    <definedName name="Qd.Comp.Miranda_2" localSheetId="11">#REF!</definedName>
    <definedName name="Qd.Comp.Miranda_2">#N/A</definedName>
    <definedName name="Qd.Comp.Miranda_3">"plan1"</definedName>
    <definedName name="Qd.Comp.Miranda_4" localSheetId="11">#REF!</definedName>
    <definedName name="Qd.Comp.Miranda_4">#N/A</definedName>
    <definedName name="Qd.Comp.Miranda_5" localSheetId="11">#REF!</definedName>
    <definedName name="Qd.Comp.Miranda_5">#N/A</definedName>
    <definedName name="Qd.Comp.Miranda_6" localSheetId="11">#REF!</definedName>
    <definedName name="Qd.Comp.Miranda_6">#N/A</definedName>
    <definedName name="Qd.Comp.Miranda_7" localSheetId="11">#REF!</definedName>
    <definedName name="Qd.Comp.Miranda_7">#N/A</definedName>
    <definedName name="Qd.Comp.Miranda_8" localSheetId="11">#REF!</definedName>
    <definedName name="Qd.Comp.Miranda_8">#N/A</definedName>
    <definedName name="Qd.Comp.Miranda_9" localSheetId="11">#REF!</definedName>
    <definedName name="Qd.Comp.Miranda_9">#N/A</definedName>
    <definedName name="qedqedqedqe" localSheetId="12">#REF!</definedName>
    <definedName name="qedqedqedqe">#REF!</definedName>
    <definedName name="qeqeqeqeq" localSheetId="12">#REF!</definedName>
    <definedName name="qeqeqeqeq">#REF!</definedName>
    <definedName name="qeqeqqq" localSheetId="12">#REF!</definedName>
    <definedName name="qeqeqqq">#REF!</definedName>
    <definedName name="qeqqq" localSheetId="12">#REF!</definedName>
    <definedName name="qeqqq">#REF!</definedName>
    <definedName name="qf2qr" localSheetId="12">#REF!</definedName>
    <definedName name="qf2qr">#REF!</definedName>
    <definedName name="qfdeqed" localSheetId="12">#REF!</definedName>
    <definedName name="qfdeqed">#REF!</definedName>
    <definedName name="qfggg" localSheetId="12">#REF!</definedName>
    <definedName name="qfggg">#REF!</definedName>
    <definedName name="qfqdqqd" localSheetId="12">#REF!</definedName>
    <definedName name="qfqdqqd">#REF!</definedName>
    <definedName name="qfqfrfrfrr2q" localSheetId="12">#REF!</definedName>
    <definedName name="qfqfrfrfrr2q">#REF!</definedName>
    <definedName name="qgm" localSheetId="12">#REF!</definedName>
    <definedName name="qgm">#REF!</definedName>
    <definedName name="qq" localSheetId="12">#REF!</definedName>
    <definedName name="qq" localSheetId="11">#REF!</definedName>
    <definedName name="qq" localSheetId="14">#REF!</definedName>
    <definedName name="qq">#REF!</definedName>
    <definedName name="QQ_1" localSheetId="12">#REF!</definedName>
    <definedName name="QQ_1" localSheetId="11">#REF!</definedName>
    <definedName name="QQ_1" localSheetId="14">#REF!</definedName>
    <definedName name="QQ_1">#REF!</definedName>
    <definedName name="QQ_2" localSheetId="12">BDI!Q</definedName>
    <definedName name="QQ_2" localSheetId="11">#N/A</definedName>
    <definedName name="QQ_2" localSheetId="14">'Mapa+Binômio'!Q</definedName>
    <definedName name="QQ_2">[0]!Q</definedName>
    <definedName name="qq_2_" localSheetId="12">BDI!qq_2_</definedName>
    <definedName name="qq_2_" localSheetId="11">#N/A</definedName>
    <definedName name="qq_2_">[0]!qq_2_</definedName>
    <definedName name="qq_2__38">#N/A</definedName>
    <definedName name="QQ_2_1" localSheetId="12">BDI!QQ_2_1</definedName>
    <definedName name="QQ_2_1" localSheetId="11">#N/A</definedName>
    <definedName name="QQ_2_1">QQ_2_1</definedName>
    <definedName name="QQ_2_10" localSheetId="12">BDI!QQ_2_10</definedName>
    <definedName name="QQ_2_10" localSheetId="11">#N/A</definedName>
    <definedName name="QQ_2_10">QQ_2_10</definedName>
    <definedName name="QQ_2_12" localSheetId="12">BDI!QQ_2_12</definedName>
    <definedName name="QQ_2_12" localSheetId="11">#N/A</definedName>
    <definedName name="QQ_2_12">QQ_2_12</definedName>
    <definedName name="QQ_2_13" localSheetId="12">BDI!QQ_2_13</definedName>
    <definedName name="QQ_2_13" localSheetId="11">#N/A</definedName>
    <definedName name="QQ_2_13">QQ_2_13</definedName>
    <definedName name="QQ_2_14" localSheetId="12">BDI!QQ_2_14</definedName>
    <definedName name="QQ_2_14" localSheetId="11">FIT!QQ_2_14</definedName>
    <definedName name="QQ_2_14">QQ_2_14</definedName>
    <definedName name="QQ_2_19">#N/A</definedName>
    <definedName name="QQ_2_2" localSheetId="12">BDI!QQ_2_2</definedName>
    <definedName name="QQ_2_2" localSheetId="11">NA()</definedName>
    <definedName name="QQ_2_2">QQ_2_2</definedName>
    <definedName name="QQ_2_20">#N/A</definedName>
    <definedName name="QQ_2_21">#N/A</definedName>
    <definedName name="QQ_2_22" localSheetId="12">BDI!QQ_2_22</definedName>
    <definedName name="QQ_2_22" localSheetId="11">FIT!QQ_2_22</definedName>
    <definedName name="QQ_2_22">QQ_2_22</definedName>
    <definedName name="QQ_2_23">#N/A</definedName>
    <definedName name="QQ_2_24">#N/A</definedName>
    <definedName name="QQ_2_25" localSheetId="12">BDI!QQ_2_25</definedName>
    <definedName name="QQ_2_25" localSheetId="11">FIT!QQ_2_25</definedName>
    <definedName name="QQ_2_25">QQ_2_25</definedName>
    <definedName name="QQ_2_26" localSheetId="12">BDI!QQ_2_26</definedName>
    <definedName name="QQ_2_26" localSheetId="11">#N/A</definedName>
    <definedName name="QQ_2_26">QQ_2_26</definedName>
    <definedName name="QQ_2_27" localSheetId="12">BDI!QQ_2_27</definedName>
    <definedName name="QQ_2_27" localSheetId="11">#N/A</definedName>
    <definedName name="QQ_2_27">QQ_2_27</definedName>
    <definedName name="QQ_2_28" localSheetId="12">BDI!QQ_2_28</definedName>
    <definedName name="QQ_2_28" localSheetId="11">FIT!QQ_2_28</definedName>
    <definedName name="QQ_2_28">QQ_2_28</definedName>
    <definedName name="QQ_2_29" localSheetId="12">BDI!QQ_2_29</definedName>
    <definedName name="QQ_2_29" localSheetId="11">#N/A</definedName>
    <definedName name="QQ_2_29">QQ_2_29</definedName>
    <definedName name="QQ_2_3" localSheetId="12">BDI!QQ_2_3</definedName>
    <definedName name="QQ_2_3" localSheetId="11">FIT!QQ_2_3</definedName>
    <definedName name="QQ_2_3">QQ_2_3</definedName>
    <definedName name="QQ_2_30" localSheetId="12">BDI!QQ_2_30</definedName>
    <definedName name="QQ_2_30" localSheetId="11">#N/A</definedName>
    <definedName name="QQ_2_30">QQ_2_30</definedName>
    <definedName name="QQ_2_31" localSheetId="12">BDI!QQ_2_31</definedName>
    <definedName name="QQ_2_31" localSheetId="11">#N/A</definedName>
    <definedName name="QQ_2_31">QQ_2_31</definedName>
    <definedName name="QQ_2_32" localSheetId="12">BDI!QQ_2_32</definedName>
    <definedName name="QQ_2_32" localSheetId="11">FIT!QQ_2_32</definedName>
    <definedName name="QQ_2_32">QQ_2_32</definedName>
    <definedName name="QQ_2_33" localSheetId="12">BDI!QQ_2_33</definedName>
    <definedName name="QQ_2_33" localSheetId="11">#N/A</definedName>
    <definedName name="QQ_2_33">QQ_2_33</definedName>
    <definedName name="QQ_2_34" localSheetId="12">BDI!QQ_2_34</definedName>
    <definedName name="QQ_2_34" localSheetId="11">#N/A</definedName>
    <definedName name="QQ_2_34">QQ_2_34</definedName>
    <definedName name="QQ_2_35" localSheetId="12">BDI!QQ_2_35</definedName>
    <definedName name="QQ_2_35" localSheetId="11">#N/A</definedName>
    <definedName name="QQ_2_35">QQ_2_35</definedName>
    <definedName name="QQ_2_36" localSheetId="12">BDI!QQ_2_36</definedName>
    <definedName name="QQ_2_36" localSheetId="11">#N/A</definedName>
    <definedName name="QQ_2_36">QQ_2_36</definedName>
    <definedName name="QQ_2_37" localSheetId="12">BDI!QQ_2_37</definedName>
    <definedName name="QQ_2_37" localSheetId="11">#N/A</definedName>
    <definedName name="QQ_2_37">QQ_2_37</definedName>
    <definedName name="QQ_2_38" localSheetId="12">BDI!QQ_2_38</definedName>
    <definedName name="QQ_2_38" localSheetId="11">#N/A</definedName>
    <definedName name="QQ_2_38">QQ_2_38</definedName>
    <definedName name="QQ_2_39">#N/A</definedName>
    <definedName name="QQ_2_4" localSheetId="12">BDI!QQ_2_4</definedName>
    <definedName name="QQ_2_4" localSheetId="11">#N/A</definedName>
    <definedName name="QQ_2_4">QQ_2_4</definedName>
    <definedName name="QQ_2_40">#N/A</definedName>
    <definedName name="QQ_2_41" localSheetId="12">BDI!aaa</definedName>
    <definedName name="QQ_2_41" localSheetId="11">#N/A</definedName>
    <definedName name="QQ_2_41" localSheetId="14">'Mapa+Binômio'!aaa</definedName>
    <definedName name="QQ_2_41">[0]!aaa</definedName>
    <definedName name="QQ_2_42" localSheetId="12">BDI!aaa</definedName>
    <definedName name="QQ_2_42" localSheetId="11">#N/A</definedName>
    <definedName name="QQ_2_42" localSheetId="14">'Mapa+Binômio'!aaa</definedName>
    <definedName name="QQ_2_42">[0]!aaa</definedName>
    <definedName name="QQ_2_43">#N/A</definedName>
    <definedName name="QQ_2_44">#N/A</definedName>
    <definedName name="QQ_2_45">#N/A</definedName>
    <definedName name="QQ_2_46">#N/A</definedName>
    <definedName name="QQ_2_47">#N/A</definedName>
    <definedName name="QQ_2_48">#N/A</definedName>
    <definedName name="QQ_2_5" localSheetId="12">BDI!QQ_2_5</definedName>
    <definedName name="QQ_2_5" localSheetId="11">FIT!QQ_2_5</definedName>
    <definedName name="QQ_2_5">QQ_2_5</definedName>
    <definedName name="QQ_2_51">#N/A</definedName>
    <definedName name="QQ_2_52">#N/A</definedName>
    <definedName name="QQ_2_53">#N/A</definedName>
    <definedName name="QQ_2_54">#N/A</definedName>
    <definedName name="QQ_2_55">#N/A</definedName>
    <definedName name="QQ_2_56">#N/A</definedName>
    <definedName name="QQ_2_57">#N/A</definedName>
    <definedName name="QQ_2_58">#N/A</definedName>
    <definedName name="QQ_2_59">#N/A</definedName>
    <definedName name="QQ_2_6" localSheetId="12">BDI!QQ_2_6</definedName>
    <definedName name="QQ_2_6" localSheetId="11">FIT!QQ_2_6</definedName>
    <definedName name="QQ_2_6">QQ_2_6</definedName>
    <definedName name="QQ_2_60">#N/A</definedName>
    <definedName name="QQ_2_61">#N/A</definedName>
    <definedName name="QQ_2_62">#N/A</definedName>
    <definedName name="QQ_2_63">#N/A</definedName>
    <definedName name="QQ_2_64">#N/A</definedName>
    <definedName name="QQ_2_65" localSheetId="12">BDI!aauq</definedName>
    <definedName name="QQ_2_65" localSheetId="11">#N/A</definedName>
    <definedName name="QQ_2_65" localSheetId="14">'Mapa+Binômio'!aauq</definedName>
    <definedName name="QQ_2_65">[0]!aauq</definedName>
    <definedName name="QQ_2_66" localSheetId="12">BDI!aauq</definedName>
    <definedName name="QQ_2_66" localSheetId="11">#N/A</definedName>
    <definedName name="QQ_2_66" localSheetId="14">'Mapa+Binômio'!aauq</definedName>
    <definedName name="QQ_2_66">[0]!aauq</definedName>
    <definedName name="QQ_2_67">#N/A</definedName>
    <definedName name="QQ_2_68">#N/A</definedName>
    <definedName name="QQ_2_69">#N/A</definedName>
    <definedName name="QQ_2_7" localSheetId="12">BDI!QQ_2_7</definedName>
    <definedName name="QQ_2_7" localSheetId="11">#N/A</definedName>
    <definedName name="QQ_2_7">QQ_2_7</definedName>
    <definedName name="QQ_2_70" localSheetId="12">BDI!AB</definedName>
    <definedName name="QQ_2_70" localSheetId="11">#N/A</definedName>
    <definedName name="QQ_2_70">[0]!AB</definedName>
    <definedName name="QQ_2_71" localSheetId="12">BDI!abc</definedName>
    <definedName name="QQ_2_71" localSheetId="11">#N/A</definedName>
    <definedName name="QQ_2_71">[0]!abc</definedName>
    <definedName name="QQ_2_72">#N/A</definedName>
    <definedName name="QQ_2_8" localSheetId="12">BDI!QQ_2_8</definedName>
    <definedName name="QQ_2_8" localSheetId="11">#N/A</definedName>
    <definedName name="QQ_2_8">QQ_2_8</definedName>
    <definedName name="QQ_2_9" localSheetId="12">BDI!QQ_2_9</definedName>
    <definedName name="QQ_2_9" localSheetId="11">FIT!QQ_2_9</definedName>
    <definedName name="QQ_2_9">QQ_2_9</definedName>
    <definedName name="qqe" localSheetId="12">#REF!</definedName>
    <definedName name="qqe" localSheetId="11">#REF!</definedName>
    <definedName name="qqe">#REF!</definedName>
    <definedName name="qqq" localSheetId="12"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qqq"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qqq_10" localSheetId="12">#REF!</definedName>
    <definedName name="qqq_10">#REF!</definedName>
    <definedName name="qqq_12" localSheetId="12">#REF!</definedName>
    <definedName name="qqq_12">#REF!</definedName>
    <definedName name="qqq_3" localSheetId="12">#REF!</definedName>
    <definedName name="qqq_3">#REF!</definedName>
    <definedName name="qqq_9" localSheetId="12">#REF!</definedName>
    <definedName name="qqq_9">#REF!</definedName>
    <definedName name="QQQQ" localSheetId="12" hidden="1">SUM(IF(#REF! =#REF!,(#REF!)*(#REF!="EQ")))</definedName>
    <definedName name="QQQQ" localSheetId="11" hidden="1">SUM(IF(#REF! =#REF!,(#REF!)*(#REF!="EQ")))</definedName>
    <definedName name="QQQQ" localSheetId="14" hidden="1">SUM(IF(#REF! =#REF!,(#REF!)*(#REF!="EQ")))</definedName>
    <definedName name="QQQQ" hidden="1">SUM(IF(#REF! =#REF!,(#REF!)*(#REF!="EQ")))</definedName>
    <definedName name="qqqqq" localSheetId="12" hidden="1">{#N/A,#N/A,FALSE,"MO (2)"}</definedName>
    <definedName name="qqqqq" localSheetId="11" hidden="1">{#N/A,#N/A,FALSE,"MO (2)"}</definedName>
    <definedName name="qqqqq" hidden="1">{#N/A,#N/A,FALSE,"MO (2)"}</definedName>
    <definedName name="qqqqqq" localSheetId="12" hidden="1">{"VENTAS1",#N/A,FALSE,"VENTAS";"VENTAS2",#N/A,FALSE,"VENTAS";"VENTAS3",#N/A,FALSE,"VENTAS";"VENTAS4",#N/A,FALSE,"VENTAS";"VENTAS5",#N/A,FALSE,"VENTAS";"VENTAS6",#N/A,FALSE,"VENTAS";"VENTAS7",#N/A,FALSE,"VENTAS";"VENTAS8",#N/A,FALSE,"VENTAS"}</definedName>
    <definedName name="qqqqqq" hidden="1">{"VENTAS1",#N/A,FALSE,"VENTAS";"VENTAS2",#N/A,FALSE,"VENTAS";"VENTAS3",#N/A,FALSE,"VENTAS";"VENTAS4",#N/A,FALSE,"VENTAS";"VENTAS5",#N/A,FALSE,"VENTAS";"VENTAS6",#N/A,FALSE,"VENTAS";"VENTAS7",#N/A,FALSE,"VENTAS";"VENTAS8",#N/A,FALSE,"VENTAS"}</definedName>
    <definedName name="qqqqqqq" localSheetId="12" hidden="1">{"VENTAS1",#N/A,FALSE,"VENTAS";"VENTAS2",#N/A,FALSE,"VENTAS";"VENTAS3",#N/A,FALSE,"VENTAS";"VENTAS4",#N/A,FALSE,"VENTAS";"VENTAS5",#N/A,FALSE,"VENTAS";"VENTAS6",#N/A,FALSE,"VENTAS";"VENTAS7",#N/A,FALSE,"VENTAS";"VENTAS8",#N/A,FALSE,"VENTAS"}</definedName>
    <definedName name="qqqqqqq" localSheetId="11">#N/A</definedName>
    <definedName name="qqqqqqq" hidden="1">{"VENTAS1",#N/A,FALSE,"VENTAS";"VENTAS2",#N/A,FALSE,"VENTAS";"VENTAS3",#N/A,FALSE,"VENTAS";"VENTAS4",#N/A,FALSE,"VENTAS";"VENTAS5",#N/A,FALSE,"VENTAS";"VENTAS6",#N/A,FALSE,"VENTAS";"VENTAS7",#N/A,FALSE,"VENTAS";"VENTAS8",#N/A,FALSE,"VENTAS"}</definedName>
    <definedName name="qqqqqqqq" localSheetId="12" hidden="1">{TRUE,TRUE,-1.25,-15.5,484.5,276.75,FALSE,TRUE,TRUE,TRUE,0,1,1,300,1,1.96296296296296,1.15384615384615,4,TRUE,TRUE,3,TRUE,1,FALSE,75,"Swvu.Print_Todo.","ACwvu.Print_Todo.",#N/A,FALSE,FALSE,0,0,0,0,2,"","",FALSE,FALSE,TRUE,FALSE,1,#N/A,2,10,"=R1C1:R636C40",FALSE,#N/A,#N/A,FALSE,FALSE,FALSE,9,300,300,FALSE,TRUE,TRUE,TRUE,TRUE}</definedName>
    <definedName name="qqqqqqqq" hidden="1">{TRUE,TRUE,-1.25,-15.5,484.5,276.75,FALSE,TRUE,TRUE,TRUE,0,1,1,300,1,1.96296296296296,1.15384615384615,4,TRUE,TRUE,3,TRUE,1,FALSE,75,"Swvu.Print_Todo.","ACwvu.Print_Todo.",#N/A,FALSE,FALSE,0,0,0,0,2,"","",FALSE,FALSE,TRUE,FALSE,1,#N/A,2,10,"=R1C1:R636C40",FALSE,#N/A,#N/A,FALSE,FALSE,FALSE,9,300,300,FALSE,TRUE,TRUE,TRUE,TRUE}</definedName>
    <definedName name="qqqqqqqqq" localSheetId="12" hidden="1">{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qqqqqqqqq" hidden="1">{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QQQQQQQQQQ" localSheetId="11">#REF!</definedName>
    <definedName name="QQQQQQQQQQ">#N/A</definedName>
    <definedName name="qqrr" localSheetId="12">#REF!</definedName>
    <definedName name="qqrr">#REF!</definedName>
    <definedName name="qs" localSheetId="12" hidden="1">{#N/A,#N/A,TRUE,"BD 97";#N/A,#N/A,TRUE,"IR E CS 1997";#N/A,#N/A,TRUE,"CONTINGÊNCIAS";#N/A,#N/A,TRUE,"AD_EX_97";#N/A,#N/A,TRUE,"PR ND";#N/A,#N/A,TRUE,"8191";#N/A,#N/A,TRUE,"8383";#N/A,#N/A,TRUE,"MP 1024"}</definedName>
    <definedName name="qs" hidden="1">{#N/A,#N/A,TRUE,"BD 97";#N/A,#N/A,TRUE,"IR E CS 1997";#N/A,#N/A,TRUE,"CONTINGÊNCIAS";#N/A,#N/A,TRUE,"AD_EX_97";#N/A,#N/A,TRUE,"PR ND";#N/A,#N/A,TRUE,"8191";#N/A,#N/A,TRUE,"8383";#N/A,#N/A,TRUE,"MP 1024"}</definedName>
    <definedName name="QT" localSheetId="12">#REF!</definedName>
    <definedName name="QT">#REF!</definedName>
    <definedName name="QTD" localSheetId="17" hidden="1">#REF!</definedName>
    <definedName name="QTD" localSheetId="12" hidden="1">#REF!</definedName>
    <definedName name="QTD" localSheetId="15" hidden="1">#REF!</definedName>
    <definedName name="QTD" localSheetId="9">#REF!</definedName>
    <definedName name="QTD" localSheetId="6" hidden="1">#REF!</definedName>
    <definedName name="QTD" localSheetId="14" hidden="1">#REF!</definedName>
    <definedName name="QTD" localSheetId="16" hidden="1">#REF!</definedName>
    <definedName name="QTD" localSheetId="1" hidden="1">#REF!</definedName>
    <definedName name="QTD" localSheetId="0" hidden="1">#REF!</definedName>
    <definedName name="QTD" hidden="1">#REF!</definedName>
    <definedName name="QtEq" localSheetId="17" hidden="1">#REF!</definedName>
    <definedName name="QtEq" localSheetId="12" hidden="1">#REF!</definedName>
    <definedName name="QtEq" localSheetId="15" hidden="1">#REF!</definedName>
    <definedName name="QtEq" localSheetId="9">#REF!</definedName>
    <definedName name="QtEq" localSheetId="6" hidden="1">#REF!</definedName>
    <definedName name="QtEq" localSheetId="14" hidden="1">#REF!</definedName>
    <definedName name="QtEq" localSheetId="16" hidden="1">#REF!</definedName>
    <definedName name="QtEq" localSheetId="1" hidden="1">#REF!</definedName>
    <definedName name="QtEq" localSheetId="0" hidden="1">#REF!</definedName>
    <definedName name="QtEq" hidden="1">#REF!</definedName>
    <definedName name="QtMo" localSheetId="17" hidden="1">#REF!</definedName>
    <definedName name="QtMo" localSheetId="12" hidden="1">#REF!</definedName>
    <definedName name="QtMo" localSheetId="15" hidden="1">#REF!</definedName>
    <definedName name="QtMo" localSheetId="9">#REF!</definedName>
    <definedName name="QtMo" localSheetId="6" hidden="1">#REF!</definedName>
    <definedName name="QtMo" localSheetId="14" hidden="1">#REF!</definedName>
    <definedName name="QtMo" localSheetId="16" hidden="1">#REF!</definedName>
    <definedName name="QtMo" localSheetId="1" hidden="1">#REF!</definedName>
    <definedName name="QtMo" localSheetId="0" hidden="1">#REF!</definedName>
    <definedName name="QtMo" hidden="1">#REF!</definedName>
    <definedName name="QtMp" localSheetId="17" hidden="1">#REF!</definedName>
    <definedName name="QtMp" localSheetId="12" hidden="1">#REF!</definedName>
    <definedName name="QtMp" localSheetId="15" hidden="1">#REF!</definedName>
    <definedName name="QtMp" localSheetId="9">#REF!</definedName>
    <definedName name="QtMp" localSheetId="6" hidden="1">#REF!</definedName>
    <definedName name="QtMp" localSheetId="14" hidden="1">#REF!</definedName>
    <definedName name="QtMp" localSheetId="16" hidden="1">#REF!</definedName>
    <definedName name="QtMp" localSheetId="1" hidden="1">#REF!</definedName>
    <definedName name="QtMp" localSheetId="0" hidden="1">#REF!</definedName>
    <definedName name="QtMp" hidden="1">#REF!</definedName>
    <definedName name="QTS" localSheetId="12">#REF!</definedName>
    <definedName name="QTS">#REF!</definedName>
    <definedName name="QtTr" localSheetId="17" hidden="1">#REF!</definedName>
    <definedName name="QtTr" localSheetId="12" hidden="1">#REF!</definedName>
    <definedName name="QtTr" localSheetId="15" hidden="1">#REF!</definedName>
    <definedName name="QtTr" localSheetId="9">#REF!</definedName>
    <definedName name="QtTr" localSheetId="6" hidden="1">#REF!</definedName>
    <definedName name="QtTr" localSheetId="14" hidden="1">#REF!</definedName>
    <definedName name="QtTr" localSheetId="16" hidden="1">#REF!</definedName>
    <definedName name="QtTr" localSheetId="1" hidden="1">#REF!</definedName>
    <definedName name="QtTr" localSheetId="0" hidden="1">#REF!</definedName>
    <definedName name="QtTr" hidden="1">#REF!</definedName>
    <definedName name="QUADRO" localSheetId="12">#N/A</definedName>
    <definedName name="QUADRO" localSheetId="11">#REF!</definedName>
    <definedName name="QUADRO">#N/A</definedName>
    <definedName name="QUADRO_1" localSheetId="12">#REF!</definedName>
    <definedName name="QUADRO_1" localSheetId="11">#REF!</definedName>
    <definedName name="QUADRO_1" localSheetId="14">#REF!</definedName>
    <definedName name="QUADRO_1">#REF!</definedName>
    <definedName name="QUANT" localSheetId="12">#REF!</definedName>
    <definedName name="QUANT" localSheetId="11">#REF!</definedName>
    <definedName name="QUANT" localSheetId="14">#REF!</definedName>
    <definedName name="QUANT">#REF!</definedName>
    <definedName name="Quant." localSheetId="12">#REF!</definedName>
    <definedName name="Quant." localSheetId="11">#REF!</definedName>
    <definedName name="Quant." localSheetId="14">#REF!</definedName>
    <definedName name="Quant.">#REF!</definedName>
    <definedName name="Quant.1" localSheetId="12">#REF!</definedName>
    <definedName name="Quant.1" localSheetId="11">#REF!</definedName>
    <definedName name="Quant.1" localSheetId="14">#REF!</definedName>
    <definedName name="Quant.1">#REF!</definedName>
    <definedName name="QUANT_1" localSheetId="12">#REF!</definedName>
    <definedName name="QUANT_1" localSheetId="11">#REF!</definedName>
    <definedName name="QUANT_1" localSheetId="14">#REF!</definedName>
    <definedName name="QUANT_1">#REF!</definedName>
    <definedName name="QUANT_acumu" localSheetId="12">#REF!</definedName>
    <definedName name="QUANT_acumu" localSheetId="11">#REF!</definedName>
    <definedName name="QUANT_acumu" localSheetId="14">#REF!</definedName>
    <definedName name="QUANT_acumu">#REF!</definedName>
    <definedName name="QUANT_serviço" localSheetId="12">OFFSET(#REF!,0,0,COUNTA(#REF!),1)</definedName>
    <definedName name="QUANT_serviço" localSheetId="11">OFFSET(#REF!,0,0,COUNTA(#REF!),1)</definedName>
    <definedName name="QUANT_serviço" localSheetId="14">OFFSET(#REF!,0,0,COUNTA(#REF!),1)</definedName>
    <definedName name="QUANT_serviço">OFFSET(#REF!,0,0,COUNTA(#REF!),1)</definedName>
    <definedName name="QUANTIDADE" localSheetId="12">#REF!</definedName>
    <definedName name="QUANTIDADE" localSheetId="11">#REF!</definedName>
    <definedName name="QUANTIDADE" localSheetId="14">#REF!</definedName>
    <definedName name="QUANTIDADE">#REF!</definedName>
    <definedName name="QUANTIDADE_10" localSheetId="12">#REF!</definedName>
    <definedName name="QUANTIDADE_10" localSheetId="11">#REF!</definedName>
    <definedName name="QUANTIDADE_10" localSheetId="14">#REF!</definedName>
    <definedName name="QUANTIDADE_10">#REF!</definedName>
    <definedName name="QUANTIDADE_10_16" localSheetId="12">#REF!</definedName>
    <definedName name="QUANTIDADE_10_16">#REF!</definedName>
    <definedName name="QUANTIDADE_10_19" localSheetId="12">#REF!</definedName>
    <definedName name="QUANTIDADE_10_19" localSheetId="11">#REF!</definedName>
    <definedName name="QUANTIDADE_10_19" localSheetId="14">#REF!</definedName>
    <definedName name="QUANTIDADE_10_19">#REF!</definedName>
    <definedName name="QUANTIDADE_10_19_16" localSheetId="12">#REF!</definedName>
    <definedName name="QUANTIDADE_10_19_16">#REF!</definedName>
    <definedName name="QUANTIDADE_16" localSheetId="12">#REF!</definedName>
    <definedName name="QUANTIDADE_16">#REF!</definedName>
    <definedName name="QUANTIDADE_17" localSheetId="12">#REF!</definedName>
    <definedName name="QUANTIDADE_17" localSheetId="11">#REF!</definedName>
    <definedName name="QUANTIDADE_17" localSheetId="14">#REF!</definedName>
    <definedName name="QUANTIDADE_17">#REF!</definedName>
    <definedName name="QUANTIDADE_17_16" localSheetId="12">#REF!</definedName>
    <definedName name="QUANTIDADE_17_16">#REF!</definedName>
    <definedName name="QUANTIDADE_17_19" localSheetId="12">#REF!</definedName>
    <definedName name="QUANTIDADE_17_19" localSheetId="11">#REF!</definedName>
    <definedName name="QUANTIDADE_17_19" localSheetId="14">#REF!</definedName>
    <definedName name="QUANTIDADE_17_19">#REF!</definedName>
    <definedName name="QUANTIDADE_17_19_16" localSheetId="12">#REF!</definedName>
    <definedName name="QUANTIDADE_17_19_16">#REF!</definedName>
    <definedName name="QUANTIDADE_19" localSheetId="12">#REF!</definedName>
    <definedName name="QUANTIDADE_19" localSheetId="11">#REF!</definedName>
    <definedName name="QUANTIDADE_19" localSheetId="14">#REF!</definedName>
    <definedName name="QUANTIDADE_19">#REF!</definedName>
    <definedName name="QUANTIDADE_19_16" localSheetId="12">#REF!</definedName>
    <definedName name="QUANTIDADE_19_16">#REF!</definedName>
    <definedName name="QUANTIDADE_6" localSheetId="12">#REF!</definedName>
    <definedName name="QUANTIDADE_6" localSheetId="11">#REF!</definedName>
    <definedName name="QUANTIDADE_6" localSheetId="14">#REF!</definedName>
    <definedName name="QUANTIDADE_6">#REF!</definedName>
    <definedName name="QUANTIDADE_6_16" localSheetId="12">#REF!</definedName>
    <definedName name="QUANTIDADE_6_16">#REF!</definedName>
    <definedName name="QUANTIDADE_6_19" localSheetId="12">#REF!</definedName>
    <definedName name="QUANTIDADE_6_19" localSheetId="11">#REF!</definedName>
    <definedName name="QUANTIDADE_6_19" localSheetId="14">#REF!</definedName>
    <definedName name="QUANTIDADE_6_19">#REF!</definedName>
    <definedName name="QUANTIDADE_6_19_16" localSheetId="12">#REF!</definedName>
    <definedName name="QUANTIDADE_6_19_16">#REF!</definedName>
    <definedName name="QUANTIDADE_7" localSheetId="12">#REF!</definedName>
    <definedName name="QUANTIDADE_7" localSheetId="11">#REF!</definedName>
    <definedName name="QUANTIDADE_7" localSheetId="14">#REF!</definedName>
    <definedName name="QUANTIDADE_7">#REF!</definedName>
    <definedName name="QUANTIDADE_7_16" localSheetId="12">#REF!</definedName>
    <definedName name="QUANTIDADE_7_16">#REF!</definedName>
    <definedName name="QUANTIDADE_7_19" localSheetId="12">#REF!</definedName>
    <definedName name="QUANTIDADE_7_19" localSheetId="11">#REF!</definedName>
    <definedName name="QUANTIDADE_7_19" localSheetId="14">#REF!</definedName>
    <definedName name="QUANTIDADE_7_19">#REF!</definedName>
    <definedName name="QUANTIDADE_7_19_16" localSheetId="12">#REF!</definedName>
    <definedName name="QUANTIDADE_7_19_16">#REF!</definedName>
    <definedName name="QUANTIDADE_8" localSheetId="12">#REF!</definedName>
    <definedName name="QUANTIDADE_8" localSheetId="11">#REF!</definedName>
    <definedName name="QUANTIDADE_8" localSheetId="14">#REF!</definedName>
    <definedName name="QUANTIDADE_8">#REF!</definedName>
    <definedName name="QUANTIDADE_8_16" localSheetId="12">#REF!</definedName>
    <definedName name="QUANTIDADE_8_16">#REF!</definedName>
    <definedName name="QUANTIDADE_8_19" localSheetId="12">#REF!</definedName>
    <definedName name="QUANTIDADE_8_19" localSheetId="11">#REF!</definedName>
    <definedName name="QUANTIDADE_8_19" localSheetId="14">#REF!</definedName>
    <definedName name="QUANTIDADE_8_19">#REF!</definedName>
    <definedName name="QUANTIDADE_8_19_16" localSheetId="12">#REF!</definedName>
    <definedName name="QUANTIDADE_8_19_16">#REF!</definedName>
    <definedName name="QUANTIDADE_9" localSheetId="12">#REF!</definedName>
    <definedName name="QUANTIDADE_9" localSheetId="11">#REF!</definedName>
    <definedName name="QUANTIDADE_9" localSheetId="14">#REF!</definedName>
    <definedName name="QUANTIDADE_9">#REF!</definedName>
    <definedName name="QUANTIDADE_9_16" localSheetId="12">#REF!</definedName>
    <definedName name="QUANTIDADE_9_16">#REF!</definedName>
    <definedName name="QUANTIDADE_9_19" localSheetId="12">#REF!</definedName>
    <definedName name="QUANTIDADE_9_19" localSheetId="11">#REF!</definedName>
    <definedName name="QUANTIDADE_9_19" localSheetId="14">#REF!</definedName>
    <definedName name="QUANTIDADE_9_19">#REF!</definedName>
    <definedName name="QUANTIDADE_9_19_16" localSheetId="12">#REF!</definedName>
    <definedName name="QUANTIDADE_9_19_16">#REF!</definedName>
    <definedName name="QUANTIDADES" localSheetId="12">#N/A</definedName>
    <definedName name="QUANTIDADES" localSheetId="11">#N/A</definedName>
    <definedName name="QUANTIDADES">#N/A</definedName>
    <definedName name="QuantPreços_2anosarrumada" localSheetId="12">#REF!</definedName>
    <definedName name="QuantPreços_2anosarrumada" localSheetId="11">#REF!</definedName>
    <definedName name="QuantPreços_2anosarrumada">#REF!</definedName>
    <definedName name="QuantPreços_2anosf" localSheetId="12">#REF!</definedName>
    <definedName name="QuantPreços_2anosf">#REF!</definedName>
    <definedName name="QuantPreçosUnitFinal" localSheetId="12">#REF!</definedName>
    <definedName name="QuantPreçosUnitFinal">#REF!</definedName>
    <definedName name="QUE_P_E_ISSO">#N/A</definedName>
    <definedName name="quilometros" localSheetId="12">#REF!</definedName>
    <definedName name="quilometros" localSheetId="11">#REF!</definedName>
    <definedName name="quilometros" localSheetId="14">#REF!</definedName>
    <definedName name="quilometros">#REF!</definedName>
    <definedName name="qw" localSheetId="12" hidden="1">#REF!</definedName>
    <definedName name="QW" localSheetId="11">#REF!</definedName>
    <definedName name="qw" hidden="1">#REF!</definedName>
    <definedName name="qwe" localSheetId="12">#REF!</definedName>
    <definedName name="qwe" localSheetId="11">#REF!</definedName>
    <definedName name="qwe">#REF!</definedName>
    <definedName name="qweqw">#N/A</definedName>
    <definedName name="qweqwe" localSheetId="12">#REF!</definedName>
    <definedName name="qweqwe" localSheetId="11">#REF!</definedName>
    <definedName name="qweqwe" localSheetId="14">#REF!</definedName>
    <definedName name="qweqwe">#REF!</definedName>
    <definedName name="qwer">#N/A</definedName>
    <definedName name="qwqwq" localSheetId="12">#REF!</definedName>
    <definedName name="qwqwq" localSheetId="11">#REF!</definedName>
    <definedName name="qwqwq" localSheetId="14">#REF!</definedName>
    <definedName name="qwqwq">#REF!</definedName>
    <definedName name="qwrqerwqer" localSheetId="12">#REF!</definedName>
    <definedName name="qwrqerwqer">#REF!</definedName>
    <definedName name="QWWEEEEEEEE" localSheetId="12">#REF!</definedName>
    <definedName name="QWWEEEEEEEE">#REF!</definedName>
    <definedName name="R___Ton_x_Km" localSheetId="12">#REF!</definedName>
    <definedName name="R___Ton_x_Km">#REF!</definedName>
    <definedName name="r_2">NA()</definedName>
    <definedName name="RA" localSheetId="12">#REF!</definedName>
    <definedName name="RA" localSheetId="11">#REF!</definedName>
    <definedName name="RA">#REF!</definedName>
    <definedName name="rach" localSheetId="12">BDI!rach</definedName>
    <definedName name="rach" localSheetId="11">#N/A</definedName>
    <definedName name="rach">[0]!rach</definedName>
    <definedName name="rach_38">#N/A</definedName>
    <definedName name="Rachão" localSheetId="12">BDI!Rachão</definedName>
    <definedName name="Rachão" localSheetId="11">#N/A</definedName>
    <definedName name="Rachão">[0]!Rachão</definedName>
    <definedName name="Rachão_10" localSheetId="12">BDI!AM_04_1</definedName>
    <definedName name="Rachão_10" localSheetId="11">#N/A</definedName>
    <definedName name="Rachão_10" localSheetId="14">'Mapa+Binômio'!AM_04_1</definedName>
    <definedName name="Rachão_10">[0]!AM_04_1</definedName>
    <definedName name="Rachão_2">#N/A</definedName>
    <definedName name="Rachão_23" localSheetId="12">[0]!AM_35</definedName>
    <definedName name="Rachão_23" localSheetId="11">#N/A</definedName>
    <definedName name="Rachão_23">AM_35</definedName>
    <definedName name="Rachão_24" localSheetId="12">BDI!AM_35_1</definedName>
    <definedName name="Rachão_24" localSheetId="11">#N/A</definedName>
    <definedName name="Rachão_24" localSheetId="14">'Mapa+Binômio'!AM_35_1</definedName>
    <definedName name="Rachão_24">[0]!AM_35_1</definedName>
    <definedName name="Rachão_26" localSheetId="12">BDI!AM_35_1</definedName>
    <definedName name="Rachão_26" localSheetId="11">#N/A</definedName>
    <definedName name="Rachão_26" localSheetId="14">'Mapa+Binômio'!AM_35_1</definedName>
    <definedName name="Rachão_26">[0]!AM_35_1</definedName>
    <definedName name="Rachão_27">#N/A</definedName>
    <definedName name="Rachão_29">#N/A</definedName>
    <definedName name="Rachão_30">#N/A</definedName>
    <definedName name="Rachão_36">#N/A</definedName>
    <definedName name="Rachão_37">#N/A</definedName>
    <definedName name="Rachão_38" localSheetId="12">BDI!AM_40_1</definedName>
    <definedName name="Rachão_38" localSheetId="11">#N/A</definedName>
    <definedName name="Rachão_38" localSheetId="14">'Mapa+Binômio'!AM_40_1</definedName>
    <definedName name="Rachão_38">[0]!AM_40_1</definedName>
    <definedName name="Rachão_4" localSheetId="12">BDI!AM_40_1</definedName>
    <definedName name="Rachão_4" localSheetId="11">#N/A</definedName>
    <definedName name="Rachão_4" localSheetId="14">'Mapa+Binômio'!AM_40_1</definedName>
    <definedName name="Rachão_4">[0]!AM_40_1</definedName>
    <definedName name="Rachão_48">#N/A</definedName>
    <definedName name="Rachão_51">#N/A</definedName>
    <definedName name="Rachão_52">#N/A</definedName>
    <definedName name="Rachão_53">#N/A</definedName>
    <definedName name="Rachão_55">#N/A</definedName>
    <definedName name="Rachão_67" localSheetId="12">BDI!AM_41_1</definedName>
    <definedName name="Rachão_67" localSheetId="11">#N/A</definedName>
    <definedName name="Rachão_67" localSheetId="14">'Mapa+Binômio'!AM_41_1</definedName>
    <definedName name="Rachão_67">[0]!AM_41_1</definedName>
    <definedName name="Rachão_68">#N/A</definedName>
    <definedName name="Rachão_69">#N/A</definedName>
    <definedName name="Rachão_70">#N/A</definedName>
    <definedName name="Rachão_71" localSheetId="12">BDI!AM_41_1</definedName>
    <definedName name="Rachão_71" localSheetId="11">#N/A</definedName>
    <definedName name="Rachão_71" localSheetId="14">'Mapa+Binômio'!AM_41_1</definedName>
    <definedName name="Rachão_71">[0]!AM_41_1</definedName>
    <definedName name="Rachão_72" localSheetId="12">BDI!AM_41_1</definedName>
    <definedName name="Rachão_72" localSheetId="11">#N/A</definedName>
    <definedName name="Rachão_72" localSheetId="14">'Mapa+Binômio'!AM_41_1</definedName>
    <definedName name="Rachão_72">[0]!AM_41_1</definedName>
    <definedName name="RachãoC" localSheetId="12">#REF!</definedName>
    <definedName name="RachãoC">#REF!</definedName>
    <definedName name="rachinho">#N/A</definedName>
    <definedName name="rafael" localSheetId="12">#REF!</definedName>
    <definedName name="rafael" localSheetId="11">#REF!</definedName>
    <definedName name="rafael" localSheetId="14">#REF!</definedName>
    <definedName name="rafael">#REF!</definedName>
    <definedName name="RAH" localSheetId="12">#REF!</definedName>
    <definedName name="RAH">#REF!</definedName>
    <definedName name="RAH_1" localSheetId="12">#REF!</definedName>
    <definedName name="RAH_1">#REF!</definedName>
    <definedName name="RangeChange" localSheetId="12" hidden="1">#REF!</definedName>
    <definedName name="RangeChange" hidden="1">#REF!</definedName>
    <definedName name="RASFD" localSheetId="12">#REF!</definedName>
    <definedName name="RASFD">#REF!</definedName>
    <definedName name="Ratios_2" localSheetId="12" hidden="1">{"'TG'!$A$1:$L$37"}</definedName>
    <definedName name="Ratios_2" hidden="1">{"'TG'!$A$1:$L$37"}</definedName>
    <definedName name="RB_brita_Adir" localSheetId="12">OFFSET(#REF!,0,COLUMN(#REF!)-1,COUNTA(#REF!),1)</definedName>
    <definedName name="RB_brita_Adir" localSheetId="11">OFFSET(#REF!,0,COLUMN(#REF!)-1,COUNTA(#REF!),1)</definedName>
    <definedName name="RB_brita_Adir" localSheetId="14">OFFSET(#REF!,0,COLUMN(#REF!)-1,COUNTA(#REF!),1)</definedName>
    <definedName name="RB_brita_Adir">OFFSET(#REF!,0,COLUMN(#REF!)-1,COUNTA(#REF!),1)</definedName>
    <definedName name="RB_brita_Aesq" localSheetId="12">OFFSET(#REF!,0,COLUMN(#REF!)-1,COUNTA(#REF!),1)</definedName>
    <definedName name="RB_brita_Aesq" localSheetId="11">OFFSET(#REF!,0,COLUMN(#REF!)-1,COUNTA(#REF!),1)</definedName>
    <definedName name="RB_brita_Aesq" localSheetId="14">OFFSET(#REF!,0,COLUMN(#REF!)-1,COUNTA(#REF!),1)</definedName>
    <definedName name="RB_brita_Aesq">OFFSET(#REF!,0,COLUMN(#REF!)-1,COUNTA(#REF!),1)</definedName>
    <definedName name="RB_brita_cim_Adir" localSheetId="12">OFFSET(#REF!,0,COLUMN(#REF!)-1,COUNTA(#REF!),1)</definedName>
    <definedName name="RB_brita_cim_Adir" localSheetId="11">OFFSET(#REF!,0,COLUMN(#REF!)-1,COUNTA(#REF!),1)</definedName>
    <definedName name="RB_brita_cim_Adir" localSheetId="14">OFFSET(#REF!,0,COLUMN(#REF!)-1,COUNTA(#REF!),1)</definedName>
    <definedName name="RB_brita_cim_Adir">OFFSET(#REF!,0,COLUMN(#REF!)-1,COUNTA(#REF!),1)</definedName>
    <definedName name="RB_brita_cim_Aesq" localSheetId="12">OFFSET(#REF!,0,COLUMN(#REF!)-1,COUNTA(#REF!),1)</definedName>
    <definedName name="RB_brita_cim_Aesq" localSheetId="11">OFFSET(#REF!,0,COLUMN(#REF!)-1,COUNTA(#REF!),1)</definedName>
    <definedName name="RB_brita_cim_Aesq" localSheetId="14">OFFSET(#REF!,0,COLUMN(#REF!)-1,COUNTA(#REF!),1)</definedName>
    <definedName name="RB_brita_cim_Aesq">OFFSET(#REF!,0,COLUMN(#REF!)-1,COUNTA(#REF!),1)</definedName>
    <definedName name="RB_brita_cim_pista" localSheetId="12">OFFSET(#REF!,0,MATCH(#REF!,#REF!,0)-1,COUNTA(#REF!),1)</definedName>
    <definedName name="RB_brita_cim_pista" localSheetId="11">OFFSET(#REF!,0,MATCH(#REF!,#REF!,0)-1,COUNTA(#REF!),1)</definedName>
    <definedName name="RB_brita_cim_pista" localSheetId="14">OFFSET(#REF!,0,MATCH(#REF!,#REF!,0)-1,COUNTA(#REF!),1)</definedName>
    <definedName name="RB_brita_cim_pista">OFFSET(#REF!,0,MATCH(#REF!,#REF!,0)-1,COUNTA(#REF!),1)</definedName>
    <definedName name="RB_brita_pista" localSheetId="12">OFFSET(#REF!,0,MATCH(#REF!,#REF!,0)-1,COUNTA(#REF!),1)</definedName>
    <definedName name="RB_brita_pista" localSheetId="11">OFFSET(#REF!,0,MATCH(#REF!,#REF!,0)-1,COUNTA(#REF!),1)</definedName>
    <definedName name="RB_brita_pista" localSheetId="14">OFFSET(#REF!,0,MATCH(#REF!,#REF!,0)-1,COUNTA(#REF!),1)</definedName>
    <definedName name="RB_brita_pista">OFFSET(#REF!,0,MATCH(#REF!,#REF!,0)-1,COUNTA(#REF!),1)</definedName>
    <definedName name="RB_cim_Adir" localSheetId="12">OFFSET(#REF!,0,COLUMN(#REF!)-1,COUNTA(#REF!),1)</definedName>
    <definedName name="RB_cim_Adir" localSheetId="11">OFFSET(#REF!,0,COLUMN(#REF!)-1,COUNTA(#REF!),1)</definedName>
    <definedName name="RB_cim_Adir" localSheetId="14">OFFSET(#REF!,0,COLUMN(#REF!)-1,COUNTA(#REF!),1)</definedName>
    <definedName name="RB_cim_Adir">OFFSET(#REF!,0,COLUMN(#REF!)-1,COUNTA(#REF!),1)</definedName>
    <definedName name="RB_cim_Aesq" localSheetId="12">OFFSET(#REF!,0,COLUMN(#REF!)-1,COUNTA(#REF!),1)</definedName>
    <definedName name="RB_cim_Aesq" localSheetId="11">OFFSET(#REF!,0,COLUMN(#REF!)-1,COUNTA(#REF!),1)</definedName>
    <definedName name="RB_cim_Aesq" localSheetId="14">OFFSET(#REF!,0,COLUMN(#REF!)-1,COUNTA(#REF!),1)</definedName>
    <definedName name="RB_cim_Aesq">OFFSET(#REF!,0,COLUMN(#REF!)-1,COUNTA(#REF!),1)</definedName>
    <definedName name="RB_cim_pista" localSheetId="12">OFFSET(#REF!,0,MATCH(#REF!,#REF!,0)-1,COUNTA(#REF!),1)</definedName>
    <definedName name="RB_cim_pista" localSheetId="11">OFFSET(#REF!,0,MATCH(#REF!,#REF!,0)-1,COUNTA(#REF!),1)</definedName>
    <definedName name="RB_cim_pista" localSheetId="14">OFFSET(#REF!,0,MATCH(#REF!,#REF!,0)-1,COUNTA(#REF!),1)</definedName>
    <definedName name="RB_cim_pista">OFFSET(#REF!,0,MATCH(#REF!,#REF!,0)-1,COUNTA(#REF!),1)</definedName>
    <definedName name="RB_simples_Adir" localSheetId="12">OFFSET(#REF!,0,COLUMN(#REF!)-1,COUNTA(#REF!),1)</definedName>
    <definedName name="RB_simples_Adir" localSheetId="11">OFFSET(#REF!,0,COLUMN(#REF!)-1,COUNTA(#REF!),1)</definedName>
    <definedName name="RB_simples_Adir" localSheetId="14">OFFSET(#REF!,0,COLUMN(#REF!)-1,COUNTA(#REF!),1)</definedName>
    <definedName name="RB_simples_Adir">OFFSET(#REF!,0,COLUMN(#REF!)-1,COUNTA(#REF!),1)</definedName>
    <definedName name="RB_simples_Aesq" localSheetId="12">OFFSET(#REF!,0,COLUMN(#REF!)-1,COUNTA(#REF!),1)</definedName>
    <definedName name="RB_simples_Aesq" localSheetId="11">OFFSET(#REF!,0,COLUMN(#REF!)-1,COUNTA(#REF!),1)</definedName>
    <definedName name="RB_simples_Aesq" localSheetId="14">OFFSET(#REF!,0,COLUMN(#REF!)-1,COUNTA(#REF!),1)</definedName>
    <definedName name="RB_simples_Aesq">OFFSET(#REF!,0,COLUMN(#REF!)-1,COUNTA(#REF!),1)</definedName>
    <definedName name="RB_simples_pista" localSheetId="12">OFFSET(#REF!,0,MATCH(#REF!,#REF!,0)-1,COUNTA(#REF!),1)</definedName>
    <definedName name="RB_simples_pista" localSheetId="11">OFFSET(#REF!,0,MATCH(#REF!,#REF!,0)-1,COUNTA(#REF!),1)</definedName>
    <definedName name="RB_simples_pista" localSheetId="14">OFFSET(#REF!,0,MATCH(#REF!,#REF!,0)-1,COUNTA(#REF!),1)</definedName>
    <definedName name="RB_simples_pista">OFFSET(#REF!,0,MATCH(#REF!,#REF!,0)-1,COUNTA(#REF!),1)</definedName>
    <definedName name="RBAM_Adir" localSheetId="12">OFFSET(#REF!,0,COLUMN(#REF!)-1,COUNTA(#REF!),1)</definedName>
    <definedName name="RBAM_Adir" localSheetId="11">OFFSET(#REF!,0,COLUMN(#REF!)-1,COUNTA(#REF!),1)</definedName>
    <definedName name="RBAM_Adir" localSheetId="14">OFFSET(#REF!,0,COLUMN(#REF!)-1,COUNTA(#REF!),1)</definedName>
    <definedName name="RBAM_Adir">OFFSET(#REF!,0,COLUMN(#REF!)-1,COUNTA(#REF!),1)</definedName>
    <definedName name="RBAM_Aesq" localSheetId="12">OFFSET(#REF!,0,COLUMN(#REF!)-1,COUNTA(#REF!),1)</definedName>
    <definedName name="RBAM_Aesq" localSheetId="11">OFFSET(#REF!,0,COLUMN(#REF!)-1,COUNTA(#REF!),1)</definedName>
    <definedName name="RBAM_Aesq" localSheetId="14">OFFSET(#REF!,0,COLUMN(#REF!)-1,COUNTA(#REF!),1)</definedName>
    <definedName name="RBAM_Aesq">OFFSET(#REF!,0,COLUMN(#REF!)-1,COUNTA(#REF!),1)</definedName>
    <definedName name="RBAMFS_Adir" localSheetId="12">OFFSET(#REF!,0,COLUMN(#REF!)-1,COUNTA(#REF!),1)</definedName>
    <definedName name="RBAMFS_Adir" localSheetId="11">OFFSET(#REF!,0,COLUMN(#REF!)-1,COUNTA(#REF!),1)</definedName>
    <definedName name="RBAMFS_Adir" localSheetId="14">OFFSET(#REF!,0,COLUMN(#REF!)-1,COUNTA(#REF!),1)</definedName>
    <definedName name="RBAMFS_Adir">OFFSET(#REF!,0,COLUMN(#REF!)-1,COUNTA(#REF!),1)</definedName>
    <definedName name="RBAMFS_Aesq" localSheetId="12">OFFSET(#REF!,0,COLUMN(#REF!)-1,COUNTA(#REF!),1)</definedName>
    <definedName name="RBAMFS_Aesq" localSheetId="11">OFFSET(#REF!,0,COLUMN(#REF!)-1,COUNTA(#REF!),1)</definedName>
    <definedName name="RBAMFS_Aesq" localSheetId="14">OFFSET(#REF!,0,COLUMN(#REF!)-1,COUNTA(#REF!),1)</definedName>
    <definedName name="RBAMFS_Aesq">OFFSET(#REF!,0,COLUMN(#REF!)-1,COUNTA(#REF!),1)</definedName>
    <definedName name="RBPM" localSheetId="12">#REF!</definedName>
    <definedName name="RBPM">#REF!</definedName>
    <definedName name="RBQ" localSheetId="12">#REF!</definedName>
    <definedName name="RBQ" localSheetId="11">#REF!</definedName>
    <definedName name="RBQ">#REF!</definedName>
    <definedName name="RBSM_Adir" localSheetId="12">OFFSET(#REF!,0,COLUMN(#REF!)-1,COUNTA(#REF!),1)</definedName>
    <definedName name="RBSM_Adir" localSheetId="11">OFFSET(#REF!,0,COLUMN(#REF!)-1,COUNTA(#REF!),1)</definedName>
    <definedName name="RBSM_Adir" localSheetId="14">OFFSET(#REF!,0,COLUMN(#REF!)-1,COUNTA(#REF!),1)</definedName>
    <definedName name="RBSM_Adir">OFFSET(#REF!,0,COLUMN(#REF!)-1,COUNTA(#REF!),1)</definedName>
    <definedName name="RBSM_Aesq" localSheetId="12">OFFSET(#REF!,0,COLUMN(#REF!)-1,COUNTA(#REF!),1)</definedName>
    <definedName name="RBSM_Aesq" localSheetId="11">OFFSET(#REF!,0,COLUMN(#REF!)-1,COUNTA(#REF!),1)</definedName>
    <definedName name="RBSM_Aesq" localSheetId="14">OFFSET(#REF!,0,COLUMN(#REF!)-1,COUNTA(#REF!),1)</definedName>
    <definedName name="RBSM_Aesq">OFFSET(#REF!,0,COLUMN(#REF!)-1,COUNTA(#REF!),1)</definedName>
    <definedName name="RBTBTVYBT" localSheetId="12">#REF!</definedName>
    <definedName name="RBTBTVYBT">#REF!</definedName>
    <definedName name="RBV" localSheetId="12">#REF!</definedName>
    <definedName name="RBV" localSheetId="11">#REF!</definedName>
    <definedName name="RBV" localSheetId="14">#REF!</definedName>
    <definedName name="RBV">#REF!</definedName>
    <definedName name="RBV_25" localSheetId="12">#REF!</definedName>
    <definedName name="RBV_25" localSheetId="11">#REF!</definedName>
    <definedName name="RBV_25" localSheetId="14">#REF!</definedName>
    <definedName name="RBV_25">#REF!</definedName>
    <definedName name="RBV_26" localSheetId="12">#REF!</definedName>
    <definedName name="RBV_26">#REF!</definedName>
    <definedName name="RBV_28" localSheetId="12">#REF!</definedName>
    <definedName name="RBV_28">#REF!</definedName>
    <definedName name="RBV_29" localSheetId="12">#REF!</definedName>
    <definedName name="RBV_29" localSheetId="11">#REF!</definedName>
    <definedName name="RBV_29" localSheetId="14">#REF!</definedName>
    <definedName name="RBV_29">#REF!</definedName>
    <definedName name="RBV_31" localSheetId="12">#REF!</definedName>
    <definedName name="RBV_31" localSheetId="11">#REF!</definedName>
    <definedName name="RBV_31" localSheetId="14">#REF!</definedName>
    <definedName name="RBV_31">#REF!</definedName>
    <definedName name="RBVV" localSheetId="12">#REF!</definedName>
    <definedName name="RBVV" localSheetId="11">#REF!</definedName>
    <definedName name="RBVV" localSheetId="14">#REF!</definedName>
    <definedName name="RBVV">#REF!</definedName>
    <definedName name="RCAP" localSheetId="12">#REF!</definedName>
    <definedName name="RCAP">#REF!</definedName>
    <definedName name="RCB" localSheetId="12">#REF!</definedName>
    <definedName name="RCB">#REF!</definedName>
    <definedName name="RCC" localSheetId="12">#REF!</definedName>
    <definedName name="RCC" localSheetId="11">#REF!</definedName>
    <definedName name="RCC">#REF!</definedName>
    <definedName name="RCCL" localSheetId="12">#REF!</definedName>
    <definedName name="RCCL">#REF!</definedName>
    <definedName name="rcgp" localSheetId="12">#REF!</definedName>
    <definedName name="rcgp" localSheetId="11">#REF!</definedName>
    <definedName name="rcgp" localSheetId="14">#REF!</definedName>
    <definedName name="rcgp">#REF!</definedName>
    <definedName name="RCGP_1" localSheetId="12">#REF!</definedName>
    <definedName name="RCGP_1" localSheetId="11">#REF!</definedName>
    <definedName name="RCGP_1" localSheetId="14">#REF!</definedName>
    <definedName name="RCGP_1">#REF!</definedName>
    <definedName name="rcgp_2">#N/A</definedName>
    <definedName name="RCGQ" localSheetId="12">#REF!</definedName>
    <definedName name="RCGQ">#REF!</definedName>
    <definedName name="RCMA" localSheetId="12">#REF!</definedName>
    <definedName name="RCMA">#REF!</definedName>
    <definedName name="RCOLONIAO" localSheetId="12">#REF!</definedName>
    <definedName name="RCOLONIAO">#REF!</definedName>
    <definedName name="RCP" localSheetId="12">#REF!</definedName>
    <definedName name="RCP">#REF!</definedName>
    <definedName name="RCTA" localSheetId="12">#REF!</definedName>
    <definedName name="RCTA">#REF!</definedName>
    <definedName name="rD" localSheetId="12">#N/A</definedName>
    <definedName name="rD">#N/A</definedName>
    <definedName name="RDGDCELE" localSheetId="12">#REF!</definedName>
    <definedName name="RDGDCELE" localSheetId="11">#REF!</definedName>
    <definedName name="RDGDCELE" localSheetId="14">#REF!</definedName>
    <definedName name="RDGDCELE">#REF!</definedName>
    <definedName name="RDGDCMEC" localSheetId="12">#REF!</definedName>
    <definedName name="RDGDCMEC" localSheetId="11">#REF!</definedName>
    <definedName name="RDGDCMEC" localSheetId="14">#REF!</definedName>
    <definedName name="RDGDCMEC">#REF!</definedName>
    <definedName name="RDM" localSheetId="12">#REF!</definedName>
    <definedName name="RDM" localSheetId="11">#REF!</definedName>
    <definedName name="RDM">#REF!</definedName>
    <definedName name="RDPMEC" localSheetId="12">#REF!</definedName>
    <definedName name="RDPMEC">#REF!</definedName>
    <definedName name="RE" localSheetId="12">#N/A</definedName>
    <definedName name="RE" localSheetId="11">[0]!Plan1</definedName>
    <definedName name="RE">{#N/A,#N/A,FALSE,"QUADRO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rea" localSheetId="12">#REF!</definedName>
    <definedName name="rea" localSheetId="11">#REF!</definedName>
    <definedName name="rea" localSheetId="14">#REF!</definedName>
    <definedName name="rea">#REF!</definedName>
    <definedName name="REAJ" localSheetId="12">"$#REF!.$F$16"</definedName>
    <definedName name="REAJ" localSheetId="11">#REF!</definedName>
    <definedName name="REAJ">"$#REF!.$F$16"</definedName>
    <definedName name="REAJAQUISIÇÃO" localSheetId="12">#REF!</definedName>
    <definedName name="REAJAQUISIÇÃO">#REF!</definedName>
    <definedName name="REAJTRANSPORTE" localSheetId="12">#REF!</definedName>
    <definedName name="REAJTRANSPORTE">#REF!</definedName>
    <definedName name="REAJUSTAMENTO" localSheetId="12">#REF!</definedName>
    <definedName name="REAJUSTAMENTO">#REF!</definedName>
    <definedName name="reajustamentoaquisição" localSheetId="12">#REF!</definedName>
    <definedName name="reajustamentoaquisição">#REF!</definedName>
    <definedName name="reajustamentotransp" localSheetId="12">#REF!</definedName>
    <definedName name="reajustamentotransp">#REF!</definedName>
    <definedName name="Reajuste">#REF!</definedName>
    <definedName name="rearos2" localSheetId="11">#N/A</definedName>
    <definedName name="rearos2">#N/A</definedName>
    <definedName name="REAT.APILOA" localSheetId="12">#REF!</definedName>
    <definedName name="REAT.APILOA">#REF!</definedName>
    <definedName name="REATBUEIRO" localSheetId="12">#REF!</definedName>
    <definedName name="REATBUEIRO">#REF!</definedName>
    <definedName name="REATERRO" localSheetId="11">#REF!</definedName>
    <definedName name="REATERRO">#N/A</definedName>
    <definedName name="REATERROBUEIRO" localSheetId="12">#REF!</definedName>
    <definedName name="REATERROBUEIRO">#REF!</definedName>
    <definedName name="REBOQUE" localSheetId="12">#REF!</definedName>
    <definedName name="REBOQUE" localSheetId="11">#REF!</definedName>
    <definedName name="REBOQUE" localSheetId="14">#REF!</definedName>
    <definedName name="REBOQUE">#REF!</definedName>
    <definedName name="REBOQUE_1" localSheetId="12">#REF!</definedName>
    <definedName name="REBOQUE_1" localSheetId="11">#REF!</definedName>
    <definedName name="REBOQUE_1" localSheetId="14">#REF!</definedName>
    <definedName name="REBOQUE_1">#REF!</definedName>
    <definedName name="rec" localSheetId="12">#N/A</definedName>
    <definedName name="rec" localSheetId="11">#N/A</definedName>
    <definedName name="rec">#N/A</definedName>
    <definedName name="rec_10">#N/A</definedName>
    <definedName name="rec_2">#N/A</definedName>
    <definedName name="rec_23">#N/A</definedName>
    <definedName name="rec_24">#N/A</definedName>
    <definedName name="rec_26">#N/A</definedName>
    <definedName name="rec_27">#N/A</definedName>
    <definedName name="rec_29">#N/A</definedName>
    <definedName name="rec_30">#N/A</definedName>
    <definedName name="rec_36">#N/A</definedName>
    <definedName name="rec_37">#N/A</definedName>
    <definedName name="rec_38">#N/A</definedName>
    <definedName name="rec_4">#N/A</definedName>
    <definedName name="rec_48">#N/A</definedName>
    <definedName name="rec_51">#N/A</definedName>
    <definedName name="rec_52">#N/A</definedName>
    <definedName name="rec_53">#N/A</definedName>
    <definedName name="rec_55">#N/A</definedName>
    <definedName name="rec_67" localSheetId="12">[0]!_xlnm.Print_Area</definedName>
    <definedName name="rec_67" localSheetId="11">#N/A</definedName>
    <definedName name="rec_67" localSheetId="14">[0]!_xlnm.Print_Area</definedName>
    <definedName name="rec_67">[0]!_xlnm.Print_Area</definedName>
    <definedName name="rec_68" localSheetId="12">[0]!_xlnm.Print_Area</definedName>
    <definedName name="rec_68" localSheetId="11">#N/A</definedName>
    <definedName name="rec_68" localSheetId="14">[0]!_xlnm.Print_Area</definedName>
    <definedName name="rec_68">[0]!_xlnm.Print_Area</definedName>
    <definedName name="rec_69" localSheetId="12">[0]!_xlnm.Print_Area</definedName>
    <definedName name="rec_69" localSheetId="11">#N/A</definedName>
    <definedName name="rec_69" localSheetId="14">[0]!_xlnm.Print_Area</definedName>
    <definedName name="rec_69">[0]!_xlnm.Print_Area</definedName>
    <definedName name="rec_70">#N/A</definedName>
    <definedName name="rec_71" localSheetId="12">[0]!_xlnm.Print_Area</definedName>
    <definedName name="rec_71" localSheetId="11">#N/A</definedName>
    <definedName name="rec_71" localSheetId="14">[0]!_xlnm.Print_Area</definedName>
    <definedName name="rec_71">[0]!_xlnm.Print_Area</definedName>
    <definedName name="rec_72" localSheetId="12">[0]!_xlnm.Print_Area</definedName>
    <definedName name="rec_72" localSheetId="11">#N/A</definedName>
    <definedName name="rec_72" localSheetId="14">[0]!_xlnm.Print_Area</definedName>
    <definedName name="rec_72">[0]!_xlnm.Print_Area</definedName>
    <definedName name="REC_Adir" localSheetId="12">OFFSET(#REF!,0,COLUMN(#REF!)-1,COUNTA(#REF!),1)</definedName>
    <definedName name="REC_Adir" localSheetId="11">OFFSET(#REF!,0,COLUMN(#REF!)-1,COUNTA(#REF!),1)</definedName>
    <definedName name="REC_Adir" localSheetId="14">OFFSET(#REF!,0,COLUMN(#REF!)-1,COUNTA(#REF!),1)</definedName>
    <definedName name="REC_Adir">OFFSET(#REF!,0,COLUMN(#REF!)-1,COUNTA(#REF!),1)</definedName>
    <definedName name="REC_Aesq" localSheetId="12">OFFSET(#REF!,0,COLUMN(#REF!)-1,COUNTA(#REF!),1)</definedName>
    <definedName name="REC_Aesq" localSheetId="11">OFFSET(#REF!,0,COLUMN(#REF!)-1,COUNTA(#REF!),1)</definedName>
    <definedName name="REC_Aesq" localSheetId="14">OFFSET(#REF!,0,COLUMN(#REF!)-1,COUNTA(#REF!),1)</definedName>
    <definedName name="REC_Aesq">OFFSET(#REF!,0,COLUMN(#REF!)-1,COUNTA(#REF!),1)</definedName>
    <definedName name="REC_BRITA" localSheetId="12">#REF!</definedName>
    <definedName name="REC_BRITA" localSheetId="11">#REF!</definedName>
    <definedName name="REC_BRITA">#REF!</definedName>
    <definedName name="REC_BRITA_2">#N/A</definedName>
    <definedName name="REC_pista" localSheetId="12">OFFSET(#REF!,0,MATCH(#REF!,#REF!,0)-1,COUNTA(#REF!),1)</definedName>
    <definedName name="REC_pista" localSheetId="11">OFFSET(#REF!,0,MATCH(#REF!,#REF!,0)-1,COUNTA(#REF!),1)</definedName>
    <definedName name="REC_pista" localSheetId="14">OFFSET(#REF!,0,MATCH(#REF!,#REF!,0)-1,COUNTA(#REF!),1)</definedName>
    <definedName name="REC_pista">OFFSET(#REF!,0,MATCH(#REF!,#REF!,0)-1,COUNTA(#REF!),1)</definedName>
    <definedName name="REC_SEM_BRITA" localSheetId="12">#REF!</definedName>
    <definedName name="REC_SEM_BRITA" localSheetId="11">#REF!</definedName>
    <definedName name="REC_SEM_BRITA">#REF!</definedName>
    <definedName name="REC_SEM_BRITA_2">#N/A</definedName>
    <definedName name="REC0MPMBUFMAN" localSheetId="12">#REF!</definedName>
    <definedName name="REC0MPMBUFMAN">#REF!</definedName>
    <definedName name="rec10c" localSheetId="12">#REF!</definedName>
    <definedName name="rec10c" localSheetId="11">#REF!</definedName>
    <definedName name="rec10c">#REF!</definedName>
    <definedName name="REC110PI" localSheetId="12">#REF!</definedName>
    <definedName name="REC110PI" localSheetId="11">#REF!</definedName>
    <definedName name="REC110PI" localSheetId="14">#REF!</definedName>
    <definedName name="REC110PI">#REF!</definedName>
    <definedName name="REC110PI_2">#N/A</definedName>
    <definedName name="REC110R" localSheetId="12">#REF!</definedName>
    <definedName name="REC110R" localSheetId="11">#REF!</definedName>
    <definedName name="REC110R" localSheetId="14">#REF!</definedName>
    <definedName name="REC110R">#REF!</definedName>
    <definedName name="REC110R_2">#N/A</definedName>
    <definedName name="rec11c" localSheetId="12">#REF!</definedName>
    <definedName name="rec11c" localSheetId="11">#REF!</definedName>
    <definedName name="rec11c">#REF!</definedName>
    <definedName name="rec12c" localSheetId="12">#REF!</definedName>
    <definedName name="rec12c" localSheetId="11">#REF!</definedName>
    <definedName name="rec12c">#REF!</definedName>
    <definedName name="rec13c" localSheetId="12">#REF!</definedName>
    <definedName name="rec13c" localSheetId="11">#REF!</definedName>
    <definedName name="rec13c">#REF!</definedName>
    <definedName name="rec14c" localSheetId="12">#REF!</definedName>
    <definedName name="rec14c" localSheetId="11">#REF!</definedName>
    <definedName name="rec14c">#REF!</definedName>
    <definedName name="REC316PI" localSheetId="12">#REF!</definedName>
    <definedName name="REC316PI" localSheetId="11">#REF!</definedName>
    <definedName name="REC316PI" localSheetId="14">#REF!</definedName>
    <definedName name="REC316PI">#REF!</definedName>
    <definedName name="REC316PI_2">#N/A</definedName>
    <definedName name="REC316R" localSheetId="12">#REF!</definedName>
    <definedName name="REC316R" localSheetId="11">#REF!</definedName>
    <definedName name="REC316R" localSheetId="14">#REF!</definedName>
    <definedName name="REC316R">#REF!</definedName>
    <definedName name="REC316R_2">#N/A</definedName>
    <definedName name="rec93c" localSheetId="12">#REF!</definedName>
    <definedName name="rec93c" localSheetId="11">#REF!</definedName>
    <definedName name="rec93c">#REF!</definedName>
    <definedName name="rec94c" localSheetId="12">#REF!</definedName>
    <definedName name="rec94c" localSheetId="11">#REF!</definedName>
    <definedName name="rec94c">#REF!</definedName>
    <definedName name="rec99c" localSheetId="12">#REF!</definedName>
    <definedName name="rec99c" localSheetId="11">#REF!</definedName>
    <definedName name="rec99c">#REF!</definedName>
    <definedName name="RECAPEAMENTO" localSheetId="11">#N/A</definedName>
    <definedName name="RECAPEAMENTO">#N/A</definedName>
    <definedName name="recc" localSheetId="12">BDI!recc</definedName>
    <definedName name="recc" localSheetId="11">#N/A</definedName>
    <definedName name="recc">[0]!recc</definedName>
    <definedName name="recc_38">#N/A</definedName>
    <definedName name="RECCAMGRANPAV" localSheetId="12">#REF!</definedName>
    <definedName name="RECCAMGRANPAV">#REF!</definedName>
    <definedName name="RECDEF" localSheetId="12">#REF!</definedName>
    <definedName name="RECDEF">#REF!</definedName>
    <definedName name="RECGC" localSheetId="12">#REF!</definedName>
    <definedName name="RECGC">#REF!</definedName>
    <definedName name="RECGCACBC" localSheetId="12">#REF!</definedName>
    <definedName name="RECGCACBC">#REF!</definedName>
    <definedName name="RECGP" localSheetId="12">#REF!</definedName>
    <definedName name="RECGP">#REF!</definedName>
    <definedName name="rech85c" localSheetId="12">#REF!</definedName>
    <definedName name="rech85c" localSheetId="11">#REF!</definedName>
    <definedName name="rech85c">#REF!</definedName>
    <definedName name="rech9c" localSheetId="12">#REF!</definedName>
    <definedName name="rech9c" localSheetId="11">#REF!</definedName>
    <definedName name="rech9c">#REF!</definedName>
    <definedName name="RECI" localSheetId="12">#REF!</definedName>
    <definedName name="RECI">#REF!</definedName>
    <definedName name="RECICLAGEM" localSheetId="12">#REF!</definedName>
    <definedName name="RECICLAGEM">#REF!</definedName>
    <definedName name="RECICLAGEM1" localSheetId="12">#REF!</definedName>
    <definedName name="RECICLAGEM1">#REF!</definedName>
    <definedName name="RECICLAGEMCIMENTO" localSheetId="12">#REF!</definedName>
    <definedName name="RECICLAGEMCIMENTO">#REF!</definedName>
    <definedName name="RECMANAT" localSheetId="12">#REF!</definedName>
    <definedName name="RECMANAT">#REF!</definedName>
    <definedName name="RECMEC" localSheetId="12">#REF!</definedName>
    <definedName name="RECMEC">#REF!</definedName>
    <definedName name="RECMECAT" localSheetId="12">#REF!</definedName>
    <definedName name="RECMECAT">#REF!</definedName>
    <definedName name="RECMECFAIXA" localSheetId="12">#REF!</definedName>
    <definedName name="RECMECFAIXA">#REF!</definedName>
    <definedName name="RECOMPATERRO" localSheetId="12">#REF!</definedName>
    <definedName name="RECOMPATERRO">#REF!</definedName>
    <definedName name="RECOMPCERCA" localSheetId="12">#REF!</definedName>
    <definedName name="RECOMPCERCA">#REF!</definedName>
    <definedName name="RECOMPDEFMETMANALT" localSheetId="12">#REF!</definedName>
    <definedName name="RECOMPDEFMETMANALT">#REF!</definedName>
    <definedName name="RECOMPGUARDACORPOMANALT" localSheetId="12">#REF!</definedName>
    <definedName name="RECOMPGUARDACORPOMANALT">#REF!</definedName>
    <definedName name="RECOMPMBUFMAN" localSheetId="12">#REF!</definedName>
    <definedName name="RECOMPMBUFMAN">#REF!</definedName>
    <definedName name="RECOMPMBUFREC" localSheetId="12">#REF!</definedName>
    <definedName name="RECOMPMBUFREC">#REF!</definedName>
    <definedName name="RECOMPMBUQMAN" localSheetId="12">#REF!</definedName>
    <definedName name="RECOMPMBUQMAN">#REF!</definedName>
    <definedName name="RECOMPMBUQREC" localSheetId="12">#REF!</definedName>
    <definedName name="RECOMPMBUQREC">#REF!</definedName>
    <definedName name="RECOMPMECATERROMANALT" localSheetId="12">#REF!</definedName>
    <definedName name="RECOMPMECATERROMANALT">#REF!</definedName>
    <definedName name="Recompo" localSheetId="12">#REF!</definedName>
    <definedName name="Recompo">#REF!</definedName>
    <definedName name="Recompo_10" localSheetId="12">#REF!</definedName>
    <definedName name="Recompo_10">#REF!</definedName>
    <definedName name="Recompo_12" localSheetId="12">#REF!</definedName>
    <definedName name="Recompo_12">#REF!</definedName>
    <definedName name="Recompo_3" localSheetId="12">#REF!</definedName>
    <definedName name="Recompo_3">#REF!</definedName>
    <definedName name="Recompo_9" localSheetId="12">#REF!</definedName>
    <definedName name="Recompo_9">#REF!</definedName>
    <definedName name="recomposicao" localSheetId="11">#REF!</definedName>
    <definedName name="recomposicao">#N/A</definedName>
    <definedName name="RECOMPOSIÇÃOMECANIZADA" localSheetId="12">#REF!</definedName>
    <definedName name="RECOMPOSIÇÃOMECANIZADA">#REF!</definedName>
    <definedName name="RECOMPOSIÇÃOREC" localSheetId="12">#REF!</definedName>
    <definedName name="RECOMPOSIÇÃOREC">#REF!</definedName>
    <definedName name="RECOMPPLACA" localSheetId="12">#REF!</definedName>
    <definedName name="RECOMPPLACA">#REF!</definedName>
    <definedName name="RECOMPQMAN" localSheetId="12">#REF!</definedName>
    <definedName name="RECOMPQMAN">#REF!</definedName>
    <definedName name="RECONFORMAÇÃO" localSheetId="12">#REF!</definedName>
    <definedName name="RECONFORMAÇÃO" localSheetId="11">#REF!</definedName>
    <definedName name="RECONFORMAÇÃO" localSheetId="14">#REF!</definedName>
    <definedName name="RECONFORMAÇÃO">#REF!</definedName>
    <definedName name="Recorder" localSheetId="12">#REF!</definedName>
    <definedName name="Recorder" localSheetId="11">#REF!</definedName>
    <definedName name="Recorder">#REF!</definedName>
    <definedName name="RECP" localSheetId="12">#REF!</definedName>
    <definedName name="RECP" localSheetId="11">#REF!</definedName>
    <definedName name="RECP">#REF!</definedName>
    <definedName name="RECPLA" localSheetId="12">#REF!</definedName>
    <definedName name="RECPLA">#REF!</definedName>
    <definedName name="RECPLACA" localSheetId="12">#REF!</definedName>
    <definedName name="RECPLACA">#REF!</definedName>
    <definedName name="RECPS" localSheetId="12">#REF!</definedName>
    <definedName name="RECPS">#REF!</definedName>
    <definedName name="RECREV" localSheetId="12">#REF!</definedName>
    <definedName name="RECREV">#REF!</definedName>
    <definedName name="recrevcbuq" localSheetId="12">#REF!</definedName>
    <definedName name="recrevcbuq">#REF!</definedName>
    <definedName name="RECREVESTIMENTO" localSheetId="12">#REF!</definedName>
    <definedName name="RECREVESTIMENTO">#REF!</definedName>
    <definedName name="RECREVPRIMARIO" localSheetId="12">#REF!</definedName>
    <definedName name="RECREVPRIMARIO">#REF!</definedName>
    <definedName name="RECREVQ" localSheetId="12">#REF!</definedName>
    <definedName name="RECREVQ">#REF!</definedName>
    <definedName name="REE" localSheetId="12">#REF!</definedName>
    <definedName name="REE">#REF!</definedName>
    <definedName name="REE_2">#N/A</definedName>
    <definedName name="reec" localSheetId="12">#REF!</definedName>
    <definedName name="reec" localSheetId="11">#REF!</definedName>
    <definedName name="reec">#REF!</definedName>
    <definedName name="reec_2">#N/A</definedName>
    <definedName name="reet" localSheetId="12" hidden="1">{#N/A,#N/A,TRUE,"Serviços"}</definedName>
    <definedName name="reet" hidden="1">{#N/A,#N/A,TRUE,"Serviços"}</definedName>
    <definedName name="REF" localSheetId="12">#REF!</definedName>
    <definedName name="REF" localSheetId="11">#REF!</definedName>
    <definedName name="ref">#REF!</definedName>
    <definedName name="refdt" localSheetId="12">#REF!</definedName>
    <definedName name="refdt" localSheetId="11">#REF!</definedName>
    <definedName name="refdt">#REF!</definedName>
    <definedName name="REFEITO" localSheetId="17" hidden="1">{#N/A,#N/A,FALSE,"Plan1"}</definedName>
    <definedName name="REFEITO" localSheetId="12" hidden="1">{#N/A,#N/A,FALSE,"Plan1"}</definedName>
    <definedName name="REFEITO" localSheetId="15" hidden="1">{#N/A,#N/A,FALSE,"Plan1"}</definedName>
    <definedName name="REFEITO" localSheetId="11" hidden="1">{#N/A,#N/A,FALSE,"Plan1"}</definedName>
    <definedName name="REFEITO" localSheetId="6" hidden="1">{#N/A,#N/A,FALSE,"Plan1"}</definedName>
    <definedName name="REFEITO" localSheetId="16" hidden="1">{#N/A,#N/A,FALSE,"Plan1"}</definedName>
    <definedName name="REFEITO" hidden="1">{#N/A,#N/A,FALSE,"Plan1"}</definedName>
    <definedName name="REFERENCIA">#REF!</definedName>
    <definedName name="REFERENTE" localSheetId="12">#REF!</definedName>
    <definedName name="REFERENTE" localSheetId="11">#REF!</definedName>
    <definedName name="REFERENTE">#REF!</definedName>
    <definedName name="REG" localSheetId="12">#REF!</definedName>
    <definedName name="REG" localSheetId="11">#REF!</definedName>
    <definedName name="REG" localSheetId="14">#REF!</definedName>
    <definedName name="REG">#REF!</definedName>
    <definedName name="REG_2">#N/A</definedName>
    <definedName name="REG_25" localSheetId="12">#REF!</definedName>
    <definedName name="REG_25" localSheetId="11">#REF!</definedName>
    <definedName name="REG_25" localSheetId="14">#REF!</definedName>
    <definedName name="REG_25">#REF!</definedName>
    <definedName name="REG_4" localSheetId="12">#REF!</definedName>
    <definedName name="REG_4">#REF!</definedName>
    <definedName name="REG_SUB_LEITO" localSheetId="12">#REF!</definedName>
    <definedName name="REG_SUB_LEITO" localSheetId="11">#REF!</definedName>
    <definedName name="REG_SUB_LEITO" localSheetId="14">#REF!</definedName>
    <definedName name="REG_SUB_LEITO">#REF!</definedName>
    <definedName name="REG_SUB_LEITO_10" localSheetId="12">#REF!</definedName>
    <definedName name="REG_SUB_LEITO_10">#REF!</definedName>
    <definedName name="REG_SUB_LEITO_12" localSheetId="12">#REF!</definedName>
    <definedName name="REG_SUB_LEITO_12">#REF!</definedName>
    <definedName name="REG_SUB_LEITO_9" localSheetId="12">#REF!</definedName>
    <definedName name="REG_SUB_LEITO_9">#REF!</definedName>
    <definedName name="REGFAIXA" localSheetId="12">#REF!</definedName>
    <definedName name="REGFAIXA">#REF!</definedName>
    <definedName name="REGG" localSheetId="12">#REF!</definedName>
    <definedName name="REGG">#REF!</definedName>
    <definedName name="REGIAO" localSheetId="12">#REF!</definedName>
    <definedName name="REGIAO">#REF!</definedName>
    <definedName name="REGIÃO" localSheetId="12">#REF!</definedName>
    <definedName name="REGIÃO">#REF!</definedName>
    <definedName name="REGISTRO" localSheetId="12">#REF!</definedName>
    <definedName name="REGISTRO">#REF!</definedName>
    <definedName name="regmecfaixa" localSheetId="12">#REF!</definedName>
    <definedName name="regmecfaixa">#REF!</definedName>
    <definedName name="REGSUB" localSheetId="12">#REF!</definedName>
    <definedName name="REGSUB">#REF!</definedName>
    <definedName name="REGUA_DUZIA" localSheetId="12">#REF!</definedName>
    <definedName name="REGUA_DUZIA" localSheetId="11">#REF!</definedName>
    <definedName name="REGUA_DUZIA">#REF!</definedName>
    <definedName name="REGULA" localSheetId="12">#REF!</definedName>
    <definedName name="REGULA" localSheetId="11">#REF!</definedName>
    <definedName name="REGULA" localSheetId="14">#REF!</definedName>
    <definedName name="REGULA">#REF!</definedName>
    <definedName name="REGULA_10" localSheetId="12">#REF!</definedName>
    <definedName name="REGULA_10" localSheetId="11">#N/A</definedName>
    <definedName name="REGULA_10" localSheetId="14">#REF!</definedName>
    <definedName name="REGULA_10">#REF!</definedName>
    <definedName name="REGULA_11">#N/A</definedName>
    <definedName name="REGULA_12">#N/A</definedName>
    <definedName name="REGULA_13">#N/A</definedName>
    <definedName name="REGULA_14">#N/A</definedName>
    <definedName name="REGULA_15">#N/A</definedName>
    <definedName name="REGULA_16">#N/A</definedName>
    <definedName name="REGULA_17">#N/A</definedName>
    <definedName name="REGULA_18">#N/A</definedName>
    <definedName name="REGULA_2">#N/A</definedName>
    <definedName name="REGULA_24" localSheetId="12">#REF!</definedName>
    <definedName name="REGULA_24">#REF!</definedName>
    <definedName name="REGULA_25" localSheetId="12">#REF!</definedName>
    <definedName name="REGULA_25" localSheetId="11">#REF!</definedName>
    <definedName name="REGULA_25" localSheetId="14">#REF!</definedName>
    <definedName name="REGULA_25">#REF!</definedName>
    <definedName name="REGULA_26" localSheetId="12">#REF!</definedName>
    <definedName name="REGULA_26">#REF!</definedName>
    <definedName name="REGULA_27" localSheetId="12">#REF!</definedName>
    <definedName name="REGULA_27" localSheetId="11">#REF!</definedName>
    <definedName name="REGULA_27" localSheetId="14">#REF!</definedName>
    <definedName name="REGULA_27">#REF!</definedName>
    <definedName name="REGULA_29" localSheetId="12">#REF!</definedName>
    <definedName name="REGULA_29" localSheetId="11">#REF!</definedName>
    <definedName name="REGULA_29" localSheetId="14">#REF!</definedName>
    <definedName name="REGULA_29">#REF!</definedName>
    <definedName name="REGULA_3" localSheetId="12">#REF!</definedName>
    <definedName name="REGULA_3">#REF!</definedName>
    <definedName name="REGULA_4" localSheetId="12">#REF!</definedName>
    <definedName name="REGULA_4">#REF!</definedName>
    <definedName name="REGULA_5" localSheetId="11">#REF!</definedName>
    <definedName name="REGULA_5">#N/A</definedName>
    <definedName name="REGULA_6">#N/A</definedName>
    <definedName name="REGULA_7">#N/A</definedName>
    <definedName name="REGULA_8">#N/A</definedName>
    <definedName name="REGULA_9" localSheetId="12">#REF!</definedName>
    <definedName name="REGULA_9" localSheetId="11">#N/A</definedName>
    <definedName name="REGULA_9" localSheetId="14">#REF!</definedName>
    <definedName name="REGULA_9">#REF!</definedName>
    <definedName name="REGULAA" localSheetId="12">#REF!</definedName>
    <definedName name="REGULAA" localSheetId="11">#REF!</definedName>
    <definedName name="REGULAA">#REF!</definedName>
    <definedName name="rei" localSheetId="12" hidden="1">#REF!</definedName>
    <definedName name="rei" hidden="1">#REF!</definedName>
    <definedName name="Reimbursement">"Reembolso"</definedName>
    <definedName name="REJUNTE" localSheetId="12">#REF!</definedName>
    <definedName name="REJUNTE" localSheetId="11">#REF!</definedName>
    <definedName name="REJUNTE">#REF!</definedName>
    <definedName name="REL" localSheetId="17" hidden="1">{#N/A,#N/A,TRUE,"Serviços"}</definedName>
    <definedName name="REL" localSheetId="12" hidden="1">{#N/A,#N/A,TRUE,"Serviços"}</definedName>
    <definedName name="REL" localSheetId="15" hidden="1">{#N/A,#N/A,TRUE,"Serviços"}</definedName>
    <definedName name="REL" localSheetId="9">{#N/A,#N/A,TRUE,"Serviços"}</definedName>
    <definedName name="REL" localSheetId="11" hidden="1">{#N/A,#N/A,TRUE,"Serviços"}</definedName>
    <definedName name="REL" localSheetId="6" hidden="1">{#N/A,#N/A,TRUE,"Serviços"}</definedName>
    <definedName name="REL" localSheetId="16" hidden="1">{#N/A,#N/A,TRUE,"Serviços"}</definedName>
    <definedName name="REL" hidden="1">{#N/A,#N/A,TRUE,"Serviços"}</definedName>
    <definedName name="Relaçao" localSheetId="12">#REF!</definedName>
    <definedName name="Relaçao" localSheetId="11">#REF!</definedName>
    <definedName name="Relaçao">#REF!</definedName>
    <definedName name="Relat" localSheetId="17" hidden="1">#REF!</definedName>
    <definedName name="Relat" localSheetId="12" hidden="1">#REF!</definedName>
    <definedName name="Relat" localSheetId="15" hidden="1">#REF!</definedName>
    <definedName name="Relat" localSheetId="6" hidden="1">#REF!</definedName>
    <definedName name="Relat" localSheetId="14" hidden="1">#REF!</definedName>
    <definedName name="Relat" localSheetId="16" hidden="1">#REF!</definedName>
    <definedName name="Relat" localSheetId="1" hidden="1">#REF!</definedName>
    <definedName name="Relat" localSheetId="0" hidden="1">#REF!</definedName>
    <definedName name="Relat" hidden="1">#REF!</definedName>
    <definedName name="relatorio" localSheetId="12">BDI!REGULA</definedName>
    <definedName name="relatorio" localSheetId="11">#N/A</definedName>
    <definedName name="relatorio" localSheetId="14">'Mapa+Binômio'!REGULA</definedName>
    <definedName name="relatorio">[0]!REGULA</definedName>
    <definedName name="RELATÓRIO_DOS_SERVIÇOS_EXECUTADOS" localSheetId="12">#REF!</definedName>
    <definedName name="RELATÓRIO_DOS_SERVIÇOS_EXECUTADOS" localSheetId="11">#REF!</definedName>
    <definedName name="RELATÓRIO_DOS_SERVIÇOS_EXECUTADOS" localSheetId="14">#REF!</definedName>
    <definedName name="RELATÓRIO_DOS_SERVIÇOS_EXECUTADOS">#REF!</definedName>
    <definedName name="relequip" localSheetId="12">#REF!</definedName>
    <definedName name="relequip" localSheetId="11">#REF!</definedName>
    <definedName name="relequip" localSheetId="14">#REF!</definedName>
    <definedName name="relequip">#REF!</definedName>
    <definedName name="relequip_1" localSheetId="12">#REF!</definedName>
    <definedName name="relequip_1" localSheetId="11">#REF!</definedName>
    <definedName name="relequip_1" localSheetId="14">#REF!</definedName>
    <definedName name="relequip_1">#REF!</definedName>
    <definedName name="RELL" localSheetId="17" hidden="1">{#N/A,#N/A,TRUE,"Serviços"}</definedName>
    <definedName name="RELL" localSheetId="12" hidden="1">{#N/A,#N/A,TRUE,"Serviços"}</definedName>
    <definedName name="RELL" localSheetId="15" hidden="1">{#N/A,#N/A,TRUE,"Serviços"}</definedName>
    <definedName name="RELL" localSheetId="9">{#N/A,#N/A,TRUE,"Serviços"}</definedName>
    <definedName name="RELL" localSheetId="11" hidden="1">{#N/A,#N/A,TRUE,"Serviços"}</definedName>
    <definedName name="RELL" localSheetId="6" hidden="1">{#N/A,#N/A,TRUE,"Serviços"}</definedName>
    <definedName name="RELL" localSheetId="16" hidden="1">{#N/A,#N/A,TRUE,"Serviços"}</definedName>
    <definedName name="RELL" hidden="1">{#N/A,#N/A,TRUE,"Serviços"}</definedName>
    <definedName name="RELMOBRA" localSheetId="12" hidden="1">{#N/A,#N/A,FALSE,"SS";#N/A,#N/A,FALSE,"TER1";#N/A,#N/A,FALSE,"TER2";#N/A,#N/A,FALSE,"TER3";#N/A,#N/A,FALSE,"TP1";#N/A,#N/A,FALSE,"TP2";#N/A,#N/A,FALSE,"TP3";#N/A,#N/A,FALSE,"DI1";#N/A,#N/A,FALSE,"DI2";#N/A,#N/A,FALSE,"DI3";#N/A,#N/A,FALSE,"DS1";#N/A,#N/A,FALSE,"DS2";#N/A,#N/A,FALSE,"CM"}</definedName>
    <definedName name="RELMOBRA" localSheetId="15" hidden="1">{#N/A,#N/A,FALSE,"SS";#N/A,#N/A,FALSE,"TER1";#N/A,#N/A,FALSE,"TER2";#N/A,#N/A,FALSE,"TER3";#N/A,#N/A,FALSE,"TP1";#N/A,#N/A,FALSE,"TP2";#N/A,#N/A,FALSE,"TP3";#N/A,#N/A,FALSE,"DI1";#N/A,#N/A,FALSE,"DI2";#N/A,#N/A,FALSE,"DI3";#N/A,#N/A,FALSE,"DS1";#N/A,#N/A,FALSE,"DS2";#N/A,#N/A,FALSE,"CM"}</definedName>
    <definedName name="RELMOBRA" localSheetId="11" hidden="1">{#N/A,#N/A,FALSE,"SS";#N/A,#N/A,FALSE,"TER1";#N/A,#N/A,FALSE,"TER2";#N/A,#N/A,FALSE,"TER3";#N/A,#N/A,FALSE,"TP1";#N/A,#N/A,FALSE,"TP2";#N/A,#N/A,FALSE,"TP3";#N/A,#N/A,FALSE,"DI1";#N/A,#N/A,FALSE,"DI2";#N/A,#N/A,FALSE,"DI3";#N/A,#N/A,FALSE,"DS1";#N/A,#N/A,FALSE,"DS2";#N/A,#N/A,FALSE,"CM"}</definedName>
    <definedName name="RELMOBRA" hidden="1">{#N/A,#N/A,FALSE,"SS";#N/A,#N/A,FALSE,"TER1";#N/A,#N/A,FALSE,"TER2";#N/A,#N/A,FALSE,"TER3";#N/A,#N/A,FALSE,"TP1";#N/A,#N/A,FALSE,"TP2";#N/A,#N/A,FALSE,"TP3";#N/A,#N/A,FALSE,"DI1";#N/A,#N/A,FALSE,"DI2";#N/A,#N/A,FALSE,"DI3";#N/A,#N/A,FALSE,"DS1";#N/A,#N/A,FALSE,"DS2";#N/A,#N/A,FALSE,"CM"}</definedName>
    <definedName name="REM" localSheetId="11">[0]!Plan1</definedName>
    <definedName name="REM">#N/A</definedName>
    <definedName name="Rem_Mec_pista" localSheetId="12">OFFSET(#REF!,0,MATCH(#REF!,#REF!,0)-1,COUNTA(#REF!),1)</definedName>
    <definedName name="Rem_Mec_pista" localSheetId="11">OFFSET(#REF!,0,MATCH(#REF!,#REF!,0)-1,COUNTA(#REF!),1)</definedName>
    <definedName name="Rem_Mec_pista" localSheetId="14">OFFSET(#REF!,0,MATCH(#REF!,#REF!,0)-1,COUNTA(#REF!),1)</definedName>
    <definedName name="Rem_Mec_pista">OFFSET(#REF!,0,MATCH(#REF!,#REF!,0)-1,COUNTA(#REF!),1)</definedName>
    <definedName name="REMB" localSheetId="12">#REF!</definedName>
    <definedName name="REMB" localSheetId="11">#REF!</definedName>
    <definedName name="REMB" localSheetId="14">#REF!</definedName>
    <definedName name="REMB">#REF!</definedName>
    <definedName name="REMB_10">#N/A</definedName>
    <definedName name="REMB_11">#N/A</definedName>
    <definedName name="REMB_12">#N/A</definedName>
    <definedName name="REMB_13">#N/A</definedName>
    <definedName name="REMB_14">#N/A</definedName>
    <definedName name="REMB_15">#N/A</definedName>
    <definedName name="REMB_16">#N/A</definedName>
    <definedName name="REMB_17">#N/A</definedName>
    <definedName name="REMB_18">#N/A</definedName>
    <definedName name="REMB_5">#N/A</definedName>
    <definedName name="REMB_6">#N/A</definedName>
    <definedName name="REMB_7">#N/A</definedName>
    <definedName name="REMB_8">#N/A</definedName>
    <definedName name="REMB_9">#N/A</definedName>
    <definedName name="REMENDO" localSheetId="12">#REF!</definedName>
    <definedName name="REMENDO">#REF!</definedName>
    <definedName name="REMENDOF" localSheetId="12">#REF!</definedName>
    <definedName name="REMENDOF">#REF!</definedName>
    <definedName name="REMENDOMBUFMAN" localSheetId="12">#REF!</definedName>
    <definedName name="REMENDOMBUFMAN">#REF!</definedName>
    <definedName name="REMENDOMBUFREC" localSheetId="12">#REF!</definedName>
    <definedName name="REMENDOMBUFREC">#REF!</definedName>
    <definedName name="REMENDOMBUQMAN" localSheetId="12">#REF!</definedName>
    <definedName name="REMENDOMBUQMAN">#REF!</definedName>
    <definedName name="REMENDOMBUQREC" localSheetId="12">#REF!</definedName>
    <definedName name="REMENDOMBUQREC">#REF!</definedName>
    <definedName name="REMENDOPROFREC" localSheetId="12">#REF!</definedName>
    <definedName name="REMENDOPROFREC">#REF!</definedName>
    <definedName name="remesas" localSheetId="12">#REF!</definedName>
    <definedName name="remesas" localSheetId="11">#REF!</definedName>
    <definedName name="remesas">#REF!</definedName>
    <definedName name="REMMAN" localSheetId="12">#REF!</definedName>
    <definedName name="REMMAN">#REF!</definedName>
    <definedName name="REMMANDEBARR" localSheetId="12">#REF!</definedName>
    <definedName name="REMMANDEBARR">#REF!</definedName>
    <definedName name="remmanmatbetman" localSheetId="12">#REF!</definedName>
    <definedName name="remmanmatbetman">#REF!</definedName>
    <definedName name="RemMatBet" localSheetId="12">#REF!</definedName>
    <definedName name="RemMatBet">#REF!</definedName>
    <definedName name="RemMatGran" localSheetId="12">#REF!</definedName>
    <definedName name="RemMatGran">#REF!</definedName>
    <definedName name="REMMBUFMAN" localSheetId="12">#REF!</definedName>
    <definedName name="REMMBUFMAN">#REF!</definedName>
    <definedName name="REMMBUFREC" localSheetId="12">#REF!</definedName>
    <definedName name="REMMBUFREC">#REF!</definedName>
    <definedName name="REMMBUQREC" localSheetId="12">#REF!</definedName>
    <definedName name="REMMBUQREC">#REF!</definedName>
    <definedName name="REMMEC" localSheetId="12">#REF!</definedName>
    <definedName name="REMMEC">#REF!</definedName>
    <definedName name="REMMECMAN" localSheetId="12">#REF!</definedName>
    <definedName name="REMMECMAN">#REF!</definedName>
    <definedName name="REMN" localSheetId="12">#REF!</definedName>
    <definedName name="REMN">#REF!</definedName>
    <definedName name="REMOÇÃO">#REF!</definedName>
    <definedName name="REMOÇÃO_PAV" localSheetId="12">#REF!</definedName>
    <definedName name="REMOÇÃO_PAV" localSheetId="11">#REF!</definedName>
    <definedName name="REMOÇÃO_PAV" localSheetId="14">#REF!</definedName>
    <definedName name="REMOÇÃO_PAV">#REF!</definedName>
    <definedName name="REMOÇÃO_PAV_10" localSheetId="12">#REF!</definedName>
    <definedName name="REMOÇÃO_PAV_10">#REF!</definedName>
    <definedName name="REMOÇÃO_PAV_12" localSheetId="12">#REF!</definedName>
    <definedName name="REMOÇÃO_PAV_12">#REF!</definedName>
    <definedName name="REMOÇÃO_PAV_9" localSheetId="12">#REF!</definedName>
    <definedName name="REMOÇÃO_PAV_9">#REF!</definedName>
    <definedName name="REMOÇÃOREVBETMAN" localSheetId="12">#REF!</definedName>
    <definedName name="REMOÇÃOREVBETMAN">#REF!</definedName>
    <definedName name="REMOÇÃOREVBETRECUP" localSheetId="12">#REF!</definedName>
    <definedName name="REMOÇÃOREVBETRECUP">#REF!</definedName>
    <definedName name="REMOPLA" localSheetId="12">#REF!</definedName>
    <definedName name="REMOPLA">#REF!</definedName>
    <definedName name="REMOPS" localSheetId="12">#REF!</definedName>
    <definedName name="REMOPS">#REF!</definedName>
    <definedName name="REMP" localSheetId="12">#REF!</definedName>
    <definedName name="REMP" localSheetId="11">#REF!</definedName>
    <definedName name="REMP" localSheetId="14">#REF!</definedName>
    <definedName name="REMP">#REF!</definedName>
    <definedName name="REMP_10">#N/A</definedName>
    <definedName name="REMP_11">#N/A</definedName>
    <definedName name="REMP_12">#N/A</definedName>
    <definedName name="REMP_13">#N/A</definedName>
    <definedName name="REMP_14">#N/A</definedName>
    <definedName name="REMP_15">#N/A</definedName>
    <definedName name="REMP_16">#N/A</definedName>
    <definedName name="REMP_17">#N/A</definedName>
    <definedName name="REMP_18">#N/A</definedName>
    <definedName name="REMP_5">#N/A</definedName>
    <definedName name="REMP_6">#N/A</definedName>
    <definedName name="REMP_7">#N/A</definedName>
    <definedName name="REMP_8">#N/A</definedName>
    <definedName name="REMP_9">#N/A</definedName>
    <definedName name="REMPROFMAN" localSheetId="12">#REF!</definedName>
    <definedName name="REMPROFMAN">#REF!</definedName>
    <definedName name="REMPROFREC" localSheetId="12">#REF!</definedName>
    <definedName name="REMPROFREC">#REF!</definedName>
    <definedName name="REMPROQREC" localSheetId="12">#REF!</definedName>
    <definedName name="REMPROQREC">#REF!</definedName>
    <definedName name="REMUL" localSheetId="12">#REF!</definedName>
    <definedName name="REMUL">#REF!</definedName>
    <definedName name="Rena" localSheetId="12" hidden="1">#REF!</definedName>
    <definedName name="Rena" hidden="1">#REF!</definedName>
    <definedName name="Rendimento" localSheetId="12">#REF!</definedName>
    <definedName name="Rendimento" localSheetId="11">#REF!</definedName>
    <definedName name="Rendimento" localSheetId="14">#REF!</definedName>
    <definedName name="Rendimento">#REF!</definedName>
    <definedName name="RENT.ACUM." localSheetId="12">#REF!</definedName>
    <definedName name="RENT.ACUM.">#REF!</definedName>
    <definedName name="REP_Adir" localSheetId="12">OFFSET(#REF!,0,COLUMN(#REF!)-1,COUNTA(#REF!),1)</definedName>
    <definedName name="REP_Adir" localSheetId="11">OFFSET(#REF!,0,COLUMN(#REF!)-1,COUNTA(#REF!),1)</definedName>
    <definedName name="REP_Adir" localSheetId="14">OFFSET(#REF!,0,COLUMN(#REF!)-1,COUNTA(#REF!),1)</definedName>
    <definedName name="REP_Adir">OFFSET(#REF!,0,COLUMN(#REF!)-1,COUNTA(#REF!),1)</definedName>
    <definedName name="REP_Aesq" localSheetId="12">OFFSET(#REF!,0,COLUMN(#REF!)-1,COUNTA(#REF!),1)</definedName>
    <definedName name="REP_Aesq" localSheetId="11">OFFSET(#REF!,0,COLUMN(#REF!)-1,COUNTA(#REF!),1)</definedName>
    <definedName name="REP_Aesq" localSheetId="14">OFFSET(#REF!,0,COLUMN(#REF!)-1,COUNTA(#REF!),1)</definedName>
    <definedName name="REP_Aesq">OFFSET(#REF!,0,COLUMN(#REF!)-1,COUNTA(#REF!),1)</definedName>
    <definedName name="REP_pista" localSheetId="12">OFFSET(#REF!,0,MATCH(#REF!,#REF!,0)-1,COUNTA(#REF!),1)</definedName>
    <definedName name="REP_pista" localSheetId="11">OFFSET(#REF!,0,MATCH(#REF!,#REF!,0)-1,COUNTA(#REF!),1)</definedName>
    <definedName name="REP_pista" localSheetId="14">OFFSET(#REF!,0,MATCH(#REF!,#REF!,0)-1,COUNTA(#REF!),1)</definedName>
    <definedName name="REP_pista">OFFSET(#REF!,0,MATCH(#REF!,#REF!,0)-1,COUNTA(#REF!),1)</definedName>
    <definedName name="reparos" localSheetId="12">BDI!PassaExtenso</definedName>
    <definedName name="reparos" localSheetId="11">#REF!</definedName>
    <definedName name="reparos">[0]!PassaExtenso</definedName>
    <definedName name="reperf" localSheetId="12">#REF!</definedName>
    <definedName name="reperf" localSheetId="11">#REF!</definedName>
    <definedName name="reperf">#REF!</definedName>
    <definedName name="RER">{#N/A,#N/A,FALSE,"QUADRO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RERSA" localSheetId="12">#REF!</definedName>
    <definedName name="RERSA">#REF!</definedName>
    <definedName name="res" localSheetId="12">BDI!res</definedName>
    <definedName name="res" localSheetId="11">#N/A</definedName>
    <definedName name="res">[0]!res</definedName>
    <definedName name="res_38">#N/A</definedName>
    <definedName name="RESP" localSheetId="12">#REF!</definedName>
    <definedName name="RESP" localSheetId="11">#REF!</definedName>
    <definedName name="RESP">#REF!</definedName>
    <definedName name="restau" localSheetId="12">#REF!</definedName>
    <definedName name="restau" localSheetId="11">#REF!</definedName>
    <definedName name="restau">#REF!</definedName>
    <definedName name="RESTAURANTE" localSheetId="12">#REF!</definedName>
    <definedName name="RESTAURANTE" localSheetId="11">#REF!</definedName>
    <definedName name="RESTAURANTE">#REF!</definedName>
    <definedName name="resu" localSheetId="12" hidden="1">{#N/A,#N/A,FALSE,"MO (2)"}</definedName>
    <definedName name="resu" localSheetId="11" hidden="1">{#N/A,#N/A,FALSE,"MO (2)"}</definedName>
    <definedName name="resu" hidden="1">{#N/A,#N/A,FALSE,"MO (2)"}</definedName>
    <definedName name="resultadorendimento" localSheetId="12">#REF!</definedName>
    <definedName name="resultadorendimento" localSheetId="11">#REF!</definedName>
    <definedName name="resultadorendimento" localSheetId="14">#REF!</definedName>
    <definedName name="resultadorendimento">#REF!</definedName>
    <definedName name="RESUMO" localSheetId="12">BDI!reparos</definedName>
    <definedName name="RESUMO" localSheetId="11">#N/A</definedName>
    <definedName name="RESUMO">[0]!reparos</definedName>
    <definedName name="RESUMO_1" localSheetId="12">BDI!RESUMO_1</definedName>
    <definedName name="RESUMO_1" localSheetId="11">#N/A</definedName>
    <definedName name="RESUMO_1">RESUMO_1</definedName>
    <definedName name="RESUMO_10" localSheetId="12">BDI!RESUMO_10</definedName>
    <definedName name="RESUMO_10" localSheetId="11">#N/A</definedName>
    <definedName name="RESUMO_10">RESUMO_10</definedName>
    <definedName name="RESUMO_12" localSheetId="12">BDI!RESUMO_12</definedName>
    <definedName name="RESUMO_12" localSheetId="11">#N/A</definedName>
    <definedName name="RESUMO_12">RESUMO_12</definedName>
    <definedName name="RESUMO_13" localSheetId="12">BDI!RESUMO_13</definedName>
    <definedName name="RESUMO_13" localSheetId="11">#N/A</definedName>
    <definedName name="RESUMO_13">RESUMO_13</definedName>
    <definedName name="RESUMO_14" localSheetId="12">BDI!RESUMO_14</definedName>
    <definedName name="RESUMO_14" localSheetId="11">FIT!RESUMO_14</definedName>
    <definedName name="RESUMO_14">RESUMO_14</definedName>
    <definedName name="RESUMO_19" localSheetId="12">BDI!asdf_13</definedName>
    <definedName name="RESUMO_19" localSheetId="11">#N/A</definedName>
    <definedName name="RESUMO_19" localSheetId="14">'Mapa+Binômio'!asdf_13</definedName>
    <definedName name="RESUMO_19">[0]!asdf_13</definedName>
    <definedName name="RESUMO_2" localSheetId="12">BDI!RESUMO_2</definedName>
    <definedName name="RESUMO_2" localSheetId="11">NA()</definedName>
    <definedName name="RESUMO_2">RESUMO_2</definedName>
    <definedName name="RESUMO_20">#N/A</definedName>
    <definedName name="RESUMO_21">#N/A</definedName>
    <definedName name="RESUMO_22" localSheetId="12">BDI!RESUMO_22</definedName>
    <definedName name="RESUMO_22" localSheetId="11">FIT!RESUMO_22</definedName>
    <definedName name="RESUMO_22">RESUMO_22</definedName>
    <definedName name="RESUMO_23">#N/A</definedName>
    <definedName name="RESUMO_24">#N/A</definedName>
    <definedName name="RESUMO_25" localSheetId="12">BDI!RESUMO_25</definedName>
    <definedName name="RESUMO_25" localSheetId="11">FIT!RESUMO_25</definedName>
    <definedName name="RESUMO_25">RESUMO_25</definedName>
    <definedName name="RESUMO_26" localSheetId="12">BDI!RESUMO_26</definedName>
    <definedName name="RESUMO_26" localSheetId="11">#N/A</definedName>
    <definedName name="RESUMO_26">RESUMO_26</definedName>
    <definedName name="RESUMO_27" localSheetId="12">BDI!RESUMO_27</definedName>
    <definedName name="RESUMO_27" localSheetId="11">#N/A</definedName>
    <definedName name="RESUMO_27">RESUMO_27</definedName>
    <definedName name="RESUMO_28" localSheetId="12">BDI!RESUMO_28</definedName>
    <definedName name="RESUMO_28" localSheetId="11">FIT!RESUMO_28</definedName>
    <definedName name="RESUMO_28">RESUMO_28</definedName>
    <definedName name="RESUMO_29" localSheetId="12">BDI!RESUMO_29</definedName>
    <definedName name="RESUMO_29" localSheetId="11">#N/A</definedName>
    <definedName name="RESUMO_29">RESUMO_29</definedName>
    <definedName name="RESUMO_3" localSheetId="12">BDI!RESUMO_3</definedName>
    <definedName name="RESUMO_3" localSheetId="11">FIT!RESUMO_3</definedName>
    <definedName name="RESUMO_3">RESUMO_3</definedName>
    <definedName name="RESUMO_30" localSheetId="12">BDI!RESUMO_30</definedName>
    <definedName name="RESUMO_30" localSheetId="11">#N/A</definedName>
    <definedName name="RESUMO_30">RESUMO_30</definedName>
    <definedName name="RESUMO_31" localSheetId="12">BDI!RESUMO_31</definedName>
    <definedName name="RESUMO_31" localSheetId="11">#N/A</definedName>
    <definedName name="RESUMO_31">RESUMO_31</definedName>
    <definedName name="RESUMO_32" localSheetId="12">BDI!RESUMO_32</definedName>
    <definedName name="RESUMO_32" localSheetId="11">FIT!RESUMO_32</definedName>
    <definedName name="RESUMO_32">RESUMO_32</definedName>
    <definedName name="RESUMO_33" localSheetId="12">BDI!RESUMO_33</definedName>
    <definedName name="RESUMO_33" localSheetId="11">#N/A</definedName>
    <definedName name="RESUMO_33">RESUMO_33</definedName>
    <definedName name="RESUMO_34" localSheetId="12">BDI!RESUMO_34</definedName>
    <definedName name="RESUMO_34" localSheetId="11">#N/A</definedName>
    <definedName name="RESUMO_34">RESUMO_34</definedName>
    <definedName name="RESUMO_35" localSheetId="12">BDI!RESUMO_35</definedName>
    <definedName name="RESUMO_35" localSheetId="11">#N/A</definedName>
    <definedName name="RESUMO_35">RESUMO_35</definedName>
    <definedName name="RESUMO_36" localSheetId="12">BDI!RESUMO_36</definedName>
    <definedName name="RESUMO_36" localSheetId="11">#N/A</definedName>
    <definedName name="RESUMO_36">RESUMO_36</definedName>
    <definedName name="RESUMO_37" localSheetId="12">BDI!RESUMO_37</definedName>
    <definedName name="RESUMO_37" localSheetId="11">#N/A</definedName>
    <definedName name="RESUMO_37">RESUMO_37</definedName>
    <definedName name="RESUMO_38" localSheetId="12">BDI!RESUMO_38</definedName>
    <definedName name="RESUMO_38" localSheetId="11">#N/A</definedName>
    <definedName name="RESUMO_38">RESUMO_38</definedName>
    <definedName name="RESUMO_39">#N/A</definedName>
    <definedName name="RESUMO_4" localSheetId="12">BDI!RESUMO_4</definedName>
    <definedName name="RESUMO_4" localSheetId="11">#N/A</definedName>
    <definedName name="RESUMO_4">RESUMO_4</definedName>
    <definedName name="RESUMO_40">#N/A</definedName>
    <definedName name="RESUMO_41" localSheetId="12">BDI!asdf_17</definedName>
    <definedName name="RESUMO_41" localSheetId="11">#N/A</definedName>
    <definedName name="RESUMO_41" localSheetId="14">'Mapa+Binômio'!asdf_17</definedName>
    <definedName name="RESUMO_41">[0]!asdf_17</definedName>
    <definedName name="RESUMO_42" localSheetId="12">BDI!asdf_17</definedName>
    <definedName name="RESUMO_42" localSheetId="11">#N/A</definedName>
    <definedName name="RESUMO_42" localSheetId="14">'Mapa+Binômio'!asdf_17</definedName>
    <definedName name="RESUMO_42">[0]!asdf_17</definedName>
    <definedName name="RESUMO_43">#N/A</definedName>
    <definedName name="RESUMO_44">#N/A</definedName>
    <definedName name="RESUMO_45">#N/A</definedName>
    <definedName name="RESUMO_46">#N/A</definedName>
    <definedName name="RESUMO_47" localSheetId="12">BDI!asdf_19</definedName>
    <definedName name="RESUMO_47" localSheetId="11">#N/A</definedName>
    <definedName name="RESUMO_47" localSheetId="14">'Mapa+Binômio'!asdf_19</definedName>
    <definedName name="RESUMO_47">[0]!asdf_19</definedName>
    <definedName name="RESUMO_48">#N/A</definedName>
    <definedName name="RESUMO_5" localSheetId="12">BDI!RESUMO_5</definedName>
    <definedName name="RESUMO_5" localSheetId="11">FIT!RESUMO_5</definedName>
    <definedName name="RESUMO_5">RESUMO_5</definedName>
    <definedName name="RESUMO_51" localSheetId="12">BDI!asdf_2</definedName>
    <definedName name="RESUMO_51" localSheetId="11">#N/A</definedName>
    <definedName name="RESUMO_51" localSheetId="14">'Mapa+Binômio'!asdf_2</definedName>
    <definedName name="RESUMO_51">[0]!asdf_2</definedName>
    <definedName name="RESUMO_52" localSheetId="12">BDI!asdf_2</definedName>
    <definedName name="RESUMO_52" localSheetId="11">#N/A</definedName>
    <definedName name="RESUMO_52" localSheetId="14">'Mapa+Binômio'!asdf_2</definedName>
    <definedName name="RESUMO_52">[0]!asdf_2</definedName>
    <definedName name="RESUMO_53">#N/A</definedName>
    <definedName name="RESUMO_54">#N/A</definedName>
    <definedName name="RESUMO_55">#N/A</definedName>
    <definedName name="RESUMO_56">#N/A</definedName>
    <definedName name="RESUMO_57">#N/A</definedName>
    <definedName name="RESUMO_58">#N/A</definedName>
    <definedName name="RESUMO_59">#N/A</definedName>
    <definedName name="RESUMO_6" localSheetId="12">BDI!RESUMO_6</definedName>
    <definedName name="RESUMO_6" localSheetId="11">FIT!RESUMO_6</definedName>
    <definedName name="RESUMO_6">RESUMO_6</definedName>
    <definedName name="RESUMO_60">#N/A</definedName>
    <definedName name="RESUMO_61">#N/A</definedName>
    <definedName name="RESUMO_62" localSheetId="12">BDI!asdf_28</definedName>
    <definedName name="RESUMO_62" localSheetId="11">#N/A</definedName>
    <definedName name="RESUMO_62" localSheetId="14">'Mapa+Binômio'!asdf_28</definedName>
    <definedName name="RESUMO_62">asdf_28</definedName>
    <definedName name="RESUMO_63" localSheetId="12">BDI!asdf_3</definedName>
    <definedName name="RESUMO_63" localSheetId="11">#N/A</definedName>
    <definedName name="RESUMO_63" localSheetId="14">'Mapa+Binômio'!asdf_3</definedName>
    <definedName name="RESUMO_63">[0]!asdf_3</definedName>
    <definedName name="RESUMO_64" localSheetId="12">BDI!asdf_3</definedName>
    <definedName name="RESUMO_64" localSheetId="11">#N/A</definedName>
    <definedName name="RESUMO_64" localSheetId="14">'Mapa+Binômio'!asdf_3</definedName>
    <definedName name="RESUMO_64">[0]!asdf_3</definedName>
    <definedName name="RESUMO_65">#N/A</definedName>
    <definedName name="RESUMO_66">#N/A</definedName>
    <definedName name="RESUMO_67">#N/A</definedName>
    <definedName name="RESUMO_68">#N/A</definedName>
    <definedName name="RESUMO_69">#N/A</definedName>
    <definedName name="RESUMO_7" localSheetId="12">BDI!RESUMO_7</definedName>
    <definedName name="RESUMO_7" localSheetId="11">#N/A</definedName>
    <definedName name="RESUMO_7">RESUMO_7</definedName>
    <definedName name="RESUMO_70" localSheetId="12">#N/A</definedName>
    <definedName name="RESUMO_70" localSheetId="11">#N/A</definedName>
    <definedName name="RESUMO_70">#N/A</definedName>
    <definedName name="RESUMO_71">#N/A</definedName>
    <definedName name="RESUMO_72">#N/A</definedName>
    <definedName name="RESUMO_8" localSheetId="12">BDI!RESUMO_8</definedName>
    <definedName name="RESUMO_8" localSheetId="11">#N/A</definedName>
    <definedName name="RESUMO_8">RESUMO_8</definedName>
    <definedName name="RESUMO_9" localSheetId="12">BDI!RESUMO_9</definedName>
    <definedName name="RESUMO_9" localSheetId="11">FIT!RESUMO_9</definedName>
    <definedName name="RESUMO_9">RESUMO_9</definedName>
    <definedName name="Resumo_dados" localSheetId="12">#REF!</definedName>
    <definedName name="Resumo_dados" localSheetId="11">#REF!</definedName>
    <definedName name="Resumo_dados">#REF!</definedName>
    <definedName name="RESUMO_SERV">#REF!</definedName>
    <definedName name="RESUMO1" localSheetId="12">#REF!</definedName>
    <definedName name="RESUMO1">#REF!</definedName>
    <definedName name="resumo2" localSheetId="12">#REF!</definedName>
    <definedName name="resumo2" localSheetId="11">#REF!</definedName>
    <definedName name="resumo2" localSheetId="14">#REF!</definedName>
    <definedName name="resumo2">#REF!</definedName>
    <definedName name="resumo2_1" localSheetId="12">#REF!</definedName>
    <definedName name="resumo2_1" localSheetId="11">#REF!</definedName>
    <definedName name="resumo2_1" localSheetId="14">#REF!</definedName>
    <definedName name="resumo2_1">#REF!</definedName>
    <definedName name="resumo2_2">#N/A</definedName>
    <definedName name="resumo2_4" localSheetId="12">#REF!</definedName>
    <definedName name="resumo2_4" localSheetId="11">#REF!</definedName>
    <definedName name="resumo2_4" localSheetId="14">#REF!</definedName>
    <definedName name="resumo2_4">#REF!</definedName>
    <definedName name="resumo2_4_2">#N/A</definedName>
    <definedName name="resumo2_6">"$#REF!.$A$5:$F$30"</definedName>
    <definedName name="resumoii" localSheetId="12" hidden="1">{#N/A,#N/A,FALSE,"MO (2)"}</definedName>
    <definedName name="resumoii" localSheetId="11" hidden="1">{#N/A,#N/A,FALSE,"MO (2)"}</definedName>
    <definedName name="resumoii" hidden="1">{#N/A,#N/A,FALSE,"MO (2)"}</definedName>
    <definedName name="resumou" localSheetId="12" hidden="1">{#N/A,#N/A,TRUE,"Plan1"}</definedName>
    <definedName name="resumou" localSheetId="11" hidden="1">{#N/A,#N/A,TRUE,"Plan1"}</definedName>
    <definedName name="resumou" hidden="1">{#N/A,#N/A,TRUE,"Plan1"}</definedName>
    <definedName name="RETRO" localSheetId="12">#REF!</definedName>
    <definedName name="RETRO">#REF!</definedName>
    <definedName name="RETROESC" localSheetId="12">#REF!</definedName>
    <definedName name="RETROESC">#REF!</definedName>
    <definedName name="REV" localSheetId="12">#REF!</definedName>
    <definedName name="REV" localSheetId="11">#REF!</definedName>
    <definedName name="REV" localSheetId="14">#REF!</definedName>
    <definedName name="REV">#REF!</definedName>
    <definedName name="REV." localSheetId="12">#REF!</definedName>
    <definedName name="REV." localSheetId="11">#REF!</definedName>
    <definedName name="REV." localSheetId="14">#REF!</definedName>
    <definedName name="REV.">#REF!</definedName>
    <definedName name="REV.PRIMÁRIO" localSheetId="12">#REF!</definedName>
    <definedName name="REV.PRIMÁRIO">#REF!</definedName>
    <definedName name="REV_10">#N/A</definedName>
    <definedName name="REV_11">#N/A</definedName>
    <definedName name="REV_12">#N/A</definedName>
    <definedName name="REV_13">#N/A</definedName>
    <definedName name="REV_14">#N/A</definedName>
    <definedName name="REV_15">#N/A</definedName>
    <definedName name="REV_16">#N/A</definedName>
    <definedName name="REV_17">#N/A</definedName>
    <definedName name="REV_18">#N/A</definedName>
    <definedName name="REV_5">#N/A</definedName>
    <definedName name="REV_6">#N/A</definedName>
    <definedName name="REV_7">#N/A</definedName>
    <definedName name="REV_8">#N/A</definedName>
    <definedName name="REV_9">#N/A</definedName>
    <definedName name="RevestimentoAcostamento" localSheetId="12">#REF!</definedName>
    <definedName name="RevestimentoAcostamento">#REF!</definedName>
    <definedName name="RevestimentoPista" localSheetId="12">#REF!</definedName>
    <definedName name="RevestimentoPista">#REF!</definedName>
    <definedName name="revsfhjrt" localSheetId="12">#REF!</definedName>
    <definedName name="revsfhjrt">#REF!</definedName>
    <definedName name="RF" localSheetId="12">#REF!</definedName>
    <definedName name="RF" localSheetId="11">#REF!</definedName>
    <definedName name="RF" localSheetId="14">#REF!</definedName>
    <definedName name="RF">#REF!</definedName>
    <definedName name="rfrft" localSheetId="12">#REF!</definedName>
    <definedName name="rfrft">#REF!</definedName>
    <definedName name="rfrgrrxrfr" localSheetId="12">#REF!</definedName>
    <definedName name="rfrgrrxrfr">#REF!</definedName>
    <definedName name="rfrgxrszfrf" localSheetId="12">#REF!</definedName>
    <definedName name="rfrgxrszfrf">#REF!</definedName>
    <definedName name="rfrsafr" localSheetId="12">#REF!</definedName>
    <definedName name="rfrsafr">#REF!</definedName>
    <definedName name="rft" localSheetId="12">#REF!</definedName>
    <definedName name="rft">#REF!</definedName>
    <definedName name="rfv" localSheetId="12">#REF!</definedName>
    <definedName name="rfv">#REF!</definedName>
    <definedName name="rfv_1" localSheetId="12">#REF!</definedName>
    <definedName name="rfv_1">#REF!</definedName>
    <definedName name="RG" localSheetId="12">#REF!</definedName>
    <definedName name="RG">#REF!</definedName>
    <definedName name="RGC" localSheetId="12">#REF!</definedName>
    <definedName name="RGC">#REF!</definedName>
    <definedName name="rgp1\2" localSheetId="12">#REF!</definedName>
    <definedName name="rgp1\2">#REF!</definedName>
    <definedName name="rhrbr" localSheetId="12" hidden="1">{#N/A,#N/A,TRUE,"Serviços"}</definedName>
    <definedName name="rhrbr" hidden="1">{#N/A,#N/A,TRUE,"Serviços"}</definedName>
    <definedName name="RHTHNT" localSheetId="12" hidden="1">#REF!</definedName>
    <definedName name="RHTHNT" hidden="1">#REF!</definedName>
    <definedName name="rigido" localSheetId="12">#REF!</definedName>
    <definedName name="rigido">#REF!</definedName>
    <definedName name="rio" localSheetId="12" hidden="1">{#N/A,#N/A,FALSE,"Cronograma";#N/A,#N/A,FALSE,"Cronogr. 2"}</definedName>
    <definedName name="rio" localSheetId="11" hidden="1">{#N/A,#N/A,FALSE,"Cronograma";#N/A,#N/A,FALSE,"Cronogr. 2"}</definedName>
    <definedName name="rio" hidden="1">{#N/A,#N/A,FALSE,"Cronograma";#N/A,#N/A,FALSE,"Cronogr. 2"}</definedName>
    <definedName name="RIOMACHADO" localSheetId="12">#REF!</definedName>
    <definedName name="RIOMACHADO" localSheetId="11">#REF!</definedName>
    <definedName name="RIOMACHADO" localSheetId="14">#REF!</definedName>
    <definedName name="RIOMACHADO">#REF!</definedName>
    <definedName name="RIOMUQUI" localSheetId="12">#REF!</definedName>
    <definedName name="RIOMUQUI" localSheetId="11">#REF!</definedName>
    <definedName name="RIOMUQUI" localSheetId="14">#REF!</definedName>
    <definedName name="RIOMUQUI">#REF!</definedName>
    <definedName name="RIONOVE" localSheetId="12">#REF!</definedName>
    <definedName name="RIONOVE" localSheetId="11">#REF!</definedName>
    <definedName name="RIONOVE" localSheetId="14">#REF!</definedName>
    <definedName name="RIONOVE">#REF!</definedName>
    <definedName name="RIORIACHUELO" localSheetId="12">#REF!</definedName>
    <definedName name="RIORIACHUELO" localSheetId="11">#REF!</definedName>
    <definedName name="RIORIACHUELO" localSheetId="14">#REF!</definedName>
    <definedName name="RIORIACHUELO">#REF!</definedName>
    <definedName name="RIOSÃOPEDRO" localSheetId="12">#REF!</definedName>
    <definedName name="RIOSÃOPEDRO" localSheetId="11">#REF!</definedName>
    <definedName name="RIOSÃOPEDRO" localSheetId="14">#REF!</definedName>
    <definedName name="RIOSÃOPEDRO">#REF!</definedName>
    <definedName name="RIOSOLEDADE" localSheetId="12">#REF!</definedName>
    <definedName name="RIOSOLEDADE" localSheetId="11">#REF!</definedName>
    <definedName name="RIOSOLEDADE" localSheetId="14">#REF!</definedName>
    <definedName name="RIOSOLEDADE">#REF!</definedName>
    <definedName name="RIPAO" localSheetId="12">#REF!</definedName>
    <definedName name="RIPAO" localSheetId="11">#REF!</definedName>
    <definedName name="RIPAO">#REF!</definedName>
    <definedName name="RIPÃO" localSheetId="12">#REF!</definedName>
    <definedName name="RIPÃO" localSheetId="11">#REF!</definedName>
    <definedName name="RIPÃO">#REF!</definedName>
    <definedName name="RIPÃO_COMUM" localSheetId="12">#REF!</definedName>
    <definedName name="RIPÃO_COMUM" localSheetId="11">#REF!</definedName>
    <definedName name="RIPÃO_COMUM">#REF!</definedName>
    <definedName name="RIPÃO_MAD_LEI" localSheetId="12">#REF!</definedName>
    <definedName name="RIPÃO_MAD_LEI" localSheetId="11">#REF!</definedName>
    <definedName name="RIPÃO_MAD_LEI">#REF!</definedName>
    <definedName name="Risco" localSheetId="12">#REF!</definedName>
    <definedName name="Risco">#REF!</definedName>
    <definedName name="RiskAfterRecalcMacro" hidden="1">""</definedName>
    <definedName name="RiskAfterSimMacro" hidden="1">""</definedName>
    <definedName name="RiskAutoStopPercChange">1.5</definedName>
    <definedName name="RiskBeforeRecalcMacro" hidden="1">""</definedName>
    <definedName name="RiskBeforeSimMacro" hidden="1">""</definedName>
    <definedName name="RiskCollectDistributionSamples">2</definedName>
    <definedName name="RiskExcelReportsGoInNewWorkbook">TRUE</definedName>
    <definedName name="RiskExcelReportsToGenerate">0</definedName>
    <definedName name="RiskFixedSeed">1</definedName>
    <definedName name="RiskGenerateExcelReportsAtEndOfSimulation">FALSE</definedName>
    <definedName name="RiskHasSettings" localSheetId="12">TRUE</definedName>
    <definedName name="RiskHasSettings" localSheetId="11">TRUE</definedName>
    <definedName name="RiskHasSettings">TRUE</definedName>
    <definedName name="RiskMinimizeOnStart">FALSE</definedName>
    <definedName name="RiskMonitorConvergence">FALSE</definedName>
    <definedName name="RiskMultipleCPUSupportEnabled" hidden="1">TRUE</definedName>
    <definedName name="RiskNumIterations">1000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3</definedName>
    <definedName name="RiskShowRiskWindowAtEndOfSimulation">TRUE</definedName>
    <definedName name="RiskStandardRecalc">1</definedName>
    <definedName name="RiskTemplateSheetName">"myTemplate"</definedName>
    <definedName name="RiskUpdateDisplay">FALSE</definedName>
    <definedName name="RiskUseDifferentSeedForEachSim">FALSE</definedName>
    <definedName name="RiskUseFixedSeed">FALSE</definedName>
    <definedName name="RiskUseMultipleCPUs" localSheetId="12">FALSE</definedName>
    <definedName name="RiskUseMultipleCPUs" localSheetId="11">FALSE</definedName>
    <definedName name="RiskUseMultipleCPUs">FALSE</definedName>
    <definedName name="RJMODELE" localSheetId="12">#REF!</definedName>
    <definedName name="RJMODELE" localSheetId="11">#REF!</definedName>
    <definedName name="RJMODELE" localSheetId="14">#REF!</definedName>
    <definedName name="RJMODELE">#REF!</definedName>
    <definedName name="RJMODMEC" localSheetId="12">#REF!</definedName>
    <definedName name="RJMODMEC" localSheetId="11">#REF!</definedName>
    <definedName name="RJMODMEC" localSheetId="14">#REF!</definedName>
    <definedName name="RJMODMEC">#REF!</definedName>
    <definedName name="RL_1C" localSheetId="12">#REF!</definedName>
    <definedName name="RL_1C">#REF!</definedName>
    <definedName name="RL1CECO" localSheetId="12">#REF!</definedName>
    <definedName name="RL1CECO">#REF!</definedName>
    <definedName name="RL1CESD" localSheetId="12">#REF!</definedName>
    <definedName name="RL1CESD">#REF!</definedName>
    <definedName name="RL1CESUL" localSheetId="12">#REF!</definedName>
    <definedName name="RL1CESUL">#REF!</definedName>
    <definedName name="RLIGA" localSheetId="12">#REF!</definedName>
    <definedName name="RLIGA">#REF!</definedName>
    <definedName name="RM" localSheetId="12">#REF!</definedName>
    <definedName name="RM" localSheetId="11">#REF!</definedName>
    <definedName name="RM" localSheetId="14">#REF!</definedName>
    <definedName name="RM">#REF!</definedName>
    <definedName name="RM_1C" localSheetId="12">#REF!</definedName>
    <definedName name="RM_1C">#REF!</definedName>
    <definedName name="RM1C" localSheetId="12">#REF!</definedName>
    <definedName name="RM1C" localSheetId="11">#REF!</definedName>
    <definedName name="RM1C">#REF!</definedName>
    <definedName name="RM1CROO" localSheetId="12">#REF!</definedName>
    <definedName name="RM1CROO">#REF!</definedName>
    <definedName name="RM1CW" localSheetId="12">"$#REF!.$G$14"</definedName>
    <definedName name="RM1CW" localSheetId="11">#REF!</definedName>
    <definedName name="RM1CW">"$#REF!.$G$14"</definedName>
    <definedName name="RM1CWA" localSheetId="12">"$#REF!.$G$13"</definedName>
    <definedName name="RM1CWA" localSheetId="11">#REF!</definedName>
    <definedName name="RM1CWA">"$#REF!.$G$13"</definedName>
    <definedName name="RMA" localSheetId="12">#REF!</definedName>
    <definedName name="RMA" localSheetId="11">#REF!</definedName>
    <definedName name="RMA" localSheetId="14">#REF!</definedName>
    <definedName name="RMA">#REF!</definedName>
    <definedName name="RMA_10" localSheetId="12">#REF!</definedName>
    <definedName name="RMA_10" localSheetId="11">#N/A</definedName>
    <definedName name="RMA_10" localSheetId="14">#REF!</definedName>
    <definedName name="RMA_10">#REF!</definedName>
    <definedName name="RMA_11">#N/A</definedName>
    <definedName name="RMA_12">#N/A</definedName>
    <definedName name="RMA_13">#N/A</definedName>
    <definedName name="RMA_14">#N/A</definedName>
    <definedName name="RMA_15">#N/A</definedName>
    <definedName name="RMA_16">#N/A</definedName>
    <definedName name="RMA_17">#N/A</definedName>
    <definedName name="RMA_18">#N/A</definedName>
    <definedName name="RMA_24" localSheetId="12">#REF!</definedName>
    <definedName name="RMA_24">#REF!</definedName>
    <definedName name="RMA_25" localSheetId="12">#REF!</definedName>
    <definedName name="RMA_25" localSheetId="11">#REF!</definedName>
    <definedName name="RMA_25" localSheetId="14">#REF!</definedName>
    <definedName name="RMA_25">#REF!</definedName>
    <definedName name="RMA_26" localSheetId="12">#REF!</definedName>
    <definedName name="RMA_26">#REF!</definedName>
    <definedName name="RMA_27" localSheetId="12">#REF!</definedName>
    <definedName name="RMA_27" localSheetId="11">#REF!</definedName>
    <definedName name="RMA_27" localSheetId="14">#REF!</definedName>
    <definedName name="RMA_27">#REF!</definedName>
    <definedName name="RMA_29" localSheetId="12">#REF!</definedName>
    <definedName name="RMA_29" localSheetId="11">#REF!</definedName>
    <definedName name="RMA_29" localSheetId="14">#REF!</definedName>
    <definedName name="RMA_29">#REF!</definedName>
    <definedName name="RMA_5">#N/A</definedName>
    <definedName name="RMA_6">#N/A</definedName>
    <definedName name="RMA_7">#N/A</definedName>
    <definedName name="RMA_8">#N/A</definedName>
    <definedName name="RMA_9" localSheetId="12">#REF!</definedName>
    <definedName name="RMA_9" localSheetId="11">#N/A</definedName>
    <definedName name="RMA_9" localSheetId="14">#REF!</definedName>
    <definedName name="RMA_9">#REF!</definedName>
    <definedName name="RMAMA" localSheetId="12">#REF!</definedName>
    <definedName name="RMAMA">#REF!</definedName>
    <definedName name="RMAN" localSheetId="12">#REF!</definedName>
    <definedName name="RMAN">#REF!</definedName>
    <definedName name="RMAN262" localSheetId="12">#REF!</definedName>
    <definedName name="RMAN262">#REF!</definedName>
    <definedName name="RMANAT" localSheetId="12">#REF!</definedName>
    <definedName name="RMANAT">#REF!</definedName>
    <definedName name="RMAP" localSheetId="12">#REF!</definedName>
    <definedName name="RMAP">#REF!</definedName>
    <definedName name="RMATA" localSheetId="12">#REF!</definedName>
    <definedName name="RMATA">#REF!</definedName>
    <definedName name="RMAW" localSheetId="12">"$#REF!.$E$30"</definedName>
    <definedName name="RMAW" localSheetId="11">#REF!</definedName>
    <definedName name="RMAW">"$#REF!.$E$30"</definedName>
    <definedName name="RMAWA" localSheetId="12">"$#REF!.$E$29"</definedName>
    <definedName name="RMAWA" localSheetId="11">#REF!</definedName>
    <definedName name="RMAWA">"$#REF!.$E$29"</definedName>
    <definedName name="RMCC" localSheetId="12">"'file:///D:/Meus documentos/ANASTÁCIO/SERCEL/BR262990800.xls'#$SERVIÇOS.$#REF!$#REF!"</definedName>
    <definedName name="RMCC" localSheetId="11">#REF!</definedName>
    <definedName name="RMCC">"'file:///D:/Meus documentos/ANASTÁCIO/SERCEL/BR262990800.xls'#$SERVIÇOS.$#REF!$#REF!"</definedName>
    <definedName name="RMCCW" localSheetId="12">"$#REF!.$J$33"</definedName>
    <definedName name="RMCCW" localSheetId="11">#REF!</definedName>
    <definedName name="RMCCW">"$#REF!.$J$33"</definedName>
    <definedName name="RMCCWA" localSheetId="12">"$#REF!.$J$32"</definedName>
    <definedName name="RMCCWA" localSheetId="11">#REF!</definedName>
    <definedName name="RMCCWA">"$#REF!.$J$32"</definedName>
    <definedName name="RMCGP" localSheetId="12">#REF!</definedName>
    <definedName name="RMCGP">#REF!</definedName>
    <definedName name="RMCGPMA" localSheetId="12">#REF!</definedName>
    <definedName name="RMCGPMA">#REF!</definedName>
    <definedName name="RMCGPTA" localSheetId="12">#REF!</definedName>
    <definedName name="RMCGPTA">#REF!</definedName>
    <definedName name="RME" localSheetId="12">#REF!</definedName>
    <definedName name="RME">#REF!</definedName>
    <definedName name="RMEC" localSheetId="12">#REF!</definedName>
    <definedName name="RMEC">#REF!</definedName>
    <definedName name="RMECAP" localSheetId="12">#REF!</definedName>
    <definedName name="RMECAP">#REF!</definedName>
    <definedName name="RMECAT" localSheetId="12">#REF!</definedName>
    <definedName name="RMECAT">#REF!</definedName>
    <definedName name="RMECMA" localSheetId="12">#REF!</definedName>
    <definedName name="RMECMA">#REF!</definedName>
    <definedName name="RMECP" localSheetId="12">#REF!</definedName>
    <definedName name="RMECP">#REF!</definedName>
    <definedName name="RMECTA" localSheetId="12">#REF!</definedName>
    <definedName name="RMECTA">#REF!</definedName>
    <definedName name="RMEMA" localSheetId="12">#REF!</definedName>
    <definedName name="RMEMA">#REF!</definedName>
    <definedName name="RMETA" localSheetId="12">#REF!</definedName>
    <definedName name="RMETA">#REF!</definedName>
    <definedName name="RMMA" localSheetId="12">#REF!</definedName>
    <definedName name="RMMA">#REF!</definedName>
    <definedName name="RMN" localSheetId="12">#REF!</definedName>
    <definedName name="RMN">#REF!</definedName>
    <definedName name="RMOIENGELE" localSheetId="12">#REF!</definedName>
    <definedName name="RMOIENGELE" localSheetId="11">#REF!</definedName>
    <definedName name="RMOIENGELE" localSheetId="14">#REF!</definedName>
    <definedName name="RMOIENGELE">#REF!</definedName>
    <definedName name="RMOIENGMEC" localSheetId="12">#REF!</definedName>
    <definedName name="RMOIENGMEC" localSheetId="11">#REF!</definedName>
    <definedName name="RMOIENGMEC" localSheetId="14">#REF!</definedName>
    <definedName name="RMOIENGMEC">#REF!</definedName>
    <definedName name="RMOIMONELE" localSheetId="12">#REF!</definedName>
    <definedName name="RMOIMONELE" localSheetId="11">#REF!</definedName>
    <definedName name="RMOIMONELE" localSheetId="14">#REF!</definedName>
    <definedName name="RMOIMONELE">#REF!</definedName>
    <definedName name="RMOIMONMEC" localSheetId="12">#REF!</definedName>
    <definedName name="RMOIMONMEC" localSheetId="11">#REF!</definedName>
    <definedName name="RMOIMONMEC" localSheetId="14">#REF!</definedName>
    <definedName name="RMOIMONMEC">#REF!</definedName>
    <definedName name="RMOIPROELE" localSheetId="12">#REF!</definedName>
    <definedName name="RMOIPROELE" localSheetId="11">#REF!</definedName>
    <definedName name="RMOIPROELE" localSheetId="14">#REF!</definedName>
    <definedName name="RMOIPROELE">#REF!</definedName>
    <definedName name="RMOIPROMEC" localSheetId="12">#REF!</definedName>
    <definedName name="RMOIPROMEC" localSheetId="11">#REF!</definedName>
    <definedName name="RMOIPROMEC" localSheetId="14">#REF!</definedName>
    <definedName name="RMOIPROMEC">#REF!</definedName>
    <definedName name="RMP" localSheetId="12">#REF!</definedName>
    <definedName name="RMP">#REF!</definedName>
    <definedName name="RMRA" localSheetId="12">#REF!</definedName>
    <definedName name="RMRA">#REF!</definedName>
    <definedName name="RMRAMA" localSheetId="12">#REF!</definedName>
    <definedName name="RMRAMA">#REF!</definedName>
    <definedName name="RMRATA" localSheetId="12">#REF!</definedName>
    <definedName name="RMRATA">#REF!</definedName>
    <definedName name="RMRB" localSheetId="12">#REF!</definedName>
    <definedName name="RMRB">#REF!</definedName>
    <definedName name="RMRP" localSheetId="12">#REF!</definedName>
    <definedName name="RMRP" localSheetId="11">#REF!</definedName>
    <definedName name="RMRP" localSheetId="14">#REF!</definedName>
    <definedName name="RMRP">#REF!</definedName>
    <definedName name="RMSH" localSheetId="12">#REF!</definedName>
    <definedName name="RMSH">#REF!</definedName>
    <definedName name="RMTA" localSheetId="12">#REF!</definedName>
    <definedName name="RMTA">#REF!</definedName>
    <definedName name="RMTB" localSheetId="12">#REF!</definedName>
    <definedName name="RMTB" localSheetId="11">#REF!</definedName>
    <definedName name="RMTB" localSheetId="14">#REF!</definedName>
    <definedName name="RMTB">#REF!</definedName>
    <definedName name="RMTOTAL" localSheetId="12">"$#REF!.$G$12"</definedName>
    <definedName name="RMTOTAL" localSheetId="11">#REF!</definedName>
    <definedName name="RMTOTAL">"$#REF!.$G$12"</definedName>
    <definedName name="RMW" localSheetId="12">"$#REF!.$E$33"</definedName>
    <definedName name="RMW" localSheetId="11">#REF!</definedName>
    <definedName name="RMW">"$#REF!.$E$33"</definedName>
    <definedName name="RMWA" localSheetId="12">"$#REF!.$E$32"</definedName>
    <definedName name="RMWA" localSheetId="11">#REF!</definedName>
    <definedName name="RMWA">"$#REF!.$E$32"</definedName>
    <definedName name="RMZ" localSheetId="12">"'file:///D:/Meus documentos/ANASTÁCIO/SERCEL/BR262990800.xls'#$SERVIÇOS.$#REF!$#REF!"</definedName>
    <definedName name="RMZ" localSheetId="11">#REF!</definedName>
    <definedName name="RMZ">"'file:///D:/Meus documentos/ANASTÁCIO/SERCEL/BR262990800.xls'#$SERVIÇOS.$#REF!$#REF!"</definedName>
    <definedName name="RMZW" localSheetId="12">"$#REF!.$J$30"</definedName>
    <definedName name="RMZW" localSheetId="11">#REF!</definedName>
    <definedName name="RMZW">"$#REF!.$J$30"</definedName>
    <definedName name="RMZWA" localSheetId="12">"$#REF!.$J$29"</definedName>
    <definedName name="RMZWA" localSheetId="11">#REF!</definedName>
    <definedName name="RMZWA">"$#REF!.$J$29"</definedName>
    <definedName name="RO" localSheetId="12">#REF!</definedName>
    <definedName name="RO" localSheetId="11">#REF!</definedName>
    <definedName name="RO" localSheetId="14">#REF!</definedName>
    <definedName name="RO">#REF!</definedName>
    <definedName name="ROB">#REF!</definedName>
    <definedName name="ROBERTO">#REF!</definedName>
    <definedName name="ROÇADA" localSheetId="12">#REF!</definedName>
    <definedName name="ROÇADA">#REF!</definedName>
    <definedName name="ROÇADACOLONIÃO" localSheetId="12">#REF!</definedName>
    <definedName name="ROÇADACOLONIÃO">#REF!</definedName>
    <definedName name="ROÇADAMANUAL" localSheetId="12">#REF!</definedName>
    <definedName name="ROÇADAMANUAL">#REF!</definedName>
    <definedName name="ROÇADAMECANIZADA" localSheetId="12">#REF!</definedName>
    <definedName name="ROÇADAMECANIZADA">#REF!</definedName>
    <definedName name="ROCCOLMAN" localSheetId="12">#REF!</definedName>
    <definedName name="ROCCOLMAN">#REF!</definedName>
    <definedName name="RocColonião" localSheetId="12">#REF!</definedName>
    <definedName name="RocColonião">#REF!</definedName>
    <definedName name="ROÇMANMAN" localSheetId="12">#REF!</definedName>
    <definedName name="ROÇMANMAN">#REF!</definedName>
    <definedName name="RocManual" localSheetId="12">#REF!</definedName>
    <definedName name="RocManual">#REF!</definedName>
    <definedName name="RocMecanizada" localSheetId="12">#REF!</definedName>
    <definedName name="RocMecanizada">#REF!</definedName>
    <definedName name="ROÇMECMAN" localSheetId="12">#REF!</definedName>
    <definedName name="ROÇMECMAN">#REF!</definedName>
    <definedName name="ROÇO1" localSheetId="12">#N/A</definedName>
    <definedName name="ROÇO1" localSheetId="11">#REF!</definedName>
    <definedName name="ROÇO1">#N/A</definedName>
    <definedName name="ROÇO1_10" localSheetId="11">#REF!</definedName>
    <definedName name="ROÇO1_10">#N/A</definedName>
    <definedName name="ROÇO1_11" localSheetId="11">#REF!</definedName>
    <definedName name="ROÇO1_11">#N/A</definedName>
    <definedName name="ROÇO1_12" localSheetId="11">#REF!</definedName>
    <definedName name="ROÇO1_12">#N/A</definedName>
    <definedName name="ROÇO1_13" localSheetId="11">#REF!</definedName>
    <definedName name="ROÇO1_13">#N/A</definedName>
    <definedName name="ROÇO1_14" localSheetId="11">#REF!</definedName>
    <definedName name="ROÇO1_14">#N/A</definedName>
    <definedName name="ROÇO1_15" localSheetId="11">#REF!</definedName>
    <definedName name="ROÇO1_15">#N/A</definedName>
    <definedName name="ROÇO1_16" localSheetId="11">#REF!</definedName>
    <definedName name="ROÇO1_16">#N/A</definedName>
    <definedName name="ROÇO1_17" localSheetId="11">#REF!</definedName>
    <definedName name="ROÇO1_17">#N/A</definedName>
    <definedName name="ROÇO1_18" localSheetId="11">#REF!</definedName>
    <definedName name="ROÇO1_18">#N/A</definedName>
    <definedName name="ROÇO1_2" localSheetId="11">#REF!</definedName>
    <definedName name="ROÇO1_2">#N/A</definedName>
    <definedName name="ROÇO1_5" localSheetId="11">#REF!</definedName>
    <definedName name="ROÇO1_5">#N/A</definedName>
    <definedName name="ROÇO1_6" localSheetId="11">#REF!</definedName>
    <definedName name="ROÇO1_6">#N/A</definedName>
    <definedName name="ROÇO1_7" localSheetId="11">#REF!</definedName>
    <definedName name="ROÇO1_7">#N/A</definedName>
    <definedName name="ROÇO1_8" localSheetId="11">#REF!</definedName>
    <definedName name="ROÇO1_8">#N/A</definedName>
    <definedName name="ROÇO1_9" localSheetId="11">#REF!</definedName>
    <definedName name="ROÇO1_9">#N/A</definedName>
    <definedName name="Rod" localSheetId="12" hidden="1">#REF!</definedName>
    <definedName name="Rod" localSheetId="11">#REF!</definedName>
    <definedName name="Rod" localSheetId="14" hidden="1">#REF!</definedName>
    <definedName name="Rod" hidden="1">#REF!</definedName>
    <definedName name="Rodapé" localSheetId="12">#REF!</definedName>
    <definedName name="Rodapé" localSheetId="11">#REF!</definedName>
    <definedName name="Rodapé" localSheetId="14">#REF!</definedName>
    <definedName name="Rodapé">#REF!</definedName>
    <definedName name="RODAPE_CINZA_CORUMBA" localSheetId="12">#REF!</definedName>
    <definedName name="RODAPE_CINZA_CORUMBA" localSheetId="11">#REF!</definedName>
    <definedName name="RODAPE_CINZA_CORUMBA">#REF!</definedName>
    <definedName name="rodo" localSheetId="12">#REF!</definedName>
    <definedName name="rodo">#REF!</definedName>
    <definedName name="RODOVIA" localSheetId="12">#REF!</definedName>
    <definedName name="RODOVIA" localSheetId="11">#REF!</definedName>
    <definedName name="RODOVIA" localSheetId="14">#REF!</definedName>
    <definedName name="RODOVIA">#REF!</definedName>
    <definedName name="Rodovia___................" localSheetId="12">#REF!</definedName>
    <definedName name="Rodovia___................" localSheetId="11">#REF!</definedName>
    <definedName name="Rodovia___................" localSheetId="14">#REF!</definedName>
    <definedName name="Rodovia___................">#REF!</definedName>
    <definedName name="RODOVIA_1" localSheetId="12">#REF!</definedName>
    <definedName name="RODOVIA_1">#REF!</definedName>
    <definedName name="RODOVIA_10" localSheetId="12">#REF!</definedName>
    <definedName name="RODOVIA_10">#REF!</definedName>
    <definedName name="RODOVIA_11" localSheetId="12">#REF!</definedName>
    <definedName name="RODOVIA_11">#REF!</definedName>
    <definedName name="RODOVIA_12" localSheetId="12">#REF!</definedName>
    <definedName name="RODOVIA_12">#REF!</definedName>
    <definedName name="rodovia_4" localSheetId="12">#REF!</definedName>
    <definedName name="rodovia_4">#REF!</definedName>
    <definedName name="RODOVIA_9" localSheetId="12">#REF!</definedName>
    <definedName name="RODOVIA_9">#REF!</definedName>
    <definedName name="ROMZ" localSheetId="12">#REF!</definedName>
    <definedName name="ROMZ">#REF!</definedName>
    <definedName name="Rotina1" localSheetId="12">#REF!</definedName>
    <definedName name="Rotina1" localSheetId="11">#REF!</definedName>
    <definedName name="Rotina1" localSheetId="14">#REF!</definedName>
    <definedName name="Rotina1">#REF!</definedName>
    <definedName name="RowLevel" hidden="1">1</definedName>
    <definedName name="RP" localSheetId="12">#REF!</definedName>
    <definedName name="RP" localSheetId="11">#REF!</definedName>
    <definedName name="RP" localSheetId="14">#REF!</definedName>
    <definedName name="RP">#REF!</definedName>
    <definedName name="RP_1" localSheetId="12">#REF!</definedName>
    <definedName name="RP_1" localSheetId="11">#REF!</definedName>
    <definedName name="RP_1" localSheetId="14">#REF!</definedName>
    <definedName name="RP_1">#REF!</definedName>
    <definedName name="RP_13" localSheetId="12">#REF!</definedName>
    <definedName name="RP_13">#REF!</definedName>
    <definedName name="rp_2">#N/A</definedName>
    <definedName name="RP_39" localSheetId="12">#REF!</definedName>
    <definedName name="RP_39">#REF!</definedName>
    <definedName name="RP_6" localSheetId="12">#REF!</definedName>
    <definedName name="RP_6">#REF!</definedName>
    <definedName name="RP110PI" localSheetId="12">#REF!</definedName>
    <definedName name="RP110PI" localSheetId="11">#REF!</definedName>
    <definedName name="RP110PI" localSheetId="14">#REF!</definedName>
    <definedName name="RP110PI">#REF!</definedName>
    <definedName name="RP110PI_2">#N/A</definedName>
    <definedName name="RP110R" localSheetId="12">#REF!</definedName>
    <definedName name="RP110R" localSheetId="11">#REF!</definedName>
    <definedName name="RP110R" localSheetId="14">#REF!</definedName>
    <definedName name="RP110R">#REF!</definedName>
    <definedName name="RP110R_2">#N/A</definedName>
    <definedName name="RP316PI" localSheetId="12">#REF!</definedName>
    <definedName name="RP316PI" localSheetId="11">#REF!</definedName>
    <definedName name="RP316PI" localSheetId="14">#REF!</definedName>
    <definedName name="RP316PI">#REF!</definedName>
    <definedName name="RP316PI_2">#N/A</definedName>
    <definedName name="RP316R" localSheetId="12">#REF!</definedName>
    <definedName name="RP316R" localSheetId="11">#REF!</definedName>
    <definedName name="RP316R" localSheetId="14">#REF!</definedName>
    <definedName name="RP316R">#REF!</definedName>
    <definedName name="RP316R_2">#N/A</definedName>
    <definedName name="RP423PI" localSheetId="12">#REF!</definedName>
    <definedName name="RP423PI" localSheetId="11">#REF!</definedName>
    <definedName name="RP423PI" localSheetId="14">#REF!</definedName>
    <definedName name="RP423PI">#REF!</definedName>
    <definedName name="RP423PI_2">#N/A</definedName>
    <definedName name="RP423R" localSheetId="12">#REF!</definedName>
    <definedName name="RP423R" localSheetId="11">#REF!</definedName>
    <definedName name="RP423R" localSheetId="14">#REF!</definedName>
    <definedName name="RP423R">#REF!</definedName>
    <definedName name="RP423R_2">#N/A</definedName>
    <definedName name="RPA" localSheetId="12">#REF!</definedName>
    <definedName name="RPA" localSheetId="11">#REF!</definedName>
    <definedName name="RPA">#REF!</definedName>
    <definedName name="rpa_1" localSheetId="12">#REF!</definedName>
    <definedName name="rpa_1" localSheetId="11">#REF!</definedName>
    <definedName name="RPA_1">#REF!</definedName>
    <definedName name="RPA_6">#REF!</definedName>
    <definedName name="RPAV" localSheetId="12">#REF!</definedName>
    <definedName name="RPAV">#REF!</definedName>
    <definedName name="rpb" localSheetId="12">#REF!</definedName>
    <definedName name="rpb">#REF!</definedName>
    <definedName name="rpb_1" localSheetId="12">#REF!</definedName>
    <definedName name="rpb_1">#REF!</definedName>
    <definedName name="rpcbuqm" localSheetId="12">#REF!</definedName>
    <definedName name="rpcbuqm">#REF!</definedName>
    <definedName name="RPDMAN" localSheetId="12">#REF!</definedName>
    <definedName name="RPDMAN">#REF!</definedName>
    <definedName name="RPDMEC" localSheetId="12">#REF!</definedName>
    <definedName name="RPDMEC">#REF!</definedName>
    <definedName name="RPL" localSheetId="12">#REF!</definedName>
    <definedName name="RPL" localSheetId="11">#REF!</definedName>
    <definedName name="RPL">#REF!</definedName>
    <definedName name="RPM" localSheetId="12">#REF!</definedName>
    <definedName name="RPM">#REF!</definedName>
    <definedName name="RPMA" localSheetId="12">#REF!</definedName>
    <definedName name="RPMA">#REF!</definedName>
    <definedName name="RPMAN" localSheetId="12">#REF!</definedName>
    <definedName name="RPMAN">#REF!</definedName>
    <definedName name="RPMANTOTAL" localSheetId="12">#REF!</definedName>
    <definedName name="RPMANTOTAL">#REF!</definedName>
    <definedName name="RPMBUF" localSheetId="12">#REF!</definedName>
    <definedName name="RPMBUF">#REF!</definedName>
    <definedName name="RPMEC" localSheetId="12">#REF!</definedName>
    <definedName name="RPMEC">#REF!</definedName>
    <definedName name="RPMECSERRA" localSheetId="12">#REF!</definedName>
    <definedName name="RPMECSERRA">#REF!</definedName>
    <definedName name="RPMSOLO" localSheetId="12">#REF!</definedName>
    <definedName name="RPMSOLO">#REF!</definedName>
    <definedName name="RPMTOTAL" localSheetId="12">#REF!</definedName>
    <definedName name="RPMTOTAL">#REF!</definedName>
    <definedName name="RPP" localSheetId="12">#REF!</definedName>
    <definedName name="RPP">#REF!</definedName>
    <definedName name="rpp_1" localSheetId="12">#REF!</definedName>
    <definedName name="rpp_1">#REF!</definedName>
    <definedName name="RPS" localSheetId="12">#REF!</definedName>
    <definedName name="RPS" localSheetId="11">#REF!</definedName>
    <definedName name="RPS" localSheetId="14">#REF!</definedName>
    <definedName name="RPS">#REF!</definedName>
    <definedName name="RPT" localSheetId="12">#REF!</definedName>
    <definedName name="RPT" localSheetId="11">#REF!</definedName>
    <definedName name="RPT">#REF!</definedName>
    <definedName name="RPTA" localSheetId="12">#REF!</definedName>
    <definedName name="RPTA">#REF!</definedName>
    <definedName name="rptransptotal" localSheetId="12">#REF!</definedName>
    <definedName name="rptransptotal">#REF!</definedName>
    <definedName name="RPW" localSheetId="12">"$#REF!.$K$36"</definedName>
    <definedName name="RPW" localSheetId="11">#REF!</definedName>
    <definedName name="RPW">"$#REF!.$K$36"</definedName>
    <definedName name="RPWA" localSheetId="12">"$#REF!.$K$35"</definedName>
    <definedName name="RPWA" localSheetId="11">#REF!</definedName>
    <definedName name="RPWA">"$#REF!.$K$35"</definedName>
    <definedName name="RPZ" localSheetId="12">#REF!</definedName>
    <definedName name="RPZ" localSheetId="11">#REF!</definedName>
    <definedName name="RPZ">#REF!</definedName>
    <definedName name="rqrqqed" localSheetId="12">#REF!</definedName>
    <definedName name="rqrqqed">#REF!</definedName>
    <definedName name="rr" localSheetId="17" hidden="1">{#N/A,#N/A,TRUE,"Serviços"}</definedName>
    <definedName name="rr" localSheetId="12" hidden="1">{#N/A,#N/A,TRUE,"Serviços"}</definedName>
    <definedName name="rr" localSheetId="9">{#N/A,#N/A,TRUE,"Serviços"}</definedName>
    <definedName name="rr" localSheetId="11" hidden="1">{#N/A,#N/A,TRUE,"Serviços"}</definedName>
    <definedName name="rr" localSheetId="6" hidden="1">{#N/A,#N/A,TRUE,"Serviços"}</definedName>
    <definedName name="rr" localSheetId="16" hidden="1">{#N/A,#N/A,TRUE,"Serviços"}</definedName>
    <definedName name="rr" hidden="1">{#N/A,#N/A,TRUE,"Serviços"}</definedName>
    <definedName name="RR.1C" localSheetId="12">#REF!</definedName>
    <definedName name="RR.1C">#REF!</definedName>
    <definedName name="RR.1CCORREÇAO" localSheetId="12">#REF!</definedName>
    <definedName name="RR.1CCORREÇAO">#REF!</definedName>
    <definedName name="RR.1CREC" localSheetId="12">#REF!</definedName>
    <definedName name="RR.1CREC">#REF!</definedName>
    <definedName name="RR_10" localSheetId="12">#REF!</definedName>
    <definedName name="RR_10">#REF!</definedName>
    <definedName name="RR_12" localSheetId="12">#REF!</definedName>
    <definedName name="RR_12">#REF!</definedName>
    <definedName name="rr_15" localSheetId="12">#REF!</definedName>
    <definedName name="rr_15" localSheetId="11">#REF!</definedName>
    <definedName name="rr_15" localSheetId="14">#REF!</definedName>
    <definedName name="rr_15">#REF!</definedName>
    <definedName name="RR_1C" localSheetId="12">#REF!</definedName>
    <definedName name="RR_1C">#REF!</definedName>
    <definedName name="rr_2">NA()</definedName>
    <definedName name="RR_2C" localSheetId="12">#REF!</definedName>
    <definedName name="RR_2C" localSheetId="11">#REF!</definedName>
    <definedName name="RR_2C">#REF!</definedName>
    <definedName name="RR_3" localSheetId="12">#REF!</definedName>
    <definedName name="RR_3">#REF!</definedName>
    <definedName name="rr_4" localSheetId="12">#REF!</definedName>
    <definedName name="rr_4" localSheetId="11">#REF!</definedName>
    <definedName name="rr_4" localSheetId="14">#REF!</definedName>
    <definedName name="rr_4">#REF!</definedName>
    <definedName name="RR_9" localSheetId="12">#REF!</definedName>
    <definedName name="RR_9">#REF!</definedName>
    <definedName name="RR1C" localSheetId="12">#REF!</definedName>
    <definedName name="RR1C" localSheetId="11">#REF!</definedName>
    <definedName name="RR1C" localSheetId="14">#REF!</definedName>
    <definedName name="RR1C">#REF!</definedName>
    <definedName name="RR1CCO" localSheetId="12">#REF!</definedName>
    <definedName name="RR1CCO">#REF!</definedName>
    <definedName name="RR1CROO" localSheetId="12">#REF!</definedName>
    <definedName name="RR1CROO">#REF!</definedName>
    <definedName name="RR1CSD" localSheetId="12">#REF!</definedName>
    <definedName name="RR1CSD">#REF!</definedName>
    <definedName name="RR1CSUL" localSheetId="12">#REF!</definedName>
    <definedName name="RR1CSUL">#REF!</definedName>
    <definedName name="RR1CW" localSheetId="12">"$#REF!.$H$14"</definedName>
    <definedName name="RR1CW" localSheetId="11">#REF!</definedName>
    <definedName name="RR1CW">"$#REF!.$H$14"</definedName>
    <definedName name="RR1CWA" localSheetId="12">"$#REF!.$H$13"</definedName>
    <definedName name="RR1CWA" localSheetId="11">#REF!</definedName>
    <definedName name="RR1CWA">"$#REF!.$H$13"</definedName>
    <definedName name="RR2C" localSheetId="12">#REF!</definedName>
    <definedName name="RR2C" localSheetId="11">#REF!</definedName>
    <definedName name="RR2C">#REF!</definedName>
    <definedName name="RR2CROO" localSheetId="12">#REF!</definedName>
    <definedName name="RR2CROO">#REF!</definedName>
    <definedName name="rraauf" localSheetId="12">#REF!</definedName>
    <definedName name="rraauf" localSheetId="11">#REF!</definedName>
    <definedName name="rraauf" localSheetId="14">#REF!</definedName>
    <definedName name="rraauf">#REF!</definedName>
    <definedName name="rraauf_1">#N/A</definedName>
    <definedName name="rraauf_2">#N/A</definedName>
    <definedName name="rraauq" localSheetId="12">#REF!</definedName>
    <definedName name="rraauq" localSheetId="11">#REF!</definedName>
    <definedName name="rraauq" localSheetId="14">#REF!</definedName>
    <definedName name="rraauq">#REF!</definedName>
    <definedName name="rraauq_1">#N/A</definedName>
    <definedName name="rraauq_2">#N/A</definedName>
    <definedName name="RRCOR" localSheetId="12">#REF!</definedName>
    <definedName name="RRCOR">#REF!</definedName>
    <definedName name="rre" localSheetId="12">#REF!</definedName>
    <definedName name="rre">#REF!</definedName>
    <definedName name="rrff" localSheetId="17" hidden="1">{#N/A,#N/A,TRUE,"Serviços"}</definedName>
    <definedName name="rrff" localSheetId="12" hidden="1">{#N/A,#N/A,TRUE,"Serviços"}</definedName>
    <definedName name="rrff" localSheetId="15" hidden="1">{#N/A,#N/A,TRUE,"Serviços"}</definedName>
    <definedName name="rrff" localSheetId="9">{#N/A,#N/A,TRUE,"Serviços"}</definedName>
    <definedName name="rrff" localSheetId="11" hidden="1">{#N/A,#N/A,TRUE,"Serviços"}</definedName>
    <definedName name="rrff" localSheetId="6" hidden="1">{#N/A,#N/A,TRUE,"Serviços"}</definedName>
    <definedName name="rrff" localSheetId="16" hidden="1">{#N/A,#N/A,TRUE,"Serviços"}</definedName>
    <definedName name="rrff" hidden="1">{#N/A,#N/A,TRUE,"Serviços"}</definedName>
    <definedName name="rrfff" localSheetId="17" hidden="1">{#N/A,#N/A,TRUE,"Serviços"}</definedName>
    <definedName name="rrfff" localSheetId="12" hidden="1">{#N/A,#N/A,TRUE,"Serviços"}</definedName>
    <definedName name="rrfff" localSheetId="15" hidden="1">{#N/A,#N/A,TRUE,"Serviços"}</definedName>
    <definedName name="rrfff" localSheetId="9">{#N/A,#N/A,TRUE,"Serviços"}</definedName>
    <definedName name="rrfff" localSheetId="11" hidden="1">{#N/A,#N/A,TRUE,"Serviços"}</definedName>
    <definedName name="rrfff" localSheetId="6" hidden="1">{#N/A,#N/A,TRUE,"Serviços"}</definedName>
    <definedName name="rrfff" localSheetId="16" hidden="1">{#N/A,#N/A,TRUE,"Serviços"}</definedName>
    <definedName name="rrfff" hidden="1">{#N/A,#N/A,TRUE,"Serviços"}</definedName>
    <definedName name="RRM" localSheetId="12">#REF!</definedName>
    <definedName name="RRM">#REF!</definedName>
    <definedName name="RRMBF">"'file:///D:/Meus documentos/ANASTÁCIO/SERCEL/BR262990800.xls'#$SERVIÇOS.$#REF!$#REF!"</definedName>
    <definedName name="RRMBUQ" localSheetId="12">"$#REF!.$H$32"</definedName>
    <definedName name="RRMBUQ" localSheetId="11">#REF!</definedName>
    <definedName name="RRMBUQ">"$#REF!.$H$32"</definedName>
    <definedName name="RRMBUQW" localSheetId="12">"$#REF!.$H$34"</definedName>
    <definedName name="RRMBUQW" localSheetId="11">#REF!</definedName>
    <definedName name="RRMBUQW">"$#REF!.$H$34"</definedName>
    <definedName name="RRMBUQWA" localSheetId="12">"$#REF!.$H$33"</definedName>
    <definedName name="RRMBUQWA" localSheetId="11">#REF!</definedName>
    <definedName name="RRMBUQWA">"$#REF!.$H$33"</definedName>
    <definedName name="RRP" localSheetId="12">#REF!</definedName>
    <definedName name="RRP" localSheetId="11">#REF!</definedName>
    <definedName name="RRP">#REF!</definedName>
    <definedName name="RRPL" localSheetId="12">#REF!</definedName>
    <definedName name="RRPL" localSheetId="11">#REF!</definedName>
    <definedName name="RRPL" localSheetId="14">#REF!</definedName>
    <definedName name="RRPL">#REF!</definedName>
    <definedName name="RRPL_10">#N/A</definedName>
    <definedName name="RRPL_11">#N/A</definedName>
    <definedName name="RRPL_12">#N/A</definedName>
    <definedName name="RRPL_13">#N/A</definedName>
    <definedName name="RRPL_14">#N/A</definedName>
    <definedName name="RRPL_15">#N/A</definedName>
    <definedName name="RRPL_16">#N/A</definedName>
    <definedName name="RRPL_17">#N/A</definedName>
    <definedName name="RRPL_18">#N/A</definedName>
    <definedName name="RRPL_5">#N/A</definedName>
    <definedName name="RRPL_6">#N/A</definedName>
    <definedName name="RRPL_7">#N/A</definedName>
    <definedName name="RRPL_8">#N/A</definedName>
    <definedName name="RRPL_9">#N/A</definedName>
    <definedName name="RRQ" localSheetId="12">#REF!</definedName>
    <definedName name="RRQ" localSheetId="11">#REF!</definedName>
    <definedName name="RRQ">#REF!</definedName>
    <definedName name="RRQAREA" localSheetId="12">#REF!</definedName>
    <definedName name="RRQAREA">#REF!</definedName>
    <definedName name="RRQTOTAL" localSheetId="12">#REF!</definedName>
    <definedName name="RRQTOTAL">#REF!</definedName>
    <definedName name="rrr" localSheetId="17" hidden="1">{#N/A,#N/A,TRUE,"Serviços"}</definedName>
    <definedName name="rrr" localSheetId="12" hidden="1">{#N/A,#N/A,TRUE,"Serviços"}</definedName>
    <definedName name="rrr" localSheetId="9">{#N/A,#N/A,TRUE,"Serviços"}</definedName>
    <definedName name="rrr" localSheetId="11" hidden="1">{#N/A,#N/A,TRUE,"Serviços"}</definedName>
    <definedName name="rrr" localSheetId="6" hidden="1">{#N/A,#N/A,TRUE,"Serviços"}</definedName>
    <definedName name="rrr" localSheetId="16" hidden="1">{#N/A,#N/A,TRUE,"Serviços"}</definedName>
    <definedName name="rrr" hidden="1">{#N/A,#N/A,TRUE,"Serviços"}</definedName>
    <definedName name="RRREC" localSheetId="12">#REF!</definedName>
    <definedName name="RRREC">#REF!</definedName>
    <definedName name="RRRP" localSheetId="12">#REF!</definedName>
    <definedName name="RRRP" localSheetId="11">#REF!</definedName>
    <definedName name="RRRP" localSheetId="14">#REF!</definedName>
    <definedName name="RRRP">#REF!</definedName>
    <definedName name="RRRR" localSheetId="12"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RRRR"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rrrrrr" localSheetId="12" hidden="1">{#N/A,#N/A,TRUE,"Serviços"}</definedName>
    <definedName name="rrrrrr" hidden="1">{#N/A,#N/A,TRUE,"Serviços"}</definedName>
    <definedName name="rrrrrrr" localSheetId="12" hidden="1">{#N/A,#N/A,TRUE,"Serviços"}</definedName>
    <definedName name="rrrrrrr" hidden="1">{#N/A,#N/A,TRUE,"Serviços"}</definedName>
    <definedName name="rrrrrrrrr" localSheetId="12" hidden="1">{#N/A,#N/A,TRUE,"Serviços"}</definedName>
    <definedName name="rrrrrrrrr" hidden="1">{#N/A,#N/A,TRUE,"Serviços"}</definedName>
    <definedName name="RRTB" localSheetId="12">#REF!</definedName>
    <definedName name="RRTB" localSheetId="11">#REF!</definedName>
    <definedName name="RRTB" localSheetId="14">#REF!</definedName>
    <definedName name="RRTB">#REF!</definedName>
    <definedName name="RRTOTAL" localSheetId="12">"$#REF!.$H$12"</definedName>
    <definedName name="RRTOTAL" localSheetId="11">#REF!</definedName>
    <definedName name="RRTOTAL">"$#REF!.$H$12"</definedName>
    <definedName name="RRTSD" localSheetId="12">#REF!</definedName>
    <definedName name="RRTSD" localSheetId="11">#REF!</definedName>
    <definedName name="RRTSD" localSheetId="14">#REF!</definedName>
    <definedName name="RRTSD">#REF!</definedName>
    <definedName name="RRVQ" localSheetId="12">#REF!</definedName>
    <definedName name="RRVQ">#REF!</definedName>
    <definedName name="RS" localSheetId="12">#REF!</definedName>
    <definedName name="RS" localSheetId="11">#REF!</definedName>
    <definedName name="RS" localSheetId="14">#REF!</definedName>
    <definedName name="RS">#REF!</definedName>
    <definedName name="RS_2">#N/A</definedName>
    <definedName name="RS_25" localSheetId="12">#REF!</definedName>
    <definedName name="RS_25" localSheetId="11">#REF!</definedName>
    <definedName name="RS_25" localSheetId="14">#REF!</definedName>
    <definedName name="RS_25">#REF!</definedName>
    <definedName name="RS_4" localSheetId="12">#REF!</definedName>
    <definedName name="RS_4">#REF!</definedName>
    <definedName name="rsa" localSheetId="12">#REF!</definedName>
    <definedName name="rsa">#REF!</definedName>
    <definedName name="rsetwt" localSheetId="12" hidden="1">{#N/A,#N/A,TRUE,"Serviços"}</definedName>
    <definedName name="rsetwt" hidden="1">{#N/A,#N/A,TRUE,"Serviços"}</definedName>
    <definedName name="RSH" localSheetId="12">#REF!</definedName>
    <definedName name="RSH">#REF!</definedName>
    <definedName name="RSINH" localSheetId="12">#REF!</definedName>
    <definedName name="RSINH">#REF!</definedName>
    <definedName name="RSS" localSheetId="12">#REF!</definedName>
    <definedName name="RSS">#REF!</definedName>
    <definedName name="RTBTBYTHBTT" localSheetId="12">#REF!</definedName>
    <definedName name="RTBTBYTHBTT">#REF!</definedName>
    <definedName name="RTE" localSheetId="11">#REF!</definedName>
    <definedName name="RTE">#N/A</definedName>
    <definedName name="rteg4" localSheetId="12">#REF!</definedName>
    <definedName name="rteg4">#REF!</definedName>
    <definedName name="rtesrtewsrt" localSheetId="12" hidden="1">#REF!</definedName>
    <definedName name="rtesrtewsrt" hidden="1">#REF!</definedName>
    <definedName name="rtr" localSheetId="12" hidden="1">#REF!</definedName>
    <definedName name="rtr" hidden="1">#REF!</definedName>
    <definedName name="RTVGREVBRT" localSheetId="12">#REF!</definedName>
    <definedName name="RTVGREVBRT">#REF!</definedName>
    <definedName name="rube" localSheetId="12">{"um","mil","um milhão","um bilhão","um trilhão"}</definedName>
    <definedName name="rube" localSheetId="11">{"um","mil","um milhão","um bilhão","um trilhão"}</definedName>
    <definedName name="rube">{"um","mil","um milhão","um bilhão","um trilhão"}</definedName>
    <definedName name="RVGL" localSheetId="12">#REF!</definedName>
    <definedName name="RVGL">#REF!</definedName>
    <definedName name="rwwwwwwwww" localSheetId="12" hidden="1">{#N/A,#N/A,TRUE,"Serviços"}</definedName>
    <definedName name="rwwwwwwwww" hidden="1">{#N/A,#N/A,TRUE,"Serviços"}</definedName>
    <definedName name="rxfxrtfgxrxz" localSheetId="12">#REF!</definedName>
    <definedName name="rxfxrtfgxrxz">#REF!</definedName>
    <definedName name="RZ" localSheetId="12">#REF!</definedName>
    <definedName name="RZ">#REF!</definedName>
    <definedName name="RZ_1" localSheetId="12">#REF!</definedName>
    <definedName name="RZ_1" localSheetId="11">#REF!</definedName>
    <definedName name="RZ_1" localSheetId="14">#REF!</definedName>
    <definedName name="RZ_1">#REF!</definedName>
    <definedName name="rz_13" localSheetId="12">#REF!</definedName>
    <definedName name="rz_13">#REF!</definedName>
    <definedName name="rz_39" localSheetId="12">#REF!</definedName>
    <definedName name="rz_39">#REF!</definedName>
    <definedName name="rz_6" localSheetId="12">#REF!</definedName>
    <definedName name="rz_6">#REF!</definedName>
    <definedName name="S" localSheetId="12">BDI!placas</definedName>
    <definedName name="S" localSheetId="11">#REF!</definedName>
    <definedName name="S" localSheetId="14">'Mapa+Binômio'!placas</definedName>
    <definedName name="S">placas</definedName>
    <definedName name="S_10" localSheetId="11">#REF!</definedName>
    <definedName name="S_10">#N/A</definedName>
    <definedName name="S_11" localSheetId="11">#REF!</definedName>
    <definedName name="S_11">#N/A</definedName>
    <definedName name="S_12" localSheetId="11">#REF!</definedName>
    <definedName name="S_12">#N/A</definedName>
    <definedName name="S_13" localSheetId="11">#REF!</definedName>
    <definedName name="S_13">#N/A</definedName>
    <definedName name="S_14" localSheetId="11">#REF!</definedName>
    <definedName name="S_14">#N/A</definedName>
    <definedName name="S_15" localSheetId="11">#REF!</definedName>
    <definedName name="S_15">#N/A</definedName>
    <definedName name="S_16" localSheetId="11">#REF!</definedName>
    <definedName name="S_16">#N/A</definedName>
    <definedName name="S_17" localSheetId="11">#REF!</definedName>
    <definedName name="S_17">#N/A</definedName>
    <definedName name="S_18" localSheetId="11">#REF!</definedName>
    <definedName name="S_18">#N/A</definedName>
    <definedName name="S_2" localSheetId="11">#REF!</definedName>
    <definedName name="S_2">#N/A</definedName>
    <definedName name="S_5" localSheetId="11">#REF!</definedName>
    <definedName name="S_5">#N/A</definedName>
    <definedName name="S_6" localSheetId="11">#REF!</definedName>
    <definedName name="S_6">#N/A</definedName>
    <definedName name="S_7" localSheetId="11">#REF!</definedName>
    <definedName name="S_7">#N/A</definedName>
    <definedName name="S_8" localSheetId="11">#REF!</definedName>
    <definedName name="S_8">#N/A</definedName>
    <definedName name="S_9" localSheetId="11">#REF!</definedName>
    <definedName name="S_9">#N/A</definedName>
    <definedName name="s1234567" localSheetId="12">#REF!</definedName>
    <definedName name="s1234567">#REF!</definedName>
    <definedName name="s14_" localSheetId="12">#REF!</definedName>
    <definedName name="s14_">#REF!</definedName>
    <definedName name="sa" localSheetId="12">#REF!</definedName>
    <definedName name="sa">#REF!</definedName>
    <definedName name="saa" localSheetId="12" hidden="1">{#N/A,#N/A,FALSE,"GERAL";#N/A,#N/A,FALSE,"012-96";#N/A,#N/A,FALSE,"018-96";#N/A,#N/A,FALSE,"027-96";#N/A,#N/A,FALSE,"059-96";#N/A,#N/A,FALSE,"076-96";#N/A,#N/A,FALSE,"019-97";#N/A,#N/A,FALSE,"021-97";#N/A,#N/A,FALSE,"022-97";#N/A,#N/A,FALSE,"028-97"}</definedName>
    <definedName name="saa" hidden="1">{#N/A,#N/A,FALSE,"GERAL";#N/A,#N/A,FALSE,"012-96";#N/A,#N/A,FALSE,"018-96";#N/A,#N/A,FALSE,"027-96";#N/A,#N/A,FALSE,"059-96";#N/A,#N/A,FALSE,"076-96";#N/A,#N/A,FALSE,"019-97";#N/A,#N/A,FALSE,"021-97";#N/A,#N/A,FALSE,"022-97";#N/A,#N/A,FALSE,"028-97"}</definedName>
    <definedName name="sabor" localSheetId="11">#REF!</definedName>
    <definedName name="sabor">#N/A</definedName>
    <definedName name="sAço" localSheetId="12">#REF!</definedName>
    <definedName name="sAço">#REF!</definedName>
    <definedName name="sad">#REF!</definedName>
    <definedName name="SAFSADSFREQ" localSheetId="12">#REF!</definedName>
    <definedName name="SAFSADSFREQ">#REF!</definedName>
    <definedName name="SAL" localSheetId="12">#REF!</definedName>
    <definedName name="SAL">#REF!</definedName>
    <definedName name="SAL0A">#REF!</definedName>
    <definedName name="SAL0T">#REF!</definedName>
    <definedName name="SAL1A">#REF!</definedName>
    <definedName name="SAL1T">#REF!</definedName>
    <definedName name="SAL2A">#REF!</definedName>
    <definedName name="SAL2P">#REF!</definedName>
    <definedName name="SAL2T">#REF!</definedName>
    <definedName name="SAL3A">#REF!</definedName>
    <definedName name="SAL3P">#REF!</definedName>
    <definedName name="SAL3T">#REF!</definedName>
    <definedName name="SAL4A">#REF!</definedName>
    <definedName name="SAL4P">#REF!</definedName>
    <definedName name="SAL4T">#REF!</definedName>
    <definedName name="SALA0">#REF!</definedName>
    <definedName name="SALA1">#REF!</definedName>
    <definedName name="SALA2">#REF!</definedName>
    <definedName name="SALA4">#REF!</definedName>
    <definedName name="SALARIO" localSheetId="12">#REF!</definedName>
    <definedName name="SALARIO" localSheetId="11">#REF!</definedName>
    <definedName name="salario">#REF!</definedName>
    <definedName name="SALARIOS" localSheetId="12">#REF!</definedName>
    <definedName name="SALARIOS">#REF!</definedName>
    <definedName name="salete" localSheetId="12" hidden="1">{#N/A,#N/A,FALSE,"MO (2)"}</definedName>
    <definedName name="salete" localSheetId="11" hidden="1">{#N/A,#N/A,FALSE,"MO (2)"}</definedName>
    <definedName name="salete" hidden="1">{#N/A,#N/A,FALSE,"MO (2)"}</definedName>
    <definedName name="salete.com" localSheetId="12" hidden="1">{#N/A,#N/A,FALSE,"MO (2)"}</definedName>
    <definedName name="salete.com" localSheetId="11" hidden="1">{#N/A,#N/A,FALSE,"MO (2)"}</definedName>
    <definedName name="salete.com" hidden="1">{#N/A,#N/A,FALSE,"MO (2)"}</definedName>
    <definedName name="SALP0" localSheetId="12">#REF!</definedName>
    <definedName name="SALP0" localSheetId="11">#REF!</definedName>
    <definedName name="SALP0">#REF!</definedName>
    <definedName name="SALP2" localSheetId="12">#REF!</definedName>
    <definedName name="SALP2" localSheetId="11">#REF!</definedName>
    <definedName name="SALP2">#REF!</definedName>
    <definedName name="SALP4" localSheetId="12">#REF!</definedName>
    <definedName name="SALP4">#REF!</definedName>
    <definedName name="SALT0">#REF!</definedName>
    <definedName name="SALT1">#REF!</definedName>
    <definedName name="SALT2">#REF!</definedName>
    <definedName name="SALT3">#REF!</definedName>
    <definedName name="SALT4">#REF!</definedName>
    <definedName name="SAN" localSheetId="12">#REF!</definedName>
    <definedName name="SAN">#REF!</definedName>
    <definedName name="sAndaim" localSheetId="12">#REF!</definedName>
    <definedName name="sAndaim">#REF!</definedName>
    <definedName name="SAPBEXsysID" hidden="1">"BIP"</definedName>
    <definedName name="sApicoam" localSheetId="12">#REF!</definedName>
    <definedName name="sApicoam">#REF!</definedName>
    <definedName name="sAquisMatBet" localSheetId="12">#REF!</definedName>
    <definedName name="sAquisMatBet">#REF!</definedName>
    <definedName name="sar" localSheetId="12">#REF!</definedName>
    <definedName name="sar">#REF!</definedName>
    <definedName name="sarjeta" localSheetId="11">#REF!</definedName>
    <definedName name="Sarjeta">#N/A</definedName>
    <definedName name="SARRAFO" localSheetId="12">#REF!</definedName>
    <definedName name="SARRAFO" localSheetId="11">#REF!</definedName>
    <definedName name="SARRAFO">#REF!</definedName>
    <definedName name="SASA" localSheetId="12" hidden="1">{#N/A,#N/A,FALSE,"MO (2)"}</definedName>
    <definedName name="SASA" localSheetId="11" hidden="1">{#N/A,#N/A,FALSE,"MO (2)"}</definedName>
    <definedName name="SASA" hidden="1">{#N/A,#N/A,FALSE,"MO (2)"}</definedName>
    <definedName name="sasa.com" localSheetId="12" hidden="1">{#N/A,#N/A,FALSE,"MO (2)"}</definedName>
    <definedName name="sasa.com" localSheetId="11" hidden="1">{#N/A,#N/A,FALSE,"MO (2)"}</definedName>
    <definedName name="sasa.com" hidden="1">{#N/A,#N/A,FALSE,"MO (2)"}</definedName>
    <definedName name="sasaasa" localSheetId="12" hidden="1">{#N/A,#N/A,FALSE,"MO (2)"}</definedName>
    <definedName name="sasaasa" localSheetId="11" hidden="1">{#N/A,#N/A,FALSE,"MO (2)"}</definedName>
    <definedName name="sasaasa" hidden="1">{#N/A,#N/A,FALSE,"MO (2)"}</definedName>
    <definedName name="SASASA" localSheetId="17" hidden="1">{#N/A,#N/A,FALSE,"MO (2)"}</definedName>
    <definedName name="SASASA" localSheetId="12" hidden="1">{#N/A,#N/A,FALSE,"MO (2)"}</definedName>
    <definedName name="SASASA" localSheetId="15" hidden="1">{#N/A,#N/A,FALSE,"MO (2)"}</definedName>
    <definedName name="SASASA" localSheetId="9">{#N/A,#N/A,FALSE,"MO (2)"}</definedName>
    <definedName name="SASASA" localSheetId="11" hidden="1">{#N/A,#N/A,FALSE,"MO (2)"}</definedName>
    <definedName name="SASASA" localSheetId="6" hidden="1">{#N/A,#N/A,FALSE,"MO (2)"}</definedName>
    <definedName name="SASASA" localSheetId="16" hidden="1">{#N/A,#N/A,FALSE,"MO (2)"}</definedName>
    <definedName name="SASASA" hidden="1">{#N/A,#N/A,FALSE,"MO (2)"}</definedName>
    <definedName name="SASASA_1" localSheetId="12" hidden="1">{#N/A,#N/A,FALSE,"MO (2)"}</definedName>
    <definedName name="SASASA_1" localSheetId="11" hidden="1">{#N/A,#N/A,FALSE,"MO (2)"}</definedName>
    <definedName name="SASASA_1" hidden="1">{#N/A,#N/A,FALSE,"MO (2)"}</definedName>
    <definedName name="sasda" localSheetId="17" hidden="1">{#N/A,#N/A,TRUE,"Serviços"}</definedName>
    <definedName name="sasda" localSheetId="12" hidden="1">{#N/A,#N/A,TRUE,"Serviços"}</definedName>
    <definedName name="sasda" localSheetId="15" hidden="1">{#N/A,#N/A,TRUE,"Serviços"}</definedName>
    <definedName name="sasda" localSheetId="9">{#N/A,#N/A,TRUE,"Serviços"}</definedName>
    <definedName name="sasda" localSheetId="11" hidden="1">{#N/A,#N/A,TRUE,"Serviços"}</definedName>
    <definedName name="sasda" localSheetId="6" hidden="1">{#N/A,#N/A,TRUE,"Serviços"}</definedName>
    <definedName name="sasda" localSheetId="16" hidden="1">{#N/A,#N/A,TRUE,"Serviços"}</definedName>
    <definedName name="sasda" hidden="1">{#N/A,#N/A,TRUE,"Serviços"}</definedName>
    <definedName name="sasdaa" localSheetId="17" hidden="1">{#N/A,#N/A,TRUE,"Serviços"}</definedName>
    <definedName name="sasdaa" localSheetId="12" hidden="1">{#N/A,#N/A,TRUE,"Serviços"}</definedName>
    <definedName name="sasdaa" localSheetId="15" hidden="1">{#N/A,#N/A,TRUE,"Serviços"}</definedName>
    <definedName name="sasdaa" localSheetId="9">{#N/A,#N/A,TRUE,"Serviços"}</definedName>
    <definedName name="sasdaa" localSheetId="11" hidden="1">{#N/A,#N/A,TRUE,"Serviços"}</definedName>
    <definedName name="sasdaa" localSheetId="6" hidden="1">{#N/A,#N/A,TRUE,"Serviços"}</definedName>
    <definedName name="sasdaa" localSheetId="16" hidden="1">{#N/A,#N/A,TRUE,"Serviços"}</definedName>
    <definedName name="sasdaa" hidden="1">{#N/A,#N/A,TRUE,"Serviços"}</definedName>
    <definedName name="sat" localSheetId="12">#REF!</definedName>
    <definedName name="sat" localSheetId="11">#REF!</definedName>
    <definedName name="sat" localSheetId="14">#REF!</definedName>
    <definedName name="sat">#REF!</definedName>
    <definedName name="sat_10" localSheetId="12">#REF!</definedName>
    <definedName name="sat_10">#REF!</definedName>
    <definedName name="sat_12" localSheetId="12">#REF!</definedName>
    <definedName name="sat_12">#REF!</definedName>
    <definedName name="sat_9" localSheetId="12">#REF!</definedName>
    <definedName name="sat_9">#REF!</definedName>
    <definedName name="sb" localSheetId="12">#REF!</definedName>
    <definedName name="sb" localSheetId="11">#REF!</definedName>
    <definedName name="sb" localSheetId="14">#REF!</definedName>
    <definedName name="sb">#REF!</definedName>
    <definedName name="sb_1">#N/A</definedName>
    <definedName name="sb_2">#N/A</definedName>
    <definedName name="sBase" localSheetId="12">#REF!</definedName>
    <definedName name="sBase">#REF!</definedName>
    <definedName name="sbg" localSheetId="12">#REF!</definedName>
    <definedName name="sbg" localSheetId="11">#REF!</definedName>
    <definedName name="sbg" localSheetId="14">#REF!</definedName>
    <definedName name="sbg">#REF!</definedName>
    <definedName name="sbg_2">#N/A</definedName>
    <definedName name="sbg_25" localSheetId="12">#REF!</definedName>
    <definedName name="sbg_25" localSheetId="11">#REF!</definedName>
    <definedName name="sbg_25" localSheetId="14">#REF!</definedName>
    <definedName name="sbg_25">#REF!</definedName>
    <definedName name="sbg_4" localSheetId="12">#REF!</definedName>
    <definedName name="sbg_4">#REF!</definedName>
    <definedName name="sbgg" localSheetId="12">#REF!</definedName>
    <definedName name="sbgg">#REF!</definedName>
    <definedName name="SBMA" localSheetId="12">#REF!</definedName>
    <definedName name="SBMA">#REF!</definedName>
    <definedName name="SBRP" localSheetId="12">#REF!</definedName>
    <definedName name="SBRP" localSheetId="11">#REF!</definedName>
    <definedName name="SBRP" localSheetId="14">#REF!</definedName>
    <definedName name="SBRP">#REF!</definedName>
    <definedName name="sbrp." localSheetId="12">#REF!</definedName>
    <definedName name="sbrp.">#REF!</definedName>
    <definedName name="SBRP_1" localSheetId="12">#REF!</definedName>
    <definedName name="SBRP_1" localSheetId="11">#REF!</definedName>
    <definedName name="SBRP_1" localSheetId="14">#REF!</definedName>
    <definedName name="SBRP_1">#REF!</definedName>
    <definedName name="SBRP_2">#N/A</definedName>
    <definedName name="SBSGDVDBD" localSheetId="12">#REF!</definedName>
    <definedName name="SBSGDVDBD">#REF!</definedName>
    <definedName name="SBT" localSheetId="12">#REF!</definedName>
    <definedName name="SBT">#REF!</definedName>
    <definedName name="SBTA" localSheetId="12">#REF!</definedName>
    <definedName name="SBTA">#REF!</definedName>
    <definedName name="SBTC" localSheetId="12">#REF!</definedName>
    <definedName name="SBTC" localSheetId="11">#REF!</definedName>
    <definedName name="SBTC" localSheetId="14">#REF!</definedName>
    <definedName name="SBTC">#REF!</definedName>
    <definedName name="SBTC_2">#N/A</definedName>
    <definedName name="SBTC_25" localSheetId="12">#REF!</definedName>
    <definedName name="SBTC_25" localSheetId="11">#REF!</definedName>
    <definedName name="SBTC_25" localSheetId="14">#REF!</definedName>
    <definedName name="SBTC_25">#REF!</definedName>
    <definedName name="SBTC_4" localSheetId="12">#REF!</definedName>
    <definedName name="SBTC_4">#REF!</definedName>
    <definedName name="SBTCC" localSheetId="12">#REF!</definedName>
    <definedName name="SBTCC">#REF!</definedName>
    <definedName name="SC" localSheetId="12">#REF!</definedName>
    <definedName name="SC">#REF!</definedName>
    <definedName name="SC1_1" localSheetId="12">#REF!</definedName>
    <definedName name="SC1_1" localSheetId="11">#REF!</definedName>
    <definedName name="SC1_1" localSheetId="14">#REF!</definedName>
    <definedName name="SC1_1">#REF!</definedName>
    <definedName name="SC10_1" localSheetId="12">#REF!</definedName>
    <definedName name="SC10_1" localSheetId="11">#REF!</definedName>
    <definedName name="SC10_1" localSheetId="14">#REF!</definedName>
    <definedName name="SC10_1">#REF!</definedName>
    <definedName name="SC11_1" localSheetId="12">#REF!</definedName>
    <definedName name="SC11_1" localSheetId="11">#REF!</definedName>
    <definedName name="SC11_1" localSheetId="14">#REF!</definedName>
    <definedName name="SC11_1">#REF!</definedName>
    <definedName name="SC12_1" localSheetId="12">#REF!</definedName>
    <definedName name="SC12_1" localSheetId="11">#REF!</definedName>
    <definedName name="SC12_1" localSheetId="14">#REF!</definedName>
    <definedName name="SC12_1">#REF!</definedName>
    <definedName name="SC13_1" localSheetId="12">#REF!</definedName>
    <definedName name="SC13_1" localSheetId="11">#REF!</definedName>
    <definedName name="SC13_1" localSheetId="14">#REF!</definedName>
    <definedName name="SC13_1">#REF!</definedName>
    <definedName name="SC14_1" localSheetId="12">#REF!</definedName>
    <definedName name="SC14_1" localSheetId="11">#REF!</definedName>
    <definedName name="SC14_1" localSheetId="14">#REF!</definedName>
    <definedName name="SC14_1">#REF!</definedName>
    <definedName name="SC2_1" localSheetId="12">#REF!</definedName>
    <definedName name="SC2_1" localSheetId="11">#REF!</definedName>
    <definedName name="SC2_1" localSheetId="14">#REF!</definedName>
    <definedName name="SC2_1">#REF!</definedName>
    <definedName name="SC3_1" localSheetId="12">#REF!</definedName>
    <definedName name="SC3_1" localSheetId="11">#REF!</definedName>
    <definedName name="SC3_1" localSheetId="14">#REF!</definedName>
    <definedName name="SC3_1">#REF!</definedName>
    <definedName name="SC4_1" localSheetId="12">#REF!</definedName>
    <definedName name="SC4_1" localSheetId="11">#REF!</definedName>
    <definedName name="SC4_1" localSheetId="14">#REF!</definedName>
    <definedName name="SC4_1">#REF!</definedName>
    <definedName name="SC5_1" localSheetId="12">#REF!</definedName>
    <definedName name="SC5_1" localSheetId="11">#REF!</definedName>
    <definedName name="SC5_1" localSheetId="14">#REF!</definedName>
    <definedName name="SC5_1">#REF!</definedName>
    <definedName name="SC6_1" localSheetId="12">#REF!</definedName>
    <definedName name="SC6_1" localSheetId="11">#REF!</definedName>
    <definedName name="SC6_1" localSheetId="14">#REF!</definedName>
    <definedName name="SC6_1">#REF!</definedName>
    <definedName name="SC7_1" localSheetId="12">#REF!</definedName>
    <definedName name="SC7_1" localSheetId="11">#REF!</definedName>
    <definedName name="SC7_1" localSheetId="14">#REF!</definedName>
    <definedName name="SC7_1">#REF!</definedName>
    <definedName name="SC8_1" localSheetId="12">#REF!</definedName>
    <definedName name="SC8_1" localSheetId="11">#REF!</definedName>
    <definedName name="SC8_1" localSheetId="14">#REF!</definedName>
    <definedName name="SC8_1">#REF!</definedName>
    <definedName name="SC9_1" localSheetId="12">#REF!</definedName>
    <definedName name="SC9_1" localSheetId="11">#REF!</definedName>
    <definedName name="SC9_1" localSheetId="14">#REF!</definedName>
    <definedName name="SC9_1">#REF!</definedName>
    <definedName name="sCap" localSheetId="12">#REF!</definedName>
    <definedName name="sCap">#REF!</definedName>
    <definedName name="SCB" localSheetId="12">#REF!</definedName>
    <definedName name="SCB">#REF!</definedName>
    <definedName name="SCB_13" localSheetId="12">#REF!</definedName>
    <definedName name="SCB_13">#REF!</definedName>
    <definedName name="SCB_39" localSheetId="12">#REF!</definedName>
    <definedName name="SCB_39">#REF!</definedName>
    <definedName name="SCB_6" localSheetId="12">#REF!</definedName>
    <definedName name="SCB_6">#REF!</definedName>
    <definedName name="scbluq" localSheetId="12">#REF!</definedName>
    <definedName name="scbluq">#REF!</definedName>
    <definedName name="scbuq" localSheetId="12">#REF!</definedName>
    <definedName name="scbuq">#REF!</definedName>
    <definedName name="sCerca" localSheetId="12">#REF!</definedName>
    <definedName name="sCerca">#REF!</definedName>
    <definedName name="SCOD02_010_0020" localSheetId="12">#REF!</definedName>
    <definedName name="SCOD02_010_0020">#REF!</definedName>
    <definedName name="SCOD02_010_0020_1" localSheetId="12">#REF!</definedName>
    <definedName name="SCOD02_010_0020_1">#REF!</definedName>
    <definedName name="SCOD02_010_0050" localSheetId="12">#REF!</definedName>
    <definedName name="SCOD02_010_0050">#REF!</definedName>
    <definedName name="SCOD02_010_0050_1" localSheetId="12">#REF!</definedName>
    <definedName name="SCOD02_010_0050_1">#REF!</definedName>
    <definedName name="SCOD02_010_0065" localSheetId="12">#REF!</definedName>
    <definedName name="SCOD02_010_0065">#REF!</definedName>
    <definedName name="SCOD02_010_0065_1" localSheetId="12">#REF!</definedName>
    <definedName name="SCOD02_010_0065_1">#REF!</definedName>
    <definedName name="SCOD02_010_0130" localSheetId="12">#REF!</definedName>
    <definedName name="SCOD02_010_0130">#REF!</definedName>
    <definedName name="SCOD02_010_0130_1" localSheetId="12">#REF!</definedName>
    <definedName name="SCOD02_010_0130_1">#REF!</definedName>
    <definedName name="SCOD03_010_0020" localSheetId="12">#REF!</definedName>
    <definedName name="SCOD03_010_0020">#REF!</definedName>
    <definedName name="SCOD03_010_0020_1" localSheetId="12">#REF!</definedName>
    <definedName name="SCOD03_010_0020_1">#REF!</definedName>
    <definedName name="SCOD03_010_0025" localSheetId="12">#REF!</definedName>
    <definedName name="SCOD03_010_0025">#REF!</definedName>
    <definedName name="SCOD03_010_0025_1" localSheetId="12">#REF!</definedName>
    <definedName name="SCOD03_010_0025_1">#REF!</definedName>
    <definedName name="SCOD03_010_0040" localSheetId="12">#REF!</definedName>
    <definedName name="SCOD03_010_0040">#REF!</definedName>
    <definedName name="SCOD03_010_0040_1" localSheetId="12">#REF!</definedName>
    <definedName name="SCOD03_010_0040_1">#REF!</definedName>
    <definedName name="SCOD03_010_0050" localSheetId="12">#REF!</definedName>
    <definedName name="SCOD03_010_0050">#REF!</definedName>
    <definedName name="SCOD03_010_0050_1" localSheetId="12">#REF!</definedName>
    <definedName name="SCOD03_010_0050_1">#REF!</definedName>
    <definedName name="SCOD03_010_0100" localSheetId="12">#REF!</definedName>
    <definedName name="SCOD03_010_0100">#REF!</definedName>
    <definedName name="SCOD03_010_0100_1" localSheetId="12">#REF!</definedName>
    <definedName name="SCOD03_010_0100_1">#REF!</definedName>
    <definedName name="SCOD03_010_0180" localSheetId="12">#REF!</definedName>
    <definedName name="SCOD03_010_0180">#REF!</definedName>
    <definedName name="SCOD03_010_0180_1" localSheetId="12">#REF!</definedName>
    <definedName name="SCOD03_010_0180_1">#REF!</definedName>
    <definedName name="SCOD03_010_0200" localSheetId="12">#REF!</definedName>
    <definedName name="SCOD03_010_0200">#REF!</definedName>
    <definedName name="SCOD03_010_0200_1" localSheetId="12">#REF!</definedName>
    <definedName name="SCOD03_010_0200_1">#REF!</definedName>
    <definedName name="SCOD04_010_0010" localSheetId="12">#REF!</definedName>
    <definedName name="SCOD04_010_0010">#REF!</definedName>
    <definedName name="SCOD04_010_0010_1" localSheetId="12">#REF!</definedName>
    <definedName name="SCOD04_010_0010_1">#REF!</definedName>
    <definedName name="SCOD04_010_0040" localSheetId="12">#REF!</definedName>
    <definedName name="SCOD04_010_0040">#REF!</definedName>
    <definedName name="SCOD04_010_0040_1" localSheetId="12">#REF!</definedName>
    <definedName name="SCOD04_010_0040_1">#REF!</definedName>
    <definedName name="SCOD04_010_0070" localSheetId="12">#REF!</definedName>
    <definedName name="SCOD04_010_0070">#REF!</definedName>
    <definedName name="SCOD04_010_0070_1" localSheetId="12">#REF!</definedName>
    <definedName name="SCOD04_010_0070_1">#REF!</definedName>
    <definedName name="SCOD04_010_0150" localSheetId="12">#REF!</definedName>
    <definedName name="SCOD04_010_0150">#REF!</definedName>
    <definedName name="SCOD04_010_0150_1" localSheetId="12">#REF!</definedName>
    <definedName name="SCOD04_010_0150_1">#REF!</definedName>
    <definedName name="SCOD04_010_0190" localSheetId="12">#REF!</definedName>
    <definedName name="SCOD04_010_0190">#REF!</definedName>
    <definedName name="SCOD04_010_0190_1" localSheetId="12">#REF!</definedName>
    <definedName name="SCOD04_010_0190_1">#REF!</definedName>
    <definedName name="SCOD04_010_0200" localSheetId="12">#REF!</definedName>
    <definedName name="SCOD04_010_0200">#REF!</definedName>
    <definedName name="SCOD04_010_0200_1" localSheetId="12">#REF!</definedName>
    <definedName name="SCOD04_010_0200_1">#REF!</definedName>
    <definedName name="SCOD04_010_0320" localSheetId="12">#REF!</definedName>
    <definedName name="SCOD04_010_0320">#REF!</definedName>
    <definedName name="SCOD04_010_0320_1" localSheetId="12">#REF!</definedName>
    <definedName name="SCOD04_010_0320_1">#REF!</definedName>
    <definedName name="SCOD04_010_0330" localSheetId="12">#REF!</definedName>
    <definedName name="SCOD04_010_0330">#REF!</definedName>
    <definedName name="SCOD04_010_0330_1" localSheetId="12">#REF!</definedName>
    <definedName name="SCOD04_010_0330_1">#REF!</definedName>
    <definedName name="SCOD04_010_0371" localSheetId="12">#REF!</definedName>
    <definedName name="SCOD04_010_0371">#REF!</definedName>
    <definedName name="SCOD04_010_0371_1" localSheetId="12">#REF!</definedName>
    <definedName name="SCOD04_010_0371_1">#REF!</definedName>
    <definedName name="SCOD04_010_0375" localSheetId="12">#REF!</definedName>
    <definedName name="SCOD04_010_0375">#REF!</definedName>
    <definedName name="SCOD04_010_0375_1" localSheetId="12">#REF!</definedName>
    <definedName name="SCOD04_010_0375_1">#REF!</definedName>
    <definedName name="SCOD04_010_0395" localSheetId="12">#REF!</definedName>
    <definedName name="SCOD04_010_0395">#REF!</definedName>
    <definedName name="SCOD04_010_0395_1" localSheetId="12">#REF!</definedName>
    <definedName name="SCOD04_010_0395_1">#REF!</definedName>
    <definedName name="SCOD04_010_0420" localSheetId="12">#REF!</definedName>
    <definedName name="SCOD04_010_0420">#REF!</definedName>
    <definedName name="SCOD04_010_0420_1" localSheetId="12">#REF!</definedName>
    <definedName name="SCOD04_010_0420_1">#REF!</definedName>
    <definedName name="SCOD04_010_0430" localSheetId="12">#REF!</definedName>
    <definedName name="SCOD04_010_0430">#REF!</definedName>
    <definedName name="SCOD04_010_0430_1" localSheetId="12">#REF!</definedName>
    <definedName name="SCOD04_010_0430_1">#REF!</definedName>
    <definedName name="SCOD05_010_0020" localSheetId="12">#REF!</definedName>
    <definedName name="SCOD05_010_0020">#REF!</definedName>
    <definedName name="SCOD05_010_0020_1" localSheetId="12">#REF!</definedName>
    <definedName name="SCOD05_010_0020_1">#REF!</definedName>
    <definedName name="SCOD08_010_0010" localSheetId="12">#REF!</definedName>
    <definedName name="SCOD08_010_0010">#REF!</definedName>
    <definedName name="SCOD08_010_0010_1" localSheetId="12">#REF!</definedName>
    <definedName name="SCOD08_010_0010_1">#REF!</definedName>
    <definedName name="SCOD08_010_0040" localSheetId="12">#REF!</definedName>
    <definedName name="SCOD08_010_0040">#REF!</definedName>
    <definedName name="SCOD08_010_0040_1" localSheetId="12">#REF!</definedName>
    <definedName name="SCOD08_010_0040_1">#REF!</definedName>
    <definedName name="SCOD08_010_0060" localSheetId="12">#REF!</definedName>
    <definedName name="SCOD08_010_0060">#REF!</definedName>
    <definedName name="SCOD08_010_0060_1" localSheetId="12">#REF!</definedName>
    <definedName name="SCOD08_010_0060_1">#REF!</definedName>
    <definedName name="SCOD08_010_0130" localSheetId="12">#REF!</definedName>
    <definedName name="SCOD08_010_0130">#REF!</definedName>
    <definedName name="SCOD08_010_0130_1" localSheetId="12">#REF!</definedName>
    <definedName name="SCOD08_010_0130_1">#REF!</definedName>
    <definedName name="SCOD08_010_0135" localSheetId="12">#REF!</definedName>
    <definedName name="SCOD08_010_0135">#REF!</definedName>
    <definedName name="SCOD08_010_0135_1" localSheetId="12">#REF!</definedName>
    <definedName name="SCOD08_010_0135_1">#REF!</definedName>
    <definedName name="SCOD08_010_0270" localSheetId="12">#REF!</definedName>
    <definedName name="SCOD08_010_0270">#REF!</definedName>
    <definedName name="SCOD08_010_0270_1" localSheetId="12">#REF!</definedName>
    <definedName name="SCOD08_010_0270_1">#REF!</definedName>
    <definedName name="SCOD09_010_0060" localSheetId="12">#REF!</definedName>
    <definedName name="SCOD09_010_0060">#REF!</definedName>
    <definedName name="SCOD09_010_0060_1" localSheetId="12">#REF!</definedName>
    <definedName name="SCOD09_010_0060_1">#REF!</definedName>
    <definedName name="SCOD09_010_0240" localSheetId="12">#REF!</definedName>
    <definedName name="SCOD09_010_0240">#REF!</definedName>
    <definedName name="SCOD09_010_0240_1" localSheetId="12">#REF!</definedName>
    <definedName name="SCOD09_010_0240_1">#REF!</definedName>
    <definedName name="SCOD09_010_0430" localSheetId="12">#REF!</definedName>
    <definedName name="SCOD09_010_0430">#REF!</definedName>
    <definedName name="SCOD09_010_0430_1" localSheetId="12">#REF!</definedName>
    <definedName name="SCOD09_010_0430_1">#REF!</definedName>
    <definedName name="SCOD09_010_0470" localSheetId="12">#REF!</definedName>
    <definedName name="SCOD09_010_0470">#REF!</definedName>
    <definedName name="SCOD09_010_0470_1" localSheetId="12">#REF!</definedName>
    <definedName name="SCOD09_010_0470_1">#REF!</definedName>
    <definedName name="SCOD09_010_0700" localSheetId="12">#REF!</definedName>
    <definedName name="SCOD09_010_0700">#REF!</definedName>
    <definedName name="SCOD09_010_0700_1" localSheetId="12">#REF!</definedName>
    <definedName name="SCOD09_010_0700_1">#REF!</definedName>
    <definedName name="SCOD10_010_0140" localSheetId="12">#REF!</definedName>
    <definedName name="SCOD10_010_0140">#REF!</definedName>
    <definedName name="SCOD10_010_0140_1" localSheetId="12">#REF!</definedName>
    <definedName name="SCOD10_010_0140_1">#REF!</definedName>
    <definedName name="SCOD10_010_0180" localSheetId="12">#REF!</definedName>
    <definedName name="SCOD10_010_0180">#REF!</definedName>
    <definedName name="SCOD10_010_0180_1" localSheetId="12">#REF!</definedName>
    <definedName name="SCOD10_010_0180_1">#REF!</definedName>
    <definedName name="SCOD10_010_0270" localSheetId="12">#REF!</definedName>
    <definedName name="SCOD10_010_0270">#REF!</definedName>
    <definedName name="SCOD10_010_0270_1" localSheetId="12">#REF!</definedName>
    <definedName name="SCOD10_010_0270_1">#REF!</definedName>
    <definedName name="SCOD10_010_0280" localSheetId="12">#REF!</definedName>
    <definedName name="SCOD10_010_0280">#REF!</definedName>
    <definedName name="SCOD10_010_0280_1" localSheetId="12">#REF!</definedName>
    <definedName name="SCOD10_010_0280_1">#REF!</definedName>
    <definedName name="SCOD10_010_0298" localSheetId="12">#REF!</definedName>
    <definedName name="SCOD10_010_0298">#REF!</definedName>
    <definedName name="SCOD10_010_0298_1" localSheetId="12">#REF!</definedName>
    <definedName name="SCOD10_010_0298_1">#REF!</definedName>
    <definedName name="SCOD10_010_0307" localSheetId="12">#REF!</definedName>
    <definedName name="SCOD10_010_0307">#REF!</definedName>
    <definedName name="SCOD10_010_0307_1" localSheetId="12">#REF!</definedName>
    <definedName name="SCOD10_010_0307_1">#REF!</definedName>
    <definedName name="SCOD10_010_0308" localSheetId="12">#REF!</definedName>
    <definedName name="SCOD10_010_0308">#REF!</definedName>
    <definedName name="SCOD10_010_0308_1" localSheetId="12">#REF!</definedName>
    <definedName name="SCOD10_010_0308_1">#REF!</definedName>
    <definedName name="SCOD10_010_0310" localSheetId="12">#REF!</definedName>
    <definedName name="SCOD10_010_0310">#REF!</definedName>
    <definedName name="SCOD10_010_0310_1" localSheetId="12">#REF!</definedName>
    <definedName name="SCOD10_010_0310_1">#REF!</definedName>
    <definedName name="SCOD10_010_0330" localSheetId="12">#REF!</definedName>
    <definedName name="SCOD10_010_0330">#REF!</definedName>
    <definedName name="SCOD10_010_0330_1" localSheetId="12">#REF!</definedName>
    <definedName name="SCOD10_010_0330_1">#REF!</definedName>
    <definedName name="SCOD10_010_0333" localSheetId="12">#REF!</definedName>
    <definedName name="SCOD10_010_0333">#REF!</definedName>
    <definedName name="SCOD10_010_0333_1" localSheetId="12">#REF!</definedName>
    <definedName name="SCOD10_010_0333_1">#REF!</definedName>
    <definedName name="SCOD10_010_0380" localSheetId="12">#REF!</definedName>
    <definedName name="SCOD10_010_0380">#REF!</definedName>
    <definedName name="SCOD10_010_0380_1" localSheetId="12">#REF!</definedName>
    <definedName name="SCOD10_010_0380_1">#REF!</definedName>
    <definedName name="SCOD10_010_0400" localSheetId="12">#REF!</definedName>
    <definedName name="SCOD10_010_0400">#REF!</definedName>
    <definedName name="SCOD10_010_0400_1" localSheetId="12">#REF!</definedName>
    <definedName name="SCOD10_010_0400_1">#REF!</definedName>
    <definedName name="SCOD10_010_0431" localSheetId="12">#REF!</definedName>
    <definedName name="SCOD10_010_0431">#REF!</definedName>
    <definedName name="SCOD10_010_0431_1" localSheetId="12">#REF!</definedName>
    <definedName name="SCOD10_010_0431_1">#REF!</definedName>
    <definedName name="SCOD10_010_1110" localSheetId="12">#REF!</definedName>
    <definedName name="SCOD10_010_1110">#REF!</definedName>
    <definedName name="SCOD10_010_1110_1" localSheetId="12">#REF!</definedName>
    <definedName name="SCOD10_010_1110_1">#REF!</definedName>
    <definedName name="SCOD12_010_0010" localSheetId="12">#REF!</definedName>
    <definedName name="SCOD12_010_0010">#REF!</definedName>
    <definedName name="SCOD12_010_0010_1" localSheetId="12">#REF!</definedName>
    <definedName name="SCOD12_010_0010_1">#REF!</definedName>
    <definedName name="SCOD12_010_0060" localSheetId="12">#REF!</definedName>
    <definedName name="SCOD12_010_0060">#REF!</definedName>
    <definedName name="SCOD12_010_0060_1" localSheetId="12">#REF!</definedName>
    <definedName name="SCOD12_010_0060_1">#REF!</definedName>
    <definedName name="SCOD12_010_0210" localSheetId="12">#REF!</definedName>
    <definedName name="SCOD12_010_0210">#REF!</definedName>
    <definedName name="SCOD12_010_0210_1" localSheetId="12">#REF!</definedName>
    <definedName name="SCOD12_010_0210_1">#REF!</definedName>
    <definedName name="SCOD12_010_0360" localSheetId="12">#REF!</definedName>
    <definedName name="SCOD12_010_0360">#REF!</definedName>
    <definedName name="SCOD12_010_0360_1" localSheetId="12">#REF!</definedName>
    <definedName name="SCOD12_010_0360_1">#REF!</definedName>
    <definedName name="SCOD12_010_0550" localSheetId="12">#REF!</definedName>
    <definedName name="SCOD12_010_0550">#REF!</definedName>
    <definedName name="SCOD12_010_0550_1" localSheetId="12">#REF!</definedName>
    <definedName name="SCOD12_010_0550_1">#REF!</definedName>
    <definedName name="SCOD13_010_0030" localSheetId="12">#REF!</definedName>
    <definedName name="SCOD13_010_0030">#REF!</definedName>
    <definedName name="SCOD13_010_0030_1" localSheetId="12">#REF!</definedName>
    <definedName name="SCOD13_010_0030_1">#REF!</definedName>
    <definedName name="SCOD13_010_0090" localSheetId="12">#REF!</definedName>
    <definedName name="SCOD13_010_0090">#REF!</definedName>
    <definedName name="SCOD13_010_0090_1" localSheetId="12">#REF!</definedName>
    <definedName name="SCOD13_010_0090_1">#REF!</definedName>
    <definedName name="SCOD13_010_0100" localSheetId="12">#REF!</definedName>
    <definedName name="SCOD13_010_0100">#REF!</definedName>
    <definedName name="SCOD13_010_0100_1" localSheetId="12">#REF!</definedName>
    <definedName name="SCOD13_010_0100_1">#REF!</definedName>
    <definedName name="SCOD13_010_0110" localSheetId="12">#REF!</definedName>
    <definedName name="SCOD13_010_0110">#REF!</definedName>
    <definedName name="SCOD13_010_0110_1" localSheetId="12">#REF!</definedName>
    <definedName name="SCOD13_010_0110_1">#REF!</definedName>
    <definedName name="SCOD13_010_1200" localSheetId="12">#REF!</definedName>
    <definedName name="SCOD13_010_1200">#REF!</definedName>
    <definedName name="SCOD13_010_1200_1" localSheetId="12">#REF!</definedName>
    <definedName name="SCOD13_010_1200_1">#REF!</definedName>
    <definedName name="SCOD15_010_0010" localSheetId="12">#REF!</definedName>
    <definedName name="SCOD15_010_0010">#REF!</definedName>
    <definedName name="SCOD15_010_0010_1" localSheetId="12">#REF!</definedName>
    <definedName name="SCOD15_010_0010_1">#REF!</definedName>
    <definedName name="SCOD15_010_0055" localSheetId="12">#REF!</definedName>
    <definedName name="SCOD15_010_0055">#REF!</definedName>
    <definedName name="SCOD15_010_0055_1" localSheetId="12">#REF!</definedName>
    <definedName name="SCOD15_010_0055_1">#REF!</definedName>
    <definedName name="SCOD15_010_0140" localSheetId="12">#REF!</definedName>
    <definedName name="SCOD15_010_0140">#REF!</definedName>
    <definedName name="SCOD15_010_0140_1" localSheetId="12">#REF!</definedName>
    <definedName name="SCOD15_010_0140_1">#REF!</definedName>
    <definedName name="SCOD15_010_0181" localSheetId="12">#REF!</definedName>
    <definedName name="SCOD15_010_0181">#REF!</definedName>
    <definedName name="SCOD15_010_0181_1" localSheetId="12">#REF!</definedName>
    <definedName name="SCOD15_010_0181_1">#REF!</definedName>
    <definedName name="SCOD15_010_0270" localSheetId="12">#REF!</definedName>
    <definedName name="SCOD15_010_0270">#REF!</definedName>
    <definedName name="SCOD15_010_0270_1" localSheetId="12">#REF!</definedName>
    <definedName name="SCOD15_010_0270_1">#REF!</definedName>
    <definedName name="SCOD15_010_0280" localSheetId="12">#REF!</definedName>
    <definedName name="SCOD15_010_0280">#REF!</definedName>
    <definedName name="SCOD15_010_0280_1" localSheetId="12">#REF!</definedName>
    <definedName name="SCOD15_010_0280_1">#REF!</definedName>
    <definedName name="SCOD15_010_0290" localSheetId="12">#REF!</definedName>
    <definedName name="SCOD15_010_0290">#REF!</definedName>
    <definedName name="SCOD15_010_0290_1" localSheetId="12">#REF!</definedName>
    <definedName name="SCOD15_010_0290_1">#REF!</definedName>
    <definedName name="SCOD16_010_0010" localSheetId="12">#REF!</definedName>
    <definedName name="SCOD16_010_0010">#REF!</definedName>
    <definedName name="SCOD16_010_0010_1" localSheetId="12">#REF!</definedName>
    <definedName name="SCOD16_010_0010_1">#REF!</definedName>
    <definedName name="SCOD16_010_0060" localSheetId="12">#REF!</definedName>
    <definedName name="SCOD16_010_0060">#REF!</definedName>
    <definedName name="SCOD16_010_0060_1" localSheetId="12">#REF!</definedName>
    <definedName name="SCOD16_010_0060_1">#REF!</definedName>
    <definedName name="SCOD16_010_0110" localSheetId="12">#REF!</definedName>
    <definedName name="SCOD16_010_0110">#REF!</definedName>
    <definedName name="SCOD16_010_0110_1" localSheetId="12">#REF!</definedName>
    <definedName name="SCOD16_010_0110_1">#REF!</definedName>
    <definedName name="SCOD16_010_0120" localSheetId="12">#REF!</definedName>
    <definedName name="SCOD16_010_0120">#REF!</definedName>
    <definedName name="SCOD16_010_0120_1" localSheetId="12">#REF!</definedName>
    <definedName name="SCOD16_010_0120_1">#REF!</definedName>
    <definedName name="SCOD16_010_0170" localSheetId="12">#REF!</definedName>
    <definedName name="SCOD16_010_0170">#REF!</definedName>
    <definedName name="SCOD16_010_0170_1" localSheetId="12">#REF!</definedName>
    <definedName name="SCOD16_010_0170_1">#REF!</definedName>
    <definedName name="SCOD17_010_0080" localSheetId="12">#REF!</definedName>
    <definedName name="SCOD17_010_0080">#REF!</definedName>
    <definedName name="SCOD17_010_0080_1" localSheetId="12">#REF!</definedName>
    <definedName name="SCOD17_010_0080_1">#REF!</definedName>
    <definedName name="SCOD17_010_0100" localSheetId="12">#REF!</definedName>
    <definedName name="SCOD17_010_0100">#REF!</definedName>
    <definedName name="SCOD17_010_0100_1" localSheetId="12">#REF!</definedName>
    <definedName name="SCOD17_010_0100_1">#REF!</definedName>
    <definedName name="SCOD17_010_0150" localSheetId="12">#REF!</definedName>
    <definedName name="SCOD17_010_0150">#REF!</definedName>
    <definedName name="SCOD17_010_0150_1" localSheetId="12">#REF!</definedName>
    <definedName name="SCOD17_010_0150_1">#REF!</definedName>
    <definedName name="SCOD17_010_0290" localSheetId="12">#REF!</definedName>
    <definedName name="SCOD17_010_0290">#REF!</definedName>
    <definedName name="SCOD17_010_0290_1" localSheetId="12">#REF!</definedName>
    <definedName name="SCOD17_010_0290_1">#REF!</definedName>
    <definedName name="SCOD17_010_0390" localSheetId="12">#REF!</definedName>
    <definedName name="SCOD17_010_0390">#REF!</definedName>
    <definedName name="SCOD17_010_0390_1" localSheetId="12">#REF!</definedName>
    <definedName name="SCOD17_010_0390_1">#REF!</definedName>
    <definedName name="SCOD17_010_0436" localSheetId="12">#REF!</definedName>
    <definedName name="SCOD17_010_0436">#REF!</definedName>
    <definedName name="SCOD17_010_0436_1" localSheetId="12">#REF!</definedName>
    <definedName name="SCOD17_010_0436_1">#REF!</definedName>
    <definedName name="SCOD17_010_0437" localSheetId="12">#REF!</definedName>
    <definedName name="SCOD17_010_0437">#REF!</definedName>
    <definedName name="SCOD17_010_0437_1" localSheetId="12">#REF!</definedName>
    <definedName name="SCOD17_010_0437_1">#REF!</definedName>
    <definedName name="SCOD17_010_0602" localSheetId="12">#REF!</definedName>
    <definedName name="SCOD17_010_0602">#REF!</definedName>
    <definedName name="SCOD17_010_0602_1" localSheetId="12">#REF!</definedName>
    <definedName name="SCOD17_010_0602_1">#REF!</definedName>
    <definedName name="SCODCOMPOSIÇÃO01" localSheetId="12">#REF!</definedName>
    <definedName name="SCODCOMPOSIÇÃO01">#REF!</definedName>
    <definedName name="SCODCOMPOSIÇÃO01A" localSheetId="12">#REF!</definedName>
    <definedName name="SCODCOMPOSIÇÃO01A">#REF!</definedName>
    <definedName name="SCODCOMPOSIÇÃO02" localSheetId="12">#REF!</definedName>
    <definedName name="SCODCOMPOSIÇÃO02">#REF!</definedName>
    <definedName name="SCODCOTADO01" localSheetId="12">#REF!</definedName>
    <definedName name="SCODCOTADO01">#REF!</definedName>
    <definedName name="SCODCOTADO01_1" localSheetId="12">#REF!</definedName>
    <definedName name="SCODCOTADO01_1">#REF!</definedName>
    <definedName name="SCODCOTADO02" localSheetId="12">#REF!</definedName>
    <definedName name="SCODCOTADO02">#REF!</definedName>
    <definedName name="SCODCOTADO02_1" localSheetId="12">#REF!</definedName>
    <definedName name="SCODCOTADO02_1">#REF!</definedName>
    <definedName name="SCODCOTADO03" localSheetId="12">#REF!</definedName>
    <definedName name="SCODCOTADO03">#REF!</definedName>
    <definedName name="SCODCOTADO03_1" localSheetId="12">#REF!</definedName>
    <definedName name="SCODCOTADO03_1">#REF!</definedName>
    <definedName name="SCODCOTADO04" localSheetId="12">#REF!</definedName>
    <definedName name="SCODCOTADO04">#REF!</definedName>
    <definedName name="SCODCOTADO04_1" localSheetId="12">#REF!</definedName>
    <definedName name="SCODCOTADO04_1">#REF!</definedName>
    <definedName name="SCODCOTADO05" localSheetId="12">#REF!</definedName>
    <definedName name="SCODCOTADO05">#REF!</definedName>
    <definedName name="SCODCOTADO05_1" localSheetId="12">#REF!</definedName>
    <definedName name="SCODCOTADO05_1">#REF!</definedName>
    <definedName name="SCODCOTADO06" localSheetId="12">#REF!</definedName>
    <definedName name="SCODCOTADO06">#REF!</definedName>
    <definedName name="SCODCOTADO06_1" localSheetId="12">#REF!</definedName>
    <definedName name="SCODCOTADO06_1">#REF!</definedName>
    <definedName name="SCODVERBA01" localSheetId="12">#REF!</definedName>
    <definedName name="SCODVERBA01">#REF!</definedName>
    <definedName name="SCODVERBA01_1" localSheetId="12">#REF!</definedName>
    <definedName name="SCODVERBA01_1">#REF!</definedName>
    <definedName name="SCOMPOS01" localSheetId="12">#REF!</definedName>
    <definedName name="SCOMPOS01">#REF!</definedName>
    <definedName name="SCOMPOS01_1" localSheetId="12">#REF!</definedName>
    <definedName name="SCOMPOS01_1">#REF!</definedName>
    <definedName name="scon">#REF!</definedName>
    <definedName name="sCorEstCon" localSheetId="12">#REF!</definedName>
    <definedName name="sCorEstCon">#REF!</definedName>
    <definedName name="SCTA" localSheetId="12">#REF!</definedName>
    <definedName name="SCTA">#REF!</definedName>
    <definedName name="scubq" localSheetId="12">#REF!</definedName>
    <definedName name="scubq">#REF!</definedName>
    <definedName name="sd">#REF!</definedName>
    <definedName name="SDAGSADGF" localSheetId="12">#REF!</definedName>
    <definedName name="SDAGSADGF">#REF!</definedName>
    <definedName name="sDAR" localSheetId="12">#REF!</definedName>
    <definedName name="sDAR">#REF!</definedName>
    <definedName name="sDAR01" localSheetId="12">#REF!</definedName>
    <definedName name="sDAR01">#REF!</definedName>
    <definedName name="sdas" localSheetId="12">#REF!</definedName>
    <definedName name="sdas">#REF!</definedName>
    <definedName name="sdc" localSheetId="12" hidden="1">#REF!</definedName>
    <definedName name="sdc" hidden="1">#REF!</definedName>
    <definedName name="sdchjk">#REF!</definedName>
    <definedName name="sdddd">#REF!</definedName>
    <definedName name="SDDFFGF">{#N/A,#N/A,FALSE,"QUADRO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sddgg">#REF!</definedName>
    <definedName name="SDE" localSheetId="12">#REF!</definedName>
    <definedName name="SDE">#REF!</definedName>
    <definedName name="SDEDE" localSheetId="12">#REF!</definedName>
    <definedName name="SDEDE">#REF!</definedName>
    <definedName name="SDEEEE" localSheetId="12">Plan1</definedName>
    <definedName name="SDEEEE">Plan1</definedName>
    <definedName name="sdf" localSheetId="12">#REF!</definedName>
    <definedName name="sdf" localSheetId="11">#REF!</definedName>
    <definedName name="sdf">#REF!</definedName>
    <definedName name="SDFEDFA" localSheetId="12">#REF!</definedName>
    <definedName name="SDFEDFA">#REF!</definedName>
    <definedName name="sdfgsdfgsdfg" localSheetId="12">#REF!</definedName>
    <definedName name="sdfgsdfgsdfg" localSheetId="11">#REF!</definedName>
    <definedName name="sdfgsdfgsdfg" localSheetId="14">#REF!</definedName>
    <definedName name="sdfgsdfgsdfg">#REF!</definedName>
    <definedName name="sdfs" localSheetId="12">#REF!</definedName>
    <definedName name="sdfs">#REF!</definedName>
    <definedName name="sdfsd" localSheetId="12">#REF!</definedName>
    <definedName name="sdfsd">#REF!</definedName>
    <definedName name="SDFSDF" localSheetId="12">#REF!</definedName>
    <definedName name="sdfsdf" localSheetId="11">#REF!</definedName>
    <definedName name="SDFSDF" localSheetId="14">#REF!</definedName>
    <definedName name="SDFSDF">#REF!</definedName>
    <definedName name="SDFSFS" localSheetId="12">#REF!</definedName>
    <definedName name="SDFSFS">#REF!</definedName>
    <definedName name="sdfshdfhsdjfd" localSheetId="12">#REF!</definedName>
    <definedName name="sdfshdfhsdjfd" localSheetId="11">#REF!</definedName>
    <definedName name="sdfshdfhsdjfd" localSheetId="14">#REF!</definedName>
    <definedName name="sdfshdfhsdjfd">#REF!</definedName>
    <definedName name="SDFSV" localSheetId="12">#REF!</definedName>
    <definedName name="SDFSV">#REF!</definedName>
    <definedName name="SDFW" localSheetId="12">#REF!</definedName>
    <definedName name="SDFW">#REF!</definedName>
    <definedName name="sDope" localSheetId="12">#REF!</definedName>
    <definedName name="sDope">#REF!</definedName>
    <definedName name="sDreno" localSheetId="12">#REF!</definedName>
    <definedName name="sDreno">#REF!</definedName>
    <definedName name="sds" hidden="1">#N/A</definedName>
    <definedName name="sdsd">#REF!</definedName>
    <definedName name="sdsdsds" localSheetId="12" hidden="1">{#N/A,#N/A,FALSE,"MO (2)"}</definedName>
    <definedName name="sdsdsds" localSheetId="11" hidden="1">{#N/A,#N/A,FALSE,"MO (2)"}</definedName>
    <definedName name="sdsdsds" hidden="1">{#N/A,#N/A,FALSE,"MO (2)"}</definedName>
    <definedName name="sdsdsdsx" localSheetId="12" hidden="1">{#N/A,#N/A,FALSE,"MO (2)"}</definedName>
    <definedName name="sdsdsdsx" localSheetId="11" hidden="1">{#N/A,#N/A,FALSE,"MO (2)"}</definedName>
    <definedName name="sdsdsdsx" hidden="1">{#N/A,#N/A,FALSE,"MO (2)"}</definedName>
    <definedName name="sDSS04" localSheetId="12">#REF!</definedName>
    <definedName name="sDSS04">#REF!</definedName>
    <definedName name="sdvs" localSheetId="12" hidden="1">#REF!</definedName>
    <definedName name="sdvs" hidden="1">#REF!</definedName>
    <definedName name="sdxcfr" localSheetId="12">#REF!</definedName>
    <definedName name="sdxcfr">#REF!</definedName>
    <definedName name="SE" localSheetId="17" hidden="1">#REF!</definedName>
    <definedName name="SE" localSheetId="12" hidden="1">#REF!</definedName>
    <definedName name="SE" localSheetId="15" hidden="1">#REF!</definedName>
    <definedName name="SE" localSheetId="6" hidden="1">#REF!</definedName>
    <definedName name="SE" localSheetId="14" hidden="1">#REF!</definedName>
    <definedName name="SE" localSheetId="16" hidden="1">#REF!</definedName>
    <definedName name="SE" localSheetId="1" hidden="1">#REF!</definedName>
    <definedName name="SE" localSheetId="0" hidden="1">#REF!</definedName>
    <definedName name="SE" hidden="1">#REF!</definedName>
    <definedName name="SE_SICROPE_201511" localSheetId="12">#REF!</definedName>
    <definedName name="SE_SICROPE_201511">#REF!</definedName>
    <definedName name="SE_SicroPE_201511_Oner" localSheetId="12">#REF!</definedName>
    <definedName name="SE_SicroPE_201511_Oner">#REF!</definedName>
    <definedName name="secao" localSheetId="12">#REF!</definedName>
    <definedName name="secao">#REF!</definedName>
    <definedName name="SEG" localSheetId="12">#REF!</definedName>
    <definedName name="SEG" localSheetId="11">#REF!</definedName>
    <definedName name="SEG">#REF!</definedName>
    <definedName name="SEG_1" localSheetId="12">#REF!</definedName>
    <definedName name="SEG_1" localSheetId="11">#REF!</definedName>
    <definedName name="SEG_1" localSheetId="14">#REF!</definedName>
    <definedName name="SEG_1">#REF!</definedName>
    <definedName name="Seg_Carna" localSheetId="12">Dom_Páscoa-48</definedName>
    <definedName name="Seg_Carna" localSheetId="11">Dom_Páscoa-48</definedName>
    <definedName name="Seg_Carna">Dom_Páscoa-48</definedName>
    <definedName name="SEGA" localSheetId="12">#REF!</definedName>
    <definedName name="SEGA">#REF!</definedName>
    <definedName name="SegmentaçãodeDados_Medição">#REF!</definedName>
    <definedName name="SEGMENTO" localSheetId="12">#REF!</definedName>
    <definedName name="Segmento" localSheetId="11">#REF!</definedName>
    <definedName name="SEGMENTO" localSheetId="14">#REF!</definedName>
    <definedName name="SEGMENTO">#REF!</definedName>
    <definedName name="SEGMENTO_1" localSheetId="12">#REF!</definedName>
    <definedName name="SEGMENTO_1">#REF!</definedName>
    <definedName name="SEGMENTO_10" localSheetId="12">#REF!</definedName>
    <definedName name="SEGMENTO_10">#REF!</definedName>
    <definedName name="SEGMENTO_11" localSheetId="12">#REF!</definedName>
    <definedName name="SEGMENTO_11">#REF!</definedName>
    <definedName name="SEGMENTO_12" localSheetId="12">#REF!</definedName>
    <definedName name="SEGMENTO_12">#REF!</definedName>
    <definedName name="SEGMENTO_9" localSheetId="12">#REF!</definedName>
    <definedName name="SEGMENTO_9">#REF!</definedName>
    <definedName name="SEGMENTO1" localSheetId="12">#REF!</definedName>
    <definedName name="SEGMENTO1">#REF!</definedName>
    <definedName name="SegNaoPavimentado" localSheetId="12">#REF!</definedName>
    <definedName name="SegNaoPavimentado" localSheetId="11">#REF!</definedName>
    <definedName name="SegNaoPavimentado" localSheetId="14">#REF!</definedName>
    <definedName name="SegNaoPavimentado">#REF!</definedName>
    <definedName name="SEIXO" localSheetId="12">#REF!</definedName>
    <definedName name="SEIXO" localSheetId="11">#REF!</definedName>
    <definedName name="SEIXO">#REF!</definedName>
    <definedName name="SELAGEM" localSheetId="12">#REF!</definedName>
    <definedName name="SELAGEM">#REF!</definedName>
    <definedName name="SELAGEMAC" localSheetId="12">#REF!</definedName>
    <definedName name="SELAGEMAC">#REF!</definedName>
    <definedName name="selecionado">NA()</definedName>
    <definedName name="SEM" localSheetId="12">#REF!</definedName>
    <definedName name="SEM">#REF!</definedName>
    <definedName name="SemanaTerminando" localSheetId="12">#REF!</definedName>
    <definedName name="SemanaTerminando">#REF!</definedName>
    <definedName name="SEMP100" localSheetId="12">#REF!</definedName>
    <definedName name="SEMP100">#REF!</definedName>
    <definedName name="SEMP109" localSheetId="12">#REF!</definedName>
    <definedName name="SEMP109">#REF!</definedName>
    <definedName name="SEMP164" localSheetId="12">#REF!</definedName>
    <definedName name="SEMP164">#REF!</definedName>
    <definedName name="SEMP221" localSheetId="12">#REF!</definedName>
    <definedName name="SEMP221">#REF!</definedName>
    <definedName name="SEMP223" localSheetId="12">#REF!</definedName>
    <definedName name="SEMP223">#REF!</definedName>
    <definedName name="SEMP225" localSheetId="12">#REF!</definedName>
    <definedName name="SEMP225">#REF!</definedName>
    <definedName name="SEMP235" localSheetId="12">#REF!</definedName>
    <definedName name="SEMP235">#REF!</definedName>
    <definedName name="SEMP237" localSheetId="12">#REF!</definedName>
    <definedName name="SEMP237">#REF!</definedName>
    <definedName name="SEMP258" localSheetId="12">#REF!</definedName>
    <definedName name="SEMP258">#REF!</definedName>
    <definedName name="SEMP270" localSheetId="12">#REF!</definedName>
    <definedName name="SEMP270">#REF!</definedName>
    <definedName name="SEMP271" localSheetId="12">#REF!</definedName>
    <definedName name="SEMP271">#REF!</definedName>
    <definedName name="SEMP2731" localSheetId="12">#REF!</definedName>
    <definedName name="SEMP2731">#REF!</definedName>
    <definedName name="SEMP2732" localSheetId="12">#REF!</definedName>
    <definedName name="SEMP2732">#REF!</definedName>
    <definedName name="SEMP274" localSheetId="12">#REF!</definedName>
    <definedName name="SEMP274">#REF!</definedName>
    <definedName name="SEMP333" localSheetId="12">#REF!</definedName>
    <definedName name="SEMP333">#REF!</definedName>
    <definedName name="SEMP337" localSheetId="12">#REF!</definedName>
    <definedName name="SEMP337">#REF!</definedName>
    <definedName name="SEMP352" localSheetId="12">#REF!</definedName>
    <definedName name="SEMP352">#REF!</definedName>
    <definedName name="SEMP387ZC" localSheetId="12">#REF!</definedName>
    <definedName name="SEMP387ZC">#REF!</definedName>
    <definedName name="SEMP387ZN" localSheetId="12">#REF!</definedName>
    <definedName name="SEMP387ZN">#REF!</definedName>
    <definedName name="SEMP387ZS" localSheetId="12">#REF!</definedName>
    <definedName name="SEMP387ZS">#REF!</definedName>
    <definedName name="sencount" hidden="1">1</definedName>
    <definedName name="separator" localSheetId="12">#REF!</definedName>
    <definedName name="separator" localSheetId="11">#REF!</definedName>
    <definedName name="separator" localSheetId="14">#REF!</definedName>
    <definedName name="separator">#REF!</definedName>
    <definedName name="ser" localSheetId="12">#REF!</definedName>
    <definedName name="ser">#REF!</definedName>
    <definedName name="serr" localSheetId="12">#REF!</definedName>
    <definedName name="serr">#REF!</definedName>
    <definedName name="sertânia">NA()</definedName>
    <definedName name="SERV" localSheetId="12">"$#REF!.$C$7"</definedName>
    <definedName name="SERV" localSheetId="11">#REF!</definedName>
    <definedName name="SERV">"$#REF!.$C$7"</definedName>
    <definedName name="SERV_COMPOR_201511_DESON" localSheetId="12">#REF!</definedName>
    <definedName name="SERV_COMPOR_201511_DESON">#REF!</definedName>
    <definedName name="Serv_prev" localSheetId="12">#REF!</definedName>
    <definedName name="Serv_prev">#REF!</definedName>
    <definedName name="Serv_prev_4" localSheetId="12">#REF!</definedName>
    <definedName name="Serv_prev_4">#REF!</definedName>
    <definedName name="Serv_prevv" localSheetId="12">#REF!</definedName>
    <definedName name="Serv_prevv">#REF!</definedName>
    <definedName name="servDNER" localSheetId="12">#REF!</definedName>
    <definedName name="servDNER" localSheetId="11">#REF!:#REF!</definedName>
    <definedName name="servDNER">#REF!</definedName>
    <definedName name="SERVENTE" localSheetId="12">#REF!</definedName>
    <definedName name="SERVENTE">#REF!</definedName>
    <definedName name="SERVI" localSheetId="12">#REF!</definedName>
    <definedName name="SERVI" localSheetId="11">#REF!</definedName>
    <definedName name="SERVI">#REF!</definedName>
    <definedName name="servico" localSheetId="12">#REF!</definedName>
    <definedName name="servico" localSheetId="11">#REF!</definedName>
    <definedName name="servico" localSheetId="14">#REF!</definedName>
    <definedName name="servico">#REF!</definedName>
    <definedName name="Serviço" localSheetId="12">#REF!</definedName>
    <definedName name="Serviço" localSheetId="11">#REF!</definedName>
    <definedName name="Serviço" localSheetId="14">#REF!</definedName>
    <definedName name="Serviço">#REF!</definedName>
    <definedName name="servico_1" localSheetId="12">#REF!</definedName>
    <definedName name="servico_1" localSheetId="11">#REF!</definedName>
    <definedName name="servico_1" localSheetId="14">#REF!</definedName>
    <definedName name="servico_1">#REF!</definedName>
    <definedName name="servico_10">"$#REF!.$A$3:$F$46"</definedName>
    <definedName name="servico_29" localSheetId="12">#REF!</definedName>
    <definedName name="servico_29">#REF!</definedName>
    <definedName name="servico_4" localSheetId="12">#REF!</definedName>
    <definedName name="servico_4" localSheetId="11">#REF!</definedName>
    <definedName name="servico_4" localSheetId="14">#REF!</definedName>
    <definedName name="servico_4">#REF!</definedName>
    <definedName name="servico_4_2">#N/A</definedName>
    <definedName name="servico_6" localSheetId="12">#REF!</definedName>
    <definedName name="servico_6" localSheetId="11">#REF!</definedName>
    <definedName name="servico_6" localSheetId="14">#REF!</definedName>
    <definedName name="servico_6">#REF!</definedName>
    <definedName name="servico_6_2">#N/A</definedName>
    <definedName name="servico_7" localSheetId="12">#REF!</definedName>
    <definedName name="servico_7" localSheetId="11">#REF!</definedName>
    <definedName name="servico_7" localSheetId="14">#REF!</definedName>
    <definedName name="servico_7">#REF!</definedName>
    <definedName name="servico_7_2">#N/A</definedName>
    <definedName name="servico_8" localSheetId="12">#REF!</definedName>
    <definedName name="servico_8" localSheetId="11">#REF!</definedName>
    <definedName name="servico_8" localSheetId="14">#REF!</definedName>
    <definedName name="servico_8">#REF!</definedName>
    <definedName name="servico_8_2">#N/A</definedName>
    <definedName name="servico_9" localSheetId="12">#REF!</definedName>
    <definedName name="servico_9" localSheetId="11">#REF!</definedName>
    <definedName name="servico_9" localSheetId="14">#REF!</definedName>
    <definedName name="servico_9">#REF!</definedName>
    <definedName name="servico_9_2">#N/A</definedName>
    <definedName name="serviço1" localSheetId="12">#REF!</definedName>
    <definedName name="serviço1" localSheetId="11">#REF!</definedName>
    <definedName name="serviço1" localSheetId="14">#REF!</definedName>
    <definedName name="serviço1">#REF!</definedName>
    <definedName name="Serviços" localSheetId="12">#REF!</definedName>
    <definedName name="Serviços" localSheetId="11">#REF!</definedName>
    <definedName name="Serviços" localSheetId="14">#REF!</definedName>
    <definedName name="Serviços">#REF!</definedName>
    <definedName name="Serviços_1" localSheetId="12">#REF!</definedName>
    <definedName name="Serviços_1" localSheetId="11">#REF!</definedName>
    <definedName name="Serviços_1" localSheetId="14">#REF!</definedName>
    <definedName name="Serviços_1">#REF!</definedName>
    <definedName name="Serviços_3" localSheetId="12">#REF!</definedName>
    <definedName name="Serviços_3">#REF!</definedName>
    <definedName name="Serviços_36" localSheetId="12">#REF!</definedName>
    <definedName name="Serviços_36">#REF!</definedName>
    <definedName name="SERVIÇOSCG" localSheetId="12">#REF!</definedName>
    <definedName name="SERVIÇOSCG">#REF!</definedName>
    <definedName name="Serviçosprojeto" localSheetId="12">#REF!</definedName>
    <definedName name="Serviçosprojeto">#REF!</definedName>
    <definedName name="SERVIX" localSheetId="12">#REF!</definedName>
    <definedName name="SERVIX">#REF!</definedName>
    <definedName name="SERVMA" localSheetId="12">#REF!</definedName>
    <definedName name="SERVMA">#REF!</definedName>
    <definedName name="SERVTA" localSheetId="12">#REF!</definedName>
    <definedName name="SERVTA">#REF!</definedName>
    <definedName name="sEscoram" localSheetId="12">#REF!</definedName>
    <definedName name="sEscoram">#REF!</definedName>
    <definedName name="sEscPonte" localSheetId="12">#REF!</definedName>
    <definedName name="sEscPonte">#REF!</definedName>
    <definedName name="SET" localSheetId="12">#REF!</definedName>
    <definedName name="SET" localSheetId="11">#REF!</definedName>
    <definedName name="SET">#REF!</definedName>
    <definedName name="SET94_3">#REF!</definedName>
    <definedName name="SET95_3">#REF!</definedName>
    <definedName name="SET96_3">#REF!</definedName>
    <definedName name="SET97_3">#REF!</definedName>
    <definedName name="SET98_3">#REF!</definedName>
    <definedName name="SET99_3">#REF!</definedName>
    <definedName name="SETA" localSheetId="12">#REF!</definedName>
    <definedName name="SETA">#REF!</definedName>
    <definedName name="SETEMBRO" localSheetId="17" hidden="1">{#N/A,#N/A,TRUE,"Serviços"}</definedName>
    <definedName name="SETEMBRO" localSheetId="12" hidden="1">{#N/A,#N/A,TRUE,"Serviços"}</definedName>
    <definedName name="SETEMBRO" localSheetId="15" hidden="1">{#N/A,#N/A,TRUE,"Serviços"}</definedName>
    <definedName name="SETEMBRO" localSheetId="9">{#N/A,#N/A,TRUE,"Serviços"}</definedName>
    <definedName name="SETEMBRO" localSheetId="11" hidden="1">{#N/A,#N/A,TRUE,"Serviços"}</definedName>
    <definedName name="SETEMBRO" localSheetId="6" hidden="1">{#N/A,#N/A,TRUE,"Serviços"}</definedName>
    <definedName name="SETEMBRO" localSheetId="16" hidden="1">{#N/A,#N/A,TRUE,"Serviços"}</definedName>
    <definedName name="SETEMBRO" hidden="1">{#N/A,#N/A,TRUE,"Serviços"}</definedName>
    <definedName name="SETEMBROO" localSheetId="17" hidden="1">{#N/A,#N/A,TRUE,"Serviços"}</definedName>
    <definedName name="SETEMBROO" localSheetId="12" hidden="1">{#N/A,#N/A,TRUE,"Serviços"}</definedName>
    <definedName name="SETEMBROO" localSheetId="15" hidden="1">{#N/A,#N/A,TRUE,"Serviços"}</definedName>
    <definedName name="SETEMBROO" localSheetId="9">{#N/A,#N/A,TRUE,"Serviços"}</definedName>
    <definedName name="SETEMBROO" localSheetId="11" hidden="1">{#N/A,#N/A,TRUE,"Serviços"}</definedName>
    <definedName name="SETEMBROO" localSheetId="6" hidden="1">{#N/A,#N/A,TRUE,"Serviços"}</definedName>
    <definedName name="SETEMBROO" localSheetId="16" hidden="1">{#N/A,#N/A,TRUE,"Serviços"}</definedName>
    <definedName name="SETEMBROO" hidden="1">{#N/A,#N/A,TRUE,"Serviços"}</definedName>
    <definedName name="SEVE" localSheetId="12">#REF!</definedName>
    <definedName name="SEVE" localSheetId="11">#REF!</definedName>
    <definedName name="SEVE">#REF!</definedName>
    <definedName name="seven" localSheetId="12">#REF!</definedName>
    <definedName name="seven">#REF!</definedName>
    <definedName name="sf" localSheetId="12" hidden="1">{#N/A,#N/A,FALSE,"GERAL";#N/A,#N/A,FALSE,"012-96";#N/A,#N/A,FALSE,"018-96";#N/A,#N/A,FALSE,"027-96";#N/A,#N/A,FALSE,"059-96";#N/A,#N/A,FALSE,"076-96";#N/A,#N/A,FALSE,"019-97";#N/A,#N/A,FALSE,"021-97";#N/A,#N/A,FALSE,"022-97";#N/A,#N/A,FALSE,"028-97"}</definedName>
    <definedName name="sf" hidden="1">{#N/A,#N/A,FALSE,"GERAL";#N/A,#N/A,FALSE,"012-96";#N/A,#N/A,FALSE,"018-96";#N/A,#N/A,FALSE,"027-96";#N/A,#N/A,FALSE,"059-96";#N/A,#N/A,FALSE,"076-96";#N/A,#N/A,FALSE,"019-97";#N/A,#N/A,FALSE,"021-97";#N/A,#N/A,FALSE,"022-97";#N/A,#N/A,FALSE,"028-97"}</definedName>
    <definedName name="sfds" localSheetId="12">#REF!</definedName>
    <definedName name="sfds" localSheetId="11">#REF!</definedName>
    <definedName name="sfds">#REF!</definedName>
    <definedName name="SFFDVDTFE" localSheetId="12">#REF!</definedName>
    <definedName name="SFFDVDTFE">#REF!</definedName>
    <definedName name="sForma" localSheetId="12">#REF!</definedName>
    <definedName name="sForma">#REF!</definedName>
    <definedName name="sfresagem" localSheetId="12">#REF!</definedName>
    <definedName name="sfresagem">#REF!</definedName>
    <definedName name="sFrezagem" localSheetId="12">#REF!</definedName>
    <definedName name="sFrezagem">#REF!</definedName>
    <definedName name="SGAREHHUJ" localSheetId="12" hidden="1">#REF!</definedName>
    <definedName name="SGAREHHUJ" hidden="1">#REF!</definedName>
    <definedName name="sggg" localSheetId="12">#REF!</definedName>
    <definedName name="sggg">#REF!</definedName>
    <definedName name="sgggg" localSheetId="12">#REF!</definedName>
    <definedName name="sgggg">#REF!</definedName>
    <definedName name="sghkl">#REF!</definedName>
    <definedName name="SGSCCS" localSheetId="12">#REF!</definedName>
    <definedName name="SGSCCS">#REF!</definedName>
    <definedName name="SGSGFVDVED" localSheetId="12">#REF!</definedName>
    <definedName name="SGSGFVDVED">#REF!</definedName>
    <definedName name="SgSituacaoFisica" localSheetId="12">#REF!</definedName>
    <definedName name="SgSituacaoFisica">#REF!</definedName>
    <definedName name="SgTipoRevestimento" localSheetId="12">#REF!</definedName>
    <definedName name="SgTipoRevestimento">#REF!</definedName>
    <definedName name="SH" localSheetId="12" hidden="1">{#N/A,#N/A,FALSE,"GERAL";#N/A,#N/A,FALSE,"012-96";#N/A,#N/A,FALSE,"018-96";#N/A,#N/A,FALSE,"027-96";#N/A,#N/A,FALSE,"059-96";#N/A,#N/A,FALSE,"076-96";#N/A,#N/A,FALSE,"019-97";#N/A,#N/A,FALSE,"021-97";#N/A,#N/A,FALSE,"022-97";#N/A,#N/A,FALSE,"028-97"}</definedName>
    <definedName name="SH" hidden="1">{#N/A,#N/A,FALSE,"GERAL";#N/A,#N/A,FALSE,"012-96";#N/A,#N/A,FALSE,"018-96";#N/A,#N/A,FALSE,"027-96";#N/A,#N/A,FALSE,"059-96";#N/A,#N/A,FALSE,"076-96";#N/A,#N/A,FALSE,"019-97";#N/A,#N/A,FALSE,"021-97";#N/A,#N/A,FALSE,"022-97";#N/A,#N/A,FALSE,"028-97"}</definedName>
    <definedName name="SHARED_FORMULA_0">#N/A</definedName>
    <definedName name="SHARED_FORMULA_1">#N/A</definedName>
    <definedName name="SHARED_FORMULA_10">#N/A</definedName>
    <definedName name="SHARED_FORMULA_10_229_10_229_1" localSheetId="12">+(#REF!-#REF!)*20</definedName>
    <definedName name="SHARED_FORMULA_10_229_10_229_1">+(#REF!-#REF!)*20</definedName>
    <definedName name="SHARED_FORMULA_10_889_10_889_1" localSheetId="12">(#REF!-#REF!)*20</definedName>
    <definedName name="SHARED_FORMULA_10_889_10_889_1">(#REF!-#REF!)*20</definedName>
    <definedName name="SHARED_FORMULA_11">#N/A</definedName>
    <definedName name="SHARED_FORMULA_11_38_11_38_3">NA()</definedName>
    <definedName name="SHARED_FORMULA_11_545_11_545_1" localSheetId="12">+#REF!</definedName>
    <definedName name="SHARED_FORMULA_11_545_11_545_1">+#REF!</definedName>
    <definedName name="SHARED_FORMULA_11_551_11_551_1" localSheetId="12">+#REF!</definedName>
    <definedName name="SHARED_FORMULA_11_551_11_551_1">+#REF!</definedName>
    <definedName name="SHARED_FORMULA_11_56_11_56_3">NA()</definedName>
    <definedName name="SHARED_FORMULA_11_76_11_76_3">NA()</definedName>
    <definedName name="SHARED_FORMULA_11_9_11_9_3">NA()</definedName>
    <definedName name="SHARED_FORMULA_11_9_11_9_4">NA()</definedName>
    <definedName name="SHARED_FORMULA_12">#N/A</definedName>
    <definedName name="SHARED_FORMULA_12_331_12_331_1" localSheetId="12">+#REF!</definedName>
    <definedName name="SHARED_FORMULA_12_331_12_331_1">+#REF!</definedName>
    <definedName name="SHARED_FORMULA_12_347_12_347_1" localSheetId="12">+#REF!</definedName>
    <definedName name="SHARED_FORMULA_12_347_12_347_1">+#REF!</definedName>
    <definedName name="SHARED_FORMULA_13">#N/A</definedName>
    <definedName name="SHARED_FORMULA_13_229_13_229_1" localSheetId="12">#REF!*#REF!</definedName>
    <definedName name="SHARED_FORMULA_13_229_13_229_1">#REF!*#REF!</definedName>
    <definedName name="SHARED_FORMULA_13_246_13_246_1" localSheetId="12">+#REF!</definedName>
    <definedName name="SHARED_FORMULA_13_246_13_246_1">+#REF!</definedName>
    <definedName name="SHARED_FORMULA_13_258_13_258_1" localSheetId="12">+#REF!</definedName>
    <definedName name="SHARED_FORMULA_13_258_13_258_1">+#REF!</definedName>
    <definedName name="SHARED_FORMULA_13_274_13_274_1" localSheetId="12">+#REF!</definedName>
    <definedName name="SHARED_FORMULA_13_274_13_274_1">+#REF!</definedName>
    <definedName name="SHARED_FORMULA_13_313_13_313_1" localSheetId="12">+#REF!</definedName>
    <definedName name="SHARED_FORMULA_13_313_13_313_1">+#REF!</definedName>
    <definedName name="SHARED_FORMULA_13_533_13_533_1" localSheetId="12">+#REF!*#REF!</definedName>
    <definedName name="SHARED_FORMULA_13_533_13_533_1">+#REF!*#REF!</definedName>
    <definedName name="SHARED_FORMULA_13_563_13_563_1" localSheetId="12">+#REF!*#REF!</definedName>
    <definedName name="SHARED_FORMULA_13_563_13_563_1">+#REF!*#REF!</definedName>
    <definedName name="SHARED_FORMULA_13_575_13_575_1" localSheetId="12">+#REF!*#REF!</definedName>
    <definedName name="SHARED_FORMULA_13_575_13_575_1">+#REF!*#REF!</definedName>
    <definedName name="SHARED_FORMULA_13_839_13_839_1" localSheetId="12">+#REF!*#REF!</definedName>
    <definedName name="SHARED_FORMULA_13_839_13_839_1">+#REF!*#REF!</definedName>
    <definedName name="SHARED_FORMULA_13_852_13_852_1" localSheetId="12">+#REF!*#REF!</definedName>
    <definedName name="SHARED_FORMULA_13_852_13_852_1">+#REF!*#REF!</definedName>
    <definedName name="SHARED_FORMULA_14">#N/A</definedName>
    <definedName name="SHARED_FORMULA_14_176_14_176_1" localSheetId="12">+#REF!*#REF!*#REF!</definedName>
    <definedName name="SHARED_FORMULA_14_176_14_176_1">+#REF!*#REF!*#REF!</definedName>
    <definedName name="SHARED_FORMULA_14_550_14_550_1" localSheetId="12">+#REF!*#REF!*#REF!</definedName>
    <definedName name="SHARED_FORMULA_14_550_14_550_1">+#REF!*#REF!*#REF!</definedName>
    <definedName name="SHARED_FORMULA_15">#N/A</definedName>
    <definedName name="SHARED_FORMULA_15_163_15_163_1" localSheetId="12">+#REF!*#REF!</definedName>
    <definedName name="SHARED_FORMULA_15_163_15_163_1">+#REF!*#REF!</definedName>
    <definedName name="SHARED_FORMULA_15_176_15_176_1" localSheetId="12">+#REF!</definedName>
    <definedName name="SHARED_FORMULA_15_176_15_176_1">+#REF!</definedName>
    <definedName name="SHARED_FORMULA_15_229_15_229_1" localSheetId="12">#REF!*#REF!</definedName>
    <definedName name="SHARED_FORMULA_15_229_15_229_1">#REF!*#REF!</definedName>
    <definedName name="SHARED_FORMULA_15_245_15_245_1" localSheetId="12">+#REF!*#REF!</definedName>
    <definedName name="SHARED_FORMULA_15_245_15_245_1">+#REF!*#REF!</definedName>
    <definedName name="SHARED_FORMULA_15_257_15_257_1" localSheetId="12">+#REF!*#REF!</definedName>
    <definedName name="SHARED_FORMULA_15_257_15_257_1">+#REF!*#REF!</definedName>
    <definedName name="SHARED_FORMULA_15_273_15_273_1" localSheetId="12">+#REF!*#REF!</definedName>
    <definedName name="SHARED_FORMULA_15_273_15_273_1">+#REF!*#REF!</definedName>
    <definedName name="SHARED_FORMULA_15_302_15_302_1" localSheetId="12">+#REF!*#REF!*#REF!</definedName>
    <definedName name="SHARED_FORMULA_15_302_15_302_1">+#REF!*#REF!*#REF!</definedName>
    <definedName name="SHARED_FORMULA_15_328_15_328_1" localSheetId="12">+#REF!*#REF!*#REF!</definedName>
    <definedName name="SHARED_FORMULA_15_328_15_328_1">+#REF!*#REF!*#REF!</definedName>
    <definedName name="SHARED_FORMULA_15_344_15_344_1" localSheetId="12">+#REF!*#REF!*#REF!</definedName>
    <definedName name="SHARED_FORMULA_15_344_15_344_1">+#REF!*#REF!*#REF!</definedName>
    <definedName name="SHARED_FORMULA_15_361_15_361_1" localSheetId="12">+#REF!</definedName>
    <definedName name="SHARED_FORMULA_15_361_15_361_1">+#REF!</definedName>
    <definedName name="SHARED_FORMULA_15_383_15_383_1" localSheetId="12">+#REF!</definedName>
    <definedName name="SHARED_FORMULA_15_383_15_383_1">+#REF!</definedName>
    <definedName name="SHARED_FORMULA_15_396_15_396_1" localSheetId="12">+#REF!</definedName>
    <definedName name="SHARED_FORMULA_15_396_15_396_1">+#REF!</definedName>
    <definedName name="SHARED_FORMULA_15_409_15_409_1" localSheetId="12">ROUND(#REF!*#REF!,2)</definedName>
    <definedName name="SHARED_FORMULA_15_409_15_409_1">ROUND(#REF!*#REF!,2)</definedName>
    <definedName name="SHARED_FORMULA_15_466_15_466_1" localSheetId="12">#REF!</definedName>
    <definedName name="SHARED_FORMULA_15_466_15_466_1">#REF!</definedName>
    <definedName name="SHARED_FORMULA_15_479_15_479_1" localSheetId="12">+#REF!</definedName>
    <definedName name="SHARED_FORMULA_15_479_15_479_1">+#REF!</definedName>
    <definedName name="SHARED_FORMULA_15_491_15_491_1" localSheetId="12">+#REF!</definedName>
    <definedName name="SHARED_FORMULA_15_491_15_491_1">+#REF!</definedName>
    <definedName name="SHARED_FORMULA_15_533_15_533_1" localSheetId="12">+#REF!</definedName>
    <definedName name="SHARED_FORMULA_15_533_15_533_1">+#REF!</definedName>
    <definedName name="SHARED_FORMULA_15_550_15_550_1" localSheetId="12">+#REF!</definedName>
    <definedName name="SHARED_FORMULA_15_550_15_550_1">+#REF!</definedName>
    <definedName name="SHARED_FORMULA_15_563_15_563_1" localSheetId="12">+#REF!</definedName>
    <definedName name="SHARED_FORMULA_15_563_15_563_1">+#REF!</definedName>
    <definedName name="SHARED_FORMULA_15_575_15_575_1" localSheetId="12">+#REF!</definedName>
    <definedName name="SHARED_FORMULA_15_575_15_575_1">+#REF!</definedName>
    <definedName name="SHARED_FORMULA_15_811_15_811_1" localSheetId="12">+#REF!</definedName>
    <definedName name="SHARED_FORMULA_15_811_15_811_1">+#REF!</definedName>
    <definedName name="SHARED_FORMULA_15_828_15_828_1" localSheetId="12">+#REF!</definedName>
    <definedName name="SHARED_FORMULA_15_828_15_828_1">+#REF!</definedName>
    <definedName name="SHARED_FORMULA_15_839_15_839_1" localSheetId="12">+#REF!</definedName>
    <definedName name="SHARED_FORMULA_15_839_15_839_1">+#REF!</definedName>
    <definedName name="SHARED_FORMULA_15_852_15_852_1" localSheetId="12">+#REF!</definedName>
    <definedName name="SHARED_FORMULA_15_852_15_852_1">+#REF!</definedName>
    <definedName name="SHARED_FORMULA_15_876_15_876_1" localSheetId="12">+#REF!</definedName>
    <definedName name="SHARED_FORMULA_15_876_15_876_1">+#REF!</definedName>
    <definedName name="SHARED_FORMULA_15_889_15_889_1" localSheetId="12">#REF!*#REF!</definedName>
    <definedName name="SHARED_FORMULA_15_889_15_889_1">#REF!*#REF!</definedName>
    <definedName name="SHARED_FORMULA_15_914_15_914_1" localSheetId="12">+#REF!</definedName>
    <definedName name="SHARED_FORMULA_15_914_15_914_1">+#REF!</definedName>
    <definedName name="SHARED_FORMULA_15_961_15_961_1" localSheetId="12">+#REF!</definedName>
    <definedName name="SHARED_FORMULA_15_961_15_961_1">+#REF!</definedName>
    <definedName name="SHARED_FORMULA_15_984_15_984_1" localSheetId="12">+#REF!</definedName>
    <definedName name="SHARED_FORMULA_15_984_15_984_1">+#REF!</definedName>
    <definedName name="SHARED_FORMULA_16">#N/A</definedName>
    <definedName name="SHARED_FORMULA_16_10_16_10_3">NA()</definedName>
    <definedName name="SHARED_FORMULA_16_10_16_10_4">NA()</definedName>
    <definedName name="SHARED_FORMULA_16_39_16_39_3">NA()</definedName>
    <definedName name="SHARED_FORMULA_16_56_16_56_3">NA()</definedName>
    <definedName name="SHARED_FORMULA_16_65_16_65_3">NA()</definedName>
    <definedName name="SHARED_FORMULA_16_76_16_76_3">NA()</definedName>
    <definedName name="SHARED_FORMULA_17">#N/A</definedName>
    <definedName name="SHARED_FORMULA_17_11_17_11_4">NA()</definedName>
    <definedName name="SHARED_FORMULA_17_39_17_39_3">NA()</definedName>
    <definedName name="SHARED_FORMULA_17_56_17_56_3">NA()</definedName>
    <definedName name="SHARED_FORMULA_17_65_17_65_3">NA()</definedName>
    <definedName name="SHARED_FORMULA_17_79_17_79_3">NA()</definedName>
    <definedName name="SHARED_FORMULA_17_9_17_9_3">NA()</definedName>
    <definedName name="SHARED_FORMULA_18">#N/A</definedName>
    <definedName name="SHARED_FORMULA_18_19_18_19_3">NA()</definedName>
    <definedName name="SHARED_FORMULA_18_39_18_39_3">NA()</definedName>
    <definedName name="SHARED_FORMULA_18_40_18_40_2">NA()</definedName>
    <definedName name="SHARED_FORMULA_18_56_18_56_3">NA()</definedName>
    <definedName name="SHARED_FORMULA_19">#N/A</definedName>
    <definedName name="SHARED_FORMULA_19_39_19_39_3">NA()</definedName>
    <definedName name="SHARED_FORMULA_19_56_19_56_3">NA()</definedName>
    <definedName name="SHARED_FORMULA_2">#N/A</definedName>
    <definedName name="SHARED_FORMULA_2_858_2_858_1">NA()</definedName>
    <definedName name="SHARED_FORMULA_20">#N/A</definedName>
    <definedName name="SHARED_FORMULA_21">#N/A</definedName>
    <definedName name="SHARED_FORMULA_21_9_21_9_3">NA()</definedName>
    <definedName name="SHARED_FORMULA_21_9_21_9_4">NA()</definedName>
    <definedName name="SHARED_FORMULA_22">#N/A</definedName>
    <definedName name="SHARED_FORMULA_22_10_22_10_3">NA()</definedName>
    <definedName name="SHARED_FORMULA_22_10_22_10_4">NA()</definedName>
    <definedName name="SHARED_FORMULA_22_39_22_39_3">NA()</definedName>
    <definedName name="SHARED_FORMULA_22_56_22_56_3">NA()</definedName>
    <definedName name="SHARED_FORMULA_22_76_22_76_3">NA()</definedName>
    <definedName name="SHARED_FORMULA_23">#N/A</definedName>
    <definedName name="SHARED_FORMULA_23_10_23_10_3">NA()</definedName>
    <definedName name="SHARED_FORMULA_23_10_23_10_4">NA()</definedName>
    <definedName name="SHARED_FORMULA_23_39_23_39_3">NA()</definedName>
    <definedName name="SHARED_FORMULA_23_61_23_61_3">NA()</definedName>
    <definedName name="SHARED_FORMULA_23_76_23_76_3">NA()</definedName>
    <definedName name="SHARED_FORMULA_24">#N/A</definedName>
    <definedName name="SHARED_FORMULA_24_10_24_10_3">NA()</definedName>
    <definedName name="SHARED_FORMULA_24_13_24_13_3">NA()</definedName>
    <definedName name="SHARED_FORMULA_24_31_24_31_3">NA()</definedName>
    <definedName name="SHARED_FORMULA_24_38_24_38_3">NA()</definedName>
    <definedName name="SHARED_FORMULA_24_56_24_56_3">NA()</definedName>
    <definedName name="SHARED_FORMULA_24_76_24_76_3">NA()</definedName>
    <definedName name="SHARED_FORMULA_25">#N/A</definedName>
    <definedName name="SHARED_FORMULA_25_10_25_10_3">NA()</definedName>
    <definedName name="SHARED_FORMULA_25_31_25_31_3">NA()</definedName>
    <definedName name="SHARED_FORMULA_26">#N/A</definedName>
    <definedName name="SHARED_FORMULA_26_10_26_10_3">NA()</definedName>
    <definedName name="SHARED_FORMULA_26_10_26_10_4">NA()</definedName>
    <definedName name="SHARED_FORMULA_26_39_26_39_3">NA()</definedName>
    <definedName name="SHARED_FORMULA_26_56_26_56_3">NA()</definedName>
    <definedName name="SHARED_FORMULA_27">#N/A</definedName>
    <definedName name="SHARED_FORMULA_27_10_27_10_3">NA()</definedName>
    <definedName name="SHARED_FORMULA_27_39_27_39_3">NA()</definedName>
    <definedName name="SHARED_FORMULA_27_56_27_56_3">NA()</definedName>
    <definedName name="SHARED_FORMULA_27_65_27_65_3">NA()</definedName>
    <definedName name="SHARED_FORMULA_27_79_27_79_3">NA()</definedName>
    <definedName name="SHARED_FORMULA_28">#N/A</definedName>
    <definedName name="SHARED_FORMULA_28_6_28_6_2" localSheetId="12">+SUM(#REF!)</definedName>
    <definedName name="SHARED_FORMULA_28_6_28_6_2">+SUM(#REF!)</definedName>
    <definedName name="SHARED_FORMULA_29">#N/A</definedName>
    <definedName name="SHARED_FORMULA_3">#N/A</definedName>
    <definedName name="SHARED_FORMULA_3_2_3_2_5">NA()</definedName>
    <definedName name="SHARED_FORMULA_3_7_3_7_2">NA()</definedName>
    <definedName name="SHARED_FORMULA_30">#N/A</definedName>
    <definedName name="SHARED_FORMULA_31">#N/A</definedName>
    <definedName name="SHARED_FORMULA_31_39_31_39_3">NA()</definedName>
    <definedName name="SHARED_FORMULA_31_56_31_56_3">NA()</definedName>
    <definedName name="SHARED_FORMULA_31_76_31_76_3">NA()</definedName>
    <definedName name="SHARED_FORMULA_31_9_31_9_3">NA()</definedName>
    <definedName name="SHARED_FORMULA_31_9_31_9_4">NA()</definedName>
    <definedName name="SHARED_FORMULA_32">#N/A</definedName>
    <definedName name="SHARED_FORMULA_32_10_32_10_3">NA()</definedName>
    <definedName name="SHARED_FORMULA_32_10_32_10_4">NA()</definedName>
    <definedName name="SHARED_FORMULA_32_39_32_39_3">NA()</definedName>
    <definedName name="SHARED_FORMULA_32_56_32_56_3">NA()</definedName>
    <definedName name="SHARED_FORMULA_32_70_32_70_3">NA()</definedName>
    <definedName name="SHARED_FORMULA_32_79_32_79_3">NA()</definedName>
    <definedName name="SHARED_FORMULA_33">#N/A</definedName>
    <definedName name="SHARED_FORMULA_33_39_33_39_3">NA()</definedName>
    <definedName name="SHARED_FORMULA_33_56_33_56_3">NA()</definedName>
    <definedName name="SHARED_FORMULA_33_9_33_9_3">NA()</definedName>
    <definedName name="SHARED_FORMULA_33_9_33_9_4">NA()</definedName>
    <definedName name="SHARED_FORMULA_34">#N/A</definedName>
    <definedName name="SHARED_FORMULA_34_9_34_9_3">NA()</definedName>
    <definedName name="SHARED_FORMULA_35">#N/A</definedName>
    <definedName name="SHARED_FORMULA_35_10_35_10_3">NA()</definedName>
    <definedName name="SHARED_FORMULA_35_10_35_10_4">NA()</definedName>
    <definedName name="SHARED_FORMULA_35_39_35_39_3">NA()</definedName>
    <definedName name="SHARED_FORMULA_35_56_35_56_3">NA()</definedName>
    <definedName name="SHARED_FORMULA_35_70_35_70_3">NA()</definedName>
    <definedName name="SHARED_FORMULA_35_79_35_79_3">NA()</definedName>
    <definedName name="SHARED_FORMULA_36">#N/A</definedName>
    <definedName name="SHARED_FORMULA_37">#N/A</definedName>
    <definedName name="SHARED_FORMULA_38">#N/A</definedName>
    <definedName name="SHARED_FORMULA_39">#N/A</definedName>
    <definedName name="SHARED_FORMULA_4">#N/A</definedName>
    <definedName name="SHARED_FORMULA_4_11_4_11_2" localSheetId="12">#REF!*#REF!</definedName>
    <definedName name="SHARED_FORMULA_4_11_4_11_2">#REF!*#REF!</definedName>
    <definedName name="SHARED_FORMULA_4_13_4_13_2" localSheetId="12">#REF!*#REF!</definedName>
    <definedName name="SHARED_FORMULA_4_13_4_13_2">#REF!*#REF!</definedName>
    <definedName name="SHARED_FORMULA_4_15_4_15_2" localSheetId="12">#REF!*#REF!</definedName>
    <definedName name="SHARED_FORMULA_4_15_4_15_2">#REF!*#REF!</definedName>
    <definedName name="SHARED_FORMULA_4_17_4_17_2" localSheetId="12">#REF!*#REF!</definedName>
    <definedName name="SHARED_FORMULA_4_17_4_17_2">#REF!*#REF!</definedName>
    <definedName name="SHARED_FORMULA_4_19_4_19_2" localSheetId="12">#REF!*#REF!</definedName>
    <definedName name="SHARED_FORMULA_4_19_4_19_2">#REF!*#REF!</definedName>
    <definedName name="SHARED_FORMULA_4_21_4_21_2" localSheetId="12">#REF!*#REF!</definedName>
    <definedName name="SHARED_FORMULA_4_21_4_21_2">#REF!*#REF!</definedName>
    <definedName name="SHARED_FORMULA_4_23_4_23_2" localSheetId="12">#REF!*#REF!</definedName>
    <definedName name="SHARED_FORMULA_4_23_4_23_2">#REF!*#REF!</definedName>
    <definedName name="SHARED_FORMULA_4_24_4_24_2" localSheetId="12">#REF!/#REF!</definedName>
    <definedName name="SHARED_FORMULA_4_24_4_24_2">#REF!/#REF!</definedName>
    <definedName name="SHARED_FORMULA_4_26_4_26_2" localSheetId="12">SUM(#REF!,#REF!,#REF!,#REF!,#REF!,#REF!,#REF!,#REF!,#REF!)</definedName>
    <definedName name="SHARED_FORMULA_4_26_4_26_2">SUM(#REF!,#REF!,#REF!,#REF!,#REF!,#REF!,#REF!,#REF!,#REF!)</definedName>
    <definedName name="SHARED_FORMULA_4_7_4_7_2" localSheetId="12">#REF!*#REF!</definedName>
    <definedName name="SHARED_FORMULA_4_7_4_7_2">#REF!*#REF!</definedName>
    <definedName name="SHARED_FORMULA_4_9_4_9_2" localSheetId="12">#REF!*#REF!</definedName>
    <definedName name="SHARED_FORMULA_4_9_4_9_2">#REF!*#REF!</definedName>
    <definedName name="SHARED_FORMULA_40">#N/A</definedName>
    <definedName name="SHARED_FORMULA_41">#N/A</definedName>
    <definedName name="SHARED_FORMULA_42">#N/A</definedName>
    <definedName name="SHARED_FORMULA_43">#N/A</definedName>
    <definedName name="SHARED_FORMULA_44">#N/A</definedName>
    <definedName name="SHARED_FORMULA_45">#N/A</definedName>
    <definedName name="SHARED_FORMULA_46">#N/A</definedName>
    <definedName name="SHARED_FORMULA_47">#N/A</definedName>
    <definedName name="SHARED_FORMULA_48">#N/A</definedName>
    <definedName name="SHARED_FORMULA_49">#N/A</definedName>
    <definedName name="SHARED_FORMULA_5">#N/A</definedName>
    <definedName name="SHARED_FORMULA_5_14_5_14_192">NA()</definedName>
    <definedName name="SHARED_FORMULA_5_16_5_16_187">NA()</definedName>
    <definedName name="SHARED_FORMULA_5_17_5_17_183">NA()</definedName>
    <definedName name="SHARED_FORMULA_5_17_5_17_231">NA()</definedName>
    <definedName name="SHARED_FORMULA_5_18_5_18_120">NA()</definedName>
    <definedName name="SHARED_FORMULA_5_20_5_20_52">NA()</definedName>
    <definedName name="SHARED_FORMULA_5_20_5_20_84">NA()</definedName>
    <definedName name="SHARED_FORMULA_5_25_5_25_2" localSheetId="12">+#REF!+#REF!</definedName>
    <definedName name="SHARED_FORMULA_5_25_5_25_2">+#REF!+#REF!</definedName>
    <definedName name="SHARED_FORMULA_5_27_5_27_2" localSheetId="12">#REF!+#REF!</definedName>
    <definedName name="SHARED_FORMULA_5_27_5_27_2">#REF!+#REF!</definedName>
    <definedName name="SHARED_FORMULA_50">#N/A</definedName>
    <definedName name="SHARED_FORMULA_51">#N/A</definedName>
    <definedName name="SHARED_FORMULA_6">#N/A</definedName>
    <definedName name="SHARED_FORMULA_6_120_6_120_1">NA()</definedName>
    <definedName name="SHARED_FORMULA_6_1516_6_1516_1">NA()</definedName>
    <definedName name="SHARED_FORMULA_6_230_6_230_1" localSheetId="12">#REF!</definedName>
    <definedName name="SHARED_FORMULA_6_230_6_230_1">#REF!</definedName>
    <definedName name="SHARED_FORMULA_6_246_6_246_1" localSheetId="12">#REF!</definedName>
    <definedName name="SHARED_FORMULA_6_246_6_246_1">#REF!</definedName>
    <definedName name="SHARED_FORMULA_6_258_6_258_1" localSheetId="12">#REF!</definedName>
    <definedName name="SHARED_FORMULA_6_258_6_258_1">#REF!</definedName>
    <definedName name="SHARED_FORMULA_6_274_6_274_1" localSheetId="12">#REF!</definedName>
    <definedName name="SHARED_FORMULA_6_274_6_274_1">#REF!</definedName>
    <definedName name="SHARED_FORMULA_6_281_6_281_1">NA()</definedName>
    <definedName name="SHARED_FORMULA_6_2880_6_2880_1">NA()</definedName>
    <definedName name="SHARED_FORMULA_6_2966_6_2966_1">NA()</definedName>
    <definedName name="SHARED_FORMULA_6_2974_6_2974_1">NA()</definedName>
    <definedName name="SHARED_FORMULA_6_3024_6_3024_1">NA()</definedName>
    <definedName name="SHARED_FORMULA_6_3235_6_3235_1">NA()</definedName>
    <definedName name="SHARED_FORMULA_6_3244_6_3244_1">NA()</definedName>
    <definedName name="SHARED_FORMULA_6_3254_6_3254_1">NA()</definedName>
    <definedName name="SHARED_FORMULA_6_35_6_35_2">NA()</definedName>
    <definedName name="SHARED_FORMULA_6_388_6_388_1">NA()</definedName>
    <definedName name="SHARED_FORMULA_6_425_6_425_1">NA()</definedName>
    <definedName name="SHARED_FORMULA_6_575_6_575_1">NA()</definedName>
    <definedName name="SHARED_FORMULA_6_889_6_889_1">NA()</definedName>
    <definedName name="SHARED_FORMULA_7">#N/A</definedName>
    <definedName name="SHARED_FORMULA_7_114_7_114_0" localSheetId="12">#REF!*#REF!</definedName>
    <definedName name="SHARED_FORMULA_7_114_7_114_0">#REF!*#REF!</definedName>
    <definedName name="SHARED_FORMULA_7_12_7_12_0" localSheetId="12">#REF!*#REF!</definedName>
    <definedName name="SHARED_FORMULA_7_12_7_12_0">#REF!*#REF!</definedName>
    <definedName name="SHARED_FORMULA_7_120_7_120_1">NA()</definedName>
    <definedName name="SHARED_FORMULA_7_127_7_127_0" localSheetId="12">#REF!*#REF!</definedName>
    <definedName name="SHARED_FORMULA_7_127_7_127_0">#REF!*#REF!</definedName>
    <definedName name="SHARED_FORMULA_7_156_7_156_0" localSheetId="12">#REF!*#REF!</definedName>
    <definedName name="SHARED_FORMULA_7_156_7_156_0">#REF!*#REF!</definedName>
    <definedName name="SHARED_FORMULA_7_166_7_166_0" localSheetId="12">#REF!*#REF!</definedName>
    <definedName name="SHARED_FORMULA_7_166_7_166_0">#REF!*#REF!</definedName>
    <definedName name="SHARED_FORMULA_7_178_7_178_0" localSheetId="12">#REF!*#REF!</definedName>
    <definedName name="SHARED_FORMULA_7_178_7_178_0">#REF!*#REF!</definedName>
    <definedName name="SHARED_FORMULA_7_190_7_190_0" localSheetId="12">#REF!*#REF!</definedName>
    <definedName name="SHARED_FORMULA_7_190_7_190_0">#REF!*#REF!</definedName>
    <definedName name="SHARED_FORMULA_7_24_7_24_0" localSheetId="12">#REF!*#REF!</definedName>
    <definedName name="SHARED_FORMULA_7_24_7_24_0">#REF!*#REF!</definedName>
    <definedName name="SHARED_FORMULA_7_281_7_281_1">NA()</definedName>
    <definedName name="SHARED_FORMULA_7_2966_7_2966_1">NA()</definedName>
    <definedName name="SHARED_FORMULA_7_2974_7_2974_1">NA()</definedName>
    <definedName name="SHARED_FORMULA_7_40_7_40_0" localSheetId="12">#REF!*#REF!</definedName>
    <definedName name="SHARED_FORMULA_7_40_7_40_0">#REF!*#REF!</definedName>
    <definedName name="SHARED_FORMULA_7_54_7_54_0" localSheetId="12">#REF!*#REF!</definedName>
    <definedName name="SHARED_FORMULA_7_54_7_54_0">#REF!*#REF!</definedName>
    <definedName name="SHARED_FORMULA_7_65_7_65_0" localSheetId="12">#REF!*#REF!</definedName>
    <definedName name="SHARED_FORMULA_7_65_7_65_0">#REF!*#REF!</definedName>
    <definedName name="SHARED_FORMULA_7_81_7_81_0" localSheetId="12">#REF!*#REF!</definedName>
    <definedName name="SHARED_FORMULA_7_81_7_81_0">#REF!*#REF!</definedName>
    <definedName name="SHARED_FORMULA_7_90_7_90_0" localSheetId="12">#REF!*#REF!</definedName>
    <definedName name="SHARED_FORMULA_7_90_7_90_0">#REF!*#REF!</definedName>
    <definedName name="SHARED_FORMULA_8">#N/A</definedName>
    <definedName name="SHARED_FORMULA_8_21_8_21_3">NA()</definedName>
    <definedName name="SHARED_FORMULA_8_38_8_38_3">NA()</definedName>
    <definedName name="SHARED_FORMULA_8_56_8_56_3">NA()</definedName>
    <definedName name="SHARED_FORMULA_8_76_8_76_3">NA()</definedName>
    <definedName name="SHARED_FORMULA_8_8_8_8_3">NA()</definedName>
    <definedName name="SHARED_FORMULA_8_8_8_8_4">NA()</definedName>
    <definedName name="SHARED_FORMULA_9">#N/A</definedName>
    <definedName name="SHARED_FORMULA_9_120_9_120_1">NA()</definedName>
    <definedName name="SHARED_FORMULA_9_143_9_143_1">NA()</definedName>
    <definedName name="SHARED_FORMULA_9_1432_9_1432_1">NA()</definedName>
    <definedName name="SHARED_FORMULA_9_1446_9_1446_1">NA()</definedName>
    <definedName name="SHARED_FORMULA_9_1473_9_1473_1">NA()</definedName>
    <definedName name="SHARED_FORMULA_9_1487_9_1487_1">NA()</definedName>
    <definedName name="SHARED_FORMULA_9_1516_9_1516_1">NA()</definedName>
    <definedName name="SHARED_FORMULA_9_1554_9_1554_1">NA()</definedName>
    <definedName name="SHARED_FORMULA_9_1579_9_1579_1">NA()</definedName>
    <definedName name="SHARED_FORMULA_9_1589_9_1589_1">NA()</definedName>
    <definedName name="SHARED_FORMULA_9_1614_9_1614_1">NA()</definedName>
    <definedName name="SHARED_FORMULA_9_2604_9_2604_1">NA()</definedName>
    <definedName name="SHARED_FORMULA_9_281_9_281_1">NA()</definedName>
    <definedName name="SHARED_FORMULA_9_2880_9_2880_1">NA()</definedName>
    <definedName name="SHARED_FORMULA_9_2889_9_2889_1">NA()</definedName>
    <definedName name="SHARED_FORMULA_9_2967_9_2967_1">NA()</definedName>
    <definedName name="SHARED_FORMULA_9_3020_9_3020_1">NA()</definedName>
    <definedName name="SHARED_FORMULA_9_3149_9_3149_1">NA()</definedName>
    <definedName name="SHARED_FORMULA_9_3175_9_3175_1">NA()</definedName>
    <definedName name="SHARED_FORMULA_9_3185_9_3185_1">NA()</definedName>
    <definedName name="SHARED_FORMULA_9_3209_9_3209_1">NA()</definedName>
    <definedName name="SHARED_FORMULA_9_3235_9_3235_1">NA()</definedName>
    <definedName name="SHARED_FORMULA_9_3244_9_3244_1">NA()</definedName>
    <definedName name="SHARED_FORMULA_9_3254_9_3254_1">NA()</definedName>
    <definedName name="SHARED_FORMULA_9_340_9_340_1">NA()</definedName>
    <definedName name="SHARED_FORMULA_9_349_9_349_1">NA()</definedName>
    <definedName name="SHARED_FORMULA_9_359_9_359_1">NA()</definedName>
    <definedName name="SHARED_FORMULA_9_379_9_379_1">NA()</definedName>
    <definedName name="SHARED_FORMULA_9_388_9_388_1">NA()</definedName>
    <definedName name="SHARED_FORMULA_9_399_9_399_1">NA()</definedName>
    <definedName name="SHARED_FORMULA_9_407_9_407_1">NA()</definedName>
    <definedName name="SHARED_FORMULA_9_426_9_426_1">NA()</definedName>
    <definedName name="SHARED_FORMULA_9_574_9_574_1">NA()</definedName>
    <definedName name="SHARED_FORMULA_9_676_9_676_1">NA()</definedName>
    <definedName name="SHARED_FORMULA_9_740_9_740_1">NA()</definedName>
    <definedName name="SHARED_FORMULA_9_762_9_762_1">NA()</definedName>
    <definedName name="SHARED_FORMULA_9_777_9_777_1">NA()</definedName>
    <definedName name="SHARED_FORMULA_9_794_9_794_1">NA()</definedName>
    <definedName name="SHARED_FORMULA_9_819_9_819_1">NA()</definedName>
    <definedName name="SHARED_FORMULA_9_859_9_859_1">NA()</definedName>
    <definedName name="SHARED_FORMULA_9_889_9_889_1">NA()</definedName>
    <definedName name="Si" localSheetId="12" hidden="1">{#N/A,#N/A,FALSE,"GERAL";#N/A,#N/A,FALSE,"012-96";#N/A,#N/A,FALSE,"018-96";#N/A,#N/A,FALSE,"027-96";#N/A,#N/A,FALSE,"059-96";#N/A,#N/A,FALSE,"076-96";#N/A,#N/A,FALSE,"019-97";#N/A,#N/A,FALSE,"021-97";#N/A,#N/A,FALSE,"022-97";#N/A,#N/A,FALSE,"028-97"}</definedName>
    <definedName name="Si" hidden="1">{#N/A,#N/A,FALSE,"GERAL";#N/A,#N/A,FALSE,"012-96";#N/A,#N/A,FALSE,"018-96";#N/A,#N/A,FALSE,"027-96";#N/A,#N/A,FALSE,"059-96";#N/A,#N/A,FALSE,"076-96";#N/A,#N/A,FALSE,"019-97";#N/A,#N/A,FALSE,"021-97";#N/A,#N/A,FALSE,"022-97";#N/A,#N/A,FALSE,"028-97"}</definedName>
    <definedName name="SICRO" localSheetId="12">#REF!</definedName>
    <definedName name="SICRO" localSheetId="11">#REF!</definedName>
    <definedName name="SICRO">#REF!</definedName>
    <definedName name="sicronov03" localSheetId="12">#REF!</definedName>
    <definedName name="sicronov03">#REF!</definedName>
    <definedName name="SIFÃO_CROMADO" localSheetId="12">#REF!</definedName>
    <definedName name="SIFÃO_CROMADO" localSheetId="11">#REF!</definedName>
    <definedName name="SIFÃO_CROMADO">#REF!</definedName>
    <definedName name="SIH" localSheetId="12">#REF!</definedName>
    <definedName name="SIH" localSheetId="11">#REF!</definedName>
    <definedName name="SIH" localSheetId="14">#REF!</definedName>
    <definedName name="SIH">#REF!</definedName>
    <definedName name="SIM" localSheetId="12">#REF!</definedName>
    <definedName name="SIM">#REF!</definedName>
    <definedName name="sImprima" localSheetId="12">#REF!</definedName>
    <definedName name="sImprima">#REF!</definedName>
    <definedName name="SIN" localSheetId="12">#REF!</definedName>
    <definedName name="SIN">#REF!</definedName>
    <definedName name="SINAL" localSheetId="12">#REF!</definedName>
    <definedName name="SINAL">#REF!</definedName>
    <definedName name="SINALI">#REF!</definedName>
    <definedName name="sinalizacao" localSheetId="12">#REF!</definedName>
    <definedName name="sinalizacao" localSheetId="11">#REF!</definedName>
    <definedName name="sinalizacao" localSheetId="14">#REF!</definedName>
    <definedName name="sinalizacao">#REF!</definedName>
    <definedName name="Sinalização" localSheetId="12">#REF!</definedName>
    <definedName name="SINALIZAÇÃO" localSheetId="11" hidden="1">#REF!</definedName>
    <definedName name="Sinalização" localSheetId="14">#REF!</definedName>
    <definedName name="Sinalização">#REF!</definedName>
    <definedName name="sinalizacao_1" localSheetId="12">#REF!</definedName>
    <definedName name="sinalizacao_1" localSheetId="11">#REF!</definedName>
    <definedName name="sinalizacao_1" localSheetId="14">#REF!</definedName>
    <definedName name="sinalizacao_1">#REF!</definedName>
    <definedName name="sinalizacao_10" localSheetId="12">#REF!</definedName>
    <definedName name="sinalizacao_10">#REF!</definedName>
    <definedName name="sinalizacao_12" localSheetId="12">#REF!</definedName>
    <definedName name="sinalizacao_12">#REF!</definedName>
    <definedName name="sinalizacao_2" localSheetId="12">#REF!</definedName>
    <definedName name="sinalizacao_2" localSheetId="11">#REF!</definedName>
    <definedName name="sinalizacao_2" localSheetId="14">#REF!</definedName>
    <definedName name="sinalizacao_2">#REF!</definedName>
    <definedName name="sinalizacao_3" localSheetId="12">#REF!</definedName>
    <definedName name="sinalizacao_3" localSheetId="11">#REF!</definedName>
    <definedName name="sinalizacao_3" localSheetId="14">#REF!</definedName>
    <definedName name="sinalizacao_3">#REF!</definedName>
    <definedName name="sinalizacao_4" localSheetId="12">#REF!</definedName>
    <definedName name="sinalizacao_4" localSheetId="11">#REF!</definedName>
    <definedName name="sinalizacao_4" localSheetId="14">#REF!</definedName>
    <definedName name="sinalizacao_4">#REF!</definedName>
    <definedName name="sinalizacao_9" localSheetId="12">#REF!</definedName>
    <definedName name="sinalizacao_9">#REF!</definedName>
    <definedName name="SINAPI" localSheetId="12">#REF!</definedName>
    <definedName name="SINAPI">#REF!</definedName>
    <definedName name="SINAPI_AC" localSheetId="1" hidden="1">#REF!</definedName>
    <definedName name="SINAPI_AC" localSheetId="0" hidden="1">#REF!</definedName>
    <definedName name="SINAPI_AC" hidden="1">#REF!</definedName>
    <definedName name="SINTETICO" localSheetId="12" hidden="1">{#N/A,#N/A,TRUE,"TER  EXT";#N/A,#N/A,TRUE,"TER  EXT";#N/A,#N/A,TRUE,"LAT  ESQ";#N/A,#N/A,TRUE,"FRONTAL";#N/A,#N/A,TRUE,"POST";#N/A,#N/A,TRUE,"LAT  DIR"}</definedName>
    <definedName name="SINTETICO" localSheetId="15" hidden="1">{#N/A,#N/A,TRUE,"TER  EXT";#N/A,#N/A,TRUE,"TER  EXT";#N/A,#N/A,TRUE,"LAT  ESQ";#N/A,#N/A,TRUE,"FRONTAL";#N/A,#N/A,TRUE,"POST";#N/A,#N/A,TRUE,"LAT  DIR"}</definedName>
    <definedName name="SINTETICO" localSheetId="11" hidden="1">{#N/A,#N/A,TRUE,"TER  EXT";#N/A,#N/A,TRUE,"TER  EXT";#N/A,#N/A,TRUE,"LAT  ESQ";#N/A,#N/A,TRUE,"FRONTAL";#N/A,#N/A,TRUE,"POST";#N/A,#N/A,TRUE,"LAT  DIR"}</definedName>
    <definedName name="SINTETICO" hidden="1">{#N/A,#N/A,TRUE,"TER  EXT";#N/A,#N/A,TRUE,"TER  EXT";#N/A,#N/A,TRUE,"LAT  ESQ";#N/A,#N/A,TRUE,"FRONTAL";#N/A,#N/A,TRUE,"POST";#N/A,#N/A,TRUE,"LAT  DIR"}</definedName>
    <definedName name="SINV" localSheetId="12">#REF!</definedName>
    <definedName name="SINV">#REF!</definedName>
    <definedName name="Sispec00" localSheetId="12">#REF!</definedName>
    <definedName name="Sispec00" localSheetId="11">#REF!</definedName>
    <definedName name="Sispec00" localSheetId="14">#REF!</definedName>
    <definedName name="Sispec00">#REF!</definedName>
    <definedName name="Sispec98" localSheetId="12">#REF!</definedName>
    <definedName name="Sispec98" localSheetId="11">#REF!</definedName>
    <definedName name="Sispec98" localSheetId="14">#REF!</definedName>
    <definedName name="Sispec98">#REF!</definedName>
    <definedName name="SIV" localSheetId="12">#REF!</definedName>
    <definedName name="SIV" localSheetId="11">#REF!</definedName>
    <definedName name="SIV" localSheetId="14">#REF!</definedName>
    <definedName name="SIV">#REF!</definedName>
    <definedName name="SJ" localSheetId="12">#REF!</definedName>
    <definedName name="SJ">#REF!</definedName>
    <definedName name="sJateam" localSheetId="12">#REF!</definedName>
    <definedName name="sJateam">#REF!</definedName>
    <definedName name="sLaje" localSheetId="12">#REF!</definedName>
    <definedName name="sLaje">#REF!</definedName>
    <definedName name="SLEVIN" localSheetId="12"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SLEVIN"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SLRP" localSheetId="12">#REF!</definedName>
    <definedName name="SLRP">#REF!</definedName>
    <definedName name="SM" localSheetId="12">"$#REF!.$J$34"</definedName>
    <definedName name="SM" localSheetId="11">#REF!</definedName>
    <definedName name="SM">"$#REF!.$J$34"</definedName>
    <definedName name="SMC" localSheetId="12">#REF!</definedName>
    <definedName name="SMC">#REF!</definedName>
    <definedName name="sMeioFio" localSheetId="12">#REF!</definedName>
    <definedName name="sMeioFio">#REF!</definedName>
    <definedName name="sMemEstCon" localSheetId="12">#REF!</definedName>
    <definedName name="sMemEstCon">#REF!</definedName>
    <definedName name="SMW" localSheetId="12">"$#REF!.$J$36"</definedName>
    <definedName name="SMW" localSheetId="11">#REF!</definedName>
    <definedName name="SMW">"$#REF!.$J$36"</definedName>
    <definedName name="SMWA" localSheetId="12">"$#REF!.$J$35"</definedName>
    <definedName name="SMWA" localSheetId="11">#REF!</definedName>
    <definedName name="SMWA">"$#REF!.$J$35"</definedName>
    <definedName name="snv" localSheetId="12">#REF!</definedName>
    <definedName name="SNV" localSheetId="11">#REF!</definedName>
    <definedName name="snv">#REF!</definedName>
    <definedName name="sogsafra" localSheetId="12" hidden="1">#REF!</definedName>
    <definedName name="sogsafra" hidden="1">#REF!</definedName>
    <definedName name="SOLEIRA_CINZA_CORUMBA" localSheetId="12">#REF!</definedName>
    <definedName name="SOLEIRA_CINZA_CORUMBA">#REF!</definedName>
    <definedName name="SOLICI" localSheetId="11">#REF!</definedName>
    <definedName name="SOLICI">#N/A</definedName>
    <definedName name="sollimp" localSheetId="12">#REF!</definedName>
    <definedName name="sollimp">#REF!</definedName>
    <definedName name="solma" localSheetId="12">#REF!</definedName>
    <definedName name="solma">#REF!</definedName>
    <definedName name="SOLO" localSheetId="12">#REF!</definedName>
    <definedName name="SOLO">#REF!</definedName>
    <definedName name="SOLOBRITA" localSheetId="12">#REF!</definedName>
    <definedName name="SOLOBRITA">#REF!</definedName>
    <definedName name="solobritarp" localSheetId="12">#REF!</definedName>
    <definedName name="solobritarp">#REF!</definedName>
    <definedName name="SOLOCIM" localSheetId="12">#REF!</definedName>
    <definedName name="SOLOCIM">#REF!</definedName>
    <definedName name="SOLOCIMENTOMAN" localSheetId="12">#REF!</definedName>
    <definedName name="SOLOCIMENTOMAN">#REF!</definedName>
    <definedName name="SOLOCIMENTOREC" localSheetId="12">#REF!</definedName>
    <definedName name="SOLOCIMENTOREC">#REF!</definedName>
    <definedName name="SOLOCIMREP" localSheetId="12">#REF!</definedName>
    <definedName name="SOLOCIMREP">#REF!</definedName>
    <definedName name="SOLOCIMRP" localSheetId="12">#REF!</definedName>
    <definedName name="SOLOCIMRP">#REF!</definedName>
    <definedName name="solomecanizado" localSheetId="12">#REF!</definedName>
    <definedName name="solomecanizado">#REF!</definedName>
    <definedName name="SOLOREMFMAN" localSheetId="12">#REF!</definedName>
    <definedName name="SOLOREMFMAN">#REF!</definedName>
    <definedName name="SOLOREMFREC" localSheetId="12">#REF!</definedName>
    <definedName name="SOLOREMFREC">#REF!</definedName>
    <definedName name="SOLOREMQREC" localSheetId="12">#REF!</definedName>
    <definedName name="SOLOREMQREC">#REF!</definedName>
    <definedName name="SOLORP" localSheetId="12">#REF!</definedName>
    <definedName name="SOLORP">#REF!</definedName>
    <definedName name="SOLORPDMAN" localSheetId="12">#REF!</definedName>
    <definedName name="SOLORPDMAN">#REF!</definedName>
    <definedName name="SOLORPDMEC" localSheetId="12">#REF!</definedName>
    <definedName name="SOLORPDMEC">#REF!</definedName>
    <definedName name="SOLORPMAN" localSheetId="12">#REF!</definedName>
    <definedName name="SOLORPMAN">#REF!</definedName>
    <definedName name="SOLOTOTAL" localSheetId="12">#REF!</definedName>
    <definedName name="SOLOTOTAL">#REF!</definedName>
    <definedName name="SOLPIR" localSheetId="12">#REF!</definedName>
    <definedName name="SOLPIR">#REF!</definedName>
    <definedName name="SOLU_LIMPADORA" localSheetId="12">#REF!</definedName>
    <definedName name="SOLU_LIMPADORA">#REF!</definedName>
    <definedName name="SoluçãoIntervençãoFuncional" localSheetId="12">#REF!</definedName>
    <definedName name="SoluçãoIntervençãoFuncional">#REF!</definedName>
    <definedName name="Soluções_3ªF" localSheetId="12">OFFSET(#REF!,MATCH("3ª FAIXA",#REF!,0),0,MATCH("ACOSTAMENTO",#REF!,0)-MATCH("3ª FAIXA",#REF!,0),1)</definedName>
    <definedName name="Soluções_3ªF" localSheetId="11">OFFSET(#REF!,MATCH("3ª FAIXA",#REF!,0),0,MATCH("ACOSTAMENTO",#REF!,0)-MATCH("3ª FAIXA",#REF!,0),1)</definedName>
    <definedName name="Soluções_3ªF" localSheetId="14">OFFSET(#REF!,MATCH("3ª FAIXA",#REF!,0),0,MATCH("ACOSTAMENTO",#REF!,0)-MATCH("3ª FAIXA",#REF!,0),1)</definedName>
    <definedName name="Soluções_3ªF">OFFSET(#REF!,MATCH("3ª FAIXA",#REF!,0),0,MATCH("ACOSTAMENTO",#REF!,0)-MATCH("3ª FAIXA",#REF!,0),1)</definedName>
    <definedName name="Soluções_Acost" localSheetId="12">OFFSET(#REF!,MATCH("ACOSTAMENTO",#REF!,0),0,MATCH("DRENAGEM SUPERFICIAL",#REF!,0)-MATCH("ACOSTAMENTO",#REF!,0),1)</definedName>
    <definedName name="Soluções_Acost" localSheetId="11">OFFSET(#REF!,MATCH("ACOSTAMENTO",#REF!,0),0,MATCH("DRENAGEM SUPERFICIAL",#REF!,0)-MATCH("ACOSTAMENTO",#REF!,0),1)</definedName>
    <definedName name="Soluções_Acost" localSheetId="14">OFFSET(#REF!,MATCH("ACOSTAMENTO",#REF!,0),0,MATCH("DRENAGEM SUPERFICIAL",#REF!,0)-MATCH("ACOSTAMENTO",#REF!,0),1)</definedName>
    <definedName name="Soluções_Acost">OFFSET(#REF!,MATCH("ACOSTAMENTO",#REF!,0),0,MATCH("DRENAGEM SUPERFICIAL",#REF!,0)-MATCH("ACOSTAMENTO",#REF!,0),1)</definedName>
    <definedName name="Soluções_Pista" localSheetId="12">OFFSET(#REF!,MATCH("PISTA ROLAMENTO",#REF!,0),0,MATCH("3ª FAIXA",#REF!,0)-MATCH("PISTA ROLAMENTO",#REF!,0),1)</definedName>
    <definedName name="Soluções_Pista" localSheetId="11">OFFSET(#REF!,MATCH("PISTA ROLAMENTO",#REF!,0),0,MATCH("3ª FAIXA",#REF!,0)-MATCH("PISTA ROLAMENTO",#REF!,0),1)</definedName>
    <definedName name="Soluções_Pista" localSheetId="14">OFFSET(#REF!,MATCH("PISTA ROLAMENTO",#REF!,0),0,MATCH("3ª FAIXA",#REF!,0)-MATCH("PISTA ROLAMENTO",#REF!,0),1)</definedName>
    <definedName name="Soluções_Pista">OFFSET(#REF!,MATCH("PISTA ROLAMENTO",#REF!,0),0,MATCH("3ª FAIXA",#REF!,0)-MATCH("PISTA ROLAMENTO",#REF!,0),1)</definedName>
    <definedName name="solver_adj" localSheetId="12" hidden="1">#REF!,#REF!</definedName>
    <definedName name="solver_adj" hidden="1">#REF!,#REF!</definedName>
    <definedName name="solver_cvg" hidden="1">0.001</definedName>
    <definedName name="solver_drv" hidden="1">1</definedName>
    <definedName name="solver_est" hidden="1">1</definedName>
    <definedName name="solver_itr" hidden="1">100</definedName>
    <definedName name="solver_lin" hidden="1">0</definedName>
    <definedName name="solver_neg" hidden="1">2</definedName>
    <definedName name="solver_num" hidden="1">0</definedName>
    <definedName name="solver_nwt" hidden="1">1</definedName>
    <definedName name="solver_opt" localSheetId="12" hidden="1">#REF!</definedName>
    <definedName name="solver_opt" localSheetId="15" hidden="1">'[13]61M-CBMI:MAT-BET'!$H$18</definedName>
    <definedName name="solver_opt" localSheetId="11" hidden="1">#REF!</definedName>
    <definedName name="solver_opt" localSheetId="6" hidden="1">#REF!</definedName>
    <definedName name="solver_opt" hidden="1">'[4]61M-CBMI:MAT-BET'!$H$18</definedName>
    <definedName name="solver_pre" hidden="1">0.000001</definedName>
    <definedName name="solver_rel1" localSheetId="12" hidden="1">3</definedName>
    <definedName name="solver_rel1" localSheetId="11" hidden="1">3</definedName>
    <definedName name="solver_rel1" hidden="1">3</definedName>
    <definedName name="solver_rel2" hidden="1">3</definedName>
    <definedName name="solver_rhs1" hidden="1">0</definedName>
    <definedName name="solver_rhs2" hidden="1">0</definedName>
    <definedName name="solver_scl" hidden="1">2</definedName>
    <definedName name="solver_sho" hidden="1">2</definedName>
    <definedName name="solver_tim" hidden="1">100</definedName>
    <definedName name="solver_tmp" hidden="1">0</definedName>
    <definedName name="solver_tol" hidden="1">0.05</definedName>
    <definedName name="solver_typ" hidden="1">1</definedName>
    <definedName name="solver_val" hidden="1">0</definedName>
    <definedName name="SOMA1" localSheetId="12">#REF!</definedName>
    <definedName name="SOMA1">#REF!</definedName>
    <definedName name="SOMA1_13" localSheetId="12">#REF!</definedName>
    <definedName name="SOMA1_13">#REF!</definedName>
    <definedName name="SOMA1_14" localSheetId="12">#REF!</definedName>
    <definedName name="SOMA1_14">#REF!</definedName>
    <definedName name="SOMA2" localSheetId="12">#REF!</definedName>
    <definedName name="SOMA2">#REF!</definedName>
    <definedName name="SOMA2_13" localSheetId="12">#REF!</definedName>
    <definedName name="SOMA2_13">#REF!</definedName>
    <definedName name="SOMA2_14" localSheetId="12">#REF!</definedName>
    <definedName name="SOMA2_14">#REF!</definedName>
    <definedName name="SOMA3" localSheetId="12">#REF!</definedName>
    <definedName name="SOMA3">#REF!</definedName>
    <definedName name="SOMA3_13" localSheetId="12">#REF!</definedName>
    <definedName name="SOMA3_13">#REF!</definedName>
    <definedName name="SOMA3_14" localSheetId="12">#REF!</definedName>
    <definedName name="SOMA3_14">#REF!</definedName>
    <definedName name="SOMA4" localSheetId="12">#REF!</definedName>
    <definedName name="SOMA4">#REF!</definedName>
    <definedName name="SOMA4_13" localSheetId="12">#REF!</definedName>
    <definedName name="SOMA4_13">#REF!</definedName>
    <definedName name="SOMA4_14" localSheetId="12">#REF!</definedName>
    <definedName name="SOMA4_14">#REF!</definedName>
    <definedName name="SOMA5" localSheetId="12">#REF!</definedName>
    <definedName name="SOMA5">#REF!</definedName>
    <definedName name="SOMA5_13" localSheetId="12">#REF!</definedName>
    <definedName name="SOMA5_13">#REF!</definedName>
    <definedName name="SOMA5_14" localSheetId="12">#REF!</definedName>
    <definedName name="SOMA5_14">#REF!</definedName>
    <definedName name="SOMA6" localSheetId="12">#REF!</definedName>
    <definedName name="SOMA6">#REF!</definedName>
    <definedName name="SOMA7" localSheetId="12">#REF!</definedName>
    <definedName name="SOMA7">#REF!</definedName>
    <definedName name="SomaMedAtual" localSheetId="12">SUM(IF(#REF!=#REF!,IF(#REF!=#REF!,#REF!)))</definedName>
    <definedName name="SomaMedAtual" localSheetId="11">SUM(IF(#REF!=#REF!,IF(#REF!=#REF!,#REF!)))</definedName>
    <definedName name="SomaMedAtual" localSheetId="14">SUM(IF(#REF!=#REF!,IF(#REF!=#REF!,#REF!)))</definedName>
    <definedName name="SomaMedAtual">SUM(IF(#REF!=#REF!,IF(#REF!=#REF!,#REF!)))</definedName>
    <definedName name="souza" localSheetId="12">#REF!</definedName>
    <definedName name="souza">#REF!</definedName>
    <definedName name="SP" localSheetId="12">#REF!</definedName>
    <definedName name="SP">#REF!</definedName>
    <definedName name="sPintLig" localSheetId="12">#REF!</definedName>
    <definedName name="sPintLig">#REF!</definedName>
    <definedName name="sPintLigac" localSheetId="12">#REF!</definedName>
    <definedName name="sPintLigac">#REF!</definedName>
    <definedName name="sPMQ" localSheetId="12">#REF!</definedName>
    <definedName name="sPMQ">#REF!</definedName>
    <definedName name="SPO" localSheetId="12" hidden="1">#REF!</definedName>
    <definedName name="SPO" hidden="1">#REF!</definedName>
    <definedName name="sRegSLeito" localSheetId="12">#REF!</definedName>
    <definedName name="sRegSLeito">#REF!</definedName>
    <definedName name="sRegular" localSheetId="12">#REF!</definedName>
    <definedName name="sRegular">#REF!</definedName>
    <definedName name="sRemMatBet" localSheetId="12">#REF!</definedName>
    <definedName name="sRemMatBet">#REF!</definedName>
    <definedName name="sRemMatGra" localSheetId="12">#REF!</definedName>
    <definedName name="sRemMatGra">#REF!</definedName>
    <definedName name="SRH" localSheetId="12" hidden="1">{#N/A,#N/A,FALSE,"GERAL";#N/A,#N/A,FALSE,"012-96";#N/A,#N/A,FALSE,"018-96";#N/A,#N/A,FALSE,"027-96";#N/A,#N/A,FALSE,"059-96";#N/A,#N/A,FALSE,"076-96";#N/A,#N/A,FALSE,"019-97";#N/A,#N/A,FALSE,"021-97";#N/A,#N/A,FALSE,"022-97";#N/A,#N/A,FALSE,"028-97"}</definedName>
    <definedName name="SRH" hidden="1">{#N/A,#N/A,FALSE,"GERAL";#N/A,#N/A,FALSE,"012-96";#N/A,#N/A,FALSE,"018-96";#N/A,#N/A,FALSE,"027-96";#N/A,#N/A,FALSE,"059-96";#N/A,#N/A,FALSE,"076-96";#N/A,#N/A,FALSE,"019-97";#N/A,#N/A,FALSE,"021-97";#N/A,#N/A,FALSE,"022-97";#N/A,#N/A,FALSE,"028-97"}</definedName>
    <definedName name="SRROO" localSheetId="12">#REF!</definedName>
    <definedName name="SRROO">#REF!</definedName>
    <definedName name="srsdgqge" localSheetId="12">#REF!</definedName>
    <definedName name="srsdgqge" localSheetId="11">#REF!</definedName>
    <definedName name="srsdgqge" localSheetId="14">#REF!</definedName>
    <definedName name="srsdgqge">#REF!</definedName>
    <definedName name="SRTSRT" localSheetId="12" hidden="1">{#N/A,#N/A,FALSE,"GERAL";#N/A,#N/A,FALSE,"012-96";#N/A,#N/A,FALSE,"018-96";#N/A,#N/A,FALSE,"027-96";#N/A,#N/A,FALSE,"059-96";#N/A,#N/A,FALSE,"076-96";#N/A,#N/A,FALSE,"019-97";#N/A,#N/A,FALSE,"021-97";#N/A,#N/A,FALSE,"022-97";#N/A,#N/A,FALSE,"028-97"}</definedName>
    <definedName name="SRTSRT" hidden="1">{#N/A,#N/A,FALSE,"GERAL";#N/A,#N/A,FALSE,"012-96";#N/A,#N/A,FALSE,"018-96";#N/A,#N/A,FALSE,"027-96";#N/A,#N/A,FALSE,"059-96";#N/A,#N/A,FALSE,"076-96";#N/A,#N/A,FALSE,"019-97";#N/A,#N/A,FALSE,"021-97";#N/A,#N/A,FALSE,"022-97";#N/A,#N/A,FALSE,"028-97"}</definedName>
    <definedName name="SRTST" localSheetId="12" hidden="1">{#N/A,#N/A,FALSE,"GERAL";#N/A,#N/A,FALSE,"012-96";#N/A,#N/A,FALSE,"018-96";#N/A,#N/A,FALSE,"027-96";#N/A,#N/A,FALSE,"059-96";#N/A,#N/A,FALSE,"076-96";#N/A,#N/A,FALSE,"019-97";#N/A,#N/A,FALSE,"021-97";#N/A,#N/A,FALSE,"022-97";#N/A,#N/A,FALSE,"028-97"}</definedName>
    <definedName name="SRTST" hidden="1">{#N/A,#N/A,FALSE,"GERAL";#N/A,#N/A,FALSE,"012-96";#N/A,#N/A,FALSE,"018-96";#N/A,#N/A,FALSE,"027-96";#N/A,#N/A,FALSE,"059-96";#N/A,#N/A,FALSE,"076-96";#N/A,#N/A,FALSE,"019-97";#N/A,#N/A,FALSE,"021-97";#N/A,#N/A,FALSE,"022-97";#N/A,#N/A,FALSE,"028-97"}</definedName>
    <definedName name="SRV" localSheetId="17" hidden="1">#REF!</definedName>
    <definedName name="SRV" localSheetId="12" hidden="1">#REF!</definedName>
    <definedName name="SRV" localSheetId="15" hidden="1">#REF!</definedName>
    <definedName name="SRV" localSheetId="11" hidden="1">#REF!</definedName>
    <definedName name="SRV" localSheetId="6" hidden="1">#REF!</definedName>
    <definedName name="SRV" localSheetId="14" hidden="1">#REF!</definedName>
    <definedName name="SRV" localSheetId="16" hidden="1">#REF!</definedName>
    <definedName name="SRV" localSheetId="1" hidden="1">#REF!</definedName>
    <definedName name="SRV" localSheetId="0" hidden="1">#REF!</definedName>
    <definedName name="SRV" hidden="1">#REF!</definedName>
    <definedName name="SS" localSheetId="17" hidden="1">#REF!</definedName>
    <definedName name="SS" localSheetId="12" hidden="1">#REF!</definedName>
    <definedName name="ss" localSheetId="11" hidden="1">{#N/A,#N/A,FALSE,"Cronograma";#N/A,#N/A,FALSE,"Cronogr. 2"}</definedName>
    <definedName name="SS" localSheetId="6" hidden="1">#REF!</definedName>
    <definedName name="SS" localSheetId="14" hidden="1">#REF!</definedName>
    <definedName name="SS" localSheetId="16" hidden="1">#REF!</definedName>
    <definedName name="ss" hidden="1">{#N/A,#N/A,FALSE,"Cronograma";#N/A,#N/A,FALSE,"Cronogr. 2"}</definedName>
    <definedName name="sSarjeta" localSheetId="12">#REF!</definedName>
    <definedName name="sSarjeta">#REF!</definedName>
    <definedName name="SSD" localSheetId="11">#REF!</definedName>
    <definedName name="SSD">#N/A</definedName>
    <definedName name="SSDEEEEEE" localSheetId="12">Plan1</definedName>
    <definedName name="SSDEEEEEE">Plan1</definedName>
    <definedName name="SSEG" localSheetId="12">#REF!</definedName>
    <definedName name="SSEG">#REF!</definedName>
    <definedName name="sSinHor" localSheetId="12">#REF!</definedName>
    <definedName name="sSinHor">#REF!</definedName>
    <definedName name="ssrs" localSheetId="12" hidden="1">{#N/A,#N/A,TRUE,"Serviços"}</definedName>
    <definedName name="ssrs" hidden="1">{#N/A,#N/A,TRUE,"Serviços"}</definedName>
    <definedName name="SSS" localSheetId="17" hidden="1">{#N/A,#N/A,FALSE,"MO (2)"}</definedName>
    <definedName name="SSS" localSheetId="12" hidden="1">{#N/A,#N/A,FALSE,"MO (2)"}</definedName>
    <definedName name="SSS" localSheetId="15" hidden="1">{#N/A,#N/A,FALSE,"MO (2)"}</definedName>
    <definedName name="SSS" localSheetId="11" hidden="1">{#N/A,#N/A,FALSE,"MO (2)"}</definedName>
    <definedName name="SSS" localSheetId="6" hidden="1">{#N/A,#N/A,FALSE,"MO (2)"}</definedName>
    <definedName name="SSS" localSheetId="16" hidden="1">{#N/A,#N/A,FALSE,"MO (2)"}</definedName>
    <definedName name="SSS" hidden="1">{#N/A,#N/A,FALSE,"MO (2)"}</definedName>
    <definedName name="SSS_1" localSheetId="12" hidden="1">{#N/A,#N/A,FALSE,"MO (2)"}</definedName>
    <definedName name="SSS_1" localSheetId="11" hidden="1">{#N/A,#N/A,FALSE,"MO (2)"}</definedName>
    <definedName name="SSS_1" hidden="1">{#N/A,#N/A,FALSE,"MO (2)"}</definedName>
    <definedName name="sssa" localSheetId="12">BDI!servico</definedName>
    <definedName name="sssa" localSheetId="11">#N/A</definedName>
    <definedName name="sssa" localSheetId="14">'Mapa+Binômio'!servico</definedName>
    <definedName name="sssa">[0]!servico</definedName>
    <definedName name="sssd" localSheetId="12">BDI!sssd</definedName>
    <definedName name="sssd" localSheetId="11">#N/A</definedName>
    <definedName name="sssd">[0]!sssd</definedName>
    <definedName name="ssss">#N/A</definedName>
    <definedName name="ssssa" localSheetId="12">#REF!</definedName>
    <definedName name="ssssa">#REF!</definedName>
    <definedName name="sssss" localSheetId="12" hidden="1">{"PARTE1",#N/A,FALSE,"Plan1"}</definedName>
    <definedName name="sssss" hidden="1">{"PARTE1",#N/A,FALSE,"Plan1"}</definedName>
    <definedName name="ssssss" localSheetId="12" hidden="1">{#N/A,#N/A,FALSE,"MO (2)"}</definedName>
    <definedName name="ssssss" localSheetId="11" hidden="1">{#N/A,#N/A,FALSE,"MO (2)"}</definedName>
    <definedName name="ssssss" hidden="1">{#N/A,#N/A,FALSE,"MO (2)"}</definedName>
    <definedName name="SSSSSSAAAA" localSheetId="12">Plan1</definedName>
    <definedName name="SSSSSSAAAA">Plan1</definedName>
    <definedName name="SSSSSSS" localSheetId="12">#REF!</definedName>
    <definedName name="SSSSSSS">#REF!</definedName>
    <definedName name="SSSSSSSSS" localSheetId="12" hidden="1">{"PARTE1",#N/A,FALSE,"Plan1"}</definedName>
    <definedName name="SSSSSSSSS" hidden="1">{"PARTE1",#N/A,FALSE,"Plan1"}</definedName>
    <definedName name="SSSSSSSSSSS" localSheetId="11">[0]!Plan1</definedName>
    <definedName name="SSSSSSSSSSS">#N/A</definedName>
    <definedName name="sssssssssssssssssssss" localSheetId="17" hidden="1">{#N/A,#N/A,TRUE,"Plan1"}</definedName>
    <definedName name="sssssssssssssssssssss" localSheetId="12" hidden="1">{#N/A,#N/A,TRUE,"Plan1"}</definedName>
    <definedName name="sssssssssssssssssssss" localSheetId="15" hidden="1">{#N/A,#N/A,TRUE,"Plan1"}</definedName>
    <definedName name="sssssssssssssssssssss" localSheetId="11" hidden="1">{#N/A,#N/A,TRUE,"Plan1"}</definedName>
    <definedName name="sssssssssssssssssssss" localSheetId="6" hidden="1">{#N/A,#N/A,TRUE,"Plan1"}</definedName>
    <definedName name="sssssssssssssssssssss" localSheetId="16" hidden="1">{#N/A,#N/A,TRUE,"Plan1"}</definedName>
    <definedName name="sssssssssssssssssssss" hidden="1">{#N/A,#N/A,TRUE,"Plan1"}</definedName>
    <definedName name="sssssssssssssssssssss_1" localSheetId="12" hidden="1">{#N/A,#N/A,TRUE,"Plan1"}</definedName>
    <definedName name="sssssssssssssssssssss_1" localSheetId="11" hidden="1">{#N/A,#N/A,TRUE,"Plan1"}</definedName>
    <definedName name="sssssssssssssssssssss_1" hidden="1">{#N/A,#N/A,TRUE,"Plan1"}</definedName>
    <definedName name="sSTC01" localSheetId="12">#REF!</definedName>
    <definedName name="sSTC01">#REF!</definedName>
    <definedName name="sSubBase" localSheetId="12">#REF!</definedName>
    <definedName name="sSubBase">#REF!</definedName>
    <definedName name="ST" localSheetId="12">#REF!</definedName>
    <definedName name="ST">#REF!</definedName>
    <definedName name="STOT01_010_0020" localSheetId="12">#REF!</definedName>
    <definedName name="STOT01_010_0020">#REF!</definedName>
    <definedName name="STOT01_010_0020_1" localSheetId="12">#REF!</definedName>
    <definedName name="STOT01_010_0020_1">#REF!</definedName>
    <definedName name="STOT01_050_0040" localSheetId="12">#REF!</definedName>
    <definedName name="STOT01_050_0040">#REF!</definedName>
    <definedName name="STOT01_050_0040_1" localSheetId="12">#REF!</definedName>
    <definedName name="STOT01_050_0040_1">#REF!</definedName>
    <definedName name="STOT01_110_0010" localSheetId="12">#REF!</definedName>
    <definedName name="STOT01_110_0010">#REF!</definedName>
    <definedName name="STOT01_110_0010_1" localSheetId="12">#REF!</definedName>
    <definedName name="STOT01_110_0010_1">#REF!</definedName>
    <definedName name="STOT01_110_0295" localSheetId="12">#REF!</definedName>
    <definedName name="STOT01_110_0295">#REF!</definedName>
    <definedName name="STOT01_110_0295_1" localSheetId="12">#REF!</definedName>
    <definedName name="STOT01_110_0295_1">#REF!</definedName>
    <definedName name="STOT01_110_0720" localSheetId="12">#REF!</definedName>
    <definedName name="STOT01_110_0720">#REF!</definedName>
    <definedName name="STOT01_110_0720_1" localSheetId="12">#REF!</definedName>
    <definedName name="STOT01_110_0720_1">#REF!</definedName>
    <definedName name="STOT01_120_O22O" localSheetId="12">#REF!</definedName>
    <definedName name="STOT01_120_O22O">#REF!</definedName>
    <definedName name="STOT01_120_O22O_1" localSheetId="12">#REF!</definedName>
    <definedName name="STOT01_120_O22O_1">#REF!</definedName>
    <definedName name="STOT01_150_0130" localSheetId="12">#REF!</definedName>
    <definedName name="STOT01_150_0130">#REF!</definedName>
    <definedName name="STOT01_150_0190" localSheetId="12">#REF!</definedName>
    <definedName name="STOT01_150_0190">#REF!</definedName>
    <definedName name="STOT01_150_0190_1" localSheetId="12">#REF!</definedName>
    <definedName name="STOT01_150_0190_1">#REF!</definedName>
    <definedName name="STOT01_250_0020" localSheetId="12">#REF!</definedName>
    <definedName name="STOT01_250_0020">#REF!</definedName>
    <definedName name="STOT01_250_0020_1" localSheetId="12">#REF!</definedName>
    <definedName name="STOT01_250_0020_1">#REF!</definedName>
    <definedName name="STOT01_250_0040" localSheetId="12">#REF!</definedName>
    <definedName name="STOT01_250_0040">#REF!</definedName>
    <definedName name="STOT01_250_0040_1" localSheetId="12">#REF!</definedName>
    <definedName name="STOT01_250_0040_1">#REF!</definedName>
    <definedName name="STOT01_250_0340" localSheetId="12">#REF!</definedName>
    <definedName name="STOT01_250_0340">#REF!</definedName>
    <definedName name="STOT01_250_0340_1" localSheetId="12">#REF!</definedName>
    <definedName name="STOT01_250_0340_1">#REF!</definedName>
    <definedName name="STOT01_2500040" localSheetId="12">#REF!</definedName>
    <definedName name="STOT01_2500040">#REF!</definedName>
    <definedName name="STOT01_2500040_1" localSheetId="12">#REF!</definedName>
    <definedName name="STOT01_2500040_1">#REF!</definedName>
    <definedName name="STOT02_010_0020" localSheetId="12">#REF!</definedName>
    <definedName name="STOT02_010_0020">#REF!</definedName>
    <definedName name="STOT02_010_0020_1" localSheetId="12">#REF!</definedName>
    <definedName name="STOT02_010_0020_1">#REF!</definedName>
    <definedName name="STOT02_010_0030" localSheetId="12">#REF!</definedName>
    <definedName name="STOT02_010_0030">#REF!</definedName>
    <definedName name="STOT02_010_0030_1" localSheetId="12">#REF!</definedName>
    <definedName name="STOT02_010_0030_1">#REF!</definedName>
    <definedName name="STOT02_010_0050" localSheetId="12">#REF!</definedName>
    <definedName name="STOT02_010_0050">#REF!</definedName>
    <definedName name="STOT02_010_0050_1" localSheetId="12">#REF!</definedName>
    <definedName name="STOT02_010_0050_1">#REF!</definedName>
    <definedName name="STOT02_010_0060" localSheetId="12">#REF!</definedName>
    <definedName name="STOT02_010_0060">#REF!</definedName>
    <definedName name="STOT02_010_0060_1" localSheetId="12">#REF!</definedName>
    <definedName name="STOT02_010_0060_1">#REF!</definedName>
    <definedName name="STOT02_010_0065" localSheetId="12">#REF!</definedName>
    <definedName name="STOT02_010_0065">#REF!</definedName>
    <definedName name="STOT02_010_0065_1" localSheetId="12">#REF!</definedName>
    <definedName name="STOT02_010_0065_1">#REF!</definedName>
    <definedName name="STOT02_010_0080" localSheetId="12">#REF!</definedName>
    <definedName name="STOT02_010_0080">#REF!</definedName>
    <definedName name="STOT02_010_0080_1" localSheetId="12">#REF!</definedName>
    <definedName name="STOT02_010_0080_1">#REF!</definedName>
    <definedName name="STOT02_010_0090" localSheetId="12">#REF!</definedName>
    <definedName name="STOT02_010_0090">#REF!</definedName>
    <definedName name="STOT02_010_0090_1" localSheetId="12">#REF!</definedName>
    <definedName name="STOT02_010_0090_1">#REF!</definedName>
    <definedName name="STOT02_010_0130" localSheetId="12">#REF!</definedName>
    <definedName name="STOT02_010_0130">#REF!</definedName>
    <definedName name="STOT02_010_0130_1" localSheetId="12">#REF!</definedName>
    <definedName name="STOT02_010_0130_1">#REF!</definedName>
    <definedName name="STOT02_010_0140" localSheetId="12">#REF!</definedName>
    <definedName name="STOT02_010_0140">#REF!</definedName>
    <definedName name="STOT02_010_0140_1" localSheetId="12">#REF!</definedName>
    <definedName name="STOT02_010_0140_1">#REF!</definedName>
    <definedName name="STOT02_010_0150" localSheetId="12">#REF!</definedName>
    <definedName name="STOT02_010_0150">#REF!</definedName>
    <definedName name="STOT02_010_0150_1" localSheetId="12">#REF!</definedName>
    <definedName name="STOT02_010_0150_1">#REF!</definedName>
    <definedName name="STOT02_020_0020" localSheetId="12">#REF!</definedName>
    <definedName name="STOT02_020_0020">#REF!</definedName>
    <definedName name="STOT02_020_0020_1" localSheetId="12">#REF!</definedName>
    <definedName name="STOT02_020_0020_1">#REF!</definedName>
    <definedName name="STOT02_040_0320" localSheetId="12">#REF!</definedName>
    <definedName name="STOT02_040_0320">#REF!</definedName>
    <definedName name="STOT02_040_0320_1" localSheetId="12">#REF!</definedName>
    <definedName name="STOT02_040_0320_1">#REF!</definedName>
    <definedName name="STOT02_040_3910" localSheetId="12">#REF!</definedName>
    <definedName name="STOT02_040_3910">#REF!</definedName>
    <definedName name="STOT02_040_3910_1" localSheetId="12">#REF!</definedName>
    <definedName name="STOT02_040_3910_1">#REF!</definedName>
    <definedName name="STOT02_040_3930" localSheetId="12">#REF!</definedName>
    <definedName name="STOT02_040_3930">#REF!</definedName>
    <definedName name="STOT02_040_3930_1" localSheetId="12">#REF!</definedName>
    <definedName name="STOT02_040_3930_1">#REF!</definedName>
    <definedName name="STOT02_040_7438" localSheetId="12">#REF!</definedName>
    <definedName name="STOT02_040_7438">#REF!</definedName>
    <definedName name="STOT02_040_7438_1" localSheetId="12">#REF!</definedName>
    <definedName name="STOT02_040_7438_1">#REF!</definedName>
    <definedName name="STOT02_110_0136" localSheetId="12">#REF!</definedName>
    <definedName name="STOT02_110_0136">#REF!</definedName>
    <definedName name="STOT02_110_0136_1" localSheetId="12">#REF!</definedName>
    <definedName name="STOT02_110_0136_1">#REF!</definedName>
    <definedName name="STOT02_110_0736" localSheetId="12">#REF!</definedName>
    <definedName name="STOT02_110_0736">#REF!</definedName>
    <definedName name="STOT02_110_0736_1" localSheetId="12">#REF!</definedName>
    <definedName name="STOT02_110_0736_1">#REF!</definedName>
    <definedName name="STOT02_110_1866" localSheetId="12">#REF!</definedName>
    <definedName name="STOT02_110_1866">#REF!</definedName>
    <definedName name="STOT02_110_1866_1" localSheetId="12">#REF!</definedName>
    <definedName name="STOT02_110_1866_1">#REF!</definedName>
    <definedName name="STOT02_110_2021" localSheetId="12">#REF!</definedName>
    <definedName name="STOT02_110_2021">#REF!</definedName>
    <definedName name="STOT02_110_2021_1" localSheetId="12">#REF!</definedName>
    <definedName name="STOT02_110_2021_1">#REF!</definedName>
    <definedName name="STOT02_110_2070" localSheetId="12">#REF!</definedName>
    <definedName name="STOT02_110_2070">#REF!</definedName>
    <definedName name="STOT02_110_2070_1" localSheetId="12">#REF!</definedName>
    <definedName name="STOT02_110_2070_1">#REF!</definedName>
    <definedName name="STOT02_110_2284" localSheetId="12">#REF!</definedName>
    <definedName name="STOT02_110_2284">#REF!</definedName>
    <definedName name="STOT02_110_2284_1" localSheetId="12">#REF!</definedName>
    <definedName name="STOT02_110_2284_1">#REF!</definedName>
    <definedName name="STOT02_110_2758" localSheetId="12">#REF!</definedName>
    <definedName name="STOT02_110_2758">#REF!</definedName>
    <definedName name="STOT02_110_2758_1" localSheetId="12">#REF!</definedName>
    <definedName name="STOT02_110_2758_1">#REF!</definedName>
    <definedName name="STOT02_110_3862" localSheetId="12">#REF!</definedName>
    <definedName name="STOT02_110_3862">#REF!</definedName>
    <definedName name="STOT02_110_3862_1" localSheetId="12">#REF!</definedName>
    <definedName name="STOT02_110_3862_1">#REF!</definedName>
    <definedName name="STOT02_110_3868" localSheetId="12">#REF!</definedName>
    <definedName name="STOT02_110_3868">#REF!</definedName>
    <definedName name="STOT02_110_3926" localSheetId="12">#REF!</definedName>
    <definedName name="STOT02_110_3926">#REF!</definedName>
    <definedName name="STOT02_110_3926_1" localSheetId="12">#REF!</definedName>
    <definedName name="STOT02_110_3926_1">#REF!</definedName>
    <definedName name="STOT02_110_4292" localSheetId="12">#REF!</definedName>
    <definedName name="STOT02_110_4292">#REF!</definedName>
    <definedName name="STOT02_110_4292_1" localSheetId="12">#REF!</definedName>
    <definedName name="STOT02_110_4292_1">#REF!</definedName>
    <definedName name="STOT02_110_4760" localSheetId="12">#REF!</definedName>
    <definedName name="STOT02_110_4760">#REF!</definedName>
    <definedName name="STOT02_110_4760_1" localSheetId="12">#REF!</definedName>
    <definedName name="STOT02_110_4760_1">#REF!</definedName>
    <definedName name="STOT02_120_0010" localSheetId="12">#REF!</definedName>
    <definedName name="STOT02_120_0010">#REF!</definedName>
    <definedName name="STOT02_120_0010_1" localSheetId="12">#REF!</definedName>
    <definedName name="STOT02_120_0010_1">#REF!</definedName>
    <definedName name="STOT02_120_0040" localSheetId="12">#REF!</definedName>
    <definedName name="STOT02_120_0040">#REF!</definedName>
    <definedName name="STOT02_120_0040_1" localSheetId="12">#REF!</definedName>
    <definedName name="STOT02_120_0040_1">#REF!</definedName>
    <definedName name="STOT02_140_0040" localSheetId="12">#REF!</definedName>
    <definedName name="STOT02_140_0040">#REF!</definedName>
    <definedName name="STOT02_140_0040_1" localSheetId="12">#REF!</definedName>
    <definedName name="STOT02_140_0040_1">#REF!</definedName>
    <definedName name="STOT02_160_0010" localSheetId="12">#REF!</definedName>
    <definedName name="STOT02_160_0010">#REF!</definedName>
    <definedName name="STOT02_160_0010_1" localSheetId="12">#REF!</definedName>
    <definedName name="STOT02_160_0010_1">#REF!</definedName>
    <definedName name="STOT02_160_0075" localSheetId="12">#REF!</definedName>
    <definedName name="STOT02_160_0075">#REF!</definedName>
    <definedName name="STOT02_160_0075_1" localSheetId="12">#REF!</definedName>
    <definedName name="STOT02_160_0075_1">#REF!</definedName>
    <definedName name="STOT02_210_0030" localSheetId="12">#REF!</definedName>
    <definedName name="STOT02_210_0030">#REF!</definedName>
    <definedName name="STOT02_210_0030_1" localSheetId="12">#REF!</definedName>
    <definedName name="STOT02_210_0030_1">#REF!</definedName>
    <definedName name="STOT02_210_0110" localSheetId="12">#REF!</definedName>
    <definedName name="STOT02_210_0110">#REF!</definedName>
    <definedName name="STOT02_210_0110_1" localSheetId="12">#REF!</definedName>
    <definedName name="STOT02_210_0110_1">#REF!</definedName>
    <definedName name="STOT02_210_0290" localSheetId="12">#REF!</definedName>
    <definedName name="STOT02_210_0290">#REF!</definedName>
    <definedName name="STOT02_210_0290_1" localSheetId="12">#REF!</definedName>
    <definedName name="STOT02_210_0290_1">#REF!</definedName>
    <definedName name="STOT02_210_0320" localSheetId="12">#REF!</definedName>
    <definedName name="STOT02_210_0320">#REF!</definedName>
    <definedName name="STOT02_210_0320_1" localSheetId="12">#REF!</definedName>
    <definedName name="STOT02_210_0320_1">#REF!</definedName>
    <definedName name="STOT03_010_0020" localSheetId="12">#REF!</definedName>
    <definedName name="STOT03_010_0020">#REF!</definedName>
    <definedName name="STOT03_010_0020_1" localSheetId="12">#REF!</definedName>
    <definedName name="STOT03_010_0020_1">#REF!</definedName>
    <definedName name="STOT03_010_0025" localSheetId="12">#REF!</definedName>
    <definedName name="STOT03_010_0025">#REF!</definedName>
    <definedName name="STOT03_010_0025_1" localSheetId="12">#REF!</definedName>
    <definedName name="STOT03_010_0025_1">#REF!</definedName>
    <definedName name="STOT03_010_0040" localSheetId="12">#REF!</definedName>
    <definedName name="STOT03_010_0040">#REF!</definedName>
    <definedName name="STOT03_010_0040_1" localSheetId="12">#REF!</definedName>
    <definedName name="STOT03_010_0040_1">#REF!</definedName>
    <definedName name="STOT03_010_0050" localSheetId="12">#REF!</definedName>
    <definedName name="STOT03_010_0050">#REF!</definedName>
    <definedName name="STOT03_010_0050_1" localSheetId="12">#REF!</definedName>
    <definedName name="STOT03_010_0050_1">#REF!</definedName>
    <definedName name="STOT03_010_0100" localSheetId="12">#REF!</definedName>
    <definedName name="STOT03_010_0100">#REF!</definedName>
    <definedName name="STOT03_010_0100_1" localSheetId="12">#REF!</definedName>
    <definedName name="STOT03_010_0100_1">#REF!</definedName>
    <definedName name="STOT03_010_0140" localSheetId="12">#REF!</definedName>
    <definedName name="STOT03_010_0140">#REF!</definedName>
    <definedName name="STOT03_010_0140_1" localSheetId="12">#REF!</definedName>
    <definedName name="STOT03_010_0140_1">#REF!</definedName>
    <definedName name="STOT03_010_0160" localSheetId="12">#REF!</definedName>
    <definedName name="STOT03_010_0160">#REF!</definedName>
    <definedName name="STOT03_010_0160_1" localSheetId="12">#REF!</definedName>
    <definedName name="STOT03_010_0160_1">#REF!</definedName>
    <definedName name="STOT03_010_0170" localSheetId="12">#REF!</definedName>
    <definedName name="STOT03_010_0170">#REF!</definedName>
    <definedName name="STOT03_010_0170_1" localSheetId="12">#REF!</definedName>
    <definedName name="STOT03_010_0170_1">#REF!</definedName>
    <definedName name="STOT03_010_0180" localSheetId="12">#REF!</definedName>
    <definedName name="STOT03_010_0180">#REF!</definedName>
    <definedName name="STOT03_010_0180_1" localSheetId="12">#REF!</definedName>
    <definedName name="STOT03_010_0180_1">#REF!</definedName>
    <definedName name="STOT03_010_0190" localSheetId="12">#REF!</definedName>
    <definedName name="STOT03_010_0190">#REF!</definedName>
    <definedName name="STOT03_010_0190_1" localSheetId="12">#REF!</definedName>
    <definedName name="STOT03_010_0190_1">#REF!</definedName>
    <definedName name="STOT03_010_0200" localSheetId="12">#REF!</definedName>
    <definedName name="STOT03_010_0200">#REF!</definedName>
    <definedName name="STOT03_010_0200_1" localSheetId="12">#REF!</definedName>
    <definedName name="STOT03_010_0200_1">#REF!</definedName>
    <definedName name="STOT04_010_0010" localSheetId="12">#REF!</definedName>
    <definedName name="STOT04_010_0010">#REF!</definedName>
    <definedName name="STOT04_010_0010_1" localSheetId="12">#REF!</definedName>
    <definedName name="STOT04_010_0010_1">#REF!</definedName>
    <definedName name="STOT04_010_0040" localSheetId="12">#REF!</definedName>
    <definedName name="STOT04_010_0040">#REF!</definedName>
    <definedName name="STOT04_010_0040_1" localSheetId="12">#REF!</definedName>
    <definedName name="STOT04_010_0040_1">#REF!</definedName>
    <definedName name="STOT04_010_0070" localSheetId="12">#REF!</definedName>
    <definedName name="STOT04_010_0070">#REF!</definedName>
    <definedName name="STOT04_010_0070_1" localSheetId="12">#REF!</definedName>
    <definedName name="STOT04_010_0070_1">#REF!</definedName>
    <definedName name="STOT04_010_0150" localSheetId="12">#REF!</definedName>
    <definedName name="STOT04_010_0150">#REF!</definedName>
    <definedName name="STOT04_010_0150_1" localSheetId="12">#REF!</definedName>
    <definedName name="STOT04_010_0150_1">#REF!</definedName>
    <definedName name="STOT04_010_0190" localSheetId="12">#REF!</definedName>
    <definedName name="STOT04_010_0190">#REF!</definedName>
    <definedName name="STOT04_010_0190_1" localSheetId="12">#REF!</definedName>
    <definedName name="STOT04_010_0190_1">#REF!</definedName>
    <definedName name="STOT04_010_0200" localSheetId="12">#REF!</definedName>
    <definedName name="STOT04_010_0200">#REF!</definedName>
    <definedName name="STOT04_010_0200_1" localSheetId="12">#REF!</definedName>
    <definedName name="STOT04_010_0200_1">#REF!</definedName>
    <definedName name="STOT04_010_0290" localSheetId="12">#REF!</definedName>
    <definedName name="STOT04_010_0290">#REF!</definedName>
    <definedName name="STOT04_010_0290_1" localSheetId="12">#REF!</definedName>
    <definedName name="STOT04_010_0290_1">#REF!</definedName>
    <definedName name="STOT04_010_0320" localSheetId="12">#REF!</definedName>
    <definedName name="STOT04_010_0320">#REF!</definedName>
    <definedName name="STOT04_010_0320_1" localSheetId="12">#REF!</definedName>
    <definedName name="STOT04_010_0320_1">#REF!</definedName>
    <definedName name="stot04_010_0330" localSheetId="12">#REF!</definedName>
    <definedName name="stot04_010_0330">#REF!</definedName>
    <definedName name="STOT04_010_0330_1" localSheetId="12">#REF!</definedName>
    <definedName name="STOT04_010_0330_1">#REF!</definedName>
    <definedName name="STOT04_010_0371" localSheetId="12">#REF!</definedName>
    <definedName name="STOT04_010_0371">#REF!</definedName>
    <definedName name="STOT04_010_0371_1" localSheetId="12">#REF!</definedName>
    <definedName name="STOT04_010_0371_1">#REF!</definedName>
    <definedName name="STOT04_010_0375" localSheetId="12">#REF!</definedName>
    <definedName name="STOT04_010_0375">#REF!</definedName>
    <definedName name="STOT04_010_0375_1" localSheetId="12">#REF!</definedName>
    <definedName name="STOT04_010_0375_1">#REF!</definedName>
    <definedName name="STOT04_010_0395" localSheetId="12">#REF!</definedName>
    <definedName name="STOT04_010_0395">#REF!</definedName>
    <definedName name="STOT04_010_0395_1" localSheetId="12">#REF!</definedName>
    <definedName name="STOT04_010_0395_1">#REF!</definedName>
    <definedName name="STOT04_010_0420" localSheetId="12">#REF!</definedName>
    <definedName name="STOT04_010_0420">#REF!</definedName>
    <definedName name="STOT04_010_0420_1" localSheetId="12">#REF!</definedName>
    <definedName name="STOT04_010_0420_1">#REF!</definedName>
    <definedName name="STOT04_010_0430" localSheetId="12">#REF!</definedName>
    <definedName name="STOT04_010_0430">#REF!</definedName>
    <definedName name="STOT04_010_0430_1" localSheetId="12">#REF!</definedName>
    <definedName name="STOT04_010_0430_1">#REF!</definedName>
    <definedName name="STOT05_010_0020" localSheetId="12">#REF!</definedName>
    <definedName name="STOT05_010_0020">#REF!</definedName>
    <definedName name="STOT05_010_0020_1" localSheetId="12">#REF!</definedName>
    <definedName name="STOT05_010_0020_1">#REF!</definedName>
    <definedName name="STOT05_110_0005" localSheetId="12">#REF!</definedName>
    <definedName name="STOT05_110_0005">#REF!</definedName>
    <definedName name="STOT05_110_0005_1" localSheetId="12">#REF!</definedName>
    <definedName name="STOT05_110_0005_1">#REF!</definedName>
    <definedName name="STOT05_110_0420" localSheetId="12">#REF!</definedName>
    <definedName name="STOT05_110_0420">#REF!</definedName>
    <definedName name="STOT05_110_0420_1" localSheetId="12">#REF!</definedName>
    <definedName name="STOT05_110_0420_1">#REF!</definedName>
    <definedName name="STOT05_110_1300" localSheetId="12">#REF!</definedName>
    <definedName name="STOT05_110_1300">#REF!</definedName>
    <definedName name="STOT05_110_1300_1" localSheetId="12">#REF!</definedName>
    <definedName name="STOT05_110_1300_1">#REF!</definedName>
    <definedName name="STOT05_110_1565" localSheetId="12">#REF!</definedName>
    <definedName name="STOT05_110_1565">#REF!</definedName>
    <definedName name="STOT05_110_1565_1" localSheetId="12">#REF!</definedName>
    <definedName name="STOT05_110_1565_1">#REF!</definedName>
    <definedName name="STOT05_110_1590" localSheetId="12">#REF!</definedName>
    <definedName name="STOT05_110_1590">#REF!</definedName>
    <definedName name="STOT05_110_1590_1" localSheetId="12">#REF!</definedName>
    <definedName name="STOT05_110_1590_1">#REF!</definedName>
    <definedName name="STOT05_110_1620" localSheetId="12">#REF!</definedName>
    <definedName name="STOT05_110_1620">#REF!</definedName>
    <definedName name="STOT05_120_0060" localSheetId="12">#REF!</definedName>
    <definedName name="STOT05_120_0060">#REF!</definedName>
    <definedName name="STOT05_120_0060_1" localSheetId="12">#REF!</definedName>
    <definedName name="STOT05_120_0060_1">#REF!</definedName>
    <definedName name="STOT06_010_0010" localSheetId="12">#REF!</definedName>
    <definedName name="STOT06_010_0010">#REF!</definedName>
    <definedName name="STOT06_010_0010_1" localSheetId="12">#REF!</definedName>
    <definedName name="STOT06_010_0010_1">#REF!</definedName>
    <definedName name="STOT08_010_0010" localSheetId="12">#REF!</definedName>
    <definedName name="STOT08_010_0010">#REF!</definedName>
    <definedName name="STOT08_010_0010_1" localSheetId="12">#REF!</definedName>
    <definedName name="STOT08_010_0010_1">#REF!</definedName>
    <definedName name="STOT08_010_0040" localSheetId="12">#REF!</definedName>
    <definedName name="STOT08_010_0040">#REF!</definedName>
    <definedName name="STOT08_010_0040_1" localSheetId="12">#REF!</definedName>
    <definedName name="STOT08_010_0040_1">#REF!</definedName>
    <definedName name="STOT08_010_0060" localSheetId="12">#REF!</definedName>
    <definedName name="STOT08_010_0060">#REF!</definedName>
    <definedName name="STOT08_010_0060_1" localSheetId="12">#REF!</definedName>
    <definedName name="STOT08_010_0060_1">#REF!</definedName>
    <definedName name="STOT08_010_0120" localSheetId="12">#REF!</definedName>
    <definedName name="STOT08_010_0120">#REF!</definedName>
    <definedName name="STOT08_010_0120_1" localSheetId="12">#REF!</definedName>
    <definedName name="STOT08_010_0120_1">#REF!</definedName>
    <definedName name="STOT08_010_0130" localSheetId="12">#REF!</definedName>
    <definedName name="STOT08_010_0130">#REF!</definedName>
    <definedName name="STOT08_010_0130_1" localSheetId="12">#REF!</definedName>
    <definedName name="STOT08_010_0130_1">#REF!</definedName>
    <definedName name="STOT08_010_0135" localSheetId="12">#REF!</definedName>
    <definedName name="STOT08_010_0135">#REF!</definedName>
    <definedName name="STOT08_010_0135_1" localSheetId="12">#REF!</definedName>
    <definedName name="STOT08_010_0135_1">#REF!</definedName>
    <definedName name="STOT08_010_0190" localSheetId="12">#REF!</definedName>
    <definedName name="STOT08_010_0190">#REF!</definedName>
    <definedName name="STOT08_010_0190_1" localSheetId="12">#REF!</definedName>
    <definedName name="STOT08_010_0190_1">#REF!</definedName>
    <definedName name="STOT08_010_0270" localSheetId="12">#REF!</definedName>
    <definedName name="STOT08_010_0270">#REF!</definedName>
    <definedName name="STOT08_010_0270_1" localSheetId="12">#REF!</definedName>
    <definedName name="STOT08_010_0270_1">#REF!</definedName>
    <definedName name="STOT080_010_0350" localSheetId="12">#REF!</definedName>
    <definedName name="STOT080_010_0350">#REF!</definedName>
    <definedName name="STOT080_010_0350_1" localSheetId="12">#REF!</definedName>
    <definedName name="STOT080_010_0350_1">#REF!</definedName>
    <definedName name="STOT09_010_0060" localSheetId="12">#REF!</definedName>
    <definedName name="STOT09_010_0060">#REF!</definedName>
    <definedName name="STOT09_010_0060_1" localSheetId="12">#REF!</definedName>
    <definedName name="STOT09_010_0060_1">#REF!</definedName>
    <definedName name="STOT09_010_0070" localSheetId="12">#REF!</definedName>
    <definedName name="STOT09_010_0070">#REF!</definedName>
    <definedName name="STOT09_010_0070_1" localSheetId="12">#REF!</definedName>
    <definedName name="STOT09_010_0070_1">#REF!</definedName>
    <definedName name="STOT09_010_0240" localSheetId="12">#REF!</definedName>
    <definedName name="STOT09_010_0240">#REF!</definedName>
    <definedName name="STOT09_010_0240_1" localSheetId="12">#REF!</definedName>
    <definedName name="STOT09_010_0240_1">#REF!</definedName>
    <definedName name="STOT09_010_0380" localSheetId="12">#REF!</definedName>
    <definedName name="STOT09_010_0380">#REF!</definedName>
    <definedName name="STOT09_010_0380_1" localSheetId="12">#REF!</definedName>
    <definedName name="STOT09_010_0380_1">#REF!</definedName>
    <definedName name="STOT09_010_0430" localSheetId="12">#REF!</definedName>
    <definedName name="STOT09_010_0430">#REF!</definedName>
    <definedName name="STOT09_010_0430_1" localSheetId="12">#REF!</definedName>
    <definedName name="STOT09_010_0430_1">#REF!</definedName>
    <definedName name="STOT09_010_0470" localSheetId="12">#REF!</definedName>
    <definedName name="STOT09_010_0470">#REF!</definedName>
    <definedName name="STOT09_010_0470_1" localSheetId="12">#REF!</definedName>
    <definedName name="STOT09_010_0470_1">#REF!</definedName>
    <definedName name="STOT09_010_0700" localSheetId="12">#REF!</definedName>
    <definedName name="STOT09_010_0700">#REF!</definedName>
    <definedName name="STOT09_010_0700_1" localSheetId="12">#REF!</definedName>
    <definedName name="STOT09_010_0700_1">#REF!</definedName>
    <definedName name="STOT10_010_0140" localSheetId="12">#REF!</definedName>
    <definedName name="STOT10_010_0140">#REF!</definedName>
    <definedName name="STOT10_010_0140_1" localSheetId="12">#REF!</definedName>
    <definedName name="STOT10_010_0140_1">#REF!</definedName>
    <definedName name="STOT10_010_0150" localSheetId="12">#REF!</definedName>
    <definedName name="STOT10_010_0150">#REF!</definedName>
    <definedName name="STOT10_010_0150_1" localSheetId="12">#REF!</definedName>
    <definedName name="STOT10_010_0150_1">#REF!</definedName>
    <definedName name="STOT10_010_0180" localSheetId="12">#REF!</definedName>
    <definedName name="STOT10_010_0180">#REF!</definedName>
    <definedName name="STOT10_010_0180_1" localSheetId="12">#REF!</definedName>
    <definedName name="STOT10_010_0180_1">#REF!</definedName>
    <definedName name="STOT10_010_0270" localSheetId="12">#REF!</definedName>
    <definedName name="STOT10_010_0270">#REF!</definedName>
    <definedName name="STOT10_010_0270_1" localSheetId="12">#REF!</definedName>
    <definedName name="STOT10_010_0270_1">#REF!</definedName>
    <definedName name="STOT10_010_0280" localSheetId="12">#REF!</definedName>
    <definedName name="STOT10_010_0280">#REF!</definedName>
    <definedName name="STOT10_010_0280_1" localSheetId="12">#REF!</definedName>
    <definedName name="STOT10_010_0280_1">#REF!</definedName>
    <definedName name="STOT10_010_0290" localSheetId="12">#REF!</definedName>
    <definedName name="STOT10_010_0290">#REF!</definedName>
    <definedName name="STOT10_010_0290_1" localSheetId="12">#REF!</definedName>
    <definedName name="STOT10_010_0290_1">#REF!</definedName>
    <definedName name="STOT10_010_0298" localSheetId="12">#REF!</definedName>
    <definedName name="STOT10_010_0298">#REF!</definedName>
    <definedName name="STOT10_010_0298_1" localSheetId="12">#REF!</definedName>
    <definedName name="STOT10_010_0298_1">#REF!</definedName>
    <definedName name="STOT10_010_0307" localSheetId="12">#REF!</definedName>
    <definedName name="STOT10_010_0307">#REF!</definedName>
    <definedName name="STOT10_010_0307_1" localSheetId="12">#REF!</definedName>
    <definedName name="STOT10_010_0307_1">#REF!</definedName>
    <definedName name="STOT10_010_0308" localSheetId="12">#REF!</definedName>
    <definedName name="STOT10_010_0308">#REF!</definedName>
    <definedName name="STOT10_010_0308_1" localSheetId="12">#REF!</definedName>
    <definedName name="STOT10_010_0308_1">#REF!</definedName>
    <definedName name="STOT10_010_0310" localSheetId="12">#REF!</definedName>
    <definedName name="STOT10_010_0310">#REF!</definedName>
    <definedName name="STOT10_010_0310_1" localSheetId="12">#REF!</definedName>
    <definedName name="STOT10_010_0310_1">#REF!</definedName>
    <definedName name="STOT10_010_0330" localSheetId="12">#REF!</definedName>
    <definedName name="STOT10_010_0330">#REF!</definedName>
    <definedName name="STOT10_010_0330_1" localSheetId="12">#REF!</definedName>
    <definedName name="STOT10_010_0330_1">#REF!</definedName>
    <definedName name="STOT10_010_0333" localSheetId="12">#REF!</definedName>
    <definedName name="STOT10_010_0333">#REF!</definedName>
    <definedName name="STOT10_010_0333_1" localSheetId="12">#REF!</definedName>
    <definedName name="STOT10_010_0333_1">#REF!</definedName>
    <definedName name="STOT10_010_0350" localSheetId="12">#REF!</definedName>
    <definedName name="STOT10_010_0350">#REF!</definedName>
    <definedName name="STOT10_010_0350_1" localSheetId="12">#REF!</definedName>
    <definedName name="STOT10_010_0350_1">#REF!</definedName>
    <definedName name="STOT10_010_0380" localSheetId="12">#REF!</definedName>
    <definedName name="STOT10_010_0380">#REF!</definedName>
    <definedName name="STOT10_010_0380_1" localSheetId="12">#REF!</definedName>
    <definedName name="STOT10_010_0380_1">#REF!</definedName>
    <definedName name="STOT10_010_0400" localSheetId="12">#REF!</definedName>
    <definedName name="STOT10_010_0400">#REF!</definedName>
    <definedName name="STOT10_010_0400_1" localSheetId="12">#REF!</definedName>
    <definedName name="STOT10_010_0400_1">#REF!</definedName>
    <definedName name="STOT10_010_0431" localSheetId="12">#REF!</definedName>
    <definedName name="STOT10_010_0431">#REF!</definedName>
    <definedName name="STOT10_010_0431_1" localSheetId="12">#REF!</definedName>
    <definedName name="STOT10_010_0431_1">#REF!</definedName>
    <definedName name="STOT10_010_1100" localSheetId="12">#REF!</definedName>
    <definedName name="STOT10_010_1100">#REF!</definedName>
    <definedName name="STOT10_010_1100_1" localSheetId="12">#REF!</definedName>
    <definedName name="STOT10_010_1100_1">#REF!</definedName>
    <definedName name="STOT10_010_1110" localSheetId="12">#REF!</definedName>
    <definedName name="STOT10_010_1110">#REF!</definedName>
    <definedName name="STOT10_010_1110_1" localSheetId="12">#REF!</definedName>
    <definedName name="STOT10_010_1110_1">#REF!</definedName>
    <definedName name="STOT12_010_0010" localSheetId="12">#REF!</definedName>
    <definedName name="STOT12_010_0010">#REF!</definedName>
    <definedName name="STOT12_010_0010_1" localSheetId="12">#REF!</definedName>
    <definedName name="STOT12_010_0010_1">#REF!</definedName>
    <definedName name="STOT12_010_0050" localSheetId="12">#REF!</definedName>
    <definedName name="STOT12_010_0050">#REF!</definedName>
    <definedName name="STOT12_010_0050_1" localSheetId="12">#REF!</definedName>
    <definedName name="STOT12_010_0050_1">#REF!</definedName>
    <definedName name="STOT12_010_0060" localSheetId="12">#REF!</definedName>
    <definedName name="STOT12_010_0060">#REF!</definedName>
    <definedName name="STOT12_010_0060_1" localSheetId="12">#REF!</definedName>
    <definedName name="STOT12_010_0060_1">#REF!</definedName>
    <definedName name="STOT12_010_0210" localSheetId="12">#REF!</definedName>
    <definedName name="STOT12_010_0210">#REF!</definedName>
    <definedName name="STOT12_010_0210_1" localSheetId="12">#REF!</definedName>
    <definedName name="STOT12_010_0210_1">#REF!</definedName>
    <definedName name="STOT12_010_0300" localSheetId="12">#REF!</definedName>
    <definedName name="STOT12_010_0300">#REF!</definedName>
    <definedName name="STOT12_010_0300_1" localSheetId="12">#REF!</definedName>
    <definedName name="STOT12_010_0300_1">#REF!</definedName>
    <definedName name="STOT12_010_0340" localSheetId="12">#REF!</definedName>
    <definedName name="STOT12_010_0340">#REF!</definedName>
    <definedName name="STOT12_010_0340_1" localSheetId="12">#REF!</definedName>
    <definedName name="STOT12_010_0340_1">#REF!</definedName>
    <definedName name="STOT12_010_0360" localSheetId="12">#REF!</definedName>
    <definedName name="STOT12_010_0360">#REF!</definedName>
    <definedName name="STOT12_010_0360_1" localSheetId="12">#REF!</definedName>
    <definedName name="STOT12_010_0360_1">#REF!</definedName>
    <definedName name="STOT12_010_0550" localSheetId="12">#REF!</definedName>
    <definedName name="STOT12_010_0550">#REF!</definedName>
    <definedName name="STOT12_010_0550_1" localSheetId="12">#REF!</definedName>
    <definedName name="STOT12_010_0550_1">#REF!</definedName>
    <definedName name="STOT13_010_0030" localSheetId="12">#REF!</definedName>
    <definedName name="STOT13_010_0030">#REF!</definedName>
    <definedName name="STOT13_010_0030_1" localSheetId="12">#REF!</definedName>
    <definedName name="STOT13_010_0030_1">#REF!</definedName>
    <definedName name="STOT13_010_0040" localSheetId="12">#REF!</definedName>
    <definedName name="STOT13_010_0040">#REF!</definedName>
    <definedName name="STOT13_010_0040_1" localSheetId="12">#REF!</definedName>
    <definedName name="STOT13_010_0040_1">#REF!</definedName>
    <definedName name="STOT13_010_0090" localSheetId="12">#REF!</definedName>
    <definedName name="STOT13_010_0090">#REF!</definedName>
    <definedName name="STOT13_010_0090_1" localSheetId="12">#REF!</definedName>
    <definedName name="STOT13_010_0090_1">#REF!</definedName>
    <definedName name="STOT13_010_0100" localSheetId="12">#REF!</definedName>
    <definedName name="STOT13_010_0100">#REF!</definedName>
    <definedName name="STOT13_010_0100_1" localSheetId="12">#REF!</definedName>
    <definedName name="STOT13_010_0100_1">#REF!</definedName>
    <definedName name="STOT13_010_0110" localSheetId="12">#REF!</definedName>
    <definedName name="STOT13_010_0110">#REF!</definedName>
    <definedName name="STOT13_010_0110_1" localSheetId="12">#REF!</definedName>
    <definedName name="STOT13_010_0110_1">#REF!</definedName>
    <definedName name="STOT13_010_0350" localSheetId="12">#REF!</definedName>
    <definedName name="STOT13_010_0350">#REF!</definedName>
    <definedName name="STOT13_010_0350_1" localSheetId="12">#REF!</definedName>
    <definedName name="STOT13_010_0350_1">#REF!</definedName>
    <definedName name="STOT13_010_0360" localSheetId="12">#REF!</definedName>
    <definedName name="STOT13_010_0360">#REF!</definedName>
    <definedName name="STOT13_010_0360_1" localSheetId="12">#REF!</definedName>
    <definedName name="STOT13_010_0360_1">#REF!</definedName>
    <definedName name="STOT13_010_0380" localSheetId="12">#REF!</definedName>
    <definedName name="STOT13_010_0380">#REF!</definedName>
    <definedName name="STOT13_010_0380_1" localSheetId="12">#REF!</definedName>
    <definedName name="STOT13_010_0380_1">#REF!</definedName>
    <definedName name="STOT13_010_0410" localSheetId="12">#REF!</definedName>
    <definedName name="STOT13_010_0410">#REF!</definedName>
    <definedName name="STOT13_010_0410_1" localSheetId="12">#REF!</definedName>
    <definedName name="STOT13_010_0410_1">#REF!</definedName>
    <definedName name="STOT13_010_0860" localSheetId="12">#REF!</definedName>
    <definedName name="STOT13_010_0860">#REF!</definedName>
    <definedName name="STOT13_010_0860_1" localSheetId="12">#REF!</definedName>
    <definedName name="STOT13_010_0860_1">#REF!</definedName>
    <definedName name="STOT13_010_0880" localSheetId="12">#REF!</definedName>
    <definedName name="STOT13_010_0880">#REF!</definedName>
    <definedName name="STOT13_010_0880_1" localSheetId="12">#REF!</definedName>
    <definedName name="STOT13_010_0880_1">#REF!</definedName>
    <definedName name="STOT13_010_1200" localSheetId="12">#REF!</definedName>
    <definedName name="STOT13_010_1200">#REF!</definedName>
    <definedName name="STOT13_010_1200_1" localSheetId="12">#REF!</definedName>
    <definedName name="STOT13_010_1200_1">#REF!</definedName>
    <definedName name="STOT15_010_0010" localSheetId="12">#REF!</definedName>
    <definedName name="STOT15_010_0010">#REF!</definedName>
    <definedName name="STOT15_010_0010_1" localSheetId="12">#REF!</definedName>
    <definedName name="STOT15_010_0010_1">#REF!</definedName>
    <definedName name="STOT15_010_0040" localSheetId="12">#REF!</definedName>
    <definedName name="STOT15_010_0040">#REF!</definedName>
    <definedName name="STOT15_010_0040_1" localSheetId="12">#REF!</definedName>
    <definedName name="STOT15_010_0040_1">#REF!</definedName>
    <definedName name="STOT15_010_0055" localSheetId="12">#REF!</definedName>
    <definedName name="STOT15_010_0055">#REF!</definedName>
    <definedName name="STOT15_010_0055_1" localSheetId="12">#REF!</definedName>
    <definedName name="STOT15_010_0055_1">#REF!</definedName>
    <definedName name="STOT15_010_0140" localSheetId="12">#REF!</definedName>
    <definedName name="STOT15_010_0140">#REF!</definedName>
    <definedName name="STOT15_010_0140_1" localSheetId="12">#REF!</definedName>
    <definedName name="STOT15_010_0140_1">#REF!</definedName>
    <definedName name="STOT15_010_0181" localSheetId="12">#REF!</definedName>
    <definedName name="STOT15_010_0181">#REF!</definedName>
    <definedName name="STOT15_010_0181_1" localSheetId="12">#REF!</definedName>
    <definedName name="STOT15_010_0181_1">#REF!</definedName>
    <definedName name="STOT15_010_0270" localSheetId="12">#REF!</definedName>
    <definedName name="STOT15_010_0270">#REF!</definedName>
    <definedName name="STOT15_010_0270_1" localSheetId="12">#REF!</definedName>
    <definedName name="STOT15_010_0270_1">#REF!</definedName>
    <definedName name="STOT15_010_0280" localSheetId="12">#REF!</definedName>
    <definedName name="STOT15_010_0280">#REF!</definedName>
    <definedName name="STOT15_010_0280_1" localSheetId="12">#REF!</definedName>
    <definedName name="STOT15_010_0280_1">#REF!</definedName>
    <definedName name="STOT15_010_0290" localSheetId="12">#REF!</definedName>
    <definedName name="STOT15_010_0290">#REF!</definedName>
    <definedName name="STOT15_010_0290_1" localSheetId="12">#REF!</definedName>
    <definedName name="STOT15_010_0290_1">#REF!</definedName>
    <definedName name="STOT16_010_0010" localSheetId="12">#REF!</definedName>
    <definedName name="STOT16_010_0010">#REF!</definedName>
    <definedName name="STOT16_010_0010_1" localSheetId="12">#REF!</definedName>
    <definedName name="STOT16_010_0010_1">#REF!</definedName>
    <definedName name="STOT16_010_0060" localSheetId="12">#REF!</definedName>
    <definedName name="STOT16_010_0060">#REF!</definedName>
    <definedName name="STOT16_010_0060_1" localSheetId="12">#REF!</definedName>
    <definedName name="STOT16_010_0060_1">#REF!</definedName>
    <definedName name="STOT16_010_0110" localSheetId="12">#REF!</definedName>
    <definedName name="STOT16_010_0110">#REF!</definedName>
    <definedName name="STOT16_010_0110_1" localSheetId="12">#REF!</definedName>
    <definedName name="STOT16_010_0110_1">#REF!</definedName>
    <definedName name="STOT16_010_0120" localSheetId="12">#REF!</definedName>
    <definedName name="STOT16_010_0120">#REF!</definedName>
    <definedName name="STOT16_010_0120_1" localSheetId="12">#REF!</definedName>
    <definedName name="STOT16_010_0120_1">#REF!</definedName>
    <definedName name="STOT16_010_0150" localSheetId="12">#REF!</definedName>
    <definedName name="STOT16_010_0150">#REF!</definedName>
    <definedName name="STOT16_010_0150_1" localSheetId="12">#REF!</definedName>
    <definedName name="STOT16_010_0150_1">#REF!</definedName>
    <definedName name="STOT16_010_0170" localSheetId="12">#REF!</definedName>
    <definedName name="STOT16_010_0170">#REF!</definedName>
    <definedName name="STOT16_010_0170_1" localSheetId="12">#REF!</definedName>
    <definedName name="STOT16_010_0170_1">#REF!</definedName>
    <definedName name="STOT17_010_0080" localSheetId="12">#REF!</definedName>
    <definedName name="STOT17_010_0080">#REF!</definedName>
    <definedName name="STOT17_010_0080_1" localSheetId="12">#REF!</definedName>
    <definedName name="STOT17_010_0080_1">#REF!</definedName>
    <definedName name="STOT17_010_0100" localSheetId="12">#REF!</definedName>
    <definedName name="STOT17_010_0100">#REF!</definedName>
    <definedName name="STOT17_010_0100_1" localSheetId="12">#REF!</definedName>
    <definedName name="STOT17_010_0100_1">#REF!</definedName>
    <definedName name="STOT17_010_0120" localSheetId="12">#REF!</definedName>
    <definedName name="STOT17_010_0120">#REF!</definedName>
    <definedName name="STOT17_010_0120_1" localSheetId="12">#REF!</definedName>
    <definedName name="STOT17_010_0120_1">#REF!</definedName>
    <definedName name="STOT17_010_0150" localSheetId="12">#REF!</definedName>
    <definedName name="STOT17_010_0150">#REF!</definedName>
    <definedName name="STOT17_010_0150_1" localSheetId="12">#REF!</definedName>
    <definedName name="STOT17_010_0150_1">#REF!</definedName>
    <definedName name="STOT17_010_0290" localSheetId="12">#REF!</definedName>
    <definedName name="STOT17_010_0290">#REF!</definedName>
    <definedName name="STOT17_010_0290_1" localSheetId="12">#REF!</definedName>
    <definedName name="STOT17_010_0290_1">#REF!</definedName>
    <definedName name="STOT17_010_0350" localSheetId="12">#REF!</definedName>
    <definedName name="STOT17_010_0350">#REF!</definedName>
    <definedName name="STOT17_010_0350_1" localSheetId="12">#REF!</definedName>
    <definedName name="STOT17_010_0350_1">#REF!</definedName>
    <definedName name="STOT17_010_0390" localSheetId="12">#REF!</definedName>
    <definedName name="STOT17_010_0390">#REF!</definedName>
    <definedName name="STOT17_010_0390_1" localSheetId="12">#REF!</definedName>
    <definedName name="STOT17_010_0390_1">#REF!</definedName>
    <definedName name="STOT17_010_0437" localSheetId="12">#REF!</definedName>
    <definedName name="STOT17_010_0437">#REF!</definedName>
    <definedName name="STOT17_010_0437_1" localSheetId="12">#REF!</definedName>
    <definedName name="STOT17_010_0437_1">#REF!</definedName>
    <definedName name="STOT17_010_0602" localSheetId="12">#REF!</definedName>
    <definedName name="STOT17_010_0602">#REF!</definedName>
    <definedName name="STOT17_010_0602_1" localSheetId="12">#REF!</definedName>
    <definedName name="STOT17_010_0602_1">#REF!</definedName>
    <definedName name="STOTCOMPOS01" localSheetId="12">#REF!</definedName>
    <definedName name="STOTCOMPOS01">#REF!</definedName>
    <definedName name="STOTCOMPOS01_1" localSheetId="12">#REF!</definedName>
    <definedName name="STOTCOMPOS01_1">#REF!</definedName>
    <definedName name="STR" localSheetId="12">#REF!</definedName>
    <definedName name="STR" localSheetId="11">#REF!</definedName>
    <definedName name="STR" localSheetId="14">#REF!</definedName>
    <definedName name="STR">#REF!</definedName>
    <definedName name="STR_13" localSheetId="12">#REF!</definedName>
    <definedName name="STR_13">#REF!</definedName>
    <definedName name="STR_39" localSheetId="12">#REF!</definedName>
    <definedName name="STR_39">#REF!</definedName>
    <definedName name="STR_6" localSheetId="12">#REF!</definedName>
    <definedName name="STR_6">#REF!</definedName>
    <definedName name="stre" localSheetId="12">#REF!</definedName>
    <definedName name="stre">#REF!</definedName>
    <definedName name="SUB" localSheetId="12">#REF!</definedName>
    <definedName name="SUB">#REF!</definedName>
    <definedName name="Sub__trecho" localSheetId="12">#REF!</definedName>
    <definedName name="Sub__trecho">#REF!</definedName>
    <definedName name="SUB_TRECHO" localSheetId="12">#REF!</definedName>
    <definedName name="SUB_TRECHO" localSheetId="11">#REF!</definedName>
    <definedName name="SUB_TRECHO" localSheetId="14">#REF!</definedName>
    <definedName name="SUB_TRECHO">#REF!</definedName>
    <definedName name="SubBase" localSheetId="12">#REF!</definedName>
    <definedName name="SubBase">#REF!</definedName>
    <definedName name="Subestação" localSheetId="12">#REF!</definedName>
    <definedName name="Subestação" localSheetId="11">#REF!</definedName>
    <definedName name="Subestação" localSheetId="14">#REF!</definedName>
    <definedName name="Subestação">#REF!</definedName>
    <definedName name="Subt" localSheetId="12">#REF!</definedName>
    <definedName name="Subt" localSheetId="11">#REF!</definedName>
    <definedName name="Subt" localSheetId="14">#REF!</definedName>
    <definedName name="Subt">#REF!</definedName>
    <definedName name="SUBT_1" localSheetId="12">#REF!</definedName>
    <definedName name="SUBT_1" localSheetId="11">#REF!</definedName>
    <definedName name="SUBT_1" localSheetId="14">#REF!</definedName>
    <definedName name="SUBT_1">#REF!</definedName>
    <definedName name="SUBT1" localSheetId="12">#REF!</definedName>
    <definedName name="SUBT1" localSheetId="11">#REF!</definedName>
    <definedName name="SUBT1" localSheetId="14">#REF!</definedName>
    <definedName name="SUBT1">#REF!</definedName>
    <definedName name="SUBT1_12" localSheetId="12">#REF!</definedName>
    <definedName name="SUBT1_12">#REF!</definedName>
    <definedName name="SUBTOT" localSheetId="12">#REF!</definedName>
    <definedName name="SUBTOT">#REF!</definedName>
    <definedName name="SUBTRECHO" localSheetId="12">#REF!</definedName>
    <definedName name="Subtrecho" localSheetId="11">#REF!</definedName>
    <definedName name="SUBTRECHO" localSheetId="14">#REF!</definedName>
    <definedName name="SUBTRECHO">#REF!</definedName>
    <definedName name="SUBTRECHO_1" localSheetId="12">#REF!</definedName>
    <definedName name="SUBTRECHO_1">#REF!</definedName>
    <definedName name="SUBTRECHO_10" localSheetId="12">#REF!</definedName>
    <definedName name="SUBTRECHO_10">#REF!</definedName>
    <definedName name="SUBTRECHO_11" localSheetId="12">#REF!</definedName>
    <definedName name="SUBTRECHO_11">#REF!</definedName>
    <definedName name="subtrecho_12" localSheetId="12">#REF!</definedName>
    <definedName name="subtrecho_12">#REF!</definedName>
    <definedName name="subtrecho_4" localSheetId="12">#REF!</definedName>
    <definedName name="subtrecho_4">#REF!</definedName>
    <definedName name="SUBTRECHO_9" localSheetId="12">#REF!</definedName>
    <definedName name="SUBTRECHO_9">#REF!</definedName>
    <definedName name="SUBTRECHO1" localSheetId="12">#REF!</definedName>
    <definedName name="SUBTRECHO1">#REF!</definedName>
    <definedName name="sum" localSheetId="12">#REF!</definedName>
    <definedName name="sum">#REF!</definedName>
    <definedName name="Summary" localSheetId="12" hidden="1">#REF!</definedName>
    <definedName name="Summary" hidden="1">#REF!</definedName>
    <definedName name="SUMMERY" localSheetId="12">#REF!</definedName>
    <definedName name="SUMMERY" localSheetId="11">#REF!</definedName>
    <definedName name="SUMMERY" localSheetId="14">#REF!</definedName>
    <definedName name="SUMMERY">#REF!</definedName>
    <definedName name="SUMMERYY" localSheetId="12">#REF!</definedName>
    <definedName name="SUMMERYY">#REF!</definedName>
    <definedName name="SUP_MAR94" localSheetId="12">#REF!</definedName>
    <definedName name="SUP_MAR94" localSheetId="11">#REF!</definedName>
    <definedName name="SUP_MAR94" localSheetId="14">#REF!</definedName>
    <definedName name="SUP_MAR94">#REF!</definedName>
    <definedName name="SUPER" localSheetId="12">#REF!</definedName>
    <definedName name="SUPER">#REF!</definedName>
    <definedName name="SUPERINTENDENTE" localSheetId="12">#REF!</definedName>
    <definedName name="SUPERINTENDENTE">#REF!</definedName>
    <definedName name="superstrutura" localSheetId="12">#REF!</definedName>
    <definedName name="superstrutura" localSheetId="11">#REF!</definedName>
    <definedName name="superstrutura" localSheetId="14">#REF!</definedName>
    <definedName name="superstrutura">#REF!</definedName>
    <definedName name="superstrutura_1" localSheetId="12">#REF!</definedName>
    <definedName name="superstrutura_1" localSheetId="11">#REF!</definedName>
    <definedName name="superstrutura_1" localSheetId="14">#REF!</definedName>
    <definedName name="superstrutura_1">#REF!</definedName>
    <definedName name="superstrutura_10" localSheetId="12">#REF!</definedName>
    <definedName name="superstrutura_10">#REF!</definedName>
    <definedName name="superstrutura_12" localSheetId="12">#REF!</definedName>
    <definedName name="superstrutura_12">#REF!</definedName>
    <definedName name="superstrutura_2" localSheetId="12">#REF!</definedName>
    <definedName name="superstrutura_2" localSheetId="11">#REF!</definedName>
    <definedName name="superstrutura_2" localSheetId="14">#REF!</definedName>
    <definedName name="superstrutura_2">#REF!</definedName>
    <definedName name="superstrutura_3" localSheetId="12">#REF!</definedName>
    <definedName name="superstrutura_3" localSheetId="11">#REF!</definedName>
    <definedName name="superstrutura_3" localSheetId="14">#REF!</definedName>
    <definedName name="superstrutura_3">#REF!</definedName>
    <definedName name="superstrutura_4" localSheetId="12">#REF!</definedName>
    <definedName name="superstrutura_4" localSheetId="11">#REF!</definedName>
    <definedName name="superstrutura_4" localSheetId="14">#REF!</definedName>
    <definedName name="superstrutura_4">#REF!</definedName>
    <definedName name="superstrutura_9" localSheetId="12">#REF!</definedName>
    <definedName name="superstrutura_9">#REF!</definedName>
    <definedName name="svsicro2" localSheetId="12">#REF!</definedName>
    <definedName name="svsicro2">#REF!</definedName>
    <definedName name="svt" localSheetId="12">#REF!</definedName>
    <definedName name="svt">#REF!</definedName>
    <definedName name="sw" localSheetId="12" hidden="1">{#N/A,#N/A,FALSE,"Aging Summary";#N/A,#N/A,FALSE,"Ratio Analysis";#N/A,#N/A,FALSE,"Test 120 Day Accts";#N/A,#N/A,FALSE,"Tickmarks"}</definedName>
    <definedName name="sw" hidden="1">{#N/A,#N/A,FALSE,"Aging Summary";#N/A,#N/A,FALSE,"Ratio Analysis";#N/A,#N/A,FALSE,"Test 120 Day Accts";#N/A,#N/A,FALSE,"Tickmarks"}</definedName>
    <definedName name="Swvu.ACC." localSheetId="12" hidden="1">#REF!</definedName>
    <definedName name="Swvu.ACC." hidden="1">#REF!</definedName>
    <definedName name="Swvu.AFAC." localSheetId="12" hidden="1">#REF!</definedName>
    <definedName name="Swvu.AFAC." hidden="1">#REF!</definedName>
    <definedName name="Swvu.ELIMLUCRO." localSheetId="12" hidden="1">#REF!</definedName>
    <definedName name="Swvu.ELIMLUCRO." hidden="1">#REF!</definedName>
    <definedName name="Swvu.ESTOQUES." localSheetId="12" hidden="1">#REF!</definedName>
    <definedName name="Swvu.ESTOQUES." hidden="1">#REF!</definedName>
    <definedName name="Swvu.Fabio." localSheetId="12" hidden="1">#REF!</definedName>
    <definedName name="Swvu.Fabio." hidden="1">#REF!</definedName>
    <definedName name="Swvu.LPERDAS." localSheetId="12" hidden="1">#REF!</definedName>
    <definedName name="Swvu.LPERDAS." hidden="1">#REF!</definedName>
    <definedName name="Swvu.RES432." localSheetId="12" hidden="1">#REF!</definedName>
    <definedName name="Swvu.RES432." hidden="1">#REF!</definedName>
    <definedName name="Swvu.VERLUCRO." localSheetId="12" hidden="1">#REF!</definedName>
    <definedName name="Swvu.VERLUCRO." hidden="1">#REF!</definedName>
    <definedName name="SWW" localSheetId="12" hidden="1">{#N/A,#N/A,FALSE,"Aging Summary";#N/A,#N/A,FALSE,"Ratio Analysis";#N/A,#N/A,FALSE,"Test 120 Day Accts";#N/A,#N/A,FALSE,"Tickmarks"}</definedName>
    <definedName name="SWW" hidden="1">{#N/A,#N/A,FALSE,"Aging Summary";#N/A,#N/A,FALSE,"Ratio Analysis";#N/A,#N/A,FALSE,"Test 120 Day Accts";#N/A,#N/A,FALSE,"Tickmarks"}</definedName>
    <definedName name="sx\az" localSheetId="12">#REF!</definedName>
    <definedName name="sx\az">#REF!</definedName>
    <definedName name="sxcc" localSheetId="12" hidden="1">{#N/A,#N/A,FALSE,"SS";#N/A,#N/A,FALSE,"TER1";#N/A,#N/A,FALSE,"TER2";#N/A,#N/A,FALSE,"TER3";#N/A,#N/A,FALSE,"TP1";#N/A,#N/A,FALSE,"TP2";#N/A,#N/A,FALSE,"TP3";#N/A,#N/A,FALSE,"DI1";#N/A,#N/A,FALSE,"DI2";#N/A,#N/A,FALSE,"DI3";#N/A,#N/A,FALSE,"DS1";#N/A,#N/A,FALSE,"DS2";#N/A,#N/A,FALSE,"CM"}</definedName>
    <definedName name="sxcc" localSheetId="11" hidden="1">{#N/A,#N/A,FALSE,"SS";#N/A,#N/A,FALSE,"TER1";#N/A,#N/A,FALSE,"TER2";#N/A,#N/A,FALSE,"TER3";#N/A,#N/A,FALSE,"TP1";#N/A,#N/A,FALSE,"TP2";#N/A,#N/A,FALSE,"TP3";#N/A,#N/A,FALSE,"DI1";#N/A,#N/A,FALSE,"DI2";#N/A,#N/A,FALSE,"DI3";#N/A,#N/A,FALSE,"DS1";#N/A,#N/A,FALSE,"DS2";#N/A,#N/A,FALSE,"CM"}</definedName>
    <definedName name="sxcc" hidden="1">{#N/A,#N/A,FALSE,"SS";#N/A,#N/A,FALSE,"TER1";#N/A,#N/A,FALSE,"TER2";#N/A,#N/A,FALSE,"TER3";#N/A,#N/A,FALSE,"TP1";#N/A,#N/A,FALSE,"TP2";#N/A,#N/A,FALSE,"TP3";#N/A,#N/A,FALSE,"DI1";#N/A,#N/A,FALSE,"DI2";#N/A,#N/A,FALSE,"DI3";#N/A,#N/A,FALSE,"DS1";#N/A,#N/A,FALSE,"DS2";#N/A,#N/A,FALSE,"CM"}</definedName>
    <definedName name="sxo" localSheetId="12">#REF!</definedName>
    <definedName name="sxo">#REF!</definedName>
    <definedName name="synthese" localSheetId="12" hidden="1">{"tbl1",#N/A,FALSE,"regul";"tbl2",#N/A,FALSE,"regul"}</definedName>
    <definedName name="synthese" hidden="1">{"tbl1",#N/A,FALSE,"regul";"tbl2",#N/A,FALSE,"regul"}</definedName>
    <definedName name="T" localSheetId="12">BDI!T</definedName>
    <definedName name="T" localSheetId="11">FIT!T</definedName>
    <definedName name="T">[0]!T</definedName>
    <definedName name="T_25" localSheetId="12">BDI!T_25</definedName>
    <definedName name="T_25" localSheetId="11">FIT!T_25</definedName>
    <definedName name="T_25">T_25</definedName>
    <definedName name="T_501">#N/A</definedName>
    <definedName name="T_501_1" localSheetId="12">#REF!</definedName>
    <definedName name="T_501_1" localSheetId="11">#REF!</definedName>
    <definedName name="T_501_1" localSheetId="14">#REF!</definedName>
    <definedName name="T_501_1">#REF!</definedName>
    <definedName name="T_511">#N/A</definedName>
    <definedName name="T_511_1" localSheetId="12">#REF!</definedName>
    <definedName name="T_511_1" localSheetId="11">#REF!</definedName>
    <definedName name="T_511_1" localSheetId="14">#REF!</definedName>
    <definedName name="T_511_1">#REF!</definedName>
    <definedName name="T_602">#N/A</definedName>
    <definedName name="T_602_1" localSheetId="12">#REF!</definedName>
    <definedName name="T_602_1" localSheetId="11">#REF!</definedName>
    <definedName name="T_602_1" localSheetId="14">#REF!</definedName>
    <definedName name="T_602_1">#REF!</definedName>
    <definedName name="T_603">#N/A</definedName>
    <definedName name="T_603_1" localSheetId="12">#REF!</definedName>
    <definedName name="T_603_1" localSheetId="11">#REF!</definedName>
    <definedName name="T_603_1" localSheetId="14">#REF!</definedName>
    <definedName name="T_603_1">#REF!</definedName>
    <definedName name="T_604">#N/A</definedName>
    <definedName name="T_604_1" localSheetId="12">#REF!</definedName>
    <definedName name="T_604_1" localSheetId="11">#REF!</definedName>
    <definedName name="T_604_1" localSheetId="14">#REF!</definedName>
    <definedName name="T_604_1">#REF!</definedName>
    <definedName name="T_605">#N/A</definedName>
    <definedName name="T_605_1" localSheetId="12">#REF!</definedName>
    <definedName name="T_605_1" localSheetId="11">#REF!</definedName>
    <definedName name="T_605_1" localSheetId="14">#REF!</definedName>
    <definedName name="T_605_1">#REF!</definedName>
    <definedName name="T_607">#N/A</definedName>
    <definedName name="T_607_1" localSheetId="12">#REF!</definedName>
    <definedName name="T_607_1" localSheetId="11">#REF!</definedName>
    <definedName name="T_607_1" localSheetId="14">#REF!</definedName>
    <definedName name="T_607_1">#REF!</definedName>
    <definedName name="T_701">#N/A</definedName>
    <definedName name="T_701_1" localSheetId="12">#REF!</definedName>
    <definedName name="T_701_1" localSheetId="11">#REF!</definedName>
    <definedName name="T_701_1" localSheetId="14">#REF!</definedName>
    <definedName name="T_701_1">#REF!</definedName>
    <definedName name="T_702">#N/A</definedName>
    <definedName name="T_702_1" localSheetId="12">#REF!</definedName>
    <definedName name="T_702_1" localSheetId="11">#REF!</definedName>
    <definedName name="T_702_1" localSheetId="14">#REF!</definedName>
    <definedName name="T_702_1">#REF!</definedName>
    <definedName name="T_MF" localSheetId="12">#REF!</definedName>
    <definedName name="T_MF" localSheetId="11">#REF!</definedName>
    <definedName name="T_MF" localSheetId="14">#REF!</definedName>
    <definedName name="T_MF">#REF!</definedName>
    <definedName name="T_MOB" localSheetId="12">#REF!</definedName>
    <definedName name="T_MOB" localSheetId="11">#REF!</definedName>
    <definedName name="T_MOB" localSheetId="14">#REF!</definedName>
    <definedName name="T_MOB">#REF!</definedName>
    <definedName name="T0.230.17" localSheetId="12">#REF!</definedName>
    <definedName name="T0.230.17">#REF!</definedName>
    <definedName name="T0.303.17" localSheetId="12">#REF!</definedName>
    <definedName name="T0.303.17">#REF!</definedName>
    <definedName name="t000c" localSheetId="12">#REF!</definedName>
    <definedName name="t000c">#REF!</definedName>
    <definedName name="t000d" localSheetId="12">#REF!</definedName>
    <definedName name="t000d">#REF!</definedName>
    <definedName name="T2.530.02" localSheetId="12">#REF!</definedName>
    <definedName name="T2.530.02">#REF!</definedName>
    <definedName name="t301c" localSheetId="12">#REF!</definedName>
    <definedName name="t301c">#REF!</definedName>
    <definedName name="t301d" localSheetId="12">#REF!</definedName>
    <definedName name="t301d">#REF!</definedName>
    <definedName name="t302c" localSheetId="12">#REF!</definedName>
    <definedName name="t302c">#REF!</definedName>
    <definedName name="t302d" localSheetId="12">#REF!</definedName>
    <definedName name="t302d">#REF!</definedName>
    <definedName name="t303c" localSheetId="12">#REF!</definedName>
    <definedName name="t303c">#REF!</definedName>
    <definedName name="t303d" localSheetId="12">#REF!</definedName>
    <definedName name="t303d">#REF!</definedName>
    <definedName name="t311c" localSheetId="12">#REF!</definedName>
    <definedName name="t311c">#REF!</definedName>
    <definedName name="t311d" localSheetId="12">#REF!</definedName>
    <definedName name="t311d">#REF!</definedName>
    <definedName name="t312c" localSheetId="12">#REF!</definedName>
    <definedName name="t312c">#REF!</definedName>
    <definedName name="t312d" localSheetId="12">#REF!</definedName>
    <definedName name="t312d">#REF!</definedName>
    <definedName name="t313c" localSheetId="12">#REF!</definedName>
    <definedName name="t313c">#REF!</definedName>
    <definedName name="t313d" localSheetId="12">#REF!</definedName>
    <definedName name="t313d">#REF!</definedName>
    <definedName name="t314c" localSheetId="12">#REF!</definedName>
    <definedName name="t314c">#REF!</definedName>
    <definedName name="t314d" localSheetId="12">#REF!</definedName>
    <definedName name="t314d">#REF!</definedName>
    <definedName name="t401c" localSheetId="12">#REF!</definedName>
    <definedName name="t401c">#REF!</definedName>
    <definedName name="t401d" localSheetId="12">#REF!</definedName>
    <definedName name="t401d">#REF!</definedName>
    <definedName name="t501c" localSheetId="12">#REF!</definedName>
    <definedName name="t501c">#REF!</definedName>
    <definedName name="t501d" localSheetId="12">#REF!</definedName>
    <definedName name="t501d">#REF!</definedName>
    <definedName name="t511c" localSheetId="12">#REF!</definedName>
    <definedName name="t511c">#REF!</definedName>
    <definedName name="t511d" localSheetId="12">#REF!</definedName>
    <definedName name="t511d">#REF!</definedName>
    <definedName name="t512c" localSheetId="12">#REF!</definedName>
    <definedName name="t512c">#REF!</definedName>
    <definedName name="t512d" localSheetId="12">#REF!</definedName>
    <definedName name="t512d">#REF!</definedName>
    <definedName name="t601c" localSheetId="12">#REF!</definedName>
    <definedName name="t601c">#REF!</definedName>
    <definedName name="t601d" localSheetId="12">#REF!</definedName>
    <definedName name="t601d">#REF!</definedName>
    <definedName name="t602c" localSheetId="12">#REF!</definedName>
    <definedName name="t602c">#REF!</definedName>
    <definedName name="t602d" localSheetId="12">#REF!</definedName>
    <definedName name="t602d">#REF!</definedName>
    <definedName name="t603c" localSheetId="12">#REF!</definedName>
    <definedName name="t603c">#REF!</definedName>
    <definedName name="t603d" localSheetId="12">#REF!</definedName>
    <definedName name="t603d">#REF!</definedName>
    <definedName name="t604c" localSheetId="12">#REF!</definedName>
    <definedName name="t604c">#REF!</definedName>
    <definedName name="t604d" localSheetId="12">#REF!</definedName>
    <definedName name="t604d">#REF!</definedName>
    <definedName name="t605c" localSheetId="12">#REF!</definedName>
    <definedName name="t605c">#REF!</definedName>
    <definedName name="t605d" localSheetId="12">#REF!</definedName>
    <definedName name="t605d">#REF!</definedName>
    <definedName name="t606c" localSheetId="12">#REF!</definedName>
    <definedName name="t606c">#REF!</definedName>
    <definedName name="t606d" localSheetId="12">#REF!</definedName>
    <definedName name="t606d">#REF!</definedName>
    <definedName name="t607c" localSheetId="12">#REF!</definedName>
    <definedName name="t607c">#REF!</definedName>
    <definedName name="t607d" localSheetId="12">#REF!</definedName>
    <definedName name="t607d">#REF!</definedName>
    <definedName name="t608c" localSheetId="12">#REF!</definedName>
    <definedName name="t608c">#REF!</definedName>
    <definedName name="t608d" localSheetId="12">#REF!</definedName>
    <definedName name="t608d">#REF!</definedName>
    <definedName name="t609c" localSheetId="12">#REF!</definedName>
    <definedName name="t609c">#REF!</definedName>
    <definedName name="t609d" localSheetId="12">#REF!</definedName>
    <definedName name="t609d">#REF!</definedName>
    <definedName name="t610c" localSheetId="12">#REF!</definedName>
    <definedName name="t610c">#REF!</definedName>
    <definedName name="t610d" localSheetId="12">#REF!</definedName>
    <definedName name="t610d">#REF!</definedName>
    <definedName name="t701c" localSheetId="12">#REF!</definedName>
    <definedName name="t701c">#REF!</definedName>
    <definedName name="t701d" localSheetId="12">#REF!</definedName>
    <definedName name="t701d">#REF!</definedName>
    <definedName name="t702c" localSheetId="12">#REF!</definedName>
    <definedName name="t702c">#REF!</definedName>
    <definedName name="t702d" localSheetId="12">#REF!</definedName>
    <definedName name="t702d">#REF!</definedName>
    <definedName name="t8.100.00" localSheetId="12">#REF!</definedName>
    <definedName name="t8.100.00">#REF!</definedName>
    <definedName name="T8.100.01" localSheetId="12">#REF!</definedName>
    <definedName name="T8.100.01">#REF!</definedName>
    <definedName name="t8.109.00" localSheetId="12">#REF!</definedName>
    <definedName name="t8.109.00">#REF!</definedName>
    <definedName name="T8.300.01" localSheetId="12">#REF!</definedName>
    <definedName name="T8.300.01">#REF!</definedName>
    <definedName name="t8.301.01" localSheetId="12">#REF!</definedName>
    <definedName name="t8.301.01">#REF!</definedName>
    <definedName name="t8.501.00" localSheetId="12">#REF!</definedName>
    <definedName name="t8.501.00">#REF!</definedName>
    <definedName name="T8.900.00" localSheetId="12">#REF!</definedName>
    <definedName name="T8.900.00">#REF!</definedName>
    <definedName name="T8.900.01" localSheetId="12">#REF!</definedName>
    <definedName name="T8.900.01">#REF!</definedName>
    <definedName name="T8.901.01" localSheetId="12">#REF!</definedName>
    <definedName name="T8.901.01">#REF!</definedName>
    <definedName name="T8.910.00" localSheetId="12">#REF!</definedName>
    <definedName name="T8.910.00">#REF!</definedName>
    <definedName name="t801c" localSheetId="12">#REF!</definedName>
    <definedName name="t801c">#REF!</definedName>
    <definedName name="t801d" localSheetId="12">#REF!</definedName>
    <definedName name="t801d">#REF!</definedName>
    <definedName name="T9.002.00" localSheetId="12">#REF!</definedName>
    <definedName name="T9.002.00">#REF!</definedName>
    <definedName name="T9.002.01" localSheetId="12">#REF!</definedName>
    <definedName name="T9.002.01">#REF!</definedName>
    <definedName name="T9.002.03" localSheetId="12">#REF!</definedName>
    <definedName name="T9.002.03">#REF!</definedName>
    <definedName name="T9.002.06" localSheetId="12">#REF!</definedName>
    <definedName name="T9.002.06">#REF!</definedName>
    <definedName name="TA" localSheetId="12">#REF!</definedName>
    <definedName name="TA">#REF!</definedName>
    <definedName name="tab" localSheetId="12">#REF!</definedName>
    <definedName name="tab">#REF!</definedName>
    <definedName name="tab_mancal" localSheetId="12">#REF!</definedName>
    <definedName name="tab_mancal" localSheetId="11">#REF!</definedName>
    <definedName name="tab_mancal" localSheetId="14">#REF!</definedName>
    <definedName name="tab_mancal">#REF!</definedName>
    <definedName name="Tab_Serv." localSheetId="12">#REF!</definedName>
    <definedName name="Tab_Serv." localSheetId="11">#REF!</definedName>
    <definedName name="Tab_Serv." localSheetId="14">#REF!</definedName>
    <definedName name="Tab_Serv.">#REF!</definedName>
    <definedName name="Tab_Serviços" localSheetId="12">#REF!</definedName>
    <definedName name="Tab_Serviços" localSheetId="11">#REF!</definedName>
    <definedName name="Tab_Serviços" localSheetId="14">#REF!</definedName>
    <definedName name="Tab_Serviços">#REF!</definedName>
    <definedName name="TABEFET" localSheetId="12">#REF!</definedName>
    <definedName name="TABEFET" localSheetId="11">#REF!</definedName>
    <definedName name="TABEFET" localSheetId="14">#REF!</definedName>
    <definedName name="TABEFET">#REF!</definedName>
    <definedName name="TABEL.OAE.COMPL." localSheetId="12">#REF!</definedName>
    <definedName name="TABEL.OAE.COMPL.">#REF!</definedName>
    <definedName name="TABEL.PREÇOS" localSheetId="12">#REF!</definedName>
    <definedName name="TABEL.PREÇOS">#REF!</definedName>
    <definedName name="Tabela" localSheetId="12">#REF!</definedName>
    <definedName name="Tabela" localSheetId="11">#REF!</definedName>
    <definedName name="Tabela" localSheetId="14">#REF!</definedName>
    <definedName name="Tabela">#REF!</definedName>
    <definedName name="Tabela_2">#N/A</definedName>
    <definedName name="TABELA_ANP_NOMES_COMPLETA" localSheetId="12">#REF!</definedName>
    <definedName name="TABELA_ANP_NOMES_COMPLETA">#REF!</definedName>
    <definedName name="TABELA_ANP_NOMES_MATERIAL" localSheetId="12">#REF!</definedName>
    <definedName name="TABELA_ANP_NOMES_MATERIAL">#REF!</definedName>
    <definedName name="TABELA_CONTAINER" localSheetId="12">#REF!</definedName>
    <definedName name="TABELA_CONTAINER">#REF!</definedName>
    <definedName name="TABELA_CONTAINER_MODULOS" localSheetId="12">#REF!</definedName>
    <definedName name="TABELA_CONTAINER_MODULOS">#REF!</definedName>
    <definedName name="TABELA_CONTAINER_TIPOS_AREAS" localSheetId="12">#REF!</definedName>
    <definedName name="TABELA_CONTAINER_TIPOS_AREAS">#REF!</definedName>
    <definedName name="tabela_cotações_geral" localSheetId="12">#REF!</definedName>
    <definedName name="tabela_cotações_geral">#REF!</definedName>
    <definedName name="tabela_cotações_geral_cabeçalho" localSheetId="12">#REF!</definedName>
    <definedName name="tabela_cotações_geral_cabeçalho">#REF!</definedName>
    <definedName name="tabela_cotações_geral_cod_cotações" localSheetId="12">#REF!</definedName>
    <definedName name="tabela_cotações_geral_cod_cotações">#REF!</definedName>
    <definedName name="tabela_cotações_geral_cod_sicro" localSheetId="12">#REF!</definedName>
    <definedName name="tabela_cotações_geral_cod_sicro">#REF!</definedName>
    <definedName name="tabela_cotações_geral_menores_preços" localSheetId="12">#REF!</definedName>
    <definedName name="tabela_cotações_geral_menores_preços">#REF!</definedName>
    <definedName name="Tabela_Cotações_Resumo" localSheetId="12">#REF!</definedName>
    <definedName name="Tabela_Cotações_Resumo">#REF!</definedName>
    <definedName name="Tabela_Cotações_Resumo_Cabeçalho" localSheetId="12">#REF!</definedName>
    <definedName name="Tabela_Cotações_Resumo_Cabeçalho">#REF!</definedName>
    <definedName name="Tabela_Cotações_Resumo_CÓDIGO" localSheetId="12">#REF!</definedName>
    <definedName name="Tabela_Cotações_Resumo_CÓDIGO">#REF!</definedName>
    <definedName name="Tabela_Dados_VMD_BR423" localSheetId="12">#REF!</definedName>
    <definedName name="Tabela_Dados_VMD_BR423">#REF!</definedName>
    <definedName name="Tabela_Dados_VMD_BR423_cabeçalho" localSheetId="12">#REF!</definedName>
    <definedName name="Tabela_Dados_VMD_BR423_cabeçalho">#REF!</definedName>
    <definedName name="Tabela_Dados_VMD_BR423_Dados" localSheetId="12">#REF!</definedName>
    <definedName name="Tabela_Dados_VMD_BR423_Dados">#REF!</definedName>
    <definedName name="Tabela_Dados_VMD_BR424" localSheetId="12">#REF!</definedName>
    <definedName name="Tabela_Dados_VMD_BR424">#REF!</definedName>
    <definedName name="Tabela_Dados_VMD_BR424_Cabeçalho" localSheetId="12">#REF!</definedName>
    <definedName name="Tabela_Dados_VMD_BR424_Cabeçalho">#REF!</definedName>
    <definedName name="Tabela_Dados_VMD_BR424_Dados" localSheetId="12">#REF!</definedName>
    <definedName name="Tabela_Dados_VMD_BR424_Dados">#REF!</definedName>
    <definedName name="Tabela_Dados_VMD_Database_BR423" localSheetId="12">#REF!</definedName>
    <definedName name="Tabela_Dados_VMD_Database_BR423">#REF!</definedName>
    <definedName name="Tabela_Dados_VMD_Database_BR423_Cabeçalho" localSheetId="12">#REF!</definedName>
    <definedName name="Tabela_Dados_VMD_Database_BR423_Cabeçalho">#REF!</definedName>
    <definedName name="Tabela_Dados_VMD_Database_BR423_kmAdotado" localSheetId="12">#REF!</definedName>
    <definedName name="Tabela_Dados_VMD_Database_BR423_kmAdotado">#REF!</definedName>
    <definedName name="Tabela_Dados_VMD_Database_BR424" localSheetId="12">#REF!</definedName>
    <definedName name="Tabela_Dados_VMD_Database_BR424">#REF!</definedName>
    <definedName name="Tabela_Dados_VMD_Database_BR424_Cabeçalho" localSheetId="12">#REF!</definedName>
    <definedName name="Tabela_Dados_VMD_Database_BR424_Cabeçalho">#REF!</definedName>
    <definedName name="Tabela_Dados_VMD_Database_BR424_kmAdotado" localSheetId="12">#REF!</definedName>
    <definedName name="Tabela_Dados_VMD_Database_BR424_kmAdotado">#REF!</definedName>
    <definedName name="Tabela_Localiz_Materiais_Cotados" localSheetId="12">OFFSET(#REF!,0,0,COUNTA(#REF!),COLUMNS(#REF!))</definedName>
    <definedName name="Tabela_Localiz_Materiais_Cotados">OFFSET(#REF!,0,0,COUNTA(#REF!),COLUMNS(#REF!))</definedName>
    <definedName name="Tabela_Localiz_Materiais_Cotados_Cabeçalho" localSheetId="12">#REF!</definedName>
    <definedName name="Tabela_Localiz_Materiais_Cotados_Cabeçalho">#REF!</definedName>
    <definedName name="Tabela_Localiz_Materiais_Cotados_DestinoPrimário" localSheetId="12">OFFSET(#REF!,0,0,COUNTA(#REF!),1)</definedName>
    <definedName name="Tabela_Localiz_Materiais_Cotados_DestinoPrimário">OFFSET(#REF!,0,0,COUNTA(#REF!),1)</definedName>
    <definedName name="Tabela_Localiz_Materiais_Cotados_DestinoSecundário" localSheetId="12">OFFSET(#REF!,0,0,COUNTA(#REF!),1)</definedName>
    <definedName name="Tabela_Localiz_Materiais_Cotados_DestinoSecundário">OFFSET(#REF!,0,0,COUNTA(#REF!),1)</definedName>
    <definedName name="Tabela_Localiz_Materiais_Cotados_Fornecedores" localSheetId="12">OFFSET(#REF!,0,0,COUNTA(#REF!),1)</definedName>
    <definedName name="Tabela_Localiz_Materiais_Cotados_Fornecedores">OFFSET(#REF!,0,0,COUNTA(#REF!),1)</definedName>
    <definedName name="Tabela_Localiz_Materiais_Cotados_Origem" localSheetId="12">OFFSET(#REF!,0,0,COUNTA(#REF!),1)</definedName>
    <definedName name="Tabela_Localiz_Materiais_Cotados_Origem">OFFSET(#REF!,0,0,COUNTA(#REF!),1)</definedName>
    <definedName name="Tabela_Localiz_Materiais_Cotados_Percurso" localSheetId="12">OFFSET(#REF!,0,0,COUNTA(#REF!),1)</definedName>
    <definedName name="Tabela_Localiz_Materiais_Cotados_Percurso">OFFSET(#REF!,0,0,COUNTA(#REF!),1)</definedName>
    <definedName name="TABELA_TRANSPORTE_CONTAINER" localSheetId="12">#REF!</definedName>
    <definedName name="TABELA_TRANSPORTE_CONTAINER">#REF!</definedName>
    <definedName name="TABELA_TRANSPORTE_CONTAINER_CABEÇALHO" localSheetId="12">#REF!</definedName>
    <definedName name="TABELA_TRANSPORTE_CONTAINER_CABEÇALHO">#REF!</definedName>
    <definedName name="TABELA_TRANSPORTE_CONTAINER_COD" localSheetId="12">#REF!</definedName>
    <definedName name="TABELA_TRANSPORTE_CONTAINER_COD">#REF!</definedName>
    <definedName name="TABELA_TRANSPORTE_CONTAINER_FU" localSheetId="12">#REF!</definedName>
    <definedName name="TABELA_TRANSPORTE_CONTAINER_FU">#REF!</definedName>
    <definedName name="TABELA01" localSheetId="12">#REF!</definedName>
    <definedName name="TABELA01" localSheetId="11">#REF!</definedName>
    <definedName name="TABELA01" localSheetId="14">#REF!</definedName>
    <definedName name="TABELA01">#REF!</definedName>
    <definedName name="TABELA02" localSheetId="12">#REF!</definedName>
    <definedName name="TABELA02" localSheetId="11">#REF!</definedName>
    <definedName name="TABELA02" localSheetId="14">#REF!</definedName>
    <definedName name="TABELA02">#REF!</definedName>
    <definedName name="tabela03" localSheetId="12">#REF!</definedName>
    <definedName name="tabela03" localSheetId="11">#REF!</definedName>
    <definedName name="tabela03" localSheetId="14">#REF!</definedName>
    <definedName name="tabela03">#REF!</definedName>
    <definedName name="tabela2" localSheetId="12">#REF!</definedName>
    <definedName name="tabela2" localSheetId="11">#REF!</definedName>
    <definedName name="tabela2" localSheetId="14">#REF!</definedName>
    <definedName name="tabela2">#REF!</definedName>
    <definedName name="TabelaConsol" localSheetId="12">#REF!</definedName>
    <definedName name="TabelaConsol" localSheetId="11">#REF!</definedName>
    <definedName name="TabelaConsol" localSheetId="14">#REF!</definedName>
    <definedName name="TabelaConsol">#REF!</definedName>
    <definedName name="tabelaDenominação" localSheetId="12">#REF!</definedName>
    <definedName name="tabelaDenominação" localSheetId="11">#REF!</definedName>
    <definedName name="tabelaDenominação" localSheetId="14">#REF!</definedName>
    <definedName name="tabelaDenominação">#REF!</definedName>
    <definedName name="TabelaDistribuiçãoDeMassas" localSheetId="12">#REF!</definedName>
    <definedName name="TabelaDistribuiçãoDeMassas" localSheetId="11">#REF!</definedName>
    <definedName name="TabelaDistribuiçãoDeMassas" localSheetId="14">#REF!</definedName>
    <definedName name="TabelaDistribuiçãoDeMassas">#REF!</definedName>
    <definedName name="TABELAMES" localSheetId="12">#REF!</definedName>
    <definedName name="TABELAMES">#REF!</definedName>
    <definedName name="TABELANOVA" localSheetId="12">#REF!</definedName>
    <definedName name="TABELANOVA">#REF!</definedName>
    <definedName name="TabelaSicro" localSheetId="12">#REF!</definedName>
    <definedName name="TabelaSicro" localSheetId="11">#REF!</definedName>
    <definedName name="TabelaSicro" localSheetId="14">#REF!</definedName>
    <definedName name="TabelaSicro">#REF!</definedName>
    <definedName name="TabImport" localSheetId="12">#REF!</definedName>
    <definedName name="TabImport" localSheetId="11">#REF!</definedName>
    <definedName name="TabImport" localSheetId="14">#REF!</definedName>
    <definedName name="TabImport">#REF!</definedName>
    <definedName name="TABLE_2_6" localSheetId="12">#REF!</definedName>
    <definedName name="TABLE_2_6">#REF!</definedName>
    <definedName name="TABLE_3_6" localSheetId="12">#REF!</definedName>
    <definedName name="TABLE_3_6">#REF!</definedName>
    <definedName name="TABLE_4_6" localSheetId="12">#REF!</definedName>
    <definedName name="TABLE_4_6">#REF!</definedName>
    <definedName name="TABLE_5_6" localSheetId="12">#REF!</definedName>
    <definedName name="TABLE_5_6">#REF!</definedName>
    <definedName name="TABLE_6" localSheetId="12">#REF!</definedName>
    <definedName name="TABLE_6">#REF!</definedName>
    <definedName name="TABLE_6_6" localSheetId="12">#REF!</definedName>
    <definedName name="TABLE_6_6">#REF!</definedName>
    <definedName name="TABLE_7_6" localSheetId="12">#REF!</definedName>
    <definedName name="TABLE_7_6">#REF!</definedName>
    <definedName name="TABLE_8_6" localSheetId="12">#REF!</definedName>
    <definedName name="TABLE_8_6">#REF!</definedName>
    <definedName name="TableName">"Dummy"</definedName>
    <definedName name="TABMAT" localSheetId="12">#REF!</definedName>
    <definedName name="TABMAT" localSheetId="11">#REF!</definedName>
    <definedName name="TABMAT" localSheetId="14">#REF!</definedName>
    <definedName name="TABMAT">#REF!</definedName>
    <definedName name="TABMAX" localSheetId="12">#REF!</definedName>
    <definedName name="TABMAX" localSheetId="11">#REF!</definedName>
    <definedName name="TABMAX" localSheetId="14">#REF!</definedName>
    <definedName name="TABMAX">#REF!</definedName>
    <definedName name="TABMIN" localSheetId="12">#REF!</definedName>
    <definedName name="TABMIN" localSheetId="11">#REF!</definedName>
    <definedName name="TABMIN" localSheetId="14">#REF!</definedName>
    <definedName name="TABMIN">#REF!</definedName>
    <definedName name="TabPer" localSheetId="12">#REF!</definedName>
    <definedName name="TabPer" localSheetId="11">#REF!</definedName>
    <definedName name="TabPer" localSheetId="14">#REF!</definedName>
    <definedName name="TabPer">#REF!</definedName>
    <definedName name="TABPU" localSheetId="12">#REF!</definedName>
    <definedName name="TABPU">#REF!</definedName>
    <definedName name="TABREC" localSheetId="12">#REF!</definedName>
    <definedName name="TABREC">#REF!</definedName>
    <definedName name="tabserv" localSheetId="12">#REF!</definedName>
    <definedName name="tabserv" localSheetId="11">#REF!</definedName>
    <definedName name="tabserv" localSheetId="14">#REF!</definedName>
    <definedName name="tabserv">#REF!</definedName>
    <definedName name="tabta" localSheetId="12" hidden="1">{#N/A,#N/A,FALSE,"Aging Summary";#N/A,#N/A,FALSE,"Ratio Analysis";#N/A,#N/A,FALSE,"Test 120 Day Accts";#N/A,#N/A,FALSE,"Tickmarks"}</definedName>
    <definedName name="tabta" hidden="1">{#N/A,#N/A,FALSE,"Aging Summary";#N/A,#N/A,FALSE,"Ratio Analysis";#N/A,#N/A,FALSE,"Test 120 Day Accts";#N/A,#N/A,FALSE,"Tickmarks"}</definedName>
    <definedName name="TABUA" localSheetId="12">#REF!</definedName>
    <definedName name="TABUA" localSheetId="11">#REF!</definedName>
    <definedName name="TABUA">#REF!</definedName>
    <definedName name="TABUA.METRO" localSheetId="12">#REF!</definedName>
    <definedName name="TABUA.METRO">#REF!</definedName>
    <definedName name="TABUA_DUZIA" localSheetId="12">#REF!</definedName>
    <definedName name="TABUA_DUZIA">#REF!</definedName>
    <definedName name="TÁBUA_MAD_FORTE" localSheetId="12">#REF!</definedName>
    <definedName name="TÁBUA_MAD_FORTE">#REF!</definedName>
    <definedName name="TABUA2" localSheetId="12">#REF!</definedName>
    <definedName name="TABUA2">#REF!</definedName>
    <definedName name="TabUF" localSheetId="12">#REF!</definedName>
    <definedName name="TabUF" localSheetId="11">#REF!</definedName>
    <definedName name="TabUF" localSheetId="14">#REF!</definedName>
    <definedName name="TabUF">#REF!</definedName>
    <definedName name="Tacha_Existente" localSheetId="12">#REF!</definedName>
    <definedName name="Tacha_Existente">#REF!</definedName>
    <definedName name="Tacha_Implantação" localSheetId="12">#REF!</definedName>
    <definedName name="Tacha_Implantação">#REF!</definedName>
    <definedName name="Tachas" localSheetId="17" hidden="1">{#N/A,#N/A,TRUE,"Plan1"}</definedName>
    <definedName name="Tachas" localSheetId="12" hidden="1">{#N/A,#N/A,TRUE,"Plan1"}</definedName>
    <definedName name="Tachas" localSheetId="15" hidden="1">{#N/A,#N/A,TRUE,"Plan1"}</definedName>
    <definedName name="Tachas" localSheetId="11" hidden="1">{#N/A,#N/A,TRUE,"Plan1"}</definedName>
    <definedName name="Tachas" localSheetId="6" hidden="1">{#N/A,#N/A,TRUE,"Plan1"}</definedName>
    <definedName name="Tachas" localSheetId="16" hidden="1">{#N/A,#N/A,TRUE,"Plan1"}</definedName>
    <definedName name="Tachas" hidden="1">{#N/A,#N/A,TRUE,"Plan1"}</definedName>
    <definedName name="Tachas_1" localSheetId="12" hidden="1">{#N/A,#N/A,TRUE,"Plan1"}</definedName>
    <definedName name="Tachas_1" localSheetId="11" hidden="1">{#N/A,#N/A,TRUE,"Plan1"}</definedName>
    <definedName name="Tachas_1" hidden="1">{#N/A,#N/A,TRUE,"Plan1"}</definedName>
    <definedName name="TACS" localSheetId="12">#REF!</definedName>
    <definedName name="TACS">#REF!</definedName>
    <definedName name="Tag_Carga" localSheetId="12">#REF!</definedName>
    <definedName name="Tag_Carga" localSheetId="11">#REF!</definedName>
    <definedName name="Tag_Carga" localSheetId="14">#REF!</definedName>
    <definedName name="Tag_Carga">#REF!</definedName>
    <definedName name="Tag_CCM" localSheetId="12">#REF!</definedName>
    <definedName name="Tag_CCM" localSheetId="11">#REF!</definedName>
    <definedName name="Tag_CCM" localSheetId="14">#REF!</definedName>
    <definedName name="Tag_CCM">#REF!</definedName>
    <definedName name="talud" localSheetId="12">#REF!</definedName>
    <definedName name="talud">#REF!</definedName>
    <definedName name="TAM" localSheetId="12">#REF!</definedName>
    <definedName name="TAM">#REF!</definedName>
    <definedName name="tapaburac06" localSheetId="11">#REF!</definedName>
    <definedName name="tapaburac06">#N/A</definedName>
    <definedName name="tapaburaco" localSheetId="12">#REF!</definedName>
    <definedName name="tapaburaco">#REF!</definedName>
    <definedName name="TAPABURACOMAN" localSheetId="12">#REF!</definedName>
    <definedName name="TAPABURACOMAN">#REF!</definedName>
    <definedName name="TAPABURACOREC" localSheetId="12">#REF!</definedName>
    <definedName name="TAPABURACOREC">#REF!</definedName>
    <definedName name="TAPABURMBUFMAN" localSheetId="12">#REF!</definedName>
    <definedName name="TAPABURMBUFMAN">#REF!</definedName>
    <definedName name="TAPABURMBUFREC" localSheetId="12">#REF!</definedName>
    <definedName name="TAPABURMBUFREC">#REF!</definedName>
    <definedName name="TAPABURMBUQMAN" localSheetId="12">#REF!</definedName>
    <definedName name="TAPABURMBUQMAN">#REF!</definedName>
    <definedName name="TAPABURMBUQREC" localSheetId="12">#REF!</definedName>
    <definedName name="TAPABURMBUQREC">#REF!</definedName>
    <definedName name="TAPAEMERGENCIAL" localSheetId="12">#REF!</definedName>
    <definedName name="TAPAEMERGENCIAL">#REF!</definedName>
    <definedName name="tarifas2" localSheetId="12" hidden="1">{#N/A,#N/A,FALSE,"QD_F1 Invest Detalhado";#N/A,#N/A,FALSE,"QD_F3 Invest_Comparado";#N/A,#N/A,FALSE,"QD_B Trafego";#N/A,#N/A,FALSE,"QD_D0 Custos Operacionais";#N/A,#N/A,FALSE,"QD_C Receita";#N/A,#N/A,FALSE,"QD_D Custos";#N/A,#N/A,FALSE,"QD_E Resultado";#N/A,#N/A,FALSE,"QD_G Fluxo Caixa"}</definedName>
    <definedName name="tarifas2" hidden="1">{#N/A,#N/A,FALSE,"QD_F1 Invest Detalhado";#N/A,#N/A,FALSE,"QD_F3 Invest_Comparado";#N/A,#N/A,FALSE,"QD_B Trafego";#N/A,#N/A,FALSE,"QD_D0 Custos Operacionais";#N/A,#N/A,FALSE,"QD_C Receita";#N/A,#N/A,FALSE,"QD_D Custos";#N/A,#N/A,FALSE,"QD_E Resultado";#N/A,#N/A,FALSE,"QD_G Fluxo Caixa"}</definedName>
    <definedName name="TARUGO" localSheetId="12">#REF!</definedName>
    <definedName name="TARUGO">#REF!</definedName>
    <definedName name="taxa_cap" localSheetId="12">#REF!</definedName>
    <definedName name="taxa_cap" localSheetId="11">#REF!</definedName>
    <definedName name="taxa_cap" localSheetId="14">#REF!</definedName>
    <definedName name="taxa_cap">#REF!</definedName>
    <definedName name="TaxaJuros" localSheetId="12">#REF!</definedName>
    <definedName name="TaxaJuros" localSheetId="11">#REF!</definedName>
    <definedName name="TaxaJuros" localSheetId="14">#REF!</definedName>
    <definedName name="TaxaJuros">#REF!</definedName>
    <definedName name="TB" localSheetId="12">#REF!</definedName>
    <definedName name="tb" localSheetId="11">#REF!</definedName>
    <definedName name="TB" localSheetId="14">#REF!</definedName>
    <definedName name="TB">#REF!</definedName>
    <definedName name="TB_1" localSheetId="12">#REF!</definedName>
    <definedName name="TB_1" localSheetId="11">#REF!</definedName>
    <definedName name="TB_1" localSheetId="14">#REF!</definedName>
    <definedName name="TB_1">#REF!</definedName>
    <definedName name="TB_13" localSheetId="12">#REF!</definedName>
    <definedName name="TB_13">#REF!</definedName>
    <definedName name="tb_2">#N/A</definedName>
    <definedName name="TB_39" localSheetId="12">#REF!</definedName>
    <definedName name="TB_39">#REF!</definedName>
    <definedName name="TB_6" localSheetId="12">#REF!</definedName>
    <definedName name="TB_6">#REF!</definedName>
    <definedName name="TB110PI" localSheetId="12">#REF!</definedName>
    <definedName name="TB110PI" localSheetId="11">#REF!</definedName>
    <definedName name="TB110PI" localSheetId="14">#REF!</definedName>
    <definedName name="TB110PI">#REF!</definedName>
    <definedName name="TB110PI_2">#N/A</definedName>
    <definedName name="TB110R" localSheetId="12">#REF!</definedName>
    <definedName name="TB110R" localSheetId="11">#REF!</definedName>
    <definedName name="TB110R" localSheetId="14">#REF!</definedName>
    <definedName name="TB110R">#REF!</definedName>
    <definedName name="TB110R_2">#N/A</definedName>
    <definedName name="tb1dia" localSheetId="12">#REF!</definedName>
    <definedName name="tb1dia">#REF!</definedName>
    <definedName name="tb1kmf" localSheetId="12">#REF!</definedName>
    <definedName name="tb1kmf">#REF!</definedName>
    <definedName name="tb1kmi" localSheetId="12">#REF!</definedName>
    <definedName name="tb1kmi">#REF!</definedName>
    <definedName name="tb1peso" localSheetId="12">#REF!</definedName>
    <definedName name="tb1peso">#REF!</definedName>
    <definedName name="TB316PI" localSheetId="12">#REF!</definedName>
    <definedName name="TB316PI" localSheetId="11">#REF!</definedName>
    <definedName name="TB316PI" localSheetId="14">#REF!</definedName>
    <definedName name="TB316PI">#REF!</definedName>
    <definedName name="TB316PI_2">#N/A</definedName>
    <definedName name="TB316R" localSheetId="12">#REF!</definedName>
    <definedName name="TB316R" localSheetId="11">#REF!</definedName>
    <definedName name="TB316R" localSheetId="14">#REF!</definedName>
    <definedName name="TB316R">#REF!</definedName>
    <definedName name="TB316R_2">#N/A</definedName>
    <definedName name="TB423PI" localSheetId="12">#REF!</definedName>
    <definedName name="TB423PI" localSheetId="11">#REF!</definedName>
    <definedName name="TB423PI" localSheetId="14">#REF!</definedName>
    <definedName name="TB423PI">#REF!</definedName>
    <definedName name="TB423PI_2">#N/A</definedName>
    <definedName name="TB423R" localSheetId="12">#REF!</definedName>
    <definedName name="TB423R" localSheetId="11">#REF!</definedName>
    <definedName name="TB423R" localSheetId="14">#REF!</definedName>
    <definedName name="TB423R">#REF!</definedName>
    <definedName name="TB423R_2">#N/A</definedName>
    <definedName name="TBA" localSheetId="12">#REF!</definedName>
    <definedName name="TBA" localSheetId="11">#REF!</definedName>
    <definedName name="TBA">#REF!</definedName>
    <definedName name="tbasdsdsdd" localSheetId="11">#REF!</definedName>
    <definedName name="tbasdsdsdd">#N/A</definedName>
    <definedName name="tbcbuqm" localSheetId="12">#REF!</definedName>
    <definedName name="tbcbuqm">#REF!</definedName>
    <definedName name="TBdbName" hidden="1">"88D5BF544BE111D2B8C5006097494125.mdb"</definedName>
    <definedName name="TBEBRBT" localSheetId="12">#REF!</definedName>
    <definedName name="TBEBRBT">#REF!</definedName>
    <definedName name="TBF" localSheetId="12">#REF!</definedName>
    <definedName name="TBF" localSheetId="11">#REF!</definedName>
    <definedName name="TBF" localSheetId="14">#REF!</definedName>
    <definedName name="TBF">#REF!</definedName>
    <definedName name="TBI" localSheetId="12">#REF!</definedName>
    <definedName name="TBI">#REF!</definedName>
    <definedName name="TBM" localSheetId="12">#REF!</definedName>
    <definedName name="TBM">#REF!</definedName>
    <definedName name="TBMA" localSheetId="12">#REF!</definedName>
    <definedName name="TBMA">#REF!</definedName>
    <definedName name="TBO" localSheetId="12">#REF!</definedName>
    <definedName name="TBO">#REF!</definedName>
    <definedName name="TBP" localSheetId="12">#REF!</definedName>
    <definedName name="TBP">#REF!</definedName>
    <definedName name="TBSERRA" localSheetId="12">#REF!</definedName>
    <definedName name="TBSERRA">#REF!</definedName>
    <definedName name="TBT" localSheetId="12">#REF!</definedName>
    <definedName name="TBT">#REF!</definedName>
    <definedName name="TBTA" localSheetId="12">#REF!</definedName>
    <definedName name="TBTA">#REF!</definedName>
    <definedName name="TBTNUYT" localSheetId="12">#REF!</definedName>
    <definedName name="TBTNUYT">#REF!</definedName>
    <definedName name="tbtransp1" localSheetId="12">#REF!</definedName>
    <definedName name="tbtransp1">#REF!</definedName>
    <definedName name="tbtransptotal" localSheetId="12">#REF!</definedName>
    <definedName name="tbtransptotal">#REF!</definedName>
    <definedName name="TBW" localSheetId="12">"$#REF!.$E$33"</definedName>
    <definedName name="TBW" localSheetId="11">#REF!</definedName>
    <definedName name="TBW">"$#REF!.$E$33"</definedName>
    <definedName name="TBWA" localSheetId="12">"$#REF!.$E$32"</definedName>
    <definedName name="TBWA" localSheetId="11">#REF!</definedName>
    <definedName name="TBWA">"$#REF!.$E$32"</definedName>
    <definedName name="TCAP" localSheetId="12">#REF!</definedName>
    <definedName name="TCAP">#REF!</definedName>
    <definedName name="TCAP20" localSheetId="12">#REF!</definedName>
    <definedName name="TCAP20">#REF!</definedName>
    <definedName name="TCAP50" localSheetId="12">#REF!</definedName>
    <definedName name="TCAP50">#REF!</definedName>
    <definedName name="TCAP50SJ" localSheetId="12">#REF!</definedName>
    <definedName name="TCAP50SJ">#REF!</definedName>
    <definedName name="TCAP50SJC" localSheetId="12">#REF!</definedName>
    <definedName name="TCAP50SJC">#REF!</definedName>
    <definedName name="TCAPFLEX" localSheetId="12">#REF!</definedName>
    <definedName name="TCAPFLEX">#REF!</definedName>
    <definedName name="TCAR" localSheetId="12">#REF!</definedName>
    <definedName name="TCAR">#REF!</definedName>
    <definedName name="TCB" localSheetId="12">"$#REF!.$G$31"</definedName>
    <definedName name="TCB" localSheetId="11">#REF!</definedName>
    <definedName name="TCB">"$#REF!.$G$31"</definedName>
    <definedName name="TCB10M3" localSheetId="12">#REF!</definedName>
    <definedName name="TCB10M3" localSheetId="11">#REF!</definedName>
    <definedName name="TCB10M3" localSheetId="14">#REF!</definedName>
    <definedName name="TCB10M3">#REF!</definedName>
    <definedName name="TCB10M3_10" localSheetId="12">#REF!</definedName>
    <definedName name="TCB10M3_10">#REF!</definedName>
    <definedName name="TCB10M3_11" localSheetId="12">#REF!</definedName>
    <definedName name="TCB10M3_11">#REF!</definedName>
    <definedName name="TCB10M3_12" localSheetId="12">#REF!</definedName>
    <definedName name="TCB10M3_12">#REF!</definedName>
    <definedName name="TCB10M3_9" localSheetId="12">#REF!</definedName>
    <definedName name="TCB10M3_9">#REF!</definedName>
    <definedName name="TCB10MA" localSheetId="12">#REF!</definedName>
    <definedName name="TCB10MA">#REF!</definedName>
    <definedName name="TCB10TA" localSheetId="12">#REF!</definedName>
    <definedName name="TCB10TA">#REF!</definedName>
    <definedName name="TCB5M3" localSheetId="12">"$#REF!.$J$32"</definedName>
    <definedName name="TCB5M3" localSheetId="11">#REF!</definedName>
    <definedName name="TCB5M3">"$#REF!.$J$32"</definedName>
    <definedName name="TCBMBUQ" localSheetId="12">"$#REF!.$K$32"</definedName>
    <definedName name="TCBMBUQ" localSheetId="11">#REF!</definedName>
    <definedName name="TCBMBUQ">"$#REF!.$K$32"</definedName>
    <definedName name="TCBR158" localSheetId="12">#REF!</definedName>
    <definedName name="TCBR158">#REF!</definedName>
    <definedName name="TCBW" localSheetId="12">"$#REF!.$G$33"</definedName>
    <definedName name="TCBW" localSheetId="11">#REF!</definedName>
    <definedName name="TCBW">"$#REF!.$G$33"</definedName>
    <definedName name="TCBWA" localSheetId="12">"$#REF!.$G$32"</definedName>
    <definedName name="TCBWA" localSheetId="11">#REF!</definedName>
    <definedName name="TCBWA">"$#REF!.$G$32"</definedName>
    <definedName name="TCC" localSheetId="12">"$#REF!.$G$44"</definedName>
    <definedName name="TCC" localSheetId="11">#REF!</definedName>
    <definedName name="TCC">"$#REF!.$G$44"</definedName>
    <definedName name="TCC4MA" localSheetId="12">#REF!</definedName>
    <definedName name="TCC4MA">#REF!</definedName>
    <definedName name="TCC4TA" localSheetId="12">#REF!</definedName>
    <definedName name="TCC4TA">#REF!</definedName>
    <definedName name="TCC4TCONCR" localSheetId="12">"$#REF!.$I$32"</definedName>
    <definedName name="TCC4TCONCR" localSheetId="11">#REF!</definedName>
    <definedName name="TCC4TCONCR">"$#REF!.$I$32"</definedName>
    <definedName name="TCC4TFORMA" localSheetId="12">"$#REF!.$H$31"</definedName>
    <definedName name="TCC4TFORMA" localSheetId="11">#REF!</definedName>
    <definedName name="TCC4TFORMA">"$#REF!.$H$31"</definedName>
    <definedName name="TCCB10" localSheetId="12">#REF!</definedName>
    <definedName name="TCCB10" localSheetId="11">#REF!</definedName>
    <definedName name="TCCB10">#REF!</definedName>
    <definedName name="tccb10dss" localSheetId="12">#REF!</definedName>
    <definedName name="tccb10dss">#REF!</definedName>
    <definedName name="tccb10micro" localSheetId="12">#REF!</definedName>
    <definedName name="tccb10micro">#REF!</definedName>
    <definedName name="TCCB10NP" localSheetId="12">#REF!</definedName>
    <definedName name="TCCB10NP">#REF!</definedName>
    <definedName name="TCCBRMZ" localSheetId="12">"$#REF!.$M$28"</definedName>
    <definedName name="TCCBRMZ" localSheetId="11">#REF!</definedName>
    <definedName name="TCCBRMZ">"$#REF!.$M$28"</definedName>
    <definedName name="TCCC" localSheetId="12">#REF!</definedName>
    <definedName name="TCCC">#REF!</definedName>
    <definedName name="TCCC4" localSheetId="12">#REF!</definedName>
    <definedName name="TCCC4">#REF!</definedName>
    <definedName name="TCCNP" localSheetId="12">#REF!</definedName>
    <definedName name="TCCNP">#REF!</definedName>
    <definedName name="TCCW" localSheetId="12">"$#REF!.$G$46"</definedName>
    <definedName name="TCCW" localSheetId="11">#REF!</definedName>
    <definedName name="TCCW">"$#REF!.$G$46"</definedName>
    <definedName name="TCCWA" localSheetId="12">"$#REF!.$G$45"</definedName>
    <definedName name="TCCWA" localSheetId="11">#REF!</definedName>
    <definedName name="TCCWA">"$#REF!.$G$45"</definedName>
    <definedName name="TCM30RP" localSheetId="12">#REF!</definedName>
    <definedName name="TCM30RP">#REF!</definedName>
    <definedName name="TCM30RPDMEC" localSheetId="12">#REF!</definedName>
    <definedName name="TCM30RPDMEC">#REF!</definedName>
    <definedName name="TCM30SJ" localSheetId="12">#REF!</definedName>
    <definedName name="TCM30SJ">#REF!</definedName>
    <definedName name="TCM30SJC" localSheetId="12">#REF!</definedName>
    <definedName name="TCM30SJC">#REF!</definedName>
    <definedName name="TCM30TB" localSheetId="12">#REF!</definedName>
    <definedName name="TCM30TB">#REF!</definedName>
    <definedName name="TCMIMP" localSheetId="12">#REF!</definedName>
    <definedName name="TCMIMP" localSheetId="11">#REF!</definedName>
    <definedName name="TCMIMP" localSheetId="14">#REF!</definedName>
    <definedName name="TCMIMP">#REF!</definedName>
    <definedName name="tdd" localSheetId="12">#REF!</definedName>
    <definedName name="tdd">#REF!</definedName>
    <definedName name="TEB" localSheetId="12">"$#REF!.$G$16"</definedName>
    <definedName name="TEB" localSheetId="11">#REF!</definedName>
    <definedName name="TEB">"$#REF!.$G$16"</definedName>
    <definedName name="TEBW" localSheetId="12">"$#REF!.$G$18"</definedName>
    <definedName name="TEBW" localSheetId="11">#REF!</definedName>
    <definedName name="TEBW">"$#REF!.$G$18"</definedName>
    <definedName name="TEBWA" localSheetId="12">"$#REF!.$G$17"</definedName>
    <definedName name="TEBWA" localSheetId="11">#REF!</definedName>
    <definedName name="TEBWA">"$#REF!.$G$17"</definedName>
    <definedName name="TECD" localSheetId="12">"$#REF!.$K$39"</definedName>
    <definedName name="TECD" localSheetId="11">#REF!</definedName>
    <definedName name="TECD">"$#REF!.$K$39"</definedName>
    <definedName name="TECD97" localSheetId="12">"$#REF!.$K$80"</definedName>
    <definedName name="TECD97" localSheetId="11">#REF!</definedName>
    <definedName name="TECD97">"$#REF!.$K$80"</definedName>
    <definedName name="TECNICA" localSheetId="12">#REF!</definedName>
    <definedName name="TECNICA">#REF!</definedName>
    <definedName name="TECNOFIBRAS" localSheetId="12" hidden="1">{"'PXR_6500'!$A$1:$I$124"}</definedName>
    <definedName name="TECNOFIBRAS" hidden="1">{"'PXR_6500'!$A$1:$I$124"}</definedName>
    <definedName name="TECNOFIBRAS2" localSheetId="12" hidden="1">{"'PXR_6500'!$A$1:$I$124"}</definedName>
    <definedName name="TECNOFIBRAS2" hidden="1">{"'PXR_6500'!$A$1:$I$124"}</definedName>
    <definedName name="ted" localSheetId="12">#REF!</definedName>
    <definedName name="ted">#REF!</definedName>
    <definedName name="TELGM" localSheetId="11">#REF!</definedName>
    <definedName name="TELGM">#N/A</definedName>
    <definedName name="TELHA_FIBROCIMENTO_6MM" localSheetId="12">#REF!</definedName>
    <definedName name="TELHA_FIBROCIMENTO_6MM">#REF!</definedName>
    <definedName name="TELHA_FRIBOCIMENTO_4MM" localSheetId="12">#REF!</definedName>
    <definedName name="TELHA_FRIBOCIMENTO_4MM">#REF!</definedName>
    <definedName name="TELHA_PLAN" localSheetId="12">#REF!</definedName>
    <definedName name="TELHA_PLAN">#REF!</definedName>
    <definedName name="TELHACRYL" localSheetId="12">#REF!</definedName>
    <definedName name="TELHACRYL">#REF!</definedName>
    <definedName name="temp" localSheetId="12"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temp"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TEMPO" localSheetId="12">#REF!</definedName>
    <definedName name="TEMPO" localSheetId="11">#REF!</definedName>
    <definedName name="TEMPO" localSheetId="14">#REF!</definedName>
    <definedName name="TEMPO">#REF!</definedName>
    <definedName name="TEMPO_3ªF" localSheetId="12">OFFSET(#REF!,MATCH("3ª FAIXA",#REF!,0),0,MATCH("ACOSTAMENTO",#REF!,0)-MATCH("3ª FAIXA",#REF!,0),1)</definedName>
    <definedName name="TEMPO_3ªF" localSheetId="11">OFFSET(#REF!,MATCH("3ª FAIXA",#REF!,0),0,MATCH("ACOSTAMENTO",#REF!,0)-MATCH("3ª FAIXA",#REF!,0),1)</definedName>
    <definedName name="TEMPO_3ªF" localSheetId="14">OFFSET(#REF!,MATCH("3ª FAIXA",#REF!,0),0,MATCH("ACOSTAMENTO",#REF!,0)-MATCH("3ª FAIXA",#REF!,0),1)</definedName>
    <definedName name="TEMPO_3ªF">OFFSET(#REF!,MATCH("3ª FAIXA",#REF!,0),0,MATCH("ACOSTAMENTO",#REF!,0)-MATCH("3ª FAIXA",#REF!,0),1)</definedName>
    <definedName name="TEMPO_Acost" localSheetId="12">OFFSET(#REF!,MATCH("ACOSTAMENTO",#REF!,0),0,MATCH("DRENAGEM SUPERFICIAL",#REF!,0)-MATCH("ACOSTAMENTO",#REF!,0),1)</definedName>
    <definedName name="TEMPO_Acost" localSheetId="11">OFFSET(#REF!,MATCH("ACOSTAMENTO",#REF!,0),0,MATCH("DRENAGEM SUPERFICIAL",#REF!,0)-MATCH("ACOSTAMENTO",#REF!,0),1)</definedName>
    <definedName name="TEMPO_Acost" localSheetId="14">OFFSET(#REF!,MATCH("ACOSTAMENTO",#REF!,0),0,MATCH("DRENAGEM SUPERFICIAL",#REF!,0)-MATCH("ACOSTAMENTO",#REF!,0),1)</definedName>
    <definedName name="TEMPO_Acost">OFFSET(#REF!,MATCH("ACOSTAMENTO",#REF!,0),0,MATCH("DRENAGEM SUPERFICIAL",#REF!,0)-MATCH("ACOSTAMENTO",#REF!,0),1)</definedName>
    <definedName name="TEMPO_Pista" localSheetId="12">OFFSET(#REF!,MATCH("PISTA ROLAMENTO",#REF!,0),0,MATCH("3ª FAIXA",#REF!,0)-MATCH("PISTA ROLAMENTO",#REF!,0),1)</definedName>
    <definedName name="TEMPO_Pista" localSheetId="11">OFFSET(#REF!,MATCH("PISTA ROLAMENTO",#REF!,0),0,MATCH("3ª FAIXA",#REF!,0)-MATCH("PISTA ROLAMENTO",#REF!,0),1)</definedName>
    <definedName name="TEMPO_Pista" localSheetId="14">OFFSET(#REF!,MATCH("PISTA ROLAMENTO",#REF!,0),0,MATCH("3ª FAIXA",#REF!,0)-MATCH("PISTA ROLAMENTO",#REF!,0),1)</definedName>
    <definedName name="TEMPO_Pista">OFFSET(#REF!,MATCH("PISTA ROLAMENTO",#REF!,0),0,MATCH("3ª FAIXA",#REF!,0)-MATCH("PISTA ROLAMENTO",#REF!,0),1)</definedName>
    <definedName name="temul" localSheetId="12">#REF!</definedName>
    <definedName name="temul" localSheetId="11">#REF!</definedName>
    <definedName name="temul" localSheetId="14">#REF!</definedName>
    <definedName name="temul">#REF!</definedName>
    <definedName name="TEMULFLEX" localSheetId="12">#REF!</definedName>
    <definedName name="TEMULFLEX" localSheetId="11">#REF!</definedName>
    <definedName name="TEMULFLEX" localSheetId="14">#REF!</definedName>
    <definedName name="TEMULFLEX">#REF!</definedName>
    <definedName name="TEMULFLEXCG" localSheetId="12">#REF!</definedName>
    <definedName name="TEMULFLEXCG">#REF!</definedName>
    <definedName name="TENROCAMENTO" localSheetId="12">#REF!</definedName>
    <definedName name="TENROCAMENTO">#REF!</definedName>
    <definedName name="Teor" localSheetId="12">#REF!</definedName>
    <definedName name="Teor" localSheetId="11">#REF!</definedName>
    <definedName name="Teor" localSheetId="14">#REF!</definedName>
    <definedName name="Teor">#REF!</definedName>
    <definedName name="Teor_1" localSheetId="12">#REF!</definedName>
    <definedName name="Teor_1" localSheetId="11">#REF!</definedName>
    <definedName name="Teor_1" localSheetId="14">#REF!</definedName>
    <definedName name="Teor_1">#REF!</definedName>
    <definedName name="Teor_25" localSheetId="12">#REF!</definedName>
    <definedName name="Teor_25" localSheetId="11">#REF!</definedName>
    <definedName name="Teor_25" localSheetId="14">#REF!</definedName>
    <definedName name="Teor_25">#REF!</definedName>
    <definedName name="Teor_26" localSheetId="12">#REF!</definedName>
    <definedName name="Teor_26">#REF!</definedName>
    <definedName name="Teor_28" localSheetId="12">#REF!</definedName>
    <definedName name="Teor_28">#REF!</definedName>
    <definedName name="Teor_29" localSheetId="12">#REF!</definedName>
    <definedName name="Teor_29" localSheetId="11">#REF!</definedName>
    <definedName name="Teor_29" localSheetId="14">#REF!</definedName>
    <definedName name="Teor_29">#REF!</definedName>
    <definedName name="Teor_31" localSheetId="12">#REF!</definedName>
    <definedName name="Teor_31" localSheetId="11">#REF!</definedName>
    <definedName name="Teor_31" localSheetId="14">#REF!</definedName>
    <definedName name="Teor_31">#REF!</definedName>
    <definedName name="Teor1" localSheetId="12">#REF!</definedName>
    <definedName name="Teor1" localSheetId="11">#REF!</definedName>
    <definedName name="Teor1" localSheetId="14">#REF!</definedName>
    <definedName name="Teor1">#REF!</definedName>
    <definedName name="teor2" localSheetId="12">#N/A</definedName>
    <definedName name="teor2" localSheetId="11">#N/A</definedName>
    <definedName name="teor2">#N/A</definedName>
    <definedName name="teor2_1" localSheetId="12">#REF!</definedName>
    <definedName name="teor2_1" localSheetId="11">#REF!</definedName>
    <definedName name="teor2_1" localSheetId="14">#REF!</definedName>
    <definedName name="teor2_1">#REF!</definedName>
    <definedName name="TER" localSheetId="12">#REF!</definedName>
    <definedName name="TER">#REF!</definedName>
    <definedName name="Ter_Carna" localSheetId="12">Dom_Páscoa-47</definedName>
    <definedName name="Ter_Carna" localSheetId="11">Dom_Páscoa-47</definedName>
    <definedName name="Ter_Carna">Dom_Páscoa-47</definedName>
    <definedName name="TER_MAR94" localSheetId="12">#REF!</definedName>
    <definedName name="TER_MAR94" localSheetId="11">#REF!</definedName>
    <definedName name="TER_MAR94" localSheetId="14">#REF!</definedName>
    <definedName name="TER_MAR94">#REF!</definedName>
    <definedName name="TERESINA" localSheetId="11">#REF!</definedName>
    <definedName name="TERESINA">#N/A</definedName>
    <definedName name="TERFAIXALD" localSheetId="12">#REF!</definedName>
    <definedName name="TERFAIXALD" localSheetId="11">#REF!</definedName>
    <definedName name="TERFAIXALD" localSheetId="14">#REF!</definedName>
    <definedName name="TERFAIXALD">#REF!</definedName>
    <definedName name="TERFAIXALE" localSheetId="12">#REF!</definedName>
    <definedName name="TERFAIXALE" localSheetId="11">#REF!</definedName>
    <definedName name="TERFAIXALE" localSheetId="14">#REF!</definedName>
    <definedName name="TERFAIXALE">#REF!</definedName>
    <definedName name="TERP" localSheetId="12">"$#REF!.$P$34"</definedName>
    <definedName name="TERP" localSheetId="11">#REF!</definedName>
    <definedName name="TERP">"$#REF!.$P$34"</definedName>
    <definedName name="terra" localSheetId="12">#REF!</definedName>
    <definedName name="terra" localSheetId="11">#REF!</definedName>
    <definedName name="terra" localSheetId="14">#REF!</definedName>
    <definedName name="terra">#REF!</definedName>
    <definedName name="TERRA_1" localSheetId="12">#REF!</definedName>
    <definedName name="TERRA_1">#REF!</definedName>
    <definedName name="TERRAP" localSheetId="12">#REF!</definedName>
    <definedName name="TERRAP">#REF!</definedName>
    <definedName name="TERRAPL" localSheetId="12">#REF!</definedName>
    <definedName name="TERRAPL">#REF!</definedName>
    <definedName name="TERRAPL." localSheetId="12">#REF!</definedName>
    <definedName name="TERRAPL.">#REF!</definedName>
    <definedName name="terraplenagem" localSheetId="12">#REF!</definedName>
    <definedName name="terraplenagem" localSheetId="11">#REF!</definedName>
    <definedName name="terraplenagem" localSheetId="14">#REF!</definedName>
    <definedName name="terraplenagem">#REF!</definedName>
    <definedName name="terraplenagem_1" localSheetId="12">#REF!</definedName>
    <definedName name="terraplenagem_1" localSheetId="11">#REF!</definedName>
    <definedName name="terraplenagem_1" localSheetId="14">#REF!</definedName>
    <definedName name="terraplenagem_1">#REF!</definedName>
    <definedName name="terraplenagem_10" localSheetId="12">#REF!</definedName>
    <definedName name="terraplenagem_10">#REF!</definedName>
    <definedName name="terraplenagem_12" localSheetId="12">#REF!</definedName>
    <definedName name="terraplenagem_12">#REF!</definedName>
    <definedName name="terraplenagem_2" localSheetId="12">#REF!</definedName>
    <definedName name="terraplenagem_2" localSheetId="11">#REF!</definedName>
    <definedName name="terraplenagem_2" localSheetId="14">#REF!</definedName>
    <definedName name="terraplenagem_2">#REF!</definedName>
    <definedName name="terraplenagem_3" localSheetId="12">#REF!</definedName>
    <definedName name="terraplenagem_3" localSheetId="11">#REF!</definedName>
    <definedName name="terraplenagem_3" localSheetId="14">#REF!</definedName>
    <definedName name="terraplenagem_3">#REF!</definedName>
    <definedName name="terraplenagem_4" localSheetId="12">#REF!</definedName>
    <definedName name="terraplenagem_4" localSheetId="11">#REF!</definedName>
    <definedName name="terraplenagem_4" localSheetId="14">#REF!</definedName>
    <definedName name="terraplenagem_4">#REF!</definedName>
    <definedName name="terraplenagem_9" localSheetId="12">#REF!</definedName>
    <definedName name="terraplenagem_9">#REF!</definedName>
    <definedName name="TES" localSheetId="12">#REF!</definedName>
    <definedName name="TES">#REF!</definedName>
    <definedName name="TES_1" localSheetId="12">#REF!</definedName>
    <definedName name="TES_1">#REF!</definedName>
    <definedName name="TES_10" localSheetId="12">#REF!</definedName>
    <definedName name="TES_10">#REF!</definedName>
    <definedName name="TES_12" localSheetId="12">#REF!</definedName>
    <definedName name="TES_12">#REF!</definedName>
    <definedName name="TES_2" localSheetId="12">#REF!</definedName>
    <definedName name="TES_2">#REF!</definedName>
    <definedName name="TES_3" localSheetId="12">#REF!</definedName>
    <definedName name="TES_3">#REF!</definedName>
    <definedName name="TES_4" localSheetId="12">#REF!</definedName>
    <definedName name="TES_4">#REF!</definedName>
    <definedName name="TES_5" localSheetId="12">#REF!</definedName>
    <definedName name="TES_5">#REF!</definedName>
    <definedName name="TES_6" localSheetId="12">#REF!</definedName>
    <definedName name="TES_6">#REF!</definedName>
    <definedName name="TES_7" localSheetId="12">#REF!</definedName>
    <definedName name="TES_7">#REF!</definedName>
    <definedName name="TES_9" localSheetId="12">#REF!</definedName>
    <definedName name="TES_9">#REF!</definedName>
    <definedName name="tesdt" localSheetId="12">#REF!</definedName>
    <definedName name="tesdt" localSheetId="11">#REF!</definedName>
    <definedName name="tesdt" localSheetId="14">#REF!</definedName>
    <definedName name="tesdt">#REF!</definedName>
    <definedName name="tesdt_1" localSheetId="12">#REF!</definedName>
    <definedName name="tesdt_1" localSheetId="11">#REF!</definedName>
    <definedName name="tesdt_1" localSheetId="14">#REF!</definedName>
    <definedName name="tesdt_1">#REF!</definedName>
    <definedName name="tesdt_2" localSheetId="12">#REF!</definedName>
    <definedName name="tesdt_2" localSheetId="11">#REF!</definedName>
    <definedName name="tesdt_2" localSheetId="14">#REF!</definedName>
    <definedName name="tesdt_2">#REF!</definedName>
    <definedName name="tesdt_3" localSheetId="12">#REF!</definedName>
    <definedName name="tesdt_3" localSheetId="11">#REF!</definedName>
    <definedName name="tesdt_3" localSheetId="14">#REF!</definedName>
    <definedName name="tesdt_3">#REF!</definedName>
    <definedName name="TESM" localSheetId="12">"$#REF!.$Q$34"</definedName>
    <definedName name="TESM" localSheetId="11">#REF!</definedName>
    <definedName name="TESM">"$#REF!.$Q$34"</definedName>
    <definedName name="test" localSheetId="12" hidden="1">{#N/A,#N/A,TRUE,"Serviços"}</definedName>
    <definedName name="test" localSheetId="11" hidden="1">{#N/A,#N/A,TRUE,"Serviços"}</definedName>
    <definedName name="test" hidden="1">{#N/A,#N/A,TRUE,"Serviços"}</definedName>
    <definedName name="teste" localSheetId="12">#REF!</definedName>
    <definedName name="TESTE" localSheetId="11">#REF!</definedName>
    <definedName name="teste" localSheetId="14">#REF!</definedName>
    <definedName name="teste">#REF!</definedName>
    <definedName name="teste2" localSheetId="12">#REF!</definedName>
    <definedName name="teste2" localSheetId="11">#REF!</definedName>
    <definedName name="teste2" localSheetId="14">#REF!</definedName>
    <definedName name="teste2">#REF!</definedName>
    <definedName name="TETB" localSheetId="12">"$#REF!.$H$30"</definedName>
    <definedName name="TETB" localSheetId="11">#REF!</definedName>
    <definedName name="TETB">"$#REF!.$H$30"</definedName>
    <definedName name="TETB97" localSheetId="12">"$#REF!.$H$70"</definedName>
    <definedName name="TETB97" localSheetId="11">#REF!</definedName>
    <definedName name="TETB97">"$#REF!.$H$70"</definedName>
    <definedName name="TEXTOBD" localSheetId="12">#REF!</definedName>
    <definedName name="TEXTOBD">#REF!</definedName>
    <definedName name="TextRefCopyRangeCount" hidden="1">3</definedName>
    <definedName name="THE" localSheetId="11">#REF!</definedName>
    <definedName name="THE">#N/A</definedName>
    <definedName name="tiago" localSheetId="12">#REF!</definedName>
    <definedName name="tiago" localSheetId="11">#REF!</definedName>
    <definedName name="tiago" localSheetId="14">#REF!</definedName>
    <definedName name="tiago">#REF!</definedName>
    <definedName name="tiago_10" localSheetId="12">#REF!</definedName>
    <definedName name="tiago_10">#REF!</definedName>
    <definedName name="tiago_12" localSheetId="12">#REF!</definedName>
    <definedName name="tiago_12">#REF!</definedName>
    <definedName name="tiago_4" localSheetId="12">#REF!</definedName>
    <definedName name="tiago_4">#REF!</definedName>
    <definedName name="tiago_9" localSheetId="12">#REF!</definedName>
    <definedName name="tiago_9">#REF!</definedName>
    <definedName name="TIJOLO_10X20X20" localSheetId="12">#REF!</definedName>
    <definedName name="TIJOLO_10X20X20">#REF!</definedName>
    <definedName name="TIJOLO_6_FUROS" localSheetId="12">#REF!</definedName>
    <definedName name="TIJOLO_6_FUROS">#REF!</definedName>
    <definedName name="TINTA_ACRILICA" localSheetId="12">#REF!</definedName>
    <definedName name="TINTA_ACRILICA">#REF!</definedName>
    <definedName name="TINTA_ESMALTE" localSheetId="12">#REF!</definedName>
    <definedName name="TINTA_ESMALTE">#REF!</definedName>
    <definedName name="TINTA_NOVACOR" localSheetId="12">#REF!</definedName>
    <definedName name="TINTA_NOVACOR">#REF!</definedName>
    <definedName name="TINTA_OLEO" localSheetId="12">#REF!</definedName>
    <definedName name="TINTA_OLEO">#REF!</definedName>
    <definedName name="TINTA_PVA" localSheetId="12">#REF!</definedName>
    <definedName name="TINTA_PVA">#REF!</definedName>
    <definedName name="Tipo_Cerca" localSheetId="12">#REF!</definedName>
    <definedName name="Tipo_Cerca">#REF!</definedName>
    <definedName name="Tipo_Defensa" localSheetId="12">#REF!</definedName>
    <definedName name="Tipo_Defensa">#REF!</definedName>
    <definedName name="Tipo_Descida" localSheetId="12">#REF!</definedName>
    <definedName name="Tipo_Descida">#REF!</definedName>
    <definedName name="TIPO_DESPESA" localSheetId="12">#REF!</definedName>
    <definedName name="TIPO_DESPESA">#REF!</definedName>
    <definedName name="Tipo_Entrada" localSheetId="12">#REF!</definedName>
    <definedName name="Tipo_Entrada">#REF!</definedName>
    <definedName name="Tipo_Linha_Sinal_Horizontal" localSheetId="12">#REF!</definedName>
    <definedName name="Tipo_Linha_Sinal_Horizontal">#REF!</definedName>
    <definedName name="Tipo_Meio_Fio" localSheetId="12">#REF!</definedName>
    <definedName name="Tipo_Meio_Fio">#REF!</definedName>
    <definedName name="Tipo_MeioFio" localSheetId="12">#REF!</definedName>
    <definedName name="Tipo_MeioFio">#REF!</definedName>
    <definedName name="Tipo_Não_Se_Aplica" localSheetId="12">#REF!</definedName>
    <definedName name="Tipo_Não_Se_Aplica">#REF!</definedName>
    <definedName name="Tipo_OAC" localSheetId="12">#REF!</definedName>
    <definedName name="Tipo_OAC">#REF!</definedName>
    <definedName name="Tipo_Sarjeta" localSheetId="12">#REF!</definedName>
    <definedName name="Tipo_Sarjeta">#REF!</definedName>
    <definedName name="Tipo_Sinal_Vertical" localSheetId="12">#REF!</definedName>
    <definedName name="Tipo_Sinal_Vertical">#REF!</definedName>
    <definedName name="Tipo_Sinal_Vertical_Implantação" localSheetId="12">#REF!</definedName>
    <definedName name="Tipo_Sinal_Vertical_Implantação">#REF!</definedName>
    <definedName name="Tipo_Suporte_Implantação" localSheetId="12">#REF!</definedName>
    <definedName name="Tipo_Suporte_Implantação">#REF!</definedName>
    <definedName name="Tipo_Suporte_Sinal_Vertical" localSheetId="12">#REF!</definedName>
    <definedName name="Tipo_Suporte_Sinal_Vertical">#REF!</definedName>
    <definedName name="tipo_tamb" localSheetId="12">#REF!</definedName>
    <definedName name="tipo_tamb" localSheetId="11">#REF!</definedName>
    <definedName name="tipo_tamb" localSheetId="14">#REF!</definedName>
    <definedName name="tipo_tamb">#REF!</definedName>
    <definedName name="Tipo_Valeta" localSheetId="12">#REF!</definedName>
    <definedName name="Tipo_Valeta">#REF!</definedName>
    <definedName name="TipoCercaImplantação" localSheetId="12">#REF!</definedName>
    <definedName name="TipoCercaImplantação">#REF!</definedName>
    <definedName name="TipoDescidaImplantação" localSheetId="12">#REF!</definedName>
    <definedName name="TipoDescidaImplantação">#REF!</definedName>
    <definedName name="TipoDispositivoLateralOAE" localSheetId="12">#REF!</definedName>
    <definedName name="TipoDispositivoLateralOAE">#REF!</definedName>
    <definedName name="TipoEntradaImplantação" localSheetId="12">#REF!</definedName>
    <definedName name="TipoEntradaImplantação">#REF!</definedName>
    <definedName name="TipoInscrição" localSheetId="12">#REF!</definedName>
    <definedName name="TipoInscrição">#REF!</definedName>
    <definedName name="TipoInscriçãoPavimento" localSheetId="12">#REF!</definedName>
    <definedName name="TipoInscriçãoPavimento">#REF!</definedName>
    <definedName name="TipoMeioFioImplantação" localSheetId="12">#REF!</definedName>
    <definedName name="TipoMeioFioImplantação">#REF!</definedName>
    <definedName name="TipoOAC" localSheetId="12">#REF!</definedName>
    <definedName name="TipoOAC">#REF!</definedName>
    <definedName name="TipoOACImplantação" localSheetId="12">#REF!</definedName>
    <definedName name="TipoOACImplantação">#REF!</definedName>
    <definedName name="TipoPista" localSheetId="12">#REF!</definedName>
    <definedName name="TipoPista">#REF!</definedName>
    <definedName name="TipoRoçada" localSheetId="12">#REF!</definedName>
    <definedName name="TipoRoçada">#REF!</definedName>
    <definedName name="TipoSarjetaImplantação" localSheetId="12">#REF!</definedName>
    <definedName name="TipoSarjetaImplantação">#REF!</definedName>
    <definedName name="TipoSuporteimplantação" localSheetId="12">#REF!</definedName>
    <definedName name="TipoSuporteimplantação">#REF!</definedName>
    <definedName name="TipoValetaImplantação" localSheetId="12">#REF!</definedName>
    <definedName name="TipoValetaImplantação">#REF!</definedName>
    <definedName name="Tiradentes">#N/A</definedName>
    <definedName name="_xlnm.Print_Titles" localSheetId="4">'Adm Local'!$1:$11</definedName>
    <definedName name="_xlnm.Print_Titles" localSheetId="17">'Aquis. Betuminoso'!$1:$11</definedName>
    <definedName name="_xlnm.Print_Titles" localSheetId="12">BDI!$2:$10</definedName>
    <definedName name="_xlnm.Print_Titles" localSheetId="7">Canteiro!$1:$12</definedName>
    <definedName name="_xlnm.Print_Titles" localSheetId="13">Cotações!$1:$8</definedName>
    <definedName name="_xlnm.Print_Titles" localSheetId="3">'CURVA ABC'!$1:$11</definedName>
    <definedName name="_xlnm.Print_Titles" localSheetId="5">EFS!$1:$12</definedName>
    <definedName name="_xlnm.Print_Titles" localSheetId="9">'Equip Mínimo'!$1:$10</definedName>
    <definedName name="_xlnm.Print_Titles" localSheetId="14">'Mapa+Binômio'!$1:$14</definedName>
    <definedName name="_xlnm.Print_Titles" localSheetId="18">Maps!$1:$8</definedName>
    <definedName name="_xlnm.Print_Titles" localSheetId="8">'Mobilização-Desmobilização'!$1:$11</definedName>
    <definedName name="_xlnm.Print_Titles" localSheetId="1">PLANILHA!$1:$1</definedName>
    <definedName name="_xlnm.Print_Titles" localSheetId="10">Rotas!$1:$9</definedName>
    <definedName name="_xlnm.Print_Titles">#N/A</definedName>
    <definedName name="Títulos_impressão_IM" localSheetId="12">#REF!</definedName>
    <definedName name="Títulos_impressão_IM">#REF!</definedName>
    <definedName name="tjf" localSheetId="12">#REF!</definedName>
    <definedName name="tjf">#REF!</definedName>
    <definedName name="TLASF" localSheetId="12">#REF!</definedName>
    <definedName name="TLASF">#REF!</definedName>
    <definedName name="TLB" localSheetId="12">#REF!</definedName>
    <definedName name="TLB">#REF!</definedName>
    <definedName name="TLB10MA" localSheetId="12">#REF!</definedName>
    <definedName name="TLB10MA">#REF!</definedName>
    <definedName name="TLB10P" localSheetId="12">#REF!</definedName>
    <definedName name="TLB10P">#REF!</definedName>
    <definedName name="TLB10TA" localSheetId="12">#REF!</definedName>
    <definedName name="TLB10TA">#REF!</definedName>
    <definedName name="TLB5M3" localSheetId="12">#REF!</definedName>
    <definedName name="TLB5M3">#REF!</definedName>
    <definedName name="TLB5MA" localSheetId="12">#REF!</definedName>
    <definedName name="TLB5MA">#REF!</definedName>
    <definedName name="TLB5P" localSheetId="12">#REF!</definedName>
    <definedName name="TLB5P">#REF!</definedName>
    <definedName name="TLB5TA" localSheetId="12">#REF!</definedName>
    <definedName name="TLB5TA">#REF!</definedName>
    <definedName name="tlc" localSheetId="12">#REF!</definedName>
    <definedName name="tlc">#REF!</definedName>
    <definedName name="TLC4MA" localSheetId="12">#REF!</definedName>
    <definedName name="TLC4MA">#REF!</definedName>
    <definedName name="TLC4T" localSheetId="12">#REF!</definedName>
    <definedName name="TLC4T" localSheetId="11">#REF!</definedName>
    <definedName name="TLC4T" localSheetId="14">#REF!</definedName>
    <definedName name="TLC4T">#REF!</definedName>
    <definedName name="TLC4T_10" localSheetId="12">#REF!</definedName>
    <definedName name="TLC4T_10">#REF!</definedName>
    <definedName name="TLC4T_11" localSheetId="12">#REF!</definedName>
    <definedName name="TLC4T_11">#REF!</definedName>
    <definedName name="TLC4T_12" localSheetId="12">#REF!</definedName>
    <definedName name="TLC4T_12">#REF!</definedName>
    <definedName name="TLC4T_9" localSheetId="12">#REF!</definedName>
    <definedName name="TLC4T_9">#REF!</definedName>
    <definedName name="TLC4TA" localSheetId="12">#REF!</definedName>
    <definedName name="TLC4TA">#REF!</definedName>
    <definedName name="TLCB10" localSheetId="12">#REF!</definedName>
    <definedName name="TLCB10">#REF!</definedName>
    <definedName name="tlcb10dss" localSheetId="12">#REF!</definedName>
    <definedName name="tlcb10dss">#REF!</definedName>
    <definedName name="TLCB5" localSheetId="12">#REF!</definedName>
    <definedName name="TLCB5">#REF!</definedName>
    <definedName name="TLCC" localSheetId="12">#REF!</definedName>
    <definedName name="TLCC">#REF!</definedName>
    <definedName name="TLCC4" localSheetId="12">#REF!</definedName>
    <definedName name="TLCC4">#REF!</definedName>
    <definedName name="TLMB" localSheetId="12">#REF!</definedName>
    <definedName name="TLMB">#REF!</definedName>
    <definedName name="TLMBF" localSheetId="12">#REF!</definedName>
    <definedName name="TLMBF">#REF!</definedName>
    <definedName name="TLMBF_12" localSheetId="12">#REF!</definedName>
    <definedName name="TLMBF_12">#REF!</definedName>
    <definedName name="TLMBF_14" localSheetId="12">#REF!</definedName>
    <definedName name="TLMBF_14">#REF!</definedName>
    <definedName name="TLMR" localSheetId="12">#REF!</definedName>
    <definedName name="TLMR" localSheetId="11">#REF!</definedName>
    <definedName name="TLMR" localSheetId="14">#REF!</definedName>
    <definedName name="TLMR">#REF!</definedName>
    <definedName name="TLMR_10" localSheetId="12">#REF!</definedName>
    <definedName name="TLMR_10">#REF!</definedName>
    <definedName name="TLMR_11" localSheetId="12">#REF!</definedName>
    <definedName name="TLMR_11">#REF!</definedName>
    <definedName name="TLMR_12" localSheetId="12">#REF!</definedName>
    <definedName name="TLMR_12">#REF!</definedName>
    <definedName name="TLMR_9" localSheetId="12">#REF!</definedName>
    <definedName name="TLMR_9">#REF!</definedName>
    <definedName name="TLMRMA" localSheetId="12">#REF!</definedName>
    <definedName name="TLMRMA">#REF!</definedName>
    <definedName name="TLMRTA" localSheetId="12">#REF!</definedName>
    <definedName name="TLMRTA">#REF!</definedName>
    <definedName name="TMR" localSheetId="12">#REF!</definedName>
    <definedName name="TMR" localSheetId="11">#REF!</definedName>
    <definedName name="TMR" localSheetId="14">#REF!</definedName>
    <definedName name="TMR">#REF!</definedName>
    <definedName name="TMRCDF" localSheetId="12">#REF!</definedName>
    <definedName name="TMRCDF">#REF!</definedName>
    <definedName name="TMRRP" localSheetId="12">#REF!</definedName>
    <definedName name="TMRRP">#REF!</definedName>
    <definedName name="TMRTB" localSheetId="12">#REF!</definedName>
    <definedName name="TMRTB">#REF!</definedName>
    <definedName name="tnp1\2" localSheetId="12">#REF!</definedName>
    <definedName name="tnp1\2">#REF!</definedName>
    <definedName name="Todas_as_pendencias" localSheetId="12">#REF!</definedName>
    <definedName name="Todas_as_pendencias" localSheetId="11">#REF!</definedName>
    <definedName name="Todas_as_pendencias" localSheetId="14">#REF!</definedName>
    <definedName name="Todas_as_pendencias">#REF!</definedName>
    <definedName name="tom" localSheetId="12">#REF!</definedName>
    <definedName name="tom">#REF!</definedName>
    <definedName name="Tool" localSheetId="12">#REF!</definedName>
    <definedName name="Tool" localSheetId="11">#REF!</definedName>
    <definedName name="Tool" localSheetId="14">#REF!</definedName>
    <definedName name="Tool">#REF!</definedName>
    <definedName name="TOPO_2_6" localSheetId="12">#REF!</definedName>
    <definedName name="TOPO_2_6">#REF!</definedName>
    <definedName name="TOPO_6" localSheetId="12">#REF!</definedName>
    <definedName name="TOPO_6">#REF!</definedName>
    <definedName name="TOT" localSheetId="17" hidden="1">#REF!</definedName>
    <definedName name="TOT" localSheetId="12" hidden="1">#REF!</definedName>
    <definedName name="TOT" localSheetId="6" hidden="1">#REF!</definedName>
    <definedName name="TOT" localSheetId="14" hidden="1">#REF!</definedName>
    <definedName name="TOT" localSheetId="16" hidden="1">#REF!</definedName>
    <definedName name="TOT" localSheetId="1" hidden="1">#REF!</definedName>
    <definedName name="TOT" localSheetId="0" hidden="1">#REF!</definedName>
    <definedName name="TOT" hidden="1">#REF!</definedName>
    <definedName name="TOT_01" localSheetId="12">#REF!</definedName>
    <definedName name="TOT_01">#REF!</definedName>
    <definedName name="TOT_02" localSheetId="12">#REF!</definedName>
    <definedName name="TOT_02">#REF!</definedName>
    <definedName name="TOT_03" localSheetId="12">#REF!</definedName>
    <definedName name="TOT_03">#REF!</definedName>
    <definedName name="TOT_04" localSheetId="12">#REF!</definedName>
    <definedName name="TOT_04">#REF!</definedName>
    <definedName name="TOT_05" localSheetId="12">#REF!</definedName>
    <definedName name="TOT_05">#REF!</definedName>
    <definedName name="TOT_06" localSheetId="12">#REF!</definedName>
    <definedName name="TOT_06">#REF!</definedName>
    <definedName name="TOT_07" localSheetId="12">#REF!</definedName>
    <definedName name="TOT_07">#REF!</definedName>
    <definedName name="TOT_1" localSheetId="12">#REF!</definedName>
    <definedName name="TOT_1">#REF!</definedName>
    <definedName name="TOT_DRE" localSheetId="12">#REF!</definedName>
    <definedName name="TOT_DRE">#REF!</definedName>
    <definedName name="Tot_Líquido" localSheetId="12">#REF!</definedName>
    <definedName name="Tot_Líquido">#REF!</definedName>
    <definedName name="TOT_OAE" localSheetId="12">#REF!</definedName>
    <definedName name="TOT_OAE">#REF!</definedName>
    <definedName name="TOT_OC" localSheetId="12">#REF!</definedName>
    <definedName name="TOT_OC">#REF!</definedName>
    <definedName name="TOT_OPA" localSheetId="12">#REF!</definedName>
    <definedName name="TOT_OPA">#REF!</definedName>
    <definedName name="TOT_PAV" localSheetId="12">#REF!</definedName>
    <definedName name="TOT_PAV">#REF!</definedName>
    <definedName name="TOT_SIN" localSheetId="12">#REF!</definedName>
    <definedName name="TOT_SIN">#REF!</definedName>
    <definedName name="TOT_TER" localSheetId="12">#REF!</definedName>
    <definedName name="TOT_TER">#REF!</definedName>
    <definedName name="tota" localSheetId="12">#REF!</definedName>
    <definedName name="tota">#REF!</definedName>
    <definedName name="totac" localSheetId="12">#REF!</definedName>
    <definedName name="totac">#REF!</definedName>
    <definedName name="TOTAL" localSheetId="12">#REF!</definedName>
    <definedName name="TOTAL" localSheetId="11">#REF!</definedName>
    <definedName name="TOTAL" localSheetId="14">#REF!</definedName>
    <definedName name="TOTAL">#REF!</definedName>
    <definedName name="TOTAL_1" localSheetId="12">#REF!</definedName>
    <definedName name="TOTAL_1" localSheetId="11">#REF!</definedName>
    <definedName name="TOTAL_1" localSheetId="14">#REF!</definedName>
    <definedName name="TOTAL_1">#REF!</definedName>
    <definedName name="total_16" localSheetId="12">#REF!</definedName>
    <definedName name="total_16">#REF!</definedName>
    <definedName name="total_19" localSheetId="12">#REF!</definedName>
    <definedName name="total_19" localSheetId="11">#REF!</definedName>
    <definedName name="total_19" localSheetId="14">#REF!</definedName>
    <definedName name="total_19">#REF!</definedName>
    <definedName name="total_19_16" localSheetId="12">#REF!</definedName>
    <definedName name="total_19_16">#REF!</definedName>
    <definedName name="TOTAL_ADMINISTRATIVO" localSheetId="12">#REF!</definedName>
    <definedName name="TOTAL_ADMINISTRATIVO">#REF!</definedName>
    <definedName name="TOTAL_AULA" localSheetId="12">#REF!</definedName>
    <definedName name="TOTAL_AULA">#REF!</definedName>
    <definedName name="TOTAL_EXTERNA" localSheetId="12">#REF!</definedName>
    <definedName name="TOTAL_EXTERNA">#REF!</definedName>
    <definedName name="TOTAL_QUADRA" localSheetId="12">#REF!</definedName>
    <definedName name="TOTAL_QUADRA">#REF!</definedName>
    <definedName name="TOTAL_VESTIÁRIO" localSheetId="12">#REF!</definedName>
    <definedName name="TOTAL_VESTIÁRIO">#REF!</definedName>
    <definedName name="TOTAL1" localSheetId="12">#REF!</definedName>
    <definedName name="total1" localSheetId="11">#REF!</definedName>
    <definedName name="TOTAL1" localSheetId="14">#REF!</definedName>
    <definedName name="TOTAL1">#REF!</definedName>
    <definedName name="TOTAL1_1" localSheetId="12">#REF!</definedName>
    <definedName name="TOTAL1_1" localSheetId="11">#REF!</definedName>
    <definedName name="TOTAL1_1" localSheetId="14">#REF!</definedName>
    <definedName name="TOTAL1_1">#REF!</definedName>
    <definedName name="TOTAL10" localSheetId="12">#REF!</definedName>
    <definedName name="TOTAL10" localSheetId="11">#REF!</definedName>
    <definedName name="TOTAL10" localSheetId="14">#REF!</definedName>
    <definedName name="TOTAL10">#REF!</definedName>
    <definedName name="TOTAL10_1" localSheetId="12">#REF!</definedName>
    <definedName name="TOTAL10_1" localSheetId="11">#REF!</definedName>
    <definedName name="TOTAL10_1" localSheetId="14">#REF!</definedName>
    <definedName name="TOTAL10_1">#REF!</definedName>
    <definedName name="TOTAL10_14">#N/A</definedName>
    <definedName name="TOTAL10_7">#N/A</definedName>
    <definedName name="TOTAL10_7_1" localSheetId="12">#REF!</definedName>
    <definedName name="TOTAL10_7_1" localSheetId="11">#REF!</definedName>
    <definedName name="TOTAL10_7_1" localSheetId="14">#REF!</definedName>
    <definedName name="TOTAL10_7_1">#REF!</definedName>
    <definedName name="TOTAL10_7_14">#N/A</definedName>
    <definedName name="TOTAL11" localSheetId="12">#REF!</definedName>
    <definedName name="TOTAL11" localSheetId="11">#REF!</definedName>
    <definedName name="TOTAL11" localSheetId="14">#REF!</definedName>
    <definedName name="TOTAL11">#REF!</definedName>
    <definedName name="TOTAL11_1" localSheetId="12">#REF!</definedName>
    <definedName name="TOTAL11_1" localSheetId="11">#REF!</definedName>
    <definedName name="TOTAL11_1" localSheetId="14">#REF!</definedName>
    <definedName name="TOTAL11_1">#REF!</definedName>
    <definedName name="TOTAL11_14">#N/A</definedName>
    <definedName name="TOTAL11_7">#N/A</definedName>
    <definedName name="TOTAL11_7_1" localSheetId="12">#REF!</definedName>
    <definedName name="TOTAL11_7_1" localSheetId="11">#REF!</definedName>
    <definedName name="TOTAL11_7_1" localSheetId="14">#REF!</definedName>
    <definedName name="TOTAL11_7_1">#REF!</definedName>
    <definedName name="TOTAL11_7_14">#N/A</definedName>
    <definedName name="TOTAL12" localSheetId="12">#REF!</definedName>
    <definedName name="TOTAL12" localSheetId="11">#REF!</definedName>
    <definedName name="TOTAL12" localSheetId="14">#REF!</definedName>
    <definedName name="TOTAL12">#REF!</definedName>
    <definedName name="TOTAL12_1" localSheetId="12">#REF!</definedName>
    <definedName name="TOTAL12_1" localSheetId="11">#REF!</definedName>
    <definedName name="TOTAL12_1" localSheetId="14">#REF!</definedName>
    <definedName name="TOTAL12_1">#REF!</definedName>
    <definedName name="TOTAL12_14">#N/A</definedName>
    <definedName name="TOTAL12_7">#N/A</definedName>
    <definedName name="TOTAL12_7_1" localSheetId="12">#REF!</definedName>
    <definedName name="TOTAL12_7_1" localSheetId="11">#REF!</definedName>
    <definedName name="TOTAL12_7_1" localSheetId="14">#REF!</definedName>
    <definedName name="TOTAL12_7_1">#REF!</definedName>
    <definedName name="TOTAL12_7_14">#N/A</definedName>
    <definedName name="TOTAL13" localSheetId="12">#REF!</definedName>
    <definedName name="TOTAL13" localSheetId="11">#REF!</definedName>
    <definedName name="TOTAL13" localSheetId="14">#REF!</definedName>
    <definedName name="TOTAL13">#REF!</definedName>
    <definedName name="TOTAL13_1" localSheetId="12">#REF!</definedName>
    <definedName name="TOTAL13_1" localSheetId="11">#REF!</definedName>
    <definedName name="TOTAL13_1" localSheetId="14">#REF!</definedName>
    <definedName name="TOTAL13_1">#REF!</definedName>
    <definedName name="TOTAL13_14">#N/A</definedName>
    <definedName name="TOTAL13_7">#N/A</definedName>
    <definedName name="TOTAL13_7_1" localSheetId="12">#REF!</definedName>
    <definedName name="TOTAL13_7_1" localSheetId="11">#REF!</definedName>
    <definedName name="TOTAL13_7_1" localSheetId="14">#REF!</definedName>
    <definedName name="TOTAL13_7_1">#REF!</definedName>
    <definedName name="TOTAL13_7_14">#N/A</definedName>
    <definedName name="TOTAL14" localSheetId="12">#REF!</definedName>
    <definedName name="TOTAL14" localSheetId="11">#REF!</definedName>
    <definedName name="TOTAL14" localSheetId="14">#REF!</definedName>
    <definedName name="TOTAL14">#REF!</definedName>
    <definedName name="TOTAL14_1" localSheetId="12">#REF!</definedName>
    <definedName name="TOTAL14_1" localSheetId="11">#REF!</definedName>
    <definedName name="TOTAL14_1" localSheetId="14">#REF!</definedName>
    <definedName name="TOTAL14_1">#REF!</definedName>
    <definedName name="TOTAL14_14">#N/A</definedName>
    <definedName name="TOTAL14_7">#N/A</definedName>
    <definedName name="TOTAL14_7_1" localSheetId="12">#REF!</definedName>
    <definedName name="TOTAL14_7_1" localSheetId="11">#REF!</definedName>
    <definedName name="TOTAL14_7_1" localSheetId="14">#REF!</definedName>
    <definedName name="TOTAL14_7_1">#REF!</definedName>
    <definedName name="TOTAL14_7_14">#N/A</definedName>
    <definedName name="TOTAL15" localSheetId="12">#REF!</definedName>
    <definedName name="TOTAL15" localSheetId="11">#REF!</definedName>
    <definedName name="TOTAL15" localSheetId="14">#REF!</definedName>
    <definedName name="TOTAL15">#REF!</definedName>
    <definedName name="TOTAL15_1" localSheetId="12">#REF!</definedName>
    <definedName name="TOTAL15_1" localSheetId="11">#REF!</definedName>
    <definedName name="TOTAL15_1" localSheetId="14">#REF!</definedName>
    <definedName name="TOTAL15_1">#REF!</definedName>
    <definedName name="TOTAL15_14">#N/A</definedName>
    <definedName name="TOTAL15_7">#N/A</definedName>
    <definedName name="TOTAL15_7_1" localSheetId="12">#REF!</definedName>
    <definedName name="TOTAL15_7_1" localSheetId="11">#REF!</definedName>
    <definedName name="TOTAL15_7_1" localSheetId="14">#REF!</definedName>
    <definedName name="TOTAL15_7_1">#REF!</definedName>
    <definedName name="TOTAL15_7_14">#N/A</definedName>
    <definedName name="TOTAL16" localSheetId="12">#REF!</definedName>
    <definedName name="TOTAL16" localSheetId="11">#REF!</definedName>
    <definedName name="TOTAL16" localSheetId="14">#REF!</definedName>
    <definedName name="TOTAL16">#REF!</definedName>
    <definedName name="TOTAL16_1" localSheetId="12">#REF!</definedName>
    <definedName name="TOTAL16_1" localSheetId="11">#REF!</definedName>
    <definedName name="TOTAL16_1" localSheetId="14">#REF!</definedName>
    <definedName name="TOTAL16_1">#REF!</definedName>
    <definedName name="TOTAL16_14">#N/A</definedName>
    <definedName name="TOTAL16_7">#N/A</definedName>
    <definedName name="TOTAL16_7_1" localSheetId="12">#REF!</definedName>
    <definedName name="TOTAL16_7_1" localSheetId="11">#REF!</definedName>
    <definedName name="TOTAL16_7_1" localSheetId="14">#REF!</definedName>
    <definedName name="TOTAL16_7_1">#REF!</definedName>
    <definedName name="TOTAL16_7_14">#N/A</definedName>
    <definedName name="TOTAL17" localSheetId="12">#REF!</definedName>
    <definedName name="TOTAL17" localSheetId="11">#REF!</definedName>
    <definedName name="TOTAL17" localSheetId="14">#REF!</definedName>
    <definedName name="TOTAL17">#REF!</definedName>
    <definedName name="TOTAL17_1" localSheetId="12">#REF!</definedName>
    <definedName name="TOTAL17_1" localSheetId="11">#REF!</definedName>
    <definedName name="TOTAL17_1" localSheetId="14">#REF!</definedName>
    <definedName name="TOTAL17_1">#REF!</definedName>
    <definedName name="TOTAL17_14">#N/A</definedName>
    <definedName name="TOTAL17_7">#N/A</definedName>
    <definedName name="TOTAL17_7_1" localSheetId="12">#REF!</definedName>
    <definedName name="TOTAL17_7_1" localSheetId="11">#REF!</definedName>
    <definedName name="TOTAL17_7_1" localSheetId="14">#REF!</definedName>
    <definedName name="TOTAL17_7_1">#REF!</definedName>
    <definedName name="TOTAL17_7_14">#N/A</definedName>
    <definedName name="TOTAL18" localSheetId="12">#REF!</definedName>
    <definedName name="TOTAL18" localSheetId="11">#REF!</definedName>
    <definedName name="TOTAL18" localSheetId="14">#REF!</definedName>
    <definedName name="TOTAL18">#REF!</definedName>
    <definedName name="TOTAL18_1" localSheetId="12">#REF!</definedName>
    <definedName name="TOTAL18_1" localSheetId="11">#REF!</definedName>
    <definedName name="TOTAL18_1" localSheetId="14">#REF!</definedName>
    <definedName name="TOTAL18_1">#REF!</definedName>
    <definedName name="TOTAL18_14">#N/A</definedName>
    <definedName name="TOTAL18_7">#N/A</definedName>
    <definedName name="TOTAL18_7_1" localSheetId="12">#REF!</definedName>
    <definedName name="TOTAL18_7_1" localSheetId="11">#REF!</definedName>
    <definedName name="TOTAL18_7_1" localSheetId="14">#REF!</definedName>
    <definedName name="TOTAL18_7_1">#REF!</definedName>
    <definedName name="TOTAL18_7_14">#N/A</definedName>
    <definedName name="TOTAL19" localSheetId="12">#REF!</definedName>
    <definedName name="TOTAL19" localSheetId="11">#REF!</definedName>
    <definedName name="TOTAL19" localSheetId="14">#REF!</definedName>
    <definedName name="TOTAL19">#REF!</definedName>
    <definedName name="TOTAL19_1" localSheetId="12">#REF!</definedName>
    <definedName name="TOTAL19_1" localSheetId="11">#REF!</definedName>
    <definedName name="TOTAL19_1" localSheetId="14">#REF!</definedName>
    <definedName name="TOTAL19_1">#REF!</definedName>
    <definedName name="TOTAL19_14">#N/A</definedName>
    <definedName name="TOTAL19_7">#N/A</definedName>
    <definedName name="TOTAL19_7_1" localSheetId="12">#REF!</definedName>
    <definedName name="TOTAL19_7_1" localSheetId="11">#REF!</definedName>
    <definedName name="TOTAL19_7_1" localSheetId="14">#REF!</definedName>
    <definedName name="TOTAL19_7_1">#REF!</definedName>
    <definedName name="TOTAL19_7_14">#N/A</definedName>
    <definedName name="TOTAL1A" localSheetId="12">#REF!</definedName>
    <definedName name="TOTAL1A" localSheetId="11">#REF!</definedName>
    <definedName name="TOTAL1A" localSheetId="14">#REF!</definedName>
    <definedName name="TOTAL1A">#REF!</definedName>
    <definedName name="TOTAL1A_1" localSheetId="12">#REF!</definedName>
    <definedName name="TOTAL1A_1" localSheetId="11">#REF!</definedName>
    <definedName name="TOTAL1A_1" localSheetId="14">#REF!</definedName>
    <definedName name="TOTAL1A_1">#REF!</definedName>
    <definedName name="TOTAL1C" localSheetId="12">#REF!</definedName>
    <definedName name="TOTAL1C" localSheetId="11">#REF!</definedName>
    <definedName name="TOTAL1C" localSheetId="14">#REF!</definedName>
    <definedName name="TOTAL1C">#REF!</definedName>
    <definedName name="TOTAL1C_1" localSheetId="12">#REF!</definedName>
    <definedName name="TOTAL1C_1" localSheetId="11">#REF!</definedName>
    <definedName name="TOTAL1C_1" localSheetId="14">#REF!</definedName>
    <definedName name="TOTAL1C_1">#REF!</definedName>
    <definedName name="TOTAL2" localSheetId="12">#REF!</definedName>
    <definedName name="TOTAL2" localSheetId="11">#REF!</definedName>
    <definedName name="TOTAL2" localSheetId="14">#REF!</definedName>
    <definedName name="TOTAL2">#REF!</definedName>
    <definedName name="TOTAL2_1" localSheetId="12">#REF!</definedName>
    <definedName name="TOTAL2_1" localSheetId="11">#REF!</definedName>
    <definedName name="TOTAL2_1" localSheetId="14">#REF!</definedName>
    <definedName name="TOTAL2_1">#REF!</definedName>
    <definedName name="TOTAL2A" localSheetId="12">#REF!</definedName>
    <definedName name="TOTAL2A" localSheetId="11">#REF!</definedName>
    <definedName name="TOTAL2A" localSheetId="14">#REF!</definedName>
    <definedName name="TOTAL2A">#REF!</definedName>
    <definedName name="TOTAL2A_1" localSheetId="12">#REF!</definedName>
    <definedName name="TOTAL2A_1" localSheetId="11">#REF!</definedName>
    <definedName name="TOTAL2A_1" localSheetId="14">#REF!</definedName>
    <definedName name="TOTAL2A_1">#REF!</definedName>
    <definedName name="TOTAL3" localSheetId="12">#REF!</definedName>
    <definedName name="TOTAL3" localSheetId="11">#REF!</definedName>
    <definedName name="TOTAL3" localSheetId="14">#REF!</definedName>
    <definedName name="TOTAL3">#REF!</definedName>
    <definedName name="TOTAL3_1" localSheetId="12">#REF!</definedName>
    <definedName name="TOTAL3_1" localSheetId="11">#REF!</definedName>
    <definedName name="TOTAL3_1" localSheetId="14">#REF!</definedName>
    <definedName name="TOTAL3_1">#REF!</definedName>
    <definedName name="TOTAL3A" localSheetId="12">#REF!</definedName>
    <definedName name="TOTAL3A" localSheetId="11">#REF!</definedName>
    <definedName name="TOTAL3A" localSheetId="14">#REF!</definedName>
    <definedName name="TOTAL3A">#REF!</definedName>
    <definedName name="TOTAL3A_1" localSheetId="12">#REF!</definedName>
    <definedName name="TOTAL3A_1" localSheetId="11">#REF!</definedName>
    <definedName name="TOTAL3A_1" localSheetId="14">#REF!</definedName>
    <definedName name="TOTAL3A_1">#REF!</definedName>
    <definedName name="TOTAL4" localSheetId="12">#REF!</definedName>
    <definedName name="TOTAL4" localSheetId="11">#REF!</definedName>
    <definedName name="TOTAL4" localSheetId="14">#REF!</definedName>
    <definedName name="TOTAL4">#REF!</definedName>
    <definedName name="TOTAL4_1" localSheetId="12">#REF!</definedName>
    <definedName name="TOTAL4_1" localSheetId="11">#REF!</definedName>
    <definedName name="TOTAL4_1" localSheetId="14">#REF!</definedName>
    <definedName name="TOTAL4_1">#REF!</definedName>
    <definedName name="TOTAL4A" localSheetId="12">#REF!</definedName>
    <definedName name="TOTAL4A" localSheetId="11">#REF!</definedName>
    <definedName name="TOTAL4A" localSheetId="14">#REF!</definedName>
    <definedName name="TOTAL4A">#REF!</definedName>
    <definedName name="TOTAL4A_1" localSheetId="12">#REF!</definedName>
    <definedName name="TOTAL4A_1" localSheetId="11">#REF!</definedName>
    <definedName name="TOTAL4A_1" localSheetId="14">#REF!</definedName>
    <definedName name="TOTAL4A_1">#REF!</definedName>
    <definedName name="TOTAL5" localSheetId="12">#REF!</definedName>
    <definedName name="TOTAL5" localSheetId="11">#REF!</definedName>
    <definedName name="TOTAL5" localSheetId="14">#REF!</definedName>
    <definedName name="TOTAL5">#REF!</definedName>
    <definedName name="TOTAL5_1" localSheetId="12">#REF!</definedName>
    <definedName name="TOTAL5_1" localSheetId="11">#REF!</definedName>
    <definedName name="TOTAL5_1" localSheetId="14">#REF!</definedName>
    <definedName name="TOTAL5_1">#REF!</definedName>
    <definedName name="TOTAL5A" localSheetId="12">#REF!</definedName>
    <definedName name="TOTAL5A" localSheetId="11">#REF!</definedName>
    <definedName name="TOTAL5A" localSheetId="14">#REF!</definedName>
    <definedName name="TOTAL5A">#REF!</definedName>
    <definedName name="TOTAL5A_1" localSheetId="12">#REF!</definedName>
    <definedName name="TOTAL5A_1" localSheetId="11">#REF!</definedName>
    <definedName name="TOTAL5A_1" localSheetId="14">#REF!</definedName>
    <definedName name="TOTAL5A_1">#REF!</definedName>
    <definedName name="TOTAL6" localSheetId="12">#REF!</definedName>
    <definedName name="TOTAL6" localSheetId="11">#REF!</definedName>
    <definedName name="TOTAL6" localSheetId="14">#REF!</definedName>
    <definedName name="TOTAL6">#REF!</definedName>
    <definedName name="TOTAL6_1" localSheetId="12">#REF!</definedName>
    <definedName name="TOTAL6_1" localSheetId="11">#REF!</definedName>
    <definedName name="TOTAL6_1" localSheetId="14">#REF!</definedName>
    <definedName name="TOTAL6_1">#REF!</definedName>
    <definedName name="TOTAL6_14">#N/A</definedName>
    <definedName name="TOTAL6_7">#N/A</definedName>
    <definedName name="TOTAL6_7_1" localSheetId="12">#REF!</definedName>
    <definedName name="TOTAL6_7_1" localSheetId="11">#REF!</definedName>
    <definedName name="TOTAL6_7_1" localSheetId="14">#REF!</definedName>
    <definedName name="TOTAL6_7_1">#REF!</definedName>
    <definedName name="TOTAL6_7_14">#N/A</definedName>
    <definedName name="TOTAL6A" localSheetId="12">#REF!</definedName>
    <definedName name="TOTAL6A" localSheetId="11">#REF!</definedName>
    <definedName name="TOTAL6A" localSheetId="14">#REF!</definedName>
    <definedName name="TOTAL6A">#REF!</definedName>
    <definedName name="TOTAL6A_1" localSheetId="12">#REF!</definedName>
    <definedName name="TOTAL6A_1" localSheetId="11">#REF!</definedName>
    <definedName name="TOTAL6A_1" localSheetId="14">#REF!</definedName>
    <definedName name="TOTAL6A_1">#REF!</definedName>
    <definedName name="TOTAL6A_14">#N/A</definedName>
    <definedName name="TOTAL6A_7">#N/A</definedName>
    <definedName name="TOTAL6A_7_1" localSheetId="12">#REF!</definedName>
    <definedName name="TOTAL6A_7_1" localSheetId="11">#REF!</definedName>
    <definedName name="TOTAL6A_7_1" localSheetId="14">#REF!</definedName>
    <definedName name="TOTAL6A_7_1">#REF!</definedName>
    <definedName name="TOTAL6A_7_14">#N/A</definedName>
    <definedName name="TOTAL7" localSheetId="12">#REF!</definedName>
    <definedName name="TOTAL7" localSheetId="11">#REF!</definedName>
    <definedName name="TOTAL7" localSheetId="14">#REF!</definedName>
    <definedName name="TOTAL7">#REF!</definedName>
    <definedName name="TOTAL7_1" localSheetId="12">#REF!</definedName>
    <definedName name="TOTAL7_1" localSheetId="11">#REF!</definedName>
    <definedName name="TOTAL7_1" localSheetId="14">#REF!</definedName>
    <definedName name="TOTAL7_1">#REF!</definedName>
    <definedName name="TOTAL7_14">#N/A</definedName>
    <definedName name="TOTAL7_7">#N/A</definedName>
    <definedName name="TOTAL7_7_1" localSheetId="12">#REF!</definedName>
    <definedName name="TOTAL7_7_1" localSheetId="11">#REF!</definedName>
    <definedName name="TOTAL7_7_1" localSheetId="14">#REF!</definedName>
    <definedName name="TOTAL7_7_1">#REF!</definedName>
    <definedName name="TOTAL7_7_14">#N/A</definedName>
    <definedName name="TOTAL7A" localSheetId="12">#REF!</definedName>
    <definedName name="TOTAL7A" localSheetId="11">#REF!</definedName>
    <definedName name="TOTAL7A" localSheetId="14">#REF!</definedName>
    <definedName name="TOTAL7A">#REF!</definedName>
    <definedName name="TOTAL7A_1" localSheetId="12">#REF!</definedName>
    <definedName name="TOTAL7A_1" localSheetId="11">#REF!</definedName>
    <definedName name="TOTAL7A_1" localSheetId="14">#REF!</definedName>
    <definedName name="TOTAL7A_1">#REF!</definedName>
    <definedName name="TOTAL7A_14">#N/A</definedName>
    <definedName name="TOTAL7A_7">#N/A</definedName>
    <definedName name="TOTAL7A_7_1" localSheetId="12">#REF!</definedName>
    <definedName name="TOTAL7A_7_1" localSheetId="11">#REF!</definedName>
    <definedName name="TOTAL7A_7_1" localSheetId="14">#REF!</definedName>
    <definedName name="TOTAL7A_7_1">#REF!</definedName>
    <definedName name="TOTAL7A_7_14">#N/A</definedName>
    <definedName name="TOTAL7B" localSheetId="12">#REF!</definedName>
    <definedName name="TOTAL7B" localSheetId="11">#REF!</definedName>
    <definedName name="TOTAL7B" localSheetId="14">#REF!</definedName>
    <definedName name="TOTAL7B">#REF!</definedName>
    <definedName name="TOTAL7B_1" localSheetId="12">#REF!</definedName>
    <definedName name="TOTAL7B_1" localSheetId="11">#REF!</definedName>
    <definedName name="TOTAL7B_1" localSheetId="14">#REF!</definedName>
    <definedName name="TOTAL7B_1">#REF!</definedName>
    <definedName name="TOTAL7B_14">#N/A</definedName>
    <definedName name="TOTAL7B_7">#N/A</definedName>
    <definedName name="TOTAL7B_7_1" localSheetId="12">#REF!</definedName>
    <definedName name="TOTAL7B_7_1" localSheetId="11">#REF!</definedName>
    <definedName name="TOTAL7B_7_1" localSheetId="14">#REF!</definedName>
    <definedName name="TOTAL7B_7_1">#REF!</definedName>
    <definedName name="TOTAL7B_7_14">#N/A</definedName>
    <definedName name="TOTAL7C" localSheetId="12">#REF!</definedName>
    <definedName name="TOTAL7C" localSheetId="11">#REF!</definedName>
    <definedName name="TOTAL7C" localSheetId="14">#REF!</definedName>
    <definedName name="TOTAL7C">#REF!</definedName>
    <definedName name="TOTAL7C_1" localSheetId="12">#REF!</definedName>
    <definedName name="TOTAL7C_1" localSheetId="11">#REF!</definedName>
    <definedName name="TOTAL7C_1" localSheetId="14">#REF!</definedName>
    <definedName name="TOTAL7C_1">#REF!</definedName>
    <definedName name="TOTAL7C_14">#N/A</definedName>
    <definedName name="TOTAL7C_7">#N/A</definedName>
    <definedName name="TOTAL7C_7_1" localSheetId="12">#REF!</definedName>
    <definedName name="TOTAL7C_7_1" localSheetId="11">#REF!</definedName>
    <definedName name="TOTAL7C_7_1" localSheetId="14">#REF!</definedName>
    <definedName name="TOTAL7C_7_1">#REF!</definedName>
    <definedName name="TOTAL7C_7_14">#N/A</definedName>
    <definedName name="TOTAL7D" localSheetId="12">#REF!</definedName>
    <definedName name="TOTAL7D" localSheetId="11">#REF!</definedName>
    <definedName name="TOTAL7D" localSheetId="14">#REF!</definedName>
    <definedName name="TOTAL7D">#REF!</definedName>
    <definedName name="TOTAL7D_1" localSheetId="12">#REF!</definedName>
    <definedName name="TOTAL7D_1" localSheetId="11">#REF!</definedName>
    <definedName name="TOTAL7D_1" localSheetId="14">#REF!</definedName>
    <definedName name="TOTAL7D_1">#REF!</definedName>
    <definedName name="TOTAL7D_14">#N/A</definedName>
    <definedName name="TOTAL7D_7">#N/A</definedName>
    <definedName name="TOTAL7D_7_1" localSheetId="12">#REF!</definedName>
    <definedName name="TOTAL7D_7_1" localSheetId="11">#REF!</definedName>
    <definedName name="TOTAL7D_7_1" localSheetId="14">#REF!</definedName>
    <definedName name="TOTAL7D_7_1">#REF!</definedName>
    <definedName name="TOTAL7D_7_14">#N/A</definedName>
    <definedName name="TOTAL7E" localSheetId="12">#REF!</definedName>
    <definedName name="TOTAL7E" localSheetId="11">#REF!</definedName>
    <definedName name="TOTAL7E" localSheetId="14">#REF!</definedName>
    <definedName name="TOTAL7E">#REF!</definedName>
    <definedName name="TOTAL7E_1" localSheetId="12">#REF!</definedName>
    <definedName name="TOTAL7E_1" localSheetId="11">#REF!</definedName>
    <definedName name="TOTAL7E_1" localSheetId="14">#REF!</definedName>
    <definedName name="TOTAL7E_1">#REF!</definedName>
    <definedName name="TOTAL7E_14">#N/A</definedName>
    <definedName name="TOTAL7E_7">#N/A</definedName>
    <definedName name="TOTAL7E_7_1" localSheetId="12">#REF!</definedName>
    <definedName name="TOTAL7E_7_1" localSheetId="11">#REF!</definedName>
    <definedName name="TOTAL7E_7_1" localSheetId="14">#REF!</definedName>
    <definedName name="TOTAL7E_7_1">#REF!</definedName>
    <definedName name="TOTAL7E_7_14">#N/A</definedName>
    <definedName name="TOTAL7F" localSheetId="12">#REF!</definedName>
    <definedName name="TOTAL7F" localSheetId="11">#REF!</definedName>
    <definedName name="TOTAL7F" localSheetId="14">#REF!</definedName>
    <definedName name="TOTAL7F">#REF!</definedName>
    <definedName name="TOTAL7F_1" localSheetId="12">#REF!</definedName>
    <definedName name="TOTAL7F_1" localSheetId="11">#REF!</definedName>
    <definedName name="TOTAL7F_1" localSheetId="14">#REF!</definedName>
    <definedName name="TOTAL7F_1">#REF!</definedName>
    <definedName name="TOTAL7F_14">#N/A</definedName>
    <definedName name="TOTAL7F_7">#N/A</definedName>
    <definedName name="TOTAL7F_7_1" localSheetId="12">#REF!</definedName>
    <definedName name="TOTAL7F_7_1" localSheetId="11">#REF!</definedName>
    <definedName name="TOTAL7F_7_1" localSheetId="14">#REF!</definedName>
    <definedName name="TOTAL7F_7_1">#REF!</definedName>
    <definedName name="TOTAL7F_7_14">#N/A</definedName>
    <definedName name="TOTAL7G" localSheetId="12">#REF!</definedName>
    <definedName name="TOTAL7G" localSheetId="11">#REF!</definedName>
    <definedName name="TOTAL7G" localSheetId="14">#REF!</definedName>
    <definedName name="TOTAL7G">#REF!</definedName>
    <definedName name="TOTAL7G_1" localSheetId="12">#REF!</definedName>
    <definedName name="TOTAL7G_1" localSheetId="11">#REF!</definedName>
    <definedName name="TOTAL7G_1" localSheetId="14">#REF!</definedName>
    <definedName name="TOTAL7G_1">#REF!</definedName>
    <definedName name="TOTAL7G_14">#N/A</definedName>
    <definedName name="TOTAL7G_7">#N/A</definedName>
    <definedName name="TOTAL7G_7_1" localSheetId="12">#REF!</definedName>
    <definedName name="TOTAL7G_7_1" localSheetId="11">#REF!</definedName>
    <definedName name="TOTAL7G_7_1" localSheetId="14">#REF!</definedName>
    <definedName name="TOTAL7G_7_1">#REF!</definedName>
    <definedName name="TOTAL7G_7_14">#N/A</definedName>
    <definedName name="TOTAL7H" localSheetId="12">#REF!</definedName>
    <definedName name="TOTAL7H" localSheetId="11">#REF!</definedName>
    <definedName name="TOTAL7H" localSheetId="14">#REF!</definedName>
    <definedName name="TOTAL7H">#REF!</definedName>
    <definedName name="TOTAL7H_1" localSheetId="12">#REF!</definedName>
    <definedName name="TOTAL7H_1" localSheetId="11">#REF!</definedName>
    <definedName name="TOTAL7H_1" localSheetId="14">#REF!</definedName>
    <definedName name="TOTAL7H_1">#REF!</definedName>
    <definedName name="TOTAL7H_14">#N/A</definedName>
    <definedName name="TOTAL7H_7">#N/A</definedName>
    <definedName name="TOTAL7H_7_1" localSheetId="12">#REF!</definedName>
    <definedName name="TOTAL7H_7_1" localSheetId="11">#REF!</definedName>
    <definedName name="TOTAL7H_7_1" localSheetId="14">#REF!</definedName>
    <definedName name="TOTAL7H_7_1">#REF!</definedName>
    <definedName name="TOTAL7H_7_14">#N/A</definedName>
    <definedName name="TOTAL7I" localSheetId="12">#REF!</definedName>
    <definedName name="TOTAL7I" localSheetId="11">#REF!</definedName>
    <definedName name="TOTAL7I" localSheetId="14">#REF!</definedName>
    <definedName name="TOTAL7I">#REF!</definedName>
    <definedName name="TOTAL7I_1" localSheetId="12">#REF!</definedName>
    <definedName name="TOTAL7I_1" localSheetId="11">#REF!</definedName>
    <definedName name="TOTAL7I_1" localSheetId="14">#REF!</definedName>
    <definedName name="TOTAL7I_1">#REF!</definedName>
    <definedName name="TOTAL7I_14">#N/A</definedName>
    <definedName name="TOTAL7I_7">#N/A</definedName>
    <definedName name="TOTAL7I_7_1" localSheetId="12">#REF!</definedName>
    <definedName name="TOTAL7I_7_1" localSheetId="11">#REF!</definedName>
    <definedName name="TOTAL7I_7_1" localSheetId="14">#REF!</definedName>
    <definedName name="TOTAL7I_7_1">#REF!</definedName>
    <definedName name="TOTAL7I_7_14">#N/A</definedName>
    <definedName name="TOTAL7J" localSheetId="12">#REF!</definedName>
    <definedName name="TOTAL7J" localSheetId="11">#REF!</definedName>
    <definedName name="TOTAL7J" localSheetId="14">#REF!</definedName>
    <definedName name="TOTAL7J">#REF!</definedName>
    <definedName name="TOTAL7J_1" localSheetId="12">#REF!</definedName>
    <definedName name="TOTAL7J_1" localSheetId="11">#REF!</definedName>
    <definedName name="TOTAL7J_1" localSheetId="14">#REF!</definedName>
    <definedName name="TOTAL7J_1">#REF!</definedName>
    <definedName name="TOTAL7J_14">#N/A</definedName>
    <definedName name="TOTAL7J_7">#N/A</definedName>
    <definedName name="TOTAL7J_7_1" localSheetId="12">#REF!</definedName>
    <definedName name="TOTAL7J_7_1" localSheetId="11">#REF!</definedName>
    <definedName name="TOTAL7J_7_1" localSheetId="14">#REF!</definedName>
    <definedName name="TOTAL7J_7_1">#REF!</definedName>
    <definedName name="TOTAL7J_7_14">#N/A</definedName>
    <definedName name="TOTAL7K" localSheetId="12">#REF!</definedName>
    <definedName name="TOTAL7K" localSheetId="11">#REF!</definedName>
    <definedName name="TOTAL7K" localSheetId="14">#REF!</definedName>
    <definedName name="TOTAL7K">#REF!</definedName>
    <definedName name="TOTAL7K_1" localSheetId="12">#REF!</definedName>
    <definedName name="TOTAL7K_1" localSheetId="11">#REF!</definedName>
    <definedName name="TOTAL7K_1" localSheetId="14">#REF!</definedName>
    <definedName name="TOTAL7K_1">#REF!</definedName>
    <definedName name="TOTAL7K_14">#N/A</definedName>
    <definedName name="TOTAL7K_7">#N/A</definedName>
    <definedName name="TOTAL7K_7_1" localSheetId="12">#REF!</definedName>
    <definedName name="TOTAL7K_7_1" localSheetId="11">#REF!</definedName>
    <definedName name="TOTAL7K_7_1" localSheetId="14">#REF!</definedName>
    <definedName name="TOTAL7K_7_1">#REF!</definedName>
    <definedName name="TOTAL7K_7_14">#N/A</definedName>
    <definedName name="TOTAL7L" localSheetId="12">#REF!</definedName>
    <definedName name="TOTAL7L" localSheetId="11">#REF!</definedName>
    <definedName name="TOTAL7L" localSheetId="14">#REF!</definedName>
    <definedName name="TOTAL7L">#REF!</definedName>
    <definedName name="TOTAL7L_1" localSheetId="12">#REF!</definedName>
    <definedName name="TOTAL7L_1" localSheetId="11">#REF!</definedName>
    <definedName name="TOTAL7L_1" localSheetId="14">#REF!</definedName>
    <definedName name="TOTAL7L_1">#REF!</definedName>
    <definedName name="TOTAL7L_14">#N/A</definedName>
    <definedName name="TOTAL7L_7">#N/A</definedName>
    <definedName name="TOTAL7L_7_1" localSheetId="12">#REF!</definedName>
    <definedName name="TOTAL7L_7_1" localSheetId="11">#REF!</definedName>
    <definedName name="TOTAL7L_7_1" localSheetId="14">#REF!</definedName>
    <definedName name="TOTAL7L_7_1">#REF!</definedName>
    <definedName name="TOTAL7L_7_14">#N/A</definedName>
    <definedName name="TOTAL7O" localSheetId="12">#REF!</definedName>
    <definedName name="TOTAL7O" localSheetId="11">#REF!</definedName>
    <definedName name="TOTAL7O" localSheetId="14">#REF!</definedName>
    <definedName name="TOTAL7O">#REF!</definedName>
    <definedName name="TOTAL7O_1" localSheetId="12">#REF!</definedName>
    <definedName name="TOTAL7O_1" localSheetId="11">#REF!</definedName>
    <definedName name="TOTAL7O_1" localSheetId="14">#REF!</definedName>
    <definedName name="TOTAL7O_1">#REF!</definedName>
    <definedName name="TOTAL7O_14">#N/A</definedName>
    <definedName name="TOTAL7O_7">#N/A</definedName>
    <definedName name="TOTAL7O_7_1" localSheetId="12">#REF!</definedName>
    <definedName name="TOTAL7O_7_1" localSheetId="11">#REF!</definedName>
    <definedName name="TOTAL7O_7_1" localSheetId="14">#REF!</definedName>
    <definedName name="TOTAL7O_7_1">#REF!</definedName>
    <definedName name="TOTAL7O_7_14">#N/A</definedName>
    <definedName name="TOTAL7P" localSheetId="12">#REF!</definedName>
    <definedName name="TOTAL7P" localSheetId="11">#REF!</definedName>
    <definedName name="TOTAL7P" localSheetId="14">#REF!</definedName>
    <definedName name="TOTAL7P">#REF!</definedName>
    <definedName name="TOTAL7P_1" localSheetId="12">#REF!</definedName>
    <definedName name="TOTAL7P_1" localSheetId="11">#REF!</definedName>
    <definedName name="TOTAL7P_1" localSheetId="14">#REF!</definedName>
    <definedName name="TOTAL7P_1">#REF!</definedName>
    <definedName name="TOTAL7P_14">#N/A</definedName>
    <definedName name="TOTAL7P_7">#N/A</definedName>
    <definedName name="TOTAL7P_7_1" localSheetId="12">#REF!</definedName>
    <definedName name="TOTAL7P_7_1" localSheetId="11">#REF!</definedName>
    <definedName name="TOTAL7P_7_1" localSheetId="14">#REF!</definedName>
    <definedName name="TOTAL7P_7_1">#REF!</definedName>
    <definedName name="TOTAL7P_7_14">#N/A</definedName>
    <definedName name="TOTAL7Q" localSheetId="12">#REF!</definedName>
    <definedName name="TOTAL7Q" localSheetId="11">#REF!</definedName>
    <definedName name="TOTAL7Q" localSheetId="14">#REF!</definedName>
    <definedName name="TOTAL7Q">#REF!</definedName>
    <definedName name="TOTAL7Q_1" localSheetId="12">#REF!</definedName>
    <definedName name="TOTAL7Q_1" localSheetId="11">#REF!</definedName>
    <definedName name="TOTAL7Q_1" localSheetId="14">#REF!</definedName>
    <definedName name="TOTAL7Q_1">#REF!</definedName>
    <definedName name="TOTAL7Q_14">#N/A</definedName>
    <definedName name="TOTAL7Q_7">#N/A</definedName>
    <definedName name="TOTAL7Q_7_1" localSheetId="12">#REF!</definedName>
    <definedName name="TOTAL7Q_7_1" localSheetId="11">#REF!</definedName>
    <definedName name="TOTAL7Q_7_1" localSheetId="14">#REF!</definedName>
    <definedName name="TOTAL7Q_7_1">#REF!</definedName>
    <definedName name="TOTAL7Q_7_14">#N/A</definedName>
    <definedName name="TOTAL7R" localSheetId="12">#REF!</definedName>
    <definedName name="TOTAL7R" localSheetId="11">#REF!</definedName>
    <definedName name="TOTAL7R" localSheetId="14">#REF!</definedName>
    <definedName name="TOTAL7R">#REF!</definedName>
    <definedName name="TOTAL7R_1" localSheetId="12">#REF!</definedName>
    <definedName name="TOTAL7R_1" localSheetId="11">#REF!</definedName>
    <definedName name="TOTAL7R_1" localSheetId="14">#REF!</definedName>
    <definedName name="TOTAL7R_1">#REF!</definedName>
    <definedName name="TOTAL7R_14">#N/A</definedName>
    <definedName name="TOTAL7R_7">#N/A</definedName>
    <definedName name="TOTAL7R_7_1" localSheetId="12">#REF!</definedName>
    <definedName name="TOTAL7R_7_1" localSheetId="11">#REF!</definedName>
    <definedName name="TOTAL7R_7_1" localSheetId="14">#REF!</definedName>
    <definedName name="TOTAL7R_7_1">#REF!</definedName>
    <definedName name="TOTAL7R_7_14">#N/A</definedName>
    <definedName name="TOTAL8" localSheetId="12">#REF!</definedName>
    <definedName name="TOTAL8" localSheetId="11">#REF!</definedName>
    <definedName name="TOTAL8" localSheetId="14">#REF!</definedName>
    <definedName name="TOTAL8">#REF!</definedName>
    <definedName name="TOTAL8_1" localSheetId="12">#REF!</definedName>
    <definedName name="TOTAL8_1" localSheetId="11">#REF!</definedName>
    <definedName name="TOTAL8_1" localSheetId="14">#REF!</definedName>
    <definedName name="TOTAL8_1">#REF!</definedName>
    <definedName name="TOTAL8_14">#N/A</definedName>
    <definedName name="TOTAL8_7">#N/A</definedName>
    <definedName name="TOTAL8_7_1" localSheetId="12">#REF!</definedName>
    <definedName name="TOTAL8_7_1" localSheetId="11">#REF!</definedName>
    <definedName name="TOTAL8_7_1" localSheetId="14">#REF!</definedName>
    <definedName name="TOTAL8_7_1">#REF!</definedName>
    <definedName name="TOTAL8_7_14">#N/A</definedName>
    <definedName name="TOTAL8A" localSheetId="12">#REF!</definedName>
    <definedName name="TOTAL8A" localSheetId="11">#REF!</definedName>
    <definedName name="TOTAL8A" localSheetId="14">#REF!</definedName>
    <definedName name="TOTAL8A">#REF!</definedName>
    <definedName name="TOTAL8A_1" localSheetId="12">#REF!</definedName>
    <definedName name="TOTAL8A_1" localSheetId="11">#REF!</definedName>
    <definedName name="TOTAL8A_1" localSheetId="14">#REF!</definedName>
    <definedName name="TOTAL8A_1">#REF!</definedName>
    <definedName name="TOTAL8A_14">#N/A</definedName>
    <definedName name="TOTAL8A_7">#N/A</definedName>
    <definedName name="TOTAL8A_7_1" localSheetId="12">#REF!</definedName>
    <definedName name="TOTAL8A_7_1" localSheetId="11">#REF!</definedName>
    <definedName name="TOTAL8A_7_1" localSheetId="14">#REF!</definedName>
    <definedName name="TOTAL8A_7_1">#REF!</definedName>
    <definedName name="TOTAL8A_7_14">#N/A</definedName>
    <definedName name="TOTAL8B" localSheetId="12">#REF!</definedName>
    <definedName name="TOTAL8B" localSheetId="11">#REF!</definedName>
    <definedName name="TOTAL8B" localSheetId="14">#REF!</definedName>
    <definedName name="TOTAL8B">#REF!</definedName>
    <definedName name="TOTAL8B_1" localSheetId="12">#REF!</definedName>
    <definedName name="TOTAL8B_1" localSheetId="11">#REF!</definedName>
    <definedName name="TOTAL8B_1" localSheetId="14">#REF!</definedName>
    <definedName name="TOTAL8B_1">#REF!</definedName>
    <definedName name="TOTAL8B_14">#N/A</definedName>
    <definedName name="TOTAL8B_7">#N/A</definedName>
    <definedName name="TOTAL8B_7_1" localSheetId="12">#REF!</definedName>
    <definedName name="TOTAL8B_7_1" localSheetId="11">#REF!</definedName>
    <definedName name="TOTAL8B_7_1" localSheetId="14">#REF!</definedName>
    <definedName name="TOTAL8B_7_1">#REF!</definedName>
    <definedName name="TOTAL8B_7_14">#N/A</definedName>
    <definedName name="TOTAL8C" localSheetId="12">#REF!</definedName>
    <definedName name="TOTAL8C" localSheetId="11">#REF!</definedName>
    <definedName name="TOTAL8C" localSheetId="14">#REF!</definedName>
    <definedName name="TOTAL8C">#REF!</definedName>
    <definedName name="TOTAL8C_1" localSheetId="12">#REF!</definedName>
    <definedName name="TOTAL8C_1" localSheetId="11">#REF!</definedName>
    <definedName name="TOTAL8C_1" localSheetId="14">#REF!</definedName>
    <definedName name="TOTAL8C_1">#REF!</definedName>
    <definedName name="TOTAL8C_14">#N/A</definedName>
    <definedName name="TOTAL8C_7">#N/A</definedName>
    <definedName name="TOTAL8C_7_1" localSheetId="12">#REF!</definedName>
    <definedName name="TOTAL8C_7_1" localSheetId="11">#REF!</definedName>
    <definedName name="TOTAL8C_7_1" localSheetId="14">#REF!</definedName>
    <definedName name="TOTAL8C_7_1">#REF!</definedName>
    <definedName name="TOTAL8C_7_14">#N/A</definedName>
    <definedName name="TOTAL8D" localSheetId="12">#REF!</definedName>
    <definedName name="TOTAL8D" localSheetId="11">#REF!</definedName>
    <definedName name="TOTAL8D" localSheetId="14">#REF!</definedName>
    <definedName name="TOTAL8D">#REF!</definedName>
    <definedName name="TOTAL8D_1" localSheetId="12">#REF!</definedName>
    <definedName name="TOTAL8D_1" localSheetId="11">#REF!</definedName>
    <definedName name="TOTAL8D_1" localSheetId="14">#REF!</definedName>
    <definedName name="TOTAL8D_1">#REF!</definedName>
    <definedName name="TOTAL8D_14">#N/A</definedName>
    <definedName name="TOTAL8D_7">#N/A</definedName>
    <definedName name="TOTAL8D_7_1" localSheetId="12">#REF!</definedName>
    <definedName name="TOTAL8D_7_1" localSheetId="11">#REF!</definedName>
    <definedName name="TOTAL8D_7_1" localSheetId="14">#REF!</definedName>
    <definedName name="TOTAL8D_7_1">#REF!</definedName>
    <definedName name="TOTAL8D_7_14">#N/A</definedName>
    <definedName name="TOTAL8E" localSheetId="12">#REF!</definedName>
    <definedName name="TOTAL8E" localSheetId="11">#REF!</definedName>
    <definedName name="TOTAL8E" localSheetId="14">#REF!</definedName>
    <definedName name="TOTAL8E">#REF!</definedName>
    <definedName name="TOTAL8E_1" localSheetId="12">#REF!</definedName>
    <definedName name="TOTAL8E_1" localSheetId="11">#REF!</definedName>
    <definedName name="TOTAL8E_1" localSheetId="14">#REF!</definedName>
    <definedName name="TOTAL8E_1">#REF!</definedName>
    <definedName name="TOTAL8E_14">#N/A</definedName>
    <definedName name="TOTAL8E_7">#N/A</definedName>
    <definedName name="TOTAL8E_7_1" localSheetId="12">#REF!</definedName>
    <definedName name="TOTAL8E_7_1" localSheetId="11">#REF!</definedName>
    <definedName name="TOTAL8E_7_1" localSheetId="14">#REF!</definedName>
    <definedName name="TOTAL8E_7_1">#REF!</definedName>
    <definedName name="TOTAL8E_7_14">#N/A</definedName>
    <definedName name="TOTAL8F" localSheetId="12">#REF!</definedName>
    <definedName name="TOTAL8F" localSheetId="11">#REF!</definedName>
    <definedName name="TOTAL8F" localSheetId="14">#REF!</definedName>
    <definedName name="TOTAL8F">#REF!</definedName>
    <definedName name="TOTAL8F_1" localSheetId="12">#REF!</definedName>
    <definedName name="TOTAL8F_1" localSheetId="11">#REF!</definedName>
    <definedName name="TOTAL8F_1" localSheetId="14">#REF!</definedName>
    <definedName name="TOTAL8F_1">#REF!</definedName>
    <definedName name="TOTAL8F_14">#N/A</definedName>
    <definedName name="TOTAL8F_7">#N/A</definedName>
    <definedName name="TOTAL8F_7_1" localSheetId="12">#REF!</definedName>
    <definedName name="TOTAL8F_7_1" localSheetId="11">#REF!</definedName>
    <definedName name="TOTAL8F_7_1" localSheetId="14">#REF!</definedName>
    <definedName name="TOTAL8F_7_1">#REF!</definedName>
    <definedName name="TOTAL8F_7_14">#N/A</definedName>
    <definedName name="TOTAL8G" localSheetId="12">#REF!</definedName>
    <definedName name="TOTAL8G" localSheetId="11">#REF!</definedName>
    <definedName name="TOTAL8G" localSheetId="14">#REF!</definedName>
    <definedName name="TOTAL8G">#REF!</definedName>
    <definedName name="TOTAL8G_1" localSheetId="12">#REF!</definedName>
    <definedName name="TOTAL8G_1" localSheetId="11">#REF!</definedName>
    <definedName name="TOTAL8G_1" localSheetId="14">#REF!</definedName>
    <definedName name="TOTAL8G_1">#REF!</definedName>
    <definedName name="TOTAL8G_14">#N/A</definedName>
    <definedName name="TOTAL8G_7">#N/A</definedName>
    <definedName name="TOTAL8G_7_1" localSheetId="12">#REF!</definedName>
    <definedName name="TOTAL8G_7_1" localSheetId="11">#REF!</definedName>
    <definedName name="TOTAL8G_7_1" localSheetId="14">#REF!</definedName>
    <definedName name="TOTAL8G_7_1">#REF!</definedName>
    <definedName name="TOTAL8G_7_14">#N/A</definedName>
    <definedName name="TOTAL8H" localSheetId="12">#REF!</definedName>
    <definedName name="TOTAL8H" localSheetId="11">#REF!</definedName>
    <definedName name="TOTAL8H" localSheetId="14">#REF!</definedName>
    <definedName name="TOTAL8H">#REF!</definedName>
    <definedName name="TOTAL8H_1" localSheetId="12">#REF!</definedName>
    <definedName name="TOTAL8H_1" localSheetId="11">#REF!</definedName>
    <definedName name="TOTAL8H_1" localSheetId="14">#REF!</definedName>
    <definedName name="TOTAL8H_1">#REF!</definedName>
    <definedName name="TOTAL8H_14">#N/A</definedName>
    <definedName name="TOTAL8H_7">#N/A</definedName>
    <definedName name="TOTAL8H_7_1" localSheetId="12">#REF!</definedName>
    <definedName name="TOTAL8H_7_1" localSheetId="11">#REF!</definedName>
    <definedName name="TOTAL8H_7_1" localSheetId="14">#REF!</definedName>
    <definedName name="TOTAL8H_7_1">#REF!</definedName>
    <definedName name="TOTAL8H_7_14">#N/A</definedName>
    <definedName name="TOTAL8I" localSheetId="12">#REF!</definedName>
    <definedName name="TOTAL8I" localSheetId="11">#REF!</definedName>
    <definedName name="TOTAL8I" localSheetId="14">#REF!</definedName>
    <definedName name="TOTAL8I">#REF!</definedName>
    <definedName name="TOTAL8I_1" localSheetId="12">#REF!</definedName>
    <definedName name="TOTAL8I_1" localSheetId="11">#REF!</definedName>
    <definedName name="TOTAL8I_1" localSheetId="14">#REF!</definedName>
    <definedName name="TOTAL8I_1">#REF!</definedName>
    <definedName name="TOTAL8I_14">#N/A</definedName>
    <definedName name="TOTAL8I_7">#N/A</definedName>
    <definedName name="TOTAL8I_7_1" localSheetId="12">#REF!</definedName>
    <definedName name="TOTAL8I_7_1" localSheetId="11">#REF!</definedName>
    <definedName name="TOTAL8I_7_1" localSheetId="14">#REF!</definedName>
    <definedName name="TOTAL8I_7_1">#REF!</definedName>
    <definedName name="TOTAL8I_7_14">#N/A</definedName>
    <definedName name="TOTAL8J" localSheetId="12">#REF!</definedName>
    <definedName name="TOTAL8J" localSheetId="11">#REF!</definedName>
    <definedName name="TOTAL8J" localSheetId="14">#REF!</definedName>
    <definedName name="TOTAL8J">#REF!</definedName>
    <definedName name="TOTAL8J_1" localSheetId="12">#REF!</definedName>
    <definedName name="TOTAL8J_1" localSheetId="11">#REF!</definedName>
    <definedName name="TOTAL8J_1" localSheetId="14">#REF!</definedName>
    <definedName name="TOTAL8J_1">#REF!</definedName>
    <definedName name="TOTAL8J_14">#N/A</definedName>
    <definedName name="TOTAL8J_7">#N/A</definedName>
    <definedName name="TOTAL8J_7_1" localSheetId="12">#REF!</definedName>
    <definedName name="TOTAL8J_7_1" localSheetId="11">#REF!</definedName>
    <definedName name="TOTAL8J_7_1" localSheetId="14">#REF!</definedName>
    <definedName name="TOTAL8J_7_1">#REF!</definedName>
    <definedName name="TOTAL8J_7_14">#N/A</definedName>
    <definedName name="TOTAL8K" localSheetId="12">#REF!</definedName>
    <definedName name="TOTAL8K" localSheetId="11">#REF!</definedName>
    <definedName name="TOTAL8K" localSheetId="14">#REF!</definedName>
    <definedName name="TOTAL8K">#REF!</definedName>
    <definedName name="TOTAL8K_1" localSheetId="12">#REF!</definedName>
    <definedName name="TOTAL8K_1" localSheetId="11">#REF!</definedName>
    <definedName name="TOTAL8K_1" localSheetId="14">#REF!</definedName>
    <definedName name="TOTAL8K_1">#REF!</definedName>
    <definedName name="TOTAL8K_14">#N/A</definedName>
    <definedName name="TOTAL8K_7">#N/A</definedName>
    <definedName name="TOTAL8K_7_1" localSheetId="12">#REF!</definedName>
    <definedName name="TOTAL8K_7_1" localSheetId="11">#REF!</definedName>
    <definedName name="TOTAL8K_7_1" localSheetId="14">#REF!</definedName>
    <definedName name="TOTAL8K_7_1">#REF!</definedName>
    <definedName name="TOTAL8K_7_14">#N/A</definedName>
    <definedName name="TOTAL8L" localSheetId="12">#REF!</definedName>
    <definedName name="TOTAL8L" localSheetId="11">#REF!</definedName>
    <definedName name="TOTAL8L" localSheetId="14">#REF!</definedName>
    <definedName name="TOTAL8L">#REF!</definedName>
    <definedName name="TOTAL8L_1" localSheetId="12">#REF!</definedName>
    <definedName name="TOTAL8L_1" localSheetId="11">#REF!</definedName>
    <definedName name="TOTAL8L_1" localSheetId="14">#REF!</definedName>
    <definedName name="TOTAL8L_1">#REF!</definedName>
    <definedName name="TOTAL8L_14">#N/A</definedName>
    <definedName name="TOTAL8L_7">#N/A</definedName>
    <definedName name="TOTAL8L_7_1" localSheetId="12">#REF!</definedName>
    <definedName name="TOTAL8L_7_1" localSheetId="11">#REF!</definedName>
    <definedName name="TOTAL8L_7_1" localSheetId="14">#REF!</definedName>
    <definedName name="TOTAL8L_7_1">#REF!</definedName>
    <definedName name="TOTAL8L_7_14">#N/A</definedName>
    <definedName name="TOTAL8O" localSheetId="12">#REF!</definedName>
    <definedName name="TOTAL8O" localSheetId="11">#REF!</definedName>
    <definedName name="TOTAL8O" localSheetId="14">#REF!</definedName>
    <definedName name="TOTAL8O">#REF!</definedName>
    <definedName name="TOTAL8O_1" localSheetId="12">#REF!</definedName>
    <definedName name="TOTAL8O_1" localSheetId="11">#REF!</definedName>
    <definedName name="TOTAL8O_1" localSheetId="14">#REF!</definedName>
    <definedName name="TOTAL8O_1">#REF!</definedName>
    <definedName name="TOTAL8O_14">#N/A</definedName>
    <definedName name="TOTAL8O_7">#N/A</definedName>
    <definedName name="TOTAL8O_7_1" localSheetId="12">#REF!</definedName>
    <definedName name="TOTAL8O_7_1" localSheetId="11">#REF!</definedName>
    <definedName name="TOTAL8O_7_1" localSheetId="14">#REF!</definedName>
    <definedName name="TOTAL8O_7_1">#REF!</definedName>
    <definedName name="TOTAL8O_7_14">#N/A</definedName>
    <definedName name="TOTAL8P" localSheetId="12">#REF!</definedName>
    <definedName name="TOTAL8P" localSheetId="11">#REF!</definedName>
    <definedName name="TOTAL8P" localSheetId="14">#REF!</definedName>
    <definedName name="TOTAL8P">#REF!</definedName>
    <definedName name="TOTAL8P_1" localSheetId="12">#REF!</definedName>
    <definedName name="TOTAL8P_1" localSheetId="11">#REF!</definedName>
    <definedName name="TOTAL8P_1" localSheetId="14">#REF!</definedName>
    <definedName name="TOTAL8P_1">#REF!</definedName>
    <definedName name="TOTAL8P_14">#N/A</definedName>
    <definedName name="TOTAL8P_7">#N/A</definedName>
    <definedName name="TOTAL8P_7_1" localSheetId="12">#REF!</definedName>
    <definedName name="TOTAL8P_7_1" localSheetId="11">#REF!</definedName>
    <definedName name="TOTAL8P_7_1" localSheetId="14">#REF!</definedName>
    <definedName name="TOTAL8P_7_1">#REF!</definedName>
    <definedName name="TOTAL8P_7_14">#N/A</definedName>
    <definedName name="TOTAL8Q" localSheetId="12">#REF!</definedName>
    <definedName name="TOTAL8Q" localSheetId="11">#REF!</definedName>
    <definedName name="TOTAL8Q" localSheetId="14">#REF!</definedName>
    <definedName name="TOTAL8Q">#REF!</definedName>
    <definedName name="TOTAL8Q_1" localSheetId="12">#REF!</definedName>
    <definedName name="TOTAL8Q_1" localSheetId="11">#REF!</definedName>
    <definedName name="TOTAL8Q_1" localSheetId="14">#REF!</definedName>
    <definedName name="TOTAL8Q_1">#REF!</definedName>
    <definedName name="TOTAL8Q_14">#N/A</definedName>
    <definedName name="TOTAL8Q_7">#N/A</definedName>
    <definedName name="TOTAL8Q_7_1" localSheetId="12">#REF!</definedName>
    <definedName name="TOTAL8Q_7_1" localSheetId="11">#REF!</definedName>
    <definedName name="TOTAL8Q_7_1" localSheetId="14">#REF!</definedName>
    <definedName name="TOTAL8Q_7_1">#REF!</definedName>
    <definedName name="TOTAL8Q_7_14">#N/A</definedName>
    <definedName name="TOTAL8R" localSheetId="12">#REF!</definedName>
    <definedName name="TOTAL8R" localSheetId="11">#REF!</definedName>
    <definedName name="TOTAL8R" localSheetId="14">#REF!</definedName>
    <definedName name="TOTAL8R">#REF!</definedName>
    <definedName name="TOTAL8R_1" localSheetId="12">#REF!</definedName>
    <definedName name="TOTAL8R_1" localSheetId="11">#REF!</definedName>
    <definedName name="TOTAL8R_1" localSheetId="14">#REF!</definedName>
    <definedName name="TOTAL8R_1">#REF!</definedName>
    <definedName name="TOTAL8R_14">#N/A</definedName>
    <definedName name="TOTAL8R_7">#N/A</definedName>
    <definedName name="TOTAL8R_7_1" localSheetId="12">#REF!</definedName>
    <definedName name="TOTAL8R_7_1" localSheetId="11">#REF!</definedName>
    <definedName name="TOTAL8R_7_1" localSheetId="14">#REF!</definedName>
    <definedName name="TOTAL8R_7_1">#REF!</definedName>
    <definedName name="TOTAL8R_7_14">#N/A</definedName>
    <definedName name="TOTAL9" localSheetId="12">#REF!</definedName>
    <definedName name="TOTAL9" localSheetId="11">#REF!</definedName>
    <definedName name="TOTAL9" localSheetId="14">#REF!</definedName>
    <definedName name="TOTAL9">#REF!</definedName>
    <definedName name="TOTAL9_1" localSheetId="12">#REF!</definedName>
    <definedName name="TOTAL9_1" localSheetId="11">#REF!</definedName>
    <definedName name="TOTAL9_1" localSheetId="14">#REF!</definedName>
    <definedName name="TOTAL9_1">#REF!</definedName>
    <definedName name="TOTAL9_14">#N/A</definedName>
    <definedName name="TOTAL9_7">#N/A</definedName>
    <definedName name="TOTAL9_7_1" localSheetId="12">#REF!</definedName>
    <definedName name="TOTAL9_7_1" localSheetId="11">#REF!</definedName>
    <definedName name="TOTAL9_7_1" localSheetId="14">#REF!</definedName>
    <definedName name="TOTAL9_7_1">#REF!</definedName>
    <definedName name="TOTAL9_7_14">#N/A</definedName>
    <definedName name="TOTALA" localSheetId="12">#REF!</definedName>
    <definedName name="TOTALA">#REF!</definedName>
    <definedName name="TOTALA_1" localSheetId="12">#REF!</definedName>
    <definedName name="TOTALA_1" localSheetId="11">#REF!</definedName>
    <definedName name="TOTALA_1" localSheetId="14">#REF!</definedName>
    <definedName name="TOTALA_1">#REF!</definedName>
    <definedName name="TOTALA_14">#N/A</definedName>
    <definedName name="TOTALA_7">#N/A</definedName>
    <definedName name="TOTALA_7_1" localSheetId="12">#REF!</definedName>
    <definedName name="TOTALA_7_1" localSheetId="11">#REF!</definedName>
    <definedName name="TOTALA_7_1" localSheetId="14">#REF!</definedName>
    <definedName name="TOTALA_7_1">#REF!</definedName>
    <definedName name="TOTALA_7_14">#N/A</definedName>
    <definedName name="TOTALB" localSheetId="12">#REF!</definedName>
    <definedName name="TOTALB">#REF!</definedName>
    <definedName name="TOTALB_1" localSheetId="12">#REF!</definedName>
    <definedName name="TOTALB_1" localSheetId="11">#REF!</definedName>
    <definedName name="TOTALB_1" localSheetId="14">#REF!</definedName>
    <definedName name="TOTALB_1">#REF!</definedName>
    <definedName name="TOTALB_14">#N/A</definedName>
    <definedName name="TOTALB_7">#N/A</definedName>
    <definedName name="TOTALB_7_1" localSheetId="12">#REF!</definedName>
    <definedName name="TOTALB_7_1" localSheetId="11">#REF!</definedName>
    <definedName name="TOTALB_7_1" localSheetId="14">#REF!</definedName>
    <definedName name="TOTALB_7_1">#REF!</definedName>
    <definedName name="TOTALB_7_14">#N/A</definedName>
    <definedName name="TOTALC" localSheetId="12">#REF!</definedName>
    <definedName name="TOTALC">#REF!</definedName>
    <definedName name="TOTALC_1" localSheetId="12">#REF!</definedName>
    <definedName name="TOTALC_1" localSheetId="11">#REF!</definedName>
    <definedName name="TOTALC_1" localSheetId="14">#REF!</definedName>
    <definedName name="TOTALC_1">#REF!</definedName>
    <definedName name="TOTALC_14">#N/A</definedName>
    <definedName name="TOTALC_7">#N/A</definedName>
    <definedName name="TOTALC_7_1" localSheetId="12">#REF!</definedName>
    <definedName name="TOTALC_7_1" localSheetId="11">#REF!</definedName>
    <definedName name="TOTALC_7_1" localSheetId="14">#REF!</definedName>
    <definedName name="TOTALC_7_1">#REF!</definedName>
    <definedName name="TOTALC_7_14">#N/A</definedName>
    <definedName name="TOTALD" localSheetId="12">#REF!</definedName>
    <definedName name="TOTALD">#REF!</definedName>
    <definedName name="TOTALD_1" localSheetId="12">#REF!</definedName>
    <definedName name="TOTALD_1" localSheetId="11">#REF!</definedName>
    <definedName name="TOTALD_1" localSheetId="14">#REF!</definedName>
    <definedName name="TOTALD_1">#REF!</definedName>
    <definedName name="TOTALD_14">#N/A</definedName>
    <definedName name="TOTALD_7">#N/A</definedName>
    <definedName name="TOTALD_7_1" localSheetId="12">#REF!</definedName>
    <definedName name="TOTALD_7_1" localSheetId="11">#REF!</definedName>
    <definedName name="TOTALD_7_1" localSheetId="14">#REF!</definedName>
    <definedName name="TOTALD_7_1">#REF!</definedName>
    <definedName name="TOTALD_7_14">#N/A</definedName>
    <definedName name="TOTALE" localSheetId="12">#REF!</definedName>
    <definedName name="TOTALE">#REF!</definedName>
    <definedName name="TOTALE_1" localSheetId="12">#REF!</definedName>
    <definedName name="TOTALE_1" localSheetId="11">#REF!</definedName>
    <definedName name="TOTALE_1" localSheetId="14">#REF!</definedName>
    <definedName name="TOTALE_1">#REF!</definedName>
    <definedName name="TOTALE_14">#N/A</definedName>
    <definedName name="TOTALE_7">#N/A</definedName>
    <definedName name="TOTALE_7_1" localSheetId="12">#REF!</definedName>
    <definedName name="TOTALE_7_1" localSheetId="11">#REF!</definedName>
    <definedName name="TOTALE_7_1" localSheetId="14">#REF!</definedName>
    <definedName name="TOTALE_7_1">#REF!</definedName>
    <definedName name="TOTALE_7_14">#N/A</definedName>
    <definedName name="TOTALF" localSheetId="12">#REF!</definedName>
    <definedName name="TOTALF">#REF!</definedName>
    <definedName name="TOTALF_1" localSheetId="12">#REF!</definedName>
    <definedName name="TOTALF_1" localSheetId="11">#REF!</definedName>
    <definedName name="TOTALF_1" localSheetId="14">#REF!</definedName>
    <definedName name="TOTALF_1">#REF!</definedName>
    <definedName name="TOTALF_14">#N/A</definedName>
    <definedName name="TOTALF_7">#N/A</definedName>
    <definedName name="TOTALF_7_1" localSheetId="12">#REF!</definedName>
    <definedName name="TOTALF_7_1" localSheetId="11">#REF!</definedName>
    <definedName name="TOTALF_7_1" localSheetId="14">#REF!</definedName>
    <definedName name="TOTALF_7_1">#REF!</definedName>
    <definedName name="TOTALF_7_14">#N/A</definedName>
    <definedName name="TOTALG" localSheetId="12">#REF!</definedName>
    <definedName name="TOTALG">#REF!</definedName>
    <definedName name="TOTALG_1" localSheetId="12">#REF!</definedName>
    <definedName name="TOTALG_1" localSheetId="11">#REF!</definedName>
    <definedName name="TOTALG_1" localSheetId="14">#REF!</definedName>
    <definedName name="TOTALG_1">#REF!</definedName>
    <definedName name="TOTALG_14">#N/A</definedName>
    <definedName name="TOTALG_7">#N/A</definedName>
    <definedName name="TOTALG_7_1" localSheetId="12">#REF!</definedName>
    <definedName name="TOTALG_7_1" localSheetId="11">#REF!</definedName>
    <definedName name="TOTALG_7_1" localSheetId="14">#REF!</definedName>
    <definedName name="TOTALG_7_1">#REF!</definedName>
    <definedName name="TOTALG_7_14">#N/A</definedName>
    <definedName name="TOTALH" localSheetId="12">#REF!</definedName>
    <definedName name="TOTALH">#REF!</definedName>
    <definedName name="TOTALH_1" localSheetId="12">#REF!</definedName>
    <definedName name="TOTALH_1" localSheetId="11">#REF!</definedName>
    <definedName name="TOTALH_1" localSheetId="14">#REF!</definedName>
    <definedName name="TOTALH_1">#REF!</definedName>
    <definedName name="TOTALH_14">#N/A</definedName>
    <definedName name="TOTALH_7">#N/A</definedName>
    <definedName name="TOTALH_7_1" localSheetId="12">#REF!</definedName>
    <definedName name="TOTALH_7_1" localSheetId="11">#REF!</definedName>
    <definedName name="TOTALH_7_1" localSheetId="14">#REF!</definedName>
    <definedName name="TOTALH_7_1">#REF!</definedName>
    <definedName name="TOTALH_7_14">#N/A</definedName>
    <definedName name="TOTALI" localSheetId="12">#REF!</definedName>
    <definedName name="TOTALI">#REF!</definedName>
    <definedName name="TOTALI_1" localSheetId="12">#REF!</definedName>
    <definedName name="TOTALI_1" localSheetId="11">#REF!</definedName>
    <definedName name="TOTALI_1" localSheetId="14">#REF!</definedName>
    <definedName name="TOTALI_1">#REF!</definedName>
    <definedName name="TOTALI_14">#N/A</definedName>
    <definedName name="TOTALI_7">#N/A</definedName>
    <definedName name="TOTALI_7_1" localSheetId="12">#REF!</definedName>
    <definedName name="TOTALI_7_1" localSheetId="11">#REF!</definedName>
    <definedName name="TOTALI_7_1" localSheetId="14">#REF!</definedName>
    <definedName name="TOTALI_7_1">#REF!</definedName>
    <definedName name="TOTALI_7_14">#N/A</definedName>
    <definedName name="TOTALJ" localSheetId="12">#REF!</definedName>
    <definedName name="TOTALJ">#REF!</definedName>
    <definedName name="TOTALJ_1" localSheetId="12">#REF!</definedName>
    <definedName name="TOTALJ_1" localSheetId="11">#REF!</definedName>
    <definedName name="TOTALJ_1" localSheetId="14">#REF!</definedName>
    <definedName name="TOTALJ_1">#REF!</definedName>
    <definedName name="TOTALJ_14">#N/A</definedName>
    <definedName name="TOTALJ_7">#N/A</definedName>
    <definedName name="TOTALJ_7_1" localSheetId="12">#REF!</definedName>
    <definedName name="TOTALJ_7_1" localSheetId="11">#REF!</definedName>
    <definedName name="TOTALJ_7_1" localSheetId="14">#REF!</definedName>
    <definedName name="TOTALJ_7_1">#REF!</definedName>
    <definedName name="TOTALJ_7_14">#N/A</definedName>
    <definedName name="TOTALK" localSheetId="12">#REF!</definedName>
    <definedName name="TOTALK">#REF!</definedName>
    <definedName name="TOTALK_1" localSheetId="12">#REF!</definedName>
    <definedName name="TOTALK_1" localSheetId="11">#REF!</definedName>
    <definedName name="TOTALK_1" localSheetId="14">#REF!</definedName>
    <definedName name="TOTALK_1">#REF!</definedName>
    <definedName name="TOTALK_14">#N/A</definedName>
    <definedName name="TOTALK_7">#N/A</definedName>
    <definedName name="TOTALK_7_1" localSheetId="12">#REF!</definedName>
    <definedName name="TOTALK_7_1" localSheetId="11">#REF!</definedName>
    <definedName name="TOTALK_7_1" localSheetId="14">#REF!</definedName>
    <definedName name="TOTALK_7_1">#REF!</definedName>
    <definedName name="TOTALK_7_14">#N/A</definedName>
    <definedName name="TOTALL" localSheetId="12">#REF!</definedName>
    <definedName name="TOTALL">#REF!</definedName>
    <definedName name="TOTALL_1" localSheetId="12">#REF!</definedName>
    <definedName name="TOTALL_1" localSheetId="11">#REF!</definedName>
    <definedName name="TOTALL_1" localSheetId="14">#REF!</definedName>
    <definedName name="TOTALL_1">#REF!</definedName>
    <definedName name="TOTALL_14">#N/A</definedName>
    <definedName name="TOTALL_7">#N/A</definedName>
    <definedName name="TOTALL_7_1" localSheetId="12">#REF!</definedName>
    <definedName name="TOTALL_7_1" localSheetId="11">#REF!</definedName>
    <definedName name="TOTALL_7_1" localSheetId="14">#REF!</definedName>
    <definedName name="TOTALL_7_1">#REF!</definedName>
    <definedName name="TOTALL_7_14">#N/A</definedName>
    <definedName name="TOTALMATERIAL" localSheetId="12">#REF!</definedName>
    <definedName name="TOTALMATERIAL">#REF!</definedName>
    <definedName name="TOTALMATERIAL_1" localSheetId="12">#REF!</definedName>
    <definedName name="TOTALMATERIAL_1">#REF!</definedName>
    <definedName name="TOTALO" localSheetId="12">#REF!</definedName>
    <definedName name="TOTALO">#REF!</definedName>
    <definedName name="TOTALO_1" localSheetId="12">#REF!</definedName>
    <definedName name="TOTALO_1" localSheetId="11">#REF!</definedName>
    <definedName name="TOTALO_1" localSheetId="14">#REF!</definedName>
    <definedName name="TOTALO_1">#REF!</definedName>
    <definedName name="TOTALO_14">#N/A</definedName>
    <definedName name="TOTALO_7">#N/A</definedName>
    <definedName name="TOTALO_7_1" localSheetId="12">#REF!</definedName>
    <definedName name="TOTALO_7_1" localSheetId="11">#REF!</definedName>
    <definedName name="TOTALO_7_1" localSheetId="14">#REF!</definedName>
    <definedName name="TOTALO_7_1">#REF!</definedName>
    <definedName name="TOTALO_7_14">#N/A</definedName>
    <definedName name="totalob" localSheetId="12">#REF!</definedName>
    <definedName name="totalob">#REF!</definedName>
    <definedName name="TOTALP" localSheetId="12">#REF!</definedName>
    <definedName name="TOTALP">#REF!</definedName>
    <definedName name="TOTALP_1" localSheetId="12">#REF!</definedName>
    <definedName name="TOTALP_1" localSheetId="11">#REF!</definedName>
    <definedName name="TOTALP_1" localSheetId="14">#REF!</definedName>
    <definedName name="TOTALP_1">#REF!</definedName>
    <definedName name="TOTALP_14">#N/A</definedName>
    <definedName name="TOTALP_7">#N/A</definedName>
    <definedName name="TOTALP_7_1" localSheetId="12">#REF!</definedName>
    <definedName name="TOTALP_7_1" localSheetId="11">#REF!</definedName>
    <definedName name="TOTALP_7_1" localSheetId="14">#REF!</definedName>
    <definedName name="TOTALP_7_1">#REF!</definedName>
    <definedName name="TOTALP_7_14">#N/A</definedName>
    <definedName name="TOTALQ" localSheetId="12">#REF!</definedName>
    <definedName name="TOTALQ">#REF!</definedName>
    <definedName name="TOTALQ_1" localSheetId="12">#REF!</definedName>
    <definedName name="TOTALQ_1" localSheetId="11">#REF!</definedName>
    <definedName name="TOTALQ_1" localSheetId="14">#REF!</definedName>
    <definedName name="TOTALQ_1">#REF!</definedName>
    <definedName name="TOTALQ_14">#N/A</definedName>
    <definedName name="TOTALQ_7">#N/A</definedName>
    <definedName name="TOTALQ_7_1" localSheetId="12">#REF!</definedName>
    <definedName name="TOTALQ_7_1" localSheetId="11">#REF!</definedName>
    <definedName name="TOTALQ_7_1" localSheetId="14">#REF!</definedName>
    <definedName name="TOTALQ_7_1">#REF!</definedName>
    <definedName name="TOTALQ_7_14">#N/A</definedName>
    <definedName name="TOTALRP" localSheetId="12">#REF!</definedName>
    <definedName name="TOTALRP">#REF!</definedName>
    <definedName name="TOTALSAIBRO" localSheetId="12">#REF!</definedName>
    <definedName name="TOTALSAIBRO" localSheetId="11">#REF!</definedName>
    <definedName name="TOTALSAIBRO" localSheetId="14">#REF!</definedName>
    <definedName name="TOTALSAIBRO">#REF!</definedName>
    <definedName name="TOTALSERVIÇO" localSheetId="12">#REF!</definedName>
    <definedName name="TOTALSERVIÇO">#REF!</definedName>
    <definedName name="TOTALSERVIÇO_1" localSheetId="12">#REF!</definedName>
    <definedName name="TOTALSERVIÇO_1">#REF!</definedName>
    <definedName name="TOTALTB" localSheetId="12">#REF!</definedName>
    <definedName name="TOTALTB">#REF!</definedName>
    <definedName name="totcro" localSheetId="12">#REF!</definedName>
    <definedName name="totcro">#REF!</definedName>
    <definedName name="TOTFASE" localSheetId="12">#REF!</definedName>
    <definedName name="TOTFASE">#REF!</definedName>
    <definedName name="TOTFASE_1" localSheetId="12">#REF!</definedName>
    <definedName name="TOTFASE_1">#REF!</definedName>
    <definedName name="TOTFASE_5" localSheetId="12">#REF!</definedName>
    <definedName name="TOTFASE_5">#REF!</definedName>
    <definedName name="TOTFASE_6" localSheetId="12">#REF!</definedName>
    <definedName name="TOTFASE_6">#REF!</definedName>
    <definedName name="totg" localSheetId="12">#REF!</definedName>
    <definedName name="totg">#REF!</definedName>
    <definedName name="TOTGC" localSheetId="12">#REF!</definedName>
    <definedName name="TOTGC">#REF!</definedName>
    <definedName name="totmsa" localSheetId="12">#REF!</definedName>
    <definedName name="totmsa" localSheetId="11">#REF!</definedName>
    <definedName name="totmsa" localSheetId="14">#REF!</definedName>
    <definedName name="totmsa">#REF!</definedName>
    <definedName name="totmsa_1" localSheetId="12">#REF!</definedName>
    <definedName name="totmsa_1" localSheetId="11">#REF!</definedName>
    <definedName name="totmsa_1" localSheetId="14">#REF!</definedName>
    <definedName name="totmsa_1">#REF!</definedName>
    <definedName name="totmsa_10" localSheetId="12">#REF!</definedName>
    <definedName name="totmsa_10">#REF!</definedName>
    <definedName name="totmsa_12" localSheetId="12">#REF!</definedName>
    <definedName name="totmsa_12">#REF!</definedName>
    <definedName name="totmsa_2" localSheetId="12">#REF!</definedName>
    <definedName name="totmsa_2" localSheetId="11">#REF!</definedName>
    <definedName name="totmsa_2" localSheetId="14">#REF!</definedName>
    <definedName name="totmsa_2">#REF!</definedName>
    <definedName name="totmsa_3" localSheetId="12">#REF!</definedName>
    <definedName name="totmsa_3" localSheetId="11">#REF!</definedName>
    <definedName name="totmsa_3" localSheetId="14">#REF!</definedName>
    <definedName name="totmsa_3">#REF!</definedName>
    <definedName name="totmsa_4" localSheetId="12">#REF!</definedName>
    <definedName name="totmsa_4" localSheetId="11">#REF!</definedName>
    <definedName name="totmsa_4" localSheetId="14">#REF!</definedName>
    <definedName name="totmsa_4">#REF!</definedName>
    <definedName name="totmsa_5" localSheetId="12">#REF!</definedName>
    <definedName name="totmsa_5">#REF!</definedName>
    <definedName name="totmsa_6" localSheetId="12">#REF!</definedName>
    <definedName name="totmsa_6">#REF!</definedName>
    <definedName name="totmsa_7" localSheetId="12">#REF!</definedName>
    <definedName name="totmsa_7">#REF!</definedName>
    <definedName name="totmsa_9" localSheetId="12">#REF!</definedName>
    <definedName name="totmsa_9">#REF!</definedName>
    <definedName name="totmsa2" localSheetId="12">#REF!</definedName>
    <definedName name="totmsa2" localSheetId="11">#REF!</definedName>
    <definedName name="totmsa2" localSheetId="14">#REF!</definedName>
    <definedName name="totmsa2">#REF!</definedName>
    <definedName name="totmsa2_1" localSheetId="12">#REF!</definedName>
    <definedName name="totmsa2_1" localSheetId="11">#REF!</definedName>
    <definedName name="totmsa2_1" localSheetId="14">#REF!</definedName>
    <definedName name="totmsa2_1">#REF!</definedName>
    <definedName name="totmsa2_10" localSheetId="12">#REF!</definedName>
    <definedName name="totmsa2_10">#REF!</definedName>
    <definedName name="totmsa2_12" localSheetId="12">#REF!</definedName>
    <definedName name="totmsa2_12">#REF!</definedName>
    <definedName name="totmsa2_2" localSheetId="12">#REF!</definedName>
    <definedName name="totmsa2_2" localSheetId="11">#REF!</definedName>
    <definedName name="totmsa2_2" localSheetId="14">#REF!</definedName>
    <definedName name="totmsa2_2">#REF!</definedName>
    <definedName name="totmsa2_3" localSheetId="12">#REF!</definedName>
    <definedName name="totmsa2_3" localSheetId="11">#REF!</definedName>
    <definedName name="totmsa2_3" localSheetId="14">#REF!</definedName>
    <definedName name="totmsa2_3">#REF!</definedName>
    <definedName name="totmsa2_4" localSheetId="12">#REF!</definedName>
    <definedName name="totmsa2_4" localSheetId="11">#REF!</definedName>
    <definedName name="totmsa2_4" localSheetId="14">#REF!</definedName>
    <definedName name="totmsa2_4">#REF!</definedName>
    <definedName name="totmsa2_5" localSheetId="12">#REF!</definedName>
    <definedName name="totmsa2_5">#REF!</definedName>
    <definedName name="totmsa2_6" localSheetId="12">#REF!</definedName>
    <definedName name="totmsa2_6">#REF!</definedName>
    <definedName name="totmsa2_7" localSheetId="12">#REF!</definedName>
    <definedName name="totmsa2_7">#REF!</definedName>
    <definedName name="totmsa2_9" localSheetId="12">#REF!</definedName>
    <definedName name="totmsa2_9">#REF!</definedName>
    <definedName name="TOTPAA">#N/A</definedName>
    <definedName name="TOTPAA_1">#N/A</definedName>
    <definedName name="TOTPAA_10">#N/A</definedName>
    <definedName name="TOTPAA_11">#N/A</definedName>
    <definedName name="TOTPAA_12">#N/A</definedName>
    <definedName name="TOTPAA_13">#N/A</definedName>
    <definedName name="TOTPAA_2">#N/A</definedName>
    <definedName name="TOTPAA_3">#N/A</definedName>
    <definedName name="TOTPAA_4">#N/A</definedName>
    <definedName name="TOTPAA_5">#N/A</definedName>
    <definedName name="TOTPAA_6">#N/A</definedName>
    <definedName name="TOTPAA_7">#N/A</definedName>
    <definedName name="TOTPAA_8">#N/A</definedName>
    <definedName name="TOTPAA_9">#N/A</definedName>
    <definedName name="TOTSERV" localSheetId="12">#REF!</definedName>
    <definedName name="TOTSERV" localSheetId="11">#REF!</definedName>
    <definedName name="TOTSERV">#REF!</definedName>
    <definedName name="totsma" localSheetId="12">#REF!</definedName>
    <definedName name="totsma" localSheetId="11">#REF!</definedName>
    <definedName name="totsma" localSheetId="14">#REF!</definedName>
    <definedName name="totsma">#REF!</definedName>
    <definedName name="totsma_1" localSheetId="12">#REF!</definedName>
    <definedName name="totsma_1" localSheetId="11">#REF!</definedName>
    <definedName name="totsma_1" localSheetId="14">#REF!</definedName>
    <definedName name="totsma_1">#REF!</definedName>
    <definedName name="totsma_10" localSheetId="12">#REF!</definedName>
    <definedName name="totsma_10">#REF!</definedName>
    <definedName name="totsma_12" localSheetId="12">#REF!</definedName>
    <definedName name="totsma_12">#REF!</definedName>
    <definedName name="totsma_2" localSheetId="12">#REF!</definedName>
    <definedName name="totsma_2" localSheetId="11">#REF!</definedName>
    <definedName name="totsma_2" localSheetId="14">#REF!</definedName>
    <definedName name="totsma_2">#REF!</definedName>
    <definedName name="totsma_3" localSheetId="12">#REF!</definedName>
    <definedName name="totsma_3" localSheetId="11">#REF!</definedName>
    <definedName name="totsma_3" localSheetId="14">#REF!</definedName>
    <definedName name="totsma_3">#REF!</definedName>
    <definedName name="totsma_4" localSheetId="12">#REF!</definedName>
    <definedName name="totsma_4" localSheetId="11">#REF!</definedName>
    <definedName name="totsma_4" localSheetId="14">#REF!</definedName>
    <definedName name="totsma_4">#REF!</definedName>
    <definedName name="totsma_5" localSheetId="12">#REF!</definedName>
    <definedName name="totsma_5">#REF!</definedName>
    <definedName name="totsma_6" localSheetId="12">#REF!</definedName>
    <definedName name="totsma_6">#REF!</definedName>
    <definedName name="totsma_7" localSheetId="12">#REF!</definedName>
    <definedName name="totsma_7">#REF!</definedName>
    <definedName name="totsma_9" localSheetId="12">#REF!</definedName>
    <definedName name="totsma_9">#REF!</definedName>
    <definedName name="TP" localSheetId="12" hidden="1">#REF!</definedName>
    <definedName name="TP" hidden="1">#REF!</definedName>
    <definedName name="tp6\12" localSheetId="12">#REF!</definedName>
    <definedName name="tp6\12">#REF!</definedName>
    <definedName name="TPA" localSheetId="12">#REF!</definedName>
    <definedName name="TPA" localSheetId="11">#REF!</definedName>
    <definedName name="TPA" localSheetId="14">#REF!</definedName>
    <definedName name="TPA">#REF!</definedName>
    <definedName name="TPC" localSheetId="12">#REF!</definedName>
    <definedName name="TPC" localSheetId="11">#REF!</definedName>
    <definedName name="TPC" localSheetId="14">#REF!</definedName>
    <definedName name="TPC">#REF!</definedName>
    <definedName name="TPC_10">#N/A</definedName>
    <definedName name="TPC_11">#N/A</definedName>
    <definedName name="TPC_12">#N/A</definedName>
    <definedName name="TPC_13">#N/A</definedName>
    <definedName name="TPC_14">#N/A</definedName>
    <definedName name="TPC_15">#N/A</definedName>
    <definedName name="TPC_16">#N/A</definedName>
    <definedName name="TPC_17">#N/A</definedName>
    <definedName name="TPC_18">#N/A</definedName>
    <definedName name="TPC_5">#N/A</definedName>
    <definedName name="TPC_6">#N/A</definedName>
    <definedName name="TPC_7">#N/A</definedName>
    <definedName name="TPC_8">#N/A</definedName>
    <definedName name="TPC_9">#N/A</definedName>
    <definedName name="tpl1\2" localSheetId="12">#REF!</definedName>
    <definedName name="tpl1\2">#REF!</definedName>
    <definedName name="TPM" localSheetId="12">#REF!</definedName>
    <definedName name="TPM" localSheetId="11">#REF!</definedName>
    <definedName name="TPM" localSheetId="14">#REF!</definedName>
    <definedName name="TPM">#REF!</definedName>
    <definedName name="TPM_2">#N/A</definedName>
    <definedName name="TPM_25" localSheetId="12">#REF!</definedName>
    <definedName name="TPM_25" localSheetId="11">#REF!</definedName>
    <definedName name="TPM_25" localSheetId="14">#REF!</definedName>
    <definedName name="TPM_25">#REF!</definedName>
    <definedName name="TPM_4" localSheetId="12">#REF!</definedName>
    <definedName name="TPM_4">#REF!</definedName>
    <definedName name="tpmfs" localSheetId="12">#REF!</definedName>
    <definedName name="tpmfs">#REF!</definedName>
    <definedName name="TPMM" localSheetId="12">#REF!</definedName>
    <definedName name="TPMM">#REF!</definedName>
    <definedName name="Tpo_Suporte_Sinal_Vertical" localSheetId="12">#REF!</definedName>
    <definedName name="Tpo_Suporte_Sinal_Vertical">#REF!</definedName>
    <definedName name="TR" localSheetId="12">#REF!</definedName>
    <definedName name="TR">#REF!</definedName>
    <definedName name="TR\" localSheetId="12" hidden="1">{#N/A,#N/A,FALSE,"Aging Summary";#N/A,#N/A,FALSE,"Ratio Analysis";#N/A,#N/A,FALSE,"Test 120 Day Accts";#N/A,#N/A,FALSE,"Tickmarks"}</definedName>
    <definedName name="TR\" hidden="1">{#N/A,#N/A,FALSE,"Aging Summary";#N/A,#N/A,FALSE,"Ratio Analysis";#N/A,#N/A,FALSE,"Test 120 Day Accts";#N/A,#N/A,FALSE,"Tickmarks"}</definedName>
    <definedName name="TR_13" localSheetId="12">#REF!</definedName>
    <definedName name="TR_13">#REF!</definedName>
    <definedName name="TR_39" localSheetId="12">#REF!</definedName>
    <definedName name="TR_39">#REF!</definedName>
    <definedName name="TR_6" localSheetId="12">#REF!</definedName>
    <definedName name="TR_6">#REF!</definedName>
    <definedName name="TR5C" localSheetId="12">#REF!</definedName>
    <definedName name="TR5C" localSheetId="11">#REF!</definedName>
    <definedName name="TR5C" localSheetId="14">#REF!</definedName>
    <definedName name="TR5C">#REF!</definedName>
    <definedName name="TRAB" localSheetId="12">#REF!</definedName>
    <definedName name="TRAB">#REF!</definedName>
    <definedName name="TRABALHO" localSheetId="12">#REF!</definedName>
    <definedName name="TRABALHO" localSheetId="11">#REF!</definedName>
    <definedName name="TRABALHO" localSheetId="14">#REF!</definedName>
    <definedName name="TRABALHO">#REF!</definedName>
    <definedName name="TRABALHO_12" localSheetId="12">#REF!</definedName>
    <definedName name="TRABALHO_12">#REF!</definedName>
    <definedName name="TrabAnual" localSheetId="12">#REF!</definedName>
    <definedName name="TrabAnual" localSheetId="11">#REF!</definedName>
    <definedName name="TrabAnual" localSheetId="14">#REF!</definedName>
    <definedName name="TrabAnual">#REF!</definedName>
    <definedName name="TRAF" localSheetId="12">#REF!</definedName>
    <definedName name="TRAF" localSheetId="11">#REF!</definedName>
    <definedName name="TRAF" localSheetId="14">#REF!</definedName>
    <definedName name="TRAF">#REF!</definedName>
    <definedName name="TRAF_25" localSheetId="12">#REF!</definedName>
    <definedName name="TRAF_25" localSheetId="11">#REF!</definedName>
    <definedName name="TRAF_25" localSheetId="14">#REF!</definedName>
    <definedName name="TRAF_25">#REF!</definedName>
    <definedName name="TRANS" localSheetId="12">#REF!</definedName>
    <definedName name="TRANS">#REF!</definedName>
    <definedName name="TRANS5M3RECFREC" localSheetId="12">#REF!</definedName>
    <definedName name="TRANS5M3RECFREC">#REF!</definedName>
    <definedName name="TRANS5M3RECQMAN" localSheetId="12">#REF!</definedName>
    <definedName name="TRANS5M3RECQMAN">#REF!</definedName>
    <definedName name="TRANS5M3RECQREC" localSheetId="12">#REF!</definedName>
    <definedName name="TRANS5M3RECQREC">#REF!</definedName>
    <definedName name="TRANSBRITARPDMAN" localSheetId="12">#REF!</definedName>
    <definedName name="TRANSBRITARPDMAN">#REF!</definedName>
    <definedName name="TRANSBRITARPDMEC" localSheetId="12">#REF!</definedName>
    <definedName name="TRANSBRITARPDMEC">#REF!</definedName>
    <definedName name="TRANSCBUQRDPMEC" localSheetId="12">#REF!</definedName>
    <definedName name="TRANSCBUQRDPMEC">#REF!</definedName>
    <definedName name="TRANSCBUQRPDMAN" localSheetId="12">#REF!</definedName>
    <definedName name="TRANSCBUQRPDMAN">#REF!</definedName>
    <definedName name="TRANSCBUQRPDMEC" localSheetId="12">#REF!</definedName>
    <definedName name="TRANSCBUQRPDMEC">#REF!</definedName>
    <definedName name="TRANSCD262" localSheetId="12">#REF!</definedName>
    <definedName name="TRANSCD262">#REF!</definedName>
    <definedName name="TRANSCIM" localSheetId="12">#REF!</definedName>
    <definedName name="TRANSCIM">#REF!</definedName>
    <definedName name="TRANSCORRMBUFMAN" localSheetId="12">#REF!</definedName>
    <definedName name="TRANSCORRMBUFMAN">#REF!</definedName>
    <definedName name="TRANSCORRMBUQMAN" localSheetId="12">#REF!</definedName>
    <definedName name="TRANSCORRMBUQMAN">#REF!</definedName>
    <definedName name="TRANSMICRO" localSheetId="12">#REF!</definedName>
    <definedName name="TRANSMICRO" localSheetId="11">#REF!</definedName>
    <definedName name="TRANSMICRO" localSheetId="14">#REF!</definedName>
    <definedName name="TRANSMICRO">#REF!</definedName>
    <definedName name="TRANSOLORPDMAN" localSheetId="12">#REF!</definedName>
    <definedName name="TRANSOLORPDMAN">#REF!</definedName>
    <definedName name="TRANSOLORPDMEC" localSheetId="12">#REF!</definedName>
    <definedName name="TRANSOLORPDMEC">#REF!</definedName>
    <definedName name="transp" localSheetId="12">#REF!</definedName>
    <definedName name="transp">#REF!</definedName>
    <definedName name="TRANSP_LOC_CARROC_PAV" localSheetId="12">#REF!</definedName>
    <definedName name="TRANSP_LOC_CARROC_PAV" localSheetId="11">#REF!</definedName>
    <definedName name="TRANSP_LOC_CARROC_PAV" localSheetId="14">#REF!</definedName>
    <definedName name="TRANSP_LOC_CARROC_PAV">#REF!</definedName>
    <definedName name="TRANSP_LOC_CARROC_PAV_10" localSheetId="12">#REF!</definedName>
    <definedName name="TRANSP_LOC_CARROC_PAV_10">#REF!</definedName>
    <definedName name="TRANSP_LOC_CARROC_PAV_12" localSheetId="12">#REF!</definedName>
    <definedName name="TRANSP_LOC_CARROC_PAV_12">#REF!</definedName>
    <definedName name="TRANSP_LOC_CARROC_PAV_9" localSheetId="12">#REF!</definedName>
    <definedName name="TRANSP_LOC_CARROC_PAV_9">#REF!</definedName>
    <definedName name="TRANSP_LOC_EQUIP" localSheetId="12">#REF!</definedName>
    <definedName name="TRANSP_LOC_EQUIP" localSheetId="11">#REF!</definedName>
    <definedName name="TRANSP_LOC_EQUIP" localSheetId="14">#REF!</definedName>
    <definedName name="TRANSP_LOC_EQUIP">#REF!</definedName>
    <definedName name="TRANSP_LOC_EQUIP_10" localSheetId="12">#REF!</definedName>
    <definedName name="TRANSP_LOC_EQUIP_10">#REF!</definedName>
    <definedName name="TRANSP_LOC_EQUIP_12" localSheetId="12">#REF!</definedName>
    <definedName name="TRANSP_LOC_EQUIP_12">#REF!</definedName>
    <definedName name="TRANSP_LOC_EQUIP_9" localSheetId="12">#REF!</definedName>
    <definedName name="TRANSP_LOC_EQUIP_9">#REF!</definedName>
    <definedName name="TRANSP_LOC_PAV" localSheetId="12">#REF!</definedName>
    <definedName name="TRANSP_LOC_PAV" localSheetId="11">#REF!</definedName>
    <definedName name="TRANSP_LOC_PAV" localSheetId="14">#REF!</definedName>
    <definedName name="TRANSP_LOC_PAV">#REF!</definedName>
    <definedName name="TRANSP_LOC_PAV_10" localSheetId="12">#REF!</definedName>
    <definedName name="TRANSP_LOC_PAV_10">#REF!</definedName>
    <definedName name="TRANSP_LOC_PAV_12" localSheetId="12">#REF!</definedName>
    <definedName name="TRANSP_LOC_PAV_12">#REF!</definedName>
    <definedName name="TRANSP_LOC_PAV_9" localSheetId="12">#REF!</definedName>
    <definedName name="TRANSP_LOC_PAV_9">#REF!</definedName>
    <definedName name="TRANSP5MCORFRES" localSheetId="12">#REF!</definedName>
    <definedName name="TRANSP5MCORFRES">#REF!</definedName>
    <definedName name="TRANSP5MICROMAN" localSheetId="12">#REF!</definedName>
    <definedName name="TRANSP5MICROMAN">#REF!</definedName>
    <definedName name="TRANSP5MICROREC" localSheetId="12">#REF!</definedName>
    <definedName name="TRANSP5MICROREC">#REF!</definedName>
    <definedName name="TRANSP5MREC" localSheetId="12">#REF!</definedName>
    <definedName name="TRANSP5MREC">#REF!</definedName>
    <definedName name="TRANSPBASC5MMAN" localSheetId="12">#REF!</definedName>
    <definedName name="TRANSPBASC5MMAN">#REF!</definedName>
    <definedName name="TRANSPBASC5MREC" localSheetId="12">#REF!</definedName>
    <definedName name="TRANSPBASC5MREC">#REF!</definedName>
    <definedName name="TRANSPBASCCONCIMMAN" localSheetId="12">#REF!</definedName>
    <definedName name="TRANSPBASCCONCIMMAN">#REF!</definedName>
    <definedName name="TRANSPBETF" localSheetId="12">#REF!</definedName>
    <definedName name="TRANSPBETF">#REF!</definedName>
    <definedName name="TRANSPBETQ" localSheetId="12">#REF!</definedName>
    <definedName name="TRANSPBETQ">#REF!</definedName>
    <definedName name="TRANSPC4TGC" localSheetId="12">#REF!</definedName>
    <definedName name="TRANSPC4TGC">#REF!</definedName>
    <definedName name="TranspCAPMB" localSheetId="12">#REF!</definedName>
    <definedName name="TranspCAPMB">#REF!</definedName>
    <definedName name="TRANSPCAR4TCONCCIMMAN" localSheetId="12">#REF!</definedName>
    <definedName name="TRANSPCAR4TCONCCIMMAN">#REF!</definedName>
    <definedName name="TRANSPCAR4TMAN" localSheetId="12">#REF!</definedName>
    <definedName name="TRANSPCAR4TMAN">#REF!</definedName>
    <definedName name="TRANSPCARFORMAMAN" localSheetId="12">#REF!</definedName>
    <definedName name="TRANSPCARFORMAMAN">#REF!</definedName>
    <definedName name="TRANSPCARREC" localSheetId="12">#REF!</definedName>
    <definedName name="TRANSPCARREC">#REF!</definedName>
    <definedName name="TranspCCB10" localSheetId="12">#REF!</definedName>
    <definedName name="TranspCCB10">#REF!</definedName>
    <definedName name="TranspComparativo" localSheetId="12">#REF!</definedName>
    <definedName name="TranspComparativo">#REF!</definedName>
    <definedName name="TRANSPGC" localSheetId="12">#REF!</definedName>
    <definedName name="TRANSPGC">#REF!</definedName>
    <definedName name="TranspLCB10" localSheetId="12">#REF!</definedName>
    <definedName name="TranspLCB10">#REF!</definedName>
    <definedName name="TranspLMR" localSheetId="12">#REF!</definedName>
    <definedName name="TranspLMR">#REF!</definedName>
    <definedName name="TranspMatBetum" localSheetId="12">#REF!</definedName>
    <definedName name="TranspMatBetum">#REF!</definedName>
    <definedName name="TRANSPMBUFCORREC" localSheetId="12">#REF!</definedName>
    <definedName name="TRANSPMBUFCORREC">#REF!</definedName>
    <definedName name="TRANSPMBUFTBMAN" localSheetId="12">#REF!</definedName>
    <definedName name="TRANSPMBUFTBMAN">#REF!</definedName>
    <definedName name="TRANSPMBUFTBREC" localSheetId="12">#REF!</definedName>
    <definedName name="TRANSPMBUFTBREC">#REF!</definedName>
    <definedName name="TRANSPMBUQCORREC" localSheetId="12">#REF!</definedName>
    <definedName name="TRANSPMBUQCORREC">#REF!</definedName>
    <definedName name="transporte" localSheetId="12">#REF!</definedName>
    <definedName name="transporte" localSheetId="11">#REF!</definedName>
    <definedName name="transporte" localSheetId="14">#REF!</definedName>
    <definedName name="transporte">#REF!</definedName>
    <definedName name="transporte_1" localSheetId="12">#REF!</definedName>
    <definedName name="transporte_1" localSheetId="11">#REF!</definedName>
    <definedName name="transporte_1" localSheetId="14">#REF!</definedName>
    <definedName name="transporte_1">#REF!</definedName>
    <definedName name="TRANSPORTE10" localSheetId="12">#REF!</definedName>
    <definedName name="TRANSPORTE10">#REF!</definedName>
    <definedName name="TRANSPORTE4T" localSheetId="12">#REF!</definedName>
    <definedName name="TRANSPORTE4T">#REF!</definedName>
    <definedName name="TRANSPORTE5M" localSheetId="12">#REF!</definedName>
    <definedName name="TRANSPORTE5M">#REF!</definedName>
    <definedName name="transportecorreção" localSheetId="12">#REF!</definedName>
    <definedName name="transportecorreção">#REF!</definedName>
    <definedName name="Transporteenrocamento" localSheetId="12">#REF!</definedName>
    <definedName name="Transporteenrocamento">#REF!</definedName>
    <definedName name="TRANSPORTEESPECIAL" localSheetId="12">#REF!</definedName>
    <definedName name="TRANSPORTEESPECIAL">#REF!</definedName>
    <definedName name="TRANSPORTELOCAL" localSheetId="12">#REF!</definedName>
    <definedName name="TRANSPORTELOCAL">#REF!</definedName>
    <definedName name="TRANSPORTEMATBET" localSheetId="12">#REF!</definedName>
    <definedName name="TRANSPORTEMATBET">#REF!</definedName>
    <definedName name="TRANSPORTERECOMPOSIÇÃO" localSheetId="12">#REF!</definedName>
    <definedName name="TRANSPORTERECOMPOSIÇÃO">#REF!</definedName>
    <definedName name="Transportes" localSheetId="12">#REF!</definedName>
    <definedName name="Transportes">#REF!</definedName>
    <definedName name="Transportes_10">#N/A</definedName>
    <definedName name="Transportes_12">#N/A</definedName>
    <definedName name="Transportes_3">#N/A</definedName>
    <definedName name="Transportes_9">#N/A</definedName>
    <definedName name="transportetapaburaco" localSheetId="12">#REF!</definedName>
    <definedName name="transportetapaburaco">#REF!</definedName>
    <definedName name="TRANSPORTETAPAEMERGENCIAL" localSheetId="12">#REF!</definedName>
    <definedName name="TRANSPORTETAPAEMERGENCIAL">#REF!</definedName>
    <definedName name="TranspRC1CE" localSheetId="12">#REF!</definedName>
    <definedName name="TranspRC1CE">#REF!</definedName>
    <definedName name="TRANSPREMCOR" localSheetId="12">#REF!</definedName>
    <definedName name="TRANSPREMCOR">#REF!</definedName>
    <definedName name="TRANSPREMENDOMAN" localSheetId="12">#REF!</definedName>
    <definedName name="TRANSPREMENDOMAN">#REF!</definedName>
    <definedName name="TRANSPREMENDOREC" localSheetId="12">#REF!</definedName>
    <definedName name="TRANSPREMENDOREC">#REF!</definedName>
    <definedName name="TRANSPREMFMAN" localSheetId="12">#REF!</definedName>
    <definedName name="TRANSPREMFMAN">#REF!</definedName>
    <definedName name="TRANSPREMFREC" localSheetId="12">#REF!</definedName>
    <definedName name="TRANSPREMFREC">#REF!</definedName>
    <definedName name="TRANSPREMPROFQ" localSheetId="12">#REF!</definedName>
    <definedName name="TRANSPREMPROFQ">#REF!</definedName>
    <definedName name="TRANSPREMQMAN" localSheetId="12">#REF!</definedName>
    <definedName name="TRANSPREMQMAN">#REF!</definedName>
    <definedName name="TRANSPREMQREC" localSheetId="12">#REF!</definedName>
    <definedName name="TRANSPREMQREC">#REF!</definedName>
    <definedName name="TRANSPREMREMP" localSheetId="12">#REF!</definedName>
    <definedName name="TRANSPREMREMP">#REF!</definedName>
    <definedName name="TRANSPREMTBMAN" localSheetId="12">#REF!</definedName>
    <definedName name="TRANSPREMTBMAN">#REF!</definedName>
    <definedName name="TRANSPREMTBMBUFMAN" localSheetId="12">#REF!</definedName>
    <definedName name="TRANSPREMTBMBUFMAN">#REF!</definedName>
    <definedName name="TRANSPREMTBREC" localSheetId="12">#REF!</definedName>
    <definedName name="TRANSPREMTBREC">#REF!</definedName>
    <definedName name="TranspRR1CCD" localSheetId="12">#REF!</definedName>
    <definedName name="TranspRR1CCD">#REF!</definedName>
    <definedName name="TranspRR1CTB" localSheetId="12">#REF!</definedName>
    <definedName name="TranspRR1CTB">#REF!</definedName>
    <definedName name="TranspTB" localSheetId="12">#REF!</definedName>
    <definedName name="TranspTB">#REF!</definedName>
    <definedName name="TRANSRECMECAT" localSheetId="12">#REF!</definedName>
    <definedName name="TRANSRECMECAT">#REF!</definedName>
    <definedName name="TRANSRECREV" localSheetId="12">#REF!</definedName>
    <definedName name="TRANSRECREV">#REF!</definedName>
    <definedName name="TRANSREM" localSheetId="12">#REF!</definedName>
    <definedName name="TRANSREM">#REF!</definedName>
    <definedName name="TRANSRPDMEC" localSheetId="12">#REF!</definedName>
    <definedName name="TRANSRPDMEC">#REF!</definedName>
    <definedName name="TRANSSOLORPDMEC" localSheetId="12">#REF!</definedName>
    <definedName name="TRANSSOLORPDMEC">#REF!</definedName>
    <definedName name="TRANSTB" localSheetId="12">#REF!</definedName>
    <definedName name="TRANSTB">#REF!</definedName>
    <definedName name="TRANSTB262" localSheetId="12">#REF!</definedName>
    <definedName name="TRANSTB262">#REF!</definedName>
    <definedName name="TRANSTSS" localSheetId="12">#REF!</definedName>
    <definedName name="TRANSTSS" localSheetId="11">#REF!</definedName>
    <definedName name="TRANSTSS" localSheetId="14">#REF!</definedName>
    <definedName name="TRANSTSS">#REF!</definedName>
    <definedName name="tratamento" localSheetId="12">#REF!</definedName>
    <definedName name="tratamento">#REF!</definedName>
    <definedName name="TRCAP20" localSheetId="12">"$#REF!.$I$27"</definedName>
    <definedName name="TRCAP20" localSheetId="11">#REF!</definedName>
    <definedName name="TRCAP20">"$#REF!.$I$27"</definedName>
    <definedName name="TRCM30" localSheetId="12">"$#REF!.$I$28"</definedName>
    <definedName name="TRCM30" localSheetId="11">#REF!</definedName>
    <definedName name="TRCM30">"$#REF!.$I$28"</definedName>
    <definedName name="tre" localSheetId="12">#REF!</definedName>
    <definedName name="tre" localSheetId="11">#REF!</definedName>
    <definedName name="tre">#REF!</definedName>
    <definedName name="Trec" localSheetId="12">#REF!</definedName>
    <definedName name="Trec" localSheetId="11">#REF!</definedName>
    <definedName name="Trec" localSheetId="14">#REF!</definedName>
    <definedName name="Trec">#REF!</definedName>
    <definedName name="TREC_1" localSheetId="12">#REF!</definedName>
    <definedName name="TREC_1" localSheetId="11">#REF!</definedName>
    <definedName name="TREC_1" localSheetId="14">#REF!</definedName>
    <definedName name="TREC_1">#REF!</definedName>
    <definedName name="TREC1" localSheetId="12">#REF!</definedName>
    <definedName name="TREC1" localSheetId="11">#REF!</definedName>
    <definedName name="TREC1" localSheetId="14">#REF!</definedName>
    <definedName name="TREC1">#REF!</definedName>
    <definedName name="TRECHO" localSheetId="12">#REF!</definedName>
    <definedName name="Trecho" localSheetId="11">#REF!</definedName>
    <definedName name="TRECHO" localSheetId="14">#REF!</definedName>
    <definedName name="TRECHO">#REF!</definedName>
    <definedName name="TRECHO_1" localSheetId="12">#REF!</definedName>
    <definedName name="TRECHO_1">#REF!</definedName>
    <definedName name="TRECHO_10" localSheetId="12">#REF!</definedName>
    <definedName name="TRECHO_10">#REF!</definedName>
    <definedName name="TRECHO_11" localSheetId="12">#REF!</definedName>
    <definedName name="TRECHO_11">#REF!</definedName>
    <definedName name="TRECHO_12" localSheetId="12">#REF!</definedName>
    <definedName name="TRECHO_12">#REF!</definedName>
    <definedName name="trecho_4" localSheetId="12">#REF!</definedName>
    <definedName name="trecho_4">#REF!</definedName>
    <definedName name="TRECHO_9" localSheetId="12">#REF!</definedName>
    <definedName name="TRECHO_9">#REF!</definedName>
    <definedName name="TRECHO1" localSheetId="12">#REF!</definedName>
    <definedName name="TRECHO1">#REF!</definedName>
    <definedName name="TRECREVPRIMARIO" localSheetId="12">#REF!</definedName>
    <definedName name="TRECREVPRIMARIO">#REF!</definedName>
    <definedName name="Trev" localSheetId="12">#REF!</definedName>
    <definedName name="Trev" localSheetId="11">#REF!</definedName>
    <definedName name="Trev" localSheetId="14">#REF!</definedName>
    <definedName name="Trev">#REF!</definedName>
    <definedName name="Trevo" localSheetId="12">#REF!</definedName>
    <definedName name="Trevo" localSheetId="11">#REF!</definedName>
    <definedName name="Trevo" localSheetId="14">#REF!</definedName>
    <definedName name="Trevo">#REF!</definedName>
    <definedName name="TRFORMA" localSheetId="12">#REF!</definedName>
    <definedName name="TRFORMA">#REF!</definedName>
    <definedName name="TRL1C" localSheetId="12">#REF!</definedName>
    <definedName name="TRL1C">#REF!</definedName>
    <definedName name="TRL1CCG" localSheetId="12">#REF!</definedName>
    <definedName name="TRL1CCG">#REF!</definedName>
    <definedName name="TRL1CF" localSheetId="12">#REF!</definedName>
    <definedName name="TRL1CF">#REF!</definedName>
    <definedName name="TRL1CFLEX" localSheetId="12">#REF!</definedName>
    <definedName name="TRL1CFLEX">#REF!</definedName>
    <definedName name="TRM" localSheetId="12">#REF!</definedName>
    <definedName name="TRM" localSheetId="11">#REF!</definedName>
    <definedName name="TRM" localSheetId="14">#REF!</definedName>
    <definedName name="TRM">#REF!</definedName>
    <definedName name="TRM1C" localSheetId="12">#REF!</definedName>
    <definedName name="TRM1C">#REF!</definedName>
    <definedName name="TRM1CCG" localSheetId="12">#REF!</definedName>
    <definedName name="TRM1CCG">#REF!</definedName>
    <definedName name="TRM1CRP" localSheetId="12">#REF!</definedName>
    <definedName name="TRM1CRP">#REF!</definedName>
    <definedName name="TRMRP" localSheetId="12">#REF!</definedName>
    <definedName name="TRMRP" localSheetId="11">#REF!</definedName>
    <definedName name="TRMRP" localSheetId="14">#REF!</definedName>
    <definedName name="TRMRP">#REF!</definedName>
    <definedName name="TRMTB" localSheetId="12">#REF!</definedName>
    <definedName name="TRMTB" localSheetId="11">#REF!</definedName>
    <definedName name="TRMTB" localSheetId="14">#REF!</definedName>
    <definedName name="TRMTB">#REF!</definedName>
    <definedName name="TRP" localSheetId="12">#REF!</definedName>
    <definedName name="TRP" localSheetId="11">#REF!</definedName>
    <definedName name="TRP" localSheetId="14">#REF!</definedName>
    <definedName name="TRP">#REF!</definedName>
    <definedName name="TRR1C" localSheetId="12">#REF!</definedName>
    <definedName name="TRR1C">#REF!</definedName>
    <definedName name="TRR1CCG" localSheetId="12">#REF!</definedName>
    <definedName name="TRR1CCG">#REF!</definedName>
    <definedName name="TRR1CF" localSheetId="12">#REF!</definedName>
    <definedName name="TRR1CF" localSheetId="11">#REF!</definedName>
    <definedName name="TRR1CF" localSheetId="14">#REF!</definedName>
    <definedName name="TRR1CF">#REF!</definedName>
    <definedName name="TRR1CP" localSheetId="12">#REF!</definedName>
    <definedName name="TRR1CP">#REF!</definedName>
    <definedName name="TRR1CPCG" localSheetId="12">#REF!</definedName>
    <definedName name="TRR1CPCG">#REF!</definedName>
    <definedName name="TRR1CTB" localSheetId="12">#REF!</definedName>
    <definedName name="TRR1CTB">#REF!</definedName>
    <definedName name="TRR2C" localSheetId="12">#REF!</definedName>
    <definedName name="TRR2C">#REF!</definedName>
    <definedName name="TRR2CCG" localSheetId="12">#REF!</definedName>
    <definedName name="TRR2CCG">#REF!</definedName>
    <definedName name="TRR2CF" localSheetId="12">#REF!</definedName>
    <definedName name="TRR2CF">#REF!</definedName>
    <definedName name="TRR2CFLEX" localSheetId="12">#REF!</definedName>
    <definedName name="TRR2CFLEX">#REF!</definedName>
    <definedName name="TRRACPOLCG" localSheetId="12">#REF!</definedName>
    <definedName name="TRRACPOLCG">#REF!</definedName>
    <definedName name="trre6" localSheetId="12">#REF!</definedName>
    <definedName name="trre6">#REF!</definedName>
    <definedName name="TRRM1C" localSheetId="12">"$#REF!.$I$30"</definedName>
    <definedName name="TRRM1C" localSheetId="11">#REF!</definedName>
    <definedName name="TRRM1C">"$#REF!.$I$30"</definedName>
    <definedName name="TRRPL" localSheetId="12">#REF!</definedName>
    <definedName name="TRRPL" localSheetId="11">#REF!</definedName>
    <definedName name="TRRPL" localSheetId="14">#REF!</definedName>
    <definedName name="TRRPL">#REF!</definedName>
    <definedName name="TRRPL_10">#N/A</definedName>
    <definedName name="TRRPL_11">#N/A</definedName>
    <definedName name="TRRPL_12">#N/A</definedName>
    <definedName name="TRRPL_13">#N/A</definedName>
    <definedName name="TRRPL_14">#N/A</definedName>
    <definedName name="TRRPL_15">#N/A</definedName>
    <definedName name="TRRPL_16">#N/A</definedName>
    <definedName name="TRRPL_17">#N/A</definedName>
    <definedName name="TRRPL_18">#N/A</definedName>
    <definedName name="TRRPL_5">#N/A</definedName>
    <definedName name="TRRPL_6">#N/A</definedName>
    <definedName name="TRRPL_7">#N/A</definedName>
    <definedName name="TRRPL_8">#N/A</definedName>
    <definedName name="TRRPL_9">#N/A</definedName>
    <definedName name="TRRR1C" localSheetId="12">"$#REF!.$I$29"</definedName>
    <definedName name="TRRR1C" localSheetId="11">#REF!</definedName>
    <definedName name="TRRR1C">"$#REF!.$I$29"</definedName>
    <definedName name="TRRRP" localSheetId="12">#REF!</definedName>
    <definedName name="TRRRP" localSheetId="11">#REF!</definedName>
    <definedName name="TRRRP" localSheetId="14">#REF!</definedName>
    <definedName name="TRRRP">#REF!</definedName>
    <definedName name="TRRTB" localSheetId="12">#REF!</definedName>
    <definedName name="TRRTB" localSheetId="11">#REF!</definedName>
    <definedName name="TRRTB" localSheetId="14">#REF!</definedName>
    <definedName name="TRRTB">#REF!</definedName>
    <definedName name="TRRTSD" localSheetId="12">#REF!</definedName>
    <definedName name="TRRTSD" localSheetId="11">#REF!</definedName>
    <definedName name="TRRTSD" localSheetId="14">#REF!</definedName>
    <definedName name="TRRTSD">#REF!</definedName>
    <definedName name="TRT" localSheetId="12">#REF!</definedName>
    <definedName name="TRT" localSheetId="11">#REF!</definedName>
    <definedName name="TRT" localSheetId="14">#REF!</definedName>
    <definedName name="TRT">#REF!</definedName>
    <definedName name="TRT_10" localSheetId="12">#REF!</definedName>
    <definedName name="TRT_10">#REF!</definedName>
    <definedName name="TRT_12" localSheetId="12">#REF!</definedName>
    <definedName name="TRT_12">#REF!</definedName>
    <definedName name="TRT_3" localSheetId="12">#REF!</definedName>
    <definedName name="TRT_3">#REF!</definedName>
    <definedName name="TRT_9" localSheetId="12">#REF!</definedName>
    <definedName name="TRT_9">#REF!</definedName>
    <definedName name="TS" localSheetId="12">#REF!</definedName>
    <definedName name="TS">#REF!</definedName>
    <definedName name="TS2C">"'file:///D:/Meus documentos/ANASTÁCIO/SERCEL/BR262990800.xls'#$TLMB.$#REF!$#REF!"</definedName>
    <definedName name="TSCAP20" localSheetId="12">#REF!</definedName>
    <definedName name="TSCAP20" localSheetId="11">#REF!</definedName>
    <definedName name="TSCAP20" localSheetId="14">#REF!</definedName>
    <definedName name="TSCAP20">#REF!</definedName>
    <definedName name="TSCM30" localSheetId="12">#REF!</definedName>
    <definedName name="TSCM30" localSheetId="11">#REF!</definedName>
    <definedName name="TSCM30" localSheetId="14">#REF!</definedName>
    <definedName name="TSCM30">#REF!</definedName>
    <definedName name="TSD" localSheetId="12">#REF!</definedName>
    <definedName name="TSD" localSheetId="11">#REF!</definedName>
    <definedName name="TSD" localSheetId="14">#REF!</definedName>
    <definedName name="TSD">#REF!</definedName>
    <definedName name="TSD_Adir" localSheetId="12">OFFSET(#REF!,0,COLUMN(#REF!)-1,COUNTA(#REF!),1)</definedName>
    <definedName name="TSD_Adir" localSheetId="11">OFFSET(#REF!,0,COLUMN(#REF!)-1,COUNTA(#REF!),1)</definedName>
    <definedName name="TSD_Adir" localSheetId="14">OFFSET(#REF!,0,COLUMN(#REF!)-1,COUNTA(#REF!),1)</definedName>
    <definedName name="TSD_Adir">OFFSET(#REF!,0,COLUMN(#REF!)-1,COUNTA(#REF!),1)</definedName>
    <definedName name="TSD_Aesq" localSheetId="12">OFFSET(#REF!,0,MATCH(#REF!,#REF!,0)-1,COUNTA(#REF!),1)</definedName>
    <definedName name="TSD_Aesq" localSheetId="11">OFFSET(#REF!,0,MATCH(#REF!,#REF!,0)-1,COUNTA(#REF!),1)</definedName>
    <definedName name="TSD_Aesq" localSheetId="14">OFFSET(#REF!,0,MATCH(#REF!,#REF!,0)-1,COUNTA(#REF!),1)</definedName>
    <definedName name="TSD_Aesq">OFFSET(#REF!,0,MATCH(#REF!,#REF!,0)-1,COUNTA(#REF!),1)</definedName>
    <definedName name="TSD_pista" localSheetId="12">OFFSET(#REF!,0,MATCH(#REF!,#REF!,0)-1,COUNTA(#REF!),1)</definedName>
    <definedName name="TSD_pista" localSheetId="11">OFFSET(#REF!,0,MATCH(#REF!,#REF!,0)-1,COUNTA(#REF!),1)</definedName>
    <definedName name="TSD_pista" localSheetId="14">OFFSET(#REF!,0,MATCH(#REF!,#REF!,0)-1,COUNTA(#REF!),1)</definedName>
    <definedName name="TSD_pista">OFFSET(#REF!,0,MATCH(#REF!,#REF!,0)-1,COUNTA(#REF!),1)</definedName>
    <definedName name="TSDB" localSheetId="12">#REF!</definedName>
    <definedName name="TSDB" localSheetId="11">#REF!</definedName>
    <definedName name="TSDB">#REF!</definedName>
    <definedName name="TSDMA" localSheetId="12">#REF!</definedName>
    <definedName name="TSDMA">#REF!</definedName>
    <definedName name="TSDP" localSheetId="12">#REF!</definedName>
    <definedName name="TSDP">#REF!</definedName>
    <definedName name="TSDTA" localSheetId="12">#REF!</definedName>
    <definedName name="TSDTA">#REF!</definedName>
    <definedName name="TSEMUL" localSheetId="12">#REF!</definedName>
    <definedName name="TSEMUL" localSheetId="11">#REF!</definedName>
    <definedName name="TSEMUL" localSheetId="14">#REF!</definedName>
    <definedName name="TSEMUL">#REF!</definedName>
    <definedName name="TSRL1C" localSheetId="12">#REF!</definedName>
    <definedName name="TSRL1C" localSheetId="11">#REF!</definedName>
    <definedName name="TSRL1C" localSheetId="14">#REF!</definedName>
    <definedName name="TSRL1C">#REF!</definedName>
    <definedName name="TSRM1C" localSheetId="12">#REF!</definedName>
    <definedName name="TSRM1C" localSheetId="11">#REF!</definedName>
    <definedName name="TSRM1C" localSheetId="14">#REF!</definedName>
    <definedName name="TSRM1C">#REF!</definedName>
    <definedName name="TSRR1C" localSheetId="12">#REF!</definedName>
    <definedName name="TSRR1C" localSheetId="11">#REF!</definedName>
    <definedName name="TSRR1C" localSheetId="14">#REF!</definedName>
    <definedName name="TSRR1C">#REF!</definedName>
    <definedName name="TSRR1CF" localSheetId="12">#REF!</definedName>
    <definedName name="TSRR1CF" localSheetId="11">#REF!</definedName>
    <definedName name="TSRR1CF" localSheetId="14">#REF!</definedName>
    <definedName name="TSRR1CF">#REF!</definedName>
    <definedName name="TSRR2C" localSheetId="12">#REF!</definedName>
    <definedName name="TSRR2C" localSheetId="11">#REF!</definedName>
    <definedName name="TSRR2C" localSheetId="14">#REF!</definedName>
    <definedName name="TSRR2C">#REF!</definedName>
    <definedName name="TSRR2CF" localSheetId="12">#REF!</definedName>
    <definedName name="TSRR2CF" localSheetId="11">#REF!</definedName>
    <definedName name="TSRR2CF" localSheetId="14">#REF!</definedName>
    <definedName name="TSRR2CF">#REF!</definedName>
    <definedName name="TSS" localSheetId="12">#REF!</definedName>
    <definedName name="TSS">#REF!</definedName>
    <definedName name="TSSB" localSheetId="12">#REF!</definedName>
    <definedName name="TSSB" localSheetId="11">#REF!</definedName>
    <definedName name="TSSB" localSheetId="14">#REF!</definedName>
    <definedName name="TSSB">#REF!</definedName>
    <definedName name="tssd" localSheetId="12">#REF!</definedName>
    <definedName name="tssd">#REF!</definedName>
    <definedName name="tssd_1" localSheetId="12">#REF!</definedName>
    <definedName name="tssd_1" localSheetId="11">#REF!</definedName>
    <definedName name="tssd_1" localSheetId="14">#REF!</definedName>
    <definedName name="tssd_1">#REF!</definedName>
    <definedName name="tssd_14">#N/A</definedName>
    <definedName name="TSSMA" localSheetId="12">#REF!</definedName>
    <definedName name="TSSMA">#REF!</definedName>
    <definedName name="tssp" localSheetId="12">#REF!</definedName>
    <definedName name="tssp" localSheetId="11">#REF!</definedName>
    <definedName name="tssp">#REF!</definedName>
    <definedName name="tssp_2">#N/A</definedName>
    <definedName name="TSSTA" localSheetId="12">#REF!</definedName>
    <definedName name="TSSTA">#REF!</definedName>
    <definedName name="tt" localSheetId="12">BDI!tt</definedName>
    <definedName name="TT" localSheetId="11">#REF!</definedName>
    <definedName name="tt">[0]!tt</definedName>
    <definedName name="TT_1" localSheetId="12">#REF!</definedName>
    <definedName name="TT_1" localSheetId="11">#REF!</definedName>
    <definedName name="TT_1" localSheetId="14">#REF!</definedName>
    <definedName name="TT_1">#REF!</definedName>
    <definedName name="tt_25" localSheetId="12">BDI!tt_25</definedName>
    <definedName name="tt_25" localSheetId="11">FIT!tt_25</definedName>
    <definedName name="tt_25">tt_25</definedName>
    <definedName name="tt1_25" localSheetId="12">BDI!tt1_25</definedName>
    <definedName name="tt1_25" localSheetId="11">FIT!tt1_25</definedName>
    <definedName name="tt1_25">tt1_25</definedName>
    <definedName name="ttc" localSheetId="12">#REF!</definedName>
    <definedName name="ttc">#REF!</definedName>
    <definedName name="tte" localSheetId="12">#REF!</definedName>
    <definedName name="tte">#REF!</definedName>
    <definedName name="TTSS" localSheetId="12">#REF!</definedName>
    <definedName name="TTSS" localSheetId="11">#REF!</definedName>
    <definedName name="TTSS" localSheetId="14">#REF!</definedName>
    <definedName name="TTSS">#REF!</definedName>
    <definedName name="TTT" localSheetId="12">#REF!</definedName>
    <definedName name="TTT" localSheetId="11">#REF!</definedName>
    <definedName name="TTT" localSheetId="14">#REF!</definedName>
    <definedName name="TTT">#REF!</definedName>
    <definedName name="TTT_10" localSheetId="12">#REF!</definedName>
    <definedName name="TTT_10">#REF!</definedName>
    <definedName name="TTT_12" localSheetId="12">#REF!</definedName>
    <definedName name="TTT_12">#REF!</definedName>
    <definedName name="TTT_3" localSheetId="12">#REF!</definedName>
    <definedName name="TTT_3">#REF!</definedName>
    <definedName name="TTT_9" localSheetId="12">#REF!</definedName>
    <definedName name="TTT_9">#REF!</definedName>
    <definedName name="ttttt" localSheetId="12">#REF!</definedName>
    <definedName name="ttttt" localSheetId="11">#REF!</definedName>
    <definedName name="ttttt" localSheetId="14">#REF!</definedName>
    <definedName name="ttttt">#REF!</definedName>
    <definedName name="ttttttttttttttttttttttttttttttttt" localSheetId="12">#REF!</definedName>
    <definedName name="ttttttttttttttttttttttttttttttttt">#REF!</definedName>
    <definedName name="ttu" localSheetId="12">#REF!</definedName>
    <definedName name="ttu">#REF!</definedName>
    <definedName name="TUBO" localSheetId="12">#REF!</definedName>
    <definedName name="TUBO">#REF!</definedName>
    <definedName name="TUBO60ACBC" localSheetId="12">#REF!</definedName>
    <definedName name="TUBO60ACBC">#REF!</definedName>
    <definedName name="TuboD40" localSheetId="12">#REF!</definedName>
    <definedName name="TuboD40">#REF!</definedName>
    <definedName name="tudo" localSheetId="12">#REF!</definedName>
    <definedName name="tudo">#REF!</definedName>
    <definedName name="tus" localSheetId="12">#REF!</definedName>
    <definedName name="tus">#REF!</definedName>
    <definedName name="tuso" localSheetId="12">#REF!</definedName>
    <definedName name="tuso">#REF!</definedName>
    <definedName name="tvbbb" localSheetId="12">#REF!</definedName>
    <definedName name="tvbbb">#REF!</definedName>
    <definedName name="TxCresc" localSheetId="12">#REF!</definedName>
    <definedName name="TxCresc">#REF!</definedName>
    <definedName name="TXREMATI" localSheetId="12">#REF!</definedName>
    <definedName name="TXREMATI" localSheetId="11">#REF!</definedName>
    <definedName name="TXREMATI" localSheetId="14">#REF!</definedName>
    <definedName name="TXREMATI">#REF!</definedName>
    <definedName name="ty" localSheetId="12" hidden="1">#REF!</definedName>
    <definedName name="ty" hidden="1">#REF!</definedName>
    <definedName name="tykforfuyo" localSheetId="12" hidden="1">{#N/A,#N/A,FALSE,"Flx_caixa";#N/A,#N/A,FALSE,"Invest";#N/A,#N/A,FALSE,"Resultado";#N/A,#N/A,FALSE,"Custos";#N/A,#N/A,FALSE,"Receita";#N/A,#N/A,FALSE,"Comentários"}</definedName>
    <definedName name="tykforfuyo" hidden="1">{#N/A,#N/A,FALSE,"Flx_caixa";#N/A,#N/A,FALSE,"Invest";#N/A,#N/A,FALSE,"Resultado";#N/A,#N/A,FALSE,"Custos";#N/A,#N/A,FALSE,"Receita";#N/A,#N/A,FALSE,"Comentários"}</definedName>
    <definedName name="TYUIO" localSheetId="17" hidden="1">{#N/A,#N/A,TRUE,"Serviços"}</definedName>
    <definedName name="TYUIO" localSheetId="12" hidden="1">{#N/A,#N/A,TRUE,"Serviços"}</definedName>
    <definedName name="TYUIO" localSheetId="15" hidden="1">{#N/A,#N/A,TRUE,"Serviços"}</definedName>
    <definedName name="TYUIO" localSheetId="11" hidden="1">{#N/A,#N/A,TRUE,"Serviços"}</definedName>
    <definedName name="TYUIO" localSheetId="6" hidden="1">{#N/A,#N/A,TRUE,"Serviços"}</definedName>
    <definedName name="TYUIO" localSheetId="16" hidden="1">{#N/A,#N/A,TRUE,"Serviços"}</definedName>
    <definedName name="TYUIO" hidden="1">{#N/A,#N/A,TRUE,"Serviços"}</definedName>
    <definedName name="TYUIOO" localSheetId="17" hidden="1">{#N/A,#N/A,TRUE,"Serviços"}</definedName>
    <definedName name="TYUIOO" localSheetId="12" hidden="1">{#N/A,#N/A,TRUE,"Serviços"}</definedName>
    <definedName name="TYUIOO" localSheetId="15" hidden="1">{#N/A,#N/A,TRUE,"Serviços"}</definedName>
    <definedName name="TYUIOO" localSheetId="11" hidden="1">{#N/A,#N/A,TRUE,"Serviços"}</definedName>
    <definedName name="TYUIOO" localSheetId="6" hidden="1">{#N/A,#N/A,TRUE,"Serviços"}</definedName>
    <definedName name="TYUIOO" localSheetId="16" hidden="1">{#N/A,#N/A,TRUE,"Serviços"}</definedName>
    <definedName name="TYUIOO" hidden="1">{#N/A,#N/A,TRUE,"Serviços"}</definedName>
    <definedName name="TYUJ" localSheetId="12" hidden="1">#REF!</definedName>
    <definedName name="TYUJ" hidden="1">#REF!</definedName>
    <definedName name="tyvbtyb" localSheetId="12">#REF!</definedName>
    <definedName name="tyvbtyb">#REF!</definedName>
    <definedName name="u" localSheetId="12" hidden="1">#REF!</definedName>
    <definedName name="U" localSheetId="11">#REF!</definedName>
    <definedName name="u" hidden="1">#REF!</definedName>
    <definedName name="uer" localSheetId="12">#REF!</definedName>
    <definedName name="uer">#REF!</definedName>
    <definedName name="UF" localSheetId="12">#REF!</definedName>
    <definedName name="UF" localSheetId="11">#REF!</definedName>
    <definedName name="UF" localSheetId="14">#REF!</definedName>
    <definedName name="UF">#REF!</definedName>
    <definedName name="ugh" localSheetId="12">#REF!</definedName>
    <definedName name="ugh">#REF!</definedName>
    <definedName name="UI" localSheetId="12" hidden="1">{#N/A,#N/A,FALSE,"GERAL";#N/A,#N/A,FALSE,"012-96";#N/A,#N/A,FALSE,"018-96";#N/A,#N/A,FALSE,"027-96";#N/A,#N/A,FALSE,"059-96";#N/A,#N/A,FALSE,"076-96";#N/A,#N/A,FALSE,"019-97";#N/A,#N/A,FALSE,"021-97";#N/A,#N/A,FALSE,"022-97";#N/A,#N/A,FALSE,"028-97"}</definedName>
    <definedName name="UI" hidden="1">{#N/A,#N/A,FALSE,"GERAL";#N/A,#N/A,FALSE,"012-96";#N/A,#N/A,FALSE,"018-96";#N/A,#N/A,FALSE,"027-96";#N/A,#N/A,FALSE,"059-96";#N/A,#N/A,FALSE,"076-96";#N/A,#N/A,FALSE,"019-97";#N/A,#N/A,FALSE,"021-97";#N/A,#N/A,FALSE,"022-97";#N/A,#N/A,FALSE,"028-97"}</definedName>
    <definedName name="UIO" localSheetId="12">#REF!</definedName>
    <definedName name="UIO" localSheetId="11">#REF!</definedName>
    <definedName name="UIO" localSheetId="14">#REF!</definedName>
    <definedName name="UIO">#REF!</definedName>
    <definedName name="UIO_10" localSheetId="12">#REF!</definedName>
    <definedName name="UIO_10">#REF!</definedName>
    <definedName name="UIO_12" localSheetId="12">#REF!</definedName>
    <definedName name="UIO_12">#REF!</definedName>
    <definedName name="UIO_3" localSheetId="12">#REF!</definedName>
    <definedName name="UIO_3">#REF!</definedName>
    <definedName name="UIO_9" localSheetId="12">#REF!</definedName>
    <definedName name="UIO_9">#REF!</definedName>
    <definedName name="UK" localSheetId="12" hidden="1">{"PARTE1",#N/A,FALSE,"Plan1"}</definedName>
    <definedName name="UK" hidden="1">{"PARTE1",#N/A,FALSE,"Plan1"}</definedName>
    <definedName name="UL" localSheetId="12">#REF!</definedName>
    <definedName name="UL" localSheetId="11">#REF!</definedName>
    <definedName name="UL">#REF!</definedName>
    <definedName name="UL_1" localSheetId="12">#REF!</definedName>
    <definedName name="UL_1" localSheetId="11">#REF!</definedName>
    <definedName name="UL_1" localSheetId="14">#REF!</definedName>
    <definedName name="UL_1">#REF!</definedName>
    <definedName name="ulu" localSheetId="12" hidden="1">{#N/A,#N/A,TRUE,"Serviços"}</definedName>
    <definedName name="ulu" hidden="1">{#N/A,#N/A,TRUE,"Serviços"}</definedName>
    <definedName name="um" localSheetId="11">#N/A</definedName>
    <definedName name="um">#N/A</definedName>
    <definedName name="un" hidden="1">#N/A</definedName>
    <definedName name="Und" localSheetId="11">NA()</definedName>
    <definedName name="Und" hidden="1">#N/A</definedName>
    <definedName name="Und_26">NA()</definedName>
    <definedName name="Und_27">NA()</definedName>
    <definedName name="unid.2" localSheetId="12">#REF!</definedName>
    <definedName name="unid.2" localSheetId="11">#REF!</definedName>
    <definedName name="unid.2" localSheetId="14">#REF!</definedName>
    <definedName name="unid.2">#REF!</definedName>
    <definedName name="UNID_serviço" localSheetId="12">OFFSET(#REF!,0,0,COUNTA(#REF!),1)</definedName>
    <definedName name="UNID_serviço" localSheetId="11">OFFSET(#REF!,0,0,COUNTA(#REF!),1)</definedName>
    <definedName name="UNID_serviço" localSheetId="14">OFFSET(#REF!,0,0,COUNTA(#REF!),1)</definedName>
    <definedName name="UNID_serviço">OFFSET(#REF!,0,0,COUNTA(#REF!),1)</definedName>
    <definedName name="unidade" localSheetId="12">#REF!</definedName>
    <definedName name="unidade" localSheetId="11">#REF!</definedName>
    <definedName name="unidade" localSheetId="14">#REF!</definedName>
    <definedName name="unidade">#REF!</definedName>
    <definedName name="Unidade1" localSheetId="12">#REF!</definedName>
    <definedName name="Unidade1" localSheetId="11">#REF!</definedName>
    <definedName name="Unidade1" localSheetId="14">#REF!</definedName>
    <definedName name="Unidade1">#REF!</definedName>
    <definedName name="UnidAux" hidden="1">#N/A</definedName>
    <definedName name="Unifilar" localSheetId="12">#REF!</definedName>
    <definedName name="Unifilar">#REF!</definedName>
    <definedName name="UNIT" localSheetId="12">#REF!</definedName>
    <definedName name="UNIT" localSheetId="11">#REF!</definedName>
    <definedName name="UNIT" localSheetId="14">#REF!</definedName>
    <definedName name="UNIT">#REF!</definedName>
    <definedName name="UNIT_1" localSheetId="12">#REF!</definedName>
    <definedName name="UNIT_1" localSheetId="11">#REF!</definedName>
    <definedName name="UNIT_1" localSheetId="14">#REF!</definedName>
    <definedName name="UNIT_1">#REF!</definedName>
    <definedName name="UnitAnexo" localSheetId="12">#REF!</definedName>
    <definedName name="UnitAnexo">#REF!</definedName>
    <definedName name="UNITÁRIO" localSheetId="12">#REF!</definedName>
    <definedName name="UNITÁRIO">#REF!</definedName>
    <definedName name="UnitNome" localSheetId="12">#REF!</definedName>
    <definedName name="UnitNome">#REF!</definedName>
    <definedName name="uno" localSheetId="12">#REF!</definedName>
    <definedName name="uno" localSheetId="11">#REF!</definedName>
    <definedName name="uno" localSheetId="14">#REF!</definedName>
    <definedName name="uno">#REF!</definedName>
    <definedName name="uohuli" localSheetId="12" hidden="1">{#N/A,#N/A,TRUE,"Serviços"}</definedName>
    <definedName name="uohuli" hidden="1">{#N/A,#N/A,TRUE,"Serviços"}</definedName>
    <definedName name="UOOOOUOUOUOU9O" localSheetId="12">#REF!</definedName>
    <definedName name="UOOOOUOUOUOU9O">#REF!</definedName>
    <definedName name="Upvc_2001" localSheetId="12">#REF!</definedName>
    <definedName name="Upvc_2001" localSheetId="11">#REF!</definedName>
    <definedName name="Upvc_2001" localSheetId="14">#REF!</definedName>
    <definedName name="Upvc_2001">#REF!</definedName>
    <definedName name="UPVC_99" localSheetId="12">#REF!</definedName>
    <definedName name="UPVC_99" localSheetId="11">#REF!</definedName>
    <definedName name="UPVC_99" localSheetId="14">#REF!</definedName>
    <definedName name="UPVC_99">#REF!</definedName>
    <definedName name="URV_MAR94" localSheetId="12">#REF!</definedName>
    <definedName name="URV_MAR94" localSheetId="11">#REF!</definedName>
    <definedName name="URV_MAR94" localSheetId="14">#REF!</definedName>
    <definedName name="URV_MAR94">#REF!</definedName>
    <definedName name="USA" localSheetId="12">#REF!</definedName>
    <definedName name="USA">#REF!</definedName>
    <definedName name="USINA" localSheetId="12">#REF!</definedName>
    <definedName name="USINA" localSheetId="11">#REF!</definedName>
    <definedName name="USINA" localSheetId="14">#REF!</definedName>
    <definedName name="USINA">#REF!</definedName>
    <definedName name="UT" localSheetId="12">#REF!</definedName>
    <definedName name="UT">#REF!</definedName>
    <definedName name="Utlidades2" localSheetId="12">#REF!</definedName>
    <definedName name="Utlidades2" localSheetId="11">#REF!</definedName>
    <definedName name="Utlidades2" localSheetId="14">#REF!</definedName>
    <definedName name="Utlidades2">#REF!</definedName>
    <definedName name="UTM" localSheetId="12">#REF!</definedName>
    <definedName name="UTM">#REF!</definedName>
    <definedName name="uu" localSheetId="12" hidden="1">#REF!</definedName>
    <definedName name="uu" hidden="1">#REF!</definedName>
    <definedName name="uuu" localSheetId="12" hidden="1">{#N/A,#N/A,TRUE,"Serviços"}</definedName>
    <definedName name="uuu" localSheetId="11" hidden="1">{#N/A,#N/A,TRUE,"Serviços"}</definedName>
    <definedName name="uuu" hidden="1">{#N/A,#N/A,TRUE,"Serviços"}</definedName>
    <definedName name="uuuuuty" localSheetId="12">BDI!TRECHO</definedName>
    <definedName name="uuuuuty" localSheetId="11">#N/A</definedName>
    <definedName name="uuuuuty" localSheetId="14">'Mapa+Binômio'!TRECHO</definedName>
    <definedName name="uuuuuty">[0]!TRECHO</definedName>
    <definedName name="UYHU" localSheetId="11">#REF!</definedName>
    <definedName name="UYHU">#N/A</definedName>
    <definedName name="uyt" localSheetId="12" hidden="1">#REF!</definedName>
    <definedName name="uyt" hidden="1">#REF!</definedName>
    <definedName name="V" localSheetId="12">#N/A</definedName>
    <definedName name="V" localSheetId="11">#N/A</definedName>
    <definedName name="V">#N/A</definedName>
    <definedName name="V.R" localSheetId="12">#REF!</definedName>
    <definedName name="V.R">#REF!</definedName>
    <definedName name="V2zero" localSheetId="12">#REF!</definedName>
    <definedName name="V2zero">#REF!</definedName>
    <definedName name="v60120_" localSheetId="12">#REF!</definedName>
    <definedName name="v60120_">#REF!</definedName>
    <definedName name="VAA" localSheetId="12">#REF!</definedName>
    <definedName name="VAA">#REF!</definedName>
    <definedName name="VAA_1" localSheetId="12">#REF!</definedName>
    <definedName name="VAA_1">#REF!</definedName>
    <definedName name="VACAP" localSheetId="12">"$#REF!.$D$38"</definedName>
    <definedName name="VACAP" localSheetId="11">#REF!</definedName>
    <definedName name="VACAP">"$#REF!.$D$38"</definedName>
    <definedName name="VACM" localSheetId="12">"$#REF!.$D$37"</definedName>
    <definedName name="VACM" localSheetId="11">#REF!</definedName>
    <definedName name="VACM">"$#REF!.$D$37"</definedName>
    <definedName name="vagabundo" localSheetId="12">#REF!</definedName>
    <definedName name="vagabundo">#REF!</definedName>
    <definedName name="vair" localSheetId="12">#REF!</definedName>
    <definedName name="vair">#REF!</definedName>
    <definedName name="VAL" localSheetId="12">#REF!</definedName>
    <definedName name="val" localSheetId="11">#REF!</definedName>
    <definedName name="VAL" localSheetId="14">#REF!</definedName>
    <definedName name="VAL">#REF!</definedName>
    <definedName name="ValAcurl" localSheetId="12">#REF!</definedName>
    <definedName name="ValAcurl" localSheetId="11">#REF!</definedName>
    <definedName name="ValAcurl" localSheetId="14">#REF!</definedName>
    <definedName name="ValAcurl">#REF!</definedName>
    <definedName name="Valchvrl" localSheetId="12">#REF!</definedName>
    <definedName name="Valchvrl" localSheetId="11">#REF!</definedName>
    <definedName name="Valchvrl" localSheetId="14">#REF!</definedName>
    <definedName name="Valchvrl">#REF!</definedName>
    <definedName name="VALCORTE" localSheetId="12">#REF!</definedName>
    <definedName name="VALCORTE">#REF!</definedName>
    <definedName name="valeta" localSheetId="12">#REF!</definedName>
    <definedName name="valeta">#REF!</definedName>
    <definedName name="VALOR_ADITIVO" localSheetId="12">#REF!</definedName>
    <definedName name="VALOR_ADITIVO">#REF!</definedName>
    <definedName name="VALOR_CONTRATO" localSheetId="12">#REF!</definedName>
    <definedName name="VALOR_CONTRATO">#REF!</definedName>
    <definedName name="VALOR_NF" localSheetId="12">#REF!</definedName>
    <definedName name="VALOR_NF">#REF!</definedName>
    <definedName name="VALORES_VALORES_Listar" localSheetId="12">#REF!</definedName>
    <definedName name="VALORES_VALORES_Listar" localSheetId="11">#REF!</definedName>
    <definedName name="VALORES_VALORES_Listar" localSheetId="14">#REF!</definedName>
    <definedName name="VALORES_VALORES_Listar">#REF!</definedName>
    <definedName name="value_def_array" localSheetId="12">{"total","SUM(total)","YNNNN",FALSE}</definedName>
    <definedName name="value_def_array">{"total","SUM(total)","YNNNN",FALSE}</definedName>
    <definedName name="VAM" localSheetId="12">#REF!</definedName>
    <definedName name="VAM" localSheetId="11">#REF!</definedName>
    <definedName name="VAM" localSheetId="14">#REF!</definedName>
    <definedName name="VAM">#REF!</definedName>
    <definedName name="VAMM" localSheetId="12">#REF!</definedName>
    <definedName name="VAMM" localSheetId="11">#REF!</definedName>
    <definedName name="VAMM" localSheetId="14">#REF!</definedName>
    <definedName name="VAMM">#REF!</definedName>
    <definedName name="VARM" localSheetId="12">"$#REF!.$D$36"</definedName>
    <definedName name="VARM" localSheetId="11">#REF!</definedName>
    <definedName name="VARM">"$#REF!.$D$36"</definedName>
    <definedName name="VARR" localSheetId="12">"$#REF!.$D$34"</definedName>
    <definedName name="VARR" localSheetId="11">#REF!</definedName>
    <definedName name="VARR">"$#REF!.$D$34"</definedName>
    <definedName name="VAT" localSheetId="12">#REF!</definedName>
    <definedName name="VAT">#REF!</definedName>
    <definedName name="VAT_1" localSheetId="12">#REF!</definedName>
    <definedName name="VAT_1">#REF!</definedName>
    <definedName name="vazão" localSheetId="12">#REF!</definedName>
    <definedName name="vazão">#REF!</definedName>
    <definedName name="Vazio1" localSheetId="12">#REF!</definedName>
    <definedName name="Vazio1" localSheetId="11">#REF!</definedName>
    <definedName name="Vazio1" localSheetId="14">#REF!</definedName>
    <definedName name="Vazio1">#REF!</definedName>
    <definedName name="VAZIO2" localSheetId="12">#REF!</definedName>
    <definedName name="VAZIO2" localSheetId="11">#REF!</definedName>
    <definedName name="VAZIO2" localSheetId="14">#REF!</definedName>
    <definedName name="VAZIO2">#REF!</definedName>
    <definedName name="Vazios" localSheetId="12">#REF!</definedName>
    <definedName name="Vazios" localSheetId="11">#REF!</definedName>
    <definedName name="Vazios" localSheetId="14">#REF!</definedName>
    <definedName name="Vazios">#REF!</definedName>
    <definedName name="Vazios_25" localSheetId="12">#REF!</definedName>
    <definedName name="Vazios_25" localSheetId="11">#REF!</definedName>
    <definedName name="Vazios_25" localSheetId="14">#REF!</definedName>
    <definedName name="Vazios_25">#REF!</definedName>
    <definedName name="Vazios_26" localSheetId="12">#REF!</definedName>
    <definedName name="Vazios_26">#REF!</definedName>
    <definedName name="Vazios_28" localSheetId="12">#REF!</definedName>
    <definedName name="Vazios_28">#REF!</definedName>
    <definedName name="Vazios_29" localSheetId="12">#REF!</definedName>
    <definedName name="Vazios_29" localSheetId="11">#REF!</definedName>
    <definedName name="Vazios_29" localSheetId="14">#REF!</definedName>
    <definedName name="Vazios_29">#REF!</definedName>
    <definedName name="Vazios_31" localSheetId="12">#REF!</definedName>
    <definedName name="Vazios_31" localSheetId="11">#REF!</definedName>
    <definedName name="Vazios_31" localSheetId="14">#REF!</definedName>
    <definedName name="Vazios_31">#REF!</definedName>
    <definedName name="VBF" localSheetId="12">#REF!</definedName>
    <definedName name="VBF">#REF!</definedName>
    <definedName name="VBF_1" localSheetId="12">#REF!</definedName>
    <definedName name="VBF_1">#REF!</definedName>
    <definedName name="VCANT" localSheetId="12">#REF!</definedName>
    <definedName name="VCANT">#REF!</definedName>
    <definedName name="VCRBRVRTBTY" localSheetId="12">#REF!</definedName>
    <definedName name="VCRBRVRTBTY">#REF!</definedName>
    <definedName name="VCRT" localSheetId="12">#REF!</definedName>
    <definedName name="VCRT">#REF!</definedName>
    <definedName name="vcrtybtb" localSheetId="12">#REF!</definedName>
    <definedName name="vcrtybtb">#REF!</definedName>
    <definedName name="VDFVRATVB" localSheetId="12">#REF!</definedName>
    <definedName name="VDFVRATVB">#REF!</definedName>
    <definedName name="ve" localSheetId="12">#REF!</definedName>
    <definedName name="ve">#REF!</definedName>
    <definedName name="ve_1" localSheetId="12">#REF!</definedName>
    <definedName name="ve_1">#REF!</definedName>
    <definedName name="VE1_1" localSheetId="12">#REF!</definedName>
    <definedName name="VE1_1">#REF!</definedName>
    <definedName name="VEC" localSheetId="12">#REF!</definedName>
    <definedName name="VEC">#REF!</definedName>
    <definedName name="VEDA_ROSCA" localSheetId="12">#REF!</definedName>
    <definedName name="VEDA_ROSCA">#REF!</definedName>
    <definedName name="VeicLeve" localSheetId="12">#REF!</definedName>
    <definedName name="VeicLeve">#REF!</definedName>
    <definedName name="VEICULO" localSheetId="12">#REF!</definedName>
    <definedName name="VEICULO">#REF!</definedName>
    <definedName name="VEÍCULO" localSheetId="12">#REF!</definedName>
    <definedName name="VEÍCULO">#REF!</definedName>
    <definedName name="vencedores" localSheetId="12">#REF!</definedName>
    <definedName name="vencedores">#REF!</definedName>
    <definedName name="VENDA" localSheetId="12">#REF!</definedName>
    <definedName name="VENDA">#REF!</definedName>
    <definedName name="verde" localSheetId="12">#REF!</definedName>
    <definedName name="verde" localSheetId="11">#REF!</definedName>
    <definedName name="verde" localSheetId="14">#REF!</definedName>
    <definedName name="verde">#REF!</definedName>
    <definedName name="verde_2">#N/A</definedName>
    <definedName name="verde_25" localSheetId="12">#REF!</definedName>
    <definedName name="verde_25" localSheetId="11">#REF!</definedName>
    <definedName name="verde_25" localSheetId="14">#REF!</definedName>
    <definedName name="verde_25">#REF!</definedName>
    <definedName name="verde_4" localSheetId="12">#REF!</definedName>
    <definedName name="verde_4">#REF!</definedName>
    <definedName name="verdee" localSheetId="12">#REF!</definedName>
    <definedName name="verdee">#REF!</definedName>
    <definedName name="verdepav" localSheetId="12">#REF!</definedName>
    <definedName name="verdepav" localSheetId="11">#REF!</definedName>
    <definedName name="verdepav" localSheetId="14">#REF!</definedName>
    <definedName name="verdepav">#REF!</definedName>
    <definedName name="verdepav_2">#N/A</definedName>
    <definedName name="verdepav_25" localSheetId="12">#REF!</definedName>
    <definedName name="verdepav_25" localSheetId="11">#REF!</definedName>
    <definedName name="verdepav_25" localSheetId="14">#REF!</definedName>
    <definedName name="verdepav_25">#REF!</definedName>
    <definedName name="verdepav_4" localSheetId="12">#REF!</definedName>
    <definedName name="verdepav_4">#REF!</definedName>
    <definedName name="verdepavv" localSheetId="12">#REF!</definedName>
    <definedName name="verdepavv">#REF!</definedName>
    <definedName name="verificar" localSheetId="12">#REF!</definedName>
    <definedName name="verificar" localSheetId="11">#REF!</definedName>
    <definedName name="verificar" localSheetId="14">#REF!</definedName>
    <definedName name="verificar">#REF!</definedName>
    <definedName name="verificar2" localSheetId="12">#REF!</definedName>
    <definedName name="verificar2" localSheetId="11">#REF!</definedName>
    <definedName name="verificar2" localSheetId="14">#REF!</definedName>
    <definedName name="verificar2">#REF!</definedName>
    <definedName name="VERLUCRO" localSheetId="12" hidden="1">{FALSE,FALSE,-1.25,-15.5,484.5,278.25,FALSE,FALSE,TRUE,FALSE,0,1,#N/A,1106,#N/A,12.4059405940594,23.2666666666667,1,FALSE,FALSE,3,TRUE,1,FALSE,100,"Swvu.VERLUCRO.","ACwvu.VERLUCRO.",#N/A,FALSE,FALSE,0,0,0,0,1,"","",TRUE,FALSE,FALSE,FALSE,1,95,#N/A,#N/A,FALSE,FALSE,FALSE,FALSE,FALSE,FALSE,FALSE,1,65532,65532,FALSE,FALSE,TRUE,TRUE,TRUE}</definedName>
    <definedName name="VERLUCRO" hidden="1">{FALSE,FALSE,-1.25,-15.5,484.5,278.25,FALSE,FALSE,TRUE,FALSE,0,1,#N/A,1106,#N/A,12.4059405940594,23.2666666666667,1,FALSE,FALSE,3,TRUE,1,FALSE,100,"Swvu.VERLUCRO.","ACwvu.VERLUCRO.",#N/A,FALSE,FALSE,0,0,0,0,1,"","",TRUE,FALSE,FALSE,FALSE,1,95,#N/A,#N/A,FALSE,FALSE,FALSE,FALSE,FALSE,FALSE,FALSE,1,65532,65532,FALSE,FALSE,TRUE,TRUE,TRUE}</definedName>
    <definedName name="VERNIZ_POLIURETANO" localSheetId="12">#REF!</definedName>
    <definedName name="VERNIZ_POLIURETANO">#REF!</definedName>
    <definedName name="VEST" localSheetId="12">#REF!</definedName>
    <definedName name="VEST">#REF!</definedName>
    <definedName name="vfvr" localSheetId="12">BDI!verdepav</definedName>
    <definedName name="vfvr" localSheetId="11">#N/A</definedName>
    <definedName name="vfvr" localSheetId="14">'Mapa+Binômio'!verdepav</definedName>
    <definedName name="vfvr">[0]!verdepav</definedName>
    <definedName name="VFVV" localSheetId="12" hidden="1">{#N/A,#N/A,FALSE,"Aging Summary";#N/A,#N/A,FALSE,"Ratio Analysis";#N/A,#N/A,FALSE,"Test 120 Day Accts";#N/A,#N/A,FALSE,"Tickmarks"}</definedName>
    <definedName name="VFVV" hidden="1">{#N/A,#N/A,FALSE,"Aging Summary";#N/A,#N/A,FALSE,"Ratio Analysis";#N/A,#N/A,FALSE,"Test 120 Day Accts";#N/A,#N/A,FALSE,"Tickmarks"}</definedName>
    <definedName name="vgbewg" localSheetId="12">#REF!</definedName>
    <definedName name="vgbewg">#REF!</definedName>
    <definedName name="vggwfw" localSheetId="12">#REF!</definedName>
    <definedName name="vggwfw">#REF!</definedName>
    <definedName name="VGT" localSheetId="12" hidden="1">{#N/A,#N/A,FALSE,"Aging Summary";#N/A,#N/A,FALSE,"Ratio Analysis";#N/A,#N/A,FALSE,"Test 120 Day Accts";#N/A,#N/A,FALSE,"Tickmarks"}</definedName>
    <definedName name="VGT" hidden="1">{#N/A,#N/A,FALSE,"Aging Summary";#N/A,#N/A,FALSE,"Ratio Analysis";#N/A,#N/A,FALSE,"Test 120 Day Accts";#N/A,#N/A,FALSE,"Tickmarks"}</definedName>
    <definedName name="VGTS" localSheetId="12" hidden="1">{#N/A,#N/A,FALSE,"Aging Summary";#N/A,#N/A,FALSE,"Ratio Analysis";#N/A,#N/A,FALSE,"Test 120 Day Accts";#N/A,#N/A,FALSE,"Tickmarks"}</definedName>
    <definedName name="VGTS" hidden="1">{#N/A,#N/A,FALSE,"Aging Summary";#N/A,#N/A,FALSE,"Ratio Analysis";#N/A,#N/A,FALSE,"Test 120 Day Accts";#N/A,#N/A,FALSE,"Tickmarks"}</definedName>
    <definedName name="VI" localSheetId="12" hidden="1">{#N/A,#N/A,FALSE,"GERAL";#N/A,#N/A,FALSE,"012-96";#N/A,#N/A,FALSE,"018-96";#N/A,#N/A,FALSE,"027-96";#N/A,#N/A,FALSE,"059-96";#N/A,#N/A,FALSE,"076-96";#N/A,#N/A,FALSE,"019-97";#N/A,#N/A,FALSE,"021-97";#N/A,#N/A,FALSE,"022-97";#N/A,#N/A,FALSE,"028-97"}</definedName>
    <definedName name="VI" hidden="1">{#N/A,#N/A,FALSE,"GERAL";#N/A,#N/A,FALSE,"012-96";#N/A,#N/A,FALSE,"018-96";#N/A,#N/A,FALSE,"027-96";#N/A,#N/A,FALSE,"059-96";#N/A,#N/A,FALSE,"076-96";#N/A,#N/A,FALSE,"019-97";#N/A,#N/A,FALSE,"021-97";#N/A,#N/A,FALSE,"022-97";#N/A,#N/A,FALSE,"028-97"}</definedName>
    <definedName name="viado" localSheetId="11">#REF!</definedName>
    <definedName name="viado">#N/A</definedName>
    <definedName name="VidaAnos" localSheetId="12">#REF!</definedName>
    <definedName name="VidaAnos" localSheetId="11">#REF!</definedName>
    <definedName name="VidaAnos" localSheetId="14">#REF!</definedName>
    <definedName name="VidaAnos">#REF!</definedName>
    <definedName name="Vidahoras" localSheetId="12">#REF!</definedName>
    <definedName name="Vidahoras" localSheetId="11">#REF!</definedName>
    <definedName name="Vidahoras" localSheetId="14">#REF!</definedName>
    <definedName name="Vidahoras">#REF!</definedName>
    <definedName name="VIDE" localSheetId="12">#REF!</definedName>
    <definedName name="VIDE">#REF!</definedName>
    <definedName name="Vilmar12" localSheetId="12">#REF!</definedName>
    <definedName name="Vilmar12">#REF!</definedName>
    <definedName name="vitor" localSheetId="12">#REF!</definedName>
    <definedName name="vitor">#REF!</definedName>
    <definedName name="vjebvojeh" localSheetId="12" hidden="1">{#N/A,#N/A,TRUE,"Serviços"}</definedName>
    <definedName name="vjebvojeh" hidden="1">{#N/A,#N/A,TRUE,"Serviços"}</definedName>
    <definedName name="VLC" localSheetId="12">#REF!</definedName>
    <definedName name="VLC">#REF!</definedName>
    <definedName name="VLM" localSheetId="12">"$#REF!.$#REF!$#REF!"</definedName>
    <definedName name="VLM" localSheetId="11">#REF!</definedName>
    <definedName name="VLM">"$#REF!.$#REF!$#REF!"</definedName>
    <definedName name="VLMF" localSheetId="12">#REF!</definedName>
    <definedName name="VLMF">#REF!</definedName>
    <definedName name="VLPI" localSheetId="12">"$#REF!.$#REF!$#REF!"</definedName>
    <definedName name="VLPI" localSheetId="11">#REF!</definedName>
    <definedName name="VLPI">"$#REF!.$#REF!$#REF!"</definedName>
    <definedName name="VLREAJ" localSheetId="12">"$#REF!.$#REF!$#REF!"</definedName>
    <definedName name="VLREAJ" localSheetId="11">#REF!</definedName>
    <definedName name="VLREAJ">"$#REF!.$#REF!$#REF!"</definedName>
    <definedName name="vm" localSheetId="12" hidden="1">{#N/A,#N/A,FALSE,"MO (2)"}</definedName>
    <definedName name="vm" localSheetId="11" hidden="1">{#N/A,#N/A,FALSE,"MO (2)"}</definedName>
    <definedName name="vm" hidden="1">{#N/A,#N/A,FALSE,"MO (2)"}</definedName>
    <definedName name="VMD_TOTAL" localSheetId="12">#REF!</definedName>
    <definedName name="VMD_TOTAL">#REF!</definedName>
    <definedName name="VMOB" localSheetId="12">#REF!</definedName>
    <definedName name="VMOB" localSheetId="11">#REF!</definedName>
    <definedName name="VMOB">#REF!</definedName>
    <definedName name="VO" localSheetId="12">#REF!</definedName>
    <definedName name="VO">#REF!</definedName>
    <definedName name="VO_1" localSheetId="12">#REF!</definedName>
    <definedName name="VO_1">#REF!</definedName>
    <definedName name="VO1_1" localSheetId="12">#REF!</definedName>
    <definedName name="VO1_1">#REF!</definedName>
    <definedName name="VOC" localSheetId="12">#REF!</definedName>
    <definedName name="VOC">#REF!</definedName>
    <definedName name="voce" localSheetId="12">#REF!</definedName>
    <definedName name="voce">#REF!</definedName>
    <definedName name="VOL_ACUM" localSheetId="12">#REF!</definedName>
    <definedName name="VOL_ACUM">#REF!</definedName>
    <definedName name="Vol_Estrutural" localSheetId="12">#REF!</definedName>
    <definedName name="Vol_Estrutural">#REF!</definedName>
    <definedName name="Vol_Estrutural_1" localSheetId="12">#REF!</definedName>
    <definedName name="Vol_Estrutural_1">#REF!</definedName>
    <definedName name="VOL_MASSA" localSheetId="12">#REF!</definedName>
    <definedName name="VOL_MASSA">#REF!</definedName>
    <definedName name="VOLCON" localSheetId="12">#REF!</definedName>
    <definedName name="VOLCON">#REF!</definedName>
    <definedName name="VOLCON_1" localSheetId="12">#REF!</definedName>
    <definedName name="VOLCON_1">#REF!</definedName>
    <definedName name="VOLCONC" localSheetId="12">#REF!</definedName>
    <definedName name="VOLCONC">#REF!</definedName>
    <definedName name="VOLCONC_1" localSheetId="12">#REF!</definedName>
    <definedName name="VOLCONC_1">#REF!</definedName>
    <definedName name="VOLFRESAG" localSheetId="12">#REF!</definedName>
    <definedName name="VOLFRESAG">#REF!</definedName>
    <definedName name="VOLFRESPIL" localSheetId="12">#REF!</definedName>
    <definedName name="VOLFRESPIL">#REF!</definedName>
    <definedName name="VOLUME" localSheetId="12">#REF!</definedName>
    <definedName name="VOLUME">#REF!</definedName>
    <definedName name="VORÇ" localSheetId="12">#REF!</definedName>
    <definedName name="VORÇ">#REF!</definedName>
    <definedName name="votpr" localSheetId="12">#REF!</definedName>
    <definedName name="votpr">#REF!</definedName>
    <definedName name="VPI" localSheetId="12">#REF!</definedName>
    <definedName name="VPI">#REF!</definedName>
    <definedName name="VR" localSheetId="12">#REF!</definedName>
    <definedName name="VR">#REF!</definedName>
    <definedName name="VR_1" localSheetId="12">#REF!</definedName>
    <definedName name="VR_1">#REF!</definedName>
    <definedName name="VRC" localSheetId="12">#REF!</definedName>
    <definedName name="VRC">#REF!</definedName>
    <definedName name="VRTBRBTYTY" localSheetId="12">#REF!</definedName>
    <definedName name="VRTBRBTYTY">#REF!</definedName>
    <definedName name="VRTBTYBTYY" localSheetId="12">#REF!</definedName>
    <definedName name="VRTBTYBTYY">#REF!</definedName>
    <definedName name="VRVTS" localSheetId="12">#REF!</definedName>
    <definedName name="VRVTS">#REF!</definedName>
    <definedName name="vsb" localSheetId="12">#REF!</definedName>
    <definedName name="vsb">#REF!</definedName>
    <definedName name="VSR" localSheetId="12">#REF!</definedName>
    <definedName name="VSR">#REF!</definedName>
    <definedName name="VTE" localSheetId="12">#REF!</definedName>
    <definedName name="VTE">#REF!</definedName>
    <definedName name="VTE_1" localSheetId="12">#REF!</definedName>
    <definedName name="VTE_1">#REF!</definedName>
    <definedName name="vtynbyb" localSheetId="12">#REF!</definedName>
    <definedName name="vtynbyb">#REF!</definedName>
    <definedName name="Vutil" localSheetId="12">#REF!</definedName>
    <definedName name="Vutil" localSheetId="11">#REF!</definedName>
    <definedName name="Vutil" localSheetId="14">#REF!</definedName>
    <definedName name="Vutil">#REF!</definedName>
    <definedName name="vv" localSheetId="12">#REF!</definedName>
    <definedName name="vv">#REF!</definedName>
    <definedName name="VV9_1" localSheetId="12">#REF!</definedName>
    <definedName name="VV9_1" localSheetId="11">#REF!</definedName>
    <definedName name="VV9_1" localSheetId="14">#REF!</definedName>
    <definedName name="VV9_1">#REF!</definedName>
    <definedName name="VV9_2" localSheetId="12">#REF!</definedName>
    <definedName name="VV9_2" localSheetId="11">#REF!</definedName>
    <definedName name="VV9_2" localSheetId="14">#REF!</definedName>
    <definedName name="VV9_2">#REF!</definedName>
    <definedName name="VV9_3" localSheetId="12">#REF!</definedName>
    <definedName name="VV9_3" localSheetId="11">#REF!</definedName>
    <definedName name="VV9_3" localSheetId="14">#REF!</definedName>
    <definedName name="VV9_3">#REF!</definedName>
    <definedName name="vvv" localSheetId="17" hidden="1">{#N/A,#N/A,FALSE,"MO (2)"}</definedName>
    <definedName name="vvv" localSheetId="12" hidden="1">{#N/A,#N/A,FALSE,"MO (2)"}</definedName>
    <definedName name="vvv" localSheetId="15" hidden="1">{#N/A,#N/A,FALSE,"MO (2)"}</definedName>
    <definedName name="vvv" localSheetId="11" hidden="1">{#N/A,#N/A,FALSE,"MO (2)"}</definedName>
    <definedName name="vvv" localSheetId="6" hidden="1">{#N/A,#N/A,FALSE,"MO (2)"}</definedName>
    <definedName name="vvv" localSheetId="16" hidden="1">{#N/A,#N/A,FALSE,"MO (2)"}</definedName>
    <definedName name="vvv" hidden="1">{#N/A,#N/A,FALSE,"MO (2)"}</definedName>
    <definedName name="vvv_1" localSheetId="12" hidden="1">{#N/A,#N/A,FALSE,"MO (2)"}</definedName>
    <definedName name="vvv_1" localSheetId="11" hidden="1">{#N/A,#N/A,FALSE,"MO (2)"}</definedName>
    <definedName name="vvv_1" hidden="1">{#N/A,#N/A,FALSE,"MO (2)"}</definedName>
    <definedName name="VVVV" localSheetId="12">#REF!</definedName>
    <definedName name="VVVV">#REF!</definedName>
    <definedName name="W" localSheetId="12" hidden="1">{#N/A,#N/A,FALSE,"QD_F1 Invest Detalhado";#N/A,#N/A,FALSE,"QD_F3 Invest_Comparado";#N/A,#N/A,FALSE,"QD_B Trafego";#N/A,#N/A,FALSE,"QD_D0 Custos Operacionais";#N/A,#N/A,FALSE,"QD_C Receita";#N/A,#N/A,FALSE,"QD_D Custos";#N/A,#N/A,FALSE,"QD_E Resultado";#N/A,#N/A,FALSE,"QD_G Fluxo Caixa"}</definedName>
    <definedName name="w" localSheetId="11">#N/A</definedName>
    <definedName name="W" hidden="1">{#N/A,#N/A,FALSE,"QD_F1 Invest Detalhado";#N/A,#N/A,FALSE,"QD_F3 Invest_Comparado";#N/A,#N/A,FALSE,"QD_B Trafego";#N/A,#N/A,FALSE,"QD_D0 Custos Operacionais";#N/A,#N/A,FALSE,"QD_C Receita";#N/A,#N/A,FALSE,"QD_D Custos";#N/A,#N/A,FALSE,"QD_E Resultado";#N/A,#N/A,FALSE,"QD_G Fluxo Caixa"}</definedName>
    <definedName name="W_10" localSheetId="11">#REF!</definedName>
    <definedName name="W_10">#N/A</definedName>
    <definedName name="W_11" localSheetId="11">#REF!</definedName>
    <definedName name="W_11">#N/A</definedName>
    <definedName name="W_12" localSheetId="11">#REF!</definedName>
    <definedName name="W_12">#N/A</definedName>
    <definedName name="W_13" localSheetId="11">#REF!</definedName>
    <definedName name="W_13">#N/A</definedName>
    <definedName name="W_14" localSheetId="11">#REF!</definedName>
    <definedName name="W_14">#N/A</definedName>
    <definedName name="W_15" localSheetId="11">#REF!</definedName>
    <definedName name="W_15">#N/A</definedName>
    <definedName name="W_16" localSheetId="11">#REF!</definedName>
    <definedName name="W_16">#N/A</definedName>
    <definedName name="W_17" localSheetId="11">#REF!</definedName>
    <definedName name="W_17">#N/A</definedName>
    <definedName name="W_18" localSheetId="11">#REF!</definedName>
    <definedName name="W_18">#N/A</definedName>
    <definedName name="W_2" localSheetId="11">#REF!</definedName>
    <definedName name="W_2">#N/A</definedName>
    <definedName name="W_5" localSheetId="11">#REF!</definedName>
    <definedName name="W_5">#N/A</definedName>
    <definedName name="W_6" localSheetId="11">#REF!</definedName>
    <definedName name="W_6">#N/A</definedName>
    <definedName name="W_7" localSheetId="11">#REF!</definedName>
    <definedName name="W_7">#N/A</definedName>
    <definedName name="W_8" localSheetId="11">#REF!</definedName>
    <definedName name="W_8">#N/A</definedName>
    <definedName name="W_9" localSheetId="11">#REF!</definedName>
    <definedName name="W_9">#N/A</definedName>
    <definedName name="wacc" localSheetId="12">#REF!</definedName>
    <definedName name="wacc" localSheetId="11">#REF!</definedName>
    <definedName name="wacc" localSheetId="14">#REF!</definedName>
    <definedName name="wacc">#REF!</definedName>
    <definedName name="wacc1" localSheetId="12">#REF!</definedName>
    <definedName name="wacc1" localSheetId="11">#REF!</definedName>
    <definedName name="wacc1" localSheetId="14">#REF!</definedName>
    <definedName name="wacc1">#REF!</definedName>
    <definedName name="WAESDE">#N/A</definedName>
    <definedName name="WAESDE_1" localSheetId="12">#REF!</definedName>
    <definedName name="WAESDE_1" localSheetId="11">#REF!</definedName>
    <definedName name="WAESDE_1" localSheetId="14">#REF!</definedName>
    <definedName name="WAESDE_1">#REF!</definedName>
    <definedName name="WAESDE_14">#N/A</definedName>
    <definedName name="WAESDE_7">#N/A</definedName>
    <definedName name="WAESDE_7_1" localSheetId="12">#REF!</definedName>
    <definedName name="WAESDE_7_1" localSheetId="11">#REF!</definedName>
    <definedName name="WAESDE_7_1" localSheetId="14">#REF!</definedName>
    <definedName name="WAESDE_7_1">#REF!</definedName>
    <definedName name="WAESDE_7_14">#N/A</definedName>
    <definedName name="wdxzefxe" localSheetId="12">#REF!</definedName>
    <definedName name="wdxzefxe">#REF!</definedName>
    <definedName name="we">#N/A</definedName>
    <definedName name="WEFAS" localSheetId="11">#REF!</definedName>
    <definedName name="WEFAS">#N/A</definedName>
    <definedName name="WEHAERHTUY7J" localSheetId="12" hidden="1">#REF!</definedName>
    <definedName name="WEHAERHTUY7J" hidden="1">#REF!</definedName>
    <definedName name="wer" localSheetId="12">BDI!vfvr</definedName>
    <definedName name="wer" localSheetId="11">#N/A</definedName>
    <definedName name="wer" localSheetId="14">'Mapa+Binômio'!vfvr</definedName>
    <definedName name="wer">[0]!vfvr</definedName>
    <definedName name="wer_10" localSheetId="11">#REF!</definedName>
    <definedName name="wer_10">#N/A</definedName>
    <definedName name="wer_11" localSheetId="11">#REF!</definedName>
    <definedName name="wer_11">#N/A</definedName>
    <definedName name="wer_12" localSheetId="11">#REF!</definedName>
    <definedName name="wer_12">#N/A</definedName>
    <definedName name="wer_13" localSheetId="11">#REF!</definedName>
    <definedName name="wer_13">#N/A</definedName>
    <definedName name="wer_14" localSheetId="11">#REF!</definedName>
    <definedName name="wer_14">#N/A</definedName>
    <definedName name="wer_15" localSheetId="11">#REF!</definedName>
    <definedName name="wer_15">#N/A</definedName>
    <definedName name="wer_16" localSheetId="11">#REF!</definedName>
    <definedName name="wer_16">#N/A</definedName>
    <definedName name="wer_17" localSheetId="11">#REF!</definedName>
    <definedName name="wer_17">#N/A</definedName>
    <definedName name="wer_18" localSheetId="11">#REF!</definedName>
    <definedName name="wer_18">#N/A</definedName>
    <definedName name="wer_2" localSheetId="11">#REF!</definedName>
    <definedName name="wer_2">#N/A</definedName>
    <definedName name="wer_5" localSheetId="11">#REF!</definedName>
    <definedName name="wer_5">#N/A</definedName>
    <definedName name="wer_6" localSheetId="11">#REF!</definedName>
    <definedName name="wer_6">#N/A</definedName>
    <definedName name="wer_7" localSheetId="11">#REF!</definedName>
    <definedName name="wer_7">#N/A</definedName>
    <definedName name="wer_8" localSheetId="11">#REF!</definedName>
    <definedName name="wer_8">#N/A</definedName>
    <definedName name="wer_9" localSheetId="11">#REF!</definedName>
    <definedName name="wer_9">#N/A</definedName>
    <definedName name="wew" localSheetId="12">BDI!wew</definedName>
    <definedName name="wew" localSheetId="11">#N/A</definedName>
    <definedName name="wew">[0]!wew</definedName>
    <definedName name="wew_38">#N/A</definedName>
    <definedName name="wewde" localSheetId="12">#REF!</definedName>
    <definedName name="wewde">#REF!</definedName>
    <definedName name="wewewew" localSheetId="12" hidden="1">{#N/A,#N/A,FALSE,"MO (2)"}</definedName>
    <definedName name="wewewew" localSheetId="11" hidden="1">{#N/A,#N/A,FALSE,"MO (2)"}</definedName>
    <definedName name="wewewew" hidden="1">{#N/A,#N/A,FALSE,"MO (2)"}</definedName>
    <definedName name="WEWR">#N/A</definedName>
    <definedName name="WEWRWR" localSheetId="12">BDI!wer</definedName>
    <definedName name="WEWRWR" localSheetId="11">#N/A</definedName>
    <definedName name="WEWRWR" localSheetId="14">'Mapa+Binômio'!wer</definedName>
    <definedName name="WEWRWR">[0]!wer</definedName>
    <definedName name="WEWRWR_1" localSheetId="12">BDI!WEWRWR_1</definedName>
    <definedName name="WEWRWR_1" localSheetId="11">#N/A</definedName>
    <definedName name="WEWRWR_1">WEWRWR_1</definedName>
    <definedName name="WEWRWR_10" localSheetId="12">BDI!WEWRWR_10</definedName>
    <definedName name="WEWRWR_10" localSheetId="11">#N/A</definedName>
    <definedName name="WEWRWR_10">WEWRWR_10</definedName>
    <definedName name="WEWRWR_12" localSheetId="12">BDI!WEWRWR_12</definedName>
    <definedName name="WEWRWR_12" localSheetId="11">#N/A</definedName>
    <definedName name="WEWRWR_12">WEWRWR_12</definedName>
    <definedName name="WEWRWR_13" localSheetId="12">BDI!WEWRWR_13</definedName>
    <definedName name="WEWRWR_13" localSheetId="11">#N/A</definedName>
    <definedName name="WEWRWR_13">WEWRWR_13</definedName>
    <definedName name="WEWRWR_14" localSheetId="12">BDI!WEWRWR_14</definedName>
    <definedName name="WEWRWR_14" localSheetId="11">FIT!WEWRWR_14</definedName>
    <definedName name="WEWRWR_14">WEWRWR_14</definedName>
    <definedName name="WEWRWR_19">#N/A</definedName>
    <definedName name="WEWRWR_2" localSheetId="12">BDI!WEWRWR_2</definedName>
    <definedName name="WEWRWR_2" localSheetId="11">NA()</definedName>
    <definedName name="WEWRWR_2">WEWRWR_2</definedName>
    <definedName name="WEWRWR_20">#N/A</definedName>
    <definedName name="WEWRWR_21">#N/A</definedName>
    <definedName name="WEWRWR_22" localSheetId="12">BDI!WEWRWR_22</definedName>
    <definedName name="WEWRWR_22" localSheetId="11">FIT!WEWRWR_22</definedName>
    <definedName name="WEWRWR_22">WEWRWR_22</definedName>
    <definedName name="WEWRWR_23">#N/A</definedName>
    <definedName name="WEWRWR_24" localSheetId="12">BDI!DPESSO_1</definedName>
    <definedName name="WEWRWR_24" localSheetId="11">#N/A</definedName>
    <definedName name="WEWRWR_24" localSheetId="14">'Mapa+Binômio'!DPESSO_1</definedName>
    <definedName name="WEWRWR_24">[0]!DPESSO_1</definedName>
    <definedName name="WEWRWR_25" localSheetId="12">BDI!WEWRWR_25</definedName>
    <definedName name="WEWRWR_25" localSheetId="11">FIT!WEWRWR_25</definedName>
    <definedName name="WEWRWR_25">WEWRWR_25</definedName>
    <definedName name="WEWRWR_26" localSheetId="12">BDI!WEWRWR_26</definedName>
    <definedName name="WEWRWR_26" localSheetId="11">#N/A</definedName>
    <definedName name="WEWRWR_26">WEWRWR_26</definedName>
    <definedName name="WEWRWR_27" localSheetId="12">BDI!WEWRWR_27</definedName>
    <definedName name="WEWRWR_27" localSheetId="11">#N/A</definedName>
    <definedName name="WEWRWR_27">WEWRWR_27</definedName>
    <definedName name="WEWRWR_28" localSheetId="12">BDI!WEWRWR_28</definedName>
    <definedName name="WEWRWR_28" localSheetId="11">FIT!WEWRWR_28</definedName>
    <definedName name="WEWRWR_28">WEWRWR_28</definedName>
    <definedName name="WEWRWR_29" localSheetId="12">BDI!WEWRWR_29</definedName>
    <definedName name="WEWRWR_29" localSheetId="11">#N/A</definedName>
    <definedName name="WEWRWR_29">WEWRWR_29</definedName>
    <definedName name="WEWRWR_3" localSheetId="12">BDI!WEWRWR_3</definedName>
    <definedName name="WEWRWR_3" localSheetId="11">FIT!WEWRWR_3</definedName>
    <definedName name="WEWRWR_3">WEWRWR_3</definedName>
    <definedName name="WEWRWR_30" localSheetId="12">BDI!WEWRWR_30</definedName>
    <definedName name="WEWRWR_30" localSheetId="11">#N/A</definedName>
    <definedName name="WEWRWR_30">WEWRWR_30</definedName>
    <definedName name="WEWRWR_31" localSheetId="12">BDI!WEWRWR_31</definedName>
    <definedName name="WEWRWR_31" localSheetId="11">#N/A</definedName>
    <definedName name="WEWRWR_31">WEWRWR_31</definedName>
    <definedName name="WEWRWR_32" localSheetId="12">BDI!WEWRWR_32</definedName>
    <definedName name="WEWRWR_32" localSheetId="11">FIT!WEWRWR_32</definedName>
    <definedName name="WEWRWR_32">WEWRWR_32</definedName>
    <definedName name="WEWRWR_33" localSheetId="12">BDI!WEWRWR_33</definedName>
    <definedName name="WEWRWR_33" localSheetId="11">#N/A</definedName>
    <definedName name="WEWRWR_33">WEWRWR_33</definedName>
    <definedName name="WEWRWR_34" localSheetId="12">BDI!WEWRWR_34</definedName>
    <definedName name="WEWRWR_34" localSheetId="11">#N/A</definedName>
    <definedName name="WEWRWR_34">WEWRWR_34</definedName>
    <definedName name="WEWRWR_35" localSheetId="12">BDI!WEWRWR_35</definedName>
    <definedName name="WEWRWR_35" localSheetId="11">#N/A</definedName>
    <definedName name="WEWRWR_35">WEWRWR_35</definedName>
    <definedName name="WEWRWR_36" localSheetId="12">BDI!WEWRWR_36</definedName>
    <definedName name="WEWRWR_36" localSheetId="11">#N/A</definedName>
    <definedName name="WEWRWR_36">WEWRWR_36</definedName>
    <definedName name="WEWRWR_37" localSheetId="12">BDI!WEWRWR_37</definedName>
    <definedName name="WEWRWR_37" localSheetId="11">#N/A</definedName>
    <definedName name="WEWRWR_37">WEWRWR_37</definedName>
    <definedName name="WEWRWR_38" localSheetId="12">BDI!WEWRWR_38</definedName>
    <definedName name="WEWRWR_38" localSheetId="11">#N/A</definedName>
    <definedName name="WEWRWR_38">WEWRWR_38</definedName>
    <definedName name="WEWRWR_39">#N/A</definedName>
    <definedName name="WEWRWR_4" localSheetId="12">BDI!WEWRWR_4</definedName>
    <definedName name="WEWRWR_4" localSheetId="11">#N/A</definedName>
    <definedName name="WEWRWR_4">WEWRWR_4</definedName>
    <definedName name="WEWRWR_40">#N/A</definedName>
    <definedName name="WEWRWR_41">#N/A</definedName>
    <definedName name="WEWRWR_42" localSheetId="12">BDI!DRE</definedName>
    <definedName name="WEWRWR_42" localSheetId="11">#N/A</definedName>
    <definedName name="WEWRWR_42" localSheetId="14">'Mapa+Binômio'!DRE</definedName>
    <definedName name="WEWRWR_42">[0]!DRE</definedName>
    <definedName name="WEWRWR_43">#N/A</definedName>
    <definedName name="WEWRWR_44">#N/A</definedName>
    <definedName name="WEWRWR_45" localSheetId="12">BDI!dren</definedName>
    <definedName name="WEWRWR_45" localSheetId="11">#N/A</definedName>
    <definedName name="WEWRWR_45" localSheetId="14">[0]!DREN</definedName>
    <definedName name="WEWRWR_45">[0]!DREN</definedName>
    <definedName name="WEWRWR_46" localSheetId="12">BDI!dren</definedName>
    <definedName name="WEWRWR_46" localSheetId="11">#N/A</definedName>
    <definedName name="WEWRWR_46" localSheetId="14">[0]!DREN</definedName>
    <definedName name="WEWRWR_46">[0]!DREN</definedName>
    <definedName name="WEWRWR_47">#N/A</definedName>
    <definedName name="WEWRWR_48">#N/A</definedName>
    <definedName name="WEWRWR_5" localSheetId="12">BDI!WEWRWR_5</definedName>
    <definedName name="WEWRWR_5" localSheetId="11">FIT!WEWRWR_5</definedName>
    <definedName name="WEWRWR_5">WEWRWR_5</definedName>
    <definedName name="WEWRWR_51">#N/A</definedName>
    <definedName name="WEWRWR_52">#N/A</definedName>
    <definedName name="WEWRWR_53">#N/A</definedName>
    <definedName name="WEWRWR_54" localSheetId="12">#N/A</definedName>
    <definedName name="WEWRWR_54" localSheetId="11">#N/A</definedName>
    <definedName name="WEWRWR_54">#N/A</definedName>
    <definedName name="WEWRWR_55">#N/A</definedName>
    <definedName name="WEWRWR_56">#N/A</definedName>
    <definedName name="WEWRWR_57">#N/A</definedName>
    <definedName name="WEWRWR_58" localSheetId="12">BDI!drena</definedName>
    <definedName name="WEWRWR_58" localSheetId="11">#N/A</definedName>
    <definedName name="WEWRWR_58" localSheetId="14">'Mapa+Binômio'!drena</definedName>
    <definedName name="WEWRWR_58">drena</definedName>
    <definedName name="WEWRWR_59">#N/A</definedName>
    <definedName name="WEWRWR_6" localSheetId="12">BDI!WEWRWR_6</definedName>
    <definedName name="WEWRWR_6" localSheetId="11">FIT!WEWRWR_6</definedName>
    <definedName name="WEWRWR_6">WEWRWR_6</definedName>
    <definedName name="WEWRWR_60">#N/A</definedName>
    <definedName name="WEWRWR_61">#N/A</definedName>
    <definedName name="WEWRWR_62" localSheetId="12">BDI!drenagem</definedName>
    <definedName name="WEWRWR_62" localSheetId="11">#N/A</definedName>
    <definedName name="WEWRWR_62" localSheetId="14">'Mapa+Binômio'!drenagem</definedName>
    <definedName name="WEWRWR_62">[0]!drenagem</definedName>
    <definedName name="WEWRWR_63">#N/A</definedName>
    <definedName name="WEWRWR_64">#N/A</definedName>
    <definedName name="WEWRWR_65" localSheetId="12">BDI!drenagem_1</definedName>
    <definedName name="WEWRWR_65" localSheetId="11">#N/A</definedName>
    <definedName name="WEWRWR_65" localSheetId="14">'Mapa+Binômio'!drenagem_1</definedName>
    <definedName name="WEWRWR_65">[0]!drenagem_1</definedName>
    <definedName name="WEWRWR_66" localSheetId="12">BDI!drenagem_1</definedName>
    <definedName name="WEWRWR_66" localSheetId="11">#N/A</definedName>
    <definedName name="WEWRWR_66" localSheetId="14">'Mapa+Binômio'!drenagem_1</definedName>
    <definedName name="WEWRWR_66">[0]!drenagem_1</definedName>
    <definedName name="WEWRWR_67">#N/A</definedName>
    <definedName name="WEWRWR_68">#N/A</definedName>
    <definedName name="WEWRWR_69">#N/A</definedName>
    <definedName name="WEWRWR_7" localSheetId="12">BDI!WEWRWR_7</definedName>
    <definedName name="WEWRWR_7" localSheetId="11">#N/A</definedName>
    <definedName name="WEWRWR_7">WEWRWR_7</definedName>
    <definedName name="WEWRWR_70" localSheetId="12">#N/A</definedName>
    <definedName name="WEWRWR_70" localSheetId="11">#N/A</definedName>
    <definedName name="WEWRWR_70">#N/A</definedName>
    <definedName name="WEWRWR_71">#N/A</definedName>
    <definedName name="WEWRWR_72">#N/A</definedName>
    <definedName name="WEWRWR_8" localSheetId="12">BDI!WEWRWR_8</definedName>
    <definedName name="WEWRWR_8" localSheetId="11">#N/A</definedName>
    <definedName name="WEWRWR_8">WEWRWR_8</definedName>
    <definedName name="WEWRWR_9" localSheetId="12">BDI!WEWRWR_9</definedName>
    <definedName name="WEWRWR_9" localSheetId="11">FIT!WEWRWR_9</definedName>
    <definedName name="WEWRWR_9">WEWRWR_9</definedName>
    <definedName name="WEWRWRE" localSheetId="12">#REF!</definedName>
    <definedName name="WEWRWRE" localSheetId="11">#REF!</definedName>
    <definedName name="WEWRWRE">#REF!</definedName>
    <definedName name="wggww" localSheetId="12">#REF!</definedName>
    <definedName name="wggww">#REF!</definedName>
    <definedName name="wgvbgtfg" localSheetId="12">#REF!</definedName>
    <definedName name="wgvbgtfg">#REF!</definedName>
    <definedName name="wgvwgw" localSheetId="12">#REF!</definedName>
    <definedName name="wgvwgw">#REF!</definedName>
    <definedName name="whashintom" localSheetId="12">#REF!</definedName>
    <definedName name="whashintom">#REF!</definedName>
    <definedName name="wq" localSheetId="12" hidden="1">{"'PXR_6500'!$A$1:$I$124"}</definedName>
    <definedName name="wq" hidden="1">{"'PXR_6500'!$A$1:$I$124"}</definedName>
    <definedName name="wqdwd" localSheetId="12" hidden="1">{#N/A,#N/A,TRUE,"Serviços"}</definedName>
    <definedName name="wqdwd" localSheetId="11" hidden="1">{#N/A,#N/A,TRUE,"Serviços"}</definedName>
    <definedName name="wqdwd" hidden="1">{#N/A,#N/A,TRUE,"Serviços"}</definedName>
    <definedName name="wrn.ACABINT." localSheetId="12" hidden="1">{#N/A,#N/A,FALSE,"SS";#N/A,#N/A,FALSE,"TER1";#N/A,#N/A,FALSE,"TER2";#N/A,#N/A,FALSE,"TER3";#N/A,#N/A,FALSE,"TP1";#N/A,#N/A,FALSE,"TP2";#N/A,#N/A,FALSE,"TP3";#N/A,#N/A,FALSE,"DI1";#N/A,#N/A,FALSE,"DI2";#N/A,#N/A,FALSE,"DI3";#N/A,#N/A,FALSE,"DS1";#N/A,#N/A,FALSE,"DS2";#N/A,#N/A,FALSE,"CM"}</definedName>
    <definedName name="wrn.ACABINT." localSheetId="15" hidden="1">{#N/A,#N/A,FALSE,"SS";#N/A,#N/A,FALSE,"TER1";#N/A,#N/A,FALSE,"TER2";#N/A,#N/A,FALSE,"TER3";#N/A,#N/A,FALSE,"TP1";#N/A,#N/A,FALSE,"TP2";#N/A,#N/A,FALSE,"TP3";#N/A,#N/A,FALSE,"DI1";#N/A,#N/A,FALSE,"DI2";#N/A,#N/A,FALSE,"DI3";#N/A,#N/A,FALSE,"DS1";#N/A,#N/A,FALSE,"DS2";#N/A,#N/A,FALSE,"CM"}</definedName>
    <definedName name="wrn.ACABINT." localSheetId="11" hidden="1">{#N/A,#N/A,FALSE,"SS";#N/A,#N/A,FALSE,"TER1";#N/A,#N/A,FALSE,"TER2";#N/A,#N/A,FALSE,"TER3";#N/A,#N/A,FALSE,"TP1";#N/A,#N/A,FALSE,"TP2";#N/A,#N/A,FALSE,"TP3";#N/A,#N/A,FALSE,"DI1";#N/A,#N/A,FALSE,"DI2";#N/A,#N/A,FALSE,"DI3";#N/A,#N/A,FALSE,"DS1";#N/A,#N/A,FALSE,"DS2";#N/A,#N/A,FALSE,"CM"}</definedName>
    <definedName name="wrn.ACABINT." hidden="1">{#N/A,#N/A,FALSE,"SS";#N/A,#N/A,FALSE,"TER1";#N/A,#N/A,FALSE,"TER2";#N/A,#N/A,FALSE,"TER3";#N/A,#N/A,FALSE,"TP1";#N/A,#N/A,FALSE,"TP2";#N/A,#N/A,FALSE,"TP3";#N/A,#N/A,FALSE,"DI1";#N/A,#N/A,FALSE,"DI2";#N/A,#N/A,FALSE,"DI3";#N/A,#N/A,FALSE,"DS1";#N/A,#N/A,FALSE,"DS2";#N/A,#N/A,FALSE,"CM"}</definedName>
    <definedName name="wrn.ACABINT._.TOT." localSheetId="12" hidden="1">{#N/A,#N/A,FALSE,"SS 1";#N/A,#N/A,FALSE,"TER 1 (A)";#N/A,#N/A,FALSE,"SS 2";#N/A,#N/A,FALSE,"TER 1 (B)";#N/A,#N/A,FALSE,"TER 1 (C)";#N/A,#N/A,FALSE,"TER 1 (D)";#N/A,#N/A,FALSE,"TER 1 (E)";#N/A,#N/A,FALSE,"TER 2 "}</definedName>
    <definedName name="wrn.ACABINT._.TOT." localSheetId="15" hidden="1">{#N/A,#N/A,FALSE,"SS 1";#N/A,#N/A,FALSE,"TER 1 (A)";#N/A,#N/A,FALSE,"SS 2";#N/A,#N/A,FALSE,"TER 1 (B)";#N/A,#N/A,FALSE,"TER 1 (C)";#N/A,#N/A,FALSE,"TER 1 (D)";#N/A,#N/A,FALSE,"TER 1 (E)";#N/A,#N/A,FALSE,"TER 2 "}</definedName>
    <definedName name="wrn.ACABINT._.TOT." localSheetId="11" hidden="1">{#N/A,#N/A,FALSE,"SS 1";#N/A,#N/A,FALSE,"TER 1 (A)";#N/A,#N/A,FALSE,"SS 2";#N/A,#N/A,FALSE,"TER 1 (B)";#N/A,#N/A,FALSE,"TER 1 (C)";#N/A,#N/A,FALSE,"TER 1 (D)";#N/A,#N/A,FALSE,"TER 1 (E)";#N/A,#N/A,FALSE,"TER 2 "}</definedName>
    <definedName name="wrn.ACABINT._.TOT." hidden="1">{#N/A,#N/A,FALSE,"SS 1";#N/A,#N/A,FALSE,"TER 1 (A)";#N/A,#N/A,FALSE,"SS 2";#N/A,#N/A,FALSE,"TER 1 (B)";#N/A,#N/A,FALSE,"TER 1 (C)";#N/A,#N/A,FALSE,"TER 1 (D)";#N/A,#N/A,FALSE,"TER 1 (E)";#N/A,#N/A,FALSE,"TER 2 "}</definedName>
    <definedName name="wrn.Acquisition_matrix." localSheetId="12" hidden="1">{"Acq_matrix",#N/A,FALSE,"Acquisition Matrix"}</definedName>
    <definedName name="wrn.Acquisition_matrix." hidden="1">{"Acq_matrix",#N/A,FALSE,"Acquisition Matrix"}</definedName>
    <definedName name="wrn.administracion." localSheetId="12" hidden="1">{#N/A,#N/A,FALSE,"CARATULA GENERAL";#N/A,#N/A,FALSE,"GSxDIRECCION";#N/A,#N/A,FALSE,"Caratula";#N/A,#N/A,FALSE,"GSxCTRO";#N/A,#N/A,FALSE,"GsAdm.Centr";#N/A,#N/A,FALSE,"Dir.Gral";#N/A,#N/A,FALSE,"AdmyFzas";#N/A,#N/A,FALSE,"Sistemas";#N/A,#N/A,FALSE,"RRHH"}</definedName>
    <definedName name="wrn.administracion." hidden="1">{#N/A,#N/A,FALSE,"CARATULA GENERAL";#N/A,#N/A,FALSE,"GSxDIRECCION";#N/A,#N/A,FALSE,"Caratula";#N/A,#N/A,FALSE,"GSxCTRO";#N/A,#N/A,FALSE,"GsAdm.Centr";#N/A,#N/A,FALSE,"Dir.Gral";#N/A,#N/A,FALSE,"AdmyFzas";#N/A,#N/A,FALSE,"Sistemas";#N/A,#N/A,FALSE,"RRHH"}</definedName>
    <definedName name="wrn.Aging._.and._.Trend._.Analysis." localSheetId="12"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rn.ALAN." localSheetId="12" hidden="1">{"CREDIT STATISTICS",#N/A,FALSE,"STATS";"CF_AND_IS",#N/A,FALSE,"PLAN";"DEBT SCHEDULE",#N/A,FALSE,"PLAN";"SUBSCRIBERS",#N/A,FALSE,"PLAN";"DETAIL_REV",#N/A,FALSE,"PLAN";"DETAIL_EXPENSE",#N/A,FALSE,"PLAN";"SALES_AND EXP_DRIVERS",#N/A,FALSE,"PLAN";"FIXED ASSETS",#N/A,FALSE,"PLAN";"DEPRECIATION SCHEDULE",#N/A,FALSE,"PLAN"}</definedName>
    <definedName name="wrn.ALAN." hidden="1">{"CREDIT STATISTICS",#N/A,FALSE,"STATS";"CF_AND_IS",#N/A,FALSE,"PLAN";"DEBT SCHEDULE",#N/A,FALSE,"PLAN";"SUBSCRIBERS",#N/A,FALSE,"PLAN";"DETAIL_REV",#N/A,FALSE,"PLAN";"DETAIL_EXPENSE",#N/A,FALSE,"PLAN";"SALES_AND EXP_DRIVERS",#N/A,FALSE,"PLAN";"FIXED ASSETS",#N/A,FALSE,"PLAN";"DEPRECIATION SCHEDULE",#N/A,FALSE,"PLAN"}</definedName>
    <definedName name="wrn.all." localSheetId="12" hidden="1">{#N/A,#N/A,FALSE,"cpt"}</definedName>
    <definedName name="wrn.all." hidden="1">{#N/A,#N/A,FALSE,"cpt"}</definedName>
    <definedName name="wrn.ANALISIS._.SENSIBILIDAD." localSheetId="12" hidden="1">{#N/A,#N/A,FALSE,"BALANCE";#N/A,#N/A,FALSE,"CUENTA DE PYG";#N/A,#N/A,FALSE,"RATIOS"}</definedName>
    <definedName name="wrn.ANALISIS._.SENSIBILIDAD." hidden="1">{#N/A,#N/A,FALSE,"BALANCE";#N/A,#N/A,FALSE,"CUENTA DE PYG";#N/A,#N/A,FALSE,"RATIOS"}</definedName>
    <definedName name="wrn.AQUIROR._.DCF." localSheetId="12" hidden="1">{"AQUIRORDCF",#N/A,FALSE,"Merger consequences";"Acquirorassns",#N/A,FALSE,"Merger consequences"}</definedName>
    <definedName name="wrn.AQUIROR._.DCF." hidden="1">{"AQUIRORDCF",#N/A,FALSE,"Merger consequences";"Acquirorassns",#N/A,FALSE,"Merger consequences"}</definedName>
    <definedName name="wrn.Buildups." localSheetId="12" hidden="1">{"ACQ",#N/A,FALSE,"ACQUISITIONS";"ACQF",#N/A,FALSE,"ACQUISITIONS";"PF",#N/A,FALSE,"PROYECTOVILA";"PV",#N/A,FALSE,"PROYECTOVILA";"Fee Dev",#N/A,FALSE,"DEVELOPMENT GROWTH";"gd",#N/A,FALSE,"DEVELOPMENT GROWTH"}</definedName>
    <definedName name="wrn.Buildups." hidden="1">{"ACQ",#N/A,FALSE,"ACQUISITIONS";"ACQF",#N/A,FALSE,"ACQUISITIONS";"PF",#N/A,FALSE,"PROYECTOVILA";"PV",#N/A,FALSE,"PROYECTOVILA";"Fee Dev",#N/A,FALSE,"DEVELOPMENT GROWTH";"gd",#N/A,FALSE,"DEVELOPMENT GROWTH"}</definedName>
    <definedName name="wrn.Caixa._.de._.Ferramentas." localSheetId="12" hidden="1">{#N/A,#N/A,FALSE,"Eletricista";#N/A,#N/A,FALSE,"Mec. Refrig.";#N/A,#N/A,FALSE,"Civil";#N/A,#N/A,FALSE,"Civ";#N/A,#N/A,FALSE,"Serralheiro";#N/A,#N/A,FALSE,"Encanador";#N/A,#N/A,FALSE,"Eletr.";#N/A,#N/A,FALSE,"EL";#N/A,#N/A,FALSE,"Mec.Refrig.";#N/A,#N/A,FALSE,"Serv. Civ.";#N/A,#N/A,FALSE,"MMO";#N/A,#N/A,FALSE,"EN - CA";#N/A,#N/A,FALSE,"EL - ELT";#N/A,#N/A,FALSE,"PE";#N/A,#N/A,FALSE,"CARP";#N/A,#N/A,FALSE,"TAPEC";#N/A,#N/A,FALSE,"FU";#N/A,#N/A,FALSE,"Mec. Manut.";#N/A,#N/A,FALSE,"SO";#N/A,#N/A,FALSE,"Marc."}</definedName>
    <definedName name="wrn.Caixa._.de._.Ferramentas." hidden="1">{#N/A,#N/A,FALSE,"Eletricista";#N/A,#N/A,FALSE,"Mec. Refrig.";#N/A,#N/A,FALSE,"Civil";#N/A,#N/A,FALSE,"Civ";#N/A,#N/A,FALSE,"Serralheiro";#N/A,#N/A,FALSE,"Encanador";#N/A,#N/A,FALSE,"Eletr.";#N/A,#N/A,FALSE,"EL";#N/A,#N/A,FALSE,"Mec.Refrig.";#N/A,#N/A,FALSE,"Serv. Civ.";#N/A,#N/A,FALSE,"MMO";#N/A,#N/A,FALSE,"EN - CA";#N/A,#N/A,FALSE,"EL - ELT";#N/A,#N/A,FALSE,"PE";#N/A,#N/A,FALSE,"CARP";#N/A,#N/A,FALSE,"TAPEC";#N/A,#N/A,FALSE,"FU";#N/A,#N/A,FALSE,"Mec. Manut.";#N/A,#N/A,FALSE,"SO";#N/A,#N/A,FALSE,"Marc."}</definedName>
    <definedName name="wrn.Caixa._.de._.Ferramentas._.Individuais." localSheetId="12" hidden="1">{#N/A,#N/A,FALSE,"Eletricista";#N/A,#N/A,FALSE,"Mecânico de Refrigeração";#N/A,#N/A,FALSE,"Obra civil";#N/A,#N/A,FALSE,"Serralheiro e Mecânico Montador";#N/A,#N/A,FALSE,"Encanador e Caldeireiro";#N/A,#N/A,FALSE,"Eletricista eletrônico";#N/A,#N/A,FALSE,"Pedreiro";#N/A,#N/A,FALSE,"Carpinteiro";#N/A,#N/A,FALSE,"Tapeceiro";#N/A,#N/A,FALSE,"Funileiro";#N/A,#N/A,FALSE,"Mecânico de Manutenção";#N/A,#N/A,FALSE,"Soldador";#N/A,#N/A,FALSE,"Marceneiro";#N/A,#N/A,FALSE,"Laminador"}</definedName>
    <definedName name="wrn.Caixa._.de._.Ferramentas._.Individuais." hidden="1">{#N/A,#N/A,FALSE,"Eletricista";#N/A,#N/A,FALSE,"Mecânico de Refrigeração";#N/A,#N/A,FALSE,"Obra civil";#N/A,#N/A,FALSE,"Serralheiro e Mecânico Montador";#N/A,#N/A,FALSE,"Encanador e Caldeireiro";#N/A,#N/A,FALSE,"Eletricista eletrônico";#N/A,#N/A,FALSE,"Pedreiro";#N/A,#N/A,FALSE,"Carpinteiro";#N/A,#N/A,FALSE,"Tapeceiro";#N/A,#N/A,FALSE,"Funileiro";#N/A,#N/A,FALSE,"Mecânico de Manutenção";#N/A,#N/A,FALSE,"Soldador";#N/A,#N/A,FALSE,"Marceneiro";#N/A,#N/A,FALSE,"Laminador"}</definedName>
    <definedName name="wrn.CASO._.BASE." localSheetId="12" hidden="1">{"SCENARIOS",#N/A,FALSE,"Resumen de escenario";"INFORHIPOT",#N/A,FALSE,"hipotesis";"INFORA8",#N/A,FALSE,"A-8";"INFORSS",#N/A,FALSE,"SSUR";"SCENARIOS",#N/A,FALSE,"consolidado"}</definedName>
    <definedName name="wrn.CASO._.BASE." hidden="1">{"SCENARIOS",#N/A,FALSE,"Resumen de escenario";"INFORHIPOT",#N/A,FALSE,"hipotesis";"INFORA8",#N/A,FALSE,"A-8";"INFORSS",#N/A,FALSE,"SSUR";"SCENARIOS",#N/A,FALSE,"consolidado"}</definedName>
    <definedName name="wrn.COLETAS._.DE._.EQUIPAMENTOS." localSheetId="12" hidden="1">{#N/A,#N/A,FALSE,"EQUIPAMENTOS"}</definedName>
    <definedName name="wrn.COLETAS._.DE._.EQUIPAMENTOS." localSheetId="11" hidden="1">{#N/A,#N/A,FALSE,"EQUIPAMENTOS"}</definedName>
    <definedName name="wrn.COLETAS._.DE._.EQUIPAMENTOS." hidden="1">{#N/A,#N/A,FALSE,"EQUIPAMENTOS"}</definedName>
    <definedName name="wrn.COLETAS._.DE._.MATERIAIS." localSheetId="12" hidden="1">{#N/A,#N/A,FALSE,"SOTREQ"}</definedName>
    <definedName name="wrn.COLETAS._.DE._.MATERIAIS." localSheetId="11" hidden="1">{#N/A,#N/A,FALSE,"SOTREQ"}</definedName>
    <definedName name="wrn.COLETAS._.DE._.MATERIAIS." hidden="1">{#N/A,#N/A,FALSE,"SOTREQ"}</definedName>
    <definedName name="wrn.COMP._.EQUIP." localSheetId="12" hidden="1">{#N/A,#N/A,FALSE,"EQUIPAMENTOS"}</definedName>
    <definedName name="wrn.COMP._.EQUIP." localSheetId="11" hidden="1">{#N/A,#N/A,FALSE,"EQUIPAMENTOS"}</definedName>
    <definedName name="wrn.COMP._.EQUIP." hidden="1">{#N/A,#N/A,FALSE,"EQUIPAMENTOS"}</definedName>
    <definedName name="wrn.COMP._.MATERIAIS." localSheetId="12" hidden="1">{#N/A,#N/A,FALSE,"MATERIAIS"}</definedName>
    <definedName name="wrn.COMP._.MATERIAIS." localSheetId="11" hidden="1">{#N/A,#N/A,FALSE,"MATERIAIS"}</definedName>
    <definedName name="wrn.COMP._.MATERIAIS." hidden="1">{#N/A,#N/A,FALSE,"MATERIAIS"}</definedName>
    <definedName name="wrn.COMPCO." localSheetId="12" hidden="1">{"Page1",#N/A,FALSE,"CompCo";"Page2",#N/A,FALSE,"CompCo"}</definedName>
    <definedName name="wrn.COMPCO." hidden="1">{"Page1",#N/A,FALSE,"CompCo";"Page2",#N/A,FALSE,"CompCo"}</definedName>
    <definedName name="wrn.COMPLETA." localSheetId="12" hidden="1">{"IMD AUTOPISTAS",#N/A,FALSE,"IMD 00-01 e incrs por autop.";"CURVAS IMD CONCESION",#N/A,FALSE,"IMD 00-01 e incrs por autop.";"TAM",#N/A,FALSE,"Crecimiento IMD 99-01 mes-acum";"IMD ASETA",#N/A,FALSE,"IMD ASETA- crecs. mens-acums.";"INGRESOS",#N/A,FALSE,"GRÁFICO"}</definedName>
    <definedName name="wrn.COMPLETA." hidden="1">{"IMD AUTOPISTAS",#N/A,FALSE,"IMD 00-01 e incrs por autop.";"CURVAS IMD CONCESION",#N/A,FALSE,"IMD 00-01 e incrs por autop.";"TAM",#N/A,FALSE,"Crecimiento IMD 99-01 mes-acum";"IMD ASETA",#N/A,FALSE,"IMD ASETA- crecs. mens-acums.";"INGRESOS",#N/A,FALSE,"GRÁFICO"}</definedName>
    <definedName name="wrn.CONSELL." localSheetId="12" hidden="1">{#N/A,#N/A,FALSE,"trafmes PROPOSTA";#N/A,#N/A,FALSE,"trafacum PROPOSTA";#N/A,#N/A,FALSE,"grafimd";#N/A,#N/A,FALSE,"grafimdmes";#N/A,#N/A,FALSE,"grafimdperiodo";#N/A,#N/A,FALSE,"dtamgrafic (1)";#N/A,#N/A,FALSE,"dtamgrafic (2)";#N/A,#N/A,FALSE,"ingmes";#N/A,#N/A,FALSE,"ingacum";#N/A,#N/A,FALSE,"asetapantalla"}</definedName>
    <definedName name="wrn.CONSELL." hidden="1">{#N/A,#N/A,FALSE,"trafmes PROPOSTA";#N/A,#N/A,FALSE,"trafacum PROPOSTA";#N/A,#N/A,FALSE,"grafimd";#N/A,#N/A,FALSE,"grafimdmes";#N/A,#N/A,FALSE,"grafimdperiodo";#N/A,#N/A,FALSE,"dtamgrafic (1)";#N/A,#N/A,FALSE,"dtamgrafic (2)";#N/A,#N/A,FALSE,"ingmes";#N/A,#N/A,FALSE,"ingacum";#N/A,#N/A,FALSE,"asetapantalla"}</definedName>
    <definedName name="wrn.Cronograma." localSheetId="12" hidden="1">{#N/A,#N/A,FALSE,"Cronograma";#N/A,#N/A,FALSE,"Cronogr. 2"}</definedName>
    <definedName name="wrn.Cronograma." localSheetId="11" hidden="1">{#N/A,#N/A,FALSE,"Cronograma";#N/A,#N/A,FALSE,"Cronogr. 2"}</definedName>
    <definedName name="wrn.Cronograma." hidden="1">{#N/A,#N/A,FALSE,"Cronograma";#N/A,#N/A,FALSE,"Cronogr. 2"}</definedName>
    <definedName name="wrn.cxdia." localSheetId="12" hidden="1">{#N/A,#N/A,FALSE,"FFCXOUT3"}</definedName>
    <definedName name="wrn.cxdia." hidden="1">{#N/A,#N/A,FALSE,"FFCXOUT3"}</definedName>
    <definedName name="wrn.cxdiager." localSheetId="12" hidden="1">{#N/A,#N/A,FALSE,"FFCXOUT3"}</definedName>
    <definedName name="wrn.cxdiager." hidden="1">{#N/A,#N/A,FALSE,"FFCXOUT3"}</definedName>
    <definedName name="wrn.DCF_Terminal_Value_qchm." localSheetId="12" hidden="1">{"qchm_dcf",#N/A,FALSE,"QCHMDCF2";"qchm_terminal",#N/A,FALSE,"QCHMDCF2"}</definedName>
    <definedName name="wrn.DCF_Terminal_Value_qchm." hidden="1">{"qchm_dcf",#N/A,FALSE,"QCHMDCF2";"qchm_terminal",#N/A,FALSE,"QCHMDCF2"}</definedName>
    <definedName name="wrn.DESDOBRE." localSheetId="12" hidden="1">{#N/A,#N/A,FALSE,"CPV";#N/A,#N/A,FALSE,"Pareto";#N/A,#N/A,FALSE,"Gráficos"}</definedName>
    <definedName name="wrn.DESDOBRE." hidden="1">{#N/A,#N/A,FALSE,"CPV";#N/A,#N/A,FALSE,"Pareto";#N/A,#N/A,FALSE,"Gráficos"}</definedName>
    <definedName name="wrn.Entire._.Model." localSheetId="12" hidden="1">{#N/A,#N/A,FALSE,"TOC";#N/A,#N/A,FALSE,"ASS";#N/A,#N/A,FALSE,"CF";#N/A,#N/A,FALSE,"Tariff";#N/A,#N/A,FALSE,"Price";#N/A,#N/A,FALSE,"RESERVE";#N/A,#N/A,FALSE,"FUEL&amp;MTC";#N/A,#N/A,FALSE,"DRAW";#N/A,#N/A,FALSE,"IDC";#N/A,#N/A,FALSE,"FIN";#N/A,#N/A,FALSE,"TAXES";#N/A,#N/A,FALSE,"DEPR";#N/A,#N/A,FALSE,"BS";#N/A,#N/A,FALSE,"Perf";#N/A,#N/A,FALSE,"ELOANS";#N/A,#N/A,FALSE,"RETURNS";#N/A,#N/A,FALSE,"ENE";#N/A,#N/A,FALSE,"EINC";#N/A,#N/A,FALSE,"DSCR"}</definedName>
    <definedName name="wrn.Entire._.Model." hidden="1">{#N/A,#N/A,FALSE,"TOC";#N/A,#N/A,FALSE,"ASS";#N/A,#N/A,FALSE,"CF";#N/A,#N/A,FALSE,"Tariff";#N/A,#N/A,FALSE,"Price";#N/A,#N/A,FALSE,"RESERVE";#N/A,#N/A,FALSE,"FUEL&amp;MTC";#N/A,#N/A,FALSE,"DRAW";#N/A,#N/A,FALSE,"IDC";#N/A,#N/A,FALSE,"FIN";#N/A,#N/A,FALSE,"TAXES";#N/A,#N/A,FALSE,"DEPR";#N/A,#N/A,FALSE,"BS";#N/A,#N/A,FALSE,"Perf";#N/A,#N/A,FALSE,"ELOANS";#N/A,#N/A,FALSE,"RETURNS";#N/A,#N/A,FALSE,"ENE";#N/A,#N/A,FALSE,"EINC";#N/A,#N/A,FALSE,"DSCR"}</definedName>
    <definedName name="wrn.Estimation._.TP." localSheetId="12" hidden="1">{#N/A,#N/A,TRUE,"Recap";#N/A,#N/A,TRUE,"Comp taux";#N/A,#N/A,TRUE,"Deplaf";#N/A,#N/A,TRUE,"Siége";#N/A,#N/A,TRUE,"Saint Ouen";#N/A,#N/A,TRUE,"Ivry";#N/A,#N/A,TRUE,"Issy";#N/A,#N/A,TRUE,"VA"}</definedName>
    <definedName name="wrn.Estimation._.TP." hidden="1">{#N/A,#N/A,TRUE,"Recap";#N/A,#N/A,TRUE,"Comp taux";#N/A,#N/A,TRUE,"Deplaf";#N/A,#N/A,TRUE,"Siége";#N/A,#N/A,TRUE,"Saint Ouen";#N/A,#N/A,TRUE,"Ivry";#N/A,#N/A,TRUE,"Issy";#N/A,#N/A,TRUE,"VA"}</definedName>
    <definedName name="wrn.FACHADA." localSheetId="12" hidden="1">{#N/A,#N/A,TRUE,"TER  EXT";#N/A,#N/A,TRUE,"TER  EXT";#N/A,#N/A,TRUE,"LAT  ESQ";#N/A,#N/A,TRUE,"FRONTAL";#N/A,#N/A,TRUE,"POST";#N/A,#N/A,TRUE,"LAT  DIR"}</definedName>
    <definedName name="wrn.FACHADA." localSheetId="15" hidden="1">{#N/A,#N/A,TRUE,"TER  EXT";#N/A,#N/A,TRUE,"TER  EXT";#N/A,#N/A,TRUE,"LAT  ESQ";#N/A,#N/A,TRUE,"FRONTAL";#N/A,#N/A,TRUE,"POST";#N/A,#N/A,TRUE,"LAT  DIR"}</definedName>
    <definedName name="wrn.FACHADA." localSheetId="11" hidden="1">{#N/A,#N/A,TRUE,"TER  EXT";#N/A,#N/A,TRUE,"TER  EXT";#N/A,#N/A,TRUE,"LAT  ESQ";#N/A,#N/A,TRUE,"FRONTAL";#N/A,#N/A,TRUE,"POST";#N/A,#N/A,TRUE,"LAT  DIR"}</definedName>
    <definedName name="wrn.FACHADA." hidden="1">{#N/A,#N/A,TRUE,"TER  EXT";#N/A,#N/A,TRUE,"TER  EXT";#N/A,#N/A,TRUE,"LAT  ESQ";#N/A,#N/A,TRUE,"FRONTAL";#N/A,#N/A,TRUE,"POST";#N/A,#N/A,TRUE,"LAT  DIR"}</definedName>
    <definedName name="wrn.Financials_long." localSheetId="12" hidden="1">{"IS",#N/A,FALSE,"Financials2 (Expanded)";"bsa",#N/A,FALSE,"Financials2 (Expanded)";"BS",#N/A,FALSE,"Financials2 (Expanded)";"CF",#N/A,FALSE,"Financials2 (Expanded)"}</definedName>
    <definedName name="wrn.Financials_long." hidden="1">{"IS",#N/A,FALSE,"Financials2 (Expanded)";"bsa",#N/A,FALSE,"Financials2 (Expanded)";"BS",#N/A,FALSE,"Financials2 (Expanded)";"CF",#N/A,FALSE,"Financials2 (Expanded)"}</definedName>
    <definedName name="wrn.forecast." localSheetId="12" hidden="1">{#N/A,#N/A,FALSE,"model"}</definedName>
    <definedName name="wrn.forecast." hidden="1">{#N/A,#N/A,FALSE,"model"}</definedName>
    <definedName name="wrn.forecast2" localSheetId="12" hidden="1">{#N/A,#N/A,FALSE,"model"}</definedName>
    <definedName name="wrn.forecast2" hidden="1">{#N/A,#N/A,FALSE,"model"}</definedName>
    <definedName name="wrn.forecastassumptions." localSheetId="12" hidden="1">{#N/A,#N/A,FALSE,"model"}</definedName>
    <definedName name="wrn.forecastassumptions." hidden="1">{#N/A,#N/A,FALSE,"model"}</definedName>
    <definedName name="wrn.forecastassumptions2" localSheetId="12" hidden="1">{#N/A,#N/A,FALSE,"model"}</definedName>
    <definedName name="wrn.forecastassumptions2" hidden="1">{#N/A,#N/A,FALSE,"model"}</definedName>
    <definedName name="wrn.forecastROIC." localSheetId="12" hidden="1">{#N/A,#N/A,FALSE,"model"}</definedName>
    <definedName name="wrn.forecastROIC." hidden="1">{#N/A,#N/A,FALSE,"model"}</definedName>
    <definedName name="wrn.forecastROIC2" localSheetId="12" hidden="1">{#N/A,#N/A,FALSE,"model"}</definedName>
    <definedName name="wrn.forecastROIC2" hidden="1">{#N/A,#N/A,FALSE,"model"}</definedName>
    <definedName name="wrn.Full._.Monty." localSheetId="12" hidden="1">{"ROIC",#N/A,FALSE,"ROIC";"Graphs",#N/A,FALSE,"TY analysis";"fcf",#N/A,FALSE,"FCF";"Matrix_2004",#N/A,FALSE,"MATRIX(2004)";"matrix_2008",#N/A,FALSE,"MATRIX(2008)";"FS_Condensed",#N/A,FALSE,"Financial Statements2";"TAXES",#N/A,FALSE,"Taxes";"DEBT_INVEST",#N/A,FALSE,"Debt&amp;Investment Schedule";"Main_menu",#N/A,FALSE,"Main Menu"}</definedName>
    <definedName name="wrn.Full._.Monty." hidden="1">{"ROIC",#N/A,FALSE,"ROIC";"Graphs",#N/A,FALSE,"TY analysis";"fcf",#N/A,FALSE,"FCF";"Matrix_2004",#N/A,FALSE,"MATRIX(2004)";"matrix_2008",#N/A,FALSE,"MATRIX(2008)";"FS_Condensed",#N/A,FALSE,"Financial Statements2";"TAXES",#N/A,FALSE,"Taxes";"DEBT_INVEST",#N/A,FALSE,"Debt&amp;Investment Schedule";"Main_menu",#N/A,FALSE,"Main Menu"}</definedName>
    <definedName name="wrn.full._.report." localSheetId="12" hidden="1">{"summary",#N/A,FALSE,"Summary";"transaction",#N/A,FALSE,"Transaction";"sales",#N/A,FALSE,"Sales";"sales existing",#N/A,FALSE,"Sales";"sales rd1",#N/A,FALSE,"Sales";"sales rd2",#N/A,FALSE,"Sales";"costs",#N/A,FALSE,"Costs";"income statement",#N/A,FALSE,"Financials";"cash flow statement",#N/A,FALSE,"Financials";"balance sheet",#N/A,FALSE,"Financials";"consolidated capitalization",#N/A,FALSE,"Financials";"op co. capitalization",#N/A,FALSE,"Financials";"ebitda",#N/A,FALSE,"EBITDA";"profit imp opps",#N/A,FALSE,"EBITDA";"returns",#N/A,FALSE,"Equity &amp; Sub Valuation"}</definedName>
    <definedName name="wrn.full._.report." hidden="1">{"summary",#N/A,FALSE,"Summary";"transaction",#N/A,FALSE,"Transaction";"sales",#N/A,FALSE,"Sales";"sales existing",#N/A,FALSE,"Sales";"sales rd1",#N/A,FALSE,"Sales";"sales rd2",#N/A,FALSE,"Sales";"costs",#N/A,FALSE,"Costs";"income statement",#N/A,FALSE,"Financials";"cash flow statement",#N/A,FALSE,"Financials";"balance sheet",#N/A,FALSE,"Financials";"consolidated capitalization",#N/A,FALSE,"Financials";"op co. capitalization",#N/A,FALSE,"Financials";"ebitda",#N/A,FALSE,"EBITDA";"profit imp opps",#N/A,FALSE,"EBITDA";"returns",#N/A,FALSE,"Equity &amp; Sub Valuation"}</definedName>
    <definedName name="wrn.GERAL." localSheetId="12" hidden="1">{#N/A,#N/A,FALSE,"ET-CAPA";#N/A,#N/A,FALSE,"ET-PAG1";#N/A,#N/A,FALSE,"ET-PAG2";#N/A,#N/A,FALSE,"ET-PAG3";#N/A,#N/A,FALSE,"ET-PAG4";#N/A,#N/A,FALSE,"ET-PAG5"}</definedName>
    <definedName name="wrn.GERAL." localSheetId="11" hidden="1">{#N/A,#N/A,FALSE,"ET-CAPA";#N/A,#N/A,FALSE,"ET-PAG1";#N/A,#N/A,FALSE,"ET-PAG2";#N/A,#N/A,FALSE,"ET-PAG3";#N/A,#N/A,FALSE,"ET-PAG4";#N/A,#N/A,FALSE,"ET-PAG5"}</definedName>
    <definedName name="wrn.GERAL." hidden="1">{#N/A,#N/A,FALSE,"ET-CAPA";#N/A,#N/A,FALSE,"ET-PAG1";#N/A,#N/A,FALSE,"ET-PAG2";#N/A,#N/A,FALSE,"ET-PAG3";#N/A,#N/A,FALSE,"ET-PAG4";#N/A,#N/A,FALSE,"ET-PAG5"}</definedName>
    <definedName name="wrn.history." localSheetId="12" hidden="1">{#N/A,#N/A,FALSE,"model"}</definedName>
    <definedName name="wrn.history." hidden="1">{#N/A,#N/A,FALSE,"model"}</definedName>
    <definedName name="wrn.history2" localSheetId="12" hidden="1">{#N/A,#N/A,FALSE,"model"}</definedName>
    <definedName name="wrn.history2" hidden="1">{#N/A,#N/A,FALSE,"model"}</definedName>
    <definedName name="wrn.histROIC." localSheetId="12" hidden="1">{#N/A,#N/A,FALSE,"model"}</definedName>
    <definedName name="wrn.histROIC." hidden="1">{#N/A,#N/A,FALSE,"model"}</definedName>
    <definedName name="wrn.histROIC2" localSheetId="12" hidden="1">{#N/A,#N/A,FALSE,"model"}</definedName>
    <definedName name="wrn.histROIC2" hidden="1">{#N/A,#N/A,FALSE,"model"}</definedName>
    <definedName name="wrn.impresión." localSheetId="12"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ión."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ión.1" localSheetId="12"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ión.1"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sao." localSheetId="12" hidden="1">{#N/A,#N/A,FALSE,"FASE1";#N/A,#N/A,FALSE,"FASE2";#N/A,#N/A,FALSE,"FASE3";#N/A,#N/A,FALSE,"FASE4";#N/A,#N/A,FALSE,"FASE5";#N/A,#N/A,FALSE,"FASE6";#N/A,#N/A,FALSE,"FASE7";#N/A,#N/A,FALSE,"FASE8";#N/A,#N/A,FALSE,"FASE9";#N/A,#N/A,FALSE,"FASE10";#N/A,#N/A,FALSE,"EQUIPAMENTOS";#N/A,#N/A,FALSE,"MOI";#N/A,#N/A,FALSE,"CANTEIRO";#N/A,#N/A,FALSE,"TERCEIROS";#N/A,#N/A,FALSE,"DCO";#N/A,#N/A,FALSE,"RESUMO"}</definedName>
    <definedName name="wrn.impressao." hidden="1">{#N/A,#N/A,FALSE,"FASE1";#N/A,#N/A,FALSE,"FASE2";#N/A,#N/A,FALSE,"FASE3";#N/A,#N/A,FALSE,"FASE4";#N/A,#N/A,FALSE,"FASE5";#N/A,#N/A,FALSE,"FASE6";#N/A,#N/A,FALSE,"FASE7";#N/A,#N/A,FALSE,"FASE8";#N/A,#N/A,FALSE,"FASE9";#N/A,#N/A,FALSE,"FASE10";#N/A,#N/A,FALSE,"EQUIPAMENTOS";#N/A,#N/A,FALSE,"MOI";#N/A,#N/A,FALSE,"CANTEIRO";#N/A,#N/A,FALSE,"TERCEIROS";#N/A,#N/A,FALSE,"DCO";#N/A,#N/A,FALSE,"RESUMO"}</definedName>
    <definedName name="wrn.INDICADORES." localSheetId="12" hidden="1">{"PARTE1",#N/A,FALSE,"Plan1"}</definedName>
    <definedName name="wrn.INDICADORES." hidden="1">{"PARTE1",#N/A,FALSE,"Plan1"}</definedName>
    <definedName name="wrn.Informe._.Mensual." localSheetId="12" hidden="1">{#N/A,#N/A,FALSE,"Carátula EE.FF.  (1)";#N/A,#N/A,FALSE,"Carátula Rtados. Gestión (2)";#N/A,#N/A,FALSE,"Gestión Abril'98 Abv (3)";#N/A,#N/A,FALSE,"Rtdos. Cías. 97 - 98 (4)";#N/A,#N/A,FALSE,"Resultados Gestión Abril'98 (5)";#N/A,#N/A,FALSE,"Carátula Rtados. Margenes (6)";#N/A,#N/A,FALSE,"Márgenes Abril'98 Abv.TASA (7)";#N/A,#N/A,FALSE,"Carátula Balance  (8)";#N/A,#N/A,FALSE,"B. P. Equivalencia Abril'98 (9)";#N/A,#N/A,FALSE,"Carátula Balance  (10)";#N/A,#N/A,FALSE,"B.Consolidado Abril'98 TASA(11)";#N/A,#N/A,FALSE,"Márgenes Abril'98 TASA (12)"}</definedName>
    <definedName name="wrn.Informe._.Mensual." hidden="1">{#N/A,#N/A,FALSE,"Carátula EE.FF.  (1)";#N/A,#N/A,FALSE,"Carátula Rtados. Gestión (2)";#N/A,#N/A,FALSE,"Gestión Abril'98 Abv (3)";#N/A,#N/A,FALSE,"Rtdos. Cías. 97 - 98 (4)";#N/A,#N/A,FALSE,"Resultados Gestión Abril'98 (5)";#N/A,#N/A,FALSE,"Carátula Rtados. Margenes (6)";#N/A,#N/A,FALSE,"Márgenes Abril'98 Abv.TASA (7)";#N/A,#N/A,FALSE,"Carátula Balance  (8)";#N/A,#N/A,FALSE,"B. P. Equivalencia Abril'98 (9)";#N/A,#N/A,FALSE,"Carátula Balance  (10)";#N/A,#N/A,FALSE,"B.Consolidado Abril'98 TASA(11)";#N/A,#N/A,FALSE,"Márgenes Abril'98 TASA (12)"}</definedName>
    <definedName name="wrn.INFORME._.NOVIEMBRE." localSheetId="12" hidden="1">{#N/A,#N/A,FALSE,"P_11_P1";#N/A,#N/A,FALSE,"P_11_P2";#N/A,#N/A,FALSE,"P_11_P3";#N/A,#N/A,FALSE,"Resultados_11_P";#N/A,#N/A,FALSE,"CTC_11_P";#N/A,#N/A,FALSE,"TASA_11_P";#N/A,#N/A,FALSE,"TPerú_11_P";#N/A,#N/A,FALSE,"CANTV_11_P";#N/A,#N/A,FALSE,"TLD_11_P";#N/A,#N/A,FALSE,"ROMANIA_11_P";#N/A,#N/A,FALSE,"RESTO_11_P";#N/A,#N/A,FALSE,"Gerenciamiento_11_P";#N/A,#N/A,FALSE,"Financiero_11_P";#N/A,#N/A,FALSE,"Estructura_11_P";#N/A,#N/A,FALSE,"Desinv_11_P";#N/A,#N/A,FALSE,"FComercio_11_P"}</definedName>
    <definedName name="wrn.INFORME._.NOVIEMBRE." hidden="1">{#N/A,#N/A,FALSE,"P_11_P1";#N/A,#N/A,FALSE,"P_11_P2";#N/A,#N/A,FALSE,"P_11_P3";#N/A,#N/A,FALSE,"Resultados_11_P";#N/A,#N/A,FALSE,"CTC_11_P";#N/A,#N/A,FALSE,"TASA_11_P";#N/A,#N/A,FALSE,"TPerú_11_P";#N/A,#N/A,FALSE,"CANTV_11_P";#N/A,#N/A,FALSE,"TLD_11_P";#N/A,#N/A,FALSE,"ROMANIA_11_P";#N/A,#N/A,FALSE,"RESTO_11_P";#N/A,#N/A,FALSE,"Gerenciamiento_11_P";#N/A,#N/A,FALSE,"Financiero_11_P";#N/A,#N/A,FALSE,"Estructura_11_P";#N/A,#N/A,FALSE,"Desinv_11_P";#N/A,#N/A,FALSE,"FComercio_11_P"}</definedName>
    <definedName name="wrn.JOGO_CONSOLIDADO." localSheetId="12" hidden="1">{#N/A,#N/A,TRUE,"Consolidado";#N/A,#N/A,TRUE,"Laticínios";#N/A,#N/A,TRUE,"Frangos";#N/A,#N/A,TRUE,"Suínos";#N/A,#N/A,TRUE,"Peru";#N/A,#N/A,TRUE,"Carnes";#N/A,#N/A,TRUE,"Suco";#N/A,#N/A,TRUE,"Batata"}</definedName>
    <definedName name="wrn.JOGO_CONSOLIDADO." hidden="1">{#N/A,#N/A,TRUE,"Consolidado";#N/A,#N/A,TRUE,"Laticínios";#N/A,#N/A,TRUE,"Frangos";#N/A,#N/A,TRUE,"Suínos";#N/A,#N/A,TRUE,"Peru";#N/A,#N/A,TRUE,"Carnes";#N/A,#N/A,TRUE,"Suco";#N/A,#N/A,TRUE,"Batata"}</definedName>
    <definedName name="wrn.LEVFER." localSheetId="12" hidden="1">{#N/A,#N/A,FALSE,"LEVFER V2 P";#N/A,#N/A,FALSE,"LEVFER V2 P10%"}</definedName>
    <definedName name="wrn.LEVFER." localSheetId="15" hidden="1">{#N/A,#N/A,FALSE,"LEVFER V2 P";#N/A,#N/A,FALSE,"LEVFER V2 P10%"}</definedName>
    <definedName name="wrn.LEVFER." localSheetId="11" hidden="1">{#N/A,#N/A,FALSE,"LEVFER V2 P";#N/A,#N/A,FALSE,"LEVFER V2 P10%"}</definedName>
    <definedName name="wrn.LEVFER." hidden="1">{#N/A,#N/A,FALSE,"LEVFER V2 P";#N/A,#N/A,FALSE,"LEVFER V2 P10%"}</definedName>
    <definedName name="wrn.Memoria97." localSheetId="12"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wrn.Memoria97."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wrn.MEMOTESA." localSheetId="12" hidden="1">{#N/A,#N/A,FALSE,"Personal y Lineas";#N/A,#N/A,FALSE,"Inmovilizado material";#N/A,#N/A,FALSE,"Inmovilizado inmaterial ";#N/A,#N/A,FALSE,"Instalaciones Telefónicas";#N/A,#N/A,FALSE,"Coeficientes amortización";#N/A,#N/A,FALSE,"Elementos amortizados";#N/A,#N/A,FALSE,"Cotizaciones";#N/A,#N/A,FALSE,"Participaciones";#N/A,#N/A,FALSE,"Venta Participaciones";#N/A,#N/A,FALSE,"Fondo Comercio";#N/A,#N/A,FALSE,"Gtos Distribuir";#N/A,#N/A,FALSE,"Dif. Cambio";#N/A,#N/A,FALSE,"Cilentes y deudores emp. grupo";#N/A,#N/A,FALSE,"Clientes";#N/A,#N/A,FALSE,"Fondos Própios";#N/A,#N/A,FALSE,"Movimiento Reservas";#N/A,#N/A,FALSE,"Socios Externos";#N/A,#N/A,FALSE,"Socios Externos Movimiento";#N/A,#N/A,FALSE,"Ingresos Distribuir Saldo";#N/A,#N/A,FALSE,"Prov. Riesgos y Gastos Movimien";#N/A,#N/A,FALSE,"Obligaciones Movimiento";#N/A,#N/A,FALSE,"Obligaciones Saldos";#N/A,#N/A,FALSE,"Coste Financiero";#N/A,#N/A,FALSE,"Préstamos Formato TESA";#N/A,#N/A,FALSE,"Prestamos Vencimientos";#N/A,#N/A,FALSE,"Admones. Pcas.";#N/A,#N/A,FALSE,"Ingresos y Gtos Extras";#N/A,#N/A,FALSE,"Gtos e Ingr empresas grupo";#N/A,#N/A,FALSE,"Acreedores diversos"}</definedName>
    <definedName name="wrn.MEMOTESA." hidden="1">{#N/A,#N/A,FALSE,"Personal y Lineas";#N/A,#N/A,FALSE,"Inmovilizado material";#N/A,#N/A,FALSE,"Inmovilizado inmaterial ";#N/A,#N/A,FALSE,"Instalaciones Telefónicas";#N/A,#N/A,FALSE,"Coeficientes amortización";#N/A,#N/A,FALSE,"Elementos amortizados";#N/A,#N/A,FALSE,"Cotizaciones";#N/A,#N/A,FALSE,"Participaciones";#N/A,#N/A,FALSE,"Venta Participaciones";#N/A,#N/A,FALSE,"Fondo Comercio";#N/A,#N/A,FALSE,"Gtos Distribuir";#N/A,#N/A,FALSE,"Dif. Cambio";#N/A,#N/A,FALSE,"Cilentes y deudores emp. grupo";#N/A,#N/A,FALSE,"Clientes";#N/A,#N/A,FALSE,"Fondos Própios";#N/A,#N/A,FALSE,"Movimiento Reservas";#N/A,#N/A,FALSE,"Socios Externos";#N/A,#N/A,FALSE,"Socios Externos Movimiento";#N/A,#N/A,FALSE,"Ingresos Distribuir Saldo";#N/A,#N/A,FALSE,"Prov. Riesgos y Gastos Movimien";#N/A,#N/A,FALSE,"Obligaciones Movimiento";#N/A,#N/A,FALSE,"Obligaciones Saldos";#N/A,#N/A,FALSE,"Coste Financiero";#N/A,#N/A,FALSE,"Préstamos Formato TESA";#N/A,#N/A,FALSE,"Prestamos Vencimientos";#N/A,#N/A,FALSE,"Admones. Pcas.";#N/A,#N/A,FALSE,"Ingresos y Gtos Extras";#N/A,#N/A,FALSE,"Gtos e Ingr empresas grupo";#N/A,#N/A,FALSE,"Acreedores diversos"}</definedName>
    <definedName name="wrn.mo2." localSheetId="17" hidden="1">{#N/A,#N/A,FALSE,"MO (2)"}</definedName>
    <definedName name="wrn.mo2." localSheetId="12" hidden="1">{#N/A,#N/A,FALSE,"MO (2)"}</definedName>
    <definedName name="wrn.mo2." localSheetId="15" hidden="1">{#N/A,#N/A,FALSE,"MO (2)"}</definedName>
    <definedName name="wrn.mo2." localSheetId="11" hidden="1">{#N/A,#N/A,FALSE,"MO (2)"}</definedName>
    <definedName name="wrn.mo2." localSheetId="6" hidden="1">{#N/A,#N/A,FALSE,"MO (2)"}</definedName>
    <definedName name="wrn.mo2." localSheetId="16" hidden="1">{#N/A,#N/A,FALSE,"MO (2)"}</definedName>
    <definedName name="wrn.mo2." hidden="1">{#N/A,#N/A,FALSE,"MO (2)"}</definedName>
    <definedName name="wrn.mo2._1" localSheetId="12" hidden="1">{#N/A,#N/A,FALSE,"MO (2)"}</definedName>
    <definedName name="wrn.mo2._1" localSheetId="11" hidden="1">{#N/A,#N/A,FALSE,"MO (2)"}</definedName>
    <definedName name="wrn.mo2._1" hidden="1">{#N/A,#N/A,FALSE,"MO (2)"}</definedName>
    <definedName name="wrn.Model." localSheetId="12"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wrn.Model."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wrn.PENDENCIAS." localSheetId="17" hidden="1">{#N/A,#N/A,FALSE,"GERAL";#N/A,#N/A,FALSE,"012-96";#N/A,#N/A,FALSE,"018-96";#N/A,#N/A,FALSE,"027-96";#N/A,#N/A,FALSE,"059-96";#N/A,#N/A,FALSE,"076-96";#N/A,#N/A,FALSE,"019-97";#N/A,#N/A,FALSE,"021-97";#N/A,#N/A,FALSE,"022-97";#N/A,#N/A,FALSE,"028-97"}</definedName>
    <definedName name="wrn.PENDENCIAS." localSheetId="12" hidden="1">{#N/A,#N/A,FALSE,"GERAL";#N/A,#N/A,FALSE,"012-96";#N/A,#N/A,FALSE,"018-96";#N/A,#N/A,FALSE,"027-96";#N/A,#N/A,FALSE,"059-96";#N/A,#N/A,FALSE,"076-96";#N/A,#N/A,FALSE,"019-97";#N/A,#N/A,FALSE,"021-97";#N/A,#N/A,FALSE,"022-97";#N/A,#N/A,FALSE,"028-97"}</definedName>
    <definedName name="wrn.PENDENCIAS." localSheetId="15" hidden="1">{#N/A,#N/A,FALSE,"GERAL";#N/A,#N/A,FALSE,"012-96";#N/A,#N/A,FALSE,"018-96";#N/A,#N/A,FALSE,"027-96";#N/A,#N/A,FALSE,"059-96";#N/A,#N/A,FALSE,"076-96";#N/A,#N/A,FALSE,"019-97";#N/A,#N/A,FALSE,"021-97";#N/A,#N/A,FALSE,"022-97";#N/A,#N/A,FALSE,"028-97"}</definedName>
    <definedName name="wrn.PENDENCIAS." localSheetId="11" hidden="1">{#N/A,#N/A,FALSE,"GERAL";#N/A,#N/A,FALSE,"012-96";#N/A,#N/A,FALSE,"018-96";#N/A,#N/A,FALSE,"027-96";#N/A,#N/A,FALSE,"059-96";#N/A,#N/A,FALSE,"076-96";#N/A,#N/A,FALSE,"019-97";#N/A,#N/A,FALSE,"021-97";#N/A,#N/A,FALSE,"022-97";#N/A,#N/A,FALSE,"028-97"}</definedName>
    <definedName name="wrn.PENDENCIAS." localSheetId="6" hidden="1">{#N/A,#N/A,FALSE,"GERAL";#N/A,#N/A,FALSE,"012-96";#N/A,#N/A,FALSE,"018-96";#N/A,#N/A,FALSE,"027-96";#N/A,#N/A,FALSE,"059-96";#N/A,#N/A,FALSE,"076-96";#N/A,#N/A,FALSE,"019-97";#N/A,#N/A,FALSE,"021-97";#N/A,#N/A,FALSE,"022-97";#N/A,#N/A,FALSE,"028-97"}</definedName>
    <definedName name="wrn.PENDENCIAS." localSheetId="16" hidden="1">{#N/A,#N/A,FALSE,"GERAL";#N/A,#N/A,FALSE,"012-96";#N/A,#N/A,FALSE,"018-96";#N/A,#N/A,FALSE,"027-96";#N/A,#N/A,FALSE,"059-96";#N/A,#N/A,FALSE,"076-96";#N/A,#N/A,FALSE,"019-97";#N/A,#N/A,FALSE,"021-97";#N/A,#N/A,FALSE,"022-97";#N/A,#N/A,FALSE,"028-97"}</definedName>
    <definedName name="wrn.PENDENCIAS." hidden="1">{#N/A,#N/A,FALSE,"GERAL";#N/A,#N/A,FALSE,"012-96";#N/A,#N/A,FALSE,"018-96";#N/A,#N/A,FALSE,"027-96";#N/A,#N/A,FALSE,"059-96";#N/A,#N/A,FALSE,"076-96";#N/A,#N/A,FALSE,"019-97";#N/A,#N/A,FALSE,"021-97";#N/A,#N/A,FALSE,"022-97";#N/A,#N/A,FALSE,"028-97"}</definedName>
    <definedName name="wrn.PENDENCIAS._1" localSheetId="12" hidden="1">{#N/A,#N/A,FALSE,"GERAL";#N/A,#N/A,FALSE,"012-96";#N/A,#N/A,FALSE,"018-96";#N/A,#N/A,FALSE,"027-96";#N/A,#N/A,FALSE,"059-96";#N/A,#N/A,FALSE,"076-96";#N/A,#N/A,FALSE,"019-97";#N/A,#N/A,FALSE,"021-97";#N/A,#N/A,FALSE,"022-97";#N/A,#N/A,FALSE,"028-97"}</definedName>
    <definedName name="wrn.PENDENCIAS._1" hidden="1">{#N/A,#N/A,FALSE,"GERAL";#N/A,#N/A,FALSE,"012-96";#N/A,#N/A,FALSE,"018-96";#N/A,#N/A,FALSE,"027-96";#N/A,#N/A,FALSE,"059-96";#N/A,#N/A,FALSE,"076-96";#N/A,#N/A,FALSE,"019-97";#N/A,#N/A,FALSE,"021-97";#N/A,#N/A,FALSE,"022-97";#N/A,#N/A,FALSE,"028-97"}</definedName>
    <definedName name="wrn.PENDENCIAS._1_1" localSheetId="12" hidden="1">{#N/A,#N/A,FALSE,"GERAL";#N/A,#N/A,FALSE,"012-96";#N/A,#N/A,FALSE,"018-96";#N/A,#N/A,FALSE,"027-96";#N/A,#N/A,FALSE,"059-96";#N/A,#N/A,FALSE,"076-96";#N/A,#N/A,FALSE,"019-97";#N/A,#N/A,FALSE,"021-97";#N/A,#N/A,FALSE,"022-97";#N/A,#N/A,FALSE,"028-97"}</definedName>
    <definedName name="wrn.PENDENCIAS._1_1" hidden="1">{#N/A,#N/A,FALSE,"GERAL";#N/A,#N/A,FALSE,"012-96";#N/A,#N/A,FALSE,"018-96";#N/A,#N/A,FALSE,"027-96";#N/A,#N/A,FALSE,"059-96";#N/A,#N/A,FALSE,"076-96";#N/A,#N/A,FALSE,"019-97";#N/A,#N/A,FALSE,"021-97";#N/A,#N/A,FALSE,"022-97";#N/A,#N/A,FALSE,"028-97"}</definedName>
    <definedName name="wrn.PENDENCIAS._2" localSheetId="12" hidden="1">{#N/A,#N/A,FALSE,"GERAL";#N/A,#N/A,FALSE,"012-96";#N/A,#N/A,FALSE,"018-96";#N/A,#N/A,FALSE,"027-96";#N/A,#N/A,FALSE,"059-96";#N/A,#N/A,FALSE,"076-96";#N/A,#N/A,FALSE,"019-97";#N/A,#N/A,FALSE,"021-97";#N/A,#N/A,FALSE,"022-97";#N/A,#N/A,FALSE,"028-97"}</definedName>
    <definedName name="wrn.PENDENCIAS._2" hidden="1">{#N/A,#N/A,FALSE,"GERAL";#N/A,#N/A,FALSE,"012-96";#N/A,#N/A,FALSE,"018-96";#N/A,#N/A,FALSE,"027-96";#N/A,#N/A,FALSE,"059-96";#N/A,#N/A,FALSE,"076-96";#N/A,#N/A,FALSE,"019-97";#N/A,#N/A,FALSE,"021-97";#N/A,#N/A,FALSE,"022-97";#N/A,#N/A,FALSE,"028-97"}</definedName>
    <definedName name="wrn.Pèrdues._.i._.G.._.analític." localSheetId="12" hidden="1">{"Pèrdues i Guanys analític.Català",#N/A,FALSE,"Català";"Pèrdues i G. analític.castellà",#N/A,FALSE,"Castellà"}</definedName>
    <definedName name="wrn.Pèrdues._.i._.G.._.analític." hidden="1">{"Pèrdues i Guanys analític.Català",#N/A,FALSE,"Català";"Pèrdues i G. analític.castellà",#N/A,FALSE,"Castellà"}</definedName>
    <definedName name="wrn.PNEUS." localSheetId="12" hidden="1">{#N/A,#N/A,FALSE,"EQUIPAMENTOS"}</definedName>
    <definedName name="wrn.PNEUS." localSheetId="11" hidden="1">{#N/A,#N/A,FALSE,"EQUIPAMENTOS"}</definedName>
    <definedName name="wrn.PNEUS." hidden="1">{#N/A,#N/A,FALSE,"EQUIPAMENTOS"}</definedName>
    <definedName name="wrn.Presentacion." localSheetId="12" hidden="1">{#N/A,#N/A,FALSE,"Graficos";#N/A,#N/A,FALSE,"P.Ingresos";#N/A,#N/A,FALSE,"P.Gastos";#N/A,#N/A,FALSE,"I.Trafico";#N/A,#N/A,FALSE,"I.Peajes";#N/A,#N/A,FALSE,"G.Operativos";#N/A,#N/A,FALSE,"Cf Proyecto";#N/A,#N/A,FALSE,"C.PYG";#N/A,#N/A,FALSE,"Balance";#N/A,#N/A,FALSE,"TIR AC";#N/A,#N/A,FALSE,"TIR E"}</definedName>
    <definedName name="wrn.Presentacion." hidden="1">{#N/A,#N/A,FALSE,"Graficos";#N/A,#N/A,FALSE,"P.Ingresos";#N/A,#N/A,FALSE,"P.Gastos";#N/A,#N/A,FALSE,"I.Trafico";#N/A,#N/A,FALSE,"I.Peajes";#N/A,#N/A,FALSE,"G.Operativos";#N/A,#N/A,FALSE,"Cf Proyecto";#N/A,#N/A,FALSE,"C.PYG";#N/A,#N/A,FALSE,"Balance";#N/A,#N/A,FALSE,"TIR AC";#N/A,#N/A,FALSE,"TIR E"}</definedName>
    <definedName name="wrn.Print." localSheetId="12" hidden="1">{"vi1",#N/A,FALSE,"Financial Statements";"vi2",#N/A,FALSE,"Financial Statements";#N/A,#N/A,FALSE,"DCF"}</definedName>
    <definedName name="wrn.Print." hidden="1">{"vi1",#N/A,FALSE,"Financial Statements";"vi2",#N/A,FALSE,"Financial Statements";#N/A,#N/A,FALSE,"DCF"}</definedName>
    <definedName name="wrn.print._.graphs." localSheetId="12" hidden="1">{"cap_structure",#N/A,FALSE,"Graph-Mkt Cap";"price",#N/A,FALSE,"Graph-Price";"ebit",#N/A,FALSE,"Graph-EBITDA";"ebitda",#N/A,FALSE,"Graph-EBITDA"}</definedName>
    <definedName name="wrn.print._.graphs." hidden="1">{"cap_structure",#N/A,FALSE,"Graph-Mkt Cap";"price",#N/A,FALSE,"Graph-Price";"ebit",#N/A,FALSE,"Graph-EBITDA";"ebitda",#N/A,FALSE,"Graph-EBITDA"}</definedName>
    <definedName name="wrn.print._.raw._.data._.entry." localSheetId="12" hidden="1">{"inputs raw data",#N/A,TRUE,"INPUT"}</definedName>
    <definedName name="wrn.print._.raw._.data._.entry." hidden="1">{"inputs raw data",#N/A,TRUE,"INPUT"}</definedName>
    <definedName name="wrn.Print._.Report." localSheetId="12" hidden="1">{"MPODE 1",#N/A,FALSE,"Scenarios";"CAPEX",#N/A,FALSE,"DEPRECIACIONES";"Trans Costs",#N/A,FALSE,"Transmission";"Trans Revenue",#N/A,FALSE,"Transmission";"Revenues Summary",#N/A,FALSE,"Revenues";"Assumptions General",#N/A,FALSE,"assumptions";"Assumptions Summary",#N/A,FALSE,"assumptions";"Flores 1",#N/A,FALSE,"assumptions";"Tebsa 4",#N/A,FALSE,"assumptions";"Tebsa 7",#N/A,FALSE,"assumptions";"Termoballenas 1",#N/A,FALSE,"assumptions";"Termoballenas 2",#N/A,FALSE,"assumptions";"Termochinu 5",#N/A,FALSE,"assumptions";"Termochinu 6",#N/A,FALSE,"assumptions";"Termochinu 7",#N/A,FALSE,"assumptions";"Termochinu 8",#N/A,FALSE,"assumptions";"Termoguajira 1",#N/A,FALSE,"assumptions";"Termoguajira 2",#N/A,FALSE,"assumptions";"Monetary gain",#N/A,FALSE,"capex &amp; dep";"Income Statement",#N/A,FALSE,"Fin Stmts";"Balance Sheet",#N/A,FALSE,"Fin Stmts";"Cash Flow",#N/A,FALSE,"Fin Stmts";"Labor Personnel\",#N/A,FALSE,"Labor";"TEBSA PPA",#N/A,FALSE,"TEBSA";"Free Cash Flow",#N/A,FALSE,"Valuation";"Valuation",#N/A,FALSE,"Valuation";#N/A,#N/A,FALSE,"Work Cap"}</definedName>
    <definedName name="wrn.Print._.Report." hidden="1">{"MPODE 1",#N/A,FALSE,"Scenarios";"CAPEX",#N/A,FALSE,"DEPRECIACIONES";"Trans Costs",#N/A,FALSE,"Transmission";"Trans Revenue",#N/A,FALSE,"Transmission";"Revenues Summary",#N/A,FALSE,"Revenues";"Assumptions General",#N/A,FALSE,"assumptions";"Assumptions Summary",#N/A,FALSE,"assumptions";"Flores 1",#N/A,FALSE,"assumptions";"Tebsa 4",#N/A,FALSE,"assumptions";"Tebsa 7",#N/A,FALSE,"assumptions";"Termoballenas 1",#N/A,FALSE,"assumptions";"Termoballenas 2",#N/A,FALSE,"assumptions";"Termochinu 5",#N/A,FALSE,"assumptions";"Termochinu 6",#N/A,FALSE,"assumptions";"Termochinu 7",#N/A,FALSE,"assumptions";"Termochinu 8",#N/A,FALSE,"assumptions";"Termoguajira 1",#N/A,FALSE,"assumptions";"Termoguajira 2",#N/A,FALSE,"assumptions";"Monetary gain",#N/A,FALSE,"capex &amp; dep";"Income Statement",#N/A,FALSE,"Fin Stmts";"Balance Sheet",#N/A,FALSE,"Fin Stmts";"Cash Flow",#N/A,FALSE,"Fin Stmts";"Labor Personnel\",#N/A,FALSE,"Labor";"TEBSA PPA",#N/A,FALSE,"TEBSA";"Free Cash Flow",#N/A,FALSE,"Valuation";"Valuation",#N/A,FALSE,"Valuation";#N/A,#N/A,FALSE,"Work Cap"}</definedName>
    <definedName name="wrn.print._.summary._.sheets." localSheetId="12" hidden="1">{"summary1",#N/A,TRUE,"Comps";"summary2",#N/A,TRUE,"Comps";"summary3",#N/A,TRUE,"Comps"}</definedName>
    <definedName name="wrn.print._.summary._.sheets." hidden="1">{"summary1",#N/A,TRUE,"Comps";"summary2",#N/A,TRUE,"Comps";"summary3",#N/A,TRUE,"Comps"}</definedName>
    <definedName name="wrn.PrintAll." localSheetId="12" hidden="1">{"PA1",#N/A,FALSE,"BORDMW";"pa2",#N/A,FALSE,"BORDMW";"PA3",#N/A,FALSE,"BORDMW";"PA4",#N/A,FALSE,"BORDMW"}</definedName>
    <definedName name="wrn.PrintAll." hidden="1">{"PA1",#N/A,FALSE,"BORDMW";"pa2",#N/A,FALSE,"BORDMW";"PA3",#N/A,FALSE,"BORDMW";"PA4",#N/A,FALSE,"BORDMW"}</definedName>
    <definedName name="wrn.PROVIR97." localSheetId="12" hidden="1">{#N/A,#N/A,FALSE,"IR E CS 1997";#N/A,#N/A,FALSE,"PR ND";#N/A,#N/A,FALSE,"8191";#N/A,#N/A,FALSE,"8383";#N/A,#N/A,FALSE,"MP 1024";#N/A,#N/A,FALSE,"AD_EX_97";#N/A,#N/A,FALSE,"BD 97"}</definedName>
    <definedName name="wrn.PROVIR97." hidden="1">{#N/A,#N/A,FALSE,"IR E CS 1997";#N/A,#N/A,FALSE,"PR ND";#N/A,#N/A,FALSE,"8191";#N/A,#N/A,FALSE,"8383";#N/A,#N/A,FALSE,"MP 1024";#N/A,#N/A,FALSE,"AD_EX_97";#N/A,#N/A,FALSE,"BD 97"}</definedName>
    <definedName name="wrn.Quadros." localSheetId="12" hidden="1">{#N/A,#N/A,FALSE,"Flx_caixa";#N/A,#N/A,FALSE,"Invest";#N/A,#N/A,FALSE,"Resultado";#N/A,#N/A,FALSE,"Custos";#N/A,#N/A,FALSE,"Receita";#N/A,#N/A,FALSE,"Comentários"}</definedName>
    <definedName name="wrn.Quadros." hidden="1">{#N/A,#N/A,FALSE,"Flx_caixa";#N/A,#N/A,FALSE,"Invest";#N/A,#N/A,FALSE,"Resultado";#N/A,#N/A,FALSE,"Custos";#N/A,#N/A,FALSE,"Receita";#N/A,#N/A,FALSE,"Comentários"}</definedName>
    <definedName name="wrn.Quadros._.relatório." localSheetId="12" hidden="1">{#N/A,#N/A,FALSE,"QD_F1 Invest Detalhado";#N/A,#N/A,FALSE,"QD_F3 Invest_Comparado";#N/A,#N/A,FALSE,"QD_B Trafego";#N/A,#N/A,FALSE,"QD_D0 Custos Operacionais";#N/A,#N/A,FALSE,"QD_C Receita";#N/A,#N/A,FALSE,"QD_D Custos";#N/A,#N/A,FALSE,"QD_E Resultado";#N/A,#N/A,FALSE,"QD_G Fluxo Caixa"}</definedName>
    <definedName name="wrn.Quadros._.relatório." hidden="1">{#N/A,#N/A,FALSE,"QD_F1 Invest Detalhado";#N/A,#N/A,FALSE,"QD_F3 Invest_Comparado";#N/A,#N/A,FALSE,"QD_B Trafego";#N/A,#N/A,FALSE,"QD_D0 Custos Operacionais";#N/A,#N/A,FALSE,"QD_C Receita";#N/A,#N/A,FALSE,"QD_D Custos";#N/A,#N/A,FALSE,"QD_E Resultado";#N/A,#N/A,FALSE,"QD_G Fluxo Caixa"}</definedName>
    <definedName name="wrn.REL_IR_97." localSheetId="12" hidden="1">{#N/A,#N/A,TRUE,"BD 97";#N/A,#N/A,TRUE,"IR E CS 1997";#N/A,#N/A,TRUE,"CONTINGÊNCIAS";#N/A,#N/A,TRUE,"AD_EX_97";#N/A,#N/A,TRUE,"PR ND";#N/A,#N/A,TRUE,"8191";#N/A,#N/A,TRUE,"8383";#N/A,#N/A,TRUE,"MP 1024"}</definedName>
    <definedName name="wrn.REL_IR_97." hidden="1">{#N/A,#N/A,TRUE,"BD 97";#N/A,#N/A,TRUE,"IR E CS 1997";#N/A,#N/A,TRUE,"CONTINGÊNCIAS";#N/A,#N/A,TRUE,"AD_EX_97";#N/A,#N/A,TRUE,"PR ND";#N/A,#N/A,TRUE,"8191";#N/A,#N/A,TRUE,"8383";#N/A,#N/A,TRUE,"MP 1024"}</definedName>
    <definedName name="wrn.RELAT_EAP." localSheetId="17" hidden="1">{#N/A,#N/A,FALSE,"EAP";#N/A,#N/A,FALSE,"CURVA AV.FÍSICO";#N/A,#N/A,FALSE,"CURVA AV.FINANC."}</definedName>
    <definedName name="wrn.RELAT_EAP." localSheetId="12" hidden="1">{#N/A,#N/A,FALSE,"EAP";#N/A,#N/A,FALSE,"CURVA AV.FÍSICO";#N/A,#N/A,FALSE,"CURVA AV.FINANC."}</definedName>
    <definedName name="wrn.RELAT_EAP." localSheetId="15" hidden="1">{#N/A,#N/A,FALSE,"EAP";#N/A,#N/A,FALSE,"CURVA AV.FÍSICO";#N/A,#N/A,FALSE,"CURVA AV.FINANC."}</definedName>
    <definedName name="wrn.RELAT_EAP." localSheetId="11" hidden="1">{#N/A,#N/A,FALSE,"EAP";#N/A,#N/A,FALSE,"CURVA AV.FÍSICO";#N/A,#N/A,FALSE,"CURVA AV.FINANC."}</definedName>
    <definedName name="wrn.RELAT_EAP." localSheetId="6" hidden="1">{#N/A,#N/A,FALSE,"EAP";#N/A,#N/A,FALSE,"CURVA AV.FÍSICO";#N/A,#N/A,FALSE,"CURVA AV.FINANC."}</definedName>
    <definedName name="wrn.RELAT_EAP." localSheetId="16" hidden="1">{#N/A,#N/A,FALSE,"EAP";#N/A,#N/A,FALSE,"CURVA AV.FÍSICO";#N/A,#N/A,FALSE,"CURVA AV.FINANC."}</definedName>
    <definedName name="wrn.RELAT_EAP." hidden="1">{#N/A,#N/A,FALSE,"EAP";#N/A,#N/A,FALSE,"CURVA AV.FÍSICO";#N/A,#N/A,FALSE,"CURVA AV.FINANC."}</definedName>
    <definedName name="wrn.RELATÓRIO._.CONTÁBIL." localSheetId="12" hidden="1">{#N/A,#N/A,FALSE,"COMENTARIOS";#N/A,#N/A,FALSE,"BALANÇO";#N/A,#N/A,FALSE,"RESULTADO";#N/A,#N/A,FALSE," SALDOS ATIVOS";#N/A,#N/A,FALSE,"SALDOS PASSIVOS";#N/A,#N/A,FALSE,"RECEITA DE VENDAS";#N/A,#N/A,FALSE," CPV";#N/A,#N/A,FALSE,"DESP COMERCIAIS";#N/A,#N/A,FALSE,"DESP ADM";#N/A,#N/A,FALSE,"RES FIN ";#N/A,#N/A,FALSE,"OUTRAS  OP ";#N/A,#N/A,FALSE,"RES N OP ";#N/A,#N/A,FALSE,"INTERCIAS JAN";#N/A,#N/A,FALSE,"INTERCIAS FEV";#N/A,#N/A,FALSE,"INTERCIAS MAR";#N/A,#N/A,FALSE,"INTERCIAS ABR";#N/A,#N/A,FALSE,"INTERCIAS MAI";#N/A,#N/A,FALSE,"INTERCIAS JUN";#N/A,#N/A,FALSE,"INTERCIAS JUL";#N/A,#N/A,FALSE,"INRECIAS AGO";#N/A,#N/A,FALSE,"INTERCIAS SET";#N/A,#N/A,FALSE,"INTERCIAS OUT";#N/A,#N/A,FALSE,"INTERCIAS NOV";#N/A,#N/A,FALSE,"INTERCIAS DEZ"}</definedName>
    <definedName name="wrn.RELATÓRIO._.CONTÁBIL." hidden="1">{#N/A,#N/A,FALSE,"COMENTARIOS";#N/A,#N/A,FALSE,"BALANÇO";#N/A,#N/A,FALSE,"RESULTADO";#N/A,#N/A,FALSE," SALDOS ATIVOS";#N/A,#N/A,FALSE,"SALDOS PASSIVOS";#N/A,#N/A,FALSE,"RECEITA DE VENDAS";#N/A,#N/A,FALSE," CPV";#N/A,#N/A,FALSE,"DESP COMERCIAIS";#N/A,#N/A,FALSE,"DESP ADM";#N/A,#N/A,FALSE,"RES FIN ";#N/A,#N/A,FALSE,"OUTRAS  OP ";#N/A,#N/A,FALSE,"RES N OP ";#N/A,#N/A,FALSE,"INTERCIAS JAN";#N/A,#N/A,FALSE,"INTERCIAS FEV";#N/A,#N/A,FALSE,"INTERCIAS MAR";#N/A,#N/A,FALSE,"INTERCIAS ABR";#N/A,#N/A,FALSE,"INTERCIAS MAI";#N/A,#N/A,FALSE,"INTERCIAS JUN";#N/A,#N/A,FALSE,"INTERCIAS JUL";#N/A,#N/A,FALSE,"INRECIAS AGO";#N/A,#N/A,FALSE,"INTERCIAS SET";#N/A,#N/A,FALSE,"INTERCIAS OUT";#N/A,#N/A,FALSE,"INTERCIAS NOV";#N/A,#N/A,FALSE,"INTERCIAS DEZ"}</definedName>
    <definedName name="wrn.relext." localSheetId="17" hidden="1">{#N/A,#N/A,TRUE,"Plan1"}</definedName>
    <definedName name="wrn.relext." localSheetId="12" hidden="1">{#N/A,#N/A,TRUE,"Plan1"}</definedName>
    <definedName name="wrn.relext." localSheetId="15" hidden="1">{#N/A,#N/A,TRUE,"Plan1"}</definedName>
    <definedName name="wrn.relext." localSheetId="11" hidden="1">{#N/A,#N/A,TRUE,"Plan1"}</definedName>
    <definedName name="wrn.relext." localSheetId="6" hidden="1">{#N/A,#N/A,TRUE,"Plan1"}</definedName>
    <definedName name="wrn.relext." localSheetId="16" hidden="1">{#N/A,#N/A,TRUE,"Plan1"}</definedName>
    <definedName name="wrn.relext." hidden="1">{#N/A,#N/A,TRUE,"Plan1"}</definedName>
    <definedName name="wrn.relext._1" localSheetId="12" hidden="1">{#N/A,#N/A,TRUE,"Plan1"}</definedName>
    <definedName name="wrn.relext._1" localSheetId="11" hidden="1">{#N/A,#N/A,TRUE,"Plan1"}</definedName>
    <definedName name="wrn.relext._1" hidden="1">{#N/A,#N/A,TRUE,"Plan1"}</definedName>
    <definedName name="wrn.sales." localSheetId="12" hidden="1">{"sales",#N/A,FALSE,"Sales";"sales existing",#N/A,FALSE,"Sales";"sales rd1",#N/A,FALSE,"Sales";"sales rd2",#N/A,FALSE,"Sales"}</definedName>
    <definedName name="wrn.sales." hidden="1">{"sales",#N/A,FALSE,"Sales";"sales existing",#N/A,FALSE,"Sales";"sales rd1",#N/A,FALSE,"Sales";"sales rd2",#N/A,FALSE,"Sales"}</definedName>
    <definedName name="wrn.SBBE." localSheetId="17" hidden="1">{#N/A,#N/A,FALSE,"Plan1"}</definedName>
    <definedName name="wrn.SBBE." localSheetId="12" hidden="1">{#N/A,#N/A,FALSE,"Plan1"}</definedName>
    <definedName name="wrn.SBBE." localSheetId="15" hidden="1">{#N/A,#N/A,FALSE,"Plan1"}</definedName>
    <definedName name="wrn.SBBE." localSheetId="11" hidden="1">{#N/A,#N/A,FALSE,"Plan1"}</definedName>
    <definedName name="wrn.SBBE." localSheetId="6" hidden="1">{#N/A,#N/A,FALSE,"Plan1"}</definedName>
    <definedName name="wrn.SBBE." localSheetId="16" hidden="1">{#N/A,#N/A,FALSE,"Plan1"}</definedName>
    <definedName name="wrn.SBBE." hidden="1">{#N/A,#N/A,FALSE,"Plan1"}</definedName>
    <definedName name="wrn.SERV._.PAVTO." localSheetId="12" hidden="1">{#N/A,#N/A,FALSE,"SS 1";#N/A,#N/A,FALSE,"SS 2";#N/A,#N/A,FALSE,"TER 1 (1)";#N/A,#N/A,FALSE,"TER 1 (2)";#N/A,#N/A,FALSE,"TER 2 ";#N/A,#N/A,FALSE,"TP  (1)";#N/A,#N/A,FALSE,"TP  (2)";#N/A,#N/A,FALSE,"CM BAR"}</definedName>
    <definedName name="wrn.SERV._.PAVTO." localSheetId="15" hidden="1">{#N/A,#N/A,FALSE,"SS 1";#N/A,#N/A,FALSE,"SS 2";#N/A,#N/A,FALSE,"TER 1 (1)";#N/A,#N/A,FALSE,"TER 1 (2)";#N/A,#N/A,FALSE,"TER 2 ";#N/A,#N/A,FALSE,"TP  (1)";#N/A,#N/A,FALSE,"TP  (2)";#N/A,#N/A,FALSE,"CM BAR"}</definedName>
    <definedName name="wrn.SERV._.PAVTO." localSheetId="11" hidden="1">{#N/A,#N/A,FALSE,"SS 1";#N/A,#N/A,FALSE,"SS 2";#N/A,#N/A,FALSE,"TER 1 (1)";#N/A,#N/A,FALSE,"TER 1 (2)";#N/A,#N/A,FALSE,"TER 2 ";#N/A,#N/A,FALSE,"TP  (1)";#N/A,#N/A,FALSE,"TP  (2)";#N/A,#N/A,FALSE,"CM BAR"}</definedName>
    <definedName name="wrn.SERV._.PAVTO." hidden="1">{#N/A,#N/A,FALSE,"SS 1";#N/A,#N/A,FALSE,"SS 2";#N/A,#N/A,FALSE,"TER 1 (1)";#N/A,#N/A,FALSE,"TER 1 (2)";#N/A,#N/A,FALSE,"TER 2 ";#N/A,#N/A,FALSE,"TP  (1)";#N/A,#N/A,FALSE,"TP  (2)";#N/A,#N/A,FALSE,"CM BAR"}</definedName>
    <definedName name="wrn.SHORT." localSheetId="12" hidden="1">{"CREDIT STATISTICS",#N/A,FALSE,"STATS";"CF_AND_IS",#N/A,FALSE,"PLAN";"BALSHEET",#N/A,FALSE,"BALANCE SHEET"}</definedName>
    <definedName name="wrn.SHORT." hidden="1">{"CREDIT STATISTICS",#N/A,FALSE,"STATS";"CF_AND_IS",#N/A,FALSE,"PLAN";"BALSHEET",#N/A,FALSE,"BALANCE SHEET"}</definedName>
    <definedName name="wrn.suibud." localSheetId="12" hidden="1">{"tbl1",#N/A,FALSE,"regul";"tbl2",#N/A,FALSE,"regul"}</definedName>
    <definedName name="wrn.suibud." hidden="1">{"tbl1",#N/A,FALSE,"regul";"tbl2",#N/A,FALSE,"regul"}</definedName>
    <definedName name="wrn.suivi." localSheetId="12" hidden="1">{"moy",#N/A,FALSE,"CAMBRAI";"paie",#N/A,FALSE,"CAMBRAI"}</definedName>
    <definedName name="wrn.suivi." hidden="1">{"moy",#N/A,FALSE,"CAMBRAI";"paie",#N/A,FALSE,"CAMBRAI"}</definedName>
    <definedName name="wrn.SUMMARY." localSheetId="12"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wrn.SUMMARY."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wrn.TARGET._.DCF." localSheetId="12" hidden="1">{"targetdcf",#N/A,FALSE,"Merger consequences";"TARGETASSU",#N/A,FALSE,"Merger consequences";"TERMINAL VALUE",#N/A,FALSE,"Merger consequences"}</definedName>
    <definedName name="wrn.TARGET._.DCF." hidden="1">{"targetdcf",#N/A,FALSE,"Merger consequences";"TARGETASSU",#N/A,FALSE,"Merger consequences";"TERMINAL VALUE",#N/A,FALSE,"Merger consequences"}</definedName>
    <definedName name="wrn.Tipo." localSheetId="17" hidden="1">{#N/A,#N/A,TRUE,"Serviços"}</definedName>
    <definedName name="wrn.Tipo." localSheetId="12" hidden="1">{#N/A,#N/A,TRUE,"Serviços"}</definedName>
    <definedName name="wrn.Tipo." localSheetId="15" hidden="1">{#N/A,#N/A,TRUE,"Serviços"}</definedName>
    <definedName name="wrn.Tipo." localSheetId="11" hidden="1">{#N/A,#N/A,TRUE,"Serviços"}</definedName>
    <definedName name="wrn.Tipo." localSheetId="6" hidden="1">{#N/A,#N/A,TRUE,"Serviços"}</definedName>
    <definedName name="wrn.Tipo." localSheetId="16" hidden="1">{#N/A,#N/A,TRUE,"Serviços"}</definedName>
    <definedName name="wrn.Tipo." hidden="1">{#N/A,#N/A,TRUE,"Serviços"}</definedName>
    <definedName name="wrn.Tipo.." localSheetId="17" hidden="1">{#N/A,#N/A,TRUE,"Serviços"}</definedName>
    <definedName name="wrn.Tipo.." localSheetId="12" hidden="1">{#N/A,#N/A,TRUE,"Serviços"}</definedName>
    <definedName name="wrn.Tipo.." localSheetId="15" hidden="1">{#N/A,#N/A,TRUE,"Serviços"}</definedName>
    <definedName name="wrn.Tipo.." localSheetId="11" hidden="1">{#N/A,#N/A,TRUE,"Serviços"}</definedName>
    <definedName name="wrn.Tipo.." localSheetId="6" hidden="1">{#N/A,#N/A,TRUE,"Serviços"}</definedName>
    <definedName name="wrn.Tipo.." localSheetId="16" hidden="1">{#N/A,#N/A,TRUE,"Serviços"}</definedName>
    <definedName name="wrn.Tipo.." hidden="1">{#N/A,#N/A,TRUE,"Serviços"}</definedName>
    <definedName name="wrn.Todo." localSheetId="12" hidden="1">{#N/A,#N/A,TRUE,"Graficos";#N/A,#N/A,TRUE,"P.Ingresos";#N/A,#N/A,TRUE,"P.Gastos";#N/A,#N/A,TRUE,"I.Trafico";#N/A,#N/A,TRUE,"I.Peajes";#N/A,#N/A,TRUE,"G.Operativos";#N/A,#N/A,TRUE,"Cf Proyecto";#N/A,#N/A,TRUE,"C.PYG";#N/A,#N/A,TRUE,"Balance";#N/A,#N/A,TRUE,"TIR AC";#N/A,#N/A,TRUE,"Ratios";#N/A,#N/A,TRUE,"Amortizacion";#N/A,#N/A,TRUE,"FC fin";#N/A,#N/A,TRUE,"Coeficientes";#N/A,#N/A,TRUE,"Tesoreria";#N/A,#N/A,TRUE,"Prest.inv";#N/A,#N/A,TRUE,"Obligacion";#N/A,#N/A,TRUE,"Impuestos";#N/A,#N/A,TRUE,"Reservas";#N/A,#N/A,TRUE,"Inversion";#N/A,#N/A,TRUE,"P.Inversion";#N/A,#N/A,TRUE,"C.Fl Inv.";#N/A,#N/A,TRUE,"VAN Oferta"}</definedName>
    <definedName name="wrn.Todo." hidden="1">{#N/A,#N/A,TRUE,"Graficos";#N/A,#N/A,TRUE,"P.Ingresos";#N/A,#N/A,TRUE,"P.Gastos";#N/A,#N/A,TRUE,"I.Trafico";#N/A,#N/A,TRUE,"I.Peajes";#N/A,#N/A,TRUE,"G.Operativos";#N/A,#N/A,TRUE,"Cf Proyecto";#N/A,#N/A,TRUE,"C.PYG";#N/A,#N/A,TRUE,"Balance";#N/A,#N/A,TRUE,"TIR AC";#N/A,#N/A,TRUE,"Ratios";#N/A,#N/A,TRUE,"Amortizacion";#N/A,#N/A,TRUE,"FC fin";#N/A,#N/A,TRUE,"Coeficientes";#N/A,#N/A,TRUE,"Tesoreria";#N/A,#N/A,TRUE,"Prest.inv";#N/A,#N/A,TRUE,"Obligacion";#N/A,#N/A,TRUE,"Impuestos";#N/A,#N/A,TRUE,"Reservas";#N/A,#N/A,TRUE,"Inversion";#N/A,#N/A,TRUE,"P.Inversion";#N/A,#N/A,TRUE,"C.Fl Inv.";#N/A,#N/A,TRUE,"VAN Oferta"}</definedName>
    <definedName name="wrn.TOTAL." localSheetId="12" hidden="1">{#N/A,#N/A,FALSE,"INVERSIONES Y AMORTIZ";#N/A,#N/A,FALSE,"BALANCE";#N/A,#N/A,FALSE,"CUENTA DE PYG";#N/A,#N/A,FALSE,"CUENTA DE PYG (2)";#N/A,#N/A,FALSE,"RATIOS";#N/A,#N/A,FALSE,"G. PERSONAL";#N/A,#N/A,FALSE,"G. SOCIALES";#N/A,#N/A,FALSE,"G. GENERALES";#N/A,#N/A,FALSE,"LINEAS DE PRODUCTOS"}</definedName>
    <definedName name="wrn.TOTAL." hidden="1">{#N/A,#N/A,FALSE,"INVERSIONES Y AMORTIZ";#N/A,#N/A,FALSE,"BALANCE";#N/A,#N/A,FALSE,"CUENTA DE PYG";#N/A,#N/A,FALSE,"CUENTA DE PYG (2)";#N/A,#N/A,FALSE,"RATIOS";#N/A,#N/A,FALSE,"G. PERSONAL";#N/A,#N/A,FALSE,"G. SOCIALES";#N/A,#N/A,FALSE,"G. GENERALES";#N/A,#N/A,FALSE,"LINEAS DE PRODUCTOS"}</definedName>
    <definedName name="wrn.totsuivi." localSheetId="12" hidden="1">{"TOTMOY",#N/A,FALSE,"TOTFDP";"TOTPAIE",#N/A,FALSE,"TOTFDP"}</definedName>
    <definedName name="wrn.totsuivi." hidden="1">{"TOTMOY",#N/A,FALSE,"TOTFDP";"TOTPAIE",#N/A,FALSE,"TOTFDP"}</definedName>
    <definedName name="wrn.VENTAS." localSheetId="12" hidden="1">{"VENTAS1",#N/A,FALSE,"VENTAS";"VENTAS2",#N/A,FALSE,"VENTAS";"VENTAS3",#N/A,FALSE,"VENTAS";"VENTAS4",#N/A,FALSE,"VENTAS";"VENTAS5",#N/A,FALSE,"VENTAS";"VENTAS6",#N/A,FALSE,"VENTAS";"VENTAS7",#N/A,FALSE,"VENTAS";"VENTAS8",#N/A,FALSE,"VENTAS"}</definedName>
    <definedName name="wrn.VENTAS." hidden="1">{"VENTAS1",#N/A,FALSE,"VENTAS";"VENTAS2",#N/A,FALSE,"VENTAS";"VENTAS3",#N/A,FALSE,"VENTAS";"VENTAS4",#N/A,FALSE,"VENTAS";"VENTAS5",#N/A,FALSE,"VENTAS";"VENTAS6",#N/A,FALSE,"VENTAS";"VENTAS7",#N/A,FALSE,"VENTAS";"VENTAS8",#N/A,FALSE,"VENTAS"}</definedName>
    <definedName name="wrn.ventas.1" localSheetId="12" hidden="1">{"VENTAS1",#N/A,FALSE,"VENTAS";"VENTAS2",#N/A,FALSE,"VENTAS";"VENTAS3",#N/A,FALSE,"VENTAS";"VENTAS4",#N/A,FALSE,"VENTAS";"VENTAS5",#N/A,FALSE,"VENTAS";"VENTAS6",#N/A,FALSE,"VENTAS";"VENTAS7",#N/A,FALSE,"VENTAS";"VENTAS8",#N/A,FALSE,"VENTAS"}</definedName>
    <definedName name="wrn.ventas.1" hidden="1">{"VENTAS1",#N/A,FALSE,"VENTAS";"VENTAS2",#N/A,FALSE,"VENTAS";"VENTAS3",#N/A,FALSE,"VENTAS";"VENTAS4",#N/A,FALSE,"VENTAS";"VENTAS5",#N/A,FALSE,"VENTAS";"VENTAS6",#N/A,FALSE,"VENTAS";"VENTAS7",#N/A,FALSE,"VENTAS";"VENTAS8",#N/A,FALSE,"VENTAS"}</definedName>
    <definedName name="wrn.Wacc." localSheetId="12" hidden="1">{"Area1",#N/A,FALSE,"OREWACC";"Area2",#N/A,FALSE,"OREWACC"}</definedName>
    <definedName name="wrn.Wacc." hidden="1">{"Area1",#N/A,FALSE,"OREWACC";"Area2",#N/A,FALSE,"OREWACC"}</definedName>
    <definedName name="wrn1.history" localSheetId="12" hidden="1">{#N/A,#N/A,FALSE,"model"}</definedName>
    <definedName name="wrn1.history" hidden="1">{#N/A,#N/A,FALSE,"model"}</definedName>
    <definedName name="wrn3.histroic" localSheetId="12" hidden="1">{#N/A,#N/A,FALSE,"model"}</definedName>
    <definedName name="wrn3.histroic" hidden="1">{#N/A,#N/A,FALSE,"model"}</definedName>
    <definedName name="ws" localSheetId="12">#REF!</definedName>
    <definedName name="ws" localSheetId="11">#REF!</definedName>
    <definedName name="ws" localSheetId="14">#REF!</definedName>
    <definedName name="ws">#REF!</definedName>
    <definedName name="wvu.ACC." localSheetId="12" hidden="1">{TRUE,TRUE,-1.25,-15.5,484.5,278.25,FALSE,FALSE,TRUE,FALSE,0,1,#N/A,452,#N/A,5.92592592592593,22.5714285714286,1,FALSE,FALSE,3,TRUE,1,FALSE,100,"Swvu.ACC.","ACwvu.ACC.",#N/A,FALSE,FALSE,0,0,0,0,2,"","",FALSE,FALSE,FALSE,FALSE,1,90,#N/A,#N/A,"=R1C1:R650C11",FALSE,#N/A,#N/A,FALSE,FALSE,FALSE,1,65532,65532,FALSE,FALSE,TRUE,TRUE,TRUE}</definedName>
    <definedName name="wvu.ACC." hidden="1">{TRUE,TRUE,-1.25,-15.5,484.5,278.25,FALSE,FALSE,TRUE,FALSE,0,1,#N/A,452,#N/A,5.92592592592593,22.5714285714286,1,FALSE,FALSE,3,TRUE,1,FALSE,100,"Swvu.ACC.","ACwvu.ACC.",#N/A,FALSE,FALSE,0,0,0,0,2,"","",FALSE,FALSE,FALSE,FALSE,1,90,#N/A,#N/A,"=R1C1:R650C11",FALSE,#N/A,#N/A,FALSE,FALSE,FALSE,1,65532,65532,FALSE,FALSE,TRUE,TRUE,TRUE}</definedName>
    <definedName name="wvu.AFAC." localSheetId="12" hidden="1">{TRUE,TRUE,-1.25,-15.5,484.5,278.25,FALSE,FALSE,TRUE,FALSE,0,1,#N/A,551,#N/A,5.92592592592593,22.5714285714286,1,FALSE,FALSE,3,TRUE,1,FALSE,100,"Swvu.AFAC.","ACwvu.AFAC.",#N/A,FALSE,FALSE,0,0,0,0,2,"","",FALSE,FALSE,FALSE,FALSE,1,90,#N/A,#N/A,"=R1C1:R650C11",FALSE,#N/A,#N/A,FALSE,FALSE,FALSE,1,65532,65532,FALSE,FALSE,TRUE,TRUE,TRUE}</definedName>
    <definedName name="wvu.AFAC." hidden="1">{TRUE,TRUE,-1.25,-15.5,484.5,278.25,FALSE,FALSE,TRUE,FALSE,0,1,#N/A,551,#N/A,5.92592592592593,22.5714285714286,1,FALSE,FALSE,3,TRUE,1,FALSE,100,"Swvu.AFAC.","ACwvu.AFAC.",#N/A,FALSE,FALSE,0,0,0,0,2,"","",FALSE,FALSE,FALSE,FALSE,1,90,#N/A,#N/A,"=R1C1:R650C11",FALSE,#N/A,#N/A,FALSE,FALSE,FALSE,1,65532,65532,FALSE,FALSE,TRUE,TRUE,TRUE}</definedName>
    <definedName name="wvu.ELIMLUCRO." localSheetId="12" hidden="1">{TRUE,TRUE,-1.25,-15.5,484.5,278.25,FALSE,FALSE,TRUE,FALSE,0,3,#N/A,574,#N/A,6.75,22.5714285714286,1,FALSE,FALSE,3,TRUE,1,FALSE,100,"Swvu.ELIMLUCRO.","ACwvu.ELIMLUCRO.",#N/A,FALSE,FALSE,0,0,0,0,2,"","",FALSE,FALSE,FALSE,FALSE,1,90,#N/A,#N/A,"=R1C1:R650C11",FALSE,#N/A,#N/A,FALSE,FALSE,FALSE,1,65532,65532,FALSE,FALSE,TRUE,TRUE,TRUE}</definedName>
    <definedName name="wvu.ELIMLUCRO." hidden="1">{TRUE,TRUE,-1.25,-15.5,484.5,278.25,FALSE,FALSE,TRUE,FALSE,0,3,#N/A,574,#N/A,6.75,22.5714285714286,1,FALSE,FALSE,3,TRUE,1,FALSE,100,"Swvu.ELIMLUCRO.","ACwvu.ELIMLUCRO.",#N/A,FALSE,FALSE,0,0,0,0,2,"","",FALSE,FALSE,FALSE,FALSE,1,90,#N/A,#N/A,"=R1C1:R650C11",FALSE,#N/A,#N/A,FALSE,FALSE,FALSE,1,65532,65532,FALSE,FALSE,TRUE,TRUE,TRUE}</definedName>
    <definedName name="wvu.ESTOQUES." localSheetId="12" hidden="1">{TRUE,TRUE,-1.25,-15.5,484.5,278.25,FALSE,FALSE,TRUE,FALSE,0,1,#N/A,183,#N/A,5.92592592592593,22.5714285714286,1,FALSE,FALSE,3,TRUE,1,FALSE,100,"Swvu.ESTOQUES.","ACwvu.ESTOQUES.",#N/A,FALSE,FALSE,0,0,0,0,2,"","",FALSE,FALSE,FALSE,FALSE,1,90,#N/A,#N/A,"=R1C1:R650C11",FALSE,#N/A,#N/A,FALSE,FALSE,FALSE,1,65532,65532,FALSE,FALSE,TRUE,TRUE,TRUE}</definedName>
    <definedName name="wvu.ESTOQUES." hidden="1">{TRUE,TRUE,-1.25,-15.5,484.5,278.25,FALSE,FALSE,TRUE,FALSE,0,1,#N/A,183,#N/A,5.92592592592593,22.5714285714286,1,FALSE,FALSE,3,TRUE,1,FALSE,100,"Swvu.ESTOQUES.","ACwvu.ESTOQUES.",#N/A,FALSE,FALSE,0,0,0,0,2,"","",FALSE,FALSE,FALSE,FALSE,1,90,#N/A,#N/A,"=R1C1:R650C11",FALSE,#N/A,#N/A,FALSE,FALSE,FALSE,1,65532,65532,FALSE,FALSE,TRUE,TRUE,TRUE}</definedName>
    <definedName name="wvu.Fabio." localSheetId="12" hidden="1">{TRUE,TRUE,-1.25,-15.5,484.5,276.75,FALSE,FALSE,TRUE,TRUE,0,2,3,6,469,1,1,4,TRUE,TRUE,3,TRUE,1,TRUE,100,"Swvu.Fabio.","ACwvu.Fabio.",#N/A,FALSE,FALSE,0,0,0.393700787401575,0.393700787401575,2,"","&amp;C&amp;""Times New Roman,Bold Italic""&amp;P",TRUE,FALSE,FALSE,FALSE,1,67,#N/A,#N/A,"=R1C2:R497C25","=R1:R7",#N/A,#N/A,FALSE,FALSE,FALSE,1,65532,65532,FALSE,FALSE,TRUE,TRUE,TRUE}</definedName>
    <definedName name="wvu.Fabio." hidden="1">{TRUE,TRUE,-1.25,-15.5,484.5,276.75,FALSE,FALSE,TRUE,TRUE,0,2,3,6,469,1,1,4,TRUE,TRUE,3,TRUE,1,TRUE,100,"Swvu.Fabio.","ACwvu.Fabio.",#N/A,FALSE,FALSE,0,0,0.393700787401575,0.393700787401575,2,"","&amp;C&amp;""Times New Roman,Bold Italic""&amp;P",TRUE,FALSE,FALSE,FALSE,1,67,#N/A,#N/A,"=R1C2:R497C25","=R1:R7",#N/A,#N/A,FALSE,FALSE,FALSE,1,65532,65532,FALSE,FALSE,TRUE,TRUE,TRUE}</definedName>
    <definedName name="wvu.inputs._.raw._.data." localSheetId="12" hidden="1">{TRUE,TRUE,-1.25,-15.5,604.5,369,FALSE,FALSE,TRUE,TRUE,0,1,83,1,38,4,5,4,TRUE,TRUE,3,TRUE,1,TRUE,75,"Swvu.inputs._.raw._.data.","ACwvu.inputs._.raw._.data.",#N/A,FALSE,FALSE,0.5,0.5,0.5,0.5,2,"&amp;F","&amp;A&amp;RPage &amp;P",FALSE,FALSE,FALSE,FALSE,1,60,#N/A,#N/A,"=R1C61:R53C89","=C1:C5",#N/A,#N/A,FALSE,FALSE,FALSE,1,600,600,FALSE,FALSE,TRUE,TRUE,TRUE}</definedName>
    <definedName name="wvu.inputs._.raw._.data." hidden="1">{TRUE,TRUE,-1.25,-15.5,604.5,369,FALSE,FALSE,TRUE,TRUE,0,1,83,1,38,4,5,4,TRUE,TRUE,3,TRUE,1,TRUE,75,"Swvu.inputs._.raw._.data.","ACwvu.inputs._.raw._.data.",#N/A,FALSE,FALSE,0.5,0.5,0.5,0.5,2,"&amp;F","&amp;A&amp;RPage &amp;P",FALSE,FALSE,FALSE,FALSE,1,60,#N/A,#N/A,"=R1C61:R53C89","=C1:C5",#N/A,#N/A,FALSE,FALSE,FALSE,1,600,600,FALSE,FALSE,TRUE,TRUE,TRUE}</definedName>
    <definedName name="wvu.LPERDAS." localSheetId="12" hidden="1">{TRUE,TRUE,-1.25,-15.5,484.5,278.25,FALSE,FALSE,TRUE,FALSE,0,5,#N/A,63,#N/A,7.47457627118644,22.5714285714286,1,FALSE,FALSE,3,TRUE,1,FALSE,100,"Swvu.LPERDAS.","ACwvu.LPERDAS.",#N/A,FALSE,FALSE,0,0,0,0,2,"","",FALSE,FALSE,FALSE,FALSE,1,90,#N/A,#N/A,"=R1C1:R650C11",FALSE,#N/A,#N/A,FALSE,FALSE,FALSE,1,65532,65532,FALSE,FALSE,TRUE,TRUE,TRUE}</definedName>
    <definedName name="wvu.LPERDAS." hidden="1">{TRUE,TRUE,-1.25,-15.5,484.5,278.25,FALSE,FALSE,TRUE,FALSE,0,5,#N/A,63,#N/A,7.47457627118644,22.5714285714286,1,FALSE,FALSE,3,TRUE,1,FALSE,100,"Swvu.LPERDAS.","ACwvu.LPERDAS.",#N/A,FALSE,FALSE,0,0,0,0,2,"","",FALSE,FALSE,FALSE,FALSE,1,90,#N/A,#N/A,"=R1C1:R650C11",FALSE,#N/A,#N/A,FALSE,FALSE,FALSE,1,65532,65532,FALSE,FALSE,TRUE,TRUE,TRUE}</definedName>
    <definedName name="wvu.Print_Todo." localSheetId="12" hidden="1">{TRUE,TRUE,-1.25,-15.5,484.5,276.75,FALSE,TRUE,TRUE,TRUE,0,1,1,300,1,1.96296296296296,1.15384615384615,4,TRUE,TRUE,3,TRUE,1,FALSE,75,"Swvu.Print_Todo.","ACwvu.Print_Todo.",#N/A,FALSE,FALSE,0,0,0,0,2,"","",FALSE,FALSE,TRUE,FALSE,1,#N/A,2,10,"=R1C1:R636C40",FALSE,#N/A,#N/A,FALSE,FALSE,FALSE,9,300,300,FALSE,TRUE,TRUE,TRUE,TRUE}</definedName>
    <definedName name="wvu.Print_Todo." hidden="1">{TRUE,TRUE,-1.25,-15.5,484.5,276.75,FALSE,TRUE,TRUE,TRUE,0,1,1,300,1,1.96296296296296,1.15384615384615,4,TRUE,TRUE,3,TRUE,1,FALSE,75,"Swvu.Print_Todo.","ACwvu.Print_Todo.",#N/A,FALSE,FALSE,0,0,0,0,2,"","",FALSE,FALSE,TRUE,FALSE,1,#N/A,2,10,"=R1C1:R636C40",FALSE,#N/A,#N/A,FALSE,FALSE,FALSE,9,300,300,FALSE,TRUE,TRUE,TRUE,TRUE}</definedName>
    <definedName name="wvu.RES432." localSheetId="12" hidden="1">{TRUE,TRUE,-1.25,-15.5,484.5,278.25,FALSE,FALSE,TRUE,FALSE,0,5,#N/A,593,#N/A,7.47457627118644,22.5714285714286,1,FALSE,FALSE,3,TRUE,1,FALSE,100,"Swvu.RES432.","ACwvu.RES432.",#N/A,FALSE,FALSE,0,0,0,0,2,"","",FALSE,FALSE,FALSE,FALSE,1,90,#N/A,#N/A,"=R1C1:R650C11",FALSE,#N/A,#N/A,FALSE,FALSE,FALSE,1,65532,65532,FALSE,FALSE,TRUE,TRUE,TRUE}</definedName>
    <definedName name="wvu.RES432." hidden="1">{TRUE,TRUE,-1.25,-15.5,484.5,278.25,FALSE,FALSE,TRUE,FALSE,0,5,#N/A,593,#N/A,7.47457627118644,22.5714285714286,1,FALSE,FALSE,3,TRUE,1,FALSE,100,"Swvu.RES432.","ACwvu.RES432.",#N/A,FALSE,FALSE,0,0,0,0,2,"","",FALSE,FALSE,FALSE,FALSE,1,90,#N/A,#N/A,"=R1C1:R650C11",FALSE,#N/A,#N/A,FALSE,FALSE,FALSE,1,65532,65532,FALSE,FALSE,TRUE,TRUE,TRUE}</definedName>
    <definedName name="wvu.Socios._.95." localSheetId="12" hidden="1">{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wvu.Socios._.95." hidden="1">{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wvu.summary1." localSheetId="12" hidden="1">{TRUE,TRUE,-1.25,-15.5,604.5,369,FALSE,FALSE,TRUE,TRUE,0,1,#N/A,1,#N/A,20.5555555555556,28.9285714285714,1,FALSE,FALSE,3,TRUE,1,FALSE,80,"Swvu.summary1.","ACwvu.summary1.",#N/A,FALSE,FALSE,0.5,0.5,0.5,0.5,2,"&amp;F","&amp;L&amp;D&amp;C&amp;A&amp;RPage &amp;P",TRUE,FALSE,FALSE,FALSE,1,50,#N/A,#N/A,"=R1C1:R55C31",FALSE,#N/A,#N/A,FALSE,FALSE,TRUE,1,600,600,FALSE,FALSE,TRUE,TRUE,TRUE}</definedName>
    <definedName name="wvu.summary1." hidden="1">{TRUE,TRUE,-1.25,-15.5,604.5,369,FALSE,FALSE,TRUE,TRUE,0,1,#N/A,1,#N/A,20.5555555555556,28.9285714285714,1,FALSE,FALSE,3,TRUE,1,FALSE,80,"Swvu.summary1.","ACwvu.summary1.",#N/A,FALSE,FALSE,0.5,0.5,0.5,0.5,2,"&amp;F","&amp;L&amp;D&amp;C&amp;A&amp;RPage &amp;P",TRUE,FALSE,FALSE,FALSE,1,50,#N/A,#N/A,"=R1C1:R55C31",FALSE,#N/A,#N/A,FALSE,FALSE,TRUE,1,600,600,FALSE,FALSE,TRUE,TRUE,TRUE}</definedName>
    <definedName name="wvu.summary2." localSheetId="12" hidden="1">{TRUE,TRUE,-1.25,-15.5,604.5,369,FALSE,FALSE,TRUE,TRUE,0,1,#N/A,41,#N/A,20.5555555555556,27.0714285714286,1,FALSE,FALSE,3,TRUE,1,FALSE,80,"Swvu.summary2.","ACwvu.summary2.",#N/A,FALSE,FALSE,0.5,0.5,0.5,0.5,2,"&amp;F","&amp;A&amp;RPage &amp;P",TRUE,FALSE,FALSE,FALSE,1,50,#N/A,#N/A,"=R56C1:R103C31",FALSE,#N/A,#N/A,FALSE,FALSE,TRUE,1,600,600,FALSE,FALSE,TRUE,TRUE,TRUE}</definedName>
    <definedName name="wvu.summary2." hidden="1">{TRUE,TRUE,-1.25,-15.5,604.5,369,FALSE,FALSE,TRUE,TRUE,0,1,#N/A,41,#N/A,20.5555555555556,27.0714285714286,1,FALSE,FALSE,3,TRUE,1,FALSE,80,"Swvu.summary2.","ACwvu.summary2.",#N/A,FALSE,FALSE,0.5,0.5,0.5,0.5,2,"&amp;F","&amp;A&amp;RPage &amp;P",TRUE,FALSE,FALSE,FALSE,1,50,#N/A,#N/A,"=R56C1:R103C31",FALSE,#N/A,#N/A,FALSE,FALSE,TRUE,1,600,600,FALSE,FALSE,TRUE,TRUE,TRUE}</definedName>
    <definedName name="wvu.summary3." localSheetId="12" hidden="1">{TRUE,TRUE,-1.25,-15.5,604.5,369,FALSE,FALSE,TRUE,TRUE,0,1,#N/A,91,#N/A,20.5555555555556,24.8571428571429,1,FALSE,FALSE,3,TRUE,1,FALSE,80,"Swvu.summary3.","ACwvu.summary3.",#N/A,FALSE,FALSE,0.5,0.5,0.5,0.5,2,"&amp;F","&amp;A&amp;RPage &amp;P",TRUE,FALSE,FALSE,FALSE,1,50,#N/A,#N/A,"=R104C1:R153C31",FALSE,#N/A,#N/A,FALSE,FALSE,TRUE,1,600,600,FALSE,FALSE,TRUE,TRUE,TRUE}</definedName>
    <definedName name="wvu.summary3." hidden="1">{TRUE,TRUE,-1.25,-15.5,604.5,369,FALSE,FALSE,TRUE,TRUE,0,1,#N/A,91,#N/A,20.5555555555556,24.8571428571429,1,FALSE,FALSE,3,TRUE,1,FALSE,80,"Swvu.summary3.","ACwvu.summary3.",#N/A,FALSE,FALSE,0.5,0.5,0.5,0.5,2,"&amp;F","&amp;A&amp;RPage &amp;P",TRUE,FALSE,FALSE,FALSE,1,50,#N/A,#N/A,"=R104C1:R153C31",FALSE,#N/A,#N/A,FALSE,FALSE,TRUE,1,600,600,FALSE,FALSE,TRUE,TRUE,TRUE}</definedName>
    <definedName name="wvu.VERLUCRO." localSheetId="12" hidden="1">{FALSE,FALSE,-1.25,-15.5,484.5,278.25,FALSE,FALSE,TRUE,FALSE,0,1,#N/A,1106,#N/A,12.4059405940594,23.2666666666667,1,FALSE,FALSE,3,TRUE,1,FALSE,100,"Swvu.VERLUCRO.","ACwvu.VERLUCRO.",#N/A,FALSE,FALSE,0,0,0,0,1,"","",TRUE,FALSE,FALSE,FALSE,1,95,#N/A,#N/A,FALSE,FALSE,FALSE,FALSE,FALSE,FALSE,FALSE,1,65532,65532,FALSE,FALSE,TRUE,TRUE,TRUE}</definedName>
    <definedName name="wvu.VERLUCRO." hidden="1">{FALSE,FALSE,-1.25,-15.5,484.5,278.25,FALSE,FALSE,TRUE,FALSE,0,1,#N/A,1106,#N/A,12.4059405940594,23.2666666666667,1,FALSE,FALSE,3,TRUE,1,FALSE,100,"Swvu.VERLUCRO.","ACwvu.VERLUCRO.",#N/A,FALSE,FALSE,0,0,0,0,1,"","",TRUE,FALSE,FALSE,FALSE,1,95,#N/A,#N/A,FALSE,FALSE,FALSE,FALSE,FALSE,FALSE,FALSE,1,65532,65532,FALSE,FALSE,TRUE,TRUE,TRUE}</definedName>
    <definedName name="wvwa\" localSheetId="12" hidden="1">{#N/A,#N/A,TRUE,"Serviços"}</definedName>
    <definedName name="wvwa\" hidden="1">{#N/A,#N/A,TRUE,"Serviços"}</definedName>
    <definedName name="ww" localSheetId="12">"'file:///Y:/ENGENHARIA/Deise Aoki/PATOS - OK/PATOS 05-09-2007-ok/Laptop - Arquivos/DNIT/PATOs/Rondonópolis/PATO_BR-364_km_000_ao_km_11290_LICITAÇÃO MAIO DE 2007.xls'#$reg_mec_fx_dm_.$#REF!$#REF!:$#REF!$#REF!"</definedName>
    <definedName name="WW" localSheetId="11">#REF!</definedName>
    <definedName name="ww">"'file:///Y:/ENGENHARIA/Deise Aoki/PATOS - OK/PATOS 05-09-2007-ok/Laptop - Arquivos/DNIT/PATOs/Rondonópolis/PATO_BR-364_km_000_ao_km_11290_LICITAÇÃO MAIO DE 2007.xls'#$reg_mec_fx_dm_.$#REF!$#REF!:$#REF!$#REF!"</definedName>
    <definedName name="ww_27" localSheetId="12">#REF!</definedName>
    <definedName name="ww_27">#REF!</definedName>
    <definedName name="ww_28" localSheetId="12">#REF!</definedName>
    <definedName name="ww_28">#REF!</definedName>
    <definedName name="ww_29" localSheetId="12">#REF!</definedName>
    <definedName name="ww_29">#REF!</definedName>
    <definedName name="www" localSheetId="12">BDI!www</definedName>
    <definedName name="www">[0]!www</definedName>
    <definedName name="wwwww" localSheetId="12" hidden="1">{#N/A,#N/A,FALSE,"MO (2)"}</definedName>
    <definedName name="wwwww" localSheetId="11" hidden="1">{#N/A,#N/A,FALSE,"MO (2)"}</definedName>
    <definedName name="wwwww" hidden="1">{#N/A,#N/A,FALSE,"MO (2)"}</definedName>
    <definedName name="wwwww1" localSheetId="12" hidden="1">{#N/A,#N/A,FALSE,"QD_F1 Invest Detalhado";#N/A,#N/A,FALSE,"QD_F3 Invest_Comparado";#N/A,#N/A,FALSE,"QD_B Trafego";#N/A,#N/A,FALSE,"QD_D0 Custos Operacionais";#N/A,#N/A,FALSE,"QD_C Receita";#N/A,#N/A,FALSE,"QD_D Custos";#N/A,#N/A,FALSE,"QD_E Resultado";#N/A,#N/A,FALSE,"QD_G Fluxo Caixa"}</definedName>
    <definedName name="wwwww1" hidden="1">{#N/A,#N/A,FALSE,"QD_F1 Invest Detalhado";#N/A,#N/A,FALSE,"QD_F3 Invest_Comparado";#N/A,#N/A,FALSE,"QD_B Trafego";#N/A,#N/A,FALSE,"QD_D0 Custos Operacionais";#N/A,#N/A,FALSE,"QD_C Receita";#N/A,#N/A,FALSE,"QD_D Custos";#N/A,#N/A,FALSE,"QD_E Resultado";#N/A,#N/A,FALSE,"QD_G Fluxo Caixa"}</definedName>
    <definedName name="wwwwwb" localSheetId="12" hidden="1">{#N/A,#N/A,TRUE,"Serviços"}</definedName>
    <definedName name="wwwwwb" hidden="1">{#N/A,#N/A,TRUE,"Serviços"}</definedName>
    <definedName name="wwwwww" localSheetId="12" hidden="1">{#N/A,#N/A,FALSE,"MO (2)"}</definedName>
    <definedName name="wwwwww" localSheetId="11" hidden="1">{#N/A,#N/A,FALSE,"MO (2)"}</definedName>
    <definedName name="wwwwww" hidden="1">{#N/A,#N/A,FALSE,"MO (2)"}</definedName>
    <definedName name="wwwwww1" localSheetId="12" hidden="1">{#N/A,#N/A,FALSE,"QD_F1 Invest Detalhado";#N/A,#N/A,FALSE,"QD_F3 Invest_Comparado";#N/A,#N/A,FALSE,"QD_B Trafego";#N/A,#N/A,FALSE,"QD_D0 Custos Operacionais";#N/A,#N/A,FALSE,"QD_C Receita";#N/A,#N/A,FALSE,"QD_D Custos";#N/A,#N/A,FALSE,"QD_E Resultado";#N/A,#N/A,FALSE,"QD_G Fluxo Caixa"}</definedName>
    <definedName name="wwwwww1" hidden="1">{#N/A,#N/A,FALSE,"QD_F1 Invest Detalhado";#N/A,#N/A,FALSE,"QD_F3 Invest_Comparado";#N/A,#N/A,FALSE,"QD_B Trafego";#N/A,#N/A,FALSE,"QD_D0 Custos Operacionais";#N/A,#N/A,FALSE,"QD_C Receita";#N/A,#N/A,FALSE,"QD_D Custos";#N/A,#N/A,FALSE,"QD_E Resultado";#N/A,#N/A,FALSE,"QD_G Fluxo Caixa"}</definedName>
    <definedName name="wwwwwwwwwwwwwwwwwww" localSheetId="12" hidden="1">{#N/A,#N/A,FALSE,"QD_F1 Invest Detalhado";#N/A,#N/A,FALSE,"QD_F3 Invest_Comparado";#N/A,#N/A,FALSE,"QD_B Trafego";#N/A,#N/A,FALSE,"QD_D0 Custos Operacionais";#N/A,#N/A,FALSE,"QD_C Receita";#N/A,#N/A,FALSE,"QD_D Custos";#N/A,#N/A,FALSE,"QD_E Resultado";#N/A,#N/A,FALSE,"QD_G Fluxo Caixa"}</definedName>
    <definedName name="wwwwwwwwwwwwwwwwwww" hidden="1">{#N/A,#N/A,FALSE,"QD_F1 Invest Detalhado";#N/A,#N/A,FALSE,"QD_F3 Invest_Comparado";#N/A,#N/A,FALSE,"QD_B Trafego";#N/A,#N/A,FALSE,"QD_D0 Custos Operacionais";#N/A,#N/A,FALSE,"QD_C Receita";#N/A,#N/A,FALSE,"QD_D Custos";#N/A,#N/A,FALSE,"QD_E Resultado";#N/A,#N/A,FALSE,"QD_G Fluxo Caixa"}</definedName>
    <definedName name="wwwwwwwwwwwwwwwwwwwwwwwwwwwww" localSheetId="12">#REF!</definedName>
    <definedName name="wwwwwwwwwwwwwwwwwwwwwwwwwwwww">#REF!</definedName>
    <definedName name="x" localSheetId="12">#REF!</definedName>
    <definedName name="x" localSheetId="11">#REF!</definedName>
    <definedName name="x" localSheetId="14">#REF!</definedName>
    <definedName name="x">#REF!</definedName>
    <definedName name="x_10" localSheetId="12">#REF!</definedName>
    <definedName name="x_10" localSheetId="11">#N/A</definedName>
    <definedName name="x_10" localSheetId="14">#REF!</definedName>
    <definedName name="x_10">#REF!</definedName>
    <definedName name="x_11">#N/A</definedName>
    <definedName name="x_12">#N/A</definedName>
    <definedName name="x_13">#N/A</definedName>
    <definedName name="x_14">#N/A</definedName>
    <definedName name="x_15">#N/A</definedName>
    <definedName name="x_16">#N/A</definedName>
    <definedName name="x_17">#N/A</definedName>
    <definedName name="x_18">#N/A</definedName>
    <definedName name="x_24" localSheetId="12">#REF!</definedName>
    <definedName name="x_24">#REF!</definedName>
    <definedName name="x_25" localSheetId="12">#REF!</definedName>
    <definedName name="x_25" localSheetId="11">#REF!</definedName>
    <definedName name="x_25" localSheetId="14">#REF!</definedName>
    <definedName name="x_25">#REF!</definedName>
    <definedName name="x_26" localSheetId="12">#REF!</definedName>
    <definedName name="x_26">#REF!</definedName>
    <definedName name="x_27" localSheetId="12">#REF!</definedName>
    <definedName name="x_27" localSheetId="11">#REF!</definedName>
    <definedName name="x_27" localSheetId="14">#REF!</definedName>
    <definedName name="x_27">#REF!</definedName>
    <definedName name="x_28" localSheetId="12">#REF!</definedName>
    <definedName name="x_28">#REF!</definedName>
    <definedName name="x_29" localSheetId="12">#REF!</definedName>
    <definedName name="x_29" localSheetId="11">#REF!</definedName>
    <definedName name="x_29" localSheetId="14">#REF!</definedName>
    <definedName name="x_29">#REF!</definedName>
    <definedName name="x_3" localSheetId="12">#REF!</definedName>
    <definedName name="x_3">#REF!</definedName>
    <definedName name="x_31" localSheetId="12">#REF!</definedName>
    <definedName name="x_31" localSheetId="11">#REF!</definedName>
    <definedName name="x_31" localSheetId="14">#REF!</definedName>
    <definedName name="x_31">#REF!</definedName>
    <definedName name="x_4" localSheetId="12">#REF!</definedName>
    <definedName name="x_4">#REF!</definedName>
    <definedName name="x_5">#N/A</definedName>
    <definedName name="x_6">#N/A</definedName>
    <definedName name="x_7">#N/A</definedName>
    <definedName name="x_8">#N/A</definedName>
    <definedName name="x_9" localSheetId="12">#REF!</definedName>
    <definedName name="x_9" localSheetId="11">#N/A</definedName>
    <definedName name="x_9" localSheetId="14">#REF!</definedName>
    <definedName name="x_9">#REF!</definedName>
    <definedName name="xc32dd">#N/A</definedName>
    <definedName name="XCERRVTRT" localSheetId="12">#REF!</definedName>
    <definedName name="XCERRVTRT">#REF!</definedName>
    <definedName name="xcfdc" localSheetId="12">#REF!</definedName>
    <definedName name="xcfdc">#REF!</definedName>
    <definedName name="XDETRRTVBT" localSheetId="12">#REF!</definedName>
    <definedName name="XDETRRTVBT">#REF!</definedName>
    <definedName name="XDFGVGFVG" localSheetId="12">#REF!</definedName>
    <definedName name="XDFGVGFVG">#REF!</definedName>
    <definedName name="xedc" localSheetId="12">#REF!</definedName>
    <definedName name="xedc">#REF!</definedName>
    <definedName name="xedcvf" localSheetId="12">#REF!</definedName>
    <definedName name="xedcvf">#REF!</definedName>
    <definedName name="XERVRBVYTB" localSheetId="12">#REF!</definedName>
    <definedName name="XERVRBVYTB">#REF!</definedName>
    <definedName name="XERVTBVRTBTR" localSheetId="12">#REF!</definedName>
    <definedName name="XERVTBVRTBTR">#REF!</definedName>
    <definedName name="xfcrtr" localSheetId="12">#REF!</definedName>
    <definedName name="xfcrtr">#REF!</definedName>
    <definedName name="xhvnh" localSheetId="12">#REF!</definedName>
    <definedName name="xhvnh">#REF!</definedName>
    <definedName name="XREF_COLUMN_1" localSheetId="12" hidden="1">#REF!</definedName>
    <definedName name="XREF_COLUMN_1" hidden="1">#REF!</definedName>
    <definedName name="XREF_COLUMN_10" localSheetId="12" hidden="1">#REF!</definedName>
    <definedName name="XREF_COLUMN_10" hidden="1">#REF!</definedName>
    <definedName name="XREF_COLUMN_11" localSheetId="12" hidden="1">#REF!</definedName>
    <definedName name="XREF_COLUMN_11" hidden="1">#REF!</definedName>
    <definedName name="XREF_COLUMN_12" localSheetId="12" hidden="1">#REF!</definedName>
    <definedName name="XREF_COLUMN_12" hidden="1">#REF!</definedName>
    <definedName name="XREF_COLUMN_13" localSheetId="12" hidden="1">#REF!</definedName>
    <definedName name="XREF_COLUMN_13" hidden="1">#REF!</definedName>
    <definedName name="XREF_COLUMN_14" localSheetId="12" hidden="1">#REF!</definedName>
    <definedName name="XREF_COLUMN_14" hidden="1">#REF!</definedName>
    <definedName name="XREF_COLUMN_15" localSheetId="12" hidden="1">#REF!</definedName>
    <definedName name="XREF_COLUMN_15" hidden="1">#REF!</definedName>
    <definedName name="XREF_COLUMN_16" localSheetId="12" hidden="1">#REF!</definedName>
    <definedName name="XREF_COLUMN_16" hidden="1">#REF!</definedName>
    <definedName name="XREF_COLUMN_17" localSheetId="12" hidden="1">#REF!</definedName>
    <definedName name="XREF_COLUMN_17" hidden="1">#REF!</definedName>
    <definedName name="XREF_COLUMN_18" localSheetId="12" hidden="1">#REF!</definedName>
    <definedName name="XREF_COLUMN_18" hidden="1">#REF!</definedName>
    <definedName name="XREF_COLUMN_19" localSheetId="12" hidden="1">#REF!</definedName>
    <definedName name="XREF_COLUMN_19" hidden="1">#REF!</definedName>
    <definedName name="XREF_COLUMN_2" localSheetId="12" hidden="1">#REF!</definedName>
    <definedName name="XREF_COLUMN_2" hidden="1">#REF!</definedName>
    <definedName name="XREF_COLUMN_20" localSheetId="12" hidden="1">#REF!</definedName>
    <definedName name="XREF_COLUMN_20" hidden="1">#REF!</definedName>
    <definedName name="XREF_COLUMN_21" localSheetId="12" hidden="1">#REF!</definedName>
    <definedName name="XREF_COLUMN_21" hidden="1">#REF!</definedName>
    <definedName name="XREF_COLUMN_22" localSheetId="12" hidden="1">#REF!</definedName>
    <definedName name="XREF_COLUMN_22" hidden="1">#REF!</definedName>
    <definedName name="XREF_COLUMN_23" localSheetId="12" hidden="1">#REF!</definedName>
    <definedName name="XREF_COLUMN_23" hidden="1">#REF!</definedName>
    <definedName name="XREF_COLUMN_24" localSheetId="12" hidden="1">#REF!</definedName>
    <definedName name="XREF_COLUMN_24" hidden="1">#REF!</definedName>
    <definedName name="XREF_COLUMN_25" localSheetId="12" hidden="1">#REF!</definedName>
    <definedName name="XREF_COLUMN_25" hidden="1">#REF!</definedName>
    <definedName name="XREF_COLUMN_26" localSheetId="12" hidden="1">#REF!</definedName>
    <definedName name="XREF_COLUMN_26" hidden="1">#REF!</definedName>
    <definedName name="XREF_COLUMN_27" localSheetId="12" hidden="1">#REF!</definedName>
    <definedName name="XREF_COLUMN_27" hidden="1">#REF!</definedName>
    <definedName name="XREF_COLUMN_28" localSheetId="12" hidden="1">#REF!</definedName>
    <definedName name="XREF_COLUMN_28" hidden="1">#REF!</definedName>
    <definedName name="XREF_COLUMN_29" localSheetId="12" hidden="1">#REF!</definedName>
    <definedName name="XREF_COLUMN_29" hidden="1">#REF!</definedName>
    <definedName name="XREF_COLUMN_3" localSheetId="12" hidden="1">#REF!</definedName>
    <definedName name="XREF_COLUMN_3" hidden="1">#REF!</definedName>
    <definedName name="XREF_COLUMN_30" localSheetId="12" hidden="1">#REF!</definedName>
    <definedName name="XREF_COLUMN_30" hidden="1">#REF!</definedName>
    <definedName name="XREF_COLUMN_31" localSheetId="12" hidden="1">#REF!</definedName>
    <definedName name="XREF_COLUMN_31" hidden="1">#REF!</definedName>
    <definedName name="XREF_COLUMN_32" localSheetId="12" hidden="1">#REF!</definedName>
    <definedName name="XREF_COLUMN_32" hidden="1">#REF!</definedName>
    <definedName name="XREF_COLUMN_33" localSheetId="12" hidden="1">#REF!</definedName>
    <definedName name="XREF_COLUMN_33" hidden="1">#REF!</definedName>
    <definedName name="XREF_COLUMN_34" localSheetId="12" hidden="1">#REF!</definedName>
    <definedName name="XREF_COLUMN_34" hidden="1">#REF!</definedName>
    <definedName name="XREF_COLUMN_35" localSheetId="12" hidden="1">#REF!</definedName>
    <definedName name="XREF_COLUMN_35" hidden="1">#REF!</definedName>
    <definedName name="XREF_COLUMN_36" localSheetId="12" hidden="1">#REF!</definedName>
    <definedName name="XREF_COLUMN_36" hidden="1">#REF!</definedName>
    <definedName name="XREF_COLUMN_37" localSheetId="12" hidden="1">#REF!</definedName>
    <definedName name="XREF_COLUMN_37" hidden="1">#REF!</definedName>
    <definedName name="XREF_COLUMN_38" localSheetId="12" hidden="1">#REF!</definedName>
    <definedName name="XREF_COLUMN_38" hidden="1">#REF!</definedName>
    <definedName name="XREF_COLUMN_39" localSheetId="12" hidden="1">#REF!</definedName>
    <definedName name="XREF_COLUMN_39" hidden="1">#REF!</definedName>
    <definedName name="XREF_COLUMN_4" localSheetId="12" hidden="1">#REF!</definedName>
    <definedName name="XREF_COLUMN_4" hidden="1">#REF!</definedName>
    <definedName name="XREF_COLUMN_40" localSheetId="12" hidden="1">#REF!</definedName>
    <definedName name="XREF_COLUMN_40" hidden="1">#REF!</definedName>
    <definedName name="XREF_COLUMN_41" localSheetId="12" hidden="1">#REF!</definedName>
    <definedName name="XREF_COLUMN_41" hidden="1">#REF!</definedName>
    <definedName name="XREF_COLUMN_42" localSheetId="12" hidden="1">#REF!</definedName>
    <definedName name="XREF_COLUMN_42" hidden="1">#REF!</definedName>
    <definedName name="XREF_COLUMN_43" localSheetId="12" hidden="1">#REF!</definedName>
    <definedName name="XREF_COLUMN_43" hidden="1">#REF!</definedName>
    <definedName name="XREF_COLUMN_44" localSheetId="12" hidden="1">#REF!</definedName>
    <definedName name="XREF_COLUMN_44" hidden="1">#REF!</definedName>
    <definedName name="XREF_COLUMN_45" localSheetId="12" hidden="1">#REF!</definedName>
    <definedName name="XREF_COLUMN_45" hidden="1">#REF!</definedName>
    <definedName name="XREF_COLUMN_5" localSheetId="12" hidden="1">#REF!</definedName>
    <definedName name="XREF_COLUMN_5" hidden="1">#REF!</definedName>
    <definedName name="XREF_COLUMN_6" localSheetId="12" hidden="1">#REF!</definedName>
    <definedName name="XREF_COLUMN_6" hidden="1">#REF!</definedName>
    <definedName name="XREF_COLUMN_7" localSheetId="12" hidden="1">#REF!</definedName>
    <definedName name="XREF_COLUMN_7" hidden="1">#REF!</definedName>
    <definedName name="XREF_COLUMN_8" localSheetId="12" hidden="1">#REF!</definedName>
    <definedName name="XREF_COLUMN_8" hidden="1">#REF!</definedName>
    <definedName name="XREF_COLUMN_9" localSheetId="12" hidden="1">#REF!</definedName>
    <definedName name="XREF_COLUMN_9" hidden="1">#REF!</definedName>
    <definedName name="XRefActiveRow" localSheetId="12" hidden="1">#REF!</definedName>
    <definedName name="XRefActiveRow" hidden="1">#REF!</definedName>
    <definedName name="XRefColumnsCount" hidden="1">8</definedName>
    <definedName name="XRefCopy10" localSheetId="12" hidden="1">#REF!</definedName>
    <definedName name="XRefCopy10" hidden="1">#REF!</definedName>
    <definedName name="XRefCopy10Row" localSheetId="12" hidden="1">#REF!</definedName>
    <definedName name="XRefCopy10Row" hidden="1">#REF!</definedName>
    <definedName name="XRefCopy11" localSheetId="12" hidden="1">#REF!</definedName>
    <definedName name="XRefCopy11" hidden="1">#REF!</definedName>
    <definedName name="XRefCopy11Row" localSheetId="12" hidden="1">#REF!</definedName>
    <definedName name="XRefCopy11Row" hidden="1">#REF!</definedName>
    <definedName name="XRefCopy12" localSheetId="12" hidden="1">#REF!</definedName>
    <definedName name="XRefCopy12" hidden="1">#REF!</definedName>
    <definedName name="XRefCopy12Row" localSheetId="12" hidden="1">#REF!</definedName>
    <definedName name="XRefCopy12Row" hidden="1">#REF!</definedName>
    <definedName name="XRefCopy13" localSheetId="12" hidden="1">#REF!</definedName>
    <definedName name="XRefCopy13" hidden="1">#REF!</definedName>
    <definedName name="XRefCopy13Row" localSheetId="12" hidden="1">#REF!</definedName>
    <definedName name="XRefCopy13Row" hidden="1">#REF!</definedName>
    <definedName name="XRefCopy14" localSheetId="12" hidden="1">#REF!</definedName>
    <definedName name="XRefCopy14" hidden="1">#REF!</definedName>
    <definedName name="XRefCopy14Row" localSheetId="12" hidden="1">#REF!</definedName>
    <definedName name="XRefCopy14Row" hidden="1">#REF!</definedName>
    <definedName name="XRefCopy15" localSheetId="12" hidden="1">#REF!</definedName>
    <definedName name="XRefCopy15" hidden="1">#REF!</definedName>
    <definedName name="XRefCopy15Row" localSheetId="12" hidden="1">#REF!</definedName>
    <definedName name="XRefCopy15Row" hidden="1">#REF!</definedName>
    <definedName name="XRefCopy16" localSheetId="12" hidden="1">#REF!</definedName>
    <definedName name="XRefCopy16" hidden="1">#REF!</definedName>
    <definedName name="XRefCopy16Row" localSheetId="12" hidden="1">#REF!</definedName>
    <definedName name="XRefCopy16Row" hidden="1">#REF!</definedName>
    <definedName name="XRefCopy17" localSheetId="12" hidden="1">#REF!</definedName>
    <definedName name="XRefCopy17" hidden="1">#REF!</definedName>
    <definedName name="XRefCopy17Row" localSheetId="12" hidden="1">#REF!</definedName>
    <definedName name="XRefCopy17Row" hidden="1">#REF!</definedName>
    <definedName name="XRefCopy18" localSheetId="12" hidden="1">#REF!</definedName>
    <definedName name="XRefCopy18" hidden="1">#REF!</definedName>
    <definedName name="XRefCopy18Row" localSheetId="12" hidden="1">#REF!</definedName>
    <definedName name="XRefCopy18Row" hidden="1">#REF!</definedName>
    <definedName name="XRefCopy19" localSheetId="12" hidden="1">#REF!</definedName>
    <definedName name="XRefCopy19" hidden="1">#REF!</definedName>
    <definedName name="XRefCopy19Row" localSheetId="12" hidden="1">#REF!</definedName>
    <definedName name="XRefCopy19Row" hidden="1">#REF!</definedName>
    <definedName name="XRefCopy1Row" localSheetId="12" hidden="1">#REF!</definedName>
    <definedName name="XRefCopy1Row" hidden="1">#REF!</definedName>
    <definedName name="XRefCopy2" localSheetId="12" hidden="1">#REF!</definedName>
    <definedName name="XRefCopy2" hidden="1">#REF!</definedName>
    <definedName name="XRefCopy20" localSheetId="12" hidden="1">#REF!</definedName>
    <definedName name="XRefCopy20" hidden="1">#REF!</definedName>
    <definedName name="XRefCopy20Row" localSheetId="12" hidden="1">#REF!</definedName>
    <definedName name="XRefCopy20Row" hidden="1">#REF!</definedName>
    <definedName name="XRefCopy21" localSheetId="12" hidden="1">#REF!</definedName>
    <definedName name="XRefCopy21" hidden="1">#REF!</definedName>
    <definedName name="XRefCopy21Row" localSheetId="12" hidden="1">#REF!</definedName>
    <definedName name="XRefCopy21Row" hidden="1">#REF!</definedName>
    <definedName name="XRefCopy22" localSheetId="12" hidden="1">#REF!</definedName>
    <definedName name="XRefCopy22" hidden="1">#REF!</definedName>
    <definedName name="XRefCopy22Row" localSheetId="12" hidden="1">#REF!</definedName>
    <definedName name="XRefCopy22Row" hidden="1">#REF!</definedName>
    <definedName name="XRefCopy23" localSheetId="12" hidden="1">#REF!</definedName>
    <definedName name="XRefCopy23" hidden="1">#REF!</definedName>
    <definedName name="XRefCopy23Row" localSheetId="12" hidden="1">#REF!</definedName>
    <definedName name="XRefCopy23Row" hidden="1">#REF!</definedName>
    <definedName name="XRefCopy24" localSheetId="12" hidden="1">#REF!</definedName>
    <definedName name="XRefCopy24" hidden="1">#REF!</definedName>
    <definedName name="XRefCopy24Row" localSheetId="12" hidden="1">#REF!</definedName>
    <definedName name="XRefCopy24Row" hidden="1">#REF!</definedName>
    <definedName name="XRefCopy25" localSheetId="12" hidden="1">#REF!</definedName>
    <definedName name="XRefCopy25" hidden="1">#REF!</definedName>
    <definedName name="XRefCopy25Row" localSheetId="12" hidden="1">#REF!</definedName>
    <definedName name="XRefCopy25Row" hidden="1">#REF!</definedName>
    <definedName name="XRefCopy26" localSheetId="12" hidden="1">#REF!</definedName>
    <definedName name="XRefCopy26" hidden="1">#REF!</definedName>
    <definedName name="XRefCopy26Row" localSheetId="12" hidden="1">#REF!</definedName>
    <definedName name="XRefCopy26Row" hidden="1">#REF!</definedName>
    <definedName name="XRefCopy27" localSheetId="12" hidden="1">#REF!</definedName>
    <definedName name="XRefCopy27" hidden="1">#REF!</definedName>
    <definedName name="XRefCopy27Row" localSheetId="12" hidden="1">#REF!</definedName>
    <definedName name="XRefCopy27Row" hidden="1">#REF!</definedName>
    <definedName name="XRefCopy28" localSheetId="12" hidden="1">#REF!</definedName>
    <definedName name="XRefCopy28" hidden="1">#REF!</definedName>
    <definedName name="XRefCopy28Row" localSheetId="12" hidden="1">#REF!</definedName>
    <definedName name="XRefCopy28Row" hidden="1">#REF!</definedName>
    <definedName name="XRefCopy29" localSheetId="12" hidden="1">#REF!</definedName>
    <definedName name="XRefCopy29" hidden="1">#REF!</definedName>
    <definedName name="XRefCopy29Row" localSheetId="12" hidden="1">#REF!</definedName>
    <definedName name="XRefCopy29Row" hidden="1">#REF!</definedName>
    <definedName name="XRefCopy2Row" localSheetId="12" hidden="1">#REF!</definedName>
    <definedName name="XRefCopy2Row" hidden="1">#REF!</definedName>
    <definedName name="XRefCopy3" localSheetId="12" hidden="1">#REF!</definedName>
    <definedName name="XRefCopy3" hidden="1">#REF!</definedName>
    <definedName name="XRefCopy30" localSheetId="12" hidden="1">#REF!</definedName>
    <definedName name="XRefCopy30" hidden="1">#REF!</definedName>
    <definedName name="XRefCopy30Row" localSheetId="12" hidden="1">#REF!</definedName>
    <definedName name="XRefCopy30Row" hidden="1">#REF!</definedName>
    <definedName name="XRefCopy31" localSheetId="12" hidden="1">#REF!</definedName>
    <definedName name="XRefCopy31" hidden="1">#REF!</definedName>
    <definedName name="XRefCopy31Row" localSheetId="12" hidden="1">#REF!</definedName>
    <definedName name="XRefCopy31Row" hidden="1">#REF!</definedName>
    <definedName name="XRefCopy32" localSheetId="12" hidden="1">#REF!</definedName>
    <definedName name="XRefCopy32" hidden="1">#REF!</definedName>
    <definedName name="XRefCopy32Row" localSheetId="12" hidden="1">#REF!</definedName>
    <definedName name="XRefCopy32Row" hidden="1">#REF!</definedName>
    <definedName name="XRefCopy33" localSheetId="12" hidden="1">#REF!</definedName>
    <definedName name="XRefCopy33" hidden="1">#REF!</definedName>
    <definedName name="XRefCopy33Row" localSheetId="12" hidden="1">#REF!</definedName>
    <definedName name="XRefCopy33Row" hidden="1">#REF!</definedName>
    <definedName name="XRefCopy34" localSheetId="12" hidden="1">#REF!</definedName>
    <definedName name="XRefCopy34" hidden="1">#REF!</definedName>
    <definedName name="XRefCopy34Row" localSheetId="12" hidden="1">#REF!</definedName>
    <definedName name="XRefCopy34Row" hidden="1">#REF!</definedName>
    <definedName name="XRefCopy35" localSheetId="12" hidden="1">#REF!</definedName>
    <definedName name="XRefCopy35" hidden="1">#REF!</definedName>
    <definedName name="XRefCopy35Row" localSheetId="12" hidden="1">#REF!</definedName>
    <definedName name="XRefCopy35Row" hidden="1">#REF!</definedName>
    <definedName name="XRefCopy36" localSheetId="12" hidden="1">#REF!</definedName>
    <definedName name="XRefCopy36" hidden="1">#REF!</definedName>
    <definedName name="XRefCopy36Row" localSheetId="12" hidden="1">#REF!</definedName>
    <definedName name="XRefCopy36Row" hidden="1">#REF!</definedName>
    <definedName name="XRefCopy37" localSheetId="12" hidden="1">#REF!</definedName>
    <definedName name="XRefCopy37" hidden="1">#REF!</definedName>
    <definedName name="XRefCopy37Row" localSheetId="12" hidden="1">#REF!</definedName>
    <definedName name="XRefCopy37Row" hidden="1">#REF!</definedName>
    <definedName name="XRefCopy38" localSheetId="12" hidden="1">#REF!</definedName>
    <definedName name="XRefCopy38" hidden="1">#REF!</definedName>
    <definedName name="XRefCopy38Row" localSheetId="12" hidden="1">#REF!</definedName>
    <definedName name="XRefCopy38Row" hidden="1">#REF!</definedName>
    <definedName name="XRefCopy39" localSheetId="12" hidden="1">#REF!</definedName>
    <definedName name="XRefCopy39" hidden="1">#REF!</definedName>
    <definedName name="XRefCopy39Row" localSheetId="12" hidden="1">#REF!</definedName>
    <definedName name="XRefCopy39Row" hidden="1">#REF!</definedName>
    <definedName name="XRefCopy3Row" localSheetId="12" hidden="1">#REF!</definedName>
    <definedName name="XRefCopy3Row" hidden="1">#REF!</definedName>
    <definedName name="XRefCopy4" localSheetId="12" hidden="1">#REF!</definedName>
    <definedName name="XRefCopy4" hidden="1">#REF!</definedName>
    <definedName name="XRefCopy40" localSheetId="12" hidden="1">#REF!</definedName>
    <definedName name="XRefCopy40" hidden="1">#REF!</definedName>
    <definedName name="XRefCopy40Row" localSheetId="12" hidden="1">#REF!</definedName>
    <definedName name="XRefCopy40Row" hidden="1">#REF!</definedName>
    <definedName name="XRefCopy41" localSheetId="12" hidden="1">#REF!</definedName>
    <definedName name="XRefCopy41" hidden="1">#REF!</definedName>
    <definedName name="XRefCopy41Row" localSheetId="12" hidden="1">#REF!</definedName>
    <definedName name="XRefCopy41Row" hidden="1">#REF!</definedName>
    <definedName name="XRefCopy42" localSheetId="12" hidden="1">#REF!</definedName>
    <definedName name="XRefCopy42" hidden="1">#REF!</definedName>
    <definedName name="XRefCopy42Row" localSheetId="12" hidden="1">#REF!</definedName>
    <definedName name="XRefCopy42Row" hidden="1">#REF!</definedName>
    <definedName name="XRefCopy43" localSheetId="12" hidden="1">#REF!</definedName>
    <definedName name="XRefCopy43" hidden="1">#REF!</definedName>
    <definedName name="XRefCopy43Row" localSheetId="12" hidden="1">#REF!</definedName>
    <definedName name="XRefCopy43Row" hidden="1">#REF!</definedName>
    <definedName name="XRefCopy44" localSheetId="12" hidden="1">#REF!</definedName>
    <definedName name="XRefCopy44" hidden="1">#REF!</definedName>
    <definedName name="XRefCopy44Row" localSheetId="12" hidden="1">#REF!</definedName>
    <definedName name="XRefCopy44Row" hidden="1">#REF!</definedName>
    <definedName name="XRefCopy45" localSheetId="12" hidden="1">#REF!</definedName>
    <definedName name="XRefCopy45" hidden="1">#REF!</definedName>
    <definedName name="XRefCopy45Row" localSheetId="12" hidden="1">#REF!</definedName>
    <definedName name="XRefCopy45Row" hidden="1">#REF!</definedName>
    <definedName name="XRefCopy46" localSheetId="12" hidden="1">#REF!</definedName>
    <definedName name="XRefCopy46" hidden="1">#REF!</definedName>
    <definedName name="XRefCopy46Row" localSheetId="12" hidden="1">#REF!</definedName>
    <definedName name="XRefCopy46Row" hidden="1">#REF!</definedName>
    <definedName name="XRefCopy47" localSheetId="12" hidden="1">#REF!</definedName>
    <definedName name="XRefCopy47" hidden="1">#REF!</definedName>
    <definedName name="XRefCopy47Row" localSheetId="12" hidden="1">#REF!</definedName>
    <definedName name="XRefCopy47Row" hidden="1">#REF!</definedName>
    <definedName name="XRefCopy48" localSheetId="12" hidden="1">#REF!</definedName>
    <definedName name="XRefCopy48" hidden="1">#REF!</definedName>
    <definedName name="XRefCopy49" localSheetId="12" hidden="1">#REF!</definedName>
    <definedName name="XRefCopy49" hidden="1">#REF!</definedName>
    <definedName name="XRefCopy49Row" localSheetId="12" hidden="1">#REF!</definedName>
    <definedName name="XRefCopy49Row" hidden="1">#REF!</definedName>
    <definedName name="XRefCopy4Row" localSheetId="12" hidden="1">#REF!</definedName>
    <definedName name="XRefCopy4Row" hidden="1">#REF!</definedName>
    <definedName name="XRefCopy5" localSheetId="12" hidden="1">#REF!</definedName>
    <definedName name="XRefCopy5" hidden="1">#REF!</definedName>
    <definedName name="XRefCopy50" localSheetId="12" hidden="1">#REF!</definedName>
    <definedName name="XRefCopy50" hidden="1">#REF!</definedName>
    <definedName name="XRefCopy51" localSheetId="12" hidden="1">#REF!</definedName>
    <definedName name="XRefCopy51" hidden="1">#REF!</definedName>
    <definedName name="XRefCopy51Row" localSheetId="12" hidden="1">#REF!</definedName>
    <definedName name="XRefCopy51Row" hidden="1">#REF!</definedName>
    <definedName name="XRefCopy52" localSheetId="12" hidden="1">#REF!</definedName>
    <definedName name="XRefCopy52" hidden="1">#REF!</definedName>
    <definedName name="XRefCopy52Row" localSheetId="12" hidden="1">#REF!</definedName>
    <definedName name="XRefCopy52Row" hidden="1">#REF!</definedName>
    <definedName name="XRefCopy53" localSheetId="12" hidden="1">#REF!</definedName>
    <definedName name="XRefCopy53" hidden="1">#REF!</definedName>
    <definedName name="XRefCopy53Row" localSheetId="12" hidden="1">#REF!</definedName>
    <definedName name="XRefCopy53Row" hidden="1">#REF!</definedName>
    <definedName name="XRefCopy54" localSheetId="12" hidden="1">#REF!</definedName>
    <definedName name="XRefCopy54" hidden="1">#REF!</definedName>
    <definedName name="XRefCopy54Row" localSheetId="12" hidden="1">#REF!</definedName>
    <definedName name="XRefCopy54Row" hidden="1">#REF!</definedName>
    <definedName name="XRefCopy55" localSheetId="12" hidden="1">#REF!</definedName>
    <definedName name="XRefCopy55" hidden="1">#REF!</definedName>
    <definedName name="XRefCopy55Row" localSheetId="12" hidden="1">#REF!</definedName>
    <definedName name="XRefCopy55Row" hidden="1">#REF!</definedName>
    <definedName name="XRefCopy56" localSheetId="12" hidden="1">#REF!</definedName>
    <definedName name="XRefCopy56" hidden="1">#REF!</definedName>
    <definedName name="XRefCopy56Row" localSheetId="12" hidden="1">#REF!</definedName>
    <definedName name="XRefCopy56Row" hidden="1">#REF!</definedName>
    <definedName name="XRefCopy57" localSheetId="12" hidden="1">#REF!</definedName>
    <definedName name="XRefCopy57" hidden="1">#REF!</definedName>
    <definedName name="XRefCopy57Row" localSheetId="12" hidden="1">#REF!</definedName>
    <definedName name="XRefCopy57Row" hidden="1">#REF!</definedName>
    <definedName name="XRefCopy58" localSheetId="12" hidden="1">#REF!</definedName>
    <definedName name="XRefCopy58" hidden="1">#REF!</definedName>
    <definedName name="XRefCopy58Row" localSheetId="12" hidden="1">#REF!</definedName>
    <definedName name="XRefCopy58Row" hidden="1">#REF!</definedName>
    <definedName name="XRefCopy59" localSheetId="12" hidden="1">#REF!</definedName>
    <definedName name="XRefCopy59" hidden="1">#REF!</definedName>
    <definedName name="XRefCopy59Row" localSheetId="12" hidden="1">#REF!</definedName>
    <definedName name="XRefCopy59Row" hidden="1">#REF!</definedName>
    <definedName name="XRefCopy5Row" localSheetId="12" hidden="1">#REF!</definedName>
    <definedName name="XRefCopy5Row" hidden="1">#REF!</definedName>
    <definedName name="XRefCopy6" localSheetId="12" hidden="1">#REF!</definedName>
    <definedName name="XRefCopy6" hidden="1">#REF!</definedName>
    <definedName name="XRefCopy60" localSheetId="12" hidden="1">#REF!</definedName>
    <definedName name="XRefCopy60" hidden="1">#REF!</definedName>
    <definedName name="XRefCopy60Row" localSheetId="12" hidden="1">#REF!</definedName>
    <definedName name="XRefCopy60Row" hidden="1">#REF!</definedName>
    <definedName name="XRefCopy61" localSheetId="12" hidden="1">#REF!</definedName>
    <definedName name="XRefCopy61" hidden="1">#REF!</definedName>
    <definedName name="XRefCopy61Row" localSheetId="12" hidden="1">#REF!</definedName>
    <definedName name="XRefCopy61Row" hidden="1">#REF!</definedName>
    <definedName name="XRefCopy62" localSheetId="12" hidden="1">#REF!</definedName>
    <definedName name="XRefCopy62" hidden="1">#REF!</definedName>
    <definedName name="XRefCopy62Row" localSheetId="12" hidden="1">#REF!</definedName>
    <definedName name="XRefCopy62Row" hidden="1">#REF!</definedName>
    <definedName name="XRefCopy63" localSheetId="12" hidden="1">#REF!</definedName>
    <definedName name="XRefCopy63" hidden="1">#REF!</definedName>
    <definedName name="XRefCopy63Row" localSheetId="12" hidden="1">#REF!</definedName>
    <definedName name="XRefCopy63Row" hidden="1">#REF!</definedName>
    <definedName name="XRefCopy64" localSheetId="12" hidden="1">#REF!</definedName>
    <definedName name="XRefCopy64" hidden="1">#REF!</definedName>
    <definedName name="XRefCopy64Row" localSheetId="12" hidden="1">#REF!</definedName>
    <definedName name="XRefCopy64Row" hidden="1">#REF!</definedName>
    <definedName name="XRefCopy65" localSheetId="12" hidden="1">#REF!</definedName>
    <definedName name="XRefCopy65" hidden="1">#REF!</definedName>
    <definedName name="XRefCopy65Row" localSheetId="12" hidden="1">#REF!</definedName>
    <definedName name="XRefCopy65Row" hidden="1">#REF!</definedName>
    <definedName name="XRefCopy66" localSheetId="12" hidden="1">#REF!</definedName>
    <definedName name="XRefCopy66" hidden="1">#REF!</definedName>
    <definedName name="XRefCopy66Row" localSheetId="12" hidden="1">#REF!</definedName>
    <definedName name="XRefCopy66Row" hidden="1">#REF!</definedName>
    <definedName name="XRefCopy67" localSheetId="12" hidden="1">#REF!</definedName>
    <definedName name="XRefCopy67" hidden="1">#REF!</definedName>
    <definedName name="XRefCopy67Row" localSheetId="12" hidden="1">#REF!</definedName>
    <definedName name="XRefCopy67Row" hidden="1">#REF!</definedName>
    <definedName name="XRefCopy68" localSheetId="12" hidden="1">#REF!</definedName>
    <definedName name="XRefCopy68" hidden="1">#REF!</definedName>
    <definedName name="XRefCopy68Row" localSheetId="12" hidden="1">#REF!</definedName>
    <definedName name="XRefCopy68Row" hidden="1">#REF!</definedName>
    <definedName name="XRefCopy69Row" localSheetId="12" hidden="1">#REF!</definedName>
    <definedName name="XRefCopy69Row" hidden="1">#REF!</definedName>
    <definedName name="XRefCopy6Row" localSheetId="12" hidden="1">#REF!</definedName>
    <definedName name="XRefCopy6Row" hidden="1">#REF!</definedName>
    <definedName name="XRefCopy7" localSheetId="12" hidden="1">#REF!</definedName>
    <definedName name="XRefCopy7" hidden="1">#REF!</definedName>
    <definedName name="XRefCopy70" localSheetId="12" hidden="1">#REF!</definedName>
    <definedName name="XRefCopy70" hidden="1">#REF!</definedName>
    <definedName name="XRefCopy70Row" localSheetId="12" hidden="1">#REF!</definedName>
    <definedName name="XRefCopy70Row" hidden="1">#REF!</definedName>
    <definedName name="XRefCopy71" localSheetId="12" hidden="1">#REF!</definedName>
    <definedName name="XRefCopy71" hidden="1">#REF!</definedName>
    <definedName name="XRefCopy71Row" localSheetId="12" hidden="1">#REF!</definedName>
    <definedName name="XRefCopy71Row" hidden="1">#REF!</definedName>
    <definedName name="XRefCopy72" localSheetId="12" hidden="1">#REF!</definedName>
    <definedName name="XRefCopy72" hidden="1">#REF!</definedName>
    <definedName name="XRefCopy72Row" localSheetId="12" hidden="1">#REF!</definedName>
    <definedName name="XRefCopy72Row" hidden="1">#REF!</definedName>
    <definedName name="XRefCopy73" localSheetId="12" hidden="1">#REF!</definedName>
    <definedName name="XRefCopy73" hidden="1">#REF!</definedName>
    <definedName name="XRefCopy73Row" localSheetId="12" hidden="1">#REF!</definedName>
    <definedName name="XRefCopy73Row" hidden="1">#REF!</definedName>
    <definedName name="XRefCopy74" localSheetId="12" hidden="1">#REF!</definedName>
    <definedName name="XRefCopy74" hidden="1">#REF!</definedName>
    <definedName name="XRefCopy74Row" localSheetId="12" hidden="1">#REF!</definedName>
    <definedName name="XRefCopy74Row" hidden="1">#REF!</definedName>
    <definedName name="XRefCopy75" localSheetId="12" hidden="1">#REF!</definedName>
    <definedName name="XRefCopy75" hidden="1">#REF!</definedName>
    <definedName name="XRefCopy75Row" localSheetId="12" hidden="1">#REF!</definedName>
    <definedName name="XRefCopy75Row" hidden="1">#REF!</definedName>
    <definedName name="XRefCopy76" localSheetId="12" hidden="1">#REF!</definedName>
    <definedName name="XRefCopy76" hidden="1">#REF!</definedName>
    <definedName name="XRefCopy76Row" localSheetId="12" hidden="1">#REF!</definedName>
    <definedName name="XRefCopy76Row" hidden="1">#REF!</definedName>
    <definedName name="XRefCopy77" localSheetId="12" hidden="1">#REF!</definedName>
    <definedName name="XRefCopy77" hidden="1">#REF!</definedName>
    <definedName name="XRefCopy77Row" localSheetId="12" hidden="1">#REF!</definedName>
    <definedName name="XRefCopy77Row" hidden="1">#REF!</definedName>
    <definedName name="XRefCopy78" localSheetId="12" hidden="1">#REF!</definedName>
    <definedName name="XRefCopy78" hidden="1">#REF!</definedName>
    <definedName name="XRefCopy78Row" localSheetId="12" hidden="1">#REF!</definedName>
    <definedName name="XRefCopy78Row" hidden="1">#REF!</definedName>
    <definedName name="XRefCopy79" localSheetId="12" hidden="1">#REF!</definedName>
    <definedName name="XRefCopy79" hidden="1">#REF!</definedName>
    <definedName name="XRefCopy79Row" localSheetId="12" hidden="1">#REF!</definedName>
    <definedName name="XRefCopy79Row" hidden="1">#REF!</definedName>
    <definedName name="XRefCopy7Row" localSheetId="12" hidden="1">#REF!</definedName>
    <definedName name="XRefCopy7Row" hidden="1">#REF!</definedName>
    <definedName name="XRefCopy8" localSheetId="12" hidden="1">#REF!</definedName>
    <definedName name="XRefCopy8" hidden="1">#REF!</definedName>
    <definedName name="XRefCopy80" localSheetId="12" hidden="1">#REF!</definedName>
    <definedName name="XRefCopy80" hidden="1">#REF!</definedName>
    <definedName name="XRefCopy80Row" localSheetId="12" hidden="1">#REF!</definedName>
    <definedName name="XRefCopy80Row" hidden="1">#REF!</definedName>
    <definedName name="XRefCopy81" localSheetId="12" hidden="1">#REF!</definedName>
    <definedName name="XRefCopy81" hidden="1">#REF!</definedName>
    <definedName name="XRefCopy81Row" localSheetId="12" hidden="1">#REF!</definedName>
    <definedName name="XRefCopy81Row" hidden="1">#REF!</definedName>
    <definedName name="XRefCopy82" localSheetId="12" hidden="1">#REF!</definedName>
    <definedName name="XRefCopy82" hidden="1">#REF!</definedName>
    <definedName name="XRefCopy84" localSheetId="12" hidden="1">#REF!</definedName>
    <definedName name="XRefCopy84" hidden="1">#REF!</definedName>
    <definedName name="XRefCopy85" localSheetId="12" hidden="1">#REF!</definedName>
    <definedName name="XRefCopy85" hidden="1">#REF!</definedName>
    <definedName name="XRefCopy86" localSheetId="12" hidden="1">#REF!</definedName>
    <definedName name="XRefCopy86" hidden="1">#REF!</definedName>
    <definedName name="XRefCopy86Row" localSheetId="12" hidden="1">#REF!</definedName>
    <definedName name="XRefCopy86Row" hidden="1">#REF!</definedName>
    <definedName name="XRefCopy87" localSheetId="12" hidden="1">#REF!</definedName>
    <definedName name="XRefCopy87" hidden="1">#REF!</definedName>
    <definedName name="XRefCopy87Row" localSheetId="12" hidden="1">#REF!</definedName>
    <definedName name="XRefCopy87Row" hidden="1">#REF!</definedName>
    <definedName name="XRefCopy8Row" localSheetId="12" hidden="1">#REF!</definedName>
    <definedName name="XRefCopy8Row" hidden="1">#REF!</definedName>
    <definedName name="XRefCopy9" localSheetId="12" hidden="1">#REF!</definedName>
    <definedName name="XRefCopy9" hidden="1">#REF!</definedName>
    <definedName name="XRefCopy95" localSheetId="12" hidden="1">#REF!</definedName>
    <definedName name="XRefCopy95" hidden="1">#REF!</definedName>
    <definedName name="XRefCopy96" localSheetId="12" hidden="1">#REF!</definedName>
    <definedName name="XRefCopy96" hidden="1">#REF!</definedName>
    <definedName name="XRefCopy97" localSheetId="12" hidden="1">#REF!</definedName>
    <definedName name="XRefCopy97" hidden="1">#REF!</definedName>
    <definedName name="XRefCopy9Row" localSheetId="12" hidden="1">#REF!</definedName>
    <definedName name="XRefCopy9Row" hidden="1">#REF!</definedName>
    <definedName name="XRefCopyRangeCount" hidden="1">46</definedName>
    <definedName name="XRefPaste10Row" localSheetId="12" hidden="1">#REF!</definedName>
    <definedName name="XRefPaste10Row" hidden="1">#REF!</definedName>
    <definedName name="XRefPaste11Row" localSheetId="12" hidden="1">#REF!</definedName>
    <definedName name="XRefPaste11Row" hidden="1">#REF!</definedName>
    <definedName name="XRefPaste12" localSheetId="12" hidden="1">#REF!</definedName>
    <definedName name="XRefPaste12" hidden="1">#REF!</definedName>
    <definedName name="XRefPaste12Row" localSheetId="12" hidden="1">#REF!</definedName>
    <definedName name="XRefPaste12Row" hidden="1">#REF!</definedName>
    <definedName name="XRefPaste13Row" localSheetId="12" hidden="1">#REF!</definedName>
    <definedName name="XRefPaste13Row" hidden="1">#REF!</definedName>
    <definedName name="XRefPaste14Row" localSheetId="12" hidden="1">#REF!</definedName>
    <definedName name="XRefPaste14Row" hidden="1">#REF!</definedName>
    <definedName name="XRefPaste15Row" localSheetId="12" hidden="1">#REF!</definedName>
    <definedName name="XRefPaste15Row" hidden="1">#REF!</definedName>
    <definedName name="XRefPaste16Row" localSheetId="12" hidden="1">#REF!</definedName>
    <definedName name="XRefPaste16Row" hidden="1">#REF!</definedName>
    <definedName name="XRefPaste17Row" localSheetId="12" hidden="1">#REF!</definedName>
    <definedName name="XRefPaste17Row" hidden="1">#REF!</definedName>
    <definedName name="XRefPaste18Row" localSheetId="12" hidden="1">#REF!</definedName>
    <definedName name="XRefPaste18Row" hidden="1">#REF!</definedName>
    <definedName name="XRefPaste19Row" localSheetId="12" hidden="1">#REF!</definedName>
    <definedName name="XRefPaste19Row" hidden="1">#REF!</definedName>
    <definedName name="XRefPaste1Row" localSheetId="12" hidden="1">#REF!</definedName>
    <definedName name="XRefPaste1Row" hidden="1">#REF!</definedName>
    <definedName name="XRefPaste2" localSheetId="12" hidden="1">#REF!</definedName>
    <definedName name="XRefPaste2" hidden="1">#REF!</definedName>
    <definedName name="XRefPaste20Row" localSheetId="12" hidden="1">#REF!</definedName>
    <definedName name="XRefPaste20Row" hidden="1">#REF!</definedName>
    <definedName name="XRefPaste21Row" localSheetId="12" hidden="1">#REF!</definedName>
    <definedName name="XRefPaste21Row" hidden="1">#REF!</definedName>
    <definedName name="XRefPaste22" localSheetId="12" hidden="1">#REF!</definedName>
    <definedName name="XRefPaste22" hidden="1">#REF!</definedName>
    <definedName name="XRefPaste22Row" localSheetId="12" hidden="1">#REF!</definedName>
    <definedName name="XRefPaste22Row" hidden="1">#REF!</definedName>
    <definedName name="XRefPaste23" localSheetId="12" hidden="1">#REF!</definedName>
    <definedName name="XRefPaste23" hidden="1">#REF!</definedName>
    <definedName name="XRefPaste23Row" localSheetId="12" hidden="1">#REF!</definedName>
    <definedName name="XRefPaste23Row" hidden="1">#REF!</definedName>
    <definedName name="XRefPaste24" localSheetId="12" hidden="1">#REF!</definedName>
    <definedName name="XRefPaste24" hidden="1">#REF!</definedName>
    <definedName name="XRefPaste24Row" localSheetId="12" hidden="1">#REF!</definedName>
    <definedName name="XRefPaste24Row" hidden="1">#REF!</definedName>
    <definedName name="XRefPaste25" localSheetId="12" hidden="1">#REF!</definedName>
    <definedName name="XRefPaste25" hidden="1">#REF!</definedName>
    <definedName name="XRefPaste25Row" localSheetId="12" hidden="1">#REF!</definedName>
    <definedName name="XRefPaste25Row" hidden="1">#REF!</definedName>
    <definedName name="XRefPaste26" localSheetId="12" hidden="1">#REF!</definedName>
    <definedName name="XRefPaste26" hidden="1">#REF!</definedName>
    <definedName name="XRefPaste26Row" localSheetId="12" hidden="1">#REF!</definedName>
    <definedName name="XRefPaste26Row" hidden="1">#REF!</definedName>
    <definedName name="XRefPaste27" localSheetId="12" hidden="1">#REF!</definedName>
    <definedName name="XRefPaste27" hidden="1">#REF!</definedName>
    <definedName name="XRefPaste27Row" localSheetId="12" hidden="1">#REF!</definedName>
    <definedName name="XRefPaste27Row" hidden="1">#REF!</definedName>
    <definedName name="XRefPaste28" localSheetId="12" hidden="1">#REF!</definedName>
    <definedName name="XRefPaste28" hidden="1">#REF!</definedName>
    <definedName name="XRefPaste28Row" localSheetId="12" hidden="1">#REF!</definedName>
    <definedName name="XRefPaste28Row" hidden="1">#REF!</definedName>
    <definedName name="XRefPaste29" localSheetId="12" hidden="1">#REF!</definedName>
    <definedName name="XRefPaste29" hidden="1">#REF!</definedName>
    <definedName name="XRefPaste29Row" localSheetId="12" hidden="1">#REF!</definedName>
    <definedName name="XRefPaste29Row" hidden="1">#REF!</definedName>
    <definedName name="XRefPaste2Row" localSheetId="12" hidden="1">#REF!</definedName>
    <definedName name="XRefPaste2Row" hidden="1">#REF!</definedName>
    <definedName name="XRefPaste30" localSheetId="12" hidden="1">#REF!</definedName>
    <definedName name="XRefPaste30" hidden="1">#REF!</definedName>
    <definedName name="XRefPaste30Row" localSheetId="12" hidden="1">#REF!</definedName>
    <definedName name="XRefPaste30Row" hidden="1">#REF!</definedName>
    <definedName name="XRefPaste31" localSheetId="12" hidden="1">#REF!</definedName>
    <definedName name="XRefPaste31" hidden="1">#REF!</definedName>
    <definedName name="XRefPaste31Row" localSheetId="12" hidden="1">#REF!</definedName>
    <definedName name="XRefPaste31Row" hidden="1">#REF!</definedName>
    <definedName name="XRefPaste32" localSheetId="12" hidden="1">#REF!</definedName>
    <definedName name="XRefPaste32" hidden="1">#REF!</definedName>
    <definedName name="XRefPaste32Row" localSheetId="12" hidden="1">#REF!</definedName>
    <definedName name="XRefPaste32Row" hidden="1">#REF!</definedName>
    <definedName name="XRefPaste33" localSheetId="12" hidden="1">#REF!</definedName>
    <definedName name="XRefPaste33" hidden="1">#REF!</definedName>
    <definedName name="XRefPaste33Row" localSheetId="12" hidden="1">#REF!</definedName>
    <definedName name="XRefPaste33Row" hidden="1">#REF!</definedName>
    <definedName name="XRefPaste34" localSheetId="12" hidden="1">#REF!</definedName>
    <definedName name="XRefPaste34" hidden="1">#REF!</definedName>
    <definedName name="XRefPaste34Row" localSheetId="12" hidden="1">#REF!</definedName>
    <definedName name="XRefPaste34Row" hidden="1">#REF!</definedName>
    <definedName name="XRefPaste35" localSheetId="12" hidden="1">#REF!</definedName>
    <definedName name="XRefPaste35" hidden="1">#REF!</definedName>
    <definedName name="XRefPaste35Row" localSheetId="12" hidden="1">#REF!</definedName>
    <definedName name="XRefPaste35Row" hidden="1">#REF!</definedName>
    <definedName name="XRefPaste36" localSheetId="12" hidden="1">#REF!</definedName>
    <definedName name="XRefPaste36" hidden="1">#REF!</definedName>
    <definedName name="XRefPaste36Row" localSheetId="12" hidden="1">#REF!</definedName>
    <definedName name="XRefPaste36Row" hidden="1">#REF!</definedName>
    <definedName name="XRefPaste37" localSheetId="12" hidden="1">#REF!</definedName>
    <definedName name="XRefPaste37" hidden="1">#REF!</definedName>
    <definedName name="XRefPaste37Row" localSheetId="12" hidden="1">#REF!</definedName>
    <definedName name="XRefPaste37Row" hidden="1">#REF!</definedName>
    <definedName name="XRefPaste38" localSheetId="12" hidden="1">#REF!</definedName>
    <definedName name="XRefPaste38" hidden="1">#REF!</definedName>
    <definedName name="XRefPaste38Row" localSheetId="12" hidden="1">#REF!</definedName>
    <definedName name="XRefPaste38Row" hidden="1">#REF!</definedName>
    <definedName name="XRefPaste39" localSheetId="12" hidden="1">#REF!</definedName>
    <definedName name="XRefPaste39" hidden="1">#REF!</definedName>
    <definedName name="XRefPaste39Row" localSheetId="12" hidden="1">#REF!</definedName>
    <definedName name="XRefPaste39Row" hidden="1">#REF!</definedName>
    <definedName name="XRefPaste3Row" localSheetId="12" hidden="1">#REF!</definedName>
    <definedName name="XRefPaste3Row" hidden="1">#REF!</definedName>
    <definedName name="XRefPaste40" localSheetId="12" hidden="1">#REF!</definedName>
    <definedName name="XRefPaste40" hidden="1">#REF!</definedName>
    <definedName name="XRefPaste40Row" localSheetId="12" hidden="1">#REF!</definedName>
    <definedName name="XRefPaste40Row" hidden="1">#REF!</definedName>
    <definedName name="XRefPaste41" localSheetId="12" hidden="1">#REF!</definedName>
    <definedName name="XRefPaste41" hidden="1">#REF!</definedName>
    <definedName name="XRefPaste41Row" localSheetId="12" hidden="1">#REF!</definedName>
    <definedName name="XRefPaste41Row" hidden="1">#REF!</definedName>
    <definedName name="XRefPaste42" localSheetId="12" hidden="1">#REF!</definedName>
    <definedName name="XRefPaste42" hidden="1">#REF!</definedName>
    <definedName name="XRefPaste42Row" localSheetId="12" hidden="1">#REF!</definedName>
    <definedName name="XRefPaste42Row" hidden="1">#REF!</definedName>
    <definedName name="XRefPaste43" localSheetId="12" hidden="1">#REF!</definedName>
    <definedName name="XRefPaste43" hidden="1">#REF!</definedName>
    <definedName name="XRefPaste43Row" localSheetId="12" hidden="1">#REF!</definedName>
    <definedName name="XRefPaste43Row" hidden="1">#REF!</definedName>
    <definedName name="XRefPaste44" localSheetId="12" hidden="1">#REF!</definedName>
    <definedName name="XRefPaste44" hidden="1">#REF!</definedName>
    <definedName name="XRefPaste44Row" localSheetId="12" hidden="1">#REF!</definedName>
    <definedName name="XRefPaste44Row" hidden="1">#REF!</definedName>
    <definedName name="XRefPaste45" localSheetId="12" hidden="1">#REF!</definedName>
    <definedName name="XRefPaste45" hidden="1">#REF!</definedName>
    <definedName name="XRefPaste45Row" localSheetId="12" hidden="1">#REF!</definedName>
    <definedName name="XRefPaste45Row" hidden="1">#REF!</definedName>
    <definedName name="XRefPaste46" localSheetId="12" hidden="1">#REF!</definedName>
    <definedName name="XRefPaste46" hidden="1">#REF!</definedName>
    <definedName name="XRefPaste46Row" localSheetId="12" hidden="1">#REF!</definedName>
    <definedName name="XRefPaste46Row" hidden="1">#REF!</definedName>
    <definedName name="XRefPaste47" localSheetId="12" hidden="1">#REF!</definedName>
    <definedName name="XRefPaste47" hidden="1">#REF!</definedName>
    <definedName name="XRefPaste47Row" localSheetId="12" hidden="1">#REF!</definedName>
    <definedName name="XRefPaste47Row" hidden="1">#REF!</definedName>
    <definedName name="XRefPaste48" localSheetId="12" hidden="1">#REF!</definedName>
    <definedName name="XRefPaste48" hidden="1">#REF!</definedName>
    <definedName name="XRefPaste48Row" localSheetId="12" hidden="1">#REF!</definedName>
    <definedName name="XRefPaste48Row" hidden="1">#REF!</definedName>
    <definedName name="XRefPaste49Row" localSheetId="12" hidden="1">#REF!</definedName>
    <definedName name="XRefPaste49Row" hidden="1">#REF!</definedName>
    <definedName name="XRefPaste4Row" localSheetId="12" hidden="1">#REF!</definedName>
    <definedName name="XRefPaste4Row" hidden="1">#REF!</definedName>
    <definedName name="XRefPaste5" localSheetId="12" hidden="1">#REF!</definedName>
    <definedName name="XRefPaste5" hidden="1">#REF!</definedName>
    <definedName name="XRefPaste50Row" localSheetId="12" hidden="1">#REF!</definedName>
    <definedName name="XRefPaste50Row" hidden="1">#REF!</definedName>
    <definedName name="XRefPaste51Row" localSheetId="12" hidden="1">#REF!</definedName>
    <definedName name="XRefPaste51Row" hidden="1">#REF!</definedName>
    <definedName name="XRefPaste53" localSheetId="12" hidden="1">#REF!</definedName>
    <definedName name="XRefPaste53" hidden="1">#REF!</definedName>
    <definedName name="XRefPaste5Row" localSheetId="12" hidden="1">#REF!</definedName>
    <definedName name="XRefPaste5Row" hidden="1">#REF!</definedName>
    <definedName name="XRefPaste6" localSheetId="12" hidden="1">#REF!</definedName>
    <definedName name="XRefPaste6" hidden="1">#REF!</definedName>
    <definedName name="XRefPaste6Row" localSheetId="12" hidden="1">#REF!</definedName>
    <definedName name="XRefPaste6Row" hidden="1">#REF!</definedName>
    <definedName name="XRefPaste7Row" localSheetId="12" hidden="1">#REF!</definedName>
    <definedName name="XRefPaste7Row" hidden="1">#REF!</definedName>
    <definedName name="XRefPaste8Row" localSheetId="12" hidden="1">#REF!</definedName>
    <definedName name="XRefPaste8Row" hidden="1">#REF!</definedName>
    <definedName name="XRefPaste9Row" localSheetId="12" hidden="1">#REF!</definedName>
    <definedName name="XRefPaste9Row" hidden="1">#REF!</definedName>
    <definedName name="XRefPasteRangeCount" hidden="1">48</definedName>
    <definedName name="xrtvctv" localSheetId="12">#REF!</definedName>
    <definedName name="xrtvctv">#REF!</definedName>
    <definedName name="xrtyvbyh" localSheetId="12">#REF!</definedName>
    <definedName name="xrtyvbyh">#REF!</definedName>
    <definedName name="xsd" localSheetId="12">BDI!xsd</definedName>
    <definedName name="xsd" localSheetId="11">#N/A</definedName>
    <definedName name="xsd">[0]!xsd</definedName>
    <definedName name="XX" localSheetId="17" hidden="1">{"'EI 060 02'!$A$1:$K$59"}</definedName>
    <definedName name="XX" localSheetId="12" hidden="1">{"'EI 060 02'!$A$1:$K$59"}</definedName>
    <definedName name="XX" localSheetId="11" hidden="1">{"'EI 060 02'!$A$1:$K$59"}</definedName>
    <definedName name="xx" localSheetId="6">[0]!x</definedName>
    <definedName name="XX" localSheetId="16" hidden="1">{"'EI 060 02'!$A$1:$K$59"}</definedName>
    <definedName name="XX" hidden="1">{"'EI 060 02'!$A$1:$K$59"}</definedName>
    <definedName name="XX_2">NA()</definedName>
    <definedName name="xx_38">#N/A</definedName>
    <definedName name="xxc" localSheetId="12">BDI!xxc</definedName>
    <definedName name="xxc" localSheetId="11">#N/A</definedName>
    <definedName name="xxc">[0]!xxc</definedName>
    <definedName name="xxd" localSheetId="12">BDI!xxd</definedName>
    <definedName name="xxd" localSheetId="11">#N/A</definedName>
    <definedName name="xxd">[0]!xxd</definedName>
    <definedName name="XXX" localSheetId="12">#N/A</definedName>
    <definedName name="XXX" localSheetId="11">#N/A</definedName>
    <definedName name="XXX">'MÃO DE OBRA'!xx</definedName>
    <definedName name="XXX_1" localSheetId="12">BDI!XXX_1</definedName>
    <definedName name="XXX_1" localSheetId="11">#N/A</definedName>
    <definedName name="XXX_1">XXX_1</definedName>
    <definedName name="XXX_10" localSheetId="12">BDI!XXX_10</definedName>
    <definedName name="XXX_10" localSheetId="11">#N/A</definedName>
    <definedName name="XXX_10">XXX_10</definedName>
    <definedName name="XXX_12" localSheetId="12">BDI!XXX_12</definedName>
    <definedName name="XXX_12" localSheetId="11">#N/A</definedName>
    <definedName name="XXX_12">XXX_12</definedName>
    <definedName name="XXX_13" localSheetId="12">BDI!XXX_13</definedName>
    <definedName name="XXX_13" localSheetId="11">#N/A</definedName>
    <definedName name="XXX_13">XXX_13</definedName>
    <definedName name="XXX_14" localSheetId="12">BDI!XXX_14</definedName>
    <definedName name="XXX_14" localSheetId="11">FIT!XXX_14</definedName>
    <definedName name="XXX_14">XXX_14</definedName>
    <definedName name="XXX_19">#N/A</definedName>
    <definedName name="XXX_2" localSheetId="12">BDI!XXX_2</definedName>
    <definedName name="XXX_2" localSheetId="11">NA()</definedName>
    <definedName name="XXX_2">XXX_2</definedName>
    <definedName name="XXX_20">#N/A</definedName>
    <definedName name="XXX_21" localSheetId="12">BDI!E_016_1</definedName>
    <definedName name="XXX_21" localSheetId="11">#N/A</definedName>
    <definedName name="XXX_21" localSheetId="14">'Mapa+Binômio'!E_016_1</definedName>
    <definedName name="XXX_21">[0]!E_016_1</definedName>
    <definedName name="XXX_22" localSheetId="12">BDI!XXX_22</definedName>
    <definedName name="XXX_22" localSheetId="11">FIT!XXX_22</definedName>
    <definedName name="XXX_22">XXX_22</definedName>
    <definedName name="XXX_23">#N/A</definedName>
    <definedName name="XXX_24">#N/A</definedName>
    <definedName name="XXX_25" localSheetId="12">BDI!XXX_25</definedName>
    <definedName name="XXX_25" localSheetId="11">FIT!XXX_25</definedName>
    <definedName name="XXX_25">XXX_25</definedName>
    <definedName name="XXX_26" localSheetId="12">BDI!XXX_26</definedName>
    <definedName name="XXX_26" localSheetId="11">#N/A</definedName>
    <definedName name="XXX_26">XXX_26</definedName>
    <definedName name="XXX_27" localSheetId="12">BDI!XXX_27</definedName>
    <definedName name="XXX_27" localSheetId="11">#N/A</definedName>
    <definedName name="XXX_27">XXX_27</definedName>
    <definedName name="XXX_28" localSheetId="12">BDI!XXX_28</definedName>
    <definedName name="XXX_28" localSheetId="11">FIT!XXX_28</definedName>
    <definedName name="XXX_28">XXX_28</definedName>
    <definedName name="XXX_29" localSheetId="12">BDI!XXX_29</definedName>
    <definedName name="XXX_29" localSheetId="11">#N/A</definedName>
    <definedName name="XXX_29">XXX_29</definedName>
    <definedName name="XXX_3" localSheetId="12">BDI!XXX_3</definedName>
    <definedName name="XXX_3" localSheetId="11">FIT!XXX_3</definedName>
    <definedName name="XXX_3">XXX_3</definedName>
    <definedName name="XXX_30" localSheetId="12">BDI!XXX_30</definedName>
    <definedName name="XXX_30" localSheetId="11">#N/A</definedName>
    <definedName name="XXX_30">XXX_30</definedName>
    <definedName name="XXX_31" localSheetId="12">BDI!XXX_31</definedName>
    <definedName name="XXX_31" localSheetId="11">#N/A</definedName>
    <definedName name="XXX_31">XXX_31</definedName>
    <definedName name="XXX_32" localSheetId="12">BDI!XXX_32</definedName>
    <definedName name="XXX_32" localSheetId="11">FIT!XXX_32</definedName>
    <definedName name="XXX_32">XXX_32</definedName>
    <definedName name="XXX_33" localSheetId="12">BDI!XXX_33</definedName>
    <definedName name="XXX_33" localSheetId="11">#N/A</definedName>
    <definedName name="XXX_33">XXX_33</definedName>
    <definedName name="XXX_34" localSheetId="12">BDI!XXX_34</definedName>
    <definedName name="XXX_34" localSheetId="11">#N/A</definedName>
    <definedName name="XXX_34">XXX_34</definedName>
    <definedName name="XXX_35" localSheetId="12">BDI!XXX_35</definedName>
    <definedName name="XXX_35" localSheetId="11">#N/A</definedName>
    <definedName name="XXX_35">XXX_35</definedName>
    <definedName name="XXX_36" localSheetId="12">BDI!XXX_36</definedName>
    <definedName name="XXX_36" localSheetId="11">#N/A</definedName>
    <definedName name="XXX_36">XXX_36</definedName>
    <definedName name="XXX_37" localSheetId="12">BDI!XXX_37</definedName>
    <definedName name="XXX_37" localSheetId="11">#N/A</definedName>
    <definedName name="XXX_37">XXX_37</definedName>
    <definedName name="XXX_38" localSheetId="12">BDI!XXX_38</definedName>
    <definedName name="XXX_38" localSheetId="11">#N/A</definedName>
    <definedName name="XXX_38">XXX_38</definedName>
    <definedName name="XXX_39">#N/A</definedName>
    <definedName name="XXX_4" localSheetId="12">BDI!XXX_4</definedName>
    <definedName name="XXX_4" localSheetId="11">#N/A</definedName>
    <definedName name="XXX_4">XXX_4</definedName>
    <definedName name="XXX_40">#N/A</definedName>
    <definedName name="XXX_41">#N/A</definedName>
    <definedName name="XXX_42" localSheetId="12">BDI!E_110_1</definedName>
    <definedName name="XXX_42" localSheetId="11">#N/A</definedName>
    <definedName name="XXX_42" localSheetId="14">'Mapa+Binômio'!E_110_1</definedName>
    <definedName name="XXX_42">[0]!E_110_1</definedName>
    <definedName name="XXX_43" localSheetId="12">BDI!E_110_1</definedName>
    <definedName name="XXX_43" localSheetId="11">#N/A</definedName>
    <definedName name="XXX_43" localSheetId="14">'Mapa+Binômio'!E_110_1</definedName>
    <definedName name="XXX_43">[0]!E_110_1</definedName>
    <definedName name="XXX_44">#N/A</definedName>
    <definedName name="XXX_45">#N/A</definedName>
    <definedName name="XXX_46">#N/A</definedName>
    <definedName name="XXX_47">#N/A</definedName>
    <definedName name="XXX_48">#N/A</definedName>
    <definedName name="XXX_5" localSheetId="12">BDI!XXX_5</definedName>
    <definedName name="XXX_5" localSheetId="11">FIT!XXX_5</definedName>
    <definedName name="XXX_5">XXX_5</definedName>
    <definedName name="XXX_51">#N/A</definedName>
    <definedName name="XXX_52">#N/A</definedName>
    <definedName name="XXX_53">#N/A</definedName>
    <definedName name="XXX_54" localSheetId="12">BDI!E_111_1</definedName>
    <definedName name="XXX_54" localSheetId="11">#N/A</definedName>
    <definedName name="XXX_54" localSheetId="14">'Mapa+Binômio'!E_111_1</definedName>
    <definedName name="XXX_54">[0]!E_111_1</definedName>
    <definedName name="XXX_55" localSheetId="12">BDI!E_111_1</definedName>
    <definedName name="XXX_55" localSheetId="11">#N/A</definedName>
    <definedName name="XXX_55" localSheetId="14">'Mapa+Binômio'!E_111_1</definedName>
    <definedName name="XXX_55">[0]!E_111_1</definedName>
    <definedName name="XXX_56">#N/A</definedName>
    <definedName name="XXX_57">#N/A</definedName>
    <definedName name="XXX_58">#N/A</definedName>
    <definedName name="XXX_59" localSheetId="12">#N/A</definedName>
    <definedName name="XXX_59" localSheetId="11">#N/A</definedName>
    <definedName name="XXX_59">#N/A</definedName>
    <definedName name="XXX_6" localSheetId="12">BDI!XXX_6</definedName>
    <definedName name="XXX_6" localSheetId="11">FIT!XXX_6</definedName>
    <definedName name="XXX_6">XXX_6</definedName>
    <definedName name="XXX_60">#N/A</definedName>
    <definedName name="XXX_61" localSheetId="12">BDI!E_112_1</definedName>
    <definedName name="XXX_61" localSheetId="11">#N/A</definedName>
    <definedName name="XXX_61" localSheetId="14">'Mapa+Binômio'!E_112_1</definedName>
    <definedName name="XXX_61">E_112_1</definedName>
    <definedName name="XXX_62">#N/A</definedName>
    <definedName name="XXX_63">#N/A</definedName>
    <definedName name="XXX_64" localSheetId="12">#N/A</definedName>
    <definedName name="XXX_64" localSheetId="11">#N/A</definedName>
    <definedName name="XXX_64">#N/A</definedName>
    <definedName name="XXX_65">#N/A</definedName>
    <definedName name="XXX_66" localSheetId="12">BDI!E_113_1</definedName>
    <definedName name="XXX_66" localSheetId="11">#N/A</definedName>
    <definedName name="XXX_66" localSheetId="14">'Mapa+Binômio'!E_113_1</definedName>
    <definedName name="XXX_66">[0]!E_113_1</definedName>
    <definedName name="XXX_67">#N/A</definedName>
    <definedName name="XXX_68" localSheetId="12">[0]!E_116</definedName>
    <definedName name="XXX_68" localSheetId="11">#N/A</definedName>
    <definedName name="XXX_68">E_116</definedName>
    <definedName name="XXX_69" localSheetId="12">BDI!E_116_1</definedName>
    <definedName name="XXX_69" localSheetId="11">#N/A</definedName>
    <definedName name="XXX_69" localSheetId="14">'Mapa+Binômio'!E_116_1</definedName>
    <definedName name="XXX_69">[0]!E_116_1</definedName>
    <definedName name="XXX_7" localSheetId="12">BDI!XXX_7</definedName>
    <definedName name="XXX_7" localSheetId="11">#N/A</definedName>
    <definedName name="XXX_7">XXX_7</definedName>
    <definedName name="XXX_70">#N/A</definedName>
    <definedName name="XXX_71">#N/A</definedName>
    <definedName name="XXX_72">#N/A</definedName>
    <definedName name="XXX_8" localSheetId="12">BDI!XXX_8</definedName>
    <definedName name="XXX_8" localSheetId="11">#N/A</definedName>
    <definedName name="XXX_8">XXX_8</definedName>
    <definedName name="XXX_9" localSheetId="12">BDI!XXX_9</definedName>
    <definedName name="XXX_9" localSheetId="11">FIT!XXX_9</definedName>
    <definedName name="XXX_9">XXX_9</definedName>
    <definedName name="xxxc" localSheetId="12">BDI!xxxc</definedName>
    <definedName name="xxxc" localSheetId="11">#N/A</definedName>
    <definedName name="xxxc">[0]!xxxc</definedName>
    <definedName name="XXXX" localSheetId="12">#N/A</definedName>
    <definedName name="XXXX" localSheetId="11">#REF!</definedName>
    <definedName name="XXXX">#N/A</definedName>
    <definedName name="XXXX_10" localSheetId="11">#REF!</definedName>
    <definedName name="XXXX_10">#N/A</definedName>
    <definedName name="XXXX_11" localSheetId="11">#REF!</definedName>
    <definedName name="XXXX_11">#N/A</definedName>
    <definedName name="XXXX_12" localSheetId="11">#REF!</definedName>
    <definedName name="XXXX_12">#N/A</definedName>
    <definedName name="XXXX_13" localSheetId="11">#REF!</definedName>
    <definedName name="XXXX_13">#N/A</definedName>
    <definedName name="XXXX_14" localSheetId="11">#REF!</definedName>
    <definedName name="XXXX_14">#N/A</definedName>
    <definedName name="XXXX_15" localSheetId="11">#REF!</definedName>
    <definedName name="XXXX_15">#N/A</definedName>
    <definedName name="XXXX_16" localSheetId="11">#REF!</definedName>
    <definedName name="XXXX_16">#N/A</definedName>
    <definedName name="XXXX_17" localSheetId="11">#REF!</definedName>
    <definedName name="XXXX_17">#N/A</definedName>
    <definedName name="XXXX_18" localSheetId="11">#REF!</definedName>
    <definedName name="XXXX_18">#N/A</definedName>
    <definedName name="XXXX_2" localSheetId="11">#REF!</definedName>
    <definedName name="XXXX_2">#N/A</definedName>
    <definedName name="XXXX_5" localSheetId="11">#REF!</definedName>
    <definedName name="XXXX_5">#N/A</definedName>
    <definedName name="XXXX_6" localSheetId="11">#REF!</definedName>
    <definedName name="XXXX_6">#N/A</definedName>
    <definedName name="XXXX_7" localSheetId="11">#REF!</definedName>
    <definedName name="XXXX_7">#N/A</definedName>
    <definedName name="XXXX_8" localSheetId="11">#REF!</definedName>
    <definedName name="XXXX_8">#N/A</definedName>
    <definedName name="XXXX_9" localSheetId="11">#REF!</definedName>
    <definedName name="XXXX_9">#N/A</definedName>
    <definedName name="xxxxx" localSheetId="12" hidden="1">{#N/A,#N/A,FALSE,"MO (2)"}</definedName>
    <definedName name="xxxxx" localSheetId="11">#N/A</definedName>
    <definedName name="xxxxx" hidden="1">{#N/A,#N/A,FALSE,"MO (2)"}</definedName>
    <definedName name="XXXXXX">#N/A</definedName>
    <definedName name="XXXXXXX" localSheetId="12">#REF!</definedName>
    <definedName name="XXXXXXX">#REF!</definedName>
    <definedName name="XXXXXXXX" localSheetId="11">#N/A</definedName>
    <definedName name="XXXXXXXX">#N/A</definedName>
    <definedName name="xzdxcfr" localSheetId="12">#REF!</definedName>
    <definedName name="xzdxcfr">#REF!</definedName>
    <definedName name="Y" localSheetId="12" hidden="1">{#N/A,#N/A,FALSE,"MO (2)"}</definedName>
    <definedName name="Y" hidden="1">{#N/A,#N/A,FALSE,"MO (2)"}</definedName>
    <definedName name="YES" localSheetId="12">#REF!</definedName>
    <definedName name="YES">#REF!</definedName>
    <definedName name="yety" localSheetId="12">#REF!</definedName>
    <definedName name="yety">#REF!</definedName>
    <definedName name="YJJYJ" localSheetId="12" hidden="1">{#N/A,#N/A,TRUE,"BD 97";#N/A,#N/A,TRUE,"IR E CS 1997";#N/A,#N/A,TRUE,"CONTINGÊNCIAS";#N/A,#N/A,TRUE,"AD_EX_97";#N/A,#N/A,TRUE,"PR ND";#N/A,#N/A,TRUE,"8191";#N/A,#N/A,TRUE,"8383";#N/A,#N/A,TRUE,"MP 1024"}</definedName>
    <definedName name="YJJYJ" hidden="1">{#N/A,#N/A,TRUE,"BD 97";#N/A,#N/A,TRUE,"IR E CS 1997";#N/A,#N/A,TRUE,"CONTINGÊNCIAS";#N/A,#N/A,TRUE,"AD_EX_97";#N/A,#N/A,TRUE,"PR ND";#N/A,#N/A,TRUE,"8191";#N/A,#N/A,TRUE,"8383";#N/A,#N/A,TRUE,"MP 1024"}</definedName>
    <definedName name="YOYIO" localSheetId="12">#REF!</definedName>
    <definedName name="YOYIO">#REF!</definedName>
    <definedName name="yreyre" localSheetId="12">#REF!</definedName>
    <definedName name="yreyre">#REF!</definedName>
    <definedName name="yt" localSheetId="12">#REF!</definedName>
    <definedName name="yt">#REF!</definedName>
    <definedName name="YUI" localSheetId="12">#REF!</definedName>
    <definedName name="YUI" localSheetId="11">#REF!</definedName>
    <definedName name="YUI" localSheetId="14">#REF!</definedName>
    <definedName name="YUI">#REF!</definedName>
    <definedName name="YUI_10" localSheetId="12">#REF!</definedName>
    <definedName name="YUI_10">#REF!</definedName>
    <definedName name="YUI_12" localSheetId="12">#REF!</definedName>
    <definedName name="YUI_12">#REF!</definedName>
    <definedName name="YUI_3" localSheetId="12">#REF!</definedName>
    <definedName name="YUI_3">#REF!</definedName>
    <definedName name="YUI_9" localSheetId="12">#REF!</definedName>
    <definedName name="YUI_9">#REF!</definedName>
    <definedName name="yukym" localSheetId="12" hidden="1">{#N/A,#N/A,TRUE,"Serviços"}</definedName>
    <definedName name="yukym" hidden="1">{#N/A,#N/A,TRUE,"Serviços"}</definedName>
    <definedName name="yy" localSheetId="12" hidden="1">{#N/A,#N/A,TRUE,"Serviços"}</definedName>
    <definedName name="yy" localSheetId="11" hidden="1">{#N/A,#N/A,TRUE,"Serviços"}</definedName>
    <definedName name="yy" hidden="1">{#N/A,#N/A,TRUE,"Serviços"}</definedName>
    <definedName name="z" localSheetId="12" hidden="1">{#N/A,#N/A,FALSE,"MO (2)"}</definedName>
    <definedName name="z" localSheetId="15" hidden="1">{#N/A,#N/A,FALSE,"MO (2)"}</definedName>
    <definedName name="z" localSheetId="11" hidden="1">{#N/A,#N/A,FALSE,"MO (2)"}</definedName>
    <definedName name="z" hidden="1">{#N/A,#N/A,FALSE,"MO (2)"}</definedName>
    <definedName name="Z_022B7420_7F94_427F_B370_84030F9B3342_.wvu.FilterData" localSheetId="12" hidden="1">#REF!</definedName>
    <definedName name="Z_022B7420_7F94_427F_B370_84030F9B3342_.wvu.FilterData" hidden="1">#REF!</definedName>
    <definedName name="Z_04BC043C_175B_412D_8093_6F29CD74FBAE_.wvu.FilterData" localSheetId="12" hidden="1">#REF!</definedName>
    <definedName name="Z_04BC043C_175B_412D_8093_6F29CD74FBAE_.wvu.FilterData" hidden="1">#REF!</definedName>
    <definedName name="Z_058B9256_CB4D_4C39_834D_D693FEEB491F_.wvu.FilterData" localSheetId="12" hidden="1">#REF!</definedName>
    <definedName name="Z_058B9256_CB4D_4C39_834D_D693FEEB491F_.wvu.FilterData" hidden="1">#REF!</definedName>
    <definedName name="Z_05D1A71D_3B7B_4FB7_8DF3_B8E29CA3927A_.wvu.FilterData" localSheetId="12" hidden="1">#REF!</definedName>
    <definedName name="Z_05D1A71D_3B7B_4FB7_8DF3_B8E29CA3927A_.wvu.FilterData" hidden="1">#REF!</definedName>
    <definedName name="Z_07C2CF55_E6DF_411A_AB00_7E155615468C_.wvu.FilterData" localSheetId="12" hidden="1">#REF!</definedName>
    <definedName name="Z_07C2CF55_E6DF_411A_AB00_7E155615468C_.wvu.FilterData" hidden="1">#REF!</definedName>
    <definedName name="Z_0B1003A7_69DB_4D5B_966D_57B9E8AF76FB_.wvu.FilterData" localSheetId="12" hidden="1">#REF!</definedName>
    <definedName name="Z_0B1003A7_69DB_4D5B_966D_57B9E8AF76FB_.wvu.FilterData" hidden="1">#REF!</definedName>
    <definedName name="Z_0C3EE359_64F6_4049_9576_8EACA8563EA4_.wvu.FilterData" localSheetId="12" hidden="1">#REF!</definedName>
    <definedName name="Z_0C3EE359_64F6_4049_9576_8EACA8563EA4_.wvu.FilterData" hidden="1">#REF!</definedName>
    <definedName name="Z_0D05AC4E_32D3_4985_8208_9776E00AC749_.wvu.FilterData" localSheetId="12" hidden="1">#REF!</definedName>
    <definedName name="Z_0D05AC4E_32D3_4985_8208_9776E00AC749_.wvu.FilterData" hidden="1">#REF!</definedName>
    <definedName name="Z_0DC459DE_F68C_4E33_8D1E_F1663ABAC944_.wvu.FilterData" localSheetId="12" hidden="1">#REF!</definedName>
    <definedName name="Z_0DC459DE_F68C_4E33_8D1E_F1663ABAC944_.wvu.FilterData" hidden="1">#REF!</definedName>
    <definedName name="Z_0FACBA89_1203_4ED8_87E5_EC1D45B051B7_.wvu.FilterData" localSheetId="12" hidden="1">#REF!</definedName>
    <definedName name="Z_0FACBA89_1203_4ED8_87E5_EC1D45B051B7_.wvu.FilterData" hidden="1">#REF!</definedName>
    <definedName name="Z_0FEA3536_5108_4591_BECF_C3181387F85F_.wvu.FilterData" localSheetId="12" hidden="1">#REF!</definedName>
    <definedName name="Z_0FEA3536_5108_4591_BECF_C3181387F85F_.wvu.FilterData" hidden="1">#REF!</definedName>
    <definedName name="Z_0FEFDB42_ECBC_4500_A6C8_FEE3D368790B_.wvu.FilterData" localSheetId="12" hidden="1">#REF!</definedName>
    <definedName name="Z_0FEFDB42_ECBC_4500_A6C8_FEE3D368790B_.wvu.FilterData" hidden="1">#REF!</definedName>
    <definedName name="z_1" localSheetId="12" hidden="1">{#N/A,#N/A,FALSE,"MO (2)"}</definedName>
    <definedName name="z_1" localSheetId="11" hidden="1">{#N/A,#N/A,FALSE,"MO (2)"}</definedName>
    <definedName name="z_1" hidden="1">{#N/A,#N/A,FALSE,"MO (2)"}</definedName>
    <definedName name="Z_110A0651_47C7_408E_B3BF_0C80D30B95FC_.wvu.FilterData" localSheetId="12" hidden="1">#REF!</definedName>
    <definedName name="Z_110A0651_47C7_408E_B3BF_0C80D30B95FC_.wvu.FilterData" hidden="1">#REF!</definedName>
    <definedName name="Z_128E64DD_BE84_40EE_A6D2_C9B0EB25CBBD_.wvu.FilterData" localSheetId="12" hidden="1">#REF!</definedName>
    <definedName name="Z_128E64DD_BE84_40EE_A6D2_C9B0EB25CBBD_.wvu.FilterData" hidden="1">#REF!</definedName>
    <definedName name="Z_12F2973E_0018_407B_98AD_CD9C5D1F65FA_.wvu.FilterData" localSheetId="12" hidden="1">#REF!</definedName>
    <definedName name="Z_12F2973E_0018_407B_98AD_CD9C5D1F65FA_.wvu.FilterData" hidden="1">#REF!</definedName>
    <definedName name="Z_137DAE61_8A8D_4219_A4CC_0EEC18A94882_.wvu.FilterData" localSheetId="12" hidden="1">#REF!</definedName>
    <definedName name="Z_137DAE61_8A8D_4219_A4CC_0EEC18A94882_.wvu.FilterData" hidden="1">#REF!</definedName>
    <definedName name="Z_13E06FB5_D019_406D_B278_1B53AD2F6386_.wvu.FilterData" localSheetId="12" hidden="1">#REF!</definedName>
    <definedName name="Z_13E06FB5_D019_406D_B278_1B53AD2F6386_.wvu.FilterData" hidden="1">#REF!</definedName>
    <definedName name="Z_14D375AC_5615_46DE_8EE3_95915B2A8B54_.wvu.FilterData" localSheetId="12" hidden="1">#REF!</definedName>
    <definedName name="Z_14D375AC_5615_46DE_8EE3_95915B2A8B54_.wvu.FilterData" hidden="1">#REF!</definedName>
    <definedName name="Z_15B5DC78_B02F_4AC6_8572_015040A55619_.wvu.FilterData" localSheetId="12" hidden="1">#REF!</definedName>
    <definedName name="Z_15B5DC78_B02F_4AC6_8572_015040A55619_.wvu.FilterData" hidden="1">#REF!</definedName>
    <definedName name="Z_166D6F0F_4D44_46E7_8C36_48FD4848B5AA_.wvu.FilterData" localSheetId="12" hidden="1">#REF!</definedName>
    <definedName name="Z_166D6F0F_4D44_46E7_8C36_48FD4848B5AA_.wvu.FilterData" hidden="1">#REF!</definedName>
    <definedName name="Z_16FAB836_2255_4D4C_90E4_6B46255F3759_.wvu.FilterData" localSheetId="12" hidden="1">#REF!</definedName>
    <definedName name="Z_16FAB836_2255_4D4C_90E4_6B46255F3759_.wvu.FilterData" hidden="1">#REF!</definedName>
    <definedName name="Z_198D391C_95CB_49F5_8924_5FEA3CE5C98A_.wvu.FilterData" localSheetId="12" hidden="1">#REF!</definedName>
    <definedName name="Z_198D391C_95CB_49F5_8924_5FEA3CE5C98A_.wvu.FilterData" hidden="1">#REF!</definedName>
    <definedName name="Z_1D9C37CC_3E33_4D4D_B7CD_819F75C83D65_.wvu.FilterData" localSheetId="12" hidden="1">#REF!</definedName>
    <definedName name="Z_1D9C37CC_3E33_4D4D_B7CD_819F75C83D65_.wvu.FilterData" hidden="1">#REF!</definedName>
    <definedName name="Z_1DF9838C_880D_4C4E_BFFE_89B5894EC40F_.wvu.FilterData" localSheetId="12" hidden="1">#REF!</definedName>
    <definedName name="Z_1DF9838C_880D_4C4E_BFFE_89B5894EC40F_.wvu.FilterData" hidden="1">#REF!</definedName>
    <definedName name="Z_1EF42BFC_874B_4E01_B67D_1607E823ACD0_.wvu.FilterData" localSheetId="12" hidden="1">#REF!</definedName>
    <definedName name="Z_1EF42BFC_874B_4E01_B67D_1607E823ACD0_.wvu.FilterData" hidden="1">#REF!</definedName>
    <definedName name="Z_1F94C6E7_3CCA_4599_AF6F_4D6291B2AD93_.wvu.FilterData" localSheetId="12" hidden="1">#REF!</definedName>
    <definedName name="Z_1F94C6E7_3CCA_4599_AF6F_4D6291B2AD93_.wvu.FilterData" hidden="1">#REF!</definedName>
    <definedName name="Z_20A9AA17_0DEB_4190_8DAD_FC60D0D33A52_.wvu.FilterData" localSheetId="12" hidden="1">#REF!</definedName>
    <definedName name="Z_20A9AA17_0DEB_4190_8DAD_FC60D0D33A52_.wvu.FilterData" hidden="1">#REF!</definedName>
    <definedName name="Z_2103F656_ECB2_4F99_BE9B_56F4D7A5CEE2_.wvu.FilterData" localSheetId="12" hidden="1">#REF!</definedName>
    <definedName name="Z_2103F656_ECB2_4F99_BE9B_56F4D7A5CEE2_.wvu.FilterData" hidden="1">#REF!</definedName>
    <definedName name="Z_2158A2BC_8DB5_455D_AFDE_914B22949288_.wvu.FilterData" localSheetId="12" hidden="1">#REF!</definedName>
    <definedName name="Z_2158A2BC_8DB5_455D_AFDE_914B22949288_.wvu.FilterData" hidden="1">#REF!</definedName>
    <definedName name="Z_21A967FF_561E_495F_AEB9_4DD3BEDA53BC_.wvu.FilterData" localSheetId="12" hidden="1">#REF!</definedName>
    <definedName name="Z_21A967FF_561E_495F_AEB9_4DD3BEDA53BC_.wvu.FilterData" hidden="1">#REF!</definedName>
    <definedName name="Z_227E7522_DC52_4EA7_A11A_0741FF23CC42_.wvu.FilterData" localSheetId="12" hidden="1">#REF!</definedName>
    <definedName name="Z_227E7522_DC52_4EA7_A11A_0741FF23CC42_.wvu.FilterData" hidden="1">#REF!</definedName>
    <definedName name="Z_23BA0C23_280B_4568_A53C_1C6D2E85772A_.wvu.FilterData" localSheetId="12" hidden="1">#REF!</definedName>
    <definedName name="Z_23BA0C23_280B_4568_A53C_1C6D2E85772A_.wvu.FilterData" hidden="1">#REF!</definedName>
    <definedName name="Z_244346C6_3866_4160_9E2E_C77913F25398_.wvu.FilterData" localSheetId="12" hidden="1">#REF!</definedName>
    <definedName name="Z_244346C6_3866_4160_9E2E_C77913F25398_.wvu.FilterData" hidden="1">#REF!</definedName>
    <definedName name="Z_25117F67_F0EE_43EF_8FF9_79F533CE10B0_.wvu.FilterData" localSheetId="12" hidden="1">#REF!</definedName>
    <definedName name="Z_25117F67_F0EE_43EF_8FF9_79F533CE10B0_.wvu.FilterData" hidden="1">#REF!</definedName>
    <definedName name="Z_259E2DDE_5459_4510_B7A2_66F49964C56E_.wvu.FilterData" localSheetId="12" hidden="1">#REF!</definedName>
    <definedName name="Z_259E2DDE_5459_4510_B7A2_66F49964C56E_.wvu.FilterData" hidden="1">#REF!</definedName>
    <definedName name="Z_25C7DFCF_BE54_4A41_B957_DE39B9B2A5B5_.wvu.FilterData" localSheetId="12" hidden="1">#REF!</definedName>
    <definedName name="Z_25C7DFCF_BE54_4A41_B957_DE39B9B2A5B5_.wvu.FilterData" hidden="1">#REF!</definedName>
    <definedName name="Z_272E0E4D_901D_11D7_B59C_0050DAB35C7B_.wvu.FilterData" localSheetId="12" hidden="1">#REF!</definedName>
    <definedName name="Z_272E0E4D_901D_11D7_B59C_0050DAB35C7B_.wvu.FilterData" hidden="1">#REF!</definedName>
    <definedName name="Z_27D9353E_5A5F_49BF_8724_FA312A4073FF_.wvu.FilterData" localSheetId="12" hidden="1">#REF!</definedName>
    <definedName name="Z_27D9353E_5A5F_49BF_8724_FA312A4073FF_.wvu.FilterData" hidden="1">#REF!</definedName>
    <definedName name="Z_299BE965_B904_49FA_A79D_B9538F94936F_.wvu.FilterData" localSheetId="12" hidden="1">#REF!</definedName>
    <definedName name="Z_299BE965_B904_49FA_A79D_B9538F94936F_.wvu.FilterData" hidden="1">#REF!</definedName>
    <definedName name="Z_29D37CE9_76D1_4D09_99A0_55ABA6929929_.wvu.FilterData" localSheetId="12" hidden="1">#REF!</definedName>
    <definedName name="Z_29D37CE9_76D1_4D09_99A0_55ABA6929929_.wvu.FilterData" hidden="1">#REF!</definedName>
    <definedName name="Z_2C05BC27_731C_41F4_980F_CD81E4A7A662_.wvu.FilterData" localSheetId="12" hidden="1">#REF!</definedName>
    <definedName name="Z_2C05BC27_731C_41F4_980F_CD81E4A7A662_.wvu.FilterData" hidden="1">#REF!</definedName>
    <definedName name="Z_2C0BDCBF_705B_4E5A_9659_05D99EC56641_.wvu.FilterData" localSheetId="12" hidden="1">#REF!</definedName>
    <definedName name="Z_2C0BDCBF_705B_4E5A_9659_05D99EC56641_.wvu.FilterData" hidden="1">#REF!</definedName>
    <definedName name="Z_2CD580B5_D99D_45ED_AC1E_45F8CBBBB9F1_.wvu.FilterData" localSheetId="12" hidden="1">#REF!</definedName>
    <definedName name="Z_2CD580B5_D99D_45ED_AC1E_45F8CBBBB9F1_.wvu.FilterData" hidden="1">#REF!</definedName>
    <definedName name="Z_2D98D706_A306_4353_8B3D_DA92F9EAEC9A_.wvu.FilterData" localSheetId="12" hidden="1">#REF!</definedName>
    <definedName name="Z_2D98D706_A306_4353_8B3D_DA92F9EAEC9A_.wvu.FilterData" hidden="1">#REF!</definedName>
    <definedName name="Z_2F8736FC_F07E_49E8_9C13_8E0A0F5EFE5F_.wvu.FilterData" localSheetId="12" hidden="1">#REF!</definedName>
    <definedName name="Z_2F8736FC_F07E_49E8_9C13_8E0A0F5EFE5F_.wvu.FilterData" hidden="1">#REF!</definedName>
    <definedName name="Z_304C2F7A_D3A6_4DBA_A568_C3E56D7C6E2F_.wvu.FilterData" localSheetId="12" hidden="1">#REF!</definedName>
    <definedName name="Z_304C2F7A_D3A6_4DBA_A568_C3E56D7C6E2F_.wvu.FilterData" hidden="1">#REF!</definedName>
    <definedName name="Z_30E0ACE8_B29A_44E9_B542_E8C1CA3FD802_.wvu.FilterData" localSheetId="12" hidden="1">#REF!</definedName>
    <definedName name="Z_30E0ACE8_B29A_44E9_B542_E8C1CA3FD802_.wvu.FilterData" hidden="1">#REF!</definedName>
    <definedName name="Z_31A27EA2_D574_43B8_A671_7419A12151C9_.wvu.FilterData" localSheetId="12" hidden="1">#REF!</definedName>
    <definedName name="Z_31A27EA2_D574_43B8_A671_7419A12151C9_.wvu.FilterData" hidden="1">#REF!</definedName>
    <definedName name="Z_32D1B352_62AB_4105_8DFC_EAA2DF743365_.wvu.FilterData" localSheetId="12" hidden="1">#REF!</definedName>
    <definedName name="Z_32D1B352_62AB_4105_8DFC_EAA2DF743365_.wvu.FilterData" hidden="1">#REF!</definedName>
    <definedName name="Z_330DF436_5BED_40AF_AC51_73D268BD9DF4_.wvu.FilterData" localSheetId="12" hidden="1">#REF!</definedName>
    <definedName name="Z_330DF436_5BED_40AF_AC51_73D268BD9DF4_.wvu.FilterData" hidden="1">#REF!</definedName>
    <definedName name="Z_33B8EF57_2FB1_4600_9590_B0A2F2FE409B_.wvu.FilterData" localSheetId="12" hidden="1">#REF!</definedName>
    <definedName name="Z_33B8EF57_2FB1_4600_9590_B0A2F2FE409B_.wvu.FilterData" hidden="1">#REF!</definedName>
    <definedName name="Z_3404588C_6CE7_4C97_A62C_D19D9EE290D3_.wvu.FilterData" localSheetId="12" hidden="1">#REF!</definedName>
    <definedName name="Z_3404588C_6CE7_4C97_A62C_D19D9EE290D3_.wvu.FilterData" hidden="1">#REF!</definedName>
    <definedName name="Z_34E71878_8D1A_4343_91A1_3FE085136D2B_.wvu.FilterData" localSheetId="12" hidden="1">#REF!</definedName>
    <definedName name="Z_34E71878_8D1A_4343_91A1_3FE085136D2B_.wvu.FilterData" hidden="1">#REF!</definedName>
    <definedName name="Z_37611AA0_E86A_42C8_8705_108B25E060A1_.wvu.FilterData" localSheetId="12" hidden="1">#REF!</definedName>
    <definedName name="Z_37611AA0_E86A_42C8_8705_108B25E060A1_.wvu.FilterData" hidden="1">#REF!</definedName>
    <definedName name="Z_38FE6CED_4C19_4332_9788_ACC902B20A46_.wvu.FilterData" localSheetId="12" hidden="1">#REF!</definedName>
    <definedName name="Z_38FE6CED_4C19_4332_9788_ACC902B20A46_.wvu.FilterData" hidden="1">#REF!</definedName>
    <definedName name="Z_394E75CB_4F7F_4C88_A08F_29E48E587341_.wvu.FilterData" localSheetId="12" hidden="1">#REF!</definedName>
    <definedName name="Z_394E75CB_4F7F_4C88_A08F_29E48E587341_.wvu.FilterData" hidden="1">#REF!</definedName>
    <definedName name="Z_3C200595_20A3_4A0C_B071_705F4AD5DAD3_.wvu.FilterData" localSheetId="12" hidden="1">#REF!</definedName>
    <definedName name="Z_3C200595_20A3_4A0C_B071_705F4AD5DAD3_.wvu.FilterData" hidden="1">#REF!</definedName>
    <definedName name="Z_3E93FF4A_0B7F_475C_A63C_54FBDB9DB4C5_.wvu.FilterData" localSheetId="12" hidden="1">#REF!</definedName>
    <definedName name="Z_3E93FF4A_0B7F_475C_A63C_54FBDB9DB4C5_.wvu.FilterData" hidden="1">#REF!</definedName>
    <definedName name="Z_3FF05DC4_CA9E_470D_A193_91785ACE00EF_.wvu.FilterData" localSheetId="12" hidden="1">#REF!</definedName>
    <definedName name="Z_3FF05DC4_CA9E_470D_A193_91785ACE00EF_.wvu.FilterData" hidden="1">#REF!</definedName>
    <definedName name="Z_43791B95_57D7_42F4_8815_D1B7E488543E_.wvu.FilterData" localSheetId="12" hidden="1">#REF!</definedName>
    <definedName name="Z_43791B95_57D7_42F4_8815_D1B7E488543E_.wvu.FilterData" hidden="1">#REF!</definedName>
    <definedName name="Z_445AA90F_6D9B_40F5_8E1D_CE1EF57CF450_.wvu.FilterData" localSheetId="12" hidden="1">#REF!</definedName>
    <definedName name="Z_445AA90F_6D9B_40F5_8E1D_CE1EF57CF450_.wvu.FilterData" hidden="1">#REF!</definedName>
    <definedName name="Z_454E0C40_F84F_42A3_A371_6F23C1F38595_.wvu.FilterData" localSheetId="12" hidden="1">#REF!</definedName>
    <definedName name="Z_454E0C40_F84F_42A3_A371_6F23C1F38595_.wvu.FilterData" hidden="1">#REF!</definedName>
    <definedName name="Z_4608FCB3_3552_4D58_B6CE_B8F34D78221E_.wvu.FilterData" localSheetId="12" hidden="1">#REF!</definedName>
    <definedName name="Z_4608FCB3_3552_4D58_B6CE_B8F34D78221E_.wvu.FilterData" hidden="1">#REF!</definedName>
    <definedName name="Z_46E47F7C_9185_4E39_BED5_B4A69FF64CC1_.wvu.FilterData" localSheetId="12" hidden="1">#REF!</definedName>
    <definedName name="Z_46E47F7C_9185_4E39_BED5_B4A69FF64CC1_.wvu.FilterData" hidden="1">#REF!</definedName>
    <definedName name="Z_48202D5D_77CB_41DE_8C59_9325C98D7C97_.wvu.FilterData" localSheetId="12" hidden="1">#REF!</definedName>
    <definedName name="Z_48202D5D_77CB_41DE_8C59_9325C98D7C97_.wvu.FilterData" hidden="1">#REF!</definedName>
    <definedName name="Z_48824DFE_B714_4D0B_9E95_F01C5BAD5D1F_.wvu.FilterData" localSheetId="12" hidden="1">#REF!</definedName>
    <definedName name="Z_48824DFE_B714_4D0B_9E95_F01C5BAD5D1F_.wvu.FilterData" hidden="1">#REF!</definedName>
    <definedName name="Z_4C45D885_33EE_4DA9_BF96_6B10CFBA5596_.wvu.FilterData" localSheetId="12" hidden="1">#REF!</definedName>
    <definedName name="Z_4C45D885_33EE_4DA9_BF96_6B10CFBA5596_.wvu.FilterData" hidden="1">#REF!</definedName>
    <definedName name="Z_4D344757_9064_4D2F_A3A5_69132D23B7B9_.wvu.FilterData" localSheetId="12" hidden="1">#REF!</definedName>
    <definedName name="Z_4D344757_9064_4D2F_A3A5_69132D23B7B9_.wvu.FilterData" hidden="1">#REF!</definedName>
    <definedName name="Z_4E773EE1_0A5B_43A9_9C28_FFB0A27D19C3_.wvu.FilterData" localSheetId="12" hidden="1">#REF!</definedName>
    <definedName name="Z_4E773EE1_0A5B_43A9_9C28_FFB0A27D19C3_.wvu.FilterData" hidden="1">#REF!</definedName>
    <definedName name="Z_5122F04C_91B2_4031_BAE2_43203D520992_.wvu.FilterData" localSheetId="12" hidden="1">#REF!</definedName>
    <definedName name="Z_5122F04C_91B2_4031_BAE2_43203D520992_.wvu.FilterData" hidden="1">#REF!</definedName>
    <definedName name="Z_52B8D0B0_5872_4367_8D38_9AA5A4B975B3_.wvu.FilterData" localSheetId="12" hidden="1">#REF!</definedName>
    <definedName name="Z_52B8D0B0_5872_4367_8D38_9AA5A4B975B3_.wvu.FilterData" hidden="1">#REF!</definedName>
    <definedName name="Z_532423B2_94C7_44C1_9A2A_9712DAE92CE9_.wvu.FilterData" localSheetId="12" hidden="1">#REF!</definedName>
    <definedName name="Z_532423B2_94C7_44C1_9A2A_9712DAE92CE9_.wvu.FilterData" hidden="1">#REF!</definedName>
    <definedName name="Z_53F31130_5EA7_42BA_93EB_88A7CB743782_.wvu.FilterData" localSheetId="12" hidden="1">#REF!</definedName>
    <definedName name="Z_53F31130_5EA7_42BA_93EB_88A7CB743782_.wvu.FilterData" hidden="1">#REF!</definedName>
    <definedName name="Z_55213581_1831_4A94_AB4D_23E4F8BC8085_.wvu.FilterData" localSheetId="12" hidden="1">#REF!</definedName>
    <definedName name="Z_55213581_1831_4A94_AB4D_23E4F8BC8085_.wvu.FilterData" hidden="1">#REF!</definedName>
    <definedName name="Z_552B9204_1C85_45BC_B148_AF3E206BDAA2_.wvu.FilterData" localSheetId="12" hidden="1">#REF!</definedName>
    <definedName name="Z_552B9204_1C85_45BC_B148_AF3E206BDAA2_.wvu.FilterData" hidden="1">#REF!</definedName>
    <definedName name="Z_566671FC_5910_47FD_B961_1065A17D262D_.wvu.FilterData" localSheetId="12" hidden="1">#REF!</definedName>
    <definedName name="Z_566671FC_5910_47FD_B961_1065A17D262D_.wvu.FilterData" hidden="1">#REF!</definedName>
    <definedName name="Z_569D17FA_30FE_42CA_8D65_E126C1C01EC2_.wvu.FilterData" localSheetId="12" hidden="1">#REF!</definedName>
    <definedName name="Z_569D17FA_30FE_42CA_8D65_E126C1C01EC2_.wvu.FilterData" hidden="1">#REF!</definedName>
    <definedName name="Z_573E904E_5C2F_4CA2_AFCF_918B916322E4_.wvu.FilterData" localSheetId="12" hidden="1">#REF!</definedName>
    <definedName name="Z_573E904E_5C2F_4CA2_AFCF_918B916322E4_.wvu.FilterData" hidden="1">#REF!</definedName>
    <definedName name="Z_58DA6172_DC47_4A5F_B420_207BB6987764_.wvu.FilterData" localSheetId="12" hidden="1">#REF!</definedName>
    <definedName name="Z_58DA6172_DC47_4A5F_B420_207BB6987764_.wvu.FilterData" hidden="1">#REF!</definedName>
    <definedName name="Z_58FCB891_F6F4_46F2_BF6B_861E585C9231_.wvu.FilterData" localSheetId="12" hidden="1">#REF!</definedName>
    <definedName name="Z_58FCB891_F6F4_46F2_BF6B_861E585C9231_.wvu.FilterData" hidden="1">#REF!</definedName>
    <definedName name="Z_59A87EBA_E018_40E8_A580_AB2176E95D7E_.wvu.FilterData" localSheetId="12" hidden="1">#REF!</definedName>
    <definedName name="Z_59A87EBA_E018_40E8_A580_AB2176E95D7E_.wvu.FilterData" hidden="1">#REF!</definedName>
    <definedName name="Z_5A3E740D_87C0_4F85_AB6D_B402AD860D04_.wvu.FilterData" localSheetId="12" hidden="1">#REF!</definedName>
    <definedName name="Z_5A3E740D_87C0_4F85_AB6D_B402AD860D04_.wvu.FilterData" hidden="1">#REF!</definedName>
    <definedName name="Z_5B42E6B5_40AA_4D3F_B932_EF1583491CDE_.wvu.FilterData" localSheetId="12" hidden="1">#REF!</definedName>
    <definedName name="Z_5B42E6B5_40AA_4D3F_B932_EF1583491CDE_.wvu.FilterData" hidden="1">#REF!</definedName>
    <definedName name="Z_5B7B4951_7310_4C66_B906_4D046076272E_.wvu.FilterData" localSheetId="12" hidden="1">#REF!</definedName>
    <definedName name="Z_5B7B4951_7310_4C66_B906_4D046076272E_.wvu.FilterData" hidden="1">#REF!</definedName>
    <definedName name="Z_5D41F4B9_83DF_4509_9C07_453BA5A62846_.wvu.FilterData" localSheetId="12" hidden="1">#REF!</definedName>
    <definedName name="Z_5D41F4B9_83DF_4509_9C07_453BA5A62846_.wvu.FilterData" hidden="1">#REF!</definedName>
    <definedName name="Z_5DB05E9F_8F3B_4886_A6CB_2CC53331BA7A_.wvu.FilterData" localSheetId="12" hidden="1">#REF!</definedName>
    <definedName name="Z_5DB05E9F_8F3B_4886_A6CB_2CC53331BA7A_.wvu.FilterData" hidden="1">#REF!</definedName>
    <definedName name="Z_5F096896_2CB8_4B96_A0FE_9AB50EEEEFAB_.wvu.FilterData" localSheetId="12" hidden="1">#REF!</definedName>
    <definedName name="Z_5F096896_2CB8_4B96_A0FE_9AB50EEEEFAB_.wvu.FilterData" hidden="1">#REF!</definedName>
    <definedName name="Z_60DF8B29_1C1F_4B50_BDA8_B8E0C7DD04C3_.wvu.Cols" localSheetId="12" hidden="1">#REF!,#REF!</definedName>
    <definedName name="Z_60DF8B29_1C1F_4B50_BDA8_B8E0C7DD04C3_.wvu.Cols" hidden="1">#REF!,#REF!</definedName>
    <definedName name="Z_60DF8B29_1C1F_4B50_BDA8_B8E0C7DD04C3_.wvu.FilterData" localSheetId="12" hidden="1">#REF!</definedName>
    <definedName name="Z_60DF8B29_1C1F_4B50_BDA8_B8E0C7DD04C3_.wvu.FilterData" hidden="1">#REF!</definedName>
    <definedName name="Z_615F4A4D_D5AB_4A04_81F5_F436484247A5_.wvu.FilterData" localSheetId="12" hidden="1">#REF!</definedName>
    <definedName name="Z_615F4A4D_D5AB_4A04_81F5_F436484247A5_.wvu.FilterData" hidden="1">#REF!</definedName>
    <definedName name="Z_616443B5_6F0D_4082_9223_F71B54305366_.wvu.FilterData" localSheetId="12" hidden="1">#REF!</definedName>
    <definedName name="Z_616443B5_6F0D_4082_9223_F71B54305366_.wvu.FilterData" hidden="1">#REF!</definedName>
    <definedName name="Z_631F0312_B404_409F_AF2B_39FB2D25040B_.wvu.FilterData" localSheetId="12" hidden="1">#REF!</definedName>
    <definedName name="Z_631F0312_B404_409F_AF2B_39FB2D25040B_.wvu.FilterData" hidden="1">#REF!</definedName>
    <definedName name="Z_632CF316_8294_4588_87E1_2B69E184A62B_.wvu.FilterData" localSheetId="12" hidden="1">#REF!</definedName>
    <definedName name="Z_632CF316_8294_4588_87E1_2B69E184A62B_.wvu.FilterData" hidden="1">#REF!</definedName>
    <definedName name="Z_66D1BA5F_F4AE_443C_8583_CE89D6674A73_.wvu.FilterData" localSheetId="12" hidden="1">#REF!</definedName>
    <definedName name="Z_66D1BA5F_F4AE_443C_8583_CE89D6674A73_.wvu.FilterData" hidden="1">#REF!</definedName>
    <definedName name="Z_66DD4806_8039_438A_B1CE_46CC5B464050_.wvu.FilterData" localSheetId="12" hidden="1">#REF!</definedName>
    <definedName name="Z_66DD4806_8039_438A_B1CE_46CC5B464050_.wvu.FilterData" hidden="1">#REF!</definedName>
    <definedName name="Z_67B65FDF_FF67_490E_B8E5_92DC66C9FC9D_.wvu.FilterData" localSheetId="12" hidden="1">#REF!</definedName>
    <definedName name="Z_67B65FDF_FF67_490E_B8E5_92DC66C9FC9D_.wvu.FilterData" hidden="1">#REF!</definedName>
    <definedName name="Z_68B709DF_9429_4090_9106_386C5F16C4D7_.wvu.FilterData" localSheetId="12" hidden="1">#REF!</definedName>
    <definedName name="Z_68B709DF_9429_4090_9106_386C5F16C4D7_.wvu.FilterData" hidden="1">#REF!</definedName>
    <definedName name="Z_690BC25F_5AA3_4B4B_9507_8C197E768E98_.wvu.FilterData" localSheetId="12" hidden="1">#REF!</definedName>
    <definedName name="Z_690BC25F_5AA3_4B4B_9507_8C197E768E98_.wvu.FilterData" hidden="1">#REF!</definedName>
    <definedName name="Z_6A66B8A7_491B_4A29_94A1_39F4FDA32C48_.wvu.FilterData" localSheetId="12" hidden="1">#REF!</definedName>
    <definedName name="Z_6A66B8A7_491B_4A29_94A1_39F4FDA32C48_.wvu.FilterData" hidden="1">#REF!</definedName>
    <definedName name="Z_6A6F36C8_24A1_4147_9C63_27B7978935DD_.wvu.FilterData" localSheetId="12" hidden="1">#REF!</definedName>
    <definedName name="Z_6A6F36C8_24A1_4147_9C63_27B7978935DD_.wvu.FilterData" hidden="1">#REF!</definedName>
    <definedName name="Z_6C2050D3_ABE5_4B48_B2A7_DDDD21669987_.wvu.FilterData" localSheetId="12" hidden="1">#REF!</definedName>
    <definedName name="Z_6C2050D3_ABE5_4B48_B2A7_DDDD21669987_.wvu.FilterData" hidden="1">#REF!</definedName>
    <definedName name="Z_6CD84A0B_C00D_4BC8_A655_6383CCA4B296_.wvu.FilterData" localSheetId="12" hidden="1">#REF!</definedName>
    <definedName name="Z_6CD84A0B_C00D_4BC8_A655_6383CCA4B296_.wvu.FilterData" hidden="1">#REF!</definedName>
    <definedName name="Z_6D5E5F42_E924_48A0_A50F_5BB481AFD1D5_.wvu.FilterData" localSheetId="12" hidden="1">#REF!</definedName>
    <definedName name="Z_6D5E5F42_E924_48A0_A50F_5BB481AFD1D5_.wvu.FilterData" hidden="1">#REF!</definedName>
    <definedName name="Z_6D789842_F56B_40C4_8907_F36C02855F76_.wvu.FilterData" localSheetId="12" hidden="1">#REF!</definedName>
    <definedName name="Z_6D789842_F56B_40C4_8907_F36C02855F76_.wvu.FilterData" hidden="1">#REF!</definedName>
    <definedName name="Z_6E345713_0818_471C_B54B_D890B987A0BC_.wvu.FilterData" localSheetId="12" hidden="1">#REF!</definedName>
    <definedName name="Z_6E345713_0818_471C_B54B_D890B987A0BC_.wvu.FilterData" hidden="1">#REF!</definedName>
    <definedName name="Z_701DEAE4_9CF1_491A_A54B_A6AE3235639D_.wvu.FilterData" localSheetId="12" hidden="1">#REF!</definedName>
    <definedName name="Z_701DEAE4_9CF1_491A_A54B_A6AE3235639D_.wvu.FilterData" hidden="1">#REF!</definedName>
    <definedName name="Z_7319B1DA_C8AE_4D1D_AB4C_B14141921483_.wvu.FilterData" localSheetId="12" hidden="1">#REF!</definedName>
    <definedName name="Z_7319B1DA_C8AE_4D1D_AB4C_B14141921483_.wvu.FilterData" hidden="1">#REF!</definedName>
    <definedName name="Z_75A1B66F_9EE1_4406_8264_C9BF12113183_.wvu.FilterData" localSheetId="12" hidden="1">#REF!</definedName>
    <definedName name="Z_75A1B66F_9EE1_4406_8264_C9BF12113183_.wvu.FilterData" hidden="1">#REF!</definedName>
    <definedName name="Z_7651BD63_D75B_41A5_B133_06AE6A84AE8F_.wvu.FilterData" localSheetId="12" hidden="1">#REF!</definedName>
    <definedName name="Z_7651BD63_D75B_41A5_B133_06AE6A84AE8F_.wvu.FilterData" hidden="1">#REF!</definedName>
    <definedName name="Z_767B7DB4_B657_4E6E_831B_84CA933FFCBE_.wvu.FilterData" localSheetId="12" hidden="1">#REF!</definedName>
    <definedName name="Z_767B7DB4_B657_4E6E_831B_84CA933FFCBE_.wvu.FilterData" hidden="1">#REF!</definedName>
    <definedName name="Z_76FA93EF_40A9_4929_9B4A_2213742C1620_.wvu.FilterData" localSheetId="12" hidden="1">#REF!</definedName>
    <definedName name="Z_76FA93EF_40A9_4929_9B4A_2213742C1620_.wvu.FilterData" hidden="1">#REF!</definedName>
    <definedName name="Z_78A33412_D032_45F7_9C2D_D4A31DB937D9_.wvu.FilterData" localSheetId="12" hidden="1">#REF!</definedName>
    <definedName name="Z_78A33412_D032_45F7_9C2D_D4A31DB937D9_.wvu.FilterData" hidden="1">#REF!</definedName>
    <definedName name="Z_796E4E5E_16C3_474D_B1D5_F6D39CD34051_.wvu.FilterData" localSheetId="12" hidden="1">#REF!</definedName>
    <definedName name="Z_796E4E5E_16C3_474D_B1D5_F6D39CD34051_.wvu.FilterData" hidden="1">#REF!</definedName>
    <definedName name="Z_7BFA9C41_C881_48A8_90C2_F93F8E16E599_.wvu.FilterData" localSheetId="12" hidden="1">#REF!</definedName>
    <definedName name="Z_7BFA9C41_C881_48A8_90C2_F93F8E16E599_.wvu.FilterData" hidden="1">#REF!</definedName>
    <definedName name="Z_7BFBCE1E_B6C5_4BAC_AD95_2B50D2ED28AB_.wvu.FilterData" localSheetId="12" hidden="1">#REF!</definedName>
    <definedName name="Z_7BFBCE1E_B6C5_4BAC_AD95_2B50D2ED28AB_.wvu.FilterData" hidden="1">#REF!</definedName>
    <definedName name="Z_7C6FEBF3_4382_4282_BBB0_E0269BEE42DE_.wvu.FilterData" localSheetId="12" hidden="1">#REF!</definedName>
    <definedName name="Z_7C6FEBF3_4382_4282_BBB0_E0269BEE42DE_.wvu.FilterData" hidden="1">#REF!</definedName>
    <definedName name="Z_7D057642_92FA_4DD6_84C5_B10B17893E1F_.wvu.FilterData" localSheetId="12" hidden="1">#REF!</definedName>
    <definedName name="Z_7D057642_92FA_4DD6_84C5_B10B17893E1F_.wvu.FilterData" hidden="1">#REF!</definedName>
    <definedName name="Z_7ED5F3D1_B838_492E_9467_7E7CE6B348ED_.wvu.FilterData" localSheetId="12" hidden="1">#REF!</definedName>
    <definedName name="Z_7ED5F3D1_B838_492E_9467_7E7CE6B348ED_.wvu.FilterData" hidden="1">#REF!</definedName>
    <definedName name="Z_8090FD3B_94DF_4ACF_9708_D5B9ADEFD29C_.wvu.FilterData" localSheetId="12" hidden="1">#REF!</definedName>
    <definedName name="Z_8090FD3B_94DF_4ACF_9708_D5B9ADEFD29C_.wvu.FilterData" hidden="1">#REF!</definedName>
    <definedName name="Z_8149A5A7_8307_4FA6_B457_A66B8A6DFABD_.wvu.FilterData" localSheetId="12" hidden="1">#REF!</definedName>
    <definedName name="Z_8149A5A7_8307_4FA6_B457_A66B8A6DFABD_.wvu.FilterData" hidden="1">#REF!</definedName>
    <definedName name="Z_819A0FD3_B678_47E8_9DFB_641B3990B590_.wvu.FilterData" localSheetId="12" hidden="1">#REF!</definedName>
    <definedName name="Z_819A0FD3_B678_47E8_9DFB_641B3990B590_.wvu.FilterData" hidden="1">#REF!</definedName>
    <definedName name="Z_82999604_BD48_4054_BDCB_CB8B074A34A3_.wvu.FilterData" localSheetId="12" hidden="1">#REF!</definedName>
    <definedName name="Z_82999604_BD48_4054_BDCB_CB8B074A34A3_.wvu.FilterData" hidden="1">#REF!</definedName>
    <definedName name="Z_8473B3F0_0740_4E9F_9BAE_9113E5077DE8_.wvu.FilterData" localSheetId="12" hidden="1">#REF!</definedName>
    <definedName name="Z_8473B3F0_0740_4E9F_9BAE_9113E5077DE8_.wvu.FilterData" hidden="1">#REF!</definedName>
    <definedName name="Z_85A83A94_71B4_44C8_8B5A_68CAA2461241_.wvu.FilterData" localSheetId="12" hidden="1">#REF!</definedName>
    <definedName name="Z_85A83A94_71B4_44C8_8B5A_68CAA2461241_.wvu.FilterData" hidden="1">#REF!</definedName>
    <definedName name="Z_86E0C273_91AF_11D7_9C1E_0004231B06E7_.wvu.FilterData" localSheetId="12" hidden="1">#REF!</definedName>
    <definedName name="Z_86E0C273_91AF_11D7_9C1E_0004231B06E7_.wvu.FilterData" hidden="1">#REF!</definedName>
    <definedName name="Z_87F04A72_68BF_497D_8569_47D1A3B89590_.wvu.FilterData" localSheetId="12" hidden="1">#REF!</definedName>
    <definedName name="Z_87F04A72_68BF_497D_8569_47D1A3B89590_.wvu.FilterData" hidden="1">#REF!</definedName>
    <definedName name="Z_893CBEFD_F317_41F0_BA87_CC1860E1F73B_.wvu.FilterData" localSheetId="12" hidden="1">#REF!</definedName>
    <definedName name="Z_893CBEFD_F317_41F0_BA87_CC1860E1F73B_.wvu.FilterData" hidden="1">#REF!</definedName>
    <definedName name="Z_89D83FA2_2F4F_4275_9074_3A6247C2CDA6_.wvu.FilterData" localSheetId="12" hidden="1">#REF!</definedName>
    <definedName name="Z_89D83FA2_2F4F_4275_9074_3A6247C2CDA6_.wvu.FilterData" hidden="1">#REF!</definedName>
    <definedName name="Z_8B2E8E84_1A68_4B75_A867_04E8EAC8E685_.wvu.FilterData" localSheetId="12" hidden="1">#REF!</definedName>
    <definedName name="Z_8B2E8E84_1A68_4B75_A867_04E8EAC8E685_.wvu.FilterData" hidden="1">#REF!</definedName>
    <definedName name="Z_8B5FADF8_BAFC_44E0_9D1D_DE21657D83CA_.wvu.FilterData" localSheetId="12" hidden="1">#REF!</definedName>
    <definedName name="Z_8B5FADF8_BAFC_44E0_9D1D_DE21657D83CA_.wvu.FilterData" hidden="1">#REF!</definedName>
    <definedName name="Z_8CBA7976_3F45_4926_8F5C_251343B1DCDB_.wvu.FilterData" localSheetId="12" hidden="1">#REF!</definedName>
    <definedName name="Z_8CBA7976_3F45_4926_8F5C_251343B1DCDB_.wvu.FilterData" hidden="1">#REF!</definedName>
    <definedName name="Z_8D213052_8AFD_4E06_B410_DCB431062572_.wvu.FilterData" localSheetId="12" hidden="1">#REF!</definedName>
    <definedName name="Z_8D213052_8AFD_4E06_B410_DCB431062572_.wvu.FilterData" hidden="1">#REF!</definedName>
    <definedName name="Z_8EA755F4_0515_4AA0_970C_55F473C7FD9B_.wvu.FilterData" localSheetId="12" hidden="1">#REF!</definedName>
    <definedName name="Z_8EA755F4_0515_4AA0_970C_55F473C7FD9B_.wvu.FilterData" hidden="1">#REF!</definedName>
    <definedName name="Z_8F33F4E3_A14E_4DD4_ADD4_B19023A45B10_.wvu.FilterData" localSheetId="12" hidden="1">#REF!</definedName>
    <definedName name="Z_8F33F4E3_A14E_4DD4_ADD4_B19023A45B10_.wvu.FilterData" hidden="1">#REF!</definedName>
    <definedName name="Z_901BF8EA_CA8A_411C_8FD3_BCB793FCF48A_.wvu.FilterData" localSheetId="12" hidden="1">#REF!</definedName>
    <definedName name="Z_901BF8EA_CA8A_411C_8FD3_BCB793FCF48A_.wvu.FilterData" hidden="1">#REF!</definedName>
    <definedName name="Z_91488B6D_F045_4050_BA1B_41C2E3B3B10A_.wvu.FilterData" localSheetId="12" hidden="1">#REF!</definedName>
    <definedName name="Z_91488B6D_F045_4050_BA1B_41C2E3B3B10A_.wvu.FilterData" hidden="1">#REF!</definedName>
    <definedName name="Z_92919032_3A1D_4E0A_A8D8_FD23494D13A8_.wvu.FilterData" localSheetId="12" hidden="1">#REF!</definedName>
    <definedName name="Z_92919032_3A1D_4E0A_A8D8_FD23494D13A8_.wvu.FilterData" hidden="1">#REF!</definedName>
    <definedName name="Z_9587B38A_B060_410B_8598_4B23623A371C_.wvu.FilterData" localSheetId="12" hidden="1">#REF!</definedName>
    <definedName name="Z_9587B38A_B060_410B_8598_4B23623A371C_.wvu.FilterData" hidden="1">#REF!</definedName>
    <definedName name="Z_96EB0306_BB94_45E8_9D0D_4C07A6623010_.wvu.FilterData" localSheetId="12" hidden="1">#REF!</definedName>
    <definedName name="Z_96EB0306_BB94_45E8_9D0D_4C07A6623010_.wvu.FilterData" hidden="1">#REF!</definedName>
    <definedName name="Z_97666733_8666_4F9D_9588_AF9B6CF9224C_.wvu.FilterData" localSheetId="12" hidden="1">#REF!</definedName>
    <definedName name="Z_97666733_8666_4F9D_9588_AF9B6CF9224C_.wvu.FilterData" hidden="1">#REF!</definedName>
    <definedName name="Z_98599B4F_1D05_4040_9183_E1D7A1DDEB9C_.wvu.FilterData" localSheetId="12" hidden="1">#REF!</definedName>
    <definedName name="Z_98599B4F_1D05_4040_9183_E1D7A1DDEB9C_.wvu.FilterData" hidden="1">#REF!</definedName>
    <definedName name="Z_98C8BF36_C172_45C3_8EFB_521E6ACCA0D3_.wvu.FilterData" localSheetId="12" hidden="1">#REF!</definedName>
    <definedName name="Z_98C8BF36_C172_45C3_8EFB_521E6ACCA0D3_.wvu.FilterData" hidden="1">#REF!</definedName>
    <definedName name="Z_9A372634_7C2D_4502_BF44_0C63FD1FB6D2_.wvu.FilterData" localSheetId="12" hidden="1">#REF!</definedName>
    <definedName name="Z_9A372634_7C2D_4502_BF44_0C63FD1FB6D2_.wvu.FilterData" hidden="1">#REF!</definedName>
    <definedName name="Z_9A5CC0D4_28E7_4461_BE2E_802002496535_.wvu.FilterData" localSheetId="12" hidden="1">#REF!</definedName>
    <definedName name="Z_9A5CC0D4_28E7_4461_BE2E_802002496535_.wvu.FilterData" hidden="1">#REF!</definedName>
    <definedName name="Z_9C86BF25_210A_4B5C_9F2A_856CA801294A_.wvu.FilterData" localSheetId="12" hidden="1">#REF!</definedName>
    <definedName name="Z_9C86BF25_210A_4B5C_9F2A_856CA801294A_.wvu.FilterData" hidden="1">#REF!</definedName>
    <definedName name="Z_9C8AF864_7E20_415C_848E_C2849E8CBF0C_.wvu.FilterData" localSheetId="12" hidden="1">#REF!</definedName>
    <definedName name="Z_9C8AF864_7E20_415C_848E_C2849E8CBF0C_.wvu.FilterData" hidden="1">#REF!</definedName>
    <definedName name="Z_9E7B61E2_2701_4257_A261_86548A6D7D7C_.wvu.FilterData" localSheetId="12" hidden="1">#REF!</definedName>
    <definedName name="Z_9E7B61E2_2701_4257_A261_86548A6D7D7C_.wvu.FilterData" hidden="1">#REF!</definedName>
    <definedName name="Z_A0276843_5A14_4A7A_AD1C_583475FE9ED2_.wvu.FilterData" localSheetId="12" hidden="1">#REF!</definedName>
    <definedName name="Z_A0276843_5A14_4A7A_AD1C_583475FE9ED2_.wvu.FilterData" hidden="1">#REF!</definedName>
    <definedName name="Z_A2CB926C_E33A_4E38_9626_682814771DB1_.wvu.FilterData" localSheetId="12" hidden="1">#REF!</definedName>
    <definedName name="Z_A2CB926C_E33A_4E38_9626_682814771DB1_.wvu.FilterData" hidden="1">#REF!</definedName>
    <definedName name="Z_A320C8A7_8D87_4204_85D4_AE25493D1363_.wvu.FilterData" localSheetId="12" hidden="1">#REF!</definedName>
    <definedName name="Z_A320C8A7_8D87_4204_85D4_AE25493D1363_.wvu.FilterData" hidden="1">#REF!</definedName>
    <definedName name="Z_A5F4C2AC_640B_40D9_88C9_69B3215DBE96_.wvu.FilterData" localSheetId="12" hidden="1">#REF!</definedName>
    <definedName name="Z_A5F4C2AC_640B_40D9_88C9_69B3215DBE96_.wvu.FilterData" hidden="1">#REF!</definedName>
    <definedName name="Z_A686C168_1672_48B1_ADFD_481A1276CC81_.wvu.FilterData" localSheetId="12" hidden="1">#REF!</definedName>
    <definedName name="Z_A686C168_1672_48B1_ADFD_481A1276CC81_.wvu.FilterData" hidden="1">#REF!</definedName>
    <definedName name="Z_A933351F_4BD3_4901_98D5_53D192BD61DC_.wvu.FilterData" localSheetId="12" hidden="1">#REF!</definedName>
    <definedName name="Z_A933351F_4BD3_4901_98D5_53D192BD61DC_.wvu.FilterData" hidden="1">#REF!</definedName>
    <definedName name="Z_AA0BD2F5_1513_40DB_B224_CC27CA57E181_.wvu.FilterData" localSheetId="12" hidden="1">#REF!</definedName>
    <definedName name="Z_AA0BD2F5_1513_40DB_B224_CC27CA57E181_.wvu.FilterData" hidden="1">#REF!</definedName>
    <definedName name="Z_AA329A38_94E6_4014_8D54_EFB48C7FA433_.wvu.FilterData" localSheetId="12" hidden="1">#REF!</definedName>
    <definedName name="Z_AA329A38_94E6_4014_8D54_EFB48C7FA433_.wvu.FilterData" hidden="1">#REF!</definedName>
    <definedName name="Z_AC5679A6_5A24_441C_BBA3_F0C9D8E8E441_.wvu.FilterData" localSheetId="12" hidden="1">#REF!</definedName>
    <definedName name="Z_AC5679A6_5A24_441C_BBA3_F0C9D8E8E441_.wvu.FilterData" hidden="1">#REF!</definedName>
    <definedName name="Z_ACE528A7_3516_429C_8E77_FA07F86ED2D8_.wvu.Cols" localSheetId="12" hidden="1">#REF!</definedName>
    <definedName name="Z_ACE528A7_3516_429C_8E77_FA07F86ED2D8_.wvu.Cols" hidden="1">#REF!</definedName>
    <definedName name="Z_AE302359_F16A_4874_8921_3865B0ECD878_.wvu.FilterData" localSheetId="12" hidden="1">#REF!</definedName>
    <definedName name="Z_AE302359_F16A_4874_8921_3865B0ECD878_.wvu.FilterData" hidden="1">#REF!</definedName>
    <definedName name="Z_AF0BF736_181F_4A59_8FB9_D3BCA8E591F7_.wvu.FilterData" localSheetId="12" hidden="1">#REF!</definedName>
    <definedName name="Z_AF0BF736_181F_4A59_8FB9_D3BCA8E591F7_.wvu.FilterData" hidden="1">#REF!</definedName>
    <definedName name="Z_AF12B415_1D2E_4088_9C86_BB0173951217_.wvu.FilterData" localSheetId="12" hidden="1">#REF!</definedName>
    <definedName name="Z_AF12B415_1D2E_4088_9C86_BB0173951217_.wvu.FilterData" hidden="1">#REF!</definedName>
    <definedName name="Z_AF537E87_E5DE_4792_8C82_FFA1FC35463A_.wvu.FilterData" localSheetId="12" hidden="1">#REF!</definedName>
    <definedName name="Z_AF537E87_E5DE_4792_8C82_FFA1FC35463A_.wvu.FilterData" hidden="1">#REF!</definedName>
    <definedName name="Z_B1269BAB_A618_45E5_8379_9ECE98405A14_.wvu.FilterData" localSheetId="12" hidden="1">#REF!</definedName>
    <definedName name="Z_B1269BAB_A618_45E5_8379_9ECE98405A14_.wvu.FilterData" hidden="1">#REF!</definedName>
    <definedName name="Z_B20EEB3D_E9E6_496E_8678_B417DDC74718_.wvu.FilterData" localSheetId="12" hidden="1">#REF!</definedName>
    <definedName name="Z_B20EEB3D_E9E6_496E_8678_B417DDC74718_.wvu.FilterData" hidden="1">#REF!</definedName>
    <definedName name="Z_B4864B96_AD18_4114_8AFA_A8BAA8915737_.wvu.FilterData" localSheetId="12" hidden="1">#REF!</definedName>
    <definedName name="Z_B4864B96_AD18_4114_8AFA_A8BAA8915737_.wvu.FilterData" hidden="1">#REF!</definedName>
    <definedName name="Z_B645C4A8_1830_42C7_9DBF_0F519499A6CE_.wvu.FilterData" localSheetId="12" hidden="1">#REF!</definedName>
    <definedName name="Z_B645C4A8_1830_42C7_9DBF_0F519499A6CE_.wvu.FilterData" hidden="1">#REF!</definedName>
    <definedName name="Z_B7475313_60A1_440E_A07B_6B97978B34F2_.wvu.FilterData" localSheetId="12" hidden="1">#REF!</definedName>
    <definedName name="Z_B7475313_60A1_440E_A07B_6B97978B34F2_.wvu.FilterData" hidden="1">#REF!</definedName>
    <definedName name="Z_B891B51F_1CA2_435F_A819_8A494B08D3EE_.wvu.FilterData" localSheetId="12" hidden="1">#REF!</definedName>
    <definedName name="Z_B891B51F_1CA2_435F_A819_8A494B08D3EE_.wvu.FilterData" hidden="1">#REF!</definedName>
    <definedName name="Z_B8CE2FA5_D3F2_48A0_8603_A3FBA2808CB4_.wvu.FilterData" localSheetId="12" hidden="1">#REF!</definedName>
    <definedName name="Z_B8CE2FA5_D3F2_48A0_8603_A3FBA2808CB4_.wvu.FilterData" hidden="1">#REF!</definedName>
    <definedName name="Z_B9837360_94DA_11D7_9C1E_0004231B06E7_.wvu.FilterData" localSheetId="12" hidden="1">#REF!</definedName>
    <definedName name="Z_B9837360_94DA_11D7_9C1E_0004231B06E7_.wvu.FilterData" hidden="1">#REF!</definedName>
    <definedName name="Z_BBE1AFA0_C6F6_4019_9D53_075DA4654337_.wvu.FilterData" localSheetId="12" hidden="1">#REF!</definedName>
    <definedName name="Z_BBE1AFA0_C6F6_4019_9D53_075DA4654337_.wvu.FilterData" hidden="1">#REF!</definedName>
    <definedName name="Z_BC0EED6A_3F15_49FF_A48F_B40AC74B528A_.wvu.FilterData" localSheetId="12" hidden="1">#REF!</definedName>
    <definedName name="Z_BC0EED6A_3F15_49FF_A48F_B40AC74B528A_.wvu.FilterData" hidden="1">#REF!</definedName>
    <definedName name="Z_BC4212E8_2D54_48E9_A2B4_66875F86EBEF_.wvu.FilterData" localSheetId="12" hidden="1">#REF!</definedName>
    <definedName name="Z_BC4212E8_2D54_48E9_A2B4_66875F86EBEF_.wvu.FilterData" hidden="1">#REF!</definedName>
    <definedName name="Z_BE48B5BF_102F_4FB8_8807_DA126440E01B_.wvu.FilterData" localSheetId="12" hidden="1">#REF!</definedName>
    <definedName name="Z_BE48B5BF_102F_4FB8_8807_DA126440E01B_.wvu.FilterData" hidden="1">#REF!</definedName>
    <definedName name="Z_BE949522_4A35_4352_9A91_0CE0E28D3461_.wvu.FilterData" localSheetId="12" hidden="1">#REF!</definedName>
    <definedName name="Z_BE949522_4A35_4352_9A91_0CE0E28D3461_.wvu.FilterData" hidden="1">#REF!</definedName>
    <definedName name="Z_C1310828_8567_4952_A9D3_7183F1221321_.wvu.FilterData" localSheetId="12" hidden="1">#REF!</definedName>
    <definedName name="Z_C1310828_8567_4952_A9D3_7183F1221321_.wvu.FilterData" hidden="1">#REF!</definedName>
    <definedName name="Z_C581774C_2FCD_4906_B930_CCB3F9F9A50B_.wvu.FilterData" localSheetId="12" hidden="1">#REF!</definedName>
    <definedName name="Z_C581774C_2FCD_4906_B930_CCB3F9F9A50B_.wvu.FilterData" hidden="1">#REF!</definedName>
    <definedName name="Z_C67C9A44_7556_4756_AC39_E00F137116ED_.wvu.FilterData" localSheetId="12" hidden="1">#REF!</definedName>
    <definedName name="Z_C67C9A44_7556_4756_AC39_E00F137116ED_.wvu.FilterData" hidden="1">#REF!</definedName>
    <definedName name="Z_C908089F_9A5A_11D7_9C1E_0004231B06E7_.wvu.FilterData" localSheetId="12" hidden="1">#REF!</definedName>
    <definedName name="Z_C908089F_9A5A_11D7_9C1E_0004231B06E7_.wvu.FilterData" hidden="1">#REF!</definedName>
    <definedName name="Z_C942EE3A_8DBF_41D7_ADAF_F43C01F31E23_.wvu.FilterData" localSheetId="12" hidden="1">#REF!</definedName>
    <definedName name="Z_C942EE3A_8DBF_41D7_ADAF_F43C01F31E23_.wvu.FilterData" hidden="1">#REF!</definedName>
    <definedName name="Z_CB8FB7EE_B771_11D7_9C1E_0004231B06E7_.wvu.FilterData" localSheetId="12" hidden="1">#REF!</definedName>
    <definedName name="Z_CB8FB7EE_B771_11D7_9C1E_0004231B06E7_.wvu.FilterData" hidden="1">#REF!</definedName>
    <definedName name="Z_CB8FB7F1_B771_11D7_9C1E_0004231B06E7_.wvu.FilterData" localSheetId="12" hidden="1">#REF!</definedName>
    <definedName name="Z_CB8FB7F1_B771_11D7_9C1E_0004231B06E7_.wvu.FilterData" hidden="1">#REF!</definedName>
    <definedName name="Z_CD48E0DF_E307_492A_9CFD_ADF6DE6ECCFB_.wvu.FilterData" localSheetId="12" hidden="1">#REF!</definedName>
    <definedName name="Z_CD48E0DF_E307_492A_9CFD_ADF6DE6ECCFB_.wvu.FilterData" hidden="1">#REF!</definedName>
    <definedName name="Z_CDAD3BC7_95B1_4949_91B3_EAB234D2A550_.wvu.FilterData" localSheetId="12" hidden="1">#REF!</definedName>
    <definedName name="Z_CDAD3BC7_95B1_4949_91B3_EAB234D2A550_.wvu.FilterData" hidden="1">#REF!</definedName>
    <definedName name="Z_CE1A6073_4007_44EE_88D3_3C79CF746C78_.wvu.FilterData" localSheetId="12" hidden="1">#REF!</definedName>
    <definedName name="Z_CE1A6073_4007_44EE_88D3_3C79CF746C78_.wvu.FilterData" hidden="1">#REF!</definedName>
    <definedName name="Z_D0500033_B90B_46E5_BD62_60D0DA033A55_.wvu.FilterData" localSheetId="12" hidden="1">#REF!</definedName>
    <definedName name="Z_D0500033_B90B_46E5_BD62_60D0DA033A55_.wvu.FilterData" hidden="1">#REF!</definedName>
    <definedName name="Z_D11C04A2_606C_4EF4_9AD3_4865E5EFAE70_.wvu.FilterData" localSheetId="12" hidden="1">#REF!</definedName>
    <definedName name="Z_D11C04A2_606C_4EF4_9AD3_4865E5EFAE70_.wvu.FilterData" hidden="1">#REF!</definedName>
    <definedName name="Z_D1371C66_ADFD_11D7_9C1E_0004231B06E7_.wvu.FilterData" localSheetId="12" hidden="1">#REF!</definedName>
    <definedName name="Z_D1371C66_ADFD_11D7_9C1E_0004231B06E7_.wvu.FilterData" hidden="1">#REF!</definedName>
    <definedName name="Z_D1371C82_ADFD_11D7_9C1E_0004231B06E7_.wvu.FilterData" localSheetId="12" hidden="1">#REF!</definedName>
    <definedName name="Z_D1371C82_ADFD_11D7_9C1E_0004231B06E7_.wvu.FilterData" hidden="1">#REF!</definedName>
    <definedName name="Z_D1371C98_ADFD_11D7_9C1E_0004231B06E7_.wvu.FilterData" localSheetId="12" hidden="1">#REF!</definedName>
    <definedName name="Z_D1371C98_ADFD_11D7_9C1E_0004231B06E7_.wvu.FilterData" hidden="1">#REF!</definedName>
    <definedName name="Z_D15727E9_9BC2_420E_AC98_E8E9B60BD754_.wvu.FilterData" localSheetId="12" hidden="1">#REF!</definedName>
    <definedName name="Z_D15727E9_9BC2_420E_AC98_E8E9B60BD754_.wvu.FilterData" hidden="1">#REF!</definedName>
    <definedName name="Z_D371D622_5497_46A4_826D_01F2F492E39D_.wvu.FilterData" localSheetId="12" hidden="1">#REF!</definedName>
    <definedName name="Z_D371D622_5497_46A4_826D_01F2F492E39D_.wvu.FilterData" hidden="1">#REF!</definedName>
    <definedName name="Z_D3FF2053_BD11_4CA8_9648_A06F387C0C79_.wvu.FilterData" localSheetId="12" hidden="1">#REF!</definedName>
    <definedName name="Z_D3FF2053_BD11_4CA8_9648_A06F387C0C79_.wvu.FilterData" hidden="1">#REF!</definedName>
    <definedName name="Z_D4D6DC3A_302F_4BF4_8221_EFB7EA05B30F_.wvu.FilterData" localSheetId="12" hidden="1">#REF!</definedName>
    <definedName name="Z_D4D6DC3A_302F_4BF4_8221_EFB7EA05B30F_.wvu.FilterData" hidden="1">#REF!</definedName>
    <definedName name="Z_D4FF4BA0_F9BE_4CEE_B334_FBD19DA86BF4_.wvu.FilterData" localSheetId="12" hidden="1">#REF!</definedName>
    <definedName name="Z_D4FF4BA0_F9BE_4CEE_B334_FBD19DA86BF4_.wvu.FilterData" hidden="1">#REF!</definedName>
    <definedName name="Z_D5810466_54E3_455B_B341_3E7B86FB72D3_.wvu.FilterData" localSheetId="12" hidden="1">#REF!</definedName>
    <definedName name="Z_D5810466_54E3_455B_B341_3E7B86FB72D3_.wvu.FilterData" hidden="1">#REF!</definedName>
    <definedName name="Z_D60B1DF7_D653_4F01_B5AD_6A66E578C24F_.wvu.FilterData" localSheetId="12" hidden="1">#REF!</definedName>
    <definedName name="Z_D60B1DF7_D653_4F01_B5AD_6A66E578C24F_.wvu.FilterData" hidden="1">#REF!</definedName>
    <definedName name="Z_D684BA0E_B94B_4BF7_8F27_4E3A1924425C_.wvu.FilterData" localSheetId="12" hidden="1">#REF!</definedName>
    <definedName name="Z_D684BA0E_B94B_4BF7_8F27_4E3A1924425C_.wvu.FilterData" hidden="1">#REF!</definedName>
    <definedName name="Z_D9443332_B48E_4E65_8F23_AC96FB75A5A9_.wvu.FilterData" localSheetId="12" hidden="1">#REF!</definedName>
    <definedName name="Z_D9443332_B48E_4E65_8F23_AC96FB75A5A9_.wvu.FilterData" hidden="1">#REF!</definedName>
    <definedName name="Z_DAA35AF8_874B_4671_A195_994D9700CFB0_.wvu.FilterData" localSheetId="12" hidden="1">#REF!</definedName>
    <definedName name="Z_DAA35AF8_874B_4671_A195_994D9700CFB0_.wvu.FilterData" hidden="1">#REF!</definedName>
    <definedName name="Z_DB31579F_8662_40C5_BB19_660F0F7B70E5_.wvu.FilterData" localSheetId="12" hidden="1">#REF!</definedName>
    <definedName name="Z_DB31579F_8662_40C5_BB19_660F0F7B70E5_.wvu.FilterData" hidden="1">#REF!</definedName>
    <definedName name="Z_DB349C77_BBCF_4BF0_8906_770DC9CEB279_.wvu.FilterData" localSheetId="12" hidden="1">#REF!</definedName>
    <definedName name="Z_DB349C77_BBCF_4BF0_8906_770DC9CEB279_.wvu.FilterData" hidden="1">#REF!</definedName>
    <definedName name="Z_DBA9A16F_C863_43D6_BEF6_4907AD7FF11A_.wvu.FilterData" localSheetId="12" hidden="1">#REF!</definedName>
    <definedName name="Z_DBA9A16F_C863_43D6_BEF6_4907AD7FF11A_.wvu.FilterData" hidden="1">#REF!</definedName>
    <definedName name="Z_DC39DC03_5BF1_41DE_A26D_8DA774859990_.wvu.FilterData" localSheetId="12" hidden="1">#REF!</definedName>
    <definedName name="Z_DC39DC03_5BF1_41DE_A26D_8DA774859990_.wvu.FilterData" hidden="1">#REF!</definedName>
    <definedName name="Z_DC4BE57B_E9B6_4823_AAB5_0B4AD0A1C9F8_.wvu.FilterData" localSheetId="12" hidden="1">#REF!</definedName>
    <definedName name="Z_DC4BE57B_E9B6_4823_AAB5_0B4AD0A1C9F8_.wvu.FilterData" hidden="1">#REF!</definedName>
    <definedName name="Z_DD40B456_B833_4D7B_A3C9_47AA2D6A0830_.wvu.FilterData" localSheetId="12" hidden="1">#REF!</definedName>
    <definedName name="Z_DD40B456_B833_4D7B_A3C9_47AA2D6A0830_.wvu.FilterData" hidden="1">#REF!</definedName>
    <definedName name="Z_DDC9046D_2716_4CA3_9471_7091058B3C12_.wvu.FilterData" localSheetId="12" hidden="1">#REF!</definedName>
    <definedName name="Z_DDC9046D_2716_4CA3_9471_7091058B3C12_.wvu.FilterData" hidden="1">#REF!</definedName>
    <definedName name="Z_DF3B204A_F509_4DA0_BCB7_F89536B5FEBF_.wvu.FilterData" localSheetId="12" hidden="1">#REF!</definedName>
    <definedName name="Z_DF3B204A_F509_4DA0_BCB7_F89536B5FEBF_.wvu.FilterData" hidden="1">#REF!</definedName>
    <definedName name="Z_E3FFE9E0_6C4F_4FB4_A56E_FBE96871B5C8_.wvu.Cols" localSheetId="12" hidden="1">#REF!,#REF!</definedName>
    <definedName name="Z_E3FFE9E0_6C4F_4FB4_A56E_FBE96871B5C8_.wvu.Cols" hidden="1">#REF!,#REF!</definedName>
    <definedName name="Z_E3FFE9E0_6C4F_4FB4_A56E_FBE96871B5C8_.wvu.FilterData" localSheetId="12" hidden="1">#REF!</definedName>
    <definedName name="Z_E3FFE9E0_6C4F_4FB4_A56E_FBE96871B5C8_.wvu.FilterData" hidden="1">#REF!</definedName>
    <definedName name="Z_E42D429F_E4E8_41D2_9176_83C726BAF8E3_.wvu.FilterData" localSheetId="12" hidden="1">#REF!</definedName>
    <definedName name="Z_E42D429F_E4E8_41D2_9176_83C726BAF8E3_.wvu.FilterData" hidden="1">#REF!</definedName>
    <definedName name="Z_E491B72F_902A_11D7_9C1E_0004231B06E7_.wvu.FilterData" localSheetId="12" hidden="1">#REF!</definedName>
    <definedName name="Z_E491B72F_902A_11D7_9C1E_0004231B06E7_.wvu.FilterData" hidden="1">#REF!</definedName>
    <definedName name="Z_E491B77E_902A_11D7_9C1E_0004231B06E7_.wvu.FilterData" localSheetId="12" hidden="1">#REF!</definedName>
    <definedName name="Z_E491B77E_902A_11D7_9C1E_0004231B06E7_.wvu.FilterData" hidden="1">#REF!</definedName>
    <definedName name="Z_E4A534A8_CD89_4423_9F3F_8134353F3CAC_.wvu.FilterData" localSheetId="12" hidden="1">#REF!</definedName>
    <definedName name="Z_E4A534A8_CD89_4423_9F3F_8134353F3CAC_.wvu.FilterData" hidden="1">#REF!</definedName>
    <definedName name="Z_E4E1532E_DC25_47E7_8CAC_8E70342889F1_.wvu.FilterData" localSheetId="12" hidden="1">#REF!</definedName>
    <definedName name="Z_E4E1532E_DC25_47E7_8CAC_8E70342889F1_.wvu.FilterData" hidden="1">#REF!</definedName>
    <definedName name="Z_E74731A0_5CEF_4B97_AFDD_B1DCA3953478_.wvu.FilterData" localSheetId="12" hidden="1">#REF!</definedName>
    <definedName name="Z_E74731A0_5CEF_4B97_AFDD_B1DCA3953478_.wvu.FilterData" hidden="1">#REF!</definedName>
    <definedName name="Z_E7582842_0D7F_4174_A223_2AB1DD8C9047_.wvu.FilterData" localSheetId="12" hidden="1">#REF!</definedName>
    <definedName name="Z_E7582842_0D7F_4174_A223_2AB1DD8C9047_.wvu.FilterData" hidden="1">#REF!</definedName>
    <definedName name="Z_E7E3B215_0D2B_424B_B9A9_091ABF42A9B2_.wvu.FilterData" localSheetId="12" hidden="1">#REF!</definedName>
    <definedName name="Z_E7E3B215_0D2B_424B_B9A9_091ABF42A9B2_.wvu.FilterData" hidden="1">#REF!</definedName>
    <definedName name="Z_E833D806_B408_4951_8EA0_84873DD98CC6_.wvu.FilterData" localSheetId="12" hidden="1">#REF!</definedName>
    <definedName name="Z_E833D806_B408_4951_8EA0_84873DD98CC6_.wvu.FilterData" hidden="1">#REF!</definedName>
    <definedName name="Z_E84FA520_D8B7_472A_9913_1B62E15D532D_.wvu.FilterData" localSheetId="12" hidden="1">#REF!</definedName>
    <definedName name="Z_E84FA520_D8B7_472A_9913_1B62E15D532D_.wvu.FilterData" hidden="1">#REF!</definedName>
    <definedName name="Z_E856A7FB_F0DE_4CE8_85BE_FBD78193AF0B_.wvu.FilterData" localSheetId="12" hidden="1">#REF!</definedName>
    <definedName name="Z_E856A7FB_F0DE_4CE8_85BE_FBD78193AF0B_.wvu.FilterData" hidden="1">#REF!</definedName>
    <definedName name="Z_E8B81FC8_C17A_451A_B505_641DE5886245_.wvu.FilterData" localSheetId="12" hidden="1">#REF!</definedName>
    <definedName name="Z_E8B81FC8_C17A_451A_B505_641DE5886245_.wvu.FilterData" hidden="1">#REF!</definedName>
    <definedName name="Z_EA900FC6_5EC3_4E18_9ED9_37FAC8862A4C_.wvu.FilterData" localSheetId="12" hidden="1">#REF!</definedName>
    <definedName name="Z_EA900FC6_5EC3_4E18_9ED9_37FAC8862A4C_.wvu.FilterData" hidden="1">#REF!</definedName>
    <definedName name="Z_EC12F0CE_807C_4CF2_B52D_1E5945238C05_.wvu.FilterData" localSheetId="12" hidden="1">#REF!</definedName>
    <definedName name="Z_EC12F0CE_807C_4CF2_B52D_1E5945238C05_.wvu.FilterData" hidden="1">#REF!</definedName>
    <definedName name="Z_EC74CDC8_4C91_4C55_BE9F_24DF0A9793FF_.wvu.FilterData" localSheetId="12" hidden="1">#REF!</definedName>
    <definedName name="Z_EC74CDC8_4C91_4C55_BE9F_24DF0A9793FF_.wvu.FilterData" hidden="1">#REF!</definedName>
    <definedName name="Z_ED3E33DB_FBFA_4FDE_929F_AD12074101A3_.wvu.FilterData" localSheetId="12" hidden="1">#REF!</definedName>
    <definedName name="Z_ED3E33DB_FBFA_4FDE_929F_AD12074101A3_.wvu.FilterData" hidden="1">#REF!</definedName>
    <definedName name="Z_EE21DFC7_81AA_40DA_B313_9BC83DA41DD6_.wvu.FilterData" localSheetId="12" hidden="1">#REF!</definedName>
    <definedName name="Z_EE21DFC7_81AA_40DA_B313_9BC83DA41DD6_.wvu.FilterData" hidden="1">#REF!</definedName>
    <definedName name="Z_EE5311D7_3149_40F1_82F5_7EEC6ACB6C85_.wvu.FilterData" localSheetId="12" hidden="1">#REF!</definedName>
    <definedName name="Z_EE5311D7_3149_40F1_82F5_7EEC6ACB6C85_.wvu.FilterData" hidden="1">#REF!</definedName>
    <definedName name="Z_EEE8CD21_C3A5_4786_B8BE_B9E68F0A5347_.wvu.FilterData" localSheetId="12" hidden="1">#REF!</definedName>
    <definedName name="Z_EEE8CD21_C3A5_4786_B8BE_B9E68F0A5347_.wvu.FilterData" hidden="1">#REF!</definedName>
    <definedName name="Z_F0522591_4E2E_4AD6_B99B_B69551272A68_.wvu.FilterData" localSheetId="12" hidden="1">#REF!</definedName>
    <definedName name="Z_F0522591_4E2E_4AD6_B99B_B69551272A68_.wvu.FilterData" hidden="1">#REF!</definedName>
    <definedName name="Z_F1326E0B_5376_4D6E_9BC8_214AA525DE83_.wvu.FilterData" localSheetId="12" hidden="1">#REF!</definedName>
    <definedName name="Z_F1326E0B_5376_4D6E_9BC8_214AA525DE83_.wvu.FilterData" hidden="1">#REF!</definedName>
    <definedName name="Z_F300E2D5_C458_4E4B_AB71_FF06367EF684_.wvu.FilterData" localSheetId="12" hidden="1">#REF!</definedName>
    <definedName name="Z_F300E2D5_C458_4E4B_AB71_FF06367EF684_.wvu.FilterData" hidden="1">#REF!</definedName>
    <definedName name="Z_F3F443DB_8EE1_48F9_9BF4_EAF21EDD719F_.wvu.FilterData" localSheetId="12" hidden="1">#REF!</definedName>
    <definedName name="Z_F3F443DB_8EE1_48F9_9BF4_EAF21EDD719F_.wvu.FilterData" hidden="1">#REF!</definedName>
    <definedName name="Z_F6923408_DB58_4A59_8717_D0133A922204_.wvu.FilterData" localSheetId="12" hidden="1">#REF!</definedName>
    <definedName name="Z_F6923408_DB58_4A59_8717_D0133A922204_.wvu.FilterData" hidden="1">#REF!</definedName>
    <definedName name="Z_F9CB3A99_6D24_412C_93C4_575819594890_.wvu.FilterData" localSheetId="12" hidden="1">#REF!</definedName>
    <definedName name="Z_F9CB3A99_6D24_412C_93C4_575819594890_.wvu.FilterData" hidden="1">#REF!</definedName>
    <definedName name="Z_FA40CB26_17FE_4901_96A4_2176E8FA5EEE_.wvu.FilterData" localSheetId="12" hidden="1">#REF!</definedName>
    <definedName name="Z_FA40CB26_17FE_4901_96A4_2176E8FA5EEE_.wvu.FilterData" hidden="1">#REF!</definedName>
    <definedName name="Z_FC4D1412_4B52_4393_A184_1BAD70B9C231_.wvu.FilterData" localSheetId="12" hidden="1">#REF!</definedName>
    <definedName name="Z_FC4D1412_4B52_4393_A184_1BAD70B9C231_.wvu.FilterData" hidden="1">#REF!</definedName>
    <definedName name="Z_FD259A29_AD61_4284_9BC7_5C3B20DD002B_.wvu.FilterData" localSheetId="12" hidden="1">#REF!</definedName>
    <definedName name="Z_FD259A29_AD61_4284_9BC7_5C3B20DD002B_.wvu.FilterData" hidden="1">#REF!</definedName>
    <definedName name="Z_FDFF93A6_D487_497C_8FA1_B8636451E74C_.wvu.FilterData" localSheetId="12" hidden="1">#REF!</definedName>
    <definedName name="Z_FDFF93A6_D487_497C_8FA1_B8636451E74C_.wvu.FilterData" hidden="1">#REF!</definedName>
    <definedName name="Z_FE37516D_56E4_424C_8DE6_6B2719F76EF4_.wvu.FilterData" localSheetId="12" hidden="1">#REF!</definedName>
    <definedName name="Z_FE37516D_56E4_424C_8DE6_6B2719F76EF4_.wvu.FilterData" hidden="1">#REF!</definedName>
    <definedName name="Z_FEBB3479_FB57_4CDC_BCCD_5D8B83257FC7_.wvu.FilterData" localSheetId="12" hidden="1">#REF!</definedName>
    <definedName name="Z_FEBB3479_FB57_4CDC_BCCD_5D8B83257FC7_.wvu.FilterData" hidden="1">#REF!</definedName>
    <definedName name="ZA" localSheetId="12">#REF!</definedName>
    <definedName name="ZA" localSheetId="11">#REF!</definedName>
    <definedName name="ZA" localSheetId="14">#REF!</definedName>
    <definedName name="ZA">#REF!</definedName>
    <definedName name="ZAA" localSheetId="12">#REF!</definedName>
    <definedName name="ZAA">#REF!</definedName>
    <definedName name="zar" localSheetId="12">#REF!</definedName>
    <definedName name="zar">#REF!</definedName>
    <definedName name="ZARCAO" localSheetId="12">#REF!</definedName>
    <definedName name="ZARCAO">#REF!</definedName>
    <definedName name="zaza" localSheetId="17" hidden="1">{#N/A,#N/A,FALSE,"MO (2)"}</definedName>
    <definedName name="zaza" localSheetId="12" hidden="1">{#N/A,#N/A,FALSE,"MO (2)"}</definedName>
    <definedName name="zaza" localSheetId="15" hidden="1">{#N/A,#N/A,FALSE,"MO (2)"}</definedName>
    <definedName name="zaza" localSheetId="11" hidden="1">{#N/A,#N/A,FALSE,"MO (2)"}</definedName>
    <definedName name="zaza" localSheetId="6" hidden="1">{#N/A,#N/A,FALSE,"MO (2)"}</definedName>
    <definedName name="zaza" localSheetId="16" hidden="1">{#N/A,#N/A,FALSE,"MO (2)"}</definedName>
    <definedName name="zaza" hidden="1">{#N/A,#N/A,FALSE,"MO (2)"}</definedName>
    <definedName name="zaza_1" localSheetId="12" hidden="1">{#N/A,#N/A,FALSE,"MO (2)"}</definedName>
    <definedName name="zaza_1" localSheetId="11" hidden="1">{#N/A,#N/A,FALSE,"MO (2)"}</definedName>
    <definedName name="zaza_1" hidden="1">{#N/A,#N/A,FALSE,"MO (2)"}</definedName>
    <definedName name="zcsa" localSheetId="12">#REF!</definedName>
    <definedName name="zcsa">#REF!</definedName>
    <definedName name="ZFLHDSZLGKJ" localSheetId="12" hidden="1">#REF!</definedName>
    <definedName name="ZFLHDSZLGKJ" hidden="1">#REF!</definedName>
    <definedName name="zfrcxr" localSheetId="12">#REF!</definedName>
    <definedName name="zfrcxr">#REF!</definedName>
    <definedName name="ZFRGCGB" localSheetId="12">#REF!</definedName>
    <definedName name="ZFRGCGB">#REF!</definedName>
    <definedName name="ZFRGCGTH" localSheetId="12">#REF!</definedName>
    <definedName name="ZFRGCGTH">#REF!</definedName>
    <definedName name="zg" localSheetId="12" hidden="1">#REF!</definedName>
    <definedName name="zg" hidden="1">#REF!</definedName>
    <definedName name="zk" localSheetId="12" hidden="1">#REF!</definedName>
    <definedName name="zk" hidden="1">#REF!</definedName>
    <definedName name="zo" localSheetId="12" hidden="1">#REF!</definedName>
    <definedName name="zo" hidden="1">#REF!</definedName>
    <definedName name="ZONASUL" localSheetId="12">#REF!</definedName>
    <definedName name="ZONASUL">#REF!</definedName>
    <definedName name="ZS" localSheetId="12" hidden="1">#REF!</definedName>
    <definedName name="ZS" hidden="1">#REF!</definedName>
    <definedName name="zwexcfr" localSheetId="12">#REF!</definedName>
    <definedName name="zwexcfr">#REF!</definedName>
    <definedName name="zx" localSheetId="12" hidden="1">{"Pèrdues i Guanys analític.Català",#N/A,FALSE,"Català";"Pèrdues i G. analític.castellà",#N/A,FALSE,"Castellà"}</definedName>
    <definedName name="zx" hidden="1">{"Pèrdues i Guanys analític.Català",#N/A,FALSE,"Català";"Pèrdues i G. analític.castellà",#N/A,FALSE,"Castellà"}</definedName>
    <definedName name="zxd" localSheetId="12">#REF!</definedName>
    <definedName name="zxd">#REF!</definedName>
    <definedName name="ZZ" localSheetId="12">#N/A</definedName>
    <definedName name="ZZ" localSheetId="11">#REF!</definedName>
    <definedName name="ZZ">#N/A</definedName>
    <definedName name="ZZ_1" localSheetId="12">#REF!</definedName>
    <definedName name="ZZ_1" localSheetId="11">#REF!</definedName>
    <definedName name="ZZ_1" localSheetId="14">#REF!</definedName>
    <definedName name="ZZ_1">#REF!</definedName>
    <definedName name="zzz" localSheetId="12" hidden="1">#REF!</definedName>
    <definedName name="zzz" hidden="1">#REF!</definedName>
    <definedName name="zzzzz" localSheetId="11">#N/A</definedName>
    <definedName name="ZZZZZ">#N/A</definedName>
    <definedName name="zzzzzzzz" localSheetId="12">#REF!</definedName>
    <definedName name="zzzzzzzz">#REF!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5" i="155" l="1"/>
  <c r="B4" i="155"/>
  <c r="J83" i="154"/>
  <c r="K83" i="154" s="1"/>
  <c r="J82" i="154"/>
  <c r="M78" i="154"/>
  <c r="J87" i="154" s="1"/>
  <c r="J91" i="154" s="1"/>
  <c r="J95" i="154" s="1"/>
  <c r="L78" i="154"/>
  <c r="F78" i="154"/>
  <c r="D78" i="154"/>
  <c r="C78" i="154"/>
  <c r="L77" i="154"/>
  <c r="F77" i="154"/>
  <c r="D77" i="154"/>
  <c r="C77" i="154"/>
  <c r="M77" i="154" s="1"/>
  <c r="G87" i="154" s="1"/>
  <c r="G91" i="154" s="1"/>
  <c r="M76" i="154"/>
  <c r="D87" i="154" s="1"/>
  <c r="D91" i="154" s="1"/>
  <c r="D95" i="154" s="1"/>
  <c r="L76" i="154"/>
  <c r="F76" i="154"/>
  <c r="D76" i="154"/>
  <c r="C76" i="154"/>
  <c r="J23" i="154"/>
  <c r="K23" i="154" s="1"/>
  <c r="J22" i="154"/>
  <c r="L18" i="154"/>
  <c r="F18" i="154"/>
  <c r="D18" i="154"/>
  <c r="C18" i="154"/>
  <c r="M18" i="154" s="1"/>
  <c r="J27" i="154" s="1"/>
  <c r="J31" i="154" s="1"/>
  <c r="J35" i="154" s="1"/>
  <c r="L17" i="154"/>
  <c r="F17" i="154"/>
  <c r="D17" i="154"/>
  <c r="C17" i="154"/>
  <c r="M17" i="154" s="1"/>
  <c r="G27" i="154" s="1"/>
  <c r="G31" i="154" s="1"/>
  <c r="M16" i="154"/>
  <c r="D27" i="154" s="1"/>
  <c r="D31" i="154" s="1"/>
  <c r="D35" i="154" s="1"/>
  <c r="F16" i="154"/>
  <c r="D16" i="154"/>
  <c r="C16" i="154"/>
  <c r="K7" i="154"/>
  <c r="C7" i="154"/>
  <c r="K6" i="154"/>
  <c r="C6" i="154"/>
  <c r="C54" i="153"/>
  <c r="C53" i="153"/>
  <c r="C52" i="153"/>
  <c r="C51" i="153"/>
  <c r="C50" i="153"/>
  <c r="C49" i="153"/>
  <c r="N14" i="153"/>
  <c r="J39" i="154" l="1"/>
  <c r="J43" i="154"/>
  <c r="J88" i="154"/>
  <c r="J92" i="154" s="1"/>
  <c r="J96" i="154" s="1"/>
  <c r="G28" i="154"/>
  <c r="G32" i="154" s="1"/>
  <c r="G36" i="154" s="1"/>
  <c r="G88" i="154"/>
  <c r="G92" i="154" s="1"/>
  <c r="G96" i="154" s="1"/>
  <c r="D88" i="154"/>
  <c r="D92" i="154" s="1"/>
  <c r="D96" i="154" s="1"/>
  <c r="J28" i="154"/>
  <c r="J32" i="154" s="1"/>
  <c r="J36" i="154" s="1"/>
  <c r="D28" i="154"/>
  <c r="D32" i="154" s="1"/>
  <c r="D36" i="154" s="1"/>
  <c r="D39" i="154"/>
  <c r="D43" i="154"/>
  <c r="J99" i="154"/>
  <c r="J103" i="154" s="1"/>
  <c r="G35" i="154"/>
  <c r="J111" i="154"/>
  <c r="D99" i="154"/>
  <c r="D103" i="154"/>
  <c r="J113" i="154"/>
  <c r="G95" i="154"/>
  <c r="D40" i="154" l="1"/>
  <c r="D44" i="154"/>
  <c r="D45" i="154" s="1"/>
  <c r="J40" i="154"/>
  <c r="J44" i="154"/>
  <c r="G99" i="154"/>
  <c r="G103" i="154" s="1"/>
  <c r="D100" i="154"/>
  <c r="D104" i="154" s="1"/>
  <c r="D105" i="154" s="1"/>
  <c r="G100" i="154"/>
  <c r="G104" i="154"/>
  <c r="K114" i="154" s="1"/>
  <c r="J114" i="154"/>
  <c r="J112" i="154"/>
  <c r="G40" i="154"/>
  <c r="G44" i="154" s="1"/>
  <c r="K112" i="154" s="1"/>
  <c r="J100" i="154"/>
  <c r="J104" i="154" s="1"/>
  <c r="J105" i="154" s="1"/>
  <c r="J45" i="154"/>
  <c r="G39" i="154"/>
  <c r="G43" i="154"/>
  <c r="G105" i="154" l="1"/>
  <c r="K113" i="154"/>
  <c r="K111" i="154"/>
  <c r="G45" i="154"/>
  <c r="M42" i="152" l="1"/>
  <c r="K42" i="152"/>
  <c r="L40" i="152"/>
  <c r="I39" i="152"/>
  <c r="K39" i="152" s="1"/>
  <c r="M39" i="152" s="1"/>
  <c r="M40" i="152" s="1"/>
  <c r="H39" i="152"/>
  <c r="K37" i="152"/>
  <c r="M37" i="152" s="1"/>
  <c r="I37" i="152"/>
  <c r="H37" i="152"/>
  <c r="K36" i="152"/>
  <c r="M36" i="152" s="1"/>
  <c r="M38" i="152" s="1"/>
  <c r="J34" i="152"/>
  <c r="I34" i="152"/>
  <c r="H34" i="152"/>
  <c r="F34" i="152"/>
  <c r="M33" i="152"/>
  <c r="K33" i="152"/>
  <c r="I33" i="152"/>
  <c r="H33" i="152"/>
  <c r="L32" i="152"/>
  <c r="J31" i="152"/>
  <c r="I31" i="152"/>
  <c r="H31" i="152"/>
  <c r="F31" i="152"/>
  <c r="J30" i="152"/>
  <c r="F17" i="152"/>
  <c r="N12" i="152"/>
  <c r="H30" i="152" s="1"/>
  <c r="K30" i="152" s="1"/>
  <c r="M30" i="152" s="1"/>
  <c r="V53" i="151"/>
  <c r="U53" i="151"/>
  <c r="T53" i="151"/>
  <c r="R53" i="151"/>
  <c r="P53" i="151"/>
  <c r="X53" i="151" s="1"/>
  <c r="J53" i="151"/>
  <c r="L53" i="151" s="1"/>
  <c r="M53" i="151" s="1"/>
  <c r="C53" i="151"/>
  <c r="V52" i="151"/>
  <c r="U52" i="151"/>
  <c r="T52" i="151"/>
  <c r="P52" i="151"/>
  <c r="X52" i="151" s="1"/>
  <c r="L52" i="151"/>
  <c r="M52" i="151" s="1"/>
  <c r="J52" i="151"/>
  <c r="C52" i="151"/>
  <c r="V51" i="151"/>
  <c r="U51" i="151"/>
  <c r="T51" i="151"/>
  <c r="X51" i="151" s="1"/>
  <c r="L51" i="151"/>
  <c r="M51" i="151" s="1"/>
  <c r="V50" i="151"/>
  <c r="X50" i="151" s="1"/>
  <c r="Y50" i="151" s="1"/>
  <c r="U50" i="151"/>
  <c r="T50" i="151"/>
  <c r="L50" i="151"/>
  <c r="M50" i="151" s="1"/>
  <c r="V44" i="151"/>
  <c r="U44" i="151"/>
  <c r="T44" i="151"/>
  <c r="X44" i="151" s="1"/>
  <c r="L44" i="151"/>
  <c r="M44" i="151" s="1"/>
  <c r="O44" i="151" s="1"/>
  <c r="K44" i="151"/>
  <c r="V43" i="151"/>
  <c r="U43" i="151"/>
  <c r="T43" i="151"/>
  <c r="X43" i="151" s="1"/>
  <c r="K43" i="151"/>
  <c r="L43" i="151" s="1"/>
  <c r="M43" i="151" s="1"/>
  <c r="O43" i="151" s="1"/>
  <c r="X42" i="151"/>
  <c r="Y42" i="151" s="1"/>
  <c r="V42" i="151"/>
  <c r="U42" i="151"/>
  <c r="T42" i="151"/>
  <c r="K42" i="151"/>
  <c r="L42" i="151" s="1"/>
  <c r="M42" i="151" s="1"/>
  <c r="O42" i="151" s="1"/>
  <c r="V41" i="151"/>
  <c r="U41" i="151"/>
  <c r="T41" i="151"/>
  <c r="L41" i="151"/>
  <c r="M41" i="151" s="1"/>
  <c r="O41" i="151" s="1"/>
  <c r="V40" i="151"/>
  <c r="U40" i="151"/>
  <c r="T40" i="151"/>
  <c r="X40" i="151" s="1"/>
  <c r="L40" i="151"/>
  <c r="M40" i="151" s="1"/>
  <c r="O40" i="151" s="1"/>
  <c r="V39" i="151"/>
  <c r="U39" i="151"/>
  <c r="T39" i="151"/>
  <c r="R39" i="151"/>
  <c r="P39" i="151"/>
  <c r="X39" i="151" s="1"/>
  <c r="J39" i="151"/>
  <c r="L39" i="151" s="1"/>
  <c r="M39" i="151" s="1"/>
  <c r="O39" i="151" s="1"/>
  <c r="Y39" i="151" s="1"/>
  <c r="C39" i="151"/>
  <c r="V38" i="151"/>
  <c r="U38" i="151"/>
  <c r="T38" i="151"/>
  <c r="R38" i="151"/>
  <c r="P38" i="151"/>
  <c r="X38" i="151" s="1"/>
  <c r="Y38" i="151" s="1"/>
  <c r="L38" i="151"/>
  <c r="M38" i="151" s="1"/>
  <c r="O38" i="151" s="1"/>
  <c r="J38" i="151"/>
  <c r="C38" i="151"/>
  <c r="V37" i="151"/>
  <c r="U37" i="151"/>
  <c r="R37" i="151"/>
  <c r="P37" i="151"/>
  <c r="X37" i="151" s="1"/>
  <c r="K37" i="151"/>
  <c r="J37" i="151"/>
  <c r="C37" i="151"/>
  <c r="V36" i="151"/>
  <c r="U36" i="151"/>
  <c r="T36" i="151"/>
  <c r="R36" i="151"/>
  <c r="P36" i="151"/>
  <c r="X36" i="151" s="1"/>
  <c r="J36" i="151"/>
  <c r="L36" i="151" s="1"/>
  <c r="M36" i="151" s="1"/>
  <c r="O36" i="151" s="1"/>
  <c r="Y36" i="151" s="1"/>
  <c r="C36" i="151"/>
  <c r="V35" i="151"/>
  <c r="U35" i="151"/>
  <c r="T35" i="151"/>
  <c r="R35" i="151"/>
  <c r="P35" i="151"/>
  <c r="X35" i="151" s="1"/>
  <c r="J35" i="151"/>
  <c r="L35" i="151" s="1"/>
  <c r="M35" i="151" s="1"/>
  <c r="O35" i="151" s="1"/>
  <c r="Y35" i="151" s="1"/>
  <c r="C35" i="151"/>
  <c r="V34" i="151"/>
  <c r="U34" i="151"/>
  <c r="R34" i="151"/>
  <c r="P34" i="151"/>
  <c r="X34" i="151" s="1"/>
  <c r="K34" i="151"/>
  <c r="J34" i="151"/>
  <c r="C34" i="151"/>
  <c r="V33" i="151"/>
  <c r="U33" i="151"/>
  <c r="T33" i="151"/>
  <c r="R33" i="151"/>
  <c r="P33" i="151"/>
  <c r="X33" i="151" s="1"/>
  <c r="Y33" i="151" s="1"/>
  <c r="L33" i="151"/>
  <c r="M33" i="151" s="1"/>
  <c r="O33" i="151" s="1"/>
  <c r="C33" i="151"/>
  <c r="X32" i="151"/>
  <c r="Y32" i="151" s="1"/>
  <c r="V32" i="151"/>
  <c r="U32" i="151"/>
  <c r="T32" i="151"/>
  <c r="R32" i="151"/>
  <c r="P32" i="151"/>
  <c r="L32" i="151"/>
  <c r="M32" i="151" s="1"/>
  <c r="O32" i="151" s="1"/>
  <c r="C32" i="151"/>
  <c r="V31" i="151"/>
  <c r="X31" i="151" s="1"/>
  <c r="Y31" i="151" s="1"/>
  <c r="U31" i="151"/>
  <c r="L31" i="151"/>
  <c r="M31" i="151" s="1"/>
  <c r="O31" i="151" s="1"/>
  <c r="C31" i="151"/>
  <c r="V30" i="151"/>
  <c r="U30" i="151"/>
  <c r="T30" i="151"/>
  <c r="R30" i="151"/>
  <c r="P30" i="151"/>
  <c r="X30" i="151" s="1"/>
  <c r="J30" i="151"/>
  <c r="L30" i="151" s="1"/>
  <c r="M30" i="151" s="1"/>
  <c r="O30" i="151" s="1"/>
  <c r="C30" i="151"/>
  <c r="V29" i="151"/>
  <c r="U29" i="151"/>
  <c r="T29" i="151"/>
  <c r="R29" i="151"/>
  <c r="P29" i="151"/>
  <c r="X29" i="151" s="1"/>
  <c r="J29" i="151"/>
  <c r="L29" i="151" s="1"/>
  <c r="M29" i="151" s="1"/>
  <c r="O29" i="151" s="1"/>
  <c r="C29" i="151"/>
  <c r="V28" i="151"/>
  <c r="U28" i="151"/>
  <c r="T28" i="151"/>
  <c r="R28" i="151"/>
  <c r="P28" i="151"/>
  <c r="X28" i="151" s="1"/>
  <c r="K28" i="151"/>
  <c r="L28" i="151" s="1"/>
  <c r="M28" i="151" s="1"/>
  <c r="O28" i="151" s="1"/>
  <c r="J28" i="151"/>
  <c r="C28" i="151"/>
  <c r="V27" i="151"/>
  <c r="U27" i="151"/>
  <c r="T27" i="151"/>
  <c r="X27" i="151" s="1"/>
  <c r="Y27" i="151" s="1"/>
  <c r="R27" i="151"/>
  <c r="P27" i="151"/>
  <c r="J27" i="151"/>
  <c r="L27" i="151" s="1"/>
  <c r="M27" i="151" s="1"/>
  <c r="O27" i="151" s="1"/>
  <c r="C27" i="151"/>
  <c r="V26" i="151"/>
  <c r="U26" i="151"/>
  <c r="T26" i="151"/>
  <c r="R26" i="151"/>
  <c r="P26" i="151"/>
  <c r="J26" i="151"/>
  <c r="L26" i="151" s="1"/>
  <c r="M26" i="151" s="1"/>
  <c r="O26" i="151" s="1"/>
  <c r="C26" i="151"/>
  <c r="V25" i="151"/>
  <c r="U25" i="151"/>
  <c r="T25" i="151"/>
  <c r="R25" i="151"/>
  <c r="P25" i="151"/>
  <c r="K25" i="151"/>
  <c r="L25" i="151" s="1"/>
  <c r="M25" i="151" s="1"/>
  <c r="O25" i="151" s="1"/>
  <c r="J25" i="151"/>
  <c r="C25" i="151"/>
  <c r="V24" i="151"/>
  <c r="U24" i="151"/>
  <c r="T24" i="151"/>
  <c r="X24" i="151" s="1"/>
  <c r="Y24" i="151" s="1"/>
  <c r="R24" i="151"/>
  <c r="P24" i="151"/>
  <c r="J24" i="151"/>
  <c r="L24" i="151" s="1"/>
  <c r="M24" i="151" s="1"/>
  <c r="O24" i="151" s="1"/>
  <c r="C24" i="151"/>
  <c r="V23" i="151"/>
  <c r="U23" i="151"/>
  <c r="T23" i="151"/>
  <c r="X23" i="151" s="1"/>
  <c r="Y23" i="151" s="1"/>
  <c r="R23" i="151"/>
  <c r="P23" i="151"/>
  <c r="J23" i="151"/>
  <c r="L23" i="151" s="1"/>
  <c r="M23" i="151" s="1"/>
  <c r="O23" i="151" s="1"/>
  <c r="C23" i="151"/>
  <c r="X22" i="151"/>
  <c r="Y22" i="151" s="1"/>
  <c r="V22" i="151"/>
  <c r="U22" i="151"/>
  <c r="T22" i="151"/>
  <c r="R22" i="151"/>
  <c r="P22" i="151"/>
  <c r="K22" i="151"/>
  <c r="L22" i="151" s="1"/>
  <c r="M22" i="151" s="1"/>
  <c r="O22" i="151" s="1"/>
  <c r="J22" i="151"/>
  <c r="C22" i="151"/>
  <c r="V21" i="151"/>
  <c r="U21" i="151"/>
  <c r="X21" i="151" s="1"/>
  <c r="Y21" i="151" s="1"/>
  <c r="T21" i="151"/>
  <c r="L21" i="151"/>
  <c r="M21" i="151" s="1"/>
  <c r="O21" i="151" s="1"/>
  <c r="V20" i="151"/>
  <c r="U20" i="151"/>
  <c r="T20" i="151"/>
  <c r="X20" i="151" s="1"/>
  <c r="L20" i="151"/>
  <c r="M20" i="151" s="1"/>
  <c r="O20" i="151" s="1"/>
  <c r="X19" i="151"/>
  <c r="L19" i="151"/>
  <c r="M19" i="151" s="1"/>
  <c r="O19" i="151" s="1"/>
  <c r="Y19" i="151" s="1"/>
  <c r="L7" i="151"/>
  <c r="C7" i="151"/>
  <c r="L6" i="151"/>
  <c r="C6" i="151"/>
  <c r="L34" i="151" l="1"/>
  <c r="M34" i="151" s="1"/>
  <c r="O34" i="151" s="1"/>
  <c r="Y34" i="151" s="1"/>
  <c r="K31" i="152"/>
  <c r="M31" i="152" s="1"/>
  <c r="M32" i="152" s="1"/>
  <c r="L37" i="151"/>
  <c r="M37" i="151" s="1"/>
  <c r="O37" i="151" s="1"/>
  <c r="Y37" i="151" s="1"/>
  <c r="Y44" i="151"/>
  <c r="Y28" i="151"/>
  <c r="Y20" i="151"/>
  <c r="Y29" i="151"/>
  <c r="Y51" i="151"/>
  <c r="Y53" i="151"/>
  <c r="X26" i="151"/>
  <c r="Y26" i="151" s="1"/>
  <c r="Y40" i="151"/>
  <c r="Y30" i="151"/>
  <c r="Y43" i="151"/>
  <c r="Y52" i="151"/>
  <c r="M41" i="152"/>
  <c r="X25" i="151"/>
  <c r="Y25" i="151" s="1"/>
  <c r="X41" i="151"/>
  <c r="Y41" i="151" s="1"/>
  <c r="K34" i="152"/>
  <c r="M34" i="152" s="1"/>
  <c r="M35" i="152" s="1"/>
  <c r="B86" i="149" l="1"/>
  <c r="B85" i="149"/>
  <c r="B84" i="149"/>
  <c r="G78" i="149"/>
  <c r="F78" i="149"/>
  <c r="H78" i="149" s="1"/>
  <c r="D78" i="149"/>
  <c r="E78" i="149" s="1"/>
  <c r="I78" i="149" s="1"/>
  <c r="C78" i="149"/>
  <c r="B78" i="149"/>
  <c r="G77" i="149"/>
  <c r="F77" i="149"/>
  <c r="H77" i="149" s="1"/>
  <c r="D77" i="149"/>
  <c r="E77" i="149" s="1"/>
  <c r="I77" i="149" s="1"/>
  <c r="C77" i="149"/>
  <c r="B77" i="149"/>
  <c r="G76" i="149"/>
  <c r="H76" i="149" s="1"/>
  <c r="F76" i="149"/>
  <c r="D76" i="149"/>
  <c r="E76" i="149" s="1"/>
  <c r="C76" i="149"/>
  <c r="B76" i="149"/>
  <c r="E62" i="149"/>
  <c r="E59" i="149"/>
  <c r="H38" i="149"/>
  <c r="E38" i="149"/>
  <c r="I38" i="149" s="1"/>
  <c r="H37" i="149"/>
  <c r="E37" i="149"/>
  <c r="I37" i="149" s="1"/>
  <c r="H36" i="149"/>
  <c r="E36" i="149"/>
  <c r="E39" i="149" s="1"/>
  <c r="F28" i="149"/>
  <c r="F22" i="149"/>
  <c r="E22" i="149"/>
  <c r="F19" i="149"/>
  <c r="E19" i="149"/>
  <c r="E79" i="149" l="1"/>
  <c r="I76" i="149"/>
  <c r="I36" i="149"/>
  <c r="I39" i="149" l="1"/>
  <c r="H40" i="149"/>
  <c r="E26" i="149" s="1"/>
  <c r="H80" i="149"/>
  <c r="E66" i="149" s="1"/>
  <c r="E68" i="149" s="1"/>
  <c r="E69" i="149" s="1"/>
  <c r="F70" i="149" s="1"/>
  <c r="I79" i="149"/>
  <c r="F29" i="149" l="1"/>
  <c r="E28" i="149"/>
  <c r="E29" i="149" s="1"/>
  <c r="F30" i="149" s="1"/>
  <c r="B33" i="148" l="1"/>
  <c r="A30" i="148"/>
  <c r="I16" i="148"/>
  <c r="E16" i="148"/>
  <c r="F16" i="148" s="1"/>
  <c r="I15" i="148"/>
  <c r="E15" i="148"/>
  <c r="E17" i="148" s="1"/>
  <c r="I14" i="148"/>
  <c r="I17" i="148" s="1"/>
  <c r="I18" i="148" s="1"/>
  <c r="E14" i="148"/>
  <c r="F14" i="148" s="1"/>
  <c r="F15" i="148" l="1"/>
  <c r="F17" i="148" s="1"/>
  <c r="B6" i="147" l="1"/>
  <c r="B5" i="147"/>
  <c r="F73" i="146"/>
  <c r="G73" i="146" s="1"/>
  <c r="H73" i="146" s="1"/>
  <c r="F72" i="146"/>
  <c r="G72" i="146" s="1"/>
  <c r="H72" i="146" s="1"/>
  <c r="F71" i="146"/>
  <c r="G71" i="146" s="1"/>
  <c r="H71" i="146" s="1"/>
  <c r="F70" i="146"/>
  <c r="G70" i="146" s="1"/>
  <c r="H70" i="146" s="1"/>
  <c r="F69" i="146"/>
  <c r="G69" i="146" s="1"/>
  <c r="H69" i="146" s="1"/>
  <c r="F68" i="146"/>
  <c r="G68" i="146" s="1"/>
  <c r="H68" i="146" s="1"/>
  <c r="F67" i="146"/>
  <c r="G67" i="146" s="1"/>
  <c r="H67" i="146" s="1"/>
  <c r="F66" i="146"/>
  <c r="G66" i="146" s="1"/>
  <c r="H66" i="146" s="1"/>
  <c r="F65" i="146"/>
  <c r="G65" i="146" s="1"/>
  <c r="H65" i="146" s="1"/>
  <c r="F64" i="146"/>
  <c r="G64" i="146" s="1"/>
  <c r="H64" i="146" s="1"/>
  <c r="F63" i="146"/>
  <c r="G63" i="146" s="1"/>
  <c r="H63" i="146" s="1"/>
  <c r="F62" i="146"/>
  <c r="G62" i="146" s="1"/>
  <c r="H62" i="146" s="1"/>
  <c r="F61" i="146"/>
  <c r="G61" i="146" s="1"/>
  <c r="H61" i="146" s="1"/>
  <c r="F60" i="146"/>
  <c r="G60" i="146" s="1"/>
  <c r="H60" i="146" s="1"/>
  <c r="F59" i="146"/>
  <c r="G59" i="146" s="1"/>
  <c r="H59" i="146" s="1"/>
  <c r="F58" i="146"/>
  <c r="G58" i="146" s="1"/>
  <c r="H58" i="146" s="1"/>
  <c r="F57" i="146"/>
  <c r="G57" i="146" s="1"/>
  <c r="H57" i="146" s="1"/>
  <c r="F55" i="146"/>
  <c r="G55" i="146" s="1"/>
  <c r="H55" i="146" s="1"/>
  <c r="F54" i="146"/>
  <c r="G54" i="146" s="1"/>
  <c r="H54" i="146" s="1"/>
  <c r="F53" i="146"/>
  <c r="G53" i="146" s="1"/>
  <c r="H53" i="146" s="1"/>
  <c r="F52" i="146"/>
  <c r="G52" i="146" s="1"/>
  <c r="H52" i="146" s="1"/>
  <c r="F51" i="146"/>
  <c r="G51" i="146" s="1"/>
  <c r="H51" i="146" s="1"/>
  <c r="F50" i="146"/>
  <c r="G50" i="146" s="1"/>
  <c r="H50" i="146" s="1"/>
  <c r="F49" i="146"/>
  <c r="G49" i="146" s="1"/>
  <c r="H49" i="146" s="1"/>
  <c r="F48" i="146"/>
  <c r="G48" i="146" s="1"/>
  <c r="H48" i="146" s="1"/>
  <c r="F47" i="146"/>
  <c r="G47" i="146" s="1"/>
  <c r="H47" i="146" s="1"/>
  <c r="F46" i="146"/>
  <c r="G46" i="146" s="1"/>
  <c r="H46" i="146" s="1"/>
  <c r="F45" i="146"/>
  <c r="G45" i="146" s="1"/>
  <c r="H45" i="146" s="1"/>
  <c r="F43" i="146"/>
  <c r="G43" i="146" s="1"/>
  <c r="H43" i="146" s="1"/>
  <c r="F42" i="146"/>
  <c r="G42" i="146" s="1"/>
  <c r="H42" i="146" s="1"/>
  <c r="F41" i="146"/>
  <c r="G41" i="146" s="1"/>
  <c r="H41" i="146" s="1"/>
  <c r="F40" i="146"/>
  <c r="G40" i="146" s="1"/>
  <c r="H40" i="146" s="1"/>
  <c r="F39" i="146"/>
  <c r="G39" i="146" s="1"/>
  <c r="H39" i="146" s="1"/>
  <c r="F38" i="146"/>
  <c r="G38" i="146" s="1"/>
  <c r="H38" i="146" s="1"/>
  <c r="F37" i="146"/>
  <c r="G37" i="146" s="1"/>
  <c r="H37" i="146" s="1"/>
  <c r="F36" i="146"/>
  <c r="G36" i="146" s="1"/>
  <c r="H36" i="146" s="1"/>
  <c r="F35" i="146"/>
  <c r="G35" i="146" s="1"/>
  <c r="H35" i="146" s="1"/>
  <c r="F34" i="146"/>
  <c r="G34" i="146" s="1"/>
  <c r="H34" i="146" s="1"/>
  <c r="F33" i="146"/>
  <c r="G33" i="146" s="1"/>
  <c r="H33" i="146" s="1"/>
  <c r="F32" i="146"/>
  <c r="G32" i="146" s="1"/>
  <c r="H32" i="146" s="1"/>
  <c r="F31" i="146"/>
  <c r="G31" i="146" s="1"/>
  <c r="H31" i="146" s="1"/>
  <c r="F30" i="146"/>
  <c r="G30" i="146" s="1"/>
  <c r="H30" i="146" s="1"/>
  <c r="F29" i="146"/>
  <c r="G29" i="146" s="1"/>
  <c r="H29" i="146" s="1"/>
  <c r="F28" i="146"/>
  <c r="G28" i="146" s="1"/>
  <c r="H28" i="146" s="1"/>
  <c r="F27" i="146"/>
  <c r="G27" i="146" s="1"/>
  <c r="H27" i="146" s="1"/>
  <c r="F26" i="146"/>
  <c r="G26" i="146" s="1"/>
  <c r="H26" i="146" s="1"/>
  <c r="G25" i="146"/>
  <c r="H25" i="146" s="1"/>
  <c r="F25" i="146"/>
  <c r="F24" i="146"/>
  <c r="G24" i="146" s="1"/>
  <c r="H24" i="146" s="1"/>
  <c r="F23" i="146"/>
  <c r="G23" i="146" s="1"/>
  <c r="H23" i="146" s="1"/>
  <c r="F22" i="146"/>
  <c r="G22" i="146" s="1"/>
  <c r="H22" i="146" s="1"/>
  <c r="F21" i="146"/>
  <c r="G21" i="146" s="1"/>
  <c r="H21" i="146" s="1"/>
  <c r="F20" i="146"/>
  <c r="G20" i="146" s="1"/>
  <c r="H20" i="146" s="1"/>
  <c r="F19" i="146"/>
  <c r="G19" i="146" s="1"/>
  <c r="H19" i="146" s="1"/>
  <c r="F18" i="146"/>
  <c r="G18" i="146" s="1"/>
  <c r="H18" i="146" s="1"/>
  <c r="F17" i="146"/>
  <c r="G17" i="146" s="1"/>
  <c r="H17" i="146" s="1"/>
  <c r="F16" i="146"/>
  <c r="G16" i="146" s="1"/>
  <c r="H16" i="146" s="1"/>
  <c r="F15" i="146"/>
  <c r="G15" i="146" s="1"/>
  <c r="H15" i="146" s="1"/>
  <c r="F14" i="146"/>
  <c r="G14" i="146" s="1"/>
  <c r="H14" i="146" s="1"/>
  <c r="B8" i="146"/>
  <c r="B7" i="146"/>
  <c r="B6" i="146"/>
  <c r="B5" i="146"/>
  <c r="C80" i="145"/>
  <c r="I59" i="145"/>
  <c r="J59" i="145" s="1"/>
  <c r="F59" i="145"/>
  <c r="I58" i="145"/>
  <c r="J58" i="145" s="1"/>
  <c r="F58" i="145"/>
  <c r="I57" i="145"/>
  <c r="J57" i="145" s="1"/>
  <c r="F57" i="145"/>
  <c r="I56" i="145"/>
  <c r="J56" i="145" s="1"/>
  <c r="F56" i="145"/>
  <c r="I55" i="145"/>
  <c r="J55" i="145" s="1"/>
  <c r="F55" i="145"/>
  <c r="I54" i="145"/>
  <c r="J54" i="145" s="1"/>
  <c r="F54" i="145"/>
  <c r="I53" i="145"/>
  <c r="J53" i="145" s="1"/>
  <c r="F53" i="145"/>
  <c r="I52" i="145"/>
  <c r="J52" i="145" s="1"/>
  <c r="F52" i="145"/>
  <c r="I51" i="145"/>
  <c r="J51" i="145" s="1"/>
  <c r="F51" i="145"/>
  <c r="I50" i="145"/>
  <c r="J50" i="145" s="1"/>
  <c r="F50" i="145"/>
  <c r="I49" i="145"/>
  <c r="J49" i="145" s="1"/>
  <c r="F49" i="145"/>
  <c r="I48" i="145"/>
  <c r="J48" i="145" s="1"/>
  <c r="F48" i="145"/>
  <c r="I47" i="145"/>
  <c r="J47" i="145" s="1"/>
  <c r="F47" i="145"/>
  <c r="I46" i="145"/>
  <c r="J46" i="145" s="1"/>
  <c r="F46" i="145"/>
  <c r="I45" i="145"/>
  <c r="J45" i="145" s="1"/>
  <c r="F45" i="145"/>
  <c r="I44" i="145"/>
  <c r="J44" i="145" s="1"/>
  <c r="F44" i="145"/>
  <c r="I43" i="145"/>
  <c r="J43" i="145" s="1"/>
  <c r="F43" i="145"/>
  <c r="I42" i="145"/>
  <c r="J42" i="145" s="1"/>
  <c r="F42" i="145"/>
  <c r="O39" i="145"/>
  <c r="J37" i="145"/>
  <c r="F37" i="145"/>
  <c r="K37" i="145" s="1"/>
  <c r="J36" i="145"/>
  <c r="F36" i="145"/>
  <c r="K36" i="145" s="1"/>
  <c r="J35" i="145"/>
  <c r="F35" i="145"/>
  <c r="K35" i="145" s="1"/>
  <c r="J34" i="145"/>
  <c r="F34" i="145"/>
  <c r="K34" i="145" s="1"/>
  <c r="J33" i="145"/>
  <c r="F33" i="145"/>
  <c r="K33" i="145" s="1"/>
  <c r="J32" i="145"/>
  <c r="F32" i="145"/>
  <c r="K32" i="145" s="1"/>
  <c r="J31" i="145"/>
  <c r="F31" i="145"/>
  <c r="K31" i="145" s="1"/>
  <c r="J30" i="145"/>
  <c r="F30" i="145"/>
  <c r="K30" i="145" s="1"/>
  <c r="F29" i="145"/>
  <c r="K29" i="145" s="1"/>
  <c r="J28" i="145"/>
  <c r="F28" i="145"/>
  <c r="K28" i="145" s="1"/>
  <c r="J27" i="145"/>
  <c r="F27" i="145"/>
  <c r="K26" i="145"/>
  <c r="F26" i="145"/>
  <c r="J25" i="145"/>
  <c r="F25" i="145"/>
  <c r="K25" i="145" s="1"/>
  <c r="J24" i="145"/>
  <c r="F24" i="145"/>
  <c r="K24" i="145" s="1"/>
  <c r="F23" i="145"/>
  <c r="K23" i="145" s="1"/>
  <c r="G18" i="145"/>
  <c r="L18" i="145" s="1"/>
  <c r="G17" i="145"/>
  <c r="L17" i="145" s="1"/>
  <c r="G16" i="145"/>
  <c r="L16" i="145" s="1"/>
  <c r="G15" i="145"/>
  <c r="L15" i="145" s="1"/>
  <c r="G14" i="145"/>
  <c r="L14" i="145" s="1"/>
  <c r="J60" i="145" l="1"/>
  <c r="K62" i="145" s="1"/>
  <c r="L19" i="145"/>
  <c r="H74" i="146"/>
  <c r="K27" i="145"/>
  <c r="K38" i="145" s="1"/>
  <c r="K64" i="145" l="1"/>
  <c r="K66" i="145" l="1"/>
  <c r="K68" i="145" s="1"/>
  <c r="F96" i="144" l="1"/>
  <c r="D94" i="144"/>
  <c r="K79" i="144"/>
  <c r="L78" i="144"/>
  <c r="M78" i="144" s="1"/>
  <c r="L77" i="144"/>
  <c r="M77" i="144" s="1"/>
  <c r="L76" i="144"/>
  <c r="M76" i="144" s="1"/>
  <c r="L75" i="144"/>
  <c r="M75" i="144" s="1"/>
  <c r="M80" i="144" s="1"/>
  <c r="D97" i="144" s="1"/>
  <c r="E75" i="144"/>
  <c r="E79" i="144" s="1"/>
  <c r="D69" i="144"/>
  <c r="F95" i="144" s="1"/>
  <c r="K54" i="144"/>
  <c r="J54" i="144"/>
  <c r="K53" i="144"/>
  <c r="K52" i="144"/>
  <c r="D25" i="143"/>
  <c r="F24" i="143"/>
  <c r="G24" i="143" s="1"/>
  <c r="F23" i="143"/>
  <c r="G23" i="143" s="1"/>
  <c r="F22" i="143"/>
  <c r="G22" i="143" s="1"/>
  <c r="F21" i="143"/>
  <c r="G21" i="143" s="1"/>
  <c r="F20" i="143"/>
  <c r="G20" i="143" s="1"/>
  <c r="F19" i="143"/>
  <c r="G19" i="143" s="1"/>
  <c r="F18" i="143"/>
  <c r="G18" i="143" s="1"/>
  <c r="F17" i="143"/>
  <c r="G17" i="143" s="1"/>
  <c r="F16" i="143"/>
  <c r="G16" i="143" s="1"/>
  <c r="F15" i="143"/>
  <c r="G15" i="143" s="1"/>
  <c r="F14" i="143"/>
  <c r="G14" i="143" s="1"/>
  <c r="F13" i="143"/>
  <c r="G13" i="143" s="1"/>
  <c r="F12" i="143"/>
  <c r="G12" i="143" s="1"/>
  <c r="F11" i="143"/>
  <c r="G11" i="143" s="1"/>
  <c r="G10" i="143"/>
  <c r="H32" i="142"/>
  <c r="H31" i="142"/>
  <c r="H30" i="142"/>
  <c r="H29" i="142"/>
  <c r="H28" i="142"/>
  <c r="R27" i="142"/>
  <c r="Q27" i="142"/>
  <c r="P27" i="142"/>
  <c r="O27" i="142"/>
  <c r="N27" i="142"/>
  <c r="M27" i="142"/>
  <c r="Q26" i="142"/>
  <c r="P26" i="142"/>
  <c r="O26" i="142"/>
  <c r="M26" i="142"/>
  <c r="R26" i="142" s="1"/>
  <c r="R25" i="142" s="1"/>
  <c r="H26" i="142"/>
  <c r="Q25" i="142"/>
  <c r="P25" i="142"/>
  <c r="O25" i="142"/>
  <c r="N25" i="142"/>
  <c r="M25" i="142"/>
  <c r="H24" i="142"/>
  <c r="H23" i="142"/>
  <c r="R22" i="142"/>
  <c r="Q22" i="142"/>
  <c r="P22" i="142"/>
  <c r="O22" i="142"/>
  <c r="N22" i="142"/>
  <c r="M22" i="142"/>
  <c r="O21" i="142"/>
  <c r="O20" i="142" s="1"/>
  <c r="M21" i="142"/>
  <c r="H21" i="142"/>
  <c r="N20" i="142" s="1"/>
  <c r="R20" i="142"/>
  <c r="Q20" i="142"/>
  <c r="P20" i="142"/>
  <c r="M20" i="142"/>
  <c r="R19" i="142"/>
  <c r="Q19" i="142"/>
  <c r="P19" i="142"/>
  <c r="O19" i="142"/>
  <c r="M19" i="142"/>
  <c r="H19" i="142"/>
  <c r="P18" i="142"/>
  <c r="M18" i="142"/>
  <c r="O18" i="142" s="1"/>
  <c r="H18" i="142"/>
  <c r="P17" i="142"/>
  <c r="M17" i="142"/>
  <c r="O17" i="142" s="1"/>
  <c r="H17" i="142"/>
  <c r="R16" i="142"/>
  <c r="Q16" i="142"/>
  <c r="P16" i="142"/>
  <c r="O16" i="142"/>
  <c r="M16" i="142"/>
  <c r="H16" i="142"/>
  <c r="R15" i="142"/>
  <c r="Q15" i="142"/>
  <c r="O15" i="142"/>
  <c r="M15" i="142"/>
  <c r="P15" i="142" s="1"/>
  <c r="H15" i="142"/>
  <c r="R14" i="142"/>
  <c r="Q14" i="142"/>
  <c r="P14" i="142"/>
  <c r="O14" i="142"/>
  <c r="M14" i="142"/>
  <c r="H14" i="142"/>
  <c r="M13" i="142"/>
  <c r="C8" i="142"/>
  <c r="C7" i="142"/>
  <c r="C6" i="142"/>
  <c r="C5" i="142"/>
  <c r="G149" i="141"/>
  <c r="H146" i="141"/>
  <c r="G140" i="141"/>
  <c r="G136" i="141"/>
  <c r="G137" i="141" s="1"/>
  <c r="H128" i="141"/>
  <c r="H127" i="141"/>
  <c r="H126" i="141"/>
  <c r="K115" i="141"/>
  <c r="J115" i="141"/>
  <c r="G115" i="141"/>
  <c r="I110" i="141"/>
  <c r="I109" i="141"/>
  <c r="H109" i="141"/>
  <c r="H108" i="141"/>
  <c r="I108" i="141" s="1"/>
  <c r="H101" i="141"/>
  <c r="I101" i="141" s="1"/>
  <c r="I102" i="141" s="1"/>
  <c r="I88" i="141"/>
  <c r="H88" i="141"/>
  <c r="H87" i="141"/>
  <c r="I87" i="141" s="1"/>
  <c r="I89" i="141" s="1"/>
  <c r="H144" i="141" s="1"/>
  <c r="R85" i="141"/>
  <c r="S87" i="141" s="1"/>
  <c r="S88" i="141" s="1"/>
  <c r="H78" i="141"/>
  <c r="I78" i="141" s="1"/>
  <c r="I79" i="141" s="1"/>
  <c r="H141" i="141" s="1"/>
  <c r="I141" i="141" s="1"/>
  <c r="H77" i="141"/>
  <c r="I77" i="141" s="1"/>
  <c r="H76" i="141"/>
  <c r="I76" i="141" s="1"/>
  <c r="R75" i="141"/>
  <c r="R76" i="141" s="1"/>
  <c r="H75" i="141"/>
  <c r="I75" i="141" s="1"/>
  <c r="K67" i="141"/>
  <c r="J67" i="141"/>
  <c r="L67" i="141" s="1"/>
  <c r="L68" i="141" s="1"/>
  <c r="L69" i="141" s="1"/>
  <c r="H140" i="141" s="1"/>
  <c r="I140" i="141" s="1"/>
  <c r="H61" i="141"/>
  <c r="I61" i="141" s="1"/>
  <c r="H60" i="141"/>
  <c r="I60" i="141" s="1"/>
  <c r="I62" i="141" s="1"/>
  <c r="K50" i="141"/>
  <c r="L50" i="141" s="1"/>
  <c r="L51" i="141" s="1"/>
  <c r="J50" i="141"/>
  <c r="G50" i="141"/>
  <c r="K46" i="141"/>
  <c r="J46" i="141"/>
  <c r="L46" i="141" s="1"/>
  <c r="K45" i="141"/>
  <c r="J45" i="141"/>
  <c r="G45" i="141"/>
  <c r="I38" i="141"/>
  <c r="I39" i="141" s="1"/>
  <c r="H136" i="141" s="1"/>
  <c r="I136" i="141" s="1"/>
  <c r="I37" i="141"/>
  <c r="H37" i="141"/>
  <c r="H33" i="141"/>
  <c r="I33" i="141" s="1"/>
  <c r="H32" i="141"/>
  <c r="I32" i="141" s="1"/>
  <c r="I34" i="141" s="1"/>
  <c r="D9" i="141"/>
  <c r="D8" i="141"/>
  <c r="D7" i="141"/>
  <c r="D6" i="141"/>
  <c r="E80" i="144" l="1"/>
  <c r="H23" i="141"/>
  <c r="I142" i="141"/>
  <c r="H157" i="141" s="1"/>
  <c r="I157" i="141" s="1"/>
  <c r="I146" i="141"/>
  <c r="I138" i="141"/>
  <c r="H156" i="141" s="1"/>
  <c r="I156" i="141" s="1"/>
  <c r="R77" i="141"/>
  <c r="L115" i="141"/>
  <c r="L116" i="141" s="1"/>
  <c r="L117" i="141" s="1"/>
  <c r="H145" i="141" s="1"/>
  <c r="G25" i="143"/>
  <c r="R74" i="141" s="1"/>
  <c r="O13" i="142"/>
  <c r="O33" i="142" s="1"/>
  <c r="P13" i="142"/>
  <c r="P33" i="142" s="1"/>
  <c r="Q13" i="142"/>
  <c r="Q33" i="142" s="1"/>
  <c r="R13" i="142"/>
  <c r="R33" i="142" s="1"/>
  <c r="G146" i="141" s="1"/>
  <c r="L45" i="141"/>
  <c r="L47" i="141" s="1"/>
  <c r="L52" i="141" s="1"/>
  <c r="H137" i="141" s="1"/>
  <c r="I137" i="141" s="1"/>
  <c r="N13" i="142"/>
  <c r="N33" i="142" s="1"/>
  <c r="G144" i="141" s="1"/>
  <c r="I144" i="141" s="1"/>
  <c r="R86" i="141"/>
  <c r="R87" i="141" s="1"/>
  <c r="Y90" i="141" s="1"/>
  <c r="Z95" i="141" s="1"/>
  <c r="R79" i="141" l="1"/>
  <c r="R78" i="141"/>
  <c r="G127" i="141"/>
  <c r="I127" i="141" s="1"/>
  <c r="G126" i="141"/>
  <c r="I126" i="141" s="1"/>
  <c r="I129" i="141" s="1"/>
  <c r="I130" i="141" s="1"/>
  <c r="H149" i="141" s="1"/>
  <c r="I149" i="141" s="1"/>
  <c r="I150" i="141" s="1"/>
  <c r="H159" i="141" s="1"/>
  <c r="I159" i="141" s="1"/>
  <c r="G128" i="141"/>
  <c r="I128" i="141" s="1"/>
  <c r="H24" i="141"/>
  <c r="F94" i="144"/>
  <c r="D99" i="144" s="1"/>
  <c r="D101" i="144" s="1"/>
  <c r="E81" i="144"/>
  <c r="G145" i="141"/>
  <c r="I145" i="141" s="1"/>
  <c r="I147" i="141" s="1"/>
  <c r="H158" i="141" s="1"/>
  <c r="I158" i="141" s="1"/>
  <c r="I160" i="141" s="1"/>
  <c r="H162" i="141" s="1"/>
  <c r="I162" i="141" s="1"/>
  <c r="I163" i="141" s="1"/>
  <c r="I164" i="141" s="1"/>
  <c r="I165" i="141" s="1"/>
  <c r="I166" i="141" s="1"/>
  <c r="F87" i="49" l="1"/>
  <c r="F88" i="49"/>
  <c r="AI36" i="140" l="1"/>
  <c r="AC36" i="140"/>
  <c r="W36" i="140"/>
  <c r="Q36" i="140"/>
  <c r="K36" i="140"/>
  <c r="E36" i="140"/>
  <c r="E33" i="140"/>
  <c r="AI33" i="140"/>
  <c r="AC33" i="140"/>
  <c r="W33" i="140"/>
  <c r="Q33" i="140"/>
  <c r="K33" i="140"/>
  <c r="C36" i="140"/>
  <c r="C33" i="140"/>
  <c r="F59" i="49"/>
  <c r="F60" i="49"/>
  <c r="F61" i="49"/>
  <c r="F62" i="49"/>
  <c r="F63" i="49"/>
  <c r="F64" i="49"/>
  <c r="F65" i="49"/>
  <c r="F66" i="49"/>
  <c r="F67" i="49"/>
  <c r="F68" i="49"/>
  <c r="F69" i="49"/>
  <c r="F70" i="49"/>
  <c r="F71" i="49"/>
  <c r="F72" i="49"/>
  <c r="F73" i="49"/>
  <c r="F74" i="49"/>
  <c r="F75" i="49"/>
  <c r="F76" i="49"/>
  <c r="F77" i="49"/>
  <c r="F78" i="49"/>
  <c r="F79" i="49"/>
  <c r="F80" i="49"/>
  <c r="F81" i="49"/>
  <c r="F82" i="49"/>
  <c r="F83" i="49"/>
  <c r="F84" i="49"/>
  <c r="F85" i="49"/>
  <c r="F86" i="49"/>
  <c r="B19" i="127"/>
  <c r="B18" i="127"/>
  <c r="H191" i="126"/>
  <c r="I191" i="126" s="1"/>
  <c r="H190" i="126"/>
  <c r="I190" i="126" s="1"/>
  <c r="H189" i="126"/>
  <c r="I189" i="126" s="1"/>
  <c r="H188" i="126"/>
  <c r="I188" i="126" s="1"/>
  <c r="H187" i="126"/>
  <c r="I187" i="126" s="1"/>
  <c r="H186" i="126"/>
  <c r="I186" i="126" s="1"/>
  <c r="H185" i="126"/>
  <c r="I185" i="126" s="1"/>
  <c r="H183" i="126"/>
  <c r="I183" i="126" s="1"/>
  <c r="H182" i="126"/>
  <c r="I182" i="126" s="1"/>
  <c r="H180" i="126"/>
  <c r="I180" i="126" s="1"/>
  <c r="H179" i="126"/>
  <c r="I179" i="126" s="1"/>
  <c r="I178" i="126" s="1"/>
  <c r="H176" i="126"/>
  <c r="I176" i="126" s="1"/>
  <c r="H175" i="126"/>
  <c r="I175" i="126" s="1"/>
  <c r="H174" i="126"/>
  <c r="I174" i="126" s="1"/>
  <c r="H173" i="126"/>
  <c r="I173" i="126" s="1"/>
  <c r="H172" i="126"/>
  <c r="I172" i="126" s="1"/>
  <c r="H171" i="126"/>
  <c r="I171" i="126" s="1"/>
  <c r="H170" i="126"/>
  <c r="I170" i="126" s="1"/>
  <c r="H169" i="126"/>
  <c r="I169" i="126" s="1"/>
  <c r="H168" i="126"/>
  <c r="I168" i="126" s="1"/>
  <c r="H167" i="126"/>
  <c r="I167" i="126" s="1"/>
  <c r="H166" i="126"/>
  <c r="I166" i="126" s="1"/>
  <c r="H165" i="126"/>
  <c r="I165" i="126" s="1"/>
  <c r="H164" i="126"/>
  <c r="I164" i="126" s="1"/>
  <c r="H163" i="126"/>
  <c r="I163" i="126" s="1"/>
  <c r="H162" i="126"/>
  <c r="I162" i="126" s="1"/>
  <c r="H161" i="126"/>
  <c r="I161" i="126" s="1"/>
  <c r="H160" i="126"/>
  <c r="I160" i="126" s="1"/>
  <c r="H159" i="126"/>
  <c r="I159" i="126" s="1"/>
  <c r="H158" i="126"/>
  <c r="I158" i="126" s="1"/>
  <c r="H157" i="126"/>
  <c r="I157" i="126" s="1"/>
  <c r="H156" i="126"/>
  <c r="I156" i="126" s="1"/>
  <c r="H155" i="126"/>
  <c r="I155" i="126" s="1"/>
  <c r="H154" i="126"/>
  <c r="I154" i="126" s="1"/>
  <c r="H153" i="126"/>
  <c r="I153" i="126" s="1"/>
  <c r="H149" i="126"/>
  <c r="I149" i="126" s="1"/>
  <c r="H147" i="126"/>
  <c r="I147" i="126" s="1"/>
  <c r="H146" i="126"/>
  <c r="I146" i="126" s="1"/>
  <c r="H145" i="126"/>
  <c r="I145" i="126" s="1"/>
  <c r="H144" i="126"/>
  <c r="I144" i="126" s="1"/>
  <c r="H143" i="126"/>
  <c r="I143" i="126" s="1"/>
  <c r="H142" i="126"/>
  <c r="I142" i="126" s="1"/>
  <c r="H141" i="126"/>
  <c r="I141" i="126" s="1"/>
  <c r="H140" i="126"/>
  <c r="I140" i="126" s="1"/>
  <c r="H139" i="126"/>
  <c r="I139" i="126" s="1"/>
  <c r="H138" i="126"/>
  <c r="I138" i="126" s="1"/>
  <c r="H136" i="126"/>
  <c r="I136" i="126" s="1"/>
  <c r="H135" i="126"/>
  <c r="I135" i="126" s="1"/>
  <c r="H134" i="126"/>
  <c r="I134" i="126" s="1"/>
  <c r="H133" i="126"/>
  <c r="I133" i="126" s="1"/>
  <c r="H129" i="126"/>
  <c r="I129" i="126" s="1"/>
  <c r="H128" i="126"/>
  <c r="I128" i="126" s="1"/>
  <c r="H127" i="126"/>
  <c r="I127" i="126" s="1"/>
  <c r="H126" i="126"/>
  <c r="I126" i="126" s="1"/>
  <c r="H125" i="126"/>
  <c r="I125" i="126" s="1"/>
  <c r="H124" i="126"/>
  <c r="I124" i="126" s="1"/>
  <c r="H123" i="126"/>
  <c r="I123" i="126" s="1"/>
  <c r="H121" i="126"/>
  <c r="I121" i="126" s="1"/>
  <c r="H120" i="126"/>
  <c r="I120" i="126" s="1"/>
  <c r="H119" i="126"/>
  <c r="I119" i="126" s="1"/>
  <c r="H118" i="126"/>
  <c r="I118" i="126" s="1"/>
  <c r="H116" i="126"/>
  <c r="I116" i="126" s="1"/>
  <c r="H115" i="126"/>
  <c r="I115" i="126" s="1"/>
  <c r="H114" i="126"/>
  <c r="I114" i="126" s="1"/>
  <c r="H113" i="126"/>
  <c r="I113" i="126" s="1"/>
  <c r="H106" i="126"/>
  <c r="I106" i="126" s="1"/>
  <c r="H107" i="126"/>
  <c r="I107" i="126" s="1"/>
  <c r="H108" i="126"/>
  <c r="I108" i="126" s="1"/>
  <c r="H109" i="126"/>
  <c r="I109" i="126" s="1"/>
  <c r="H110" i="126"/>
  <c r="I110" i="126" s="1"/>
  <c r="H105" i="126"/>
  <c r="I105" i="126" s="1"/>
  <c r="H101" i="126"/>
  <c r="I101" i="126" s="1"/>
  <c r="H100" i="126"/>
  <c r="I100" i="126" s="1"/>
  <c r="H99" i="126"/>
  <c r="I99" i="126" s="1"/>
  <c r="H98" i="126"/>
  <c r="I98" i="126" s="1"/>
  <c r="H97" i="126"/>
  <c r="I97" i="126" s="1"/>
  <c r="H96" i="126"/>
  <c r="I96" i="126" s="1"/>
  <c r="H95" i="126"/>
  <c r="I95" i="126" s="1"/>
  <c r="H94" i="126"/>
  <c r="I94" i="126" s="1"/>
  <c r="H93" i="126"/>
  <c r="I93" i="126" s="1"/>
  <c r="H92" i="126"/>
  <c r="I92" i="126" s="1"/>
  <c r="H91" i="126"/>
  <c r="I91" i="126" s="1"/>
  <c r="H90" i="126"/>
  <c r="I90" i="126" s="1"/>
  <c r="H89" i="126"/>
  <c r="I89" i="126" s="1"/>
  <c r="H88" i="126"/>
  <c r="I88" i="126" s="1"/>
  <c r="H86" i="126"/>
  <c r="I86" i="126" s="1"/>
  <c r="H85" i="126"/>
  <c r="I85" i="126" s="1"/>
  <c r="H84" i="126"/>
  <c r="I84" i="126" s="1"/>
  <c r="H83" i="126"/>
  <c r="I83" i="126" s="1"/>
  <c r="H82" i="126"/>
  <c r="I82" i="126" s="1"/>
  <c r="H81" i="126"/>
  <c r="I81" i="126" s="1"/>
  <c r="H80" i="126"/>
  <c r="I80" i="126" s="1"/>
  <c r="H78" i="126"/>
  <c r="I78" i="126" s="1"/>
  <c r="H77" i="126"/>
  <c r="I77" i="126" s="1"/>
  <c r="H76" i="126"/>
  <c r="I76" i="126" s="1"/>
  <c r="H75" i="126"/>
  <c r="I75" i="126" s="1"/>
  <c r="I184" i="126" l="1"/>
  <c r="I87" i="126"/>
  <c r="I132" i="126"/>
  <c r="I112" i="126"/>
  <c r="I74" i="126"/>
  <c r="I117" i="126"/>
  <c r="I122" i="126"/>
  <c r="I181" i="126"/>
  <c r="I79" i="126"/>
  <c r="I137" i="126"/>
  <c r="I148" i="126"/>
  <c r="I177" i="126" l="1"/>
  <c r="I192" i="126"/>
  <c r="C19" i="127" s="1"/>
  <c r="I130" i="126"/>
  <c r="C30" i="140"/>
  <c r="B17" i="127"/>
  <c r="F39" i="49"/>
  <c r="F40" i="49"/>
  <c r="F41" i="49"/>
  <c r="F42" i="49"/>
  <c r="F43" i="49"/>
  <c r="F44" i="49"/>
  <c r="F45" i="49"/>
  <c r="F46" i="49"/>
  <c r="F47" i="49"/>
  <c r="F48" i="49"/>
  <c r="F49" i="49"/>
  <c r="F50" i="49"/>
  <c r="F51" i="49"/>
  <c r="F52" i="49"/>
  <c r="F53" i="49"/>
  <c r="F54" i="49"/>
  <c r="F55" i="49"/>
  <c r="F56" i="49"/>
  <c r="F57" i="49"/>
  <c r="F58" i="49"/>
  <c r="H71" i="126"/>
  <c r="I71" i="126" s="1"/>
  <c r="H70" i="126"/>
  <c r="I70" i="126" s="1"/>
  <c r="D38" i="140" l="1"/>
  <c r="AI38" i="140" s="1"/>
  <c r="E38" i="140"/>
  <c r="C18" i="127"/>
  <c r="D35" i="140"/>
  <c r="I72" i="126"/>
  <c r="AI27" i="140"/>
  <c r="AC27" i="140"/>
  <c r="W27" i="140"/>
  <c r="Q27" i="140"/>
  <c r="K27" i="140"/>
  <c r="E27" i="140"/>
  <c r="C27" i="140"/>
  <c r="C24" i="140"/>
  <c r="C21" i="140"/>
  <c r="C15" i="140"/>
  <c r="C18" i="140"/>
  <c r="B16" i="127"/>
  <c r="B15" i="127"/>
  <c r="B14" i="127"/>
  <c r="AC38" i="140" l="1"/>
  <c r="K38" i="140"/>
  <c r="Q38" i="140"/>
  <c r="W38" i="140"/>
  <c r="AI35" i="140"/>
  <c r="AC35" i="140"/>
  <c r="W35" i="140"/>
  <c r="K35" i="140"/>
  <c r="E35" i="140"/>
  <c r="Q35" i="140"/>
  <c r="D32" i="140"/>
  <c r="AI32" i="140" s="1"/>
  <c r="AO32" i="140" s="1"/>
  <c r="AP32" i="140" s="1"/>
  <c r="C17" i="127"/>
  <c r="B5" i="49"/>
  <c r="B4" i="49"/>
  <c r="B6" i="49"/>
  <c r="AO38" i="140" l="1"/>
  <c r="AP38" i="140" s="1"/>
  <c r="AO35" i="140"/>
  <c r="AP35" i="140" s="1"/>
  <c r="H19" i="126"/>
  <c r="H20" i="126"/>
  <c r="H21" i="126"/>
  <c r="F19" i="126"/>
  <c r="F21" i="126" l="1"/>
  <c r="F20" i="126"/>
  <c r="I20" i="126" s="1"/>
  <c r="I21" i="126"/>
  <c r="I19" i="126"/>
  <c r="H61" i="126"/>
  <c r="I61" i="126" s="1"/>
  <c r="H62" i="126"/>
  <c r="I62" i="126" s="1"/>
  <c r="H57" i="126"/>
  <c r="I57" i="126" s="1"/>
  <c r="H56" i="126"/>
  <c r="I56" i="126" s="1"/>
  <c r="H51" i="126"/>
  <c r="I51" i="126" s="1"/>
  <c r="H50" i="126"/>
  <c r="I50" i="126" s="1"/>
  <c r="H49" i="126"/>
  <c r="I49" i="126" s="1"/>
  <c r="H44" i="126"/>
  <c r="I44" i="126" s="1"/>
  <c r="H43" i="126"/>
  <c r="I43" i="126" s="1"/>
  <c r="H42" i="126"/>
  <c r="I42" i="126" s="1"/>
  <c r="H41" i="126"/>
  <c r="I41" i="126" s="1"/>
  <c r="H40" i="126"/>
  <c r="I40" i="126" s="1"/>
  <c r="H39" i="126"/>
  <c r="I39" i="126" s="1"/>
  <c r="H38" i="126"/>
  <c r="I38" i="126" s="1"/>
  <c r="H37" i="126"/>
  <c r="I37" i="126" s="1"/>
  <c r="H36" i="126"/>
  <c r="I36" i="126" s="1"/>
  <c r="H35" i="126"/>
  <c r="I35" i="126" s="1"/>
  <c r="H34" i="126"/>
  <c r="I34" i="126" s="1"/>
  <c r="H33" i="126"/>
  <c r="I33" i="126" s="1"/>
  <c r="F26" i="49"/>
  <c r="F25" i="49"/>
  <c r="F24" i="49"/>
  <c r="F23" i="49"/>
  <c r="F22" i="49"/>
  <c r="F21" i="49"/>
  <c r="F20" i="49"/>
  <c r="F19" i="49"/>
  <c r="F18" i="49"/>
  <c r="F17" i="49"/>
  <c r="F16" i="49"/>
  <c r="F15" i="49"/>
  <c r="F14" i="49"/>
  <c r="F13" i="49"/>
  <c r="F12" i="49"/>
  <c r="I48" i="126" l="1"/>
  <c r="I55" i="126"/>
  <c r="I45" i="126"/>
  <c r="H64" i="126"/>
  <c r="F33" i="49"/>
  <c r="F34" i="49"/>
  <c r="F35" i="49"/>
  <c r="F36" i="49"/>
  <c r="F37" i="49"/>
  <c r="F38" i="49"/>
  <c r="H59" i="126"/>
  <c r="I59" i="126" s="1"/>
  <c r="D26" i="140" l="1"/>
  <c r="AI26" i="140" s="1"/>
  <c r="AO26" i="140" s="1"/>
  <c r="AP26" i="140" s="1"/>
  <c r="D23" i="140"/>
  <c r="C15" i="127"/>
  <c r="H67" i="126"/>
  <c r="I67" i="126" s="1"/>
  <c r="H66" i="126"/>
  <c r="I66" i="126" s="1"/>
  <c r="H65" i="126"/>
  <c r="I65" i="126" s="1"/>
  <c r="H63" i="126"/>
  <c r="I63" i="126" s="1"/>
  <c r="H60" i="126"/>
  <c r="I60" i="126" s="1"/>
  <c r="K23" i="140" l="1"/>
  <c r="Q23" i="140"/>
  <c r="W23" i="140"/>
  <c r="AC23" i="140"/>
  <c r="I64" i="126"/>
  <c r="I58" i="126" s="1"/>
  <c r="AO23" i="140" l="1"/>
  <c r="AP23" i="140" s="1"/>
  <c r="D29" i="140"/>
  <c r="E29" i="140" s="1"/>
  <c r="B13" i="127"/>
  <c r="B12" i="127"/>
  <c r="B11" i="127"/>
  <c r="B10" i="127"/>
  <c r="I68" i="126" l="1"/>
  <c r="C16" i="127" s="1"/>
  <c r="H13" i="126"/>
  <c r="I13" i="126" s="1"/>
  <c r="H18" i="126" l="1"/>
  <c r="I18" i="126" s="1"/>
  <c r="H17" i="126"/>
  <c r="I17" i="126" s="1"/>
  <c r="H16" i="126"/>
  <c r="I16" i="126" s="1"/>
  <c r="H15" i="126"/>
  <c r="I15" i="126" s="1"/>
  <c r="H14" i="126"/>
  <c r="I14" i="126" s="1"/>
  <c r="H12" i="126"/>
  <c r="I12" i="126" s="1"/>
  <c r="I22" i="126" s="1"/>
  <c r="H26" i="126" l="1"/>
  <c r="I26" i="126" s="1"/>
  <c r="C13" i="127" l="1"/>
  <c r="D17" i="140"/>
  <c r="E17" i="140" s="1"/>
  <c r="AO17" i="140" s="1"/>
  <c r="AP17" i="140" s="1"/>
  <c r="F27" i="49"/>
  <c r="F28" i="49"/>
  <c r="F29" i="49"/>
  <c r="F30" i="49"/>
  <c r="F31" i="49"/>
  <c r="F32" i="49"/>
  <c r="F89" i="49" l="1"/>
  <c r="H30" i="126"/>
  <c r="I30" i="126" s="1"/>
  <c r="H29" i="126"/>
  <c r="I29" i="126" s="1"/>
  <c r="H28" i="126"/>
  <c r="I28" i="126" s="1"/>
  <c r="H27" i="126"/>
  <c r="I27" i="126" s="1"/>
  <c r="H25" i="126"/>
  <c r="I25" i="126" s="1"/>
  <c r="H24" i="126"/>
  <c r="I24" i="126" s="1"/>
  <c r="G87" i="49" l="1"/>
  <c r="G88" i="49"/>
  <c r="G73" i="49"/>
  <c r="G85" i="49"/>
  <c r="G69" i="49"/>
  <c r="G67" i="49"/>
  <c r="G66" i="49"/>
  <c r="G78" i="49"/>
  <c r="G61" i="49"/>
  <c r="G59" i="49"/>
  <c r="G68" i="49"/>
  <c r="G72" i="49"/>
  <c r="G70" i="49"/>
  <c r="G84" i="49"/>
  <c r="G63" i="49"/>
  <c r="G71" i="49"/>
  <c r="G83" i="49"/>
  <c r="G82" i="49"/>
  <c r="G65" i="49"/>
  <c r="G62" i="49"/>
  <c r="G60" i="49"/>
  <c r="G81" i="49"/>
  <c r="G79" i="49"/>
  <c r="G77" i="49"/>
  <c r="G74" i="49"/>
  <c r="G86" i="49"/>
  <c r="G75" i="49"/>
  <c r="G80" i="49"/>
  <c r="G64" i="49"/>
  <c r="G76" i="49"/>
  <c r="G17" i="49"/>
  <c r="G23" i="49"/>
  <c r="G22" i="49"/>
  <c r="G12" i="49"/>
  <c r="H12" i="49" s="1"/>
  <c r="G15" i="49"/>
  <c r="G14" i="49"/>
  <c r="G25" i="49"/>
  <c r="G13" i="49"/>
  <c r="G26" i="49"/>
  <c r="G16" i="49"/>
  <c r="G18" i="49"/>
  <c r="G21" i="49"/>
  <c r="G19" i="49"/>
  <c r="G20" i="49"/>
  <c r="G24" i="49"/>
  <c r="G36" i="49"/>
  <c r="G33" i="49"/>
  <c r="G35" i="49"/>
  <c r="G34" i="49"/>
  <c r="G37" i="49"/>
  <c r="G29" i="49"/>
  <c r="G27" i="49"/>
  <c r="G32" i="49"/>
  <c r="G31" i="49"/>
  <c r="G30" i="49"/>
  <c r="G28" i="49"/>
  <c r="G46" i="49"/>
  <c r="G56" i="49"/>
  <c r="G41" i="49"/>
  <c r="G54" i="49"/>
  <c r="G48" i="49"/>
  <c r="G43" i="49"/>
  <c r="G40" i="49"/>
  <c r="G57" i="49"/>
  <c r="G51" i="49"/>
  <c r="G45" i="49"/>
  <c r="G58" i="49"/>
  <c r="G53" i="49"/>
  <c r="G55" i="49"/>
  <c r="G52" i="49"/>
  <c r="G49" i="49"/>
  <c r="G42" i="49"/>
  <c r="G39" i="49"/>
  <c r="G50" i="49"/>
  <c r="G44" i="49"/>
  <c r="G47" i="49"/>
  <c r="G38" i="49"/>
  <c r="I31" i="126"/>
  <c r="H13" i="49" l="1"/>
  <c r="H14" i="49"/>
  <c r="H15" i="49" s="1"/>
  <c r="H16" i="49" s="1"/>
  <c r="H17" i="49" s="1"/>
  <c r="H18" i="49" s="1"/>
  <c r="H19" i="49" s="1"/>
  <c r="H20" i="49" s="1"/>
  <c r="H21" i="49" s="1"/>
  <c r="H22" i="49" s="1"/>
  <c r="H23" i="49" s="1"/>
  <c r="H24" i="49" s="1"/>
  <c r="H25" i="49" s="1"/>
  <c r="H26" i="49" s="1"/>
  <c r="H27" i="49" s="1"/>
  <c r="H28" i="49" s="1"/>
  <c r="H29" i="49" s="1"/>
  <c r="H30" i="49" s="1"/>
  <c r="H31" i="49" s="1"/>
  <c r="H32" i="49" s="1"/>
  <c r="H33" i="49" s="1"/>
  <c r="H34" i="49" s="1"/>
  <c r="H35" i="49" s="1"/>
  <c r="H36" i="49" s="1"/>
  <c r="H37" i="49" s="1"/>
  <c r="H38" i="49" s="1"/>
  <c r="H39" i="49" s="1"/>
  <c r="H40" i="49" s="1"/>
  <c r="H41" i="49" s="1"/>
  <c r="H42" i="49" s="1"/>
  <c r="H43" i="49" s="1"/>
  <c r="H44" i="49" s="1"/>
  <c r="H45" i="49" s="1"/>
  <c r="H46" i="49" s="1"/>
  <c r="H47" i="49" s="1"/>
  <c r="H48" i="49" s="1"/>
  <c r="H49" i="49" s="1"/>
  <c r="H50" i="49" s="1"/>
  <c r="H51" i="49" s="1"/>
  <c r="H52" i="49" s="1"/>
  <c r="H53" i="49" s="1"/>
  <c r="H54" i="49" s="1"/>
  <c r="H55" i="49" s="1"/>
  <c r="H56" i="49" s="1"/>
  <c r="H57" i="49" s="1"/>
  <c r="H58" i="49" s="1"/>
  <c r="H59" i="49" s="1"/>
  <c r="H60" i="49" s="1"/>
  <c r="H61" i="49" s="1"/>
  <c r="H62" i="49" s="1"/>
  <c r="H63" i="49" s="1"/>
  <c r="H64" i="49" s="1"/>
  <c r="H65" i="49" s="1"/>
  <c r="H66" i="49" s="1"/>
  <c r="H67" i="49" s="1"/>
  <c r="H68" i="49" s="1"/>
  <c r="H69" i="49" s="1"/>
  <c r="H70" i="49" s="1"/>
  <c r="H71" i="49" s="1"/>
  <c r="H72" i="49" s="1"/>
  <c r="H73" i="49" s="1"/>
  <c r="H74" i="49" s="1"/>
  <c r="H75" i="49" s="1"/>
  <c r="H76" i="49" s="1"/>
  <c r="H77" i="49" s="1"/>
  <c r="H78" i="49" s="1"/>
  <c r="H79" i="49" s="1"/>
  <c r="H80" i="49" s="1"/>
  <c r="H81" i="49" s="1"/>
  <c r="H82" i="49" s="1"/>
  <c r="H83" i="49" s="1"/>
  <c r="H84" i="49" s="1"/>
  <c r="H85" i="49" s="1"/>
  <c r="H86" i="49" s="1"/>
  <c r="H87" i="49" s="1"/>
  <c r="H88" i="49" s="1"/>
  <c r="D20" i="140"/>
  <c r="C14" i="127"/>
  <c r="Q29" i="140"/>
  <c r="AC20" i="140" l="1"/>
  <c r="W20" i="140"/>
  <c r="Q20" i="140"/>
  <c r="K20" i="140"/>
  <c r="AC29" i="140"/>
  <c r="K29" i="140"/>
  <c r="W29" i="140"/>
  <c r="AO20" i="140" l="1"/>
  <c r="AP20" i="140" s="1"/>
  <c r="AI29" i="140" l="1"/>
  <c r="AO29" i="140" l="1"/>
  <c r="AP29" i="140" s="1"/>
  <c r="H6" i="126"/>
  <c r="I6" i="126" s="1"/>
  <c r="I7" i="126" s="1"/>
  <c r="D14" i="140" s="1"/>
  <c r="E14" i="140" s="1"/>
  <c r="AO14" i="140" s="1"/>
  <c r="AP14" i="140" s="1"/>
  <c r="C11" i="127" l="1"/>
  <c r="H9" i="126" l="1"/>
  <c r="I9" i="126" s="1"/>
  <c r="I10" i="126" s="1"/>
  <c r="C6" i="140" l="1"/>
  <c r="C12" i="140"/>
  <c r="C9" i="140"/>
  <c r="C12" i="127" l="1"/>
  <c r="D8" i="140" l="1"/>
  <c r="H3" i="126"/>
  <c r="I3" i="126" s="1"/>
  <c r="I4" i="126" l="1"/>
  <c r="D11" i="140" s="1"/>
  <c r="E11" i="140" s="1"/>
  <c r="I194" i="126" l="1"/>
  <c r="D42" i="140"/>
  <c r="D46" i="140"/>
  <c r="AI11" i="140"/>
  <c r="C10" i="127"/>
  <c r="C21" i="127" s="1"/>
  <c r="E18" i="127" l="1"/>
  <c r="D44" i="140"/>
  <c r="D45" i="140" s="1"/>
  <c r="E19" i="127"/>
  <c r="AI8" i="140"/>
  <c r="Q8" i="140"/>
  <c r="Q40" i="140" s="1"/>
  <c r="W8" i="140"/>
  <c r="W40" i="140" s="1"/>
  <c r="AC8" i="140"/>
  <c r="AC40" i="140" s="1"/>
  <c r="K8" i="140"/>
  <c r="K40" i="140" s="1"/>
  <c r="E8" i="140"/>
  <c r="E40" i="140" s="1"/>
  <c r="E42" i="140" s="1"/>
  <c r="E17" i="127"/>
  <c r="AO11" i="140"/>
  <c r="AP11" i="140" s="1"/>
  <c r="E16" i="127"/>
  <c r="E14" i="127"/>
  <c r="E15" i="127"/>
  <c r="E13" i="127"/>
  <c r="E11" i="127"/>
  <c r="E12" i="127"/>
  <c r="E10" i="127"/>
  <c r="K42" i="140" l="1"/>
  <c r="Q42" i="140" s="1"/>
  <c r="W42" i="140" s="1"/>
  <c r="AC42" i="140" s="1"/>
  <c r="AI6" i="140"/>
  <c r="AI40" i="140"/>
  <c r="AI39" i="140" s="1"/>
  <c r="E21" i="127"/>
  <c r="W39" i="140"/>
  <c r="W6" i="140"/>
  <c r="K6" i="140"/>
  <c r="K39" i="140"/>
  <c r="E6" i="140"/>
  <c r="AO8" i="140"/>
  <c r="AP8" i="140" s="1"/>
  <c r="Q6" i="140"/>
  <c r="Q39" i="140"/>
  <c r="AC39" i="140"/>
  <c r="AC6" i="140"/>
  <c r="AI42" i="140" l="1"/>
  <c r="E39" i="140"/>
  <c r="E41" i="140" s="1"/>
  <c r="K41" i="140" s="1"/>
  <c r="Q41" i="140" s="1"/>
  <c r="W41" i="140" s="1"/>
  <c r="AC41" i="140" s="1"/>
  <c r="AI41" i="140" l="1"/>
  <c r="D33" i="140"/>
  <c r="D36" i="140"/>
  <c r="D6" i="140"/>
  <c r="D30" i="140"/>
  <c r="D27" i="140"/>
  <c r="D12" i="140"/>
  <c r="D9" i="140"/>
  <c r="D18" i="140"/>
  <c r="D24" i="140"/>
  <c r="D21" i="140"/>
  <c r="D15" i="140"/>
  <c r="D41" i="140" l="1"/>
</calcChain>
</file>

<file path=xl/sharedStrings.xml><?xml version="1.0" encoding="utf-8"?>
<sst xmlns="http://schemas.openxmlformats.org/spreadsheetml/2006/main" count="2809" uniqueCount="1318">
  <si>
    <t>UND</t>
  </si>
  <si>
    <t>1.1</t>
  </si>
  <si>
    <t>2.1</t>
  </si>
  <si>
    <t>PAVIMENTAÇÃO</t>
  </si>
  <si>
    <t>3.1</t>
  </si>
  <si>
    <t>4.1</t>
  </si>
  <si>
    <t>CÓDIGO</t>
  </si>
  <si>
    <t>DESCRIÇÃO</t>
  </si>
  <si>
    <t xml:space="preserve">QUANT. </t>
  </si>
  <si>
    <t>PREÇO UNITÁRIO</t>
  </si>
  <si>
    <t>1.0</t>
  </si>
  <si>
    <t>COMPOSIÇÃO</t>
  </si>
  <si>
    <t>2.0</t>
  </si>
  <si>
    <t>M³</t>
  </si>
  <si>
    <t>M</t>
  </si>
  <si>
    <t>M²</t>
  </si>
  <si>
    <t xml:space="preserve">UN </t>
  </si>
  <si>
    <t>GOVERNO DO ESTADO DE PERNAMBUCO</t>
  </si>
  <si>
    <t>H</t>
  </si>
  <si>
    <t>ITEM</t>
  </si>
  <si>
    <t>%</t>
  </si>
  <si>
    <t>3.0</t>
  </si>
  <si>
    <t xml:space="preserve">TOTAL </t>
  </si>
  <si>
    <t>4.0</t>
  </si>
  <si>
    <t>5.0</t>
  </si>
  <si>
    <t>% ACUM</t>
  </si>
  <si>
    <t>CURVA ABC</t>
  </si>
  <si>
    <t>R$</t>
  </si>
  <si>
    <t>Item</t>
  </si>
  <si>
    <t>Descrição</t>
  </si>
  <si>
    <t>Quantidade</t>
  </si>
  <si>
    <t>TOTAL GERAL</t>
  </si>
  <si>
    <t>INSTALAÇÃO DO CANTEIRO DE OBRAS</t>
  </si>
  <si>
    <t>UN</t>
  </si>
  <si>
    <t>Código</t>
  </si>
  <si>
    <t>Fonte</t>
  </si>
  <si>
    <t>Unid.</t>
  </si>
  <si>
    <t>T</t>
  </si>
  <si>
    <t>IMPRIMAÇÃO COM ASFALTO DILUÍDO</t>
  </si>
  <si>
    <t>UN.DIA</t>
  </si>
  <si>
    <t>LUZ DE ADVERTÊNCIA E BATERIA PARA DISPOSITIVOS DE SINALIZAÇÃO - UTILIZAÇÃO DE 200 CICLOS - FORNECIMENTO, 01 IMPLANTAÇÃO E 01 RETIRADA DIÁRIA</t>
  </si>
  <si>
    <t>OPERAÇÃO DE SINALIZAÇÃO POR BANDEIROLA DE TECIDO OU COM PLACA METÁLICA</t>
  </si>
  <si>
    <t>SUPORTE PARA PLACA DE SINALIZAÇÃO EM MADEIRA DE LEI TRATADA 8 X 8 CM - FORNECIMENTO E IMPLANTAÇÃO</t>
  </si>
  <si>
    <t>CRONOGRAMA FÍSICO FINANCEIRO</t>
  </si>
  <si>
    <t>VALOR
R$</t>
  </si>
  <si>
    <t>DIAS CORRIDOS</t>
  </si>
  <si>
    <t>ATIVIDADES</t>
  </si>
  <si>
    <t>DESEMBOLSO MENSAL</t>
  </si>
  <si>
    <t>DESEMBOLSO ACUMULADO</t>
  </si>
  <si>
    <t>ADMINISTRAÇÃO LOCAL</t>
  </si>
  <si>
    <t xml:space="preserve">ADMINISTRAÇÃO LOCAL DE OBRA </t>
  </si>
  <si>
    <t>DEMONSTRATIVO DO ORÇAMENTO</t>
  </si>
  <si>
    <t>RESUMO DO ORÇAMENTO</t>
  </si>
  <si>
    <t>DATA BASE:</t>
  </si>
  <si>
    <t>MOBILIZAÇAO/DESMOBILIZAÇÃO</t>
  </si>
  <si>
    <t>Custo Unit 
R$</t>
  </si>
  <si>
    <t>Preço Unit 
R$</t>
  </si>
  <si>
    <t>Total 
c/BDI</t>
  </si>
  <si>
    <t>BDI 
%</t>
  </si>
  <si>
    <t>QD - 8.1</t>
  </si>
  <si>
    <t>QD - 3.1</t>
  </si>
  <si>
    <t>PREÇO 
TOTAL</t>
  </si>
  <si>
    <t>CP0002</t>
  </si>
  <si>
    <t>CP0004</t>
  </si>
  <si>
    <t>CP0005</t>
  </si>
  <si>
    <t>VARREDURA DA SUPERFÍCIE PARA EXECUÇÃO DE REVESTIMENTO ASFÁLTICO</t>
  </si>
  <si>
    <t>DEMONSTRATIVO DA CURVA ABC DE SERVIÇOS</t>
  </si>
  <si>
    <t>MISTURA BGS</t>
  </si>
  <si>
    <t>TOTAL</t>
  </si>
  <si>
    <t>PINTURA DE LIGAÇÃO</t>
  </si>
  <si>
    <t>TRANSPORTE EMULSÃO ASFÁLTICA RR-1C</t>
  </si>
  <si>
    <t>SECRETARIA DE MOBILIDADE E INFRAESTRUTURA - SEMOBI/PE</t>
  </si>
  <si>
    <t>DEPARTAMENTO DE ESTRADAS E RODAGEM - DER/PE</t>
  </si>
  <si>
    <t>CP0006</t>
  </si>
  <si>
    <t>QD - 4.2</t>
  </si>
  <si>
    <t>QD - 4.1</t>
  </si>
  <si>
    <t>CP0003</t>
  </si>
  <si>
    <t>DESTINAÇÃO FINAL DE RESÍDUOS SÓLIDOS</t>
  </si>
  <si>
    <t>CP0001</t>
  </si>
  <si>
    <t>SUBTOTAL 4.0</t>
  </si>
  <si>
    <t>5.1</t>
  </si>
  <si>
    <t>SUBTOTAL 3.0</t>
  </si>
  <si>
    <t>SUBTOTAL 2.0</t>
  </si>
  <si>
    <t>SUBTOTAL 1.0</t>
  </si>
  <si>
    <t>SUBTOTAL 5.0</t>
  </si>
  <si>
    <t>4.2</t>
  </si>
  <si>
    <t>4.3</t>
  </si>
  <si>
    <t>TERRAPLENAGEM</t>
  </si>
  <si>
    <t>DESMATAMENTO, DESTOCAMENTO E LIMPEZA DE ÁREA COM ÁRVORES DE DIÂMETRO ATÉ 0,15 M</t>
  </si>
  <si>
    <t>ESCAVAÇÃO, CARGA E TRANSPORTE EM MATERIAL DE 1ª CATEGORIA - DMT DE 50 M</t>
  </si>
  <si>
    <t>ESCAVAÇÃO, CARGA E TRANSPORTE DE MATERIAL DE 1ª CATEGORIA - DMT DE 50 A 200 M - CAMINHO DE SERVIÇO PAVIMENTADO - COM ESCAVADEIRA E CAMINHÃO BASCULANTE DE 14 M³</t>
  </si>
  <si>
    <t>ESCAVAÇÃO, CARGA E TRANSPORTE DE MATERIAL DE 1ª CATEGORIA - DMT DE 200 A 400 M - CAMINHO DE SERVIÇO PAVIMENTADO - COM ESCAVADEIRA E CAMINHÃO BASCULANTE DE 14 M³</t>
  </si>
  <si>
    <t>COMPACTAÇÃO DE ATERROS A 100% DO PROCTOR INTERMEDIÁRIO</t>
  </si>
  <si>
    <t>DESTOCAMENTO DE ÁRVORES COM DIÂMETRO MAIOR QUE 0,30 M</t>
  </si>
  <si>
    <t>4.4</t>
  </si>
  <si>
    <t>4.5</t>
  </si>
  <si>
    <t>4.6</t>
  </si>
  <si>
    <t>4.7</t>
  </si>
  <si>
    <t>5.2</t>
  </si>
  <si>
    <t>5.3</t>
  </si>
  <si>
    <t>5.4</t>
  </si>
  <si>
    <t>5.5</t>
  </si>
  <si>
    <t>5.6</t>
  </si>
  <si>
    <t>5.7</t>
  </si>
  <si>
    <t>SARJETA TRIANGULAR DE CONCRETO - STC 100-20 - ESCAVAÇÃO MECÂNICA - AREIA E BRITA COMERCIAIS</t>
  </si>
  <si>
    <t>MEIO-FIO DE CONCRETO - MFC 05 - AREIA E BRITA COMERCIAIS - FÔRMA DE MADEIRA</t>
  </si>
  <si>
    <t>ENTRADA PARA DESCIDA D'ÁGUA - EDA 04 A - AREIA E BRITA COMERCIAIS</t>
  </si>
  <si>
    <t>un</t>
  </si>
  <si>
    <t>ENTRADA PARA DESCIDA D'ÁGUA - EDA 04 B - AREIA E BRITA COMERCIAIS</t>
  </si>
  <si>
    <t>DESCIDA D'ÁGUA DE ATERROS TIPO RÁPIDO - DAR 60-30 - AREIA E BRITA COMERCIAIS</t>
  </si>
  <si>
    <t>DEMOLIÇÃO MECÂNICA DE CONCRETO SIMPLES COM ESCAVADEIRA HIDRÁULICA</t>
  </si>
  <si>
    <t>6.0</t>
  </si>
  <si>
    <t>6.1</t>
  </si>
  <si>
    <t>6.2</t>
  </si>
  <si>
    <t>6.3</t>
  </si>
  <si>
    <t>6.4</t>
  </si>
  <si>
    <t>6.5</t>
  </si>
  <si>
    <t>6.6</t>
  </si>
  <si>
    <t>6.7</t>
  </si>
  <si>
    <t>6.8</t>
  </si>
  <si>
    <t>6.9</t>
  </si>
  <si>
    <t>6.10</t>
  </si>
  <si>
    <t>6.11</t>
  </si>
  <si>
    <t>6.12</t>
  </si>
  <si>
    <t>SUBTOTAL 6.0</t>
  </si>
  <si>
    <t>BASE OU SUB-BASE DE MACADAME SECO COM BRITA COMERCIAL - 100% PROCTOR MODIFICADO</t>
  </si>
  <si>
    <t>BASE OU SUB-BASE DE BRITA GRADUADA COM BRITA COMERCIAL - 100% PROCTOR MODIFICADO</t>
  </si>
  <si>
    <t>AQUISIÇÃO DE ASFALTO DILUÍDO CM-30</t>
  </si>
  <si>
    <t>TRANSPORTE DE ASFALTO DILUÍDO CM-30</t>
  </si>
  <si>
    <t>AQUISIÇÃO DE EMULSÃO ASFÁLTICA RR-1C</t>
  </si>
  <si>
    <t>CONCRETO ASFÁLTICO - FAIXA C-12,5 - AREIA E BRITA COMERCIAIS</t>
  </si>
  <si>
    <t>MISTURA BETUMINOSA</t>
  </si>
  <si>
    <t>DRENAGEM</t>
  </si>
  <si>
    <t>7.0</t>
  </si>
  <si>
    <t>SINALIZAÇÃO</t>
  </si>
  <si>
    <t>SINALIZAÇÃO VERTICAL</t>
  </si>
  <si>
    <t>7.1</t>
  </si>
  <si>
    <t>7.1.1</t>
  </si>
  <si>
    <t>7.1.2</t>
  </si>
  <si>
    <t>7.1.3</t>
  </si>
  <si>
    <t>PLACA DE REGULAMENTAÇÃO EM AÇO D = 1,00 M - PELÍCULA RETRORREFLETIVA TIPO I + SI - FORNECIMENTO E IMPLANTAÇÃO</t>
  </si>
  <si>
    <t>PLACA EM AÇO - PELÍCULA I + III - FORNECIMENTO E IMPLANTAÇÃO</t>
  </si>
  <si>
    <t>7.2</t>
  </si>
  <si>
    <t>SINALIZAÇÃO HORIZONTAL</t>
  </si>
  <si>
    <t>7.2.1</t>
  </si>
  <si>
    <t>PINTURA DE FAIXA COM TINTA ACRÍLICA - ESPESSURA DE 0,6 MM</t>
  </si>
  <si>
    <t>PINTURA DE SETAS E ZEBRADOS COM TINTA ACRÍLICA - ESPESSURA DE 0,6 MM</t>
  </si>
  <si>
    <t>7.3</t>
  </si>
  <si>
    <t>SINAIZAÇÃO DE OBRAS</t>
  </si>
  <si>
    <t>7.3.1</t>
  </si>
  <si>
    <t>PLACA DE REGULAMENTAÇÃO PARA SINALIZAÇÃO DE OBRAS MONTADA EM SUPORTE METÁLICO MÓVEL - D = 1,00 M - UTILIZAÇÃO DE 600 CICLOS - FORNECIMENTO, 01 IMPLANTAÇÃO E 01 RETIRADA DIÁRIA</t>
  </si>
  <si>
    <t>PLACA DE ADVERTÊNCIA PARA SINALIZAÇÃO DE OBRAS MONTADA EM SUPORTE METÁLICO MÓVEL, LADO 1,00 M - UTILIZAÇÃO DE 600 CICLOS - FORNECIMENTO, 01 IMPLANTAÇÃO E 01 RETIRADA DIÁRIA</t>
  </si>
  <si>
    <t>BARREIRA DE SINALIZAÇÃO TIPO I DE DIRECIONAMENTO OU BLOQUEIO - UTILIZAÇÃO DE 150 CICLOS - FORNECIMENTO, 01 IMPLANTAÇÃO E 01 RETIRADA DIÁRIA</t>
  </si>
  <si>
    <t>BARREIRA DE SINALIZAÇÃO TIPO II DE DIRECIONAMENTO OU BLOQUEIO - UTILIZAÇÃO DE 150 CICLOS - FORNECIMENTO, 01 IMPLANTAÇÃO E 01 RETIRADA DIÁRIA</t>
  </si>
  <si>
    <t>CONE PLÁSTICO PARA CANALIZAÇÃO DE TRÂNSITO - UTILIZAÇÃO DE 150 CICLOS - FORNECIMENTO, 01 IMPLANTAÇÃO E 01 RETIRADA DIÁRIA</t>
  </si>
  <si>
    <t>7.3.2</t>
  </si>
  <si>
    <t>7.3.3</t>
  </si>
  <si>
    <t>7.3.4</t>
  </si>
  <si>
    <t>7.3.5</t>
  </si>
  <si>
    <t>7.3.6</t>
  </si>
  <si>
    <t>7.3.7</t>
  </si>
  <si>
    <t>SUBTOTAL 7.0</t>
  </si>
  <si>
    <t>7.2.2</t>
  </si>
  <si>
    <t>7.3.8</t>
  </si>
  <si>
    <t>7.3.9</t>
  </si>
  <si>
    <t>PLACA PARA SINALIZAÇÃO DE OBRAS MONTADA EM CAVALETE METÁLICO - 1,25 X 0,40 M - UTILIZAÇÃO DE 600 CICLOS - FORNECIMENTO, 01 IMPLANTAÇÃO E 01 RETIRADA DIÁRIA</t>
  </si>
  <si>
    <t>PLACA PARA SINALIZAÇÃO DE OBRAS MONTADA EM CAVALETE METÁLICO - 1,25 X 0,80 M - UTILIZAÇÃO DE 600 CICLOS - FORNECIMENTO, 01 IMPLANTAÇÃO E 01 RETIRADA DIÁRIA</t>
  </si>
  <si>
    <t>RODOVIA:</t>
  </si>
  <si>
    <t>TRECHO:</t>
  </si>
  <si>
    <t>EXTENSÃO:</t>
  </si>
  <si>
    <t>PE-060</t>
  </si>
  <si>
    <t>ENTR. BR-101 (CABO DE SANTO AGOSTINHO) - DIV. PE/AL</t>
  </si>
  <si>
    <t>85,96 KM</t>
  </si>
  <si>
    <t>PROJETO EXECUTIVO DE ENGENHARIA NA RODOVIA PE-060 PROPOSTA DE IMPLANTAÇÃO DE 3º FAIXA</t>
  </si>
  <si>
    <t xml:space="preserve">CARGA, MANOBRA E DESCARGA DE AGREGADOS OU SOLOS EM CAMINHÃO BASCULANTE DE 10 M³ - CARGA COM CARREGADEIRA DE 3,40 M³ E DESCARGA EM DISTRIBUIDOR AUTOPROPELIDO      </t>
  </si>
  <si>
    <t>TRANSPORTE COM CAMINHÃO BASCULANTE DE 10 M³ - RODOVIA PAVIMENTADA</t>
  </si>
  <si>
    <t>TKM</t>
  </si>
  <si>
    <t>CP0007</t>
  </si>
  <si>
    <t>TRANSPORTE COM CAMINHÃO BASCULANTE DE 10 M³ - RODOVIA EM LEITO NATURAL</t>
  </si>
  <si>
    <t>4.8</t>
  </si>
  <si>
    <t>4.9</t>
  </si>
  <si>
    <t>4.10</t>
  </si>
  <si>
    <t>CP0008</t>
  </si>
  <si>
    <t>Orçamento onerado, BDI = 20,71% e 14,50% (Diferenciado)</t>
  </si>
  <si>
    <t>MOBILIZAÇÃO E DESMOBILIZAÇÃO DE EQUIPAMENTO</t>
  </si>
  <si>
    <t>8.0</t>
  </si>
  <si>
    <t>PROTEÇÃO AMBIENTAL</t>
  </si>
  <si>
    <t>8.1</t>
  </si>
  <si>
    <t>8.2</t>
  </si>
  <si>
    <t>ENLEIVAMENTO</t>
  </si>
  <si>
    <t>HIDROSSEMEADURA</t>
  </si>
  <si>
    <t>SUBTOTAL 8.0</t>
  </si>
  <si>
    <t xml:space="preserve">M³    </t>
  </si>
  <si>
    <t xml:space="preserve">DESTINAÇÃO FINAL DE RESÍDUOS   SÓLIDOS (ESCAVAÇÃO)            </t>
  </si>
  <si>
    <t xml:space="preserve">T     </t>
  </si>
  <si>
    <t xml:space="preserve">MISTURA BGS                                                   </t>
  </si>
  <si>
    <t xml:space="preserve">UN    </t>
  </si>
  <si>
    <t xml:space="preserve">AQUISIÇÃO DE ASFALTO DILUÍDO   CM-30                          </t>
  </si>
  <si>
    <t xml:space="preserve">AQUISIÇÃO DE EMULSÃO ASFÁLTICA RR-1C                          </t>
  </si>
  <si>
    <t xml:space="preserve">INSTALAÇÃO DO CANTEIRO DE OBRA                                </t>
  </si>
  <si>
    <t xml:space="preserve">TRANSPORTE DE ASFALTO DILUÍDO  CM-30                          </t>
  </si>
  <si>
    <t xml:space="preserve">un    </t>
  </si>
  <si>
    <t xml:space="preserve">TRANSPORTE EMULSÃO ASFÁLTICA   RR-1C                          </t>
  </si>
  <si>
    <t xml:space="preserve">DESTINAÇÃO FINAL DE RESÍDUOS   SÓLIDOS (ENTULHO)              </t>
  </si>
  <si>
    <t>INTERSEÇÃO COM A PE-072</t>
  </si>
  <si>
    <t>SERVIÇOS PRELIMINARES E TERRAPLENAGEM</t>
  </si>
  <si>
    <t>9.0</t>
  </si>
  <si>
    <t>9.1</t>
  </si>
  <si>
    <t xml:space="preserve"> </t>
  </si>
  <si>
    <t>CAPINA MANUAL</t>
  </si>
  <si>
    <t>LIMPEZA MECANIZADA DA CAMADA VEGETAL</t>
  </si>
  <si>
    <t>ESCAVAÇÃO MANUAL EM MATERIAL DE 1ª CATEGORIA NA PROFUNDIDADE DE ATÉ 1 M</t>
  </si>
  <si>
    <t>DESTINAÇÃO FINAL DE RESÍDUOS SÓLIDOS (ESCAVAÇÃO)</t>
  </si>
  <si>
    <t>DRENAGEM E OBRAS DE ARTE CORRENTES</t>
  </si>
  <si>
    <t>9.1.1</t>
  </si>
  <si>
    <t>9.1.2</t>
  </si>
  <si>
    <t>9.1.3</t>
  </si>
  <si>
    <t>9.1.4</t>
  </si>
  <si>
    <t>9.2</t>
  </si>
  <si>
    <t>9.2.1</t>
  </si>
  <si>
    <t>DEMOLIÇÃO DE CONCRETO SIMPLES COM MARTELETE</t>
  </si>
  <si>
    <t>DESTINAÇÃO FINAL DE RESÍDUOS SÓLIDOS (ENTULHO)</t>
  </si>
  <si>
    <t>ENTRADA PARA DESCIDA D'ÁGUA - EDA 03 A - AREIA E BRITA COMERCIAIS</t>
  </si>
  <si>
    <t>DESCIDA D'ÁGUA DE CORTES EM DEGRAUS - DCD 60-30 - AREIA E BRITA COMERCIAIS</t>
  </si>
  <si>
    <t>MEIO-FIO DE CONCRETO - MFC 03 - AREIA E BRITA COMERCIAIS - FÔRMA DE MADEIRA</t>
  </si>
  <si>
    <t>SARJETA TRIANGULAR DE CONCRETO - STC 73-15 - ESCAVAÇÃO MECÂNICA - AREIA E BRITA COMERCIAIS</t>
  </si>
  <si>
    <t>TRANSPOSIÇÃO DE SEGMENTOS DE SARJETA - TSS 140 - AREIA E BRITA COMERCIAIS</t>
  </si>
  <si>
    <t>9.2.2</t>
  </si>
  <si>
    <t>9.2.3</t>
  </si>
  <si>
    <t>9.2.4</t>
  </si>
  <si>
    <t>9.2.5</t>
  </si>
  <si>
    <t>9.2.6</t>
  </si>
  <si>
    <t>9.2.7</t>
  </si>
  <si>
    <t>9.3</t>
  </si>
  <si>
    <t>9.3.1</t>
  </si>
  <si>
    <t>9.3.2</t>
  </si>
  <si>
    <t>9.3.3</t>
  </si>
  <si>
    <t>9.3.4</t>
  </si>
  <si>
    <t>9.3.5</t>
  </si>
  <si>
    <t>9.3.6</t>
  </si>
  <si>
    <t>9.3.7</t>
  </si>
  <si>
    <t>9.3.8</t>
  </si>
  <si>
    <t>9.3.9</t>
  </si>
  <si>
    <t>9.3.10</t>
  </si>
  <si>
    <t>9.3.11</t>
  </si>
  <si>
    <t>9.3.12</t>
  </si>
  <si>
    <t>9.3.13</t>
  </si>
  <si>
    <t>9.3.14</t>
  </si>
  <si>
    <t>9.3.15</t>
  </si>
  <si>
    <t>9.3.16</t>
  </si>
  <si>
    <t>9.3.17</t>
  </si>
  <si>
    <t>9.3.18</t>
  </si>
  <si>
    <t>9.3.19</t>
  </si>
  <si>
    <t>9.3.20</t>
  </si>
  <si>
    <t>FRESAGEM CONTÍNUA DE REVESTIMENTO ASFÁLTICO - ESPESSURA DE 3 CM</t>
  </si>
  <si>
    <t>REGULARIZAÇÃO DO SUBLEITO - 100% PROCTOR INTERMEDIÁRIO</t>
  </si>
  <si>
    <t>SUB-BASE DE CONCRETO COMPACTADO COM ROLO - BRITA COMERCIAL</t>
  </si>
  <si>
    <t>CONCRETO FCK = 15 MPA - CONFECÇÃO EM BETONEIRA E LANÇAMENTO MANUAL - AREIA E BRITA COMERCIAIS</t>
  </si>
  <si>
    <t>SELAGEM DE TRINCAS MECANIZADA EM PAVIMENTO FLEXÍVEL COM EMULSÃO - AREIA COMERCIAL</t>
  </si>
  <si>
    <t>TAPA BURACO COM PINTURA DE LIGAÇÃO - DEMOLIÇÃO COM SERRA CORTA PISO</t>
  </si>
  <si>
    <t>C40181</t>
  </si>
  <si>
    <t>9.4</t>
  </si>
  <si>
    <t>9.4.1</t>
  </si>
  <si>
    <t>PLACA DELINEADOR EM AÇO - 0,30 X 0,90 M - PELÍCULA RETRORREFLETIVA TIPO I + IV - FORNECIMENTO E IMPLANTAÇÃO</t>
  </si>
  <si>
    <t>SEMIPÓRTICO METÁLICO COM VÃO DE 8,3 M, VENTO DE 40 M/S E ÁREA DE EXPOSIÇÃO DE ATÉ 12,45 M² - FORNECIMENTO E IMPLANTAÇÃO - AREIA E BRITA COMERCIAIS</t>
  </si>
  <si>
    <t>9.4.1.1</t>
  </si>
  <si>
    <t>9.4.1.2</t>
  </si>
  <si>
    <t>9.4.1.3</t>
  </si>
  <si>
    <t>9.4.1.4</t>
  </si>
  <si>
    <t>PINTURA DE SETAS E ZEBRADOS COM TERMOPLÁSTICO POR EXTRUSÃO - ESPESSURA DE 3,0 MM</t>
  </si>
  <si>
    <t>TACHA REFLETIVA EM PLÁSTICO INJETADO - MONODIRECIONAL TIPO III - COM UM PINO - FORNECIMENTO E COLOCAÇÃO</t>
  </si>
  <si>
    <t>TACHA REFLETIVA EM PLÁSTICO INJETADO - BIDIRECIONAL TIPO III - COM UM PINO - FORNECIMENTO E COLOCAÇÃO</t>
  </si>
  <si>
    <t>9.4.2</t>
  </si>
  <si>
    <t>9.4.2.1</t>
  </si>
  <si>
    <t>9.4.2.2</t>
  </si>
  <si>
    <t>9.4.2.3</t>
  </si>
  <si>
    <t>9.4.2.4</t>
  </si>
  <si>
    <t>SINALIZAÇÃO PROVISÓRIA</t>
  </si>
  <si>
    <t>DISPOSITIVO DE DIRECIONAMENTO OU BLOQUEIO TIPO TELA PLÁSTICA COM SUPORTE MÓVEL AFIXADO EM BLOCO DE CONCRETO - UTILIZAÇÃO DE 150 CICLOS - FORNECIMENTO, 01 IMPLANTAÇÃO E 01 RETIRADA DIÁRIA</t>
  </si>
  <si>
    <t>M².DIA</t>
  </si>
  <si>
    <t>9.4.3</t>
  </si>
  <si>
    <t>9.4.3.1</t>
  </si>
  <si>
    <t>9.4.3.2</t>
  </si>
  <si>
    <t>9.4.3.3</t>
  </si>
  <si>
    <t>9.4.3.4</t>
  </si>
  <si>
    <t>9.4.3.5</t>
  </si>
  <si>
    <t>9.4.3.6</t>
  </si>
  <si>
    <t>9.4.3.7</t>
  </si>
  <si>
    <t>CP0009</t>
  </si>
  <si>
    <t>SUBTOTAL 9.0</t>
  </si>
  <si>
    <t>10.0</t>
  </si>
  <si>
    <t>INTERSEÇÃO COM A PE-038</t>
  </si>
  <si>
    <t>10.1</t>
  </si>
  <si>
    <t>10.1.1</t>
  </si>
  <si>
    <t>10.1.2</t>
  </si>
  <si>
    <t>10.1.3</t>
  </si>
  <si>
    <t>10.1.4</t>
  </si>
  <si>
    <t>CORPO DE BSTC D = 0,80 M PA1 - AREIA, BRITA E PEDRA DE MÃO COMERCIAIS</t>
  </si>
  <si>
    <t>CAIXA COLETORA DE SARJETA - CCS 200-80 B - COM GRELHA DE AÇO - AREIA E BRITA COMERCIAIS</t>
  </si>
  <si>
    <t>FÔRMAS DE TÁBUAS DE PINHO PARA DISPOSITIVOS DE DRENAGEM - UTILIZAÇÃO DE 3 VEZES - CONFECÇÃO, INSTALAÇÃO E RETIRADA</t>
  </si>
  <si>
    <t>10.2</t>
  </si>
  <si>
    <t>10.2.1</t>
  </si>
  <si>
    <t>10.2.3</t>
  </si>
  <si>
    <t>10.2.4</t>
  </si>
  <si>
    <t>10.2.6</t>
  </si>
  <si>
    <t>10.2.2</t>
  </si>
  <si>
    <t>10.2.7</t>
  </si>
  <si>
    <t>10.2.5</t>
  </si>
  <si>
    <t>10.2.8</t>
  </si>
  <si>
    <t>10.2.9</t>
  </si>
  <si>
    <t>10.2.10</t>
  </si>
  <si>
    <t>SUB-BASE DE CONCRETO COMPACTADO COM ROLO E ADITIVO ACELERADOR DE CURA - BRITA COMERCIAL</t>
  </si>
  <si>
    <t>REMOÇÃO MANUAL DE CAMADA GRANULAR DO PAVIMENTO</t>
  </si>
  <si>
    <t>REESTABILIZAÇÃO DE CAMADA DE BASE COM ADIÇÃO DE 50% DE BRITA COMERCIAL - 100% PROCTOR MODIFICADO</t>
  </si>
  <si>
    <t>10.3</t>
  </si>
  <si>
    <t>10.3.1</t>
  </si>
  <si>
    <t>10.3.2</t>
  </si>
  <si>
    <t>10.3.3</t>
  </si>
  <si>
    <t>10.3.4</t>
  </si>
  <si>
    <t>10.3.5</t>
  </si>
  <si>
    <t>10.3.6</t>
  </si>
  <si>
    <t>10.3.7</t>
  </si>
  <si>
    <t>10.3.8</t>
  </si>
  <si>
    <t>10.3.9</t>
  </si>
  <si>
    <t>10.3.10</t>
  </si>
  <si>
    <t>10.3.11</t>
  </si>
  <si>
    <t>10.3.12</t>
  </si>
  <si>
    <t>10.3.13</t>
  </si>
  <si>
    <t>10.3.14</t>
  </si>
  <si>
    <t>10.3.15</t>
  </si>
  <si>
    <t>10.3.16</t>
  </si>
  <si>
    <t>10.3.17</t>
  </si>
  <si>
    <t>10.3.18</t>
  </si>
  <si>
    <t>10.3.19</t>
  </si>
  <si>
    <t>10.3.20</t>
  </si>
  <si>
    <t>10.3.21</t>
  </si>
  <si>
    <t>10.3.22</t>
  </si>
  <si>
    <t>10.3.23</t>
  </si>
  <si>
    <t>10.3.24</t>
  </si>
  <si>
    <t>10.3.25</t>
  </si>
  <si>
    <t>CP0013</t>
  </si>
  <si>
    <t>10.4</t>
  </si>
  <si>
    <t>10.4.1</t>
  </si>
  <si>
    <t>10.4.1.1</t>
  </si>
  <si>
    <t>10.4.1.2</t>
  </si>
  <si>
    <t>PLACA EM AÇO - PELÍCULA III + III - FORNECIMENTO E IMPLANTAÇÃO</t>
  </si>
  <si>
    <t>10.4.2</t>
  </si>
  <si>
    <t>10.4.3</t>
  </si>
  <si>
    <t>10.4.2.1</t>
  </si>
  <si>
    <t>10.4.2.2</t>
  </si>
  <si>
    <t>10.4.3.1</t>
  </si>
  <si>
    <t>10.4.3.2</t>
  </si>
  <si>
    <t>10.4.3.3</t>
  </si>
  <si>
    <t>10.4.3.4</t>
  </si>
  <si>
    <t>10.4.3.5</t>
  </si>
  <si>
    <t>10.4.3.6</t>
  </si>
  <si>
    <t>10.4.3.7</t>
  </si>
  <si>
    <t>SUBTOTAL 10.0</t>
  </si>
  <si>
    <t xml:space="preserve">CP0007             </t>
  </si>
  <si>
    <t xml:space="preserve">CP0002             </t>
  </si>
  <si>
    <t xml:space="preserve">CP0003             </t>
  </si>
  <si>
    <t xml:space="preserve">CP0005             </t>
  </si>
  <si>
    <t xml:space="preserve">CP0001             </t>
  </si>
  <si>
    <t xml:space="preserve">CP0004             </t>
  </si>
  <si>
    <t xml:space="preserve">CP0006             </t>
  </si>
  <si>
    <t xml:space="preserve">CP0012             </t>
  </si>
  <si>
    <t xml:space="preserve">CP0013             </t>
  </si>
  <si>
    <t xml:space="preserve">CP0008             </t>
  </si>
  <si>
    <t xml:space="preserve">CP0009             </t>
  </si>
  <si>
    <t>PROJETO EXECUTIVO DE ENGENHARIA NA RODOVIA PE-060 PROPOSTA DE IMPLANTAÇÃO DE 3º FAIXA E INTERSEÇÕES DA PE-038 E PE-072</t>
  </si>
  <si>
    <t>QD - 4.3</t>
  </si>
  <si>
    <t>QD - 4.4</t>
  </si>
  <si>
    <t>OUTUBRO/2025</t>
  </si>
  <si>
    <t>DATA BASE: OUTUBRO/2025</t>
  </si>
  <si>
    <t xml:space="preserve">MISTURA BETUMINOSA - FAIXA C                                  </t>
  </si>
  <si>
    <t xml:space="preserve">Base ou sub-base de macadame seco com brita comercial - 100% Proctor modificado  </t>
  </si>
  <si>
    <t xml:space="preserve">m³    </t>
  </si>
  <si>
    <t xml:space="preserve">                   </t>
  </si>
  <si>
    <t xml:space="preserve">DESTINAÇÃO FINAL DE RESÍDUOS   SÓLIDOS (SOLOS)                </t>
  </si>
  <si>
    <t xml:space="preserve">Base ou sub-base de brita graduada com brita comercial - 100% Proctor modificado  </t>
  </si>
  <si>
    <t xml:space="preserve">Concreto asfáltico - faixa C-12,5 - areia e brita comerciais  </t>
  </si>
  <si>
    <t xml:space="preserve">t     </t>
  </si>
  <si>
    <t xml:space="preserve">Mistura betuminosa  </t>
  </si>
  <si>
    <t xml:space="preserve">Transporte com caminhão basculante de 10 m³ - rodovia pavimentada  </t>
  </si>
  <si>
    <t xml:space="preserve">tkm   </t>
  </si>
  <si>
    <t xml:space="preserve">ADMINISTRAÇÃO LOCAL                                           </t>
  </si>
  <si>
    <t xml:space="preserve">Concreto fck = 15 MPa - confecção em betoneira e lançamento manual - areia e brita comerciais  </t>
  </si>
  <si>
    <t xml:space="preserve">Enleivamento  </t>
  </si>
  <si>
    <t xml:space="preserve">m²    </t>
  </si>
  <si>
    <t xml:space="preserve">Meio-fio de concreto - MFC 05 - areia e brita comerciais - fôrma de madeira  </t>
  </si>
  <si>
    <t xml:space="preserve">m     </t>
  </si>
  <si>
    <t xml:space="preserve">Semipórtico metálico com vão de 8,3 m, vento de 40 m/s e área de exposição de até 12,45 m² - fornecimento e implantação - areia e brita comerciais  </t>
  </si>
  <si>
    <t xml:space="preserve">Pintura de faixa com tinta acrílica - espessura de 0,6 mm  </t>
  </si>
  <si>
    <t xml:space="preserve">CP0015             </t>
  </si>
  <si>
    <t xml:space="preserve">Sarjeta triangular de concreto - STC 100-20 - escavação mecânica - areia e brita comerciais  </t>
  </si>
  <si>
    <t xml:space="preserve">Escavação manual em material de 1ª categoria na profundidade de até 1 m  </t>
  </si>
  <si>
    <t xml:space="preserve">Transposição de segmentos de sarjeta - TSS 140 - areia e brita comerciais  </t>
  </si>
  <si>
    <t xml:space="preserve">Transporte com caminhão basculante de 10 m³ - rodovia em leito natural  </t>
  </si>
  <si>
    <t xml:space="preserve">Placa em aço - película I + III - fornecimento e implantação  </t>
  </si>
  <si>
    <t xml:space="preserve">Hidrossemeadura  </t>
  </si>
  <si>
    <t xml:space="preserve">Carga, manobra e descarga de agregados ou solos em caminhão basculante de 10 m³ - carga com carregadeira de 3,40 m³ e descarga em distribuidor autopropelido  </t>
  </si>
  <si>
    <t xml:space="preserve">Operação de sinalização por bandeirola de tecido ou com placa metálica  </t>
  </si>
  <si>
    <t xml:space="preserve">h     </t>
  </si>
  <si>
    <t xml:space="preserve">Fresagem contínua de revestimento asfáltico - espessura de 3 cm  </t>
  </si>
  <si>
    <t xml:space="preserve">Meio-fio de concreto - MFC 03 - areia e brita comerciais - fôrma de madeira  </t>
  </si>
  <si>
    <t xml:space="preserve">Pintura de setas e zebrados com tinta acrílica - espessura de 0,6 mm  </t>
  </si>
  <si>
    <t xml:space="preserve">Demolição de concreto simples com martelete  </t>
  </si>
  <si>
    <t xml:space="preserve">Corpo de BSTC D = 0,80 m PA1 - areia, brita e pedra de mão comerciais  </t>
  </si>
  <si>
    <t xml:space="preserve">Suporte para placa de sinalização em madeira de lei tratada 8 x 8 cm - fornecimento e implantação  </t>
  </si>
  <si>
    <t xml:space="preserve">Pintura de ligação  </t>
  </si>
  <si>
    <t xml:space="preserve">Barreira de sinalização tipo I de direcionamento ou bloqueio - utilização de 150 ciclos - fornecimento, 01 implantação e 01 retirada diária  </t>
  </si>
  <si>
    <t>un.dia</t>
  </si>
  <si>
    <t xml:space="preserve">Descida d'água de aterros tipo rápido - DAR 60-30 - areia e brita comerciais  </t>
  </si>
  <si>
    <t xml:space="preserve">Pintura de setas e zebrados com termoplástico por extrusão - espessura de 3,0 mm  </t>
  </si>
  <si>
    <t xml:space="preserve">CP0014             </t>
  </si>
  <si>
    <t xml:space="preserve">MOBILIZAÇÃO/DESMOBILIZAÇÃO                                    </t>
  </si>
  <si>
    <t xml:space="preserve">Sarjeta triangular de concreto - STC 73-15 - escavação mecânica - areia e brita comerciais  </t>
  </si>
  <si>
    <t xml:space="preserve">Desmatamento, destocamento e limpeza de área com árvores de diâmetro até 0,15 m  </t>
  </si>
  <si>
    <t xml:space="preserve">Remoção manual de camada granular do pavimento  </t>
  </si>
  <si>
    <t xml:space="preserve">Placa em aço - película III + III - fornecimento e implantação  </t>
  </si>
  <si>
    <t xml:space="preserve">Imprimação com asfalto diluído  </t>
  </si>
  <si>
    <t xml:space="preserve">Placa de regulamentação em aço D = 1,00 m - película retrorrefletiva tipo I + SI - fornecimento e implantação  </t>
  </si>
  <si>
    <t xml:space="preserve">Tacha refletiva em plástico injetado - bidirecional tipo III - com um pino - fornecimento e colocação  </t>
  </si>
  <si>
    <t xml:space="preserve">Entrada para descida d'água - EDA 04 A - areia e brita comerciais  </t>
  </si>
  <si>
    <t xml:space="preserve">Descida d'água de cortes em degraus - DCD 60-30 - areia e brita comerciais  </t>
  </si>
  <si>
    <t xml:space="preserve">Reestabilização de camada de base com adição de 50% de brita comercial - 100% Proctor modificado  </t>
  </si>
  <si>
    <t xml:space="preserve">Sub-base de concreto compactado com rolo - brita comercial  </t>
  </si>
  <si>
    <t xml:space="preserve">Demolição mecânica de concreto simples com escavadeira hidráulica  </t>
  </si>
  <si>
    <t xml:space="preserve">Barreira de sinalização tipo II de direcionamento ou bloqueio - utilização de 150 ciclos - fornecimento, 01 implantação e 01 retirada diária  </t>
  </si>
  <si>
    <t xml:space="preserve">Selagem de trincas mecanizada em pavimento flexível com emulsão - areia comercial  </t>
  </si>
  <si>
    <t xml:space="preserve">Tacha refletiva em plástico injetado - monodirecional tipo III - com um pino - fornecimento e colocação  </t>
  </si>
  <si>
    <t xml:space="preserve">Compactação de aterros a 100% do Proctor intermediário  </t>
  </si>
  <si>
    <t xml:space="preserve">Regularização do subleito - 100% Proctor intermediário  </t>
  </si>
  <si>
    <t xml:space="preserve">Placa de regulamentação para sinalização de obras montada em suporte metálico móvel - D = 1,00 m - utilização de 600 ciclos - fornecimento, 01 implantação e 01 retirada diária  </t>
  </si>
  <si>
    <t xml:space="preserve">Caixa coletora de sarjeta - CCS 200-80 B - com grelha de aço - areia e brita comerciais  </t>
  </si>
  <si>
    <t xml:space="preserve">Escavação, carga e transporte de material de 1ª categoria - DMT de 200 a 400 m - caminho de serviço pavimentado - com escavadeira e caminhão basculante de 14 m³  </t>
  </si>
  <si>
    <t xml:space="preserve">Limpeza mecanizada da camada vegetal  </t>
  </si>
  <si>
    <t xml:space="preserve">Varredura da superfície para execução de revestimento asfáltico  </t>
  </si>
  <si>
    <t xml:space="preserve">Placa de advertência para sinalização de obras montada em suporte metálico móvel, lado 1,00 m - utilização de 600 ciclos - fornecimento, 01 implantação e 01 retirada diária  </t>
  </si>
  <si>
    <t xml:space="preserve">Escavação, carga e transporte em material de 1ª categoria - DMT de 50 m  </t>
  </si>
  <si>
    <t xml:space="preserve">Destocamento de árvores com diâmetro maior que 0,30 m  </t>
  </si>
  <si>
    <t xml:space="preserve">Capina manual  </t>
  </si>
  <si>
    <t xml:space="preserve">Placa para sinalização de obras montada em cavalete metálico - 1,25 x 0,40 m - utilização de 600 ciclos - fornecimento, 01 implantação e 01 retirada diária  </t>
  </si>
  <si>
    <t xml:space="preserve">Entrada para descida d'água - EDA 04 B - areia e brita comerciais  </t>
  </si>
  <si>
    <t xml:space="preserve">Placa para sinalização de obras montada em cavalete metálico - 1,25 x 0,80 m - utilização de 600 ciclos - fornecimento, 01 implantação e 01 retirada diária  </t>
  </si>
  <si>
    <t xml:space="preserve">Cone plástico para canalização de trânsito - utilização de 150 ciclos - fornecimento, 01 implantação e 01 retirada diária  </t>
  </si>
  <si>
    <t xml:space="preserve">Entrada para descida d'água - EDA 03 A - areia e brita comerciais  </t>
  </si>
  <si>
    <t xml:space="preserve">Dispositivo de direcionamento ou bloqueio tipo tela plástica com suporte móvel afixado em bloco de concreto - utilização de 150 ciclos - fornecimento, 01 implantação e 01 retirada diária  </t>
  </si>
  <si>
    <t>m².dia</t>
  </si>
  <si>
    <t xml:space="preserve">Escavação, carga e transporte de material de 1ª categoria - DMT de 50 a 200 m - caminho de serviço pavimentado - com escavadeira e caminhão basculante de 14 m³  </t>
  </si>
  <si>
    <t xml:space="preserve">Luz de advertência e bateria para dispositivos de sinalização - utilização de 200 ciclos - fornecimento, 01 implantação e 01 retirada diária  </t>
  </si>
  <si>
    <t xml:space="preserve">Fôrmas de tábuas de pinho para dispositivos de drenagem - utilização de 3 vezes - confecção, instalação e retirada  </t>
  </si>
  <si>
    <t xml:space="preserve">Tapa buraco com pintura de ligação - demolição com serra corta piso  </t>
  </si>
  <si>
    <t xml:space="preserve">Placa delineador em aço - 0,30 x 0,90 m - película retrorrefletiva tipo I + IV - fornecimento e implantação  </t>
  </si>
  <si>
    <t>DEPARTAMENTO DE ESTRADAS DE RODAGEM - DER/PE</t>
  </si>
  <si>
    <t>TIPO:</t>
  </si>
  <si>
    <t xml:space="preserve">ADMINISTRAÇÃO LOCAL </t>
  </si>
  <si>
    <t>De acordo com o Manual de Custos de Infraestrutura de Transportes, a administração local compreende o conjunto de gastos com pessoal, materiais e equipamentos incorridos pelo executor no local do empreendimento e indispensáveis ao apoio e à condução da obra.  É exercida normalmente por pessoal técnico e administrativo, tais como: engenheiro supervisor, engenheiros setoriais, gestores administrativos, equipes de medicina e segurança no trabalho, etc. Além da gerência técnica e administrativa da obra, incluem-se na administração local as equipes responsáveis pelo controle de produção das frentes de serviços, pelo controle tecnológico da obra e pelos serviços gerais de apoio.</t>
  </si>
  <si>
    <t>A) Considerações :</t>
  </si>
  <si>
    <t xml:space="preserve">Natureza da obra: </t>
  </si>
  <si>
    <t xml:space="preserve">Intervenção Pontual do tipo Restrita </t>
  </si>
  <si>
    <t>Extensão de km de faixa do Segmento:</t>
  </si>
  <si>
    <t>Prazo de execução (meses)</t>
  </si>
  <si>
    <t>Dimensões referenciais do canteiro de obras e acampamentos:</t>
  </si>
  <si>
    <t>de área de instalações referenciais</t>
  </si>
  <si>
    <t>de instalações cobertas (estrutura modular);</t>
  </si>
  <si>
    <t>de áreas descobertas.</t>
  </si>
  <si>
    <t>B) Parcela Fixa da Administração Local :</t>
  </si>
  <si>
    <t>Tabela 68 – Parcela fixa da administração local para obras de intervenções pontuais (mão de obra)</t>
  </si>
  <si>
    <t>DISCRIMINAÇÃO</t>
  </si>
  <si>
    <t>UNIDADE</t>
  </si>
  <si>
    <t>QUANTIDADE</t>
  </si>
  <si>
    <t>CUSTO UINTÁRIO (R$)</t>
  </si>
  <si>
    <t>CUSTO TOTAL (R$)</t>
  </si>
  <si>
    <t>GERÊNCIA TÉCNICA</t>
  </si>
  <si>
    <t>Geral</t>
  </si>
  <si>
    <t>1.1.1</t>
  </si>
  <si>
    <t>P9819</t>
  </si>
  <si>
    <t>Engenheiro Supervisor</t>
  </si>
  <si>
    <t>mês</t>
  </si>
  <si>
    <t>1.1.2</t>
  </si>
  <si>
    <t>P9840</t>
  </si>
  <si>
    <t>Encarregado geral</t>
  </si>
  <si>
    <t>SUBTOTAL DO ITEM 1 - GERÊNCIA TÉCNICA (R$)</t>
  </si>
  <si>
    <t>GERÊNCIA ADMINISTRATIVA</t>
  </si>
  <si>
    <t>Auxiliar</t>
  </si>
  <si>
    <t>2.1.1</t>
  </si>
  <si>
    <t>P9842</t>
  </si>
  <si>
    <t>Faxineiro</t>
  </si>
  <si>
    <t>SUBTOTAL DO ITEM 2 - GERÊNCIA ADMINISTRATIVA (R$)</t>
  </si>
  <si>
    <t>TOTAL DA MÃO DE OBRA DA PARCELA FIXA (R$)</t>
  </si>
  <si>
    <t>Tabela 68 – Parcela fixa da administração local para obras de intervenções pontuais (veículos)</t>
  </si>
  <si>
    <t>UTIL. PROD.</t>
  </si>
  <si>
    <t>UTIL. IMPROD.</t>
  </si>
  <si>
    <t>CHP</t>
  </si>
  <si>
    <t>CHI</t>
  </si>
  <si>
    <t>E9093</t>
  </si>
  <si>
    <t>Veículo leve - 53 kw</t>
  </si>
  <si>
    <t>E9134</t>
  </si>
  <si>
    <t>Miniônibus - 111 kw</t>
  </si>
  <si>
    <t>TOTAL DOS VEÍCULOS DA PARCELA FIXA (R$)</t>
  </si>
  <si>
    <t>C) Parcela Vinculada da Administração Local :</t>
  </si>
  <si>
    <t>C.1)  Equipe de Topografia</t>
  </si>
  <si>
    <t>Tabela 69 - Equipe de topografia para intervenções pontuais - Parcela vinculada (mão de obra)</t>
  </si>
  <si>
    <t>EQUIPE DE TOPOGRAFIA</t>
  </si>
  <si>
    <t>P9949</t>
  </si>
  <si>
    <t>Topógrafo</t>
  </si>
  <si>
    <t>1.2</t>
  </si>
  <si>
    <t>P9950</t>
  </si>
  <si>
    <t>Auxiliar de topografia</t>
  </si>
  <si>
    <t>SUBTOTAL DA EQUIPE DE TOPOGRAFIA (R$)</t>
  </si>
  <si>
    <t>Tabela 69 - Equipe de topografia para intervenções pontuais - Parcela vinculada (veículo)</t>
  </si>
  <si>
    <t>E9125</t>
  </si>
  <si>
    <t>Veículo tipo van furgão</t>
  </si>
  <si>
    <t>SUBTOTAL DOS VEÍCULOS DA DA EQUIPE DE TOPOGRAFIA (R$)</t>
  </si>
  <si>
    <t>TOTAL DA PARCELA VINCULADA - EQUIPE DE TOPOGRAFIA</t>
  </si>
  <si>
    <t>C.2) Equipe de Medicina e Segurança do Trabalho</t>
  </si>
  <si>
    <t>Tabela 71 - Equipe de medicina e segurança do trabalho para intervenções pontuais - Parcela vinculada (mão de obra)</t>
  </si>
  <si>
    <t>EQUIPE DE MEDICINA E SEGURANÇA DO TRABALHO</t>
  </si>
  <si>
    <t>(NMO) Número de funcionários da mão de obra ordinária no mês de pico</t>
  </si>
  <si>
    <t>P9876</t>
  </si>
  <si>
    <t>Técnico de segurança do trabalho</t>
  </si>
  <si>
    <t>und</t>
  </si>
  <si>
    <t>(NPF) Número de funcionários da parcela fixa da administração local</t>
  </si>
  <si>
    <t>P9864</t>
  </si>
  <si>
    <t>Engenheiro de segurança do trabalho</t>
  </si>
  <si>
    <t xml:space="preserve">(NPF-V) Número de funcionários das parcelas fixa e vinculada da administração local </t>
  </si>
  <si>
    <t>1.3</t>
  </si>
  <si>
    <t>P9851</t>
  </si>
  <si>
    <t>Médico do trabalho</t>
  </si>
  <si>
    <t>(NPV) Número de funcionários da parcela variável da administração local no mês de pico</t>
  </si>
  <si>
    <t>1.4</t>
  </si>
  <si>
    <t>P9951</t>
  </si>
  <si>
    <t>Médico de câmara hiperbárica</t>
  </si>
  <si>
    <t>(NFA)  Número de funcionários alojados no canteiro</t>
  </si>
  <si>
    <t>TOTAL DA EQUIPE DE MEDICINA E SEGURANÇA DO TRABALHO (R$)</t>
  </si>
  <si>
    <t xml:space="preserve">(NMAX) Número máximo de funcionários </t>
  </si>
  <si>
    <t xml:space="preserve">D) Parcela Variável da Administração Local </t>
  </si>
  <si>
    <t>ANO</t>
  </si>
  <si>
    <t>DIAS</t>
  </si>
  <si>
    <t>D.1) Acompanhamento das Frentes de Serviço</t>
  </si>
  <si>
    <t>DOMINGOS</t>
  </si>
  <si>
    <t>Tabela 72 - Equipe de acompanhamento das frentes de serviço para intervenções pontuais (mão de obra)</t>
  </si>
  <si>
    <t>FERIADOS</t>
  </si>
  <si>
    <t>(FERIADOS NO ANO SEM SER DOMINGO)</t>
  </si>
  <si>
    <t>DIAS ÚTEIS</t>
  </si>
  <si>
    <t>EQUIPE DE ACOMPANHAMENTO DAS FRENTES DE SERVIÇO</t>
  </si>
  <si>
    <t>HORAS GLOBAIS TRABALHÁVEIS (7,333 HORAS/DIA)</t>
  </si>
  <si>
    <t>P9875</t>
  </si>
  <si>
    <t>Encarregado de turma</t>
  </si>
  <si>
    <t>Equipe x mês</t>
  </si>
  <si>
    <t>HORAS GLOBAIS / MÊS TRABALHÁVEIS</t>
  </si>
  <si>
    <t>(DIAS ÚTEIS X 3 HORAS DÍARIAS)</t>
  </si>
  <si>
    <t>P9804</t>
  </si>
  <si>
    <t>Apontador</t>
  </si>
  <si>
    <t>HORAS TRABALHADAS POR MÊS</t>
  </si>
  <si>
    <t>TOTAL DA EQUIPE DE ACOMPANHAMENTO DAS FRENTES DE SERVIÇO</t>
  </si>
  <si>
    <t>1MÊS</t>
  </si>
  <si>
    <t>X=</t>
  </si>
  <si>
    <t>PARA AS OBRAS DE INTERVENÇÕES PONTUAIS, CONSIDERA-SE O GRAU DE RISCO 4.</t>
  </si>
  <si>
    <t>D.2) Manejo Florestal</t>
  </si>
  <si>
    <t>Tabela 91 - Equipe de controle e manejo florestal para obras de intervenções pontuais (mão de obra)</t>
  </si>
  <si>
    <t>EQUIPE DE CONTROLE E MANEJO FLORESTAL</t>
  </si>
  <si>
    <t>P9947</t>
  </si>
  <si>
    <t>Técnico Florestal</t>
  </si>
  <si>
    <t>TOTAL DA EQUIPE DE MANEJO FLORESTAL</t>
  </si>
  <si>
    <t>D.3) Controle Tecnológico</t>
  </si>
  <si>
    <t>Tabela 79 - Equipe de controle tecnológico com veículos para obras de intervenções pontuais (mão de obra)</t>
  </si>
  <si>
    <t>EQUIPE DE CONTROLE TECNOLÓGICO</t>
  </si>
  <si>
    <t>P9858</t>
  </si>
  <si>
    <t>Laboratorista</t>
  </si>
  <si>
    <t>P9833</t>
  </si>
  <si>
    <t>Auxiliar de Laboratorio</t>
  </si>
  <si>
    <t>SUBTOTAL DA EQUIPE DE CONTROLE TECNOLÓGICO (R$)</t>
  </si>
  <si>
    <t>Tabela 79 - Equipe de controle tecnológico com veículos para obras de intervenções pontuais (veículos)</t>
  </si>
  <si>
    <t>VEÍCULOS</t>
  </si>
  <si>
    <t>Van Furgão a diesel- 93 kW</t>
  </si>
  <si>
    <t>SUBTOTAL DOS VEÍCULOS DA EQUIPE DE CONTROLE TECNOLÓGICO</t>
  </si>
  <si>
    <t>TOTAL DA PARCELA VARIÁVEL - EQUIPE DE CONTROLE TECNOLÓGICO</t>
  </si>
  <si>
    <t>E) Manutenção do Canteiro de Obras e Acampamentos</t>
  </si>
  <si>
    <t xml:space="preserve">O dimensionamento da equipe para manutenção do canteiro de obras tem como base a Tabela 93 (Anexo 04/2024 do Volume 08 - Administração Local) ajustada pelo Coeficiente de  proporcionalidade de áreas cobertas. </t>
  </si>
  <si>
    <t>Tabela 93 – Equipes de manutenção do canteiro de obras e acampamento para interevenções pontuais</t>
  </si>
  <si>
    <t>MÃO DE OBRA</t>
  </si>
  <si>
    <t>P9953</t>
  </si>
  <si>
    <t>Eletricista</t>
  </si>
  <si>
    <t>P9952</t>
  </si>
  <si>
    <t>Pedreiro</t>
  </si>
  <si>
    <t>P9954</t>
  </si>
  <si>
    <t>Servente</t>
  </si>
  <si>
    <t>SUBTOTAL DE MÃO DE OBRA (R$)</t>
  </si>
  <si>
    <t>TOTAL DA MANUTENÇÃO DO CANTEIRO DE OBRAS E ACAMPAMENTOS (R$)</t>
  </si>
  <si>
    <t>F) Resumo das Parcelas da Administração Local</t>
  </si>
  <si>
    <t>PARCELA FIXA</t>
  </si>
  <si>
    <t>Mão de Obra</t>
  </si>
  <si>
    <t>Mês</t>
  </si>
  <si>
    <t>Veículos</t>
  </si>
  <si>
    <t>SUBTOTAL DE PARCELA FIXA (R$)</t>
  </si>
  <si>
    <t>PARCELA VINCULADA</t>
  </si>
  <si>
    <t>Equipe de Topografia</t>
  </si>
  <si>
    <t>2.2</t>
  </si>
  <si>
    <t>Equipe de Medicina e Segurança do Trabalho</t>
  </si>
  <si>
    <t>SUBTOTAL DE PARCELA VINCULADA (R$)</t>
  </si>
  <si>
    <t>PARCELA VARIÁVEL</t>
  </si>
  <si>
    <t>Equipe de Acompanhamento das Frentes de Serviços</t>
  </si>
  <si>
    <t>Equipe x Mês</t>
  </si>
  <si>
    <t>3.2</t>
  </si>
  <si>
    <t>Equipe de Controle Tecnológico</t>
  </si>
  <si>
    <t>3.3</t>
  </si>
  <si>
    <t>Equipe de Manejo Florestal</t>
  </si>
  <si>
    <t>SUBTOTAL DE PARCELA VARIÁVEL (R$)</t>
  </si>
  <si>
    <t>MANUTENÇÃO DO CANTEIRO DE OBRAS E ACAMPAMENTOS</t>
  </si>
  <si>
    <t>Equipe de Manutenção de Canteiro de Obras</t>
  </si>
  <si>
    <t>SUBTOTAL DE MANUTENÇÃO DO CANTEIRO DE OBRAS E ACAMPAMENTOS (R$)</t>
  </si>
  <si>
    <t>Tabela 18 – Administração local com despesas diversas</t>
  </si>
  <si>
    <t>PARCELAS DE ADMINISTRAÇÃO LOCAL</t>
  </si>
  <si>
    <t>Parcela Fixa</t>
  </si>
  <si>
    <t>Und</t>
  </si>
  <si>
    <t>Parcela Vinculada</t>
  </si>
  <si>
    <t>Parcela Variavel</t>
  </si>
  <si>
    <t>Manutenção de canteiro de obras e acampamentos</t>
  </si>
  <si>
    <t>SUBTOTAL DE PARCELAS DE ADMINISTRAÇÃO LOCAL (R$)</t>
  </si>
  <si>
    <t>DESPESAS DIVERSAS</t>
  </si>
  <si>
    <t>Despesas Diversas</t>
  </si>
  <si>
    <t>SUBTOTAL DE DESPESAS DIVERSAS (R$)</t>
  </si>
  <si>
    <t>SUBTOTAL DA ADMINISTRAÇÃO LOCAL (R$)</t>
  </si>
  <si>
    <t xml:space="preserve">BDI = </t>
  </si>
  <si>
    <t>TOTAL DA ADMINISTRAÇÃO LOCAL (R$)</t>
  </si>
  <si>
    <t>G) Relação entre a Administração local e o valor global da obra</t>
  </si>
  <si>
    <t>O Acórdão nº 2.622/2013-TCU-Plenário orienta os órgãos e entidades da Administração Pública Federal a estabelecer critério objetivo de medição para a Administração local das obras, abstendo-se de remuneração por valores fixo mensais. Dessa forma, sugere que os pagamentos referentes à Administração Local seja realizada conforme execução financeira da obra. Consoante critério de medição proposto e em respeito ao referido acórdão, o preço final da Administração Local deve ser relacionado com o valor global da obra, obtendo-se um percentual de proporcionalidade. Ao passo que a execução financeira do contrato é realizada, o percentual referente à Administração Local deve ser aplicado proporcionalmente sobre os valores medidos.</t>
  </si>
  <si>
    <t>EQUIPE PARA O CONTROLE TECNOLÓGICO</t>
  </si>
  <si>
    <t>Cod.
Grupo</t>
  </si>
  <si>
    <t xml:space="preserve">Cod. Cliente             </t>
  </si>
  <si>
    <t xml:space="preserve">Descricao Completa       </t>
  </si>
  <si>
    <t xml:space="preserve">Unid. Comp               </t>
  </si>
  <si>
    <r>
      <t>Prod.Equipe
P</t>
    </r>
    <r>
      <rPr>
        <b/>
        <vertAlign val="subscript"/>
        <sz val="11"/>
        <color theme="1"/>
        <rFont val="Times New Roman"/>
        <family val="1"/>
      </rPr>
      <t>h</t>
    </r>
  </si>
  <si>
    <r>
      <t>Equipe/und
E</t>
    </r>
    <r>
      <rPr>
        <b/>
        <vertAlign val="subscript"/>
        <sz val="11"/>
        <color theme="1"/>
        <rFont val="Times New Roman"/>
        <family val="1"/>
      </rPr>
      <t>fsdu</t>
    </r>
  </si>
  <si>
    <t>Fator redutor</t>
  </si>
  <si>
    <r>
      <t>Equipe
E</t>
    </r>
    <r>
      <rPr>
        <b/>
        <vertAlign val="subscript"/>
        <sz val="11"/>
        <color theme="1"/>
        <rFont val="Times New Roman"/>
        <family val="1"/>
      </rPr>
      <t>fs</t>
    </r>
  </si>
  <si>
    <r>
      <t>Qtde projeto
Q</t>
    </r>
    <r>
      <rPr>
        <b/>
        <vertAlign val="subscript"/>
        <sz val="11"/>
        <color theme="1"/>
        <rFont val="Times New Roman"/>
        <family val="1"/>
      </rPr>
      <t>projeto</t>
    </r>
  </si>
  <si>
    <r>
      <t>Laboratório
Q</t>
    </r>
    <r>
      <rPr>
        <b/>
        <vertAlign val="subscript"/>
        <sz val="11"/>
        <color theme="1"/>
        <rFont val="Times New Roman"/>
        <family val="1"/>
      </rPr>
      <t>E</t>
    </r>
  </si>
  <si>
    <r>
      <t>Equipe/und
E</t>
    </r>
    <r>
      <rPr>
        <b/>
        <vertAlign val="subscript"/>
        <sz val="11"/>
        <color theme="1"/>
        <rFont val="Times New Roman"/>
        <family val="1"/>
      </rPr>
      <t>LU</t>
    </r>
  </si>
  <si>
    <t>Tipo</t>
  </si>
  <si>
    <r>
      <t>Laboratório
E</t>
    </r>
    <r>
      <rPr>
        <b/>
        <vertAlign val="subscript"/>
        <sz val="11"/>
        <color theme="1"/>
        <rFont val="Times New Roman"/>
        <family val="1"/>
      </rPr>
      <t>L</t>
    </r>
  </si>
  <si>
    <r>
      <t>Solo
E</t>
    </r>
    <r>
      <rPr>
        <b/>
        <vertAlign val="subscript"/>
        <sz val="11"/>
        <color theme="1"/>
        <rFont val="Times New Roman"/>
        <family val="1"/>
      </rPr>
      <t>L</t>
    </r>
  </si>
  <si>
    <r>
      <t>Asfalto
E</t>
    </r>
    <r>
      <rPr>
        <b/>
        <vertAlign val="subscript"/>
        <sz val="11"/>
        <color theme="1"/>
        <rFont val="Times New Roman"/>
        <family val="1"/>
      </rPr>
      <t>L</t>
    </r>
  </si>
  <si>
    <r>
      <t>Concreto
E</t>
    </r>
    <r>
      <rPr>
        <b/>
        <vertAlign val="subscript"/>
        <sz val="11"/>
        <color theme="1"/>
        <rFont val="Times New Roman"/>
        <family val="1"/>
      </rPr>
      <t>L</t>
    </r>
  </si>
  <si>
    <r>
      <t>Manejo
E</t>
    </r>
    <r>
      <rPr>
        <b/>
        <vertAlign val="subscript"/>
        <sz val="11"/>
        <color theme="1"/>
        <rFont val="Times New Roman"/>
        <family val="1"/>
      </rPr>
      <t>L</t>
    </r>
  </si>
  <si>
    <t>x</t>
  </si>
  <si>
    <t>X</t>
  </si>
  <si>
    <t>CONCRETO ASFÁLTICO - FAIXA C - AREIA E BRITA COMERCIAIS</t>
  </si>
  <si>
    <t>A</t>
  </si>
  <si>
    <t xml:space="preserve">PINTURA DE LIGAÇÃO                                           </t>
  </si>
  <si>
    <t>S</t>
  </si>
  <si>
    <t>OBRAS COMPLEMENTARES, PROTEÇÃO AMBIENTAL</t>
  </si>
  <si>
    <t>Unid</t>
  </si>
  <si>
    <t>Qtde</t>
  </si>
  <si>
    <t>Horas mensais</t>
  </si>
  <si>
    <t>Prazo da obra (meses)</t>
  </si>
  <si>
    <t>P9824</t>
  </si>
  <si>
    <t xml:space="preserve">SERVENTE                                                     </t>
  </si>
  <si>
    <t xml:space="preserve">H     </t>
  </si>
  <si>
    <t>P9808</t>
  </si>
  <si>
    <t xml:space="preserve">CARPINTEIRO                                                  </t>
  </si>
  <si>
    <t>P9801</t>
  </si>
  <si>
    <t xml:space="preserve">AJUDANTE                                                     </t>
  </si>
  <si>
    <t>P9845</t>
  </si>
  <si>
    <t xml:space="preserve">OPERADOR DE EQUIPAMENTO PESADO                               </t>
  </si>
  <si>
    <t>P9843</t>
  </si>
  <si>
    <t xml:space="preserve">OPERADOR DE EQUIPAMENTO LEVE                                 </t>
  </si>
  <si>
    <t>P9866</t>
  </si>
  <si>
    <t xml:space="preserve">MOTORISTA DE CAMINHÃO                                        </t>
  </si>
  <si>
    <t>P9830</t>
  </si>
  <si>
    <t xml:space="preserve">MONTADOR                                                     </t>
  </si>
  <si>
    <t>P9805</t>
  </si>
  <si>
    <t xml:space="preserve">ARMADOR                                                      </t>
  </si>
  <si>
    <t>P9821</t>
  </si>
  <si>
    <t xml:space="preserve">PEDREIRO                                                     </t>
  </si>
  <si>
    <t>P9871</t>
  </si>
  <si>
    <t xml:space="preserve">MOTORISTA DE VEÍCULO ESPECIAL                                </t>
  </si>
  <si>
    <t>P9846</t>
  </si>
  <si>
    <t xml:space="preserve">OPERADOR DE EQUIPAMENTO ESPECIAL                             </t>
  </si>
  <si>
    <t>P9822</t>
  </si>
  <si>
    <t xml:space="preserve">PINTOR                                                       </t>
  </si>
  <si>
    <t>P9853</t>
  </si>
  <si>
    <t xml:space="preserve">PRÉ-MARCADOR                                                 </t>
  </si>
  <si>
    <t>P9823</t>
  </si>
  <si>
    <t xml:space="preserve">SERRALHEIRO                                                  </t>
  </si>
  <si>
    <t>P9825</t>
  </si>
  <si>
    <t xml:space="preserve">SOLDADOR                                                     </t>
  </si>
  <si>
    <t xml:space="preserve">TOTAL MÃO OBRA: </t>
  </si>
  <si>
    <t>Número total de mão de obra ordinária</t>
  </si>
  <si>
    <t>SEM DESONERAÇÃO</t>
  </si>
  <si>
    <t xml:space="preserve">METODOLOGIA E CRITÉRIOS ADOTADOS PARA O CANTEIRO DE OBRAS </t>
  </si>
  <si>
    <t xml:space="preserve">PARÂMETROS DA OBRA CONSIDERADOS </t>
  </si>
  <si>
    <t>NATUREZA DA OBRA</t>
  </si>
  <si>
    <t>Construção</t>
  </si>
  <si>
    <t>Restauração</t>
  </si>
  <si>
    <t>Conservação Rotineira</t>
  </si>
  <si>
    <t>OAE - Construção</t>
  </si>
  <si>
    <t>OAE - Restauração</t>
  </si>
  <si>
    <t xml:space="preserve">Intervenções Pontuais </t>
  </si>
  <si>
    <t>PORTE DA OBRA</t>
  </si>
  <si>
    <t>Pequena</t>
  </si>
  <si>
    <t>Média</t>
  </si>
  <si>
    <t>Grande</t>
  </si>
  <si>
    <t>Único</t>
  </si>
  <si>
    <t>INSTALAÇÕES INDUSTRIAIS</t>
  </si>
  <si>
    <t>Central de Britagem (m³/h)</t>
  </si>
  <si>
    <t>Usina de Concreto (m³/h)</t>
  </si>
  <si>
    <t>Usina de Asfalto a Quente (t/h)</t>
  </si>
  <si>
    <t>Usina de Asfalto a Frio (t/h)</t>
  </si>
  <si>
    <t>Usina de Solos (m³/h)</t>
  </si>
  <si>
    <t>Fábrica de Premoldados</t>
  </si>
  <si>
    <t>PADRÃO DE CONSTRUÇÃO</t>
  </si>
  <si>
    <t>Provisório</t>
  </si>
  <si>
    <t>Permanente</t>
  </si>
  <si>
    <t>Estrutura Modular</t>
  </si>
  <si>
    <t>CENTROS REGIONAL</t>
  </si>
  <si>
    <t>Km</t>
  </si>
  <si>
    <t>RECIFE</t>
  </si>
  <si>
    <t>Município</t>
  </si>
  <si>
    <t>PE</t>
  </si>
  <si>
    <t>UF</t>
  </si>
  <si>
    <t>FATORES DE AJUSTE</t>
  </si>
  <si>
    <t>K2 - FATOR DE MOBILIÁRIO E APARELHAGEM</t>
  </si>
  <si>
    <t>Canteiros de Obras</t>
  </si>
  <si>
    <t>Fator K2</t>
  </si>
  <si>
    <t>Construção e restauração rodoviária de pequeno ou médio porte</t>
  </si>
  <si>
    <t>Construção e restauração rodoviária de grande porte</t>
  </si>
  <si>
    <t>Conservação rodoviária</t>
  </si>
  <si>
    <t>Construção ou recuperação, reforço e alargamento de obras de arte especiais de pequeno porte</t>
  </si>
  <si>
    <t>Construção ou recuperação, reforço e alargamento de obras de arte especiais de médio ou grande porte</t>
  </si>
  <si>
    <t>Construção ferroviária</t>
  </si>
  <si>
    <t xml:space="preserve">Inervenções Pontuais </t>
  </si>
  <si>
    <t>K3 - FATOR DE DISTÂNCIA DO CANTEIRO AOS CENTROS FORNECEDORES</t>
  </si>
  <si>
    <t>Condição do Pavimento</t>
  </si>
  <si>
    <t>Equação - Fator K3</t>
  </si>
  <si>
    <t>Extensão</t>
  </si>
  <si>
    <t>Fator K3</t>
  </si>
  <si>
    <t>Leito Natural</t>
  </si>
  <si>
    <t>1 + 0,0014 x DT</t>
  </si>
  <si>
    <t>Revestimento Primário</t>
  </si>
  <si>
    <t>1 + 0,0009 x DT</t>
  </si>
  <si>
    <t>Rodovia Pavimentada</t>
  </si>
  <si>
    <t>1 + 0,0008 x DT</t>
  </si>
  <si>
    <t>CUSTO MÉDIO DA CONSTRUÇÃO CIVIL</t>
  </si>
  <si>
    <t>CMCC (R$/m²)</t>
  </si>
  <si>
    <t>Desonerado</t>
  </si>
  <si>
    <t>Onerado</t>
  </si>
  <si>
    <t>RELAÇÃO ENTRE ÁREA COBERTA X TERRENO</t>
  </si>
  <si>
    <t>Intervenções 
Pontuais</t>
  </si>
  <si>
    <t>Porte Único</t>
  </si>
  <si>
    <t>Relação entre as áreas cobertas edificadas e as áreas totais dos terrenos</t>
  </si>
  <si>
    <t>FATOR DE EQUIVALÊNCIA DE ÁREA TERRENO - FEAT</t>
  </si>
  <si>
    <t>Custo equivalente das áreas totais do terreno em relação ao custo básico da construção civil, para uso de estruturas modulares</t>
  </si>
  <si>
    <t>Instalações</t>
  </si>
  <si>
    <t>Área referência (m²)</t>
  </si>
  <si>
    <t xml:space="preserve">Estrutura Modular </t>
  </si>
  <si>
    <t>Unidade</t>
  </si>
  <si>
    <t>Valor Unitário</t>
  </si>
  <si>
    <t>Valor Total</t>
  </si>
  <si>
    <t>Código SICRO</t>
  </si>
  <si>
    <t>Almoxarifado + Depósito de cimento</t>
  </si>
  <si>
    <t>M0042</t>
  </si>
  <si>
    <t>Conteiner modular com janela - L = 2,44 m e C = 6,09 m (1 TEU)</t>
  </si>
  <si>
    <t>Local para refeição</t>
  </si>
  <si>
    <t>M0058</t>
  </si>
  <si>
    <t>Conteiner com janela e 2 banheiros - L = 4,88 m e C = 6,09 m (1 TEU duplo)</t>
  </si>
  <si>
    <t>Instalações sanitárias e vestiário</t>
  </si>
  <si>
    <t>M0041</t>
  </si>
  <si>
    <t>Conteiner com 2 banheiros - L = 2,44 m e C = 6,09 m (1 TEU)</t>
  </si>
  <si>
    <t>Laboratório</t>
  </si>
  <si>
    <t>Área Total Coberta (AC)</t>
  </si>
  <si>
    <t xml:space="preserve"> Número de Estruturas Modulares ( QEMi )</t>
  </si>
  <si>
    <t>Área do Terreno ( AT )</t>
  </si>
  <si>
    <t xml:space="preserve">Custo total CIP </t>
  </si>
  <si>
    <t>Área Descoberta (AD)</t>
  </si>
  <si>
    <t>CUSTO TOTAL PARA INSTALAÇÃO DO CANTEIRO COM PREVISÃO EXCLUSIVA DE ESTRUTURAS MODULARES:</t>
  </si>
  <si>
    <t>Onde:</t>
  </si>
  <si>
    <t>CIP representa o custo total do canteiro de obras para intervenções pontuais exclusivamente em estruturas modulares;</t>
  </si>
  <si>
    <t>P representa o prazo da obra (meses);</t>
  </si>
  <si>
    <t>k2 - Representa o fator de mobiliário e aparelhagem;</t>
  </si>
  <si>
    <t>QEMi - Representa a quantidade de estruturas modulares do canteiro;</t>
  </si>
  <si>
    <t>CEMi - representa o custo das estruturas modulares;</t>
  </si>
  <si>
    <t>AT - Representa a área total do terreno;</t>
  </si>
  <si>
    <t xml:space="preserve">k2 = </t>
  </si>
  <si>
    <t xml:space="preserve">AT = </t>
  </si>
  <si>
    <t>FEAT - Representa o fator de equivalência de áreas totais;</t>
  </si>
  <si>
    <t xml:space="preserve">P = </t>
  </si>
  <si>
    <t xml:space="preserve">FEAT = </t>
  </si>
  <si>
    <t>CMCC - Representa o custo médio da construção civil por metro quadrado;</t>
  </si>
  <si>
    <t xml:space="preserve">CMCC = </t>
  </si>
  <si>
    <t xml:space="preserve">∑QEMi X CEMi = </t>
  </si>
  <si>
    <t>CPI</t>
  </si>
  <si>
    <t>CUSTO TOTAL</t>
  </si>
  <si>
    <t>Valor</t>
  </si>
  <si>
    <t>Com BDI</t>
  </si>
  <si>
    <t>RECIFE/PE</t>
  </si>
  <si>
    <t>-</t>
  </si>
  <si>
    <t>TAMANDARÉ/PE</t>
  </si>
  <si>
    <t>=</t>
  </si>
  <si>
    <t>KM</t>
  </si>
  <si>
    <t>DATA ABSE:</t>
  </si>
  <si>
    <t>CUSTO DE MOBILIZAÇÃO E DESMOBILIZAÇÃO DE EQUIPAMENTOS (LEVES, MÉDIOS E PESADOS), MÁQUINAS</t>
  </si>
  <si>
    <t>Código de Equipam.</t>
  </si>
  <si>
    <t>Und.</t>
  </si>
  <si>
    <t>Quant.</t>
  </si>
  <si>
    <t>DMT (Km)</t>
  </si>
  <si>
    <t>FU</t>
  </si>
  <si>
    <t>Fator K</t>
  </si>
  <si>
    <t>Velocidade</t>
  </si>
  <si>
    <t>Custo horário Veículo transp.</t>
  </si>
  <si>
    <t>Custo Total</t>
  </si>
  <si>
    <t>Equipamento</t>
  </si>
  <si>
    <t>VEÍCULOS LEVES E CAMINHÕES COMUNS</t>
  </si>
  <si>
    <t>E9571</t>
  </si>
  <si>
    <t>Caminhão tanque com capacidade de 10.000 l - 188 kW</t>
  </si>
  <si>
    <t>Autopropelido</t>
  </si>
  <si>
    <t>E9687</t>
  </si>
  <si>
    <t xml:space="preserve">Caminhão carroceria com capacidade de 5 t - 115 kw  </t>
  </si>
  <si>
    <t>E9509</t>
  </si>
  <si>
    <t>Caminhão tanque distribuidor de asfalto com capacidade de 6.000 l - 7 kW/136 kW</t>
  </si>
  <si>
    <t>E9644</t>
  </si>
  <si>
    <t>Caminhão demarcador de faixas com sistema de pintura a frio - 28 kW/115 kW</t>
  </si>
  <si>
    <t>1.5</t>
  </si>
  <si>
    <t>E9667</t>
  </si>
  <si>
    <t xml:space="preserve">Caminhão basculante com capacidade de 14 m³ - 210 kw         </t>
  </si>
  <si>
    <t>SUBTOTAL 01</t>
  </si>
  <si>
    <t>Preço Transporte Terrestre (CHP)</t>
  </si>
  <si>
    <t>EQUIPAMENTOS DE GRANDE PORTE</t>
  </si>
  <si>
    <t>E9545</t>
  </si>
  <si>
    <t xml:space="preserve">Vibroacabadora de asfalto sobre esteiras - 82 kw             </t>
  </si>
  <si>
    <t>E9018</t>
  </si>
  <si>
    <t>E9540</t>
  </si>
  <si>
    <t xml:space="preserve">Trator sobre esteiras com lâmina - 127 kw                    </t>
  </si>
  <si>
    <t>2.3</t>
  </si>
  <si>
    <t>E9541</t>
  </si>
  <si>
    <t xml:space="preserve">Trator sobre esteiras com lâmina - 259 kw                    </t>
  </si>
  <si>
    <t>2.4</t>
  </si>
  <si>
    <t>E9076</t>
  </si>
  <si>
    <t>Equipamento para pintura eletrostática com cabine dupla de 7,00 kW e estufa de 80.000 kCa</t>
  </si>
  <si>
    <t>E9665</t>
  </si>
  <si>
    <t>2.5</t>
  </si>
  <si>
    <t>E9577</t>
  </si>
  <si>
    <t xml:space="preserve">Trator agrícola sobre pneus - 77 kw  </t>
  </si>
  <si>
    <t>2.6</t>
  </si>
  <si>
    <t>E9514</t>
  </si>
  <si>
    <t>Distribuidor de agregados sobre pneus autopropelido - 130 kW</t>
  </si>
  <si>
    <t>2.7</t>
  </si>
  <si>
    <t>E9530</t>
  </si>
  <si>
    <t>Rolo compactador liso vibratório autopropelido por pneus de 11 t - 97 kW</t>
  </si>
  <si>
    <t>E9666</t>
  </si>
  <si>
    <t>2.8</t>
  </si>
  <si>
    <t>E9681</t>
  </si>
  <si>
    <t xml:space="preserve">Rolo compactador liso tandem vibratório autopropelido de     </t>
  </si>
  <si>
    <t>2.9</t>
  </si>
  <si>
    <t>E9762</t>
  </si>
  <si>
    <t>Rolo compactador de pneus autopropelido de 27 t - 85 kW</t>
  </si>
  <si>
    <t>2.10</t>
  </si>
  <si>
    <t>E9772</t>
  </si>
  <si>
    <t xml:space="preserve">Retroescavadeira de pneus com caçamba de escavação           </t>
  </si>
  <si>
    <t>2.11</t>
  </si>
  <si>
    <t>E9558</t>
  </si>
  <si>
    <t>Tanque de estocagem de asfalto com capacidade de 30.000 l</t>
  </si>
  <si>
    <t>2.12</t>
  </si>
  <si>
    <t>E9685</t>
  </si>
  <si>
    <t xml:space="preserve">Rolo compactador pé de carneiro vibratório                   </t>
  </si>
  <si>
    <t>2.13</t>
  </si>
  <si>
    <t>E9127</t>
  </si>
  <si>
    <t xml:space="preserve">Escavadeira hidráulica com martelo hidráulico de 520 kg -    </t>
  </si>
  <si>
    <t>2.14</t>
  </si>
  <si>
    <t>E9524</t>
  </si>
  <si>
    <t xml:space="preserve">Motoniveladora - 93 kw                                       </t>
  </si>
  <si>
    <t>2.15</t>
  </si>
  <si>
    <t>E9515</t>
  </si>
  <si>
    <t xml:space="preserve">Escavadeira hidráulica sobre esteiras com caçamba com        </t>
  </si>
  <si>
    <t>SUBTOTAL 02</t>
  </si>
  <si>
    <t>Ida/
Volta</t>
  </si>
  <si>
    <t>Peso Unitário
(kg)</t>
  </si>
  <si>
    <t>Peso Unitário
(t)</t>
  </si>
  <si>
    <t>Peso Total
(t)</t>
  </si>
  <si>
    <t>Origem - Destino</t>
  </si>
  <si>
    <t>EQUIPAMENTOS DE PEQUENO PORTE (EMBARCADOS EM CAMINHÕES)</t>
  </si>
  <si>
    <t>E9535</t>
  </si>
  <si>
    <t xml:space="preserve">Serra circular com bancada - d = 30 cm - 4 kw                </t>
  </si>
  <si>
    <t>Recife/PE - Canteiro</t>
  </si>
  <si>
    <t>E9519</t>
  </si>
  <si>
    <t xml:space="preserve">Betoneira com motor a gasolina com capacidade de 600 l - 10  </t>
  </si>
  <si>
    <t>E9066</t>
  </si>
  <si>
    <t xml:space="preserve">Grupo gerador - 14 kva                                       </t>
  </si>
  <si>
    <t>3.4</t>
  </si>
  <si>
    <t>E9764</t>
  </si>
  <si>
    <t xml:space="preserve">Grupo gerador - 7,2 kva                                      </t>
  </si>
  <si>
    <t>3.5</t>
  </si>
  <si>
    <t>E9647</t>
  </si>
  <si>
    <t xml:space="preserve">Compactador manual com soquete vibratório - 4,10 kw          </t>
  </si>
  <si>
    <t>3.6</t>
  </si>
  <si>
    <t>E9064</t>
  </si>
  <si>
    <t xml:space="preserve">Transportador manual gerica com capacidade de 180 l          </t>
  </si>
  <si>
    <t>3.7</t>
  </si>
  <si>
    <t>E9071</t>
  </si>
  <si>
    <t xml:space="preserve">Transportador manual carrinho de mão com capacidade de 80 l  </t>
  </si>
  <si>
    <t>3.8</t>
  </si>
  <si>
    <t>E9753</t>
  </si>
  <si>
    <t xml:space="preserve">Grupo gerador - 23 kva                                       </t>
  </si>
  <si>
    <t>3.9</t>
  </si>
  <si>
    <t>E9717</t>
  </si>
  <si>
    <t xml:space="preserve">Máquina policorte - 2,20 kw                                  </t>
  </si>
  <si>
    <t>3.10</t>
  </si>
  <si>
    <t>E9544</t>
  </si>
  <si>
    <t xml:space="preserve">Vassoura mecânica rebocável com largura de 2,44 m            </t>
  </si>
  <si>
    <t>3.11</t>
  </si>
  <si>
    <t>E9010</t>
  </si>
  <si>
    <t xml:space="preserve">Balança plataforma digital à bateria, com mesa de 75 x 75    </t>
  </si>
  <si>
    <t>3.12</t>
  </si>
  <si>
    <t>E9069</t>
  </si>
  <si>
    <t xml:space="preserve">Vibrador de imersão para concreto - 4,10 kw                  </t>
  </si>
  <si>
    <t>3.13</t>
  </si>
  <si>
    <t>E9507</t>
  </si>
  <si>
    <t xml:space="preserve">Plotadora de recorte com computador e programa               </t>
  </si>
  <si>
    <t>3.14</t>
  </si>
  <si>
    <t>E9622</t>
  </si>
  <si>
    <t xml:space="preserve">Máquina de bancada universal para corte de chapa - 1,50 kw   </t>
  </si>
  <si>
    <t>3.15</t>
  </si>
  <si>
    <t>E9623</t>
  </si>
  <si>
    <t xml:space="preserve">Máquina de bancada guilhotina - 4,00 kw                      </t>
  </si>
  <si>
    <t>3.16</t>
  </si>
  <si>
    <t>E9518</t>
  </si>
  <si>
    <t xml:space="preserve">Grade de 24 discos rebocável de d = 60 cm (24")              </t>
  </si>
  <si>
    <t>3.17</t>
  </si>
  <si>
    <t>E9568</t>
  </si>
  <si>
    <t xml:space="preserve">Furadeira de impacto de 12,5 mm - 0,80 kw                    </t>
  </si>
  <si>
    <t>3.18</t>
  </si>
  <si>
    <t>E9547</t>
  </si>
  <si>
    <t xml:space="preserve">Máquina de solda elétrica transformadora 250 a - 9,20 kw     </t>
  </si>
  <si>
    <t>PESO TOTAL (KG)</t>
  </si>
  <si>
    <t xml:space="preserve">Código </t>
  </si>
  <si>
    <t>Custo do Transporte
(R$)</t>
  </si>
  <si>
    <t>Carga, manobra e descarga de materiais diversos em caminhão carroceria de 15 t - carga e descarga com caminhão guindauto com capacidade de elevação de 6,2 t</t>
  </si>
  <si>
    <t>SUBTOTAL 03</t>
  </si>
  <si>
    <t>BONIFICAÇÃO POR DESPESAS INDIRETAS (BDI.):</t>
  </si>
  <si>
    <t>CUSTO TOTAL DA MOBILIZAÇÃO</t>
  </si>
  <si>
    <t>EQUIPAMENTO MÍNIMO</t>
  </si>
  <si>
    <t>Tempo de trabalho (h/mês)</t>
  </si>
  <si>
    <t>Tempo de obra (meses)</t>
  </si>
  <si>
    <t>Produtivo</t>
  </si>
  <si>
    <t>Improdutivo</t>
  </si>
  <si>
    <t>Total</t>
  </si>
  <si>
    <t xml:space="preserve">Motoniveladora - 93 kW  </t>
  </si>
  <si>
    <t xml:space="preserve">Caminhão carroceria com capacidade de 5 t - 120 kw  </t>
  </si>
  <si>
    <t>Vibroacabadora de asfalto sobre esteiras - 97 kW</t>
  </si>
  <si>
    <t>Rolo compactador liso tandem vibratório autopropelido de 10,4 t - 82 kW</t>
  </si>
  <si>
    <t>E9526</t>
  </si>
  <si>
    <t xml:space="preserve">Retroescavadeira de pneus - capacidade da caçamba da pá-carregadeira de 0,76 m³ e da retroescavadeira de 0,29 m³ - 58 kw  </t>
  </si>
  <si>
    <t>Equipamento para pintura eletrostática com cabine dupla de 7,00 kW e estufa de 80.000 kCal</t>
  </si>
  <si>
    <t>Trator agrícola sobre pneus - 77 kW</t>
  </si>
  <si>
    <t xml:space="preserve"> E9762</t>
  </si>
  <si>
    <t xml:space="preserve">Retroescavadeira de pneus com caçamba de escavação trapezoidal ou triangular com seção de corte de 0,15 a 0,20 m² - 58 kw  </t>
  </si>
  <si>
    <t xml:space="preserve">Distribuidor de agregados sobre pneus autopropelido - 130 kW  </t>
  </si>
  <si>
    <t xml:space="preserve">Caminhão tanque com capacidade de 10.000 l - 188 kw  </t>
  </si>
  <si>
    <t xml:space="preserve">Rolo compactador pé de carneiro vibratório autopropelido por pneus de 11,6 t - 82 kw  </t>
  </si>
  <si>
    <t xml:space="preserve">Rolo compactador liso vibratório autopropelido por pneus de 11 t - 97 kw  </t>
  </si>
  <si>
    <t>E9645</t>
  </si>
  <si>
    <t xml:space="preserve">Caminhão demarcador de faixas com sistema de pintura a quente - 5 kW/30,10 kW/136 kW  </t>
  </si>
  <si>
    <t xml:space="preserve">Caminhão demarcador de faixas com sistema de pintura a frio - 28 kw/129 kw  </t>
  </si>
  <si>
    <t xml:space="preserve">caminhão basculante com capacidade de 14 m³ - 210 kw  </t>
  </si>
  <si>
    <t xml:space="preserve">Escavadeira hidráulica sobre esteiras com caçamba com capacidade de 1,56 m³ - 118 kw  </t>
  </si>
  <si>
    <t>E9771</t>
  </si>
  <si>
    <t xml:space="preserve">Retroescavadeira de pneus com caçamba de escavação trapezoidal ou triangular com seção de corte de 0,10 a 0,15 m² - 58 kW  </t>
  </si>
  <si>
    <t>E9020</t>
  </si>
  <si>
    <t xml:space="preserve">Recicladora a frio - 455 kW  </t>
  </si>
  <si>
    <t>E9511</t>
  </si>
  <si>
    <t xml:space="preserve">Carregadeira de pneus com capacidade de 3,40 m³ - 195 kw  </t>
  </si>
  <si>
    <t xml:space="preserve">Trator sobre esteiras com lâmina - 259 kw  </t>
  </si>
  <si>
    <t xml:space="preserve">Trator sobre esteiras com lâmina - 127 kw  </t>
  </si>
  <si>
    <t>E9686</t>
  </si>
  <si>
    <t xml:space="preserve">Caminhão guindauto com capacidade de elevação de 6,2 t e carroceria de 7 t - 136 kw  </t>
  </si>
  <si>
    <t>Escavadeira hidráulica com martelo hidráulico de 520 kg - 75 kw</t>
  </si>
  <si>
    <t>E9792</t>
  </si>
  <si>
    <t xml:space="preserve">Caminhão para hidrossemeadura com capacidade de 7.500 l - 77,2 kw/235 kw  </t>
  </si>
  <si>
    <t>E9678</t>
  </si>
  <si>
    <t xml:space="preserve">Fresadora a frio - 455 kw  </t>
  </si>
  <si>
    <t>E9579</t>
  </si>
  <si>
    <t xml:space="preserve">Caminhão basculante com capacidade de 10 m³ - 210 kw  </t>
  </si>
  <si>
    <t>E9697</t>
  </si>
  <si>
    <t xml:space="preserve">Minicarregadeira de pneus com vassoura de 1,68 m - 45,50 kw  </t>
  </si>
  <si>
    <t>EQUIPAMENTOS DE PEQUENO PORTE</t>
  </si>
  <si>
    <t xml:space="preserve"> E9764 </t>
  </si>
  <si>
    <t>Grupo gerador - 7,2 kVA</t>
  </si>
  <si>
    <t xml:space="preserve"> E9519 </t>
  </si>
  <si>
    <t>Betoneira com motor a gasolina com capacidade de 600 l - 10 kW</t>
  </si>
  <si>
    <t xml:space="preserve"> E9066 </t>
  </si>
  <si>
    <t>Grupo gerador - 14 kVA</t>
  </si>
  <si>
    <t xml:space="preserve"> E9535 </t>
  </si>
  <si>
    <t>Serra circular com bancada - D = 30 cm - 4 kW</t>
  </si>
  <si>
    <t xml:space="preserve"> E9071 </t>
  </si>
  <si>
    <t>Transportador manual carrinho de mão com capacidade de 80 l</t>
  </si>
  <si>
    <t xml:space="preserve"> E9753 </t>
  </si>
  <si>
    <t>Grupo gerador - 23 kVA</t>
  </si>
  <si>
    <t xml:space="preserve"> E9010 </t>
  </si>
  <si>
    <t>Balança plataforma digital à bateria, com mesa de 75 x 75 cm e capacidade de 500 kg</t>
  </si>
  <si>
    <t xml:space="preserve"> E9675 </t>
  </si>
  <si>
    <t>Martelete perfurador/rompedor elétrico - 1,50 kW</t>
  </si>
  <si>
    <t xml:space="preserve"> E9622 </t>
  </si>
  <si>
    <t>Máquina de bancada universal para corte de chapa - 1,50 kW</t>
  </si>
  <si>
    <t xml:space="preserve"> E9623 </t>
  </si>
  <si>
    <t>Máquina de bancada guilhotina - 4,00 kW</t>
  </si>
  <si>
    <t xml:space="preserve"> E9647 </t>
  </si>
  <si>
    <t>Compactador manual com soquete vibratório - 4,10 kW</t>
  </si>
  <si>
    <t xml:space="preserve"> E9064 </t>
  </si>
  <si>
    <t>Transportador manual gerica com capacidade de 180 l</t>
  </si>
  <si>
    <t xml:space="preserve"> E9544 </t>
  </si>
  <si>
    <t>Vassoura mecânica rebocável com largura de 2,44 m</t>
  </si>
  <si>
    <t xml:space="preserve"> E9547 </t>
  </si>
  <si>
    <t>Máquina de solda elétrica transformadora 250 A - 9,20 kW</t>
  </si>
  <si>
    <t xml:space="preserve"> E9568 </t>
  </si>
  <si>
    <t>Furadeira de impacto de 12,5 mm - 0,80 kW</t>
  </si>
  <si>
    <t>E9521</t>
  </si>
  <si>
    <t xml:space="preserve">Grupo gerador - 3,2 kva  </t>
  </si>
  <si>
    <t>E9156</t>
  </si>
  <si>
    <t xml:space="preserve">Soprador de ar costal - 2,6 kw  </t>
  </si>
  <si>
    <t>E9556</t>
  </si>
  <si>
    <t xml:space="preserve">Compactador manual de placa vibratória - 3,00 kw  </t>
  </si>
  <si>
    <t xml:space="preserve">Vibrador de imersão para concreto - 4,10 kw  </t>
  </si>
  <si>
    <t>E9643</t>
  </si>
  <si>
    <t xml:space="preserve">Equipamento para pintura a ar comprimido de pistola com caneca com capacidade de 1.000 ml e compressor de 1,50 kw  </t>
  </si>
  <si>
    <t xml:space="preserve">Máquina policorte - 2,20 kw  </t>
  </si>
  <si>
    <t>E9646</t>
  </si>
  <si>
    <t xml:space="preserve">Compressor de ar portátil de 58,52 l/s (124 pcm) - 27 kw  </t>
  </si>
  <si>
    <t>E9527</t>
  </si>
  <si>
    <t xml:space="preserve">Martelete perfurador/rompedor a ar comprimido de 25 kg para rocha com capacidade de 2.040 gpm  </t>
  </si>
  <si>
    <t xml:space="preserve">Grade de 24 discos rebocável de d = 60 cm (24")  </t>
  </si>
  <si>
    <t xml:space="preserve">Plotadora de recorte com computador e programa computacional  </t>
  </si>
  <si>
    <t>E9155</t>
  </si>
  <si>
    <t xml:space="preserve">Caldeira de asfalto rebocável com capacidade de 600 l - 5,20 kW  </t>
  </si>
  <si>
    <t>E9591</t>
  </si>
  <si>
    <t xml:space="preserve">Serra para corte de concreto e asfalto - 10 kW  </t>
  </si>
  <si>
    <t>E9154</t>
  </si>
  <si>
    <t xml:space="preserve">Equipamento para selagem com material asfáltico rebocável com capacidade de 370 l - 35 kW  </t>
  </si>
  <si>
    <t>ROTA CAPITAL</t>
  </si>
  <si>
    <t>CÁLCULO DO FIT</t>
  </si>
  <si>
    <t>CÁLCULO DO FIT:</t>
  </si>
  <si>
    <t>RODOVIA</t>
  </si>
  <si>
    <t>MUNICÍPIO</t>
  </si>
  <si>
    <t>KM 
INICIAL</t>
  </si>
  <si>
    <t>KM
FINAL</t>
  </si>
  <si>
    <t>EXTENSÃO
(KM)</t>
  </si>
  <si>
    <t>TRECHO URBANO
(KM)</t>
  </si>
  <si>
    <t>RIO FORMOSO</t>
  </si>
  <si>
    <t>TAMANDARÉ</t>
  </si>
  <si>
    <t>BARREIROS</t>
  </si>
  <si>
    <t>Percentual de trecho urbano na Rodovia</t>
  </si>
  <si>
    <t xml:space="preserve">VMD = </t>
  </si>
  <si>
    <t>FIT = 15%</t>
  </si>
  <si>
    <t xml:space="preserve">FIT = </t>
  </si>
  <si>
    <t>COMPOSIÇÃO DAS TAXAS DE BENEFÍCIOS E DESPESAS INDIRETAS (BDI)</t>
  </si>
  <si>
    <t>DETALHAMENTO DO BDI - SEM DESONERAÇÃO</t>
  </si>
  <si>
    <t>Despesas Indiretas</t>
  </si>
  <si>
    <t>% sobre CD</t>
  </si>
  <si>
    <t>Administração Central</t>
  </si>
  <si>
    <t>Custos Financeiros</t>
  </si>
  <si>
    <t>Seguros e Garantias Contratuais</t>
  </si>
  <si>
    <t>Riscos</t>
  </si>
  <si>
    <t>Subtotal Despesas Indiretas</t>
  </si>
  <si>
    <t>Benefícios</t>
  </si>
  <si>
    <t>Lucro Operacional</t>
  </si>
  <si>
    <t>Subtotal Benefícios</t>
  </si>
  <si>
    <t>Tributos</t>
  </si>
  <si>
    <t>PIS</t>
  </si>
  <si>
    <t>COFINS</t>
  </si>
  <si>
    <t>ISSQN</t>
  </si>
  <si>
    <t>CPRB</t>
  </si>
  <si>
    <t>Subtotal Tributos</t>
  </si>
  <si>
    <t>BDI com Impostos</t>
  </si>
  <si>
    <t>BDI SEM DESONERAÇÃO</t>
  </si>
  <si>
    <t>PERCENTUAL DO ISSQN INCIDENTE NA COMPOSIÇÃO DO BDI:</t>
  </si>
  <si>
    <t xml:space="preserve">Em atendimento ao item 9.2.2 do Acórdão nº 32/2008 – Plenário, que determina a previsão  dos percentuais de recolhimento a título de ISS a serem aplicados  na composição de LDI  dos licitantes, com base nas alíquotas adotadas pelos municípios situados na região da obra, apresentamos a planilha e cálculo a seguir: </t>
  </si>
  <si>
    <t>KM INICIAL</t>
  </si>
  <si>
    <t>KM FINAL</t>
  </si>
  <si>
    <t xml:space="preserve">EXTENSÃO </t>
  </si>
  <si>
    <t>ALÍQUOTA</t>
  </si>
  <si>
    <t>DEDUÇÃO</t>
  </si>
  <si>
    <t>PROPORÇÃO
(%)</t>
  </si>
  <si>
    <t>(KM)</t>
  </si>
  <si>
    <t>EXTENSÃO TOTAL DO TRECHO</t>
  </si>
  <si>
    <t>MÉDIA PONDERADA</t>
  </si>
  <si>
    <t>OBSERVAÇÃO:</t>
  </si>
  <si>
    <t>O percentual de ISSQN adotado foi proveniente das alíquotas dos municípios situados na área de influência da obra.</t>
  </si>
  <si>
    <r>
      <t xml:space="preserve">Código Tributário do Município de Rio Formoso/Pe, Lei nº 1.645/2017. Capítulo III, Seção VII, Art. 60, </t>
    </r>
    <r>
      <rPr>
        <sz val="10"/>
        <rFont val="Calibri"/>
        <family val="2"/>
      </rPr>
      <t>§</t>
    </r>
    <r>
      <rPr>
        <sz val="10"/>
        <rFont val="Aptos Narrow"/>
        <family val="2"/>
      </rPr>
      <t xml:space="preserve"> 1º e Tabela 1.</t>
    </r>
  </si>
  <si>
    <r>
      <t xml:space="preserve">Código Tributário do Município de Tamandaré, Lei nº 316/2010. Capítulo III, Seção VII, Art. 60, </t>
    </r>
    <r>
      <rPr>
        <sz val="10"/>
        <rFont val="Calibri"/>
        <family val="2"/>
      </rPr>
      <t>§</t>
    </r>
    <r>
      <rPr>
        <sz val="10"/>
        <rFont val="Aptos Narrow"/>
        <family val="2"/>
      </rPr>
      <t xml:space="preserve"> 1º e Anexo I. </t>
    </r>
  </si>
  <si>
    <r>
      <t>Código Tributário do Município de Barreiros, Lei nº 919/2013. Capítulo IV, Seção II, Art. 188, I</t>
    </r>
    <r>
      <rPr>
        <sz val="10"/>
        <rFont val="Aptos Narrow"/>
        <family val="2"/>
      </rPr>
      <t xml:space="preserve"> e Art. 191, III</t>
    </r>
  </si>
  <si>
    <t>COMPOSIÇÃO DAS TAXAS DE BENEFÍCIOS E DESPESAS INDIRETAS - DIFERENCIADO (BDI DIFERENCIADO)</t>
  </si>
  <si>
    <t>DETALHAMENTO DO BDI DIFERENCIADO - SEM DESONERAÇÃO</t>
  </si>
  <si>
    <t>BDI DIFERENCIADO SEM DESONERAÇÃO</t>
  </si>
  <si>
    <t>COTAÇÕES</t>
  </si>
  <si>
    <t>INSERIR PROPOSTA ECOPARQUE</t>
  </si>
  <si>
    <t>MAPA DE COTAÇÕES E ESTUDO DE BINÔMIO</t>
  </si>
  <si>
    <t>CONSIDERAÇÕES:</t>
  </si>
  <si>
    <t>1. Dados das cotações informados pelos fornecedores</t>
  </si>
  <si>
    <t>2. DMT de aquisição dos Materiais Pétreos: FORNECEDOR/PARA O CANTEIRO</t>
  </si>
  <si>
    <t>MATERIAL PÉTREO E ARENOSO E MASSA ASFÁLTICA</t>
  </si>
  <si>
    <t>Insumo</t>
  </si>
  <si>
    <t>Fornecedor</t>
  </si>
  <si>
    <t>Data 
Cotação</t>
  </si>
  <si>
    <t>Preço 
Cotação</t>
  </si>
  <si>
    <t>Und 
Cotação</t>
  </si>
  <si>
    <t>Condição 
de Frete</t>
  </si>
  <si>
    <t>Índice Adotado</t>
  </si>
  <si>
    <t>Data Base Orçamento</t>
  </si>
  <si>
    <t>Índice de Reajsutamento</t>
  </si>
  <si>
    <t>Fator de 
Regressão</t>
  </si>
  <si>
    <t>Custo Reajustado</t>
  </si>
  <si>
    <t>Densidade 
Adotada</t>
  </si>
  <si>
    <t>Custo Reajustado (R$/m³)</t>
  </si>
  <si>
    <t xml:space="preserve">Distância Fixa </t>
  </si>
  <si>
    <t>Transporte</t>
  </si>
  <si>
    <t>Preço Unitário do Transporte</t>
  </si>
  <si>
    <t>Valor Total do Transporte</t>
  </si>
  <si>
    <t xml:space="preserve">Binômio (Aquisição + Transporte) </t>
  </si>
  <si>
    <t>Índice 
Cotação</t>
  </si>
  <si>
    <t>Índice 
Data Base</t>
  </si>
  <si>
    <t>P</t>
  </si>
  <si>
    <t>RP</t>
  </si>
  <si>
    <t>LN</t>
  </si>
  <si>
    <t>P
(5914389)</t>
  </si>
  <si>
    <t>RP
(5914374)</t>
  </si>
  <si>
    <t>LN
(5914359)</t>
  </si>
  <si>
    <t>BRITA 0</t>
  </si>
  <si>
    <t>MINERAÇÃO AURORA</t>
  </si>
  <si>
    <t>t</t>
  </si>
  <si>
    <t>FOB</t>
  </si>
  <si>
    <t>Transp C. Basc 10 m³ (t.km)</t>
  </si>
  <si>
    <t>R$/t.km</t>
  </si>
  <si>
    <t>R$/m³</t>
  </si>
  <si>
    <t>PEDREIRA VITÓRIA</t>
  </si>
  <si>
    <t>m³</t>
  </si>
  <si>
    <t>PEDREIRA MARACATU</t>
  </si>
  <si>
    <t>BRITA 1</t>
  </si>
  <si>
    <t>BRITA 2</t>
  </si>
  <si>
    <t>BRITA 4</t>
  </si>
  <si>
    <t xml:space="preserve">PEDRA DE MÃO </t>
  </si>
  <si>
    <t>BGS</t>
  </si>
  <si>
    <t>PÓ DE PEDRA</t>
  </si>
  <si>
    <t>AREIA MÉDIA LAVADA</t>
  </si>
  <si>
    <t>AREIASIL</t>
  </si>
  <si>
    <t>CS AREIA E BRITA</t>
  </si>
  <si>
    <t>MASSA ASFÁLTICA
FAIXA C</t>
  </si>
  <si>
    <t>AGC CONSTRUÇÕES</t>
  </si>
  <si>
    <t>R$/t</t>
  </si>
  <si>
    <t xml:space="preserve">INSTTALE ENGENHARIA </t>
  </si>
  <si>
    <t>LIDERMAC CONSTRUÇÕES</t>
  </si>
  <si>
    <t xml:space="preserve">DESTINAÇÃO DE RESÍDUOS SÓLIDOS </t>
  </si>
  <si>
    <t xml:space="preserve">Distância 
Canteiro - CTR </t>
  </si>
  <si>
    <t>DESTINAÇÃO DE RESÍDUOS SÓLIDOS
(Entulho)</t>
  </si>
  <si>
    <t>ECOPARQUE JABOATÃO</t>
  </si>
  <si>
    <t>OBRAS COMPLEMENTARES 
E MEIO AMBIENTE</t>
  </si>
  <si>
    <t>CTR IPOJUCA</t>
  </si>
  <si>
    <t>DESTINAÇÃO DE RESÍDUOS SÓLIDOS
(Solo)</t>
  </si>
  <si>
    <t>Último índice de reajustamento disponível na elaboração do orçamento: Mês Base: Dezembro/2025
Fonte: SICRO</t>
  </si>
  <si>
    <t>RODOVIA PE-060 - 3ª FAIXA</t>
  </si>
  <si>
    <t>ALAGOAS/AL</t>
  </si>
  <si>
    <t>LN+P:</t>
  </si>
  <si>
    <t>Canteiro</t>
  </si>
  <si>
    <t>Pedreira 
(Aurora)</t>
  </si>
  <si>
    <t>LN: 1,20</t>
  </si>
  <si>
    <t>Usina 
(Lidermac)</t>
  </si>
  <si>
    <t>LN: 0,00</t>
  </si>
  <si>
    <t>P: 74,20</t>
  </si>
  <si>
    <t>P: 84,8</t>
  </si>
  <si>
    <t>Destinação</t>
  </si>
  <si>
    <t>LN: 4,90</t>
  </si>
  <si>
    <t>P: 29,50</t>
  </si>
  <si>
    <t>Areal 
(Areiasil)</t>
  </si>
  <si>
    <t>P: 17,30</t>
  </si>
  <si>
    <t>MATERIAL</t>
  </si>
  <si>
    <t>ORIGEM</t>
  </si>
  <si>
    <t>DESTINO</t>
  </si>
  <si>
    <t>Df</t>
  </si>
  <si>
    <t>a - b</t>
  </si>
  <si>
    <t>c - a</t>
  </si>
  <si>
    <t>DMT</t>
  </si>
  <si>
    <t>Material Pétreo</t>
  </si>
  <si>
    <t>Pedreira</t>
  </si>
  <si>
    <t>Pista</t>
  </si>
  <si>
    <t>Total:</t>
  </si>
  <si>
    <t>Material Arenoso</t>
  </si>
  <si>
    <t xml:space="preserve">Areal </t>
  </si>
  <si>
    <t>Mistura Betuminosa</t>
  </si>
  <si>
    <t>Usina</t>
  </si>
  <si>
    <t>Destinação de Resíduos</t>
  </si>
  <si>
    <t>Mobilização</t>
  </si>
  <si>
    <t>Recife/PE</t>
  </si>
  <si>
    <t>TRANSPORTE DE MATERIAL BETUMINOSO</t>
  </si>
  <si>
    <t>As equações tarifárias de transporte referidas na Portaria nº 1977 de 25 de outubro de 2017 não consideram eventuais despesas relacionadas ao pagamento de pedágio em rodovias concessionadas. Para fim de cálculo do custo referencial de pedágio foram considerados veículos de classe 3S3 com capacidade de carga de 28 toneladas. Segue relação de postos de pedágio em cada percurso considerado na avaliação do binômio "Aquisição + Transporte" dos fornecedores de material betuminoso.</t>
  </si>
  <si>
    <t>IND. REAJ.</t>
  </si>
  <si>
    <t>DATA BASE</t>
  </si>
  <si>
    <t>FATOR</t>
  </si>
  <si>
    <t>I0</t>
  </si>
  <si>
    <t>I1</t>
  </si>
  <si>
    <t>PAVIM</t>
  </si>
  <si>
    <t>Refinaria</t>
  </si>
  <si>
    <t>Localidade</t>
  </si>
  <si>
    <t xml:space="preserve">DMT </t>
  </si>
  <si>
    <t>Refinaria Mataripe</t>
  </si>
  <si>
    <t>Mataripe/BA</t>
  </si>
  <si>
    <t>Refinaria Lubrificantes e Derivados do Nordeste (Lubnor)</t>
  </si>
  <si>
    <t>Fortaleza/CE</t>
  </si>
  <si>
    <t>Refinaria Gabriel Passo (Regap)</t>
  </si>
  <si>
    <t>Betim/MG</t>
  </si>
  <si>
    <t>Refinaria Alberto Pasqualini (Refap)</t>
  </si>
  <si>
    <t>Canoas/RS</t>
  </si>
  <si>
    <t>Base de Distribuição</t>
  </si>
  <si>
    <t xml:space="preserve">Brasil Asfaltos </t>
  </si>
  <si>
    <t>Candeias/BA</t>
  </si>
  <si>
    <t>CBAA Asfaltos</t>
  </si>
  <si>
    <t>Feira de Santana/BA</t>
  </si>
  <si>
    <t>Betunel Asfaltos</t>
  </si>
  <si>
    <t>Último índice de reajustamento disponível na elaboração do orçamento: Novembro/2025
Fonte: https://qualp.com.br/</t>
  </si>
  <si>
    <t>PREÇOS DE DISTRIBUIÇÃO DE PRODUTOS ASFÁLTICOS</t>
  </si>
  <si>
    <t xml:space="preserve">                       Agência Nacional do Petróleo, Gás Natural e Biocombustíveis</t>
  </si>
  <si>
    <t xml:space="preserve">                       Superintendência de Defesa da Concorrência, Estudos e Regulação Econômica</t>
  </si>
  <si>
    <t>PREÇO MÉDIO MENSAL PONDERADO PRATICADO PELOS DISTRIBUIDORES DE PRODUTOS ASFÁLTICOS (R$/KG)</t>
  </si>
  <si>
    <t>Produto</t>
  </si>
  <si>
    <t>Estado/Região</t>
  </si>
  <si>
    <t>Preço</t>
  </si>
  <si>
    <t>ASFALTOS DILUÍDOS CM-30</t>
  </si>
  <si>
    <t>Minas Gerais</t>
  </si>
  <si>
    <t>Ceará</t>
  </si>
  <si>
    <t>Sudeste</t>
  </si>
  <si>
    <t>EMULSÕES ASFÁLTICAS RR-1C</t>
  </si>
  <si>
    <t>Bahia</t>
  </si>
  <si>
    <t>Nordeste</t>
  </si>
  <si>
    <t>Fonte: https://www.gov.br/anp/pt-br/assuntos/precos-e-defesa-da-concorrencia/precos/precos-de-distribuicao-de-produtos-asfalticos</t>
  </si>
  <si>
    <t>CUSTO DO MATERIAL BETUMINOSO - BINÔMIO DE AQUISIÇÃO E TRANSPORTE</t>
  </si>
  <si>
    <t>BASEADO NA PORTARIA Nº 1977 DE 25 DE OUTUBRO DE 2017 E PORTARIA COMPLEMENTAR Nº 434 DE 14 DE MARÇO DE 2017</t>
  </si>
  <si>
    <t xml:space="preserve">MATERIAL BETUMINOSO - CM-30 </t>
  </si>
  <si>
    <t>LOCAL 
(AQUISIÇÃO)</t>
  </si>
  <si>
    <t>FLU (D)</t>
  </si>
  <si>
    <t>PAV (D1)</t>
  </si>
  <si>
    <t>N PAV (D2)</t>
  </si>
  <si>
    <t>L N (D3)</t>
  </si>
  <si>
    <t>ICMS (%)</t>
  </si>
  <si>
    <t>COFINS (%)</t>
  </si>
  <si>
    <t>PIS (%)</t>
  </si>
  <si>
    <t>BDI (%)</t>
  </si>
  <si>
    <t>AQUISIÇÃO ANP (R$/kg)</t>
  </si>
  <si>
    <t>VALOR 
PEDÁGIO</t>
  </si>
  <si>
    <t xml:space="preserve">VALOR BALSA </t>
  </si>
  <si>
    <t>R-1
Ref. REGAP</t>
  </si>
  <si>
    <t>R-2
Ref. LUBNOR</t>
  </si>
  <si>
    <t>R-3
Ref. REPAR</t>
  </si>
  <si>
    <t>Transporte Rodoviário</t>
  </si>
  <si>
    <t>Indice Reajuste</t>
  </si>
  <si>
    <t>Fator Correção</t>
  </si>
  <si>
    <t xml:space="preserve">T.R. = 26,939 + (0,253 x D1) + (0,299xD2) + (0,412xD3) </t>
  </si>
  <si>
    <t>Serviço</t>
  </si>
  <si>
    <t>R-1  Sem ICMS</t>
  </si>
  <si>
    <t>R-2  Sem ICMS</t>
  </si>
  <si>
    <t>R-3  Sem ICMS</t>
  </si>
  <si>
    <t>R-4  Sem ICMS</t>
  </si>
  <si>
    <t>Aquisição</t>
  </si>
  <si>
    <t>R$/T</t>
  </si>
  <si>
    <t>R-1  Com Impostos</t>
  </si>
  <si>
    <t>R-2  Com Impostos</t>
  </si>
  <si>
    <t>R-3 Com Impostos</t>
  </si>
  <si>
    <t>R-4 Com Impostos</t>
  </si>
  <si>
    <t>R-1  C/ Impostos/Pedágio</t>
  </si>
  <si>
    <t>R-2  C/ Impostos/Pedágio</t>
  </si>
  <si>
    <t>R-3  C/ Impostos/Pedágio</t>
  </si>
  <si>
    <t>R-4  C/ Impostos/Pedágio</t>
  </si>
  <si>
    <t>BDI</t>
  </si>
  <si>
    <t>R-1 Total</t>
  </si>
  <si>
    <t>R-2  Total</t>
  </si>
  <si>
    <t>R-3 Total</t>
  </si>
  <si>
    <t>R-4 Total</t>
  </si>
  <si>
    <t xml:space="preserve">MATERIAL BETUMINOSO - RR-1C  </t>
  </si>
  <si>
    <t>B-1
Brasil Asfaltos</t>
  </si>
  <si>
    <t>B-2
CBAA Asfaltos</t>
  </si>
  <si>
    <t>B-3
Betunel Asfaltos</t>
  </si>
  <si>
    <t>BD-1  Sem ICMS</t>
  </si>
  <si>
    <t>BD-2  Sem ICMS</t>
  </si>
  <si>
    <t>BD-3  Sem ICMS</t>
  </si>
  <si>
    <t>BD-4  Sem ICMS</t>
  </si>
  <si>
    <t>BD-1  Com Impostos</t>
  </si>
  <si>
    <t>BD-2  Com Impostos</t>
  </si>
  <si>
    <t>BD-3 Com Impostos</t>
  </si>
  <si>
    <t>BD-4 Com Impostos</t>
  </si>
  <si>
    <t>BD-1  C/ Impostos/Pedágio</t>
  </si>
  <si>
    <t>BD-2  C/ Impostos/Pedágio</t>
  </si>
  <si>
    <t>BD-3  C/ Impostos/Pedágio</t>
  </si>
  <si>
    <t>BD-4  C/ Impostos/Pedágio</t>
  </si>
  <si>
    <t>BD-1 Total</t>
  </si>
  <si>
    <t>BD-2  Total</t>
  </si>
  <si>
    <t>BD-3 Total</t>
  </si>
  <si>
    <t>BD-4 Total</t>
  </si>
  <si>
    <t>RESUMO</t>
  </si>
  <si>
    <t>PRODUTO</t>
  </si>
  <si>
    <t>SERVIÇO</t>
  </si>
  <si>
    <t>CUSTO DIRETO</t>
  </si>
  <si>
    <t>PREÇO UNITARIO</t>
  </si>
  <si>
    <t>CM-30</t>
  </si>
  <si>
    <t>AQ-01</t>
  </si>
  <si>
    <t>Aquisição de CM-30</t>
  </si>
  <si>
    <t>TR-01</t>
  </si>
  <si>
    <t>Transporte de CM-30</t>
  </si>
  <si>
    <t xml:space="preserve"> RR-1C</t>
  </si>
  <si>
    <t>AQ-02</t>
  </si>
  <si>
    <t>Aquisição de RR-1C</t>
  </si>
  <si>
    <t>TR-02</t>
  </si>
  <si>
    <t>Transporte de RR-1C</t>
  </si>
  <si>
    <t>ROTAS FORNECEDORES</t>
  </si>
  <si>
    <t>REFINARIA LUBNOR/CE</t>
  </si>
  <si>
    <t>REFINARIA MATARIPE/BA</t>
  </si>
  <si>
    <t>REFINARIA REGAP/MG</t>
  </si>
  <si>
    <t>REFINARIA REFAP/RS</t>
  </si>
  <si>
    <t>BASE DE DISTRIBUIÇÃO - BRASIL ASFALTOS/BA</t>
  </si>
  <si>
    <t>BASE DE DISTRIBUIÇÃO - CBAA ASFALTOS/BA</t>
  </si>
  <si>
    <t>BASE DE DISTRIBUIÇÃO - BETUNEL ASFALTOS/CE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</si>
</sst>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5">
    <numFmt numFmtId="41" formatCode="_-* #,##0_-;\-* #,##0_-;_-* &quot;-&quot;_-;_-@_-"/>
    <numFmt numFmtId="44" formatCode="_-&quot;R$&quot;\ * #,##0.00_-;\-&quot;R$&quot;\ * #,##0.00_-;_-&quot;R$&quot;\ * &quot;-&quot;??_-;_-@_-"/>
    <numFmt numFmtId="43" formatCode="_-* #,##0.00_-;\-* #,##0.00_-;_-* &quot;-&quot;??_-;_-@_-"/>
    <numFmt numFmtId="164" formatCode="_-&quot;R$&quot;* #,##0.00_-;\-&quot;R$&quot;* #,##0.00_-;_-&quot;R$&quot;* &quot;-&quot;??_-;_-@_-"/>
    <numFmt numFmtId="165" formatCode="_(&quot;R$ &quot;* #,##0.00_);_(&quot;R$ &quot;* \(#,##0.00\);_(&quot;R$ &quot;* &quot;-&quot;??_);_(@_)"/>
    <numFmt numFmtId="166" formatCode="_-* #,##0.0000_-;\-* #,##0.0000_-;_-* &quot;-&quot;??_-;_-@_-"/>
    <numFmt numFmtId="167" formatCode="_(&quot;Cr$&quot;* #,##0_);_(&quot;Cr$&quot;* \(#,##0\);_(&quot;Cr$&quot;* &quot;-&quot;_);_(@_)"/>
    <numFmt numFmtId="168" formatCode="[$€]#,##0.00_);[Red]\([$€]#,##0.00\)"/>
    <numFmt numFmtId="169" formatCode="_(* #,##0.00_);_(* \(#,##0.00\);_(* \-??_);_(@_)"/>
    <numFmt numFmtId="170" formatCode="#,##0.00\ ;&quot; (&quot;#,##0.00\);&quot; -&quot;#\ ;@\ "/>
    <numFmt numFmtId="171" formatCode="#,#00"/>
    <numFmt numFmtId="172" formatCode="_(&quot;Cr$&quot;* #,##0.00_);_(&quot;Cr$&quot;* \(#,##0.00\);_(&quot;Cr$&quot;* &quot;-&quot;??_);_(@_)"/>
    <numFmt numFmtId="173" formatCode="_(&quot;R$ &quot;* #,##0.00_);_(&quot;R$ &quot;* \(#,##0.00\);_(&quot;R$ &quot;* \-??_);_(@_)"/>
    <numFmt numFmtId="174" formatCode="General_)"/>
    <numFmt numFmtId="175" formatCode="_(* #,##0.00_);[Red]_(* \(#,##0.00\);_(* &quot;-&quot;??_);[Blue]* _(@_)"/>
    <numFmt numFmtId="176" formatCode="%#,#00"/>
    <numFmt numFmtId="177" formatCode="#.##000"/>
    <numFmt numFmtId="178" formatCode="_(* #,##0.00&quot; Km&quot;_);[Red]_(* \(#,##0.00&quot; Km&quot;\);_(* &quot;-&quot;?????_);[Blue]* _(@_)"/>
    <numFmt numFmtId="179" formatCode="_-* #,##0.000_-;\-* #,##0.000_-;_-* &quot;-&quot;??_-;_-@_-"/>
    <numFmt numFmtId="180" formatCode="0.0\ &quot;m³&quot;"/>
    <numFmt numFmtId="181" formatCode="0.00\ &quot;m&quot;"/>
    <numFmt numFmtId="182" formatCode="&quot;EQ&quot;0#"/>
    <numFmt numFmtId="183" formatCode="&quot;EQ&quot;0"/>
    <numFmt numFmtId="184" formatCode="_-* #,##0.00_-;\-* #,##0.00_-;_-* \-??_-;_-@_-"/>
    <numFmt numFmtId="185" formatCode="#,##0.0\ ;&quot; (&quot;#,##0.0\);#\ ;@\ "/>
    <numFmt numFmtId="186" formatCode="#,"/>
    <numFmt numFmtId="187" formatCode="&quot;R$ &quot;#,##0_);\(&quot;R$ &quot;#,##0\)"/>
    <numFmt numFmtId="188" formatCode="_([$€-2]* #,##0.00_);_([$€-2]* \(#,##0.00\);_([$€-2]* &quot;-&quot;??_)"/>
    <numFmt numFmtId="189" formatCode="_(* #,##0.00_);_(* \(#,##0.00\);_(* &quot;-&quot;??_);_(@_)"/>
    <numFmt numFmtId="190" formatCode="#."/>
    <numFmt numFmtId="191" formatCode="_([$€]* #,##0.00_);_([$€]* \(#,##0.00\);_([$€]* &quot;-&quot;??_);_(@_)"/>
    <numFmt numFmtId="192" formatCode="&quot;R$&quot;\ #,##0.00"/>
    <numFmt numFmtId="193" formatCode="0.000"/>
    <numFmt numFmtId="194" formatCode="#,##0.000"/>
    <numFmt numFmtId="195" formatCode="#,##0.00\ &quot;Km&quot;"/>
    <numFmt numFmtId="196" formatCode="#,##0.00&quot; kmf&quot;"/>
    <numFmt numFmtId="197" formatCode="#,##0&quot; meses&quot;"/>
    <numFmt numFmtId="198" formatCode="#,##0.00&quot; m²&quot;"/>
    <numFmt numFmtId="199" formatCode="#,##0.0000"/>
    <numFmt numFmtId="200" formatCode="_-* #,##0.00_-;\-* #,##0.00_-;_-* &quot;-&quot;?????_-;_-@_-"/>
    <numFmt numFmtId="201" formatCode="0.00000"/>
    <numFmt numFmtId="202" formatCode="_(* #,##0.000_);_(* \(#,##0.000\);_(* &quot;-&quot;??_);_(@_)"/>
    <numFmt numFmtId="203" formatCode="_(* #,##0.00000_);_(* \(#,##0.00000\);_(* &quot;-&quot;??_);_(@_)"/>
    <numFmt numFmtId="204" formatCode="_(* #,##0.0000_);_(* \(#,##0.0000\);_(* &quot;-&quot;??_);_(@_)"/>
    <numFmt numFmtId="205" formatCode="#,##0.000&quot; m²&quot;"/>
    <numFmt numFmtId="206" formatCode="#,##0.00&quot; und&quot;"/>
    <numFmt numFmtId="207" formatCode="#,##0.00&quot; R$/m²&quot;"/>
    <numFmt numFmtId="208" formatCode="&quot;R$&quot;#,##0.000"/>
    <numFmt numFmtId="209" formatCode="0000"/>
    <numFmt numFmtId="210" formatCode="#,##0.0"/>
    <numFmt numFmtId="211" formatCode="0.000%"/>
    <numFmt numFmtId="212" formatCode="#,##0.00_ ;[Red]\-#,##0.00\ "/>
    <numFmt numFmtId="213" formatCode="mmmm/yyyy"/>
    <numFmt numFmtId="214" formatCode="0.000_ ;[Red]\-0.000\ "/>
    <numFmt numFmtId="215" formatCode="0.0000_ ;[Red]\-0.0000\ "/>
  </numFmts>
  <fonts count="146">
    <font>
      <sz val="11"/>
      <color theme="1"/>
      <name val="Calibri"/>
      <family val="2"/>
      <scheme val="minor"/>
    </font>
    <font>
      <sz val="10"/>
      <color theme="1"/>
      <name val="Arial"/>
      <family val="2"/>
    </font>
    <font>
      <sz val="11"/>
      <color theme="1"/>
      <name val="Calibri"/>
      <family val="2"/>
      <scheme val="minor"/>
    </font>
    <font>
      <u/>
      <sz val="11"/>
      <color theme="10"/>
      <name val="Calibri"/>
      <family val="2"/>
      <scheme val="minor"/>
    </font>
    <font>
      <sz val="10"/>
      <color theme="1"/>
      <name val="Calibri"/>
      <family val="2"/>
      <scheme val="minor"/>
    </font>
    <font>
      <sz val="10"/>
      <name val="Arial"/>
      <family val="2"/>
    </font>
    <font>
      <b/>
      <sz val="10"/>
      <name val="Arial"/>
      <family val="2"/>
    </font>
    <font>
      <b/>
      <sz val="12"/>
      <name val="Arial"/>
      <family val="2"/>
    </font>
    <font>
      <sz val="8"/>
      <color theme="1"/>
      <name val="Arial"/>
      <family val="2"/>
    </font>
    <font>
      <sz val="8"/>
      <name val="Arial"/>
      <family val="2"/>
    </font>
    <font>
      <sz val="10"/>
      <color indexed="8"/>
      <name val="Arial"/>
      <family val="2"/>
    </font>
    <font>
      <sz val="9"/>
      <color theme="1"/>
      <name val="Arial"/>
      <family val="2"/>
    </font>
    <font>
      <sz val="12"/>
      <color rgb="FF000000"/>
      <name val="Verdana"/>
      <family val="2"/>
    </font>
    <font>
      <sz val="11"/>
      <color theme="1"/>
      <name val="Calibri"/>
      <family val="2"/>
    </font>
    <font>
      <sz val="11"/>
      <color indexed="8"/>
      <name val="Calibri"/>
      <family val="2"/>
    </font>
    <font>
      <sz val="11"/>
      <color indexed="9"/>
      <name val="Calibri"/>
      <family val="2"/>
    </font>
    <font>
      <sz val="11"/>
      <color indexed="20"/>
      <name val="Calibri"/>
      <family val="2"/>
    </font>
    <font>
      <sz val="11"/>
      <color indexed="17"/>
      <name val="Calibri"/>
      <family val="2"/>
    </font>
    <font>
      <b/>
      <sz val="11"/>
      <color indexed="52"/>
      <name val="Calibri"/>
      <family val="2"/>
    </font>
    <font>
      <sz val="9"/>
      <color indexed="10"/>
      <name val="Geneva"/>
      <family val="2"/>
    </font>
    <font>
      <b/>
      <sz val="11"/>
      <color indexed="9"/>
      <name val="Calibri"/>
      <family val="2"/>
    </font>
    <font>
      <sz val="11"/>
      <color indexed="52"/>
      <name val="Calibri"/>
      <family val="2"/>
    </font>
    <font>
      <sz val="1"/>
      <color indexed="8"/>
      <name val="Courier"/>
      <family val="3"/>
    </font>
    <font>
      <sz val="11"/>
      <color indexed="62"/>
      <name val="Calibri"/>
      <family val="2"/>
    </font>
    <font>
      <sz val="10"/>
      <name val="Courier"/>
      <family val="3"/>
    </font>
    <font>
      <i/>
      <sz val="11"/>
      <color indexed="23"/>
      <name val="Calibri"/>
      <family val="2"/>
    </font>
    <font>
      <b/>
      <sz val="15"/>
      <color indexed="56"/>
      <name val="Calibri"/>
      <family val="2"/>
    </font>
    <font>
      <sz val="18"/>
      <color indexed="24"/>
      <name val="Times New Roman"/>
      <family val="1"/>
    </font>
    <font>
      <b/>
      <sz val="13"/>
      <color indexed="56"/>
      <name val="Calibri"/>
      <family val="2"/>
    </font>
    <font>
      <b/>
      <sz val="11"/>
      <color indexed="56"/>
      <name val="Calibri"/>
      <family val="2"/>
    </font>
    <font>
      <u/>
      <sz val="10"/>
      <color indexed="12"/>
      <name val="Arial"/>
      <family val="2"/>
    </font>
    <font>
      <u/>
      <sz val="11"/>
      <color theme="10"/>
      <name val="Calibri"/>
      <family val="2"/>
    </font>
    <font>
      <sz val="10"/>
      <color indexed="8"/>
      <name val="MS Sans Serif"/>
      <family val="2"/>
    </font>
    <font>
      <sz val="11"/>
      <color indexed="60"/>
      <name val="Calibri"/>
      <family val="2"/>
    </font>
    <font>
      <sz val="11"/>
      <color rgb="FF000000"/>
      <name val="Calibri"/>
      <family val="2"/>
      <scheme val="minor"/>
    </font>
    <font>
      <sz val="11"/>
      <color rgb="FF000000"/>
      <name val="Calibri"/>
      <family val="2"/>
    </font>
    <font>
      <sz val="10"/>
      <name val="MS Sans Serif"/>
      <family val="2"/>
    </font>
    <font>
      <sz val="12"/>
      <name val="Times New Roman"/>
      <family val="1"/>
    </font>
    <font>
      <sz val="10"/>
      <color rgb="FF000000"/>
      <name val="Times New Roman"/>
      <family val="1"/>
    </font>
    <font>
      <sz val="12"/>
      <color theme="1"/>
      <name val="Times New Roman"/>
      <family val="2"/>
    </font>
    <font>
      <b/>
      <sz val="11"/>
      <color indexed="63"/>
      <name val="Calibri"/>
      <family val="2"/>
    </font>
    <font>
      <sz val="11"/>
      <color indexed="10"/>
      <name val="Calibri"/>
      <family val="2"/>
    </font>
    <font>
      <b/>
      <sz val="18"/>
      <color indexed="56"/>
      <name val="Cambria"/>
      <family val="2"/>
    </font>
    <font>
      <b/>
      <sz val="15"/>
      <color indexed="21"/>
      <name val="Calibri"/>
      <family val="2"/>
    </font>
    <font>
      <b/>
      <sz val="15"/>
      <color indexed="62"/>
      <name val="Calibri"/>
      <family val="2"/>
    </font>
    <font>
      <b/>
      <sz val="18"/>
      <color indexed="21"/>
      <name val="Cambria"/>
      <family val="2"/>
    </font>
    <font>
      <b/>
      <sz val="18"/>
      <color indexed="62"/>
      <name val="Cambria"/>
      <family val="2"/>
    </font>
    <font>
      <b/>
      <sz val="18"/>
      <color indexed="57"/>
      <name val="Cambria"/>
      <family val="2"/>
    </font>
    <font>
      <b/>
      <sz val="15"/>
      <color indexed="48"/>
      <name val="Calibri"/>
      <family val="2"/>
    </font>
    <font>
      <b/>
      <sz val="13"/>
      <color indexed="62"/>
      <name val="Calibri"/>
      <family val="2"/>
    </font>
    <font>
      <b/>
      <sz val="11"/>
      <color indexed="62"/>
      <name val="Calibri"/>
      <family val="2"/>
    </font>
    <font>
      <b/>
      <sz val="1"/>
      <color indexed="8"/>
      <name val="Courier"/>
      <family val="3"/>
    </font>
    <font>
      <b/>
      <sz val="11"/>
      <color indexed="8"/>
      <name val="Calibri"/>
      <family val="2"/>
    </font>
    <font>
      <sz val="10"/>
      <name val="Ottawa"/>
    </font>
    <font>
      <sz val="11"/>
      <name val="Arial"/>
      <family val="1"/>
    </font>
    <font>
      <sz val="9"/>
      <name val="Arial"/>
      <family val="2"/>
    </font>
    <font>
      <sz val="10"/>
      <name val="Arial"/>
      <family val="2"/>
    </font>
    <font>
      <b/>
      <sz val="10"/>
      <color theme="1"/>
      <name val="Arial"/>
      <family val="2"/>
    </font>
    <font>
      <b/>
      <sz val="14"/>
      <name val="Arial"/>
      <family val="2"/>
    </font>
    <font>
      <sz val="11"/>
      <color rgb="FF000000"/>
      <name val="Calibri"/>
      <family val="2"/>
      <charset val="1"/>
    </font>
    <font>
      <sz val="11"/>
      <name val="Calibri"/>
      <family val="2"/>
      <scheme val="minor"/>
    </font>
    <font>
      <sz val="10"/>
      <color rgb="FF000000"/>
      <name val="Arial"/>
      <family val="2"/>
    </font>
    <font>
      <sz val="10"/>
      <name val="Arial"/>
      <family val="2"/>
    </font>
    <font>
      <i/>
      <sz val="10"/>
      <color theme="1"/>
      <name val="Arial"/>
      <family val="2"/>
    </font>
    <font>
      <sz val="10"/>
      <color indexed="10"/>
      <name val="Arial"/>
      <family val="2"/>
    </font>
    <font>
      <sz val="10"/>
      <color rgb="FF000000"/>
      <name val="Arial"/>
      <family val="2"/>
    </font>
    <font>
      <sz val="10"/>
      <name val="Arial"/>
      <family val="2"/>
    </font>
    <font>
      <sz val="1"/>
      <color indexed="16"/>
      <name val="Courier"/>
      <family val="3"/>
    </font>
    <font>
      <sz val="1"/>
      <color indexed="18"/>
      <name val="Courier"/>
      <family val="3"/>
    </font>
    <font>
      <b/>
      <sz val="1"/>
      <color indexed="16"/>
      <name val="Courier"/>
      <family val="3"/>
    </font>
    <font>
      <sz val="10"/>
      <name val="Arial"/>
      <family val="2"/>
    </font>
    <font>
      <u/>
      <sz val="10"/>
      <color theme="10"/>
      <name val="Arial"/>
      <family val="2"/>
    </font>
    <font>
      <sz val="11"/>
      <color rgb="FFFFFF00"/>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20"/>
      <name val="Arial"/>
      <family val="2"/>
    </font>
    <font>
      <sz val="14"/>
      <name val="Arial"/>
      <family val="2"/>
    </font>
    <font>
      <b/>
      <sz val="12"/>
      <color theme="1"/>
      <name val="Arial"/>
      <family val="2"/>
    </font>
    <font>
      <b/>
      <sz val="16"/>
      <name val="Arial"/>
      <family val="2"/>
    </font>
    <font>
      <sz val="8"/>
      <name val="Calibri"/>
      <family val="2"/>
      <scheme val="minor"/>
    </font>
    <font>
      <sz val="10"/>
      <color rgb="FFFF0000"/>
      <name val="Arial"/>
      <family val="2"/>
    </font>
    <font>
      <b/>
      <sz val="9"/>
      <color theme="1"/>
      <name val="Arial"/>
      <family val="2"/>
    </font>
    <font>
      <sz val="11"/>
      <color theme="1"/>
      <name val="Times New Roman"/>
      <family val="1"/>
    </font>
    <font>
      <b/>
      <sz val="14"/>
      <name val="Times New Roman"/>
      <family val="1"/>
    </font>
    <font>
      <sz val="10"/>
      <color theme="1"/>
      <name val="Times New Roman"/>
      <family val="1"/>
    </font>
    <font>
      <sz val="12"/>
      <color theme="1"/>
      <name val="Times New Roman"/>
      <family val="1"/>
    </font>
    <font>
      <sz val="10"/>
      <name val="Times New Roman"/>
      <family val="1"/>
    </font>
    <font>
      <sz val="11"/>
      <name val="Times New Roman"/>
      <family val="1"/>
    </font>
    <font>
      <b/>
      <sz val="12"/>
      <name val="Times New Roman"/>
      <family val="1"/>
    </font>
    <font>
      <b/>
      <sz val="11"/>
      <name val="Times New Roman"/>
      <family val="1"/>
    </font>
    <font>
      <sz val="11"/>
      <color rgb="FFFF0000"/>
      <name val="Times New Roman"/>
      <family val="1"/>
    </font>
    <font>
      <sz val="11"/>
      <color rgb="FFFFFF00"/>
      <name val="Times New Roman"/>
      <family val="1"/>
    </font>
    <font>
      <sz val="11"/>
      <color theme="8" tint="0.79998168889431442"/>
      <name val="Calibri"/>
      <family val="2"/>
      <scheme val="minor"/>
    </font>
    <font>
      <b/>
      <sz val="11"/>
      <color theme="1"/>
      <name val="Times New Roman"/>
      <family val="1"/>
    </font>
    <font>
      <b/>
      <vertAlign val="subscript"/>
      <sz val="11"/>
      <color theme="1"/>
      <name val="Times New Roman"/>
      <family val="1"/>
    </font>
    <font>
      <b/>
      <sz val="11"/>
      <color theme="0" tint="-0.14999847407452621"/>
      <name val="Times New Roman"/>
      <family val="1"/>
    </font>
    <font>
      <b/>
      <sz val="12"/>
      <color theme="0"/>
      <name val="Arial"/>
      <family val="2"/>
    </font>
    <font>
      <b/>
      <sz val="10"/>
      <color theme="0"/>
      <name val="Arial"/>
      <family val="2"/>
    </font>
    <font>
      <b/>
      <sz val="11"/>
      <name val="Calibri"/>
      <family val="2"/>
      <scheme val="minor"/>
    </font>
    <font>
      <b/>
      <sz val="9"/>
      <name val="Arial"/>
      <family val="2"/>
    </font>
    <font>
      <sz val="11"/>
      <name val="Arial"/>
      <family val="2"/>
    </font>
    <font>
      <sz val="11"/>
      <color theme="1"/>
      <name val="Arial"/>
      <family val="2"/>
    </font>
    <font>
      <sz val="11"/>
      <color theme="8" tint="0.79998168889431442"/>
      <name val="Arial"/>
      <family val="2"/>
    </font>
    <font>
      <sz val="11"/>
      <color rgb="FFFF0000"/>
      <name val="Arial"/>
      <family val="2"/>
    </font>
    <font>
      <b/>
      <sz val="11"/>
      <color rgb="FF000000"/>
      <name val="Arial"/>
      <family val="2"/>
    </font>
    <font>
      <sz val="11"/>
      <color rgb="FF000000"/>
      <name val="Arial"/>
      <family val="2"/>
    </font>
    <font>
      <sz val="11"/>
      <name val="Calibri"/>
      <family val="2"/>
    </font>
    <font>
      <b/>
      <sz val="11"/>
      <name val="Arial"/>
      <family val="2"/>
    </font>
    <font>
      <b/>
      <sz val="12"/>
      <color theme="1"/>
      <name val="Calibri"/>
      <family val="2"/>
      <scheme val="minor"/>
    </font>
    <font>
      <sz val="8.5"/>
      <name val="MS Sans Serif"/>
      <family val="2"/>
    </font>
    <font>
      <b/>
      <sz val="10"/>
      <name val="Calibri"/>
      <family val="2"/>
      <scheme val="minor"/>
    </font>
    <font>
      <sz val="10"/>
      <name val="Calibri"/>
      <family val="2"/>
      <scheme val="minor"/>
    </font>
    <font>
      <b/>
      <sz val="10"/>
      <color theme="1"/>
      <name val="Calibri"/>
      <family val="2"/>
      <scheme val="minor"/>
    </font>
    <font>
      <sz val="8.5"/>
      <color theme="1"/>
      <name val="Calibri"/>
      <family val="2"/>
    </font>
    <font>
      <b/>
      <sz val="14"/>
      <name val="Calibri"/>
      <family val="2"/>
      <scheme val="minor"/>
    </font>
    <font>
      <b/>
      <sz val="12"/>
      <color theme="0"/>
      <name val="Calibri"/>
      <family val="2"/>
      <scheme val="minor"/>
    </font>
    <font>
      <b/>
      <sz val="12"/>
      <name val="Calibri"/>
      <family val="2"/>
      <scheme val="minor"/>
    </font>
    <font>
      <sz val="9"/>
      <name val="Calibri"/>
      <family val="2"/>
      <scheme val="minor"/>
    </font>
    <font>
      <b/>
      <sz val="9"/>
      <name val="Calibri"/>
      <family val="2"/>
      <scheme val="minor"/>
    </font>
    <font>
      <b/>
      <sz val="9"/>
      <color theme="1"/>
      <name val="Calibri"/>
      <family val="2"/>
      <scheme val="minor"/>
    </font>
    <font>
      <sz val="10"/>
      <name val="Calibri"/>
      <family val="2"/>
    </font>
    <font>
      <sz val="10"/>
      <name val="Aptos Narrow"/>
      <family val="2"/>
    </font>
    <font>
      <sz val="72"/>
      <color rgb="FFFF0000"/>
      <name val="Times New Roman"/>
      <family val="1"/>
    </font>
    <font>
      <sz val="10"/>
      <color indexed="12"/>
      <name val="Arial"/>
      <family val="2"/>
    </font>
    <font>
      <b/>
      <sz val="10"/>
      <color rgb="FF002060"/>
      <name val="Arial"/>
      <family val="2"/>
    </font>
    <font>
      <b/>
      <sz val="10"/>
      <color rgb="FFFF0000"/>
      <name val="Arial"/>
      <family val="2"/>
    </font>
    <font>
      <b/>
      <sz val="10"/>
      <color rgb="FF7030A0"/>
      <name val="Arial"/>
      <family val="2"/>
    </font>
    <font>
      <sz val="10"/>
      <color rgb="FF002060"/>
      <name val="Arial"/>
      <family val="2"/>
    </font>
    <font>
      <sz val="16"/>
      <name val="Arial"/>
      <family val="2"/>
    </font>
    <font>
      <b/>
      <sz val="14"/>
      <color theme="1"/>
      <name val="Times New Roman"/>
      <family val="1"/>
    </font>
    <font>
      <b/>
      <sz val="12"/>
      <color theme="1"/>
      <name val="Times New Roman"/>
      <family val="1"/>
    </font>
    <font>
      <u/>
      <sz val="12"/>
      <color theme="10"/>
      <name val="Calibri"/>
      <family val="2"/>
      <scheme val="minor"/>
    </font>
  </fonts>
  <fills count="108">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indexed="31"/>
        <bgColor indexed="22"/>
      </patternFill>
    </fill>
    <fill>
      <patternFill patternType="solid">
        <fgColor indexed="31"/>
      </patternFill>
    </fill>
    <fill>
      <patternFill patternType="solid">
        <fgColor indexed="45"/>
        <bgColor indexed="29"/>
      </patternFill>
    </fill>
    <fill>
      <patternFill patternType="solid">
        <fgColor indexed="45"/>
      </patternFill>
    </fill>
    <fill>
      <patternFill patternType="solid">
        <fgColor indexed="42"/>
        <bgColor indexed="27"/>
      </patternFill>
    </fill>
    <fill>
      <patternFill patternType="solid">
        <fgColor indexed="42"/>
      </patternFill>
    </fill>
    <fill>
      <patternFill patternType="solid">
        <fgColor indexed="46"/>
        <bgColor indexed="24"/>
      </patternFill>
    </fill>
    <fill>
      <patternFill patternType="solid">
        <fgColor indexed="46"/>
      </patternFill>
    </fill>
    <fill>
      <patternFill patternType="solid">
        <fgColor indexed="27"/>
        <bgColor indexed="41"/>
      </patternFill>
    </fill>
    <fill>
      <patternFill patternType="solid">
        <fgColor indexed="27"/>
      </patternFill>
    </fill>
    <fill>
      <patternFill patternType="solid">
        <fgColor indexed="47"/>
        <bgColor indexed="22"/>
      </patternFill>
    </fill>
    <fill>
      <patternFill patternType="solid">
        <fgColor indexed="47"/>
      </patternFill>
    </fill>
    <fill>
      <patternFill patternType="solid">
        <fgColor indexed="26"/>
        <bgColor indexed="9"/>
      </patternFill>
    </fill>
    <fill>
      <patternFill patternType="solid">
        <fgColor indexed="43"/>
        <bgColor indexed="42"/>
      </patternFill>
    </fill>
    <fill>
      <patternFill patternType="solid">
        <fgColor indexed="46"/>
        <bgColor indexed="45"/>
      </patternFill>
    </fill>
    <fill>
      <patternFill patternType="solid">
        <fgColor indexed="44"/>
        <bgColor indexed="31"/>
      </patternFill>
    </fill>
    <fill>
      <patternFill patternType="solid">
        <fgColor indexed="44"/>
      </patternFill>
    </fill>
    <fill>
      <patternFill patternType="solid">
        <fgColor indexed="29"/>
        <bgColor indexed="45"/>
      </patternFill>
    </fill>
    <fill>
      <patternFill patternType="solid">
        <fgColor indexed="29"/>
      </patternFill>
    </fill>
    <fill>
      <patternFill patternType="solid">
        <fgColor indexed="11"/>
        <bgColor indexed="49"/>
      </patternFill>
    </fill>
    <fill>
      <patternFill patternType="solid">
        <fgColor indexed="11"/>
      </patternFill>
    </fill>
    <fill>
      <patternFill patternType="solid">
        <fgColor indexed="51"/>
        <bgColor indexed="13"/>
      </patternFill>
    </fill>
    <fill>
      <patternFill patternType="solid">
        <fgColor indexed="51"/>
      </patternFill>
    </fill>
    <fill>
      <patternFill patternType="solid">
        <fgColor indexed="22"/>
        <bgColor indexed="31"/>
      </patternFill>
    </fill>
    <fill>
      <patternFill patternType="solid">
        <fgColor indexed="30"/>
        <bgColor indexed="21"/>
      </patternFill>
    </fill>
    <fill>
      <patternFill patternType="solid">
        <fgColor indexed="30"/>
      </patternFill>
    </fill>
    <fill>
      <patternFill patternType="solid">
        <fgColor indexed="20"/>
        <bgColor indexed="36"/>
      </patternFill>
    </fill>
    <fill>
      <patternFill patternType="solid">
        <fgColor indexed="36"/>
      </patternFill>
    </fill>
    <fill>
      <patternFill patternType="solid">
        <fgColor indexed="49"/>
        <bgColor indexed="40"/>
      </patternFill>
    </fill>
    <fill>
      <patternFill patternType="solid">
        <fgColor indexed="49"/>
      </patternFill>
    </fill>
    <fill>
      <patternFill patternType="solid">
        <fgColor indexed="52"/>
        <bgColor indexed="51"/>
      </patternFill>
    </fill>
    <fill>
      <patternFill patternType="solid">
        <fgColor indexed="52"/>
      </patternFill>
    </fill>
    <fill>
      <patternFill patternType="solid">
        <fgColor indexed="49"/>
        <bgColor indexed="15"/>
      </patternFill>
    </fill>
    <fill>
      <patternFill patternType="solid">
        <fgColor indexed="62"/>
        <bgColor indexed="56"/>
      </patternFill>
    </fill>
    <fill>
      <patternFill patternType="solid">
        <fgColor indexed="62"/>
      </patternFill>
    </fill>
    <fill>
      <patternFill patternType="solid">
        <fgColor indexed="10"/>
        <bgColor indexed="60"/>
      </patternFill>
    </fill>
    <fill>
      <patternFill patternType="solid">
        <fgColor indexed="10"/>
      </patternFill>
    </fill>
    <fill>
      <patternFill patternType="solid">
        <fgColor indexed="57"/>
        <bgColor indexed="21"/>
      </patternFill>
    </fill>
    <fill>
      <patternFill patternType="solid">
        <fgColor indexed="57"/>
      </patternFill>
    </fill>
    <fill>
      <patternFill patternType="solid">
        <fgColor indexed="53"/>
        <bgColor indexed="52"/>
      </patternFill>
    </fill>
    <fill>
      <patternFill patternType="solid">
        <fgColor indexed="53"/>
      </patternFill>
    </fill>
    <fill>
      <patternFill patternType="solid">
        <fgColor indexed="22"/>
      </patternFill>
    </fill>
    <fill>
      <patternFill patternType="solid">
        <fgColor indexed="55"/>
        <bgColor indexed="23"/>
      </patternFill>
    </fill>
    <fill>
      <patternFill patternType="solid">
        <fgColor indexed="55"/>
        <bgColor indexed="24"/>
      </patternFill>
    </fill>
    <fill>
      <patternFill patternType="solid">
        <fgColor indexed="55"/>
      </patternFill>
    </fill>
    <fill>
      <patternFill patternType="solid">
        <fgColor indexed="54"/>
        <bgColor indexed="23"/>
      </patternFill>
    </fill>
    <fill>
      <patternFill patternType="solid">
        <fgColor indexed="43"/>
        <bgColor indexed="26"/>
      </patternFill>
    </fill>
    <fill>
      <patternFill patternType="solid">
        <fgColor indexed="43"/>
      </patternFill>
    </fill>
    <fill>
      <patternFill patternType="solid">
        <fgColor indexed="26"/>
      </patternFill>
    </fill>
    <fill>
      <patternFill patternType="solid">
        <fgColor theme="0" tint="-0.149998474074526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10"/>
        <bgColor indexed="64"/>
      </patternFill>
    </fill>
    <fill>
      <patternFill patternType="solid">
        <fgColor theme="8" tint="0.79998168889431442"/>
        <bgColor indexed="64"/>
      </patternFill>
    </fill>
    <fill>
      <patternFill patternType="solid">
        <fgColor theme="2" tint="-9.9978637043366805E-2"/>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0" tint="-0.249977111117893"/>
        <bgColor indexed="64"/>
      </patternFill>
    </fill>
    <fill>
      <patternFill patternType="solid">
        <fgColor theme="2"/>
        <bgColor indexed="64"/>
      </patternFill>
    </fill>
    <fill>
      <patternFill patternType="solid">
        <fgColor rgb="FFFFFF00"/>
        <bgColor indexed="64"/>
      </patternFill>
    </fill>
    <fill>
      <patternFill patternType="solid">
        <fgColor theme="4" tint="-0.249977111117893"/>
        <bgColor indexed="64"/>
      </patternFill>
    </fill>
    <fill>
      <patternFill patternType="solid">
        <fgColor theme="7" tint="0.79998168889431442"/>
        <bgColor indexed="64"/>
      </patternFill>
    </fill>
    <fill>
      <patternFill patternType="solid">
        <fgColor theme="2" tint="-0.14999847407452621"/>
        <bgColor indexed="64"/>
      </patternFill>
    </fill>
    <fill>
      <patternFill patternType="solid">
        <fgColor theme="4" tint="0.59999389629810485"/>
        <bgColor indexed="64"/>
      </patternFill>
    </fill>
    <fill>
      <patternFill patternType="solid">
        <fgColor theme="0" tint="-0.34998626667073579"/>
        <bgColor indexed="64"/>
      </patternFill>
    </fill>
    <fill>
      <patternFill patternType="solid">
        <fgColor theme="1" tint="0.499984740745262"/>
        <bgColor indexed="64"/>
      </patternFill>
    </fill>
    <fill>
      <patternFill patternType="solid">
        <fgColor theme="2" tint="-0.499984740745262"/>
        <bgColor indexed="64"/>
      </patternFill>
    </fill>
    <fill>
      <patternFill patternType="solid">
        <fgColor theme="2" tint="-0.249977111117893"/>
        <bgColor indexed="64"/>
      </patternFill>
    </fill>
    <fill>
      <patternFill patternType="solid">
        <fgColor theme="3" tint="0.499984740745262"/>
        <bgColor indexed="64"/>
      </patternFill>
    </fill>
    <fill>
      <patternFill patternType="solid">
        <fgColor theme="3" tint="0.89999084444715716"/>
        <bgColor indexed="64"/>
      </patternFill>
    </fill>
    <fill>
      <patternFill patternType="solid">
        <fgColor theme="1"/>
        <bgColor indexed="64"/>
      </patternFill>
    </fill>
    <fill>
      <patternFill patternType="solid">
        <fgColor theme="6" tint="0.59999389629810485"/>
        <bgColor indexed="64"/>
      </patternFill>
    </fill>
    <fill>
      <patternFill patternType="solid">
        <fgColor theme="0" tint="-4.9989318521683403E-2"/>
        <bgColor indexed="64"/>
      </patternFill>
    </fill>
    <fill>
      <patternFill patternType="solid">
        <fgColor rgb="FFFFFFCC"/>
        <bgColor indexed="64"/>
      </patternFill>
    </fill>
    <fill>
      <patternFill patternType="solid">
        <fgColor theme="3" tint="0.79998168889431442"/>
        <bgColor indexed="64"/>
      </patternFill>
    </fill>
  </fills>
  <borders count="15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bottom/>
      <diagonal/>
    </border>
    <border>
      <left style="thin">
        <color auto="1"/>
      </left>
      <right style="thin">
        <color auto="1"/>
      </right>
      <top/>
      <bottom style="hair">
        <color auto="1"/>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54"/>
      </bottom>
      <diagonal/>
    </border>
    <border>
      <left/>
      <right/>
      <top/>
      <bottom style="thick">
        <color indexed="56"/>
      </bottom>
      <diagonal/>
    </border>
    <border>
      <left/>
      <right/>
      <top/>
      <bottom style="thick">
        <color indexed="48"/>
      </bottom>
      <diagonal/>
    </border>
    <border>
      <left/>
      <right/>
      <top/>
      <bottom style="thin">
        <color indexed="62"/>
      </bottom>
      <diagonal/>
    </border>
    <border>
      <left/>
      <right/>
      <top/>
      <bottom style="thick">
        <color indexed="49"/>
      </bottom>
      <diagonal/>
    </border>
    <border>
      <left/>
      <right/>
      <top/>
      <bottom style="thin">
        <color indexed="48"/>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style="thin">
        <color auto="1"/>
      </left>
      <right/>
      <top style="thin">
        <color auto="1"/>
      </top>
      <bottom style="thin">
        <color auto="1"/>
      </bottom>
      <diagonal/>
    </border>
    <border>
      <left style="medium">
        <color indexed="64"/>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medium">
        <color auto="1"/>
      </bottom>
      <diagonal/>
    </border>
    <border>
      <left/>
      <right style="thin">
        <color indexed="64"/>
      </right>
      <top style="thin">
        <color indexed="64"/>
      </top>
      <bottom style="medium">
        <color indexed="64"/>
      </bottom>
      <diagonal/>
    </border>
    <border>
      <left/>
      <right/>
      <top style="thin">
        <color indexed="64"/>
      </top>
      <bottom style="thin">
        <color indexed="64"/>
      </bottom>
      <diagonal/>
    </border>
    <border>
      <left style="thin">
        <color auto="1"/>
      </left>
      <right style="medium">
        <color auto="1"/>
      </right>
      <top style="thin">
        <color auto="1"/>
      </top>
      <bottom style="thin">
        <color auto="1"/>
      </bottom>
      <diagonal/>
    </border>
    <border>
      <left style="thin">
        <color indexed="64"/>
      </left>
      <right style="medium">
        <color indexed="64"/>
      </right>
      <top style="thin">
        <color indexed="64"/>
      </top>
      <bottom style="medium">
        <color indexed="64"/>
      </bottom>
      <diagonal/>
    </border>
    <border>
      <left style="thin">
        <color auto="1"/>
      </left>
      <right style="medium">
        <color indexed="64"/>
      </right>
      <top style="medium">
        <color indexed="64"/>
      </top>
      <bottom style="thin">
        <color auto="1"/>
      </bottom>
      <diagonal/>
    </border>
    <border>
      <left style="medium">
        <color indexed="64"/>
      </left>
      <right style="thin">
        <color indexed="64"/>
      </right>
      <top style="hair">
        <color indexed="64"/>
      </top>
      <bottom style="hair">
        <color indexed="64"/>
      </bottom>
      <diagonal/>
    </border>
    <border>
      <left style="thin">
        <color auto="1"/>
      </left>
      <right style="thin">
        <color auto="1"/>
      </right>
      <top style="hair">
        <color auto="1"/>
      </top>
      <bottom style="hair">
        <color auto="1"/>
      </bottom>
      <diagonal/>
    </border>
    <border>
      <left style="thin">
        <color indexed="64"/>
      </left>
      <right style="medium">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bottom style="thin">
        <color indexed="64"/>
      </bottom>
      <diagonal/>
    </border>
    <border>
      <left style="thin">
        <color indexed="64"/>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style="thin">
        <color indexed="64"/>
      </bottom>
      <diagonal/>
    </border>
    <border>
      <left/>
      <right style="thin">
        <color indexed="64"/>
      </right>
      <top style="thin">
        <color indexed="64"/>
      </top>
      <bottom/>
      <diagonal/>
    </border>
    <border>
      <left/>
      <right style="thin">
        <color indexed="64"/>
      </right>
      <top style="medium">
        <color indexed="64"/>
      </top>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auto="1"/>
      </left>
      <right style="thin">
        <color auto="1"/>
      </right>
      <top style="thin">
        <color auto="1"/>
      </top>
      <bottom style="medium">
        <color indexed="64"/>
      </bottom>
      <diagonal/>
    </border>
    <border>
      <left/>
      <right/>
      <top style="thin">
        <color indexed="64"/>
      </top>
      <bottom style="double">
        <color indexed="64"/>
      </bottom>
      <diagonal/>
    </border>
    <border>
      <left/>
      <right style="medium">
        <color auto="1"/>
      </right>
      <top style="thin">
        <color auto="1"/>
      </top>
      <bottom style="thin">
        <color auto="1"/>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hair">
        <color auto="1"/>
      </bottom>
      <diagonal/>
    </border>
    <border>
      <left/>
      <right style="thin">
        <color indexed="64"/>
      </right>
      <top style="thin">
        <color indexed="64"/>
      </top>
      <bottom style="hair">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medium">
        <color indexed="64"/>
      </right>
      <top style="thin">
        <color indexed="64"/>
      </top>
      <bottom style="hair">
        <color auto="1"/>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style="thin">
        <color auto="1"/>
      </right>
      <top style="thin">
        <color auto="1"/>
      </top>
      <bottom style="hair">
        <color indexed="64"/>
      </bottom>
      <diagonal/>
    </border>
    <border>
      <left style="medium">
        <color indexed="64"/>
      </left>
      <right/>
      <top style="thin">
        <color auto="1"/>
      </top>
      <bottom style="thin">
        <color auto="1"/>
      </bottom>
      <diagonal/>
    </border>
    <border>
      <left style="medium">
        <color indexed="64"/>
      </left>
      <right/>
      <top style="thin">
        <color indexed="64"/>
      </top>
      <bottom/>
      <diagonal/>
    </border>
    <border>
      <left style="medium">
        <color indexed="64"/>
      </left>
      <right style="thin">
        <color indexed="64"/>
      </right>
      <top/>
      <bottom style="hair">
        <color indexed="64"/>
      </bottom>
      <diagonal/>
    </border>
    <border>
      <left/>
      <right style="thin">
        <color indexed="64"/>
      </right>
      <top style="hair">
        <color indexed="64"/>
      </top>
      <bottom style="medium">
        <color indexed="64"/>
      </bottom>
      <diagonal/>
    </border>
    <border>
      <left style="hair">
        <color indexed="64"/>
      </left>
      <right style="medium">
        <color indexed="64"/>
      </right>
      <top style="hair">
        <color indexed="64"/>
      </top>
      <bottom style="hair">
        <color indexed="64"/>
      </bottom>
      <diagonal/>
    </border>
    <border>
      <left/>
      <right style="medium">
        <color indexed="64"/>
      </right>
      <top style="hair">
        <color indexed="64"/>
      </top>
      <bottom style="thin">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style="hair">
        <color indexed="64"/>
      </top>
      <bottom style="thin">
        <color indexed="64"/>
      </bottom>
      <diagonal/>
    </border>
    <border>
      <left/>
      <right style="medium">
        <color indexed="64"/>
      </right>
      <top style="thin">
        <color indexed="64"/>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right style="medium">
        <color indexed="64"/>
      </right>
      <top/>
      <bottom style="hair">
        <color indexed="64"/>
      </bottom>
      <diagonal/>
    </border>
    <border>
      <left/>
      <right style="hair">
        <color indexed="64"/>
      </right>
      <top style="hair">
        <color indexed="64"/>
      </top>
      <bottom style="hair">
        <color indexed="64"/>
      </bottom>
      <diagonal/>
    </border>
    <border>
      <left/>
      <right style="medium">
        <color indexed="64"/>
      </right>
      <top style="thin">
        <color indexed="64"/>
      </top>
      <bottom style="hair">
        <color indexed="64"/>
      </bottom>
      <diagonal/>
    </border>
    <border>
      <left/>
      <right style="medium">
        <color indexed="64"/>
      </right>
      <top style="hair">
        <color indexed="64"/>
      </top>
      <bottom style="medium">
        <color indexed="64"/>
      </bottom>
      <diagonal/>
    </border>
    <border>
      <left style="thin">
        <color auto="1"/>
      </left>
      <right style="medium">
        <color indexed="64"/>
      </right>
      <top style="hair">
        <color auto="1"/>
      </top>
      <bottom style="thin">
        <color indexed="64"/>
      </bottom>
      <diagonal/>
    </border>
    <border>
      <left style="thin">
        <color auto="1"/>
      </left>
      <right style="medium">
        <color auto="1"/>
      </right>
      <top style="thin">
        <color auto="1"/>
      </top>
      <bottom/>
      <diagonal/>
    </border>
    <border>
      <left style="thin">
        <color indexed="64"/>
      </left>
      <right style="medium">
        <color indexed="64"/>
      </right>
      <top/>
      <bottom style="hair">
        <color indexed="64"/>
      </bottom>
      <diagonal/>
    </border>
    <border>
      <left style="medium">
        <color indexed="64"/>
      </left>
      <right style="thin">
        <color indexed="64"/>
      </right>
      <top style="hair">
        <color indexed="64"/>
      </top>
      <bottom style="thin">
        <color indexed="64"/>
      </bottom>
      <diagonal/>
    </border>
    <border>
      <left style="medium">
        <color indexed="64"/>
      </left>
      <right/>
      <top style="thin">
        <color indexed="64"/>
      </top>
      <bottom style="hair">
        <color indexed="64"/>
      </bottom>
      <diagonal/>
    </border>
    <border>
      <left style="medium">
        <color indexed="64"/>
      </left>
      <right/>
      <top style="hair">
        <color indexed="64"/>
      </top>
      <bottom style="hair">
        <color indexed="64"/>
      </bottom>
      <diagonal/>
    </border>
    <border>
      <left/>
      <right/>
      <top style="hair">
        <color auto="1"/>
      </top>
      <bottom style="hair">
        <color auto="1"/>
      </bottom>
      <diagonal/>
    </border>
    <border>
      <left/>
      <right style="medium">
        <color auto="1"/>
      </right>
      <top style="hair">
        <color indexed="64"/>
      </top>
      <bottom style="hair">
        <color indexed="64"/>
      </bottom>
      <diagonal/>
    </border>
    <border>
      <left style="medium">
        <color indexed="64"/>
      </left>
      <right/>
      <top style="hair">
        <color indexed="64"/>
      </top>
      <bottom/>
      <diagonal/>
    </border>
    <border>
      <left/>
      <right/>
      <top style="hair">
        <color auto="1"/>
      </top>
      <bottom/>
      <diagonal/>
    </border>
    <border>
      <left/>
      <right style="thin">
        <color indexed="64"/>
      </right>
      <top style="thin">
        <color indexed="64"/>
      </top>
      <bottom style="thin">
        <color indexed="64"/>
      </bottom>
      <diagonal/>
    </border>
    <border>
      <left style="medium">
        <color indexed="64"/>
      </left>
      <right/>
      <top/>
      <bottom style="hair">
        <color indexed="64"/>
      </bottom>
      <diagonal/>
    </border>
    <border>
      <left/>
      <right style="medium">
        <color auto="1"/>
      </right>
      <top style="hair">
        <color auto="1"/>
      </top>
      <bottom/>
      <diagonal/>
    </border>
    <border>
      <left style="medium">
        <color auto="1"/>
      </left>
      <right/>
      <top style="hair">
        <color auto="1"/>
      </top>
      <bottom style="thin">
        <color auto="1"/>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hair">
        <color auto="1"/>
      </top>
      <bottom style="hair">
        <color auto="1"/>
      </bottom>
      <diagonal/>
    </border>
    <border>
      <left/>
      <right style="thin">
        <color indexed="64"/>
      </right>
      <top style="hair">
        <color auto="1"/>
      </top>
      <bottom style="hair">
        <color auto="1"/>
      </bottom>
      <diagonal/>
    </border>
    <border>
      <left style="thin">
        <color auto="1"/>
      </left>
      <right/>
      <top/>
      <bottom style="hair">
        <color rgb="FF000000"/>
      </bottom>
      <diagonal/>
    </border>
    <border>
      <left style="thin">
        <color auto="1"/>
      </left>
      <right/>
      <top style="hair">
        <color rgb="FF000000"/>
      </top>
      <bottom style="hair">
        <color rgb="FF000000"/>
      </bottom>
      <diagonal/>
    </border>
    <border>
      <left style="thin">
        <color auto="1"/>
      </left>
      <right/>
      <top style="medium">
        <color indexed="64"/>
      </top>
      <bottom style="thin">
        <color auto="1"/>
      </bottom>
      <diagonal/>
    </border>
    <border>
      <left/>
      <right style="thin">
        <color indexed="64"/>
      </right>
      <top style="medium">
        <color indexed="64"/>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thin">
        <color auto="1"/>
      </right>
      <top style="hair">
        <color auto="1"/>
      </top>
      <bottom/>
      <diagonal/>
    </border>
    <border>
      <left style="medium">
        <color indexed="64"/>
      </left>
      <right/>
      <top style="thin">
        <color indexed="64"/>
      </top>
      <bottom style="medium">
        <color indexed="64"/>
      </bottom>
      <diagonal/>
    </border>
    <border>
      <left/>
      <right/>
      <top style="thin">
        <color indexed="64"/>
      </top>
      <bottom style="medium">
        <color auto="1"/>
      </bottom>
      <diagonal/>
    </border>
    <border>
      <left/>
      <right style="medium">
        <color indexed="64"/>
      </right>
      <top style="thin">
        <color indexed="64"/>
      </top>
      <bottom style="medium">
        <color auto="1"/>
      </bottom>
      <diagonal/>
    </border>
    <border>
      <left style="thin">
        <color indexed="64"/>
      </left>
      <right style="thin">
        <color indexed="64"/>
      </right>
      <top style="thin">
        <color indexed="64"/>
      </top>
      <bottom style="double">
        <color indexed="64"/>
      </bottom>
      <diagonal/>
    </border>
    <border>
      <left style="medium">
        <color auto="1"/>
      </left>
      <right style="thin">
        <color auto="1"/>
      </right>
      <top style="double">
        <color indexed="64"/>
      </top>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medium">
        <color auto="1"/>
      </right>
      <top style="double">
        <color indexed="64"/>
      </top>
      <bottom style="thin">
        <color indexed="64"/>
      </bottom>
      <diagonal/>
    </border>
    <border>
      <left style="medium">
        <color auto="1"/>
      </left>
      <right style="thin">
        <color auto="1"/>
      </right>
      <top/>
      <bottom style="double">
        <color indexed="64"/>
      </bottom>
      <diagonal/>
    </border>
    <border>
      <left/>
      <right style="medium">
        <color auto="1"/>
      </right>
      <top style="thin">
        <color indexed="64"/>
      </top>
      <bottom style="double">
        <color indexed="64"/>
      </bottom>
      <diagonal/>
    </border>
    <border>
      <left style="thin">
        <color indexed="64"/>
      </left>
      <right/>
      <top style="hair">
        <color auto="1"/>
      </top>
      <bottom/>
      <diagonal/>
    </border>
    <border>
      <left style="thin">
        <color indexed="64"/>
      </left>
      <right style="thin">
        <color indexed="64"/>
      </right>
      <top style="hair">
        <color auto="1"/>
      </top>
      <bottom style="double">
        <color indexed="64"/>
      </bottom>
      <diagonal/>
    </border>
    <border>
      <left style="thin">
        <color indexed="64"/>
      </left>
      <right/>
      <top style="hair">
        <color auto="1"/>
      </top>
      <bottom style="double">
        <color indexed="64"/>
      </bottom>
      <diagonal/>
    </border>
    <border>
      <left/>
      <right style="thin">
        <color indexed="64"/>
      </right>
      <top style="hair">
        <color auto="1"/>
      </top>
      <bottom style="double">
        <color indexed="64"/>
      </bottom>
      <diagonal/>
    </border>
    <border>
      <left style="thin">
        <color theme="1"/>
      </left>
      <right style="thin">
        <color theme="1"/>
      </right>
      <top style="thin">
        <color theme="1"/>
      </top>
      <bottom style="thin">
        <color theme="1"/>
      </bottom>
      <diagonal/>
    </border>
    <border>
      <left style="thin">
        <color indexed="64"/>
      </left>
      <right/>
      <top style="thin">
        <color theme="1"/>
      </top>
      <bottom style="thin">
        <color indexed="64"/>
      </bottom>
      <diagonal/>
    </border>
    <border>
      <left/>
      <right style="thin">
        <color indexed="64"/>
      </right>
      <top style="thin">
        <color theme="1"/>
      </top>
      <bottom style="thin">
        <color indexed="64"/>
      </bottom>
      <diagonal/>
    </border>
  </borders>
  <cellStyleXfs count="44082">
    <xf numFmtId="0" fontId="0"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0" fontId="5" fillId="0" borderId="0"/>
    <xf numFmtId="0" fontId="5" fillId="0" borderId="0"/>
    <xf numFmtId="165"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0" fontId="4" fillId="0" borderId="0"/>
    <xf numFmtId="0" fontId="5" fillId="0" borderId="0"/>
    <xf numFmtId="43" fontId="4" fillId="0" borderId="0" applyFont="0" applyFill="0" applyBorder="0" applyAlignment="0" applyProtection="0"/>
    <xf numFmtId="0" fontId="5" fillId="0" borderId="0"/>
    <xf numFmtId="0" fontId="5" fillId="0" borderId="0"/>
    <xf numFmtId="43" fontId="5" fillId="0" borderId="0" applyFont="0" applyFill="0" applyBorder="0" applyAlignment="0" applyProtection="0"/>
    <xf numFmtId="43" fontId="5" fillId="0" borderId="0" applyFont="0" applyFill="0" applyBorder="0" applyAlignment="0" applyProtection="0"/>
    <xf numFmtId="0" fontId="2" fillId="0" borderId="0"/>
    <xf numFmtId="43"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12" fillId="0" borderId="0"/>
    <xf numFmtId="0" fontId="2" fillId="0" borderId="0"/>
    <xf numFmtId="44" fontId="2" fillId="0" borderId="0" applyFont="0" applyFill="0" applyBorder="0" applyAlignment="0" applyProtection="0"/>
    <xf numFmtId="0" fontId="2" fillId="0" borderId="0"/>
    <xf numFmtId="44" fontId="2" fillId="0" borderId="0" applyFont="0" applyFill="0" applyBorder="0" applyAlignment="0" applyProtection="0"/>
    <xf numFmtId="0" fontId="5" fillId="0" borderId="0"/>
    <xf numFmtId="9" fontId="12" fillId="0" borderId="0" applyFont="0" applyFill="0" applyBorder="0" applyAlignment="0" applyProtection="0"/>
    <xf numFmtId="0" fontId="2" fillId="0" borderId="0"/>
    <xf numFmtId="0" fontId="2" fillId="0" borderId="0"/>
    <xf numFmtId="0" fontId="2" fillId="0" borderId="0"/>
    <xf numFmtId="0" fontId="2" fillId="0" borderId="0"/>
    <xf numFmtId="44" fontId="2" fillId="0" borderId="0" applyFont="0" applyFill="0" applyBorder="0" applyAlignment="0" applyProtection="0"/>
    <xf numFmtId="9" fontId="2" fillId="0" borderId="0" applyFont="0" applyFill="0" applyBorder="0" applyAlignment="0" applyProtection="0"/>
    <xf numFmtId="0" fontId="5" fillId="0" borderId="0"/>
    <xf numFmtId="0" fontId="2" fillId="0" borderId="0"/>
    <xf numFmtId="44" fontId="2" fillId="0" borderId="0" applyFont="0" applyFill="0" applyBorder="0" applyAlignment="0" applyProtection="0"/>
    <xf numFmtId="0" fontId="2" fillId="0" borderId="0"/>
    <xf numFmtId="43" fontId="1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13" fillId="0" borderId="0"/>
    <xf numFmtId="0" fontId="2" fillId="0" borderId="0"/>
    <xf numFmtId="0" fontId="14" fillId="4"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16" borderId="0" applyNumberFormat="0" applyBorder="0" applyAlignment="0" applyProtection="0"/>
    <xf numFmtId="0" fontId="14" fillId="4" borderId="0" applyNumberFormat="0" applyBorder="0" applyAlignment="0" applyProtection="0"/>
    <xf numFmtId="0" fontId="14" fillId="16" borderId="0" applyNumberFormat="0" applyBorder="0" applyAlignment="0" applyProtection="0"/>
    <xf numFmtId="0" fontId="14" fillId="4" borderId="0" applyNumberFormat="0" applyBorder="0" applyAlignment="0" applyProtection="0"/>
    <xf numFmtId="0" fontId="14" fillId="16" borderId="0" applyNumberFormat="0" applyBorder="0" applyAlignment="0" applyProtection="0"/>
    <xf numFmtId="0" fontId="14" fillId="5" borderId="0" applyNumberFormat="0" applyBorder="0" applyAlignment="0" applyProtection="0"/>
    <xf numFmtId="0" fontId="14" fillId="4" borderId="0" applyNumberFormat="0" applyBorder="0" applyAlignment="0" applyProtection="0"/>
    <xf numFmtId="0" fontId="14" fillId="4" borderId="0" applyNumberFormat="0" applyBorder="0" applyAlignment="0" applyProtection="0"/>
    <xf numFmtId="0" fontId="14" fillId="4" borderId="0" applyNumberFormat="0" applyBorder="0" applyAlignment="0" applyProtection="0"/>
    <xf numFmtId="0" fontId="14" fillId="4" borderId="0" applyNumberFormat="0" applyBorder="0" applyAlignment="0" applyProtection="0"/>
    <xf numFmtId="0" fontId="14" fillId="4" borderId="0" applyNumberFormat="0" applyBorder="0" applyAlignment="0" applyProtection="0"/>
    <xf numFmtId="0" fontId="14" fillId="6" borderId="0" applyNumberFormat="0" applyBorder="0" applyAlignment="0" applyProtection="0"/>
    <xf numFmtId="0" fontId="14" fillId="14" borderId="0" applyNumberFormat="0" applyBorder="0" applyAlignment="0" applyProtection="0"/>
    <xf numFmtId="0" fontId="14" fillId="6" borderId="0" applyNumberFormat="0" applyBorder="0" applyAlignment="0" applyProtection="0"/>
    <xf numFmtId="0" fontId="14" fillId="14" borderId="0" applyNumberFormat="0" applyBorder="0" applyAlignment="0" applyProtection="0"/>
    <xf numFmtId="0" fontId="14" fillId="6" borderId="0" applyNumberFormat="0" applyBorder="0" applyAlignment="0" applyProtection="0"/>
    <xf numFmtId="0" fontId="14" fillId="14" borderId="0" applyNumberFormat="0" applyBorder="0" applyAlignment="0" applyProtection="0"/>
    <xf numFmtId="0" fontId="14" fillId="7"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8" borderId="0" applyNumberFormat="0" applyBorder="0" applyAlignment="0" applyProtection="0"/>
    <xf numFmtId="0" fontId="14" fillId="17" borderId="0" applyNumberFormat="0" applyBorder="0" applyAlignment="0" applyProtection="0"/>
    <xf numFmtId="0" fontId="14" fillId="8" borderId="0" applyNumberFormat="0" applyBorder="0" applyAlignment="0" applyProtection="0"/>
    <xf numFmtId="0" fontId="14" fillId="17" borderId="0" applyNumberFormat="0" applyBorder="0" applyAlignment="0" applyProtection="0"/>
    <xf numFmtId="0" fontId="14" fillId="8" borderId="0" applyNumberFormat="0" applyBorder="0" applyAlignment="0" applyProtection="0"/>
    <xf numFmtId="0" fontId="14" fillId="17" borderId="0" applyNumberFormat="0" applyBorder="0" applyAlignment="0" applyProtection="0"/>
    <xf numFmtId="0" fontId="14" fillId="9"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10" borderId="0" applyNumberFormat="0" applyBorder="0" applyAlignment="0" applyProtection="0"/>
    <xf numFmtId="0" fontId="14" fillId="16" borderId="0" applyNumberFormat="0" applyBorder="0" applyAlignment="0" applyProtection="0"/>
    <xf numFmtId="0" fontId="14" fillId="10" borderId="0" applyNumberFormat="0" applyBorder="0" applyAlignment="0" applyProtection="0"/>
    <xf numFmtId="0" fontId="14" fillId="16" borderId="0" applyNumberFormat="0" applyBorder="0" applyAlignment="0" applyProtection="0"/>
    <xf numFmtId="0" fontId="14" fillId="18" borderId="0" applyNumberFormat="0" applyBorder="0" applyAlignment="0" applyProtection="0"/>
    <xf numFmtId="0" fontId="14" fillId="10" borderId="0" applyNumberFormat="0" applyBorder="0" applyAlignment="0" applyProtection="0"/>
    <xf numFmtId="0" fontId="14" fillId="18" borderId="0" applyNumberFormat="0" applyBorder="0" applyAlignment="0" applyProtection="0"/>
    <xf numFmtId="0" fontId="14" fillId="16" borderId="0" applyNumberFormat="0" applyBorder="0" applyAlignment="0" applyProtection="0"/>
    <xf numFmtId="0" fontId="14" fillId="18" borderId="0" applyNumberFormat="0" applyBorder="0" applyAlignment="0" applyProtection="0"/>
    <xf numFmtId="0" fontId="14" fillId="11" borderId="0" applyNumberFormat="0" applyBorder="0" applyAlignment="0" applyProtection="0"/>
    <xf numFmtId="0" fontId="14" fillId="16"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8"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4" borderId="0" applyNumberFormat="0" applyBorder="0" applyAlignment="0" applyProtection="0"/>
    <xf numFmtId="0" fontId="14" fillId="6" borderId="0" applyNumberFormat="0" applyBorder="0" applyAlignment="0" applyProtection="0"/>
    <xf numFmtId="0" fontId="14" fillId="8" borderId="0" applyNumberFormat="0" applyBorder="0" applyAlignment="0" applyProtection="0"/>
    <xf numFmtId="0" fontId="14" fillId="10" borderId="0" applyNumberFormat="0" applyBorder="0" applyAlignment="0" applyProtection="0"/>
    <xf numFmtId="0" fontId="14" fillId="12" borderId="0" applyNumberFormat="0" applyBorder="0" applyAlignment="0" applyProtection="0"/>
    <xf numFmtId="0" fontId="14" fillId="14"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20" borderId="0" applyNumberFormat="0" applyBorder="0" applyAlignment="0" applyProtection="0"/>
    <xf numFmtId="0" fontId="14" fillId="21"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3" borderId="0" applyNumberFormat="0" applyBorder="0" applyAlignment="0" applyProtection="0"/>
    <xf numFmtId="0" fontId="14" fillId="23" borderId="0" applyNumberFormat="0" applyBorder="0" applyAlignment="0" applyProtection="0"/>
    <xf numFmtId="0" fontId="14" fillId="24"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20" borderId="0" applyNumberFormat="0" applyBorder="0" applyAlignment="0" applyProtection="0"/>
    <xf numFmtId="0" fontId="14" fillId="25"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19" borderId="0" applyNumberFormat="0" applyBorder="0" applyAlignment="0" applyProtection="0"/>
    <xf numFmtId="0" fontId="14" fillId="27" borderId="0" applyNumberFormat="0" applyBorder="0" applyAlignment="0" applyProtection="0"/>
    <xf numFmtId="0" fontId="14" fillId="19" borderId="0" applyNumberFormat="0" applyBorder="0" applyAlignment="0" applyProtection="0"/>
    <xf numFmtId="0" fontId="14" fillId="27" borderId="0" applyNumberFormat="0" applyBorder="0" applyAlignment="0" applyProtection="0"/>
    <xf numFmtId="0" fontId="14" fillId="19" borderId="0" applyNumberFormat="0" applyBorder="0" applyAlignment="0" applyProtection="0"/>
    <xf numFmtId="0" fontId="14" fillId="27" borderId="0" applyNumberFormat="0" applyBorder="0" applyAlignment="0" applyProtection="0"/>
    <xf numFmtId="0" fontId="14" fillId="20"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21" borderId="0" applyNumberFormat="0" applyBorder="0" applyAlignment="0" applyProtection="0"/>
    <xf numFmtId="0" fontId="14" fillId="21" borderId="0" applyNumberFormat="0" applyBorder="0" applyAlignment="0" applyProtection="0"/>
    <xf numFmtId="0" fontId="14" fillId="21"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1" borderId="0" applyNumberFormat="0" applyBorder="0" applyAlignment="0" applyProtection="0"/>
    <xf numFmtId="0" fontId="14" fillId="21" borderId="0" applyNumberFormat="0" applyBorder="0" applyAlignment="0" applyProtection="0"/>
    <xf numFmtId="0" fontId="14" fillId="23" borderId="0" applyNumberFormat="0" applyBorder="0" applyAlignment="0" applyProtection="0"/>
    <xf numFmtId="0" fontId="14" fillId="17" borderId="0" applyNumberFormat="0" applyBorder="0" applyAlignment="0" applyProtection="0"/>
    <xf numFmtId="0" fontId="14" fillId="23" borderId="0" applyNumberFormat="0" applyBorder="0" applyAlignment="0" applyProtection="0"/>
    <xf numFmtId="0" fontId="14" fillId="17" borderId="0" applyNumberFormat="0" applyBorder="0" applyAlignment="0" applyProtection="0"/>
    <xf numFmtId="0" fontId="14" fillId="23" borderId="0" applyNumberFormat="0" applyBorder="0" applyAlignment="0" applyProtection="0"/>
    <xf numFmtId="0" fontId="14" fillId="17" borderId="0" applyNumberFormat="0" applyBorder="0" applyAlignment="0" applyProtection="0"/>
    <xf numFmtId="0" fontId="14" fillId="24" borderId="0" applyNumberFormat="0" applyBorder="0" applyAlignment="0" applyProtection="0"/>
    <xf numFmtId="0" fontId="14" fillId="23" borderId="0" applyNumberFormat="0" applyBorder="0" applyAlignment="0" applyProtection="0"/>
    <xf numFmtId="0" fontId="14" fillId="23" borderId="0" applyNumberFormat="0" applyBorder="0" applyAlignment="0" applyProtection="0"/>
    <xf numFmtId="0" fontId="14" fillId="23" borderId="0" applyNumberFormat="0" applyBorder="0" applyAlignment="0" applyProtection="0"/>
    <xf numFmtId="0" fontId="14" fillId="23" borderId="0" applyNumberFormat="0" applyBorder="0" applyAlignment="0" applyProtection="0"/>
    <xf numFmtId="0" fontId="14" fillId="23" borderId="0" applyNumberFormat="0" applyBorder="0" applyAlignment="0" applyProtection="0"/>
    <xf numFmtId="0" fontId="14" fillId="10" borderId="0" applyNumberFormat="0" applyBorder="0" applyAlignment="0" applyProtection="0"/>
    <xf numFmtId="0" fontId="14" fillId="27" borderId="0" applyNumberFormat="0" applyBorder="0" applyAlignment="0" applyProtection="0"/>
    <xf numFmtId="0" fontId="14" fillId="10" borderId="0" applyNumberFormat="0" applyBorder="0" applyAlignment="0" applyProtection="0"/>
    <xf numFmtId="0" fontId="14" fillId="27" borderId="0" applyNumberFormat="0" applyBorder="0" applyAlignment="0" applyProtection="0"/>
    <xf numFmtId="0" fontId="14" fillId="18" borderId="0" applyNumberFormat="0" applyBorder="0" applyAlignment="0" applyProtection="0"/>
    <xf numFmtId="0" fontId="14" fillId="10" borderId="0" applyNumberFormat="0" applyBorder="0" applyAlignment="0" applyProtection="0"/>
    <xf numFmtId="0" fontId="14" fillId="18" borderId="0" applyNumberFormat="0" applyBorder="0" applyAlignment="0" applyProtection="0"/>
    <xf numFmtId="0" fontId="14" fillId="27" borderId="0" applyNumberFormat="0" applyBorder="0" applyAlignment="0" applyProtection="0"/>
    <xf numFmtId="0" fontId="14" fillId="18" borderId="0" applyNumberFormat="0" applyBorder="0" applyAlignment="0" applyProtection="0"/>
    <xf numFmtId="0" fontId="14" fillId="11" borderId="0" applyNumberFormat="0" applyBorder="0" applyAlignment="0" applyProtection="0"/>
    <xf numFmtId="0" fontId="14" fillId="27"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8"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20"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25" borderId="0" applyNumberFormat="0" applyBorder="0" applyAlignment="0" applyProtection="0"/>
    <xf numFmtId="0" fontId="14" fillId="14" borderId="0" applyNumberFormat="0" applyBorder="0" applyAlignment="0" applyProtection="0"/>
    <xf numFmtId="0" fontId="14" fillId="25" borderId="0" applyNumberFormat="0" applyBorder="0" applyAlignment="0" applyProtection="0"/>
    <xf numFmtId="0" fontId="14" fillId="14" borderId="0" applyNumberFormat="0" applyBorder="0" applyAlignment="0" applyProtection="0"/>
    <xf numFmtId="0" fontId="14" fillId="25" borderId="0" applyNumberFormat="0" applyBorder="0" applyAlignment="0" applyProtection="0"/>
    <xf numFmtId="0" fontId="14" fillId="14" borderId="0" applyNumberFormat="0" applyBorder="0" applyAlignment="0" applyProtection="0"/>
    <xf numFmtId="0" fontId="14" fillId="26" borderId="0" applyNumberFormat="0" applyBorder="0" applyAlignment="0" applyProtection="0"/>
    <xf numFmtId="0" fontId="14" fillId="25" borderId="0" applyNumberFormat="0" applyBorder="0" applyAlignment="0" applyProtection="0"/>
    <xf numFmtId="0" fontId="14" fillId="25" borderId="0" applyNumberFormat="0" applyBorder="0" applyAlignment="0" applyProtection="0"/>
    <xf numFmtId="0" fontId="14" fillId="25" borderId="0" applyNumberFormat="0" applyBorder="0" applyAlignment="0" applyProtection="0"/>
    <xf numFmtId="0" fontId="14" fillId="25" borderId="0" applyNumberFormat="0" applyBorder="0" applyAlignment="0" applyProtection="0"/>
    <xf numFmtId="0" fontId="14" fillId="25" borderId="0" applyNumberFormat="0" applyBorder="0" applyAlignment="0" applyProtection="0"/>
    <xf numFmtId="0" fontId="14" fillId="19" borderId="0" applyNumberFormat="0" applyBorder="0" applyAlignment="0" applyProtection="0"/>
    <xf numFmtId="0" fontId="14" fillId="21" borderId="0" applyNumberFormat="0" applyBorder="0" applyAlignment="0" applyProtection="0"/>
    <xf numFmtId="0" fontId="14" fillId="23" borderId="0" applyNumberFormat="0" applyBorder="0" applyAlignment="0" applyProtection="0"/>
    <xf numFmtId="0" fontId="14" fillId="10" borderId="0" applyNumberFormat="0" applyBorder="0" applyAlignment="0" applyProtection="0"/>
    <xf numFmtId="0" fontId="14" fillId="19" borderId="0" applyNumberFormat="0" applyBorder="0" applyAlignment="0" applyProtection="0"/>
    <xf numFmtId="0" fontId="14" fillId="25" borderId="0" applyNumberFormat="0" applyBorder="0" applyAlignment="0" applyProtection="0"/>
    <xf numFmtId="0" fontId="15" fillId="28" borderId="0" applyNumberFormat="0" applyBorder="0" applyAlignment="0" applyProtection="0"/>
    <xf numFmtId="0" fontId="15" fillId="28" borderId="0" applyNumberFormat="0" applyBorder="0" applyAlignment="0" applyProtection="0"/>
    <xf numFmtId="0" fontId="15" fillId="29"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2" borderId="0" applyNumberFormat="0" applyBorder="0" applyAlignment="0" applyProtection="0"/>
    <xf numFmtId="0" fontId="15" fillId="23" borderId="0" applyNumberFormat="0" applyBorder="0" applyAlignment="0" applyProtection="0"/>
    <xf numFmtId="0" fontId="15" fillId="23" borderId="0" applyNumberFormat="0" applyBorder="0" applyAlignment="0" applyProtection="0"/>
    <xf numFmtId="0" fontId="15" fillId="24"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1" borderId="0" applyNumberFormat="0" applyBorder="0" applyAlignment="0" applyProtection="0"/>
    <xf numFmtId="0" fontId="15" fillId="32" borderId="0" applyNumberFormat="0" applyBorder="0" applyAlignment="0" applyProtection="0"/>
    <xf numFmtId="0" fontId="15" fillId="32" borderId="0" applyNumberFormat="0" applyBorder="0" applyAlignment="0" applyProtection="0"/>
    <xf numFmtId="0" fontId="15" fillId="33"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5" borderId="0" applyNumberFormat="0" applyBorder="0" applyAlignment="0" applyProtection="0"/>
    <xf numFmtId="0" fontId="15" fillId="28" borderId="0" applyNumberFormat="0" applyBorder="0" applyAlignment="0" applyProtection="0"/>
    <xf numFmtId="0" fontId="15" fillId="32" borderId="0" applyNumberFormat="0" applyBorder="0" applyAlignment="0" applyProtection="0"/>
    <xf numFmtId="0" fontId="15" fillId="28" borderId="0" applyNumberFormat="0" applyBorder="0" applyAlignment="0" applyProtection="0"/>
    <xf numFmtId="0" fontId="15" fillId="32" borderId="0" applyNumberFormat="0" applyBorder="0" applyAlignment="0" applyProtection="0"/>
    <xf numFmtId="0" fontId="15" fillId="28" borderId="0" applyNumberFormat="0" applyBorder="0" applyAlignment="0" applyProtection="0"/>
    <xf numFmtId="0" fontId="15" fillId="32" borderId="0" applyNumberFormat="0" applyBorder="0" applyAlignment="0" applyProtection="0"/>
    <xf numFmtId="0" fontId="15" fillId="29" borderId="0" applyNumberFormat="0" applyBorder="0" applyAlignment="0" applyProtection="0"/>
    <xf numFmtId="0" fontId="15" fillId="28" borderId="0" applyNumberFormat="0" applyBorder="0" applyAlignment="0" applyProtection="0"/>
    <xf numFmtId="0" fontId="15" fillId="28"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2" borderId="0" applyNumberFormat="0" applyBorder="0" applyAlignment="0" applyProtection="0"/>
    <xf numFmtId="0" fontId="15" fillId="21" borderId="0" applyNumberFormat="0" applyBorder="0" applyAlignment="0" applyProtection="0"/>
    <xf numFmtId="0" fontId="15" fillId="23" borderId="0" applyNumberFormat="0" applyBorder="0" applyAlignment="0" applyProtection="0"/>
    <xf numFmtId="0" fontId="15" fillId="17" borderId="0" applyNumberFormat="0" applyBorder="0" applyAlignment="0" applyProtection="0"/>
    <xf numFmtId="0" fontId="15" fillId="23" borderId="0" applyNumberFormat="0" applyBorder="0" applyAlignment="0" applyProtection="0"/>
    <xf numFmtId="0" fontId="15" fillId="17" borderId="0" applyNumberFormat="0" applyBorder="0" applyAlignment="0" applyProtection="0"/>
    <xf numFmtId="0" fontId="15" fillId="23" borderId="0" applyNumberFormat="0" applyBorder="0" applyAlignment="0" applyProtection="0"/>
    <xf numFmtId="0" fontId="15" fillId="17" borderId="0" applyNumberFormat="0" applyBorder="0" applyAlignment="0" applyProtection="0"/>
    <xf numFmtId="0" fontId="15" fillId="24" borderId="0" applyNumberFormat="0" applyBorder="0" applyAlignment="0" applyProtection="0"/>
    <xf numFmtId="0" fontId="15" fillId="23" borderId="0" applyNumberFormat="0" applyBorder="0" applyAlignment="0" applyProtection="0"/>
    <xf numFmtId="0" fontId="15" fillId="23" borderId="0" applyNumberFormat="0" applyBorder="0" applyAlignment="0" applyProtection="0"/>
    <xf numFmtId="0" fontId="15" fillId="30" borderId="0" applyNumberFormat="0" applyBorder="0" applyAlignment="0" applyProtection="0"/>
    <xf numFmtId="0" fontId="15" fillId="27" borderId="0" applyNumberFormat="0" applyBorder="0" applyAlignment="0" applyProtection="0"/>
    <xf numFmtId="0" fontId="15" fillId="30" borderId="0" applyNumberFormat="0" applyBorder="0" applyAlignment="0" applyProtection="0"/>
    <xf numFmtId="0" fontId="15" fillId="27" borderId="0" applyNumberFormat="0" applyBorder="0" applyAlignment="0" applyProtection="0"/>
    <xf numFmtId="0" fontId="15" fillId="30" borderId="0" applyNumberFormat="0" applyBorder="0" applyAlignment="0" applyProtection="0"/>
    <xf numFmtId="0" fontId="15" fillId="27" borderId="0" applyNumberFormat="0" applyBorder="0" applyAlignment="0" applyProtection="0"/>
    <xf numFmtId="0" fontId="15" fillId="31"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2" borderId="0" applyNumberFormat="0" applyBorder="0" applyAlignment="0" applyProtection="0"/>
    <xf numFmtId="0" fontId="15" fillId="36" borderId="0" applyNumberFormat="0" applyBorder="0" applyAlignment="0" applyProtection="0"/>
    <xf numFmtId="0" fontId="15" fillId="32" borderId="0" applyNumberFormat="0" applyBorder="0" applyAlignment="0" applyProtection="0"/>
    <xf numFmtId="0" fontId="15" fillId="36" borderId="0" applyNumberFormat="0" applyBorder="0" applyAlignment="0" applyProtection="0"/>
    <xf numFmtId="0" fontId="15" fillId="33" borderId="0" applyNumberFormat="0" applyBorder="0" applyAlignment="0" applyProtection="0"/>
    <xf numFmtId="0" fontId="15" fillId="32" borderId="0" applyNumberFormat="0" applyBorder="0" applyAlignment="0" applyProtection="0"/>
    <xf numFmtId="0" fontId="15" fillId="36" borderId="0" applyNumberFormat="0" applyBorder="0" applyAlignment="0" applyProtection="0"/>
    <xf numFmtId="0" fontId="15" fillId="34" borderId="0" applyNumberFormat="0" applyBorder="0" applyAlignment="0" applyProtection="0"/>
    <xf numFmtId="0" fontId="15" fillId="14" borderId="0" applyNumberFormat="0" applyBorder="0" applyAlignment="0" applyProtection="0"/>
    <xf numFmtId="0" fontId="15" fillId="34" borderId="0" applyNumberFormat="0" applyBorder="0" applyAlignment="0" applyProtection="0"/>
    <xf numFmtId="0" fontId="15" fillId="14" borderId="0" applyNumberFormat="0" applyBorder="0" applyAlignment="0" applyProtection="0"/>
    <xf numFmtId="0" fontId="15" fillId="34" borderId="0" applyNumberFormat="0" applyBorder="0" applyAlignment="0" applyProtection="0"/>
    <xf numFmtId="0" fontId="15" fillId="14" borderId="0" applyNumberFormat="0" applyBorder="0" applyAlignment="0" applyProtection="0"/>
    <xf numFmtId="0" fontId="15" fillId="35"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28" borderId="0" applyNumberFormat="0" applyBorder="0" applyAlignment="0" applyProtection="0"/>
    <xf numFmtId="0" fontId="15" fillId="21" borderId="0" applyNumberFormat="0" applyBorder="0" applyAlignment="0" applyProtection="0"/>
    <xf numFmtId="0" fontId="15" fillId="23" borderId="0" applyNumberFormat="0" applyBorder="0" applyAlignment="0" applyProtection="0"/>
    <xf numFmtId="0" fontId="15" fillId="30" borderId="0" applyNumberFormat="0" applyBorder="0" applyAlignment="0" applyProtection="0"/>
    <xf numFmtId="0" fontId="15" fillId="32" borderId="0" applyNumberFormat="0" applyBorder="0" applyAlignment="0" applyProtection="0"/>
    <xf numFmtId="0" fontId="15" fillId="34"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8"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40"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2"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1" borderId="0" applyNumberFormat="0" applyBorder="0" applyAlignment="0" applyProtection="0"/>
    <xf numFmtId="0" fontId="15" fillId="32" borderId="0" applyNumberFormat="0" applyBorder="0" applyAlignment="0" applyProtection="0"/>
    <xf numFmtId="0" fontId="15" fillId="32" borderId="0" applyNumberFormat="0" applyBorder="0" applyAlignment="0" applyProtection="0"/>
    <xf numFmtId="0" fontId="15" fillId="3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4"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7"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45" borderId="20" applyNumberFormat="0" applyAlignment="0" applyProtection="0"/>
    <xf numFmtId="0" fontId="18" fillId="45" borderId="20" applyNumberFormat="0" applyAlignment="0" applyProtection="0"/>
    <xf numFmtId="0" fontId="18" fillId="45" borderId="20" applyNumberFormat="0" applyAlignment="0" applyProtection="0"/>
    <xf numFmtId="0" fontId="18" fillId="45" borderId="20" applyNumberFormat="0" applyAlignment="0" applyProtection="0"/>
    <xf numFmtId="0" fontId="18" fillId="45" borderId="20" applyNumberFormat="0" applyAlignment="0" applyProtection="0"/>
    <xf numFmtId="0" fontId="18" fillId="45" borderId="20" applyNumberFormat="0" applyAlignment="0" applyProtection="0"/>
    <xf numFmtId="0" fontId="18" fillId="45" borderId="20" applyNumberFormat="0" applyAlignment="0" applyProtection="0"/>
    <xf numFmtId="0" fontId="18" fillId="45" borderId="20" applyNumberFormat="0" applyAlignment="0" applyProtection="0"/>
    <xf numFmtId="0" fontId="18" fillId="45" borderId="20" applyNumberFormat="0" applyAlignment="0" applyProtection="0"/>
    <xf numFmtId="0" fontId="18" fillId="45" borderId="20" applyNumberFormat="0" applyAlignment="0" applyProtection="0"/>
    <xf numFmtId="0" fontId="18" fillId="45" borderId="20" applyNumberFormat="0" applyAlignment="0" applyProtection="0"/>
    <xf numFmtId="0" fontId="18" fillId="45" borderId="20" applyNumberFormat="0" applyAlignment="0" applyProtection="0"/>
    <xf numFmtId="0" fontId="18" fillId="45" borderId="20" applyNumberFormat="0" applyAlignment="0" applyProtection="0"/>
    <xf numFmtId="0" fontId="18" fillId="45" borderId="20" applyNumberFormat="0" applyAlignment="0" applyProtection="0"/>
    <xf numFmtId="0" fontId="18" fillId="45"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45" borderId="20" applyNumberFormat="0" applyAlignment="0" applyProtection="0"/>
    <xf numFmtId="0" fontId="18" fillId="45" borderId="20" applyNumberFormat="0" applyAlignment="0" applyProtection="0"/>
    <xf numFmtId="0" fontId="18" fillId="45" borderId="20" applyNumberFormat="0" applyAlignment="0" applyProtection="0"/>
    <xf numFmtId="0" fontId="18" fillId="45" borderId="20" applyNumberFormat="0" applyAlignment="0" applyProtection="0"/>
    <xf numFmtId="0" fontId="18" fillId="45"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27"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16"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16"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16"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16" borderId="20" applyNumberFormat="0" applyAlignment="0" applyProtection="0"/>
    <xf numFmtId="0" fontId="18" fillId="27" borderId="20" applyNumberFormat="0" applyAlignment="0" applyProtection="0"/>
    <xf numFmtId="0" fontId="18" fillId="45" borderId="20" applyNumberFormat="0" applyAlignment="0" applyProtection="0"/>
    <xf numFmtId="0" fontId="18" fillId="45" borderId="20" applyNumberFormat="0" applyAlignment="0" applyProtection="0"/>
    <xf numFmtId="0" fontId="18" fillId="45" borderId="20" applyNumberFormat="0" applyAlignment="0" applyProtection="0"/>
    <xf numFmtId="0" fontId="18" fillId="45" borderId="20" applyNumberFormat="0" applyAlignment="0" applyProtection="0"/>
    <xf numFmtId="0" fontId="18" fillId="45" borderId="20" applyNumberFormat="0" applyAlignment="0" applyProtection="0"/>
    <xf numFmtId="0" fontId="18" fillId="45" borderId="20" applyNumberFormat="0" applyAlignment="0" applyProtection="0"/>
    <xf numFmtId="0" fontId="18" fillId="45" borderId="20" applyNumberFormat="0" applyAlignment="0" applyProtection="0"/>
    <xf numFmtId="0" fontId="18" fillId="45" borderId="20" applyNumberFormat="0" applyAlignment="0" applyProtection="0"/>
    <xf numFmtId="0" fontId="18" fillId="45" borderId="20" applyNumberFormat="0" applyAlignment="0" applyProtection="0"/>
    <xf numFmtId="0" fontId="18" fillId="45" borderId="20" applyNumberFormat="0" applyAlignment="0" applyProtection="0"/>
    <xf numFmtId="0" fontId="18" fillId="45" borderId="20" applyNumberFormat="0" applyAlignment="0" applyProtection="0"/>
    <xf numFmtId="0" fontId="18" fillId="45" borderId="20" applyNumberFormat="0" applyAlignment="0" applyProtection="0"/>
    <xf numFmtId="0" fontId="18" fillId="45" borderId="20" applyNumberFormat="0" applyAlignment="0" applyProtection="0"/>
    <xf numFmtId="0" fontId="18" fillId="27" borderId="20" applyNumberFormat="0" applyAlignment="0" applyProtection="0"/>
    <xf numFmtId="0" fontId="18" fillId="45" borderId="20" applyNumberFormat="0" applyAlignment="0" applyProtection="0"/>
    <xf numFmtId="0" fontId="18" fillId="45" borderId="20" applyNumberFormat="0" applyAlignment="0" applyProtection="0"/>
    <xf numFmtId="0" fontId="18" fillId="45" borderId="20" applyNumberFormat="0" applyAlignment="0" applyProtection="0"/>
    <xf numFmtId="0" fontId="18" fillId="45" borderId="20" applyNumberFormat="0" applyAlignment="0" applyProtection="0"/>
    <xf numFmtId="0" fontId="18" fillId="45" borderId="20" applyNumberFormat="0" applyAlignment="0" applyProtection="0"/>
    <xf numFmtId="0" fontId="18" fillId="45" borderId="20" applyNumberFormat="0" applyAlignment="0" applyProtection="0"/>
    <xf numFmtId="0" fontId="18" fillId="45"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8" fillId="27" borderId="20" applyNumberFormat="0" applyAlignment="0" applyProtection="0"/>
    <xf numFmtId="0" fontId="19" fillId="0" borderId="0"/>
    <xf numFmtId="0" fontId="20" fillId="46" borderId="21" applyNumberFormat="0" applyAlignment="0" applyProtection="0"/>
    <xf numFmtId="0" fontId="20" fillId="47" borderId="21" applyNumberFormat="0" applyAlignment="0" applyProtection="0"/>
    <xf numFmtId="0" fontId="20" fillId="46" borderId="21" applyNumberFormat="0" applyAlignment="0" applyProtection="0"/>
    <xf numFmtId="0" fontId="20" fillId="47" borderId="21" applyNumberFormat="0" applyAlignment="0" applyProtection="0"/>
    <xf numFmtId="0" fontId="20" fillId="48" borderId="21" applyNumberFormat="0" applyAlignment="0" applyProtection="0"/>
    <xf numFmtId="0" fontId="20" fillId="46" borderId="21" applyNumberFormat="0" applyAlignment="0" applyProtection="0"/>
    <xf numFmtId="0" fontId="20" fillId="47" borderId="21" applyNumberFormat="0" applyAlignment="0" applyProtection="0"/>
    <xf numFmtId="0" fontId="21" fillId="0" borderId="22" applyNumberFormat="0" applyFill="0" applyAlignment="0" applyProtection="0"/>
    <xf numFmtId="0" fontId="21" fillId="0" borderId="22" applyNumberFormat="0" applyFill="0" applyAlignment="0" applyProtection="0"/>
    <xf numFmtId="0" fontId="20" fillId="46" borderId="21" applyNumberFormat="0" applyAlignment="0" applyProtection="0"/>
    <xf numFmtId="0" fontId="20" fillId="46" borderId="21" applyNumberFormat="0" applyAlignment="0" applyProtection="0"/>
    <xf numFmtId="0" fontId="20" fillId="48" borderId="21" applyNumberFormat="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167" fontId="5" fillId="0" borderId="0" applyFont="0" applyFill="0" applyBorder="0" applyAlignment="0" applyProtection="0"/>
    <xf numFmtId="0" fontId="22" fillId="0" borderId="0">
      <protection locked="0"/>
    </xf>
    <xf numFmtId="0" fontId="15" fillId="37" borderId="0" applyNumberFormat="0" applyBorder="0" applyAlignment="0" applyProtection="0"/>
    <xf numFmtId="0" fontId="15" fillId="32" borderId="0" applyNumberFormat="0" applyBorder="0" applyAlignment="0" applyProtection="0"/>
    <xf numFmtId="0" fontId="15" fillId="37" borderId="0" applyNumberFormat="0" applyBorder="0" applyAlignment="0" applyProtection="0"/>
    <xf numFmtId="0" fontId="15" fillId="32" borderId="0" applyNumberFormat="0" applyBorder="0" applyAlignment="0" applyProtection="0"/>
    <xf numFmtId="0" fontId="15" fillId="37" borderId="0" applyNumberFormat="0" applyBorder="0" applyAlignment="0" applyProtection="0"/>
    <xf numFmtId="0" fontId="15" fillId="32" borderId="0" applyNumberFormat="0" applyBorder="0" applyAlignment="0" applyProtection="0"/>
    <xf numFmtId="0" fontId="15" fillId="38"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40" borderId="0" applyNumberFormat="0" applyBorder="0" applyAlignment="0" applyProtection="0"/>
    <xf numFmtId="0" fontId="15" fillId="39"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2" borderId="0" applyNumberFormat="0" applyBorder="0" applyAlignment="0" applyProtection="0"/>
    <xf numFmtId="0" fontId="15" fillId="41" borderId="0" applyNumberFormat="0" applyBorder="0" applyAlignment="0" applyProtection="0"/>
    <xf numFmtId="0" fontId="15" fillId="30" borderId="0" applyNumberFormat="0" applyBorder="0" applyAlignment="0" applyProtection="0"/>
    <xf numFmtId="0" fontId="15" fillId="49" borderId="0" applyNumberFormat="0" applyBorder="0" applyAlignment="0" applyProtection="0"/>
    <xf numFmtId="0" fontId="15" fillId="30" borderId="0" applyNumberFormat="0" applyBorder="0" applyAlignment="0" applyProtection="0"/>
    <xf numFmtId="0" fontId="15" fillId="49" borderId="0" applyNumberFormat="0" applyBorder="0" applyAlignment="0" applyProtection="0"/>
    <xf numFmtId="0" fontId="15" fillId="30" borderId="0" applyNumberFormat="0" applyBorder="0" applyAlignment="0" applyProtection="0"/>
    <xf numFmtId="0" fontId="15" fillId="49" borderId="0" applyNumberFormat="0" applyBorder="0" applyAlignment="0" applyProtection="0"/>
    <xf numFmtId="0" fontId="15" fillId="31"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2" borderId="0" applyNumberFormat="0" applyBorder="0" applyAlignment="0" applyProtection="0"/>
    <xf numFmtId="0" fontId="15" fillId="36" borderId="0" applyNumberFormat="0" applyBorder="0" applyAlignment="0" applyProtection="0"/>
    <xf numFmtId="0" fontId="15" fillId="32" borderId="0" applyNumberFormat="0" applyBorder="0" applyAlignment="0" applyProtection="0"/>
    <xf numFmtId="0" fontId="15" fillId="36" borderId="0" applyNumberFormat="0" applyBorder="0" applyAlignment="0" applyProtection="0"/>
    <xf numFmtId="0" fontId="15" fillId="33" borderId="0" applyNumberFormat="0" applyBorder="0" applyAlignment="0" applyProtection="0"/>
    <xf numFmtId="0" fontId="15" fillId="32" borderId="0" applyNumberFormat="0" applyBorder="0" applyAlignment="0" applyProtection="0"/>
    <xf numFmtId="0" fontId="15" fillId="36"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4" borderId="0" applyNumberFormat="0" applyBorder="0" applyAlignment="0" applyProtection="0"/>
    <xf numFmtId="0" fontId="15" fillId="43" borderId="0" applyNumberFormat="0" applyBorder="0" applyAlignment="0" applyProtection="0"/>
    <xf numFmtId="0" fontId="15" fillId="37" borderId="0" applyNumberFormat="0" applyBorder="0" applyAlignment="0" applyProtection="0"/>
    <xf numFmtId="0" fontId="15" fillId="39" borderId="0" applyNumberFormat="0" applyBorder="0" applyAlignment="0" applyProtection="0"/>
    <xf numFmtId="0" fontId="15" fillId="41" borderId="0" applyNumberFormat="0" applyBorder="0" applyAlignment="0" applyProtection="0"/>
    <xf numFmtId="0" fontId="15" fillId="30" borderId="0" applyNumberFormat="0" applyBorder="0" applyAlignment="0" applyProtection="0"/>
    <xf numFmtId="0" fontId="15" fillId="32" borderId="0" applyNumberFormat="0" applyBorder="0" applyAlignment="0" applyProtection="0"/>
    <xf numFmtId="0" fontId="15" fillId="43" borderId="0" applyNumberFormat="0" applyBorder="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5" borderId="20" applyNumberFormat="0" applyAlignment="0" applyProtection="0"/>
    <xf numFmtId="0" fontId="23" fillId="15" borderId="20" applyNumberFormat="0" applyAlignment="0" applyProtection="0"/>
    <xf numFmtId="0" fontId="23" fillId="15" borderId="20" applyNumberFormat="0" applyAlignment="0" applyProtection="0"/>
    <xf numFmtId="0" fontId="23" fillId="15" borderId="20" applyNumberFormat="0" applyAlignment="0" applyProtection="0"/>
    <xf numFmtId="0" fontId="23" fillId="15" borderId="20" applyNumberFormat="0" applyAlignment="0" applyProtection="0"/>
    <xf numFmtId="0" fontId="23" fillId="15" borderId="20" applyNumberFormat="0" applyAlignment="0" applyProtection="0"/>
    <xf numFmtId="0" fontId="23" fillId="15" borderId="20" applyNumberFormat="0" applyAlignment="0" applyProtection="0"/>
    <xf numFmtId="0" fontId="23" fillId="15" borderId="20" applyNumberFormat="0" applyAlignment="0" applyProtection="0"/>
    <xf numFmtId="0" fontId="23" fillId="15" borderId="20" applyNumberFormat="0" applyAlignment="0" applyProtection="0"/>
    <xf numFmtId="0" fontId="23" fillId="15" borderId="20" applyNumberFormat="0" applyAlignment="0" applyProtection="0"/>
    <xf numFmtId="0" fontId="23" fillId="15" borderId="20" applyNumberFormat="0" applyAlignment="0" applyProtection="0"/>
    <xf numFmtId="0" fontId="23" fillId="15" borderId="20" applyNumberFormat="0" applyAlignment="0" applyProtection="0"/>
    <xf numFmtId="0" fontId="23" fillId="15" borderId="20" applyNumberFormat="0" applyAlignment="0" applyProtection="0"/>
    <xf numFmtId="0" fontId="23" fillId="15" borderId="20" applyNumberFormat="0" applyAlignment="0" applyProtection="0"/>
    <xf numFmtId="0" fontId="23" fillId="15" borderId="20" applyNumberFormat="0" applyAlignment="0" applyProtection="0"/>
    <xf numFmtId="0" fontId="23" fillId="15" borderId="20" applyNumberFormat="0" applyAlignment="0" applyProtection="0"/>
    <xf numFmtId="0" fontId="23" fillId="15" borderId="20" applyNumberFormat="0" applyAlignment="0" applyProtection="0"/>
    <xf numFmtId="0" fontId="23" fillId="15" borderId="20" applyNumberFormat="0" applyAlignment="0" applyProtection="0"/>
    <xf numFmtId="0" fontId="23" fillId="15" borderId="20" applyNumberFormat="0" applyAlignment="0" applyProtection="0"/>
    <xf numFmtId="0" fontId="23" fillId="15"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168" fontId="24" fillId="0" borderId="0" applyFont="0" applyFill="0" applyBorder="0" applyAlignment="0" applyProtection="0"/>
    <xf numFmtId="169" fontId="5" fillId="0" borderId="0"/>
    <xf numFmtId="169" fontId="14" fillId="0" borderId="0"/>
    <xf numFmtId="0" fontId="5" fillId="0" borderId="0"/>
    <xf numFmtId="0" fontId="14" fillId="0" borderId="0"/>
    <xf numFmtId="0" fontId="14" fillId="0" borderId="0"/>
    <xf numFmtId="9" fontId="5" fillId="0" borderId="0"/>
    <xf numFmtId="170" fontId="5" fillId="0" borderId="0" applyFill="0" applyBorder="0" applyAlignment="0" applyProtection="0"/>
    <xf numFmtId="0" fontId="25" fillId="0" borderId="0" applyNumberFormat="0" applyFill="0" applyBorder="0" applyAlignment="0" applyProtection="0"/>
    <xf numFmtId="171" fontId="22" fillId="0" borderId="0">
      <protection locked="0"/>
    </xf>
    <xf numFmtId="0" fontId="17" fillId="8"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26" fillId="0" borderId="23" applyNumberFormat="0" applyFill="0" applyAlignment="0" applyProtection="0"/>
    <xf numFmtId="0" fontId="27" fillId="0" borderId="0" applyNumberFormat="0" applyFill="0" applyBorder="0" applyAlignment="0" applyProtection="0"/>
    <xf numFmtId="0" fontId="28" fillId="0" borderId="24" applyNumberFormat="0" applyFill="0" applyAlignment="0" applyProtection="0"/>
    <xf numFmtId="0" fontId="29" fillId="0" borderId="25" applyNumberFormat="0" applyFill="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3" fillId="0" borderId="0" applyNumberFormat="0" applyFill="0" applyBorder="0" applyAlignment="0" applyProtection="0"/>
    <xf numFmtId="0" fontId="31" fillId="0" borderId="0" applyNumberFormat="0" applyFill="0" applyBorder="0" applyAlignment="0" applyProtection="0">
      <alignment vertical="top"/>
      <protection locked="0"/>
    </xf>
    <xf numFmtId="0" fontId="16" fillId="6" borderId="0" applyNumberFormat="0" applyBorder="0" applyAlignment="0" applyProtection="0"/>
    <xf numFmtId="0" fontId="16" fillId="6" borderId="0" applyNumberFormat="0" applyBorder="0" applyAlignment="0" applyProtection="0"/>
    <xf numFmtId="0" fontId="16" fillId="7" borderId="0" applyNumberFormat="0" applyBorder="0" applyAlignment="0" applyProtection="0"/>
    <xf numFmtId="0" fontId="16" fillId="6" borderId="0" applyNumberFormat="0" applyBorder="0" applyAlignment="0" applyProtection="0"/>
    <xf numFmtId="0" fontId="24" fillId="0" borderId="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5" borderId="20" applyNumberFormat="0" applyAlignment="0" applyProtection="0"/>
    <xf numFmtId="0" fontId="23" fillId="15" borderId="20" applyNumberFormat="0" applyAlignment="0" applyProtection="0"/>
    <xf numFmtId="0" fontId="23" fillId="15" borderId="20" applyNumberFormat="0" applyAlignment="0" applyProtection="0"/>
    <xf numFmtId="0" fontId="23" fillId="15" borderId="20" applyNumberFormat="0" applyAlignment="0" applyProtection="0"/>
    <xf numFmtId="0" fontId="23" fillId="15" borderId="20" applyNumberFormat="0" applyAlignment="0" applyProtection="0"/>
    <xf numFmtId="0" fontId="23" fillId="15" borderId="20" applyNumberFormat="0" applyAlignment="0" applyProtection="0"/>
    <xf numFmtId="0" fontId="23" fillId="15" borderId="20" applyNumberFormat="0" applyAlignment="0" applyProtection="0"/>
    <xf numFmtId="0" fontId="23" fillId="15" borderId="20" applyNumberFormat="0" applyAlignment="0" applyProtection="0"/>
    <xf numFmtId="0" fontId="23" fillId="15" borderId="20" applyNumberFormat="0" applyAlignment="0" applyProtection="0"/>
    <xf numFmtId="0" fontId="23" fillId="15" borderId="20" applyNumberFormat="0" applyAlignment="0" applyProtection="0"/>
    <xf numFmtId="0" fontId="23" fillId="15" borderId="20" applyNumberFormat="0" applyAlignment="0" applyProtection="0"/>
    <xf numFmtId="0" fontId="23" fillId="15" borderId="20" applyNumberFormat="0" applyAlignment="0" applyProtection="0"/>
    <xf numFmtId="0" fontId="23" fillId="15" borderId="20" applyNumberFormat="0" applyAlignment="0" applyProtection="0"/>
    <xf numFmtId="0" fontId="23" fillId="15" borderId="20" applyNumberFormat="0" applyAlignment="0" applyProtection="0"/>
    <xf numFmtId="0" fontId="23" fillId="15"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5" borderId="20" applyNumberFormat="0" applyAlignment="0" applyProtection="0"/>
    <xf numFmtId="0" fontId="23" fillId="15" borderId="20" applyNumberFormat="0" applyAlignment="0" applyProtection="0"/>
    <xf numFmtId="0" fontId="23" fillId="15" borderId="20" applyNumberFormat="0" applyAlignment="0" applyProtection="0"/>
    <xf numFmtId="0" fontId="23" fillId="15" borderId="20" applyNumberFormat="0" applyAlignment="0" applyProtection="0"/>
    <xf numFmtId="0" fontId="23" fillId="15"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3" fillId="14" borderId="20" applyNumberFormat="0" applyAlignment="0" applyProtection="0"/>
    <xf numFmtId="0" fontId="21" fillId="0" borderId="22" applyNumberFormat="0" applyFill="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3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4" fontId="5" fillId="0" borderId="0" applyFill="0" applyBorder="0" applyAlignment="0" applyProtection="0"/>
    <xf numFmtId="44" fontId="5" fillId="0" borderId="0" applyFill="0" applyBorder="0" applyAlignment="0" applyProtection="0"/>
    <xf numFmtId="172" fontId="5" fillId="0" borderId="0" applyFont="0" applyFill="0" applyBorder="0" applyAlignment="0" applyProtection="0"/>
    <xf numFmtId="165" fontId="5" fillId="0" borderId="0" applyFont="0" applyFill="0" applyBorder="0" applyAlignment="0" applyProtection="0"/>
    <xf numFmtId="164" fontId="5" fillId="0" borderId="0" applyFill="0" applyBorder="0" applyAlignment="0" applyProtection="0"/>
    <xf numFmtId="165" fontId="5" fillId="0" borderId="0" applyFont="0" applyFill="0" applyBorder="0" applyAlignment="0" applyProtection="0"/>
    <xf numFmtId="164" fontId="5" fillId="0" borderId="0" applyFill="0" applyBorder="0" applyAlignment="0" applyProtection="0"/>
    <xf numFmtId="172" fontId="5" fillId="0" borderId="0" applyFont="0" applyFill="0" applyBorder="0" applyAlignment="0" applyProtection="0"/>
    <xf numFmtId="44" fontId="5" fillId="0" borderId="0" applyFill="0" applyBorder="0" applyAlignment="0" applyProtection="0"/>
    <xf numFmtId="165" fontId="5" fillId="0" borderId="0" applyFont="0" applyFill="0" applyBorder="0" applyAlignment="0" applyProtection="0"/>
    <xf numFmtId="164" fontId="5" fillId="0" borderId="0" applyFill="0" applyBorder="0" applyAlignment="0" applyProtection="0"/>
    <xf numFmtId="44" fontId="5" fillId="0" borderId="0" applyFill="0" applyBorder="0" applyAlignment="0" applyProtection="0"/>
    <xf numFmtId="164" fontId="5" fillId="0" borderId="0" applyFill="0" applyBorder="0" applyAlignment="0" applyProtection="0"/>
    <xf numFmtId="172"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44" fontId="5" fillId="0" borderId="0" applyFill="0" applyBorder="0" applyAlignment="0" applyProtection="0"/>
    <xf numFmtId="173" fontId="14" fillId="0" borderId="0" applyFill="0" applyBorder="0" applyAlignment="0" applyProtection="0"/>
    <xf numFmtId="173" fontId="14" fillId="0" borderId="0" applyFill="0" applyBorder="0" applyAlignment="0" applyProtection="0"/>
    <xf numFmtId="173" fontId="14" fillId="0" borderId="0" applyFill="0" applyBorder="0" applyAlignment="0" applyProtection="0"/>
    <xf numFmtId="165" fontId="5" fillId="0" borderId="0" applyFill="0" applyBorder="0" applyAlignment="0" applyProtection="0"/>
    <xf numFmtId="165" fontId="5" fillId="0" borderId="0" applyFill="0" applyBorder="0" applyAlignment="0" applyProtection="0"/>
    <xf numFmtId="165" fontId="5" fillId="0" borderId="0" applyFill="0" applyBorder="0" applyAlignment="0" applyProtection="0"/>
    <xf numFmtId="165" fontId="5" fillId="0" borderId="0" applyFont="0" applyFill="0" applyBorder="0" applyAlignment="0" applyProtection="0"/>
    <xf numFmtId="44" fontId="5" fillId="0" borderId="0" applyFill="0" applyBorder="0" applyAlignment="0" applyProtection="0"/>
    <xf numFmtId="173" fontId="14" fillId="0" borderId="0" applyFill="0" applyBorder="0" applyAlignment="0" applyProtection="0"/>
    <xf numFmtId="44" fontId="5" fillId="0" borderId="0" applyFill="0" applyBorder="0" applyAlignment="0" applyProtection="0"/>
    <xf numFmtId="44" fontId="5" fillId="0" borderId="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65" fontId="5" fillId="0" borderId="0" applyFont="0" applyFill="0" applyBorder="0" applyAlignment="0" applyProtection="0"/>
    <xf numFmtId="172" fontId="5" fillId="0" borderId="0" applyFont="0" applyFill="0" applyBorder="0" applyAlignment="0" applyProtection="0"/>
    <xf numFmtId="44" fontId="5" fillId="0" borderId="0" applyFill="0" applyBorder="0" applyAlignment="0" applyProtection="0"/>
    <xf numFmtId="44" fontId="5" fillId="0" borderId="0" applyFill="0" applyBorder="0" applyAlignment="0" applyProtection="0"/>
    <xf numFmtId="169" fontId="5" fillId="0" borderId="0" applyFill="0" applyBorder="0" applyAlignment="0" applyProtection="0"/>
    <xf numFmtId="165" fontId="5" fillId="0" borderId="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14"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5" fillId="0" borderId="0" applyFont="0" applyFill="0" applyBorder="0" applyAlignment="0" applyProtection="0"/>
    <xf numFmtId="165" fontId="14" fillId="0" borderId="0" applyFont="0" applyFill="0" applyBorder="0" applyAlignment="0" applyProtection="0"/>
    <xf numFmtId="165" fontId="5"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14"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14"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32" fillId="0" borderId="0" applyFont="0" applyFill="0" applyBorder="0" applyAlignment="0" applyProtection="0"/>
    <xf numFmtId="165" fontId="5"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3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3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3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0" fontId="33" fillId="50" borderId="0" applyNumberFormat="0" applyBorder="0" applyAlignment="0" applyProtection="0"/>
    <xf numFmtId="0" fontId="33" fillId="17" borderId="0" applyNumberFormat="0" applyBorder="0" applyAlignment="0" applyProtection="0"/>
    <xf numFmtId="0" fontId="33" fillId="50" borderId="0" applyNumberFormat="0" applyBorder="0" applyAlignment="0" applyProtection="0"/>
    <xf numFmtId="0" fontId="33" fillId="17" borderId="0" applyNumberFormat="0" applyBorder="0" applyAlignment="0" applyProtection="0"/>
    <xf numFmtId="0" fontId="33" fillId="50" borderId="0" applyNumberFormat="0" applyBorder="0" applyAlignment="0" applyProtection="0"/>
    <xf numFmtId="0" fontId="33" fillId="17" borderId="0" applyNumberFormat="0" applyBorder="0" applyAlignment="0" applyProtection="0"/>
    <xf numFmtId="0" fontId="33" fillId="51"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1" borderId="0" applyNumberFormat="0" applyBorder="0" applyAlignment="0" applyProtection="0"/>
    <xf numFmtId="0" fontId="32" fillId="0" borderId="0"/>
    <xf numFmtId="0" fontId="5" fillId="0" borderId="0"/>
    <xf numFmtId="0" fontId="32" fillId="0" borderId="0"/>
    <xf numFmtId="0" fontId="32" fillId="0" borderId="0"/>
    <xf numFmtId="0" fontId="3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4" fillId="0" borderId="0"/>
    <xf numFmtId="0" fontId="2" fillId="0" borderId="0"/>
    <xf numFmtId="0" fontId="2" fillId="0" borderId="0"/>
    <xf numFmtId="0" fontId="3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2" fillId="0" borderId="0"/>
    <xf numFmtId="0" fontId="2" fillId="0" borderId="0"/>
    <xf numFmtId="0" fontId="2" fillId="0" borderId="0"/>
    <xf numFmtId="0" fontId="2" fillId="0" borderId="0"/>
    <xf numFmtId="0" fontId="2" fillId="0" borderId="0"/>
    <xf numFmtId="0" fontId="13" fillId="0" borderId="0"/>
    <xf numFmtId="0" fontId="8" fillId="0" borderId="0"/>
    <xf numFmtId="0" fontId="2" fillId="0" borderId="0"/>
    <xf numFmtId="0" fontId="10"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13" fillId="0" borderId="0"/>
    <xf numFmtId="0" fontId="2" fillId="0" borderId="0"/>
    <xf numFmtId="0" fontId="13" fillId="0" borderId="0"/>
    <xf numFmtId="0" fontId="1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2" fillId="0" borderId="0"/>
    <xf numFmtId="0" fontId="2" fillId="0" borderId="0"/>
    <xf numFmtId="0" fontId="2" fillId="0" borderId="0"/>
    <xf numFmtId="0" fontId="2" fillId="0" borderId="0"/>
    <xf numFmtId="0" fontId="3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5" fillId="0" borderId="0"/>
    <xf numFmtId="0" fontId="35" fillId="0" borderId="0"/>
    <xf numFmtId="0" fontId="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3" fillId="0" borderId="0"/>
    <xf numFmtId="0" fontId="14" fillId="0" borderId="0"/>
    <xf numFmtId="0" fontId="14" fillId="0" borderId="0"/>
    <xf numFmtId="0" fontId="14" fillId="0" borderId="0"/>
    <xf numFmtId="0" fontId="5" fillId="0" borderId="0"/>
    <xf numFmtId="0" fontId="5" fillId="0" borderId="0"/>
    <xf numFmtId="0" fontId="14" fillId="0" borderId="0"/>
    <xf numFmtId="0" fontId="5" fillId="0" borderId="0"/>
    <xf numFmtId="174" fontId="24" fillId="0" borderId="0"/>
    <xf numFmtId="0" fontId="32" fillId="0" borderId="0"/>
    <xf numFmtId="174" fontId="24" fillId="0" borderId="0"/>
    <xf numFmtId="0" fontId="5" fillId="0" borderId="0"/>
    <xf numFmtId="0" fontId="5" fillId="0" borderId="0"/>
    <xf numFmtId="0" fontId="11" fillId="0" borderId="0"/>
    <xf numFmtId="0" fontId="5"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32" fillId="0" borderId="0"/>
    <xf numFmtId="0" fontId="32" fillId="0" borderId="0"/>
    <xf numFmtId="0" fontId="32" fillId="0" borderId="0"/>
    <xf numFmtId="0" fontId="32" fillId="0" borderId="0"/>
    <xf numFmtId="0" fontId="2" fillId="0" borderId="0"/>
    <xf numFmtId="0" fontId="32" fillId="0" borderId="0"/>
    <xf numFmtId="0" fontId="32" fillId="0" borderId="0"/>
    <xf numFmtId="0" fontId="3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32" fillId="0" borderId="0"/>
    <xf numFmtId="0" fontId="32" fillId="0" borderId="0"/>
    <xf numFmtId="0" fontId="2" fillId="0" borderId="0"/>
    <xf numFmtId="0" fontId="2" fillId="0" borderId="0"/>
    <xf numFmtId="0" fontId="3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4" fontId="24" fillId="0" borderId="0"/>
    <xf numFmtId="0" fontId="2" fillId="0" borderId="0"/>
    <xf numFmtId="0" fontId="2" fillId="0" borderId="0"/>
    <xf numFmtId="174" fontId="24" fillId="0" borderId="0"/>
    <xf numFmtId="0" fontId="36" fillId="0" borderId="0"/>
    <xf numFmtId="0" fontId="32" fillId="0" borderId="0"/>
    <xf numFmtId="0" fontId="2" fillId="0" borderId="0"/>
    <xf numFmtId="0" fontId="2" fillId="0" borderId="0"/>
    <xf numFmtId="0" fontId="5" fillId="0" borderId="0"/>
    <xf numFmtId="0" fontId="32" fillId="0" borderId="0"/>
    <xf numFmtId="0" fontId="32" fillId="0" borderId="0"/>
    <xf numFmtId="0" fontId="32" fillId="0" borderId="0"/>
    <xf numFmtId="0" fontId="2" fillId="0" borderId="0"/>
    <xf numFmtId="0" fontId="2" fillId="0" borderId="0"/>
    <xf numFmtId="174" fontId="24" fillId="0" borderId="0"/>
    <xf numFmtId="0" fontId="3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4" fontId="24" fillId="0" borderId="0"/>
    <xf numFmtId="0" fontId="2" fillId="0" borderId="0"/>
    <xf numFmtId="0" fontId="2" fillId="0" borderId="0"/>
    <xf numFmtId="174" fontId="24"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5" fillId="0" borderId="0"/>
    <xf numFmtId="0" fontId="32" fillId="0" borderId="0"/>
    <xf numFmtId="0" fontId="32" fillId="0" borderId="0"/>
    <xf numFmtId="0" fontId="37" fillId="0" borderId="0"/>
    <xf numFmtId="0" fontId="32" fillId="0" borderId="0"/>
    <xf numFmtId="0" fontId="32" fillId="0" borderId="0"/>
    <xf numFmtId="0" fontId="5" fillId="0" borderId="0"/>
    <xf numFmtId="0" fontId="5" fillId="0" borderId="0"/>
    <xf numFmtId="174" fontId="24" fillId="0" borderId="0"/>
    <xf numFmtId="0" fontId="32" fillId="0" borderId="0"/>
    <xf numFmtId="0" fontId="32" fillId="0" borderId="0"/>
    <xf numFmtId="0" fontId="5" fillId="0" borderId="0"/>
    <xf numFmtId="174" fontId="24" fillId="0" borderId="0"/>
    <xf numFmtId="0" fontId="5" fillId="0" borderId="0"/>
    <xf numFmtId="0" fontId="37"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14" fillId="0" borderId="0"/>
    <xf numFmtId="0" fontId="14" fillId="0" borderId="0"/>
    <xf numFmtId="0" fontId="14" fillId="0" borderId="0"/>
    <xf numFmtId="0" fontId="37" fillId="0" borderId="0"/>
    <xf numFmtId="0" fontId="37" fillId="0" borderId="0"/>
    <xf numFmtId="0" fontId="37"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7" fillId="0" borderId="0"/>
    <xf numFmtId="0" fontId="2" fillId="0" borderId="0"/>
    <xf numFmtId="0" fontId="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14" fillId="0" borderId="0"/>
    <xf numFmtId="0" fontId="5" fillId="0" borderId="0"/>
    <xf numFmtId="0" fontId="5" fillId="0" borderId="0"/>
    <xf numFmtId="0" fontId="32" fillId="0" borderId="0"/>
    <xf numFmtId="0" fontId="5" fillId="0" borderId="0"/>
    <xf numFmtId="0" fontId="5" fillId="0" borderId="0"/>
    <xf numFmtId="0" fontId="32" fillId="0" borderId="0"/>
    <xf numFmtId="0" fontId="3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5"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6"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6"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8"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8" fillId="0" borderId="0"/>
    <xf numFmtId="0" fontId="38" fillId="0" borderId="0"/>
    <xf numFmtId="0" fontId="32" fillId="0" borderId="0"/>
    <xf numFmtId="0" fontId="38" fillId="0" borderId="0"/>
    <xf numFmtId="0" fontId="2" fillId="0" borderId="0"/>
    <xf numFmtId="0" fontId="39" fillId="0" borderId="0"/>
    <xf numFmtId="0" fontId="39" fillId="0" borderId="0"/>
    <xf numFmtId="0" fontId="5"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32" fillId="0" borderId="0"/>
    <xf numFmtId="0" fontId="32" fillId="0" borderId="0"/>
    <xf numFmtId="0" fontId="32" fillId="0" borderId="0"/>
    <xf numFmtId="0" fontId="2" fillId="0" borderId="0"/>
    <xf numFmtId="0" fontId="2" fillId="0" borderId="0"/>
    <xf numFmtId="0" fontId="32" fillId="0" borderId="0"/>
    <xf numFmtId="0" fontId="2" fillId="0" borderId="0"/>
    <xf numFmtId="0" fontId="32" fillId="0" borderId="0"/>
    <xf numFmtId="0" fontId="5" fillId="0" borderId="0"/>
    <xf numFmtId="0" fontId="2" fillId="0" borderId="0"/>
    <xf numFmtId="0" fontId="2" fillId="0" borderId="0"/>
    <xf numFmtId="0" fontId="32" fillId="0" borderId="0"/>
    <xf numFmtId="0" fontId="2" fillId="0" borderId="0"/>
    <xf numFmtId="0" fontId="5" fillId="0" borderId="0"/>
    <xf numFmtId="0" fontId="2" fillId="0" borderId="0"/>
    <xf numFmtId="0" fontId="2" fillId="0" borderId="0"/>
    <xf numFmtId="0" fontId="2" fillId="0" borderId="0"/>
    <xf numFmtId="0" fontId="32" fillId="0" borderId="0"/>
    <xf numFmtId="0" fontId="2" fillId="0" borderId="0"/>
    <xf numFmtId="0" fontId="5" fillId="0" borderId="0"/>
    <xf numFmtId="0" fontId="32" fillId="0" borderId="0"/>
    <xf numFmtId="0" fontId="32" fillId="0" borderId="0"/>
    <xf numFmtId="0" fontId="5" fillId="0" borderId="0"/>
    <xf numFmtId="0" fontId="32" fillId="0" borderId="0"/>
    <xf numFmtId="0" fontId="3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32" fillId="0" borderId="0"/>
    <xf numFmtId="0" fontId="5" fillId="0" borderId="0" applyNumberFormat="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32" fillId="0" borderId="0"/>
    <xf numFmtId="0" fontId="14" fillId="0" borderId="0"/>
    <xf numFmtId="0" fontId="5"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8" fillId="0" borderId="0"/>
    <xf numFmtId="0" fontId="32" fillId="0" borderId="0"/>
    <xf numFmtId="0" fontId="3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8" fillId="0" borderId="0"/>
    <xf numFmtId="0" fontId="38"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8" fillId="0" borderId="0"/>
    <xf numFmtId="0" fontId="2" fillId="0" borderId="0"/>
    <xf numFmtId="0" fontId="5" fillId="0" borderId="0"/>
    <xf numFmtId="0" fontId="2" fillId="0" borderId="0"/>
    <xf numFmtId="0" fontId="2" fillId="0" borderId="0"/>
    <xf numFmtId="0" fontId="13"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3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32" fillId="0" borderId="0"/>
    <xf numFmtId="0" fontId="3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8"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3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3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8"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7" fillId="0" borderId="0"/>
    <xf numFmtId="0" fontId="2" fillId="0" borderId="0"/>
    <xf numFmtId="0" fontId="2" fillId="0" borderId="0"/>
    <xf numFmtId="0" fontId="14" fillId="0" borderId="0"/>
    <xf numFmtId="0" fontId="5" fillId="0" borderId="0"/>
    <xf numFmtId="0" fontId="14" fillId="0" borderId="0"/>
    <xf numFmtId="0" fontId="14" fillId="0" borderId="0"/>
    <xf numFmtId="0" fontId="37" fillId="0" borderId="0"/>
    <xf numFmtId="0" fontId="32" fillId="0" borderId="0"/>
    <xf numFmtId="0" fontId="32" fillId="0" borderId="0"/>
    <xf numFmtId="0" fontId="32" fillId="0" borderId="0"/>
    <xf numFmtId="0" fontId="37" fillId="0" borderId="0"/>
    <xf numFmtId="0" fontId="37" fillId="0" borderId="0"/>
    <xf numFmtId="0" fontId="37" fillId="0" borderId="0"/>
    <xf numFmtId="0" fontId="5" fillId="0" borderId="0"/>
    <xf numFmtId="0" fontId="14" fillId="0" borderId="0"/>
    <xf numFmtId="0" fontId="14" fillId="0" borderId="0"/>
    <xf numFmtId="0" fontId="14" fillId="0" borderId="0"/>
    <xf numFmtId="0" fontId="14" fillId="0" borderId="0"/>
    <xf numFmtId="0" fontId="5" fillId="0" borderId="0"/>
    <xf numFmtId="0" fontId="32" fillId="0" borderId="0"/>
    <xf numFmtId="0" fontId="14" fillId="0" borderId="0"/>
    <xf numFmtId="0" fontId="14"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4" fontId="24"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5" fillId="0" borderId="0"/>
    <xf numFmtId="174" fontId="2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14" fillId="0" borderId="0"/>
    <xf numFmtId="0" fontId="32" fillId="0" borderId="0"/>
    <xf numFmtId="0" fontId="32" fillId="0" borderId="0"/>
    <xf numFmtId="0" fontId="14" fillId="0" borderId="0"/>
    <xf numFmtId="0" fontId="32" fillId="0" borderId="0"/>
    <xf numFmtId="0" fontId="14" fillId="0" borderId="0"/>
    <xf numFmtId="0" fontId="14"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5" fillId="0" borderId="0"/>
    <xf numFmtId="0" fontId="32" fillId="0" borderId="0"/>
    <xf numFmtId="0" fontId="32" fillId="0" borderId="0"/>
    <xf numFmtId="0" fontId="14" fillId="0" borderId="0"/>
    <xf numFmtId="0" fontId="14" fillId="0" borderId="0"/>
    <xf numFmtId="0" fontId="2" fillId="0" borderId="0"/>
    <xf numFmtId="0" fontId="37" fillId="0" borderId="0"/>
    <xf numFmtId="0" fontId="14"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4" fontId="24" fillId="0" borderId="0"/>
    <xf numFmtId="174" fontId="24" fillId="0" borderId="0"/>
    <xf numFmtId="0" fontId="3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4" fontId="2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8" fillId="0" borderId="0"/>
    <xf numFmtId="174" fontId="2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7"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3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32" fillId="0" borderId="0"/>
    <xf numFmtId="174" fontId="24" fillId="0" borderId="0"/>
    <xf numFmtId="0" fontId="32" fillId="0" borderId="0"/>
    <xf numFmtId="0" fontId="32" fillId="0" borderId="0"/>
    <xf numFmtId="0" fontId="32" fillId="0" borderId="0"/>
    <xf numFmtId="0" fontId="3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5" fillId="0" borderId="0"/>
    <xf numFmtId="0" fontId="5" fillId="0" borderId="0"/>
    <xf numFmtId="0" fontId="2" fillId="0" borderId="0"/>
    <xf numFmtId="0" fontId="2" fillId="0" borderId="0"/>
    <xf numFmtId="0" fontId="2" fillId="0" borderId="0"/>
    <xf numFmtId="0" fontId="2" fillId="0" borderId="0"/>
    <xf numFmtId="0" fontId="14"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5"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14" fillId="0" borderId="0"/>
    <xf numFmtId="0" fontId="14" fillId="0" borderId="0"/>
    <xf numFmtId="0" fontId="2" fillId="0" borderId="0"/>
    <xf numFmtId="0" fontId="2" fillId="0" borderId="0"/>
    <xf numFmtId="0" fontId="32" fillId="0" borderId="0"/>
    <xf numFmtId="0" fontId="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32" fillId="0" borderId="0"/>
    <xf numFmtId="0" fontId="3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3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3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32" fillId="0" borderId="0"/>
    <xf numFmtId="0" fontId="2" fillId="0" borderId="0"/>
    <xf numFmtId="0" fontId="5" fillId="0" borderId="0"/>
    <xf numFmtId="0" fontId="3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3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32" fillId="0" borderId="0"/>
    <xf numFmtId="0" fontId="32" fillId="0" borderId="0"/>
    <xf numFmtId="0" fontId="2" fillId="0" borderId="0"/>
    <xf numFmtId="0" fontId="32" fillId="0" borderId="0"/>
    <xf numFmtId="0" fontId="32" fillId="0" borderId="0"/>
    <xf numFmtId="0" fontId="2" fillId="0" borderId="0"/>
    <xf numFmtId="0" fontId="2" fillId="0" borderId="0"/>
    <xf numFmtId="0" fontId="2" fillId="0" borderId="0"/>
    <xf numFmtId="0" fontId="2" fillId="0" borderId="0"/>
    <xf numFmtId="0" fontId="5" fillId="0" borderId="0"/>
    <xf numFmtId="0" fontId="2" fillId="0" borderId="0"/>
    <xf numFmtId="0" fontId="32" fillId="0" borderId="0"/>
    <xf numFmtId="0" fontId="2" fillId="0" borderId="0"/>
    <xf numFmtId="0" fontId="32" fillId="0" borderId="0"/>
    <xf numFmtId="0" fontId="2" fillId="0" borderId="0"/>
    <xf numFmtId="0" fontId="2" fillId="0" borderId="0"/>
    <xf numFmtId="0" fontId="2" fillId="0" borderId="0"/>
    <xf numFmtId="0" fontId="32" fillId="0" borderId="0"/>
    <xf numFmtId="0" fontId="3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3" fillId="0" borderId="0"/>
    <xf numFmtId="0" fontId="13" fillId="0" borderId="0"/>
    <xf numFmtId="0" fontId="14" fillId="16"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5" fillId="17" borderId="26" applyNumberFormat="0" applyAlignment="0" applyProtection="0"/>
    <xf numFmtId="0" fontId="14" fillId="16" borderId="26" applyNumberFormat="0" applyAlignment="0" applyProtection="0"/>
    <xf numFmtId="0" fontId="14" fillId="52" borderId="26" applyNumberFormat="0" applyFont="0" applyAlignment="0" applyProtection="0"/>
    <xf numFmtId="0" fontId="14" fillId="52" borderId="26" applyNumberFormat="0" applyFont="0" applyAlignment="0" applyProtection="0"/>
    <xf numFmtId="0" fontId="14" fillId="52" borderId="26" applyNumberFormat="0" applyFont="0" applyAlignment="0" applyProtection="0"/>
    <xf numFmtId="0" fontId="14" fillId="52" borderId="26" applyNumberFormat="0" applyFont="0" applyAlignment="0" applyProtection="0"/>
    <xf numFmtId="0" fontId="14" fillId="52" borderId="26" applyNumberFormat="0" applyFont="0" applyAlignment="0" applyProtection="0"/>
    <xf numFmtId="0" fontId="14" fillId="52" borderId="26" applyNumberFormat="0" applyFont="0" applyAlignment="0" applyProtection="0"/>
    <xf numFmtId="0" fontId="14" fillId="52" borderId="26" applyNumberFormat="0" applyFont="0" applyAlignment="0" applyProtection="0"/>
    <xf numFmtId="0" fontId="14" fillId="52" borderId="26" applyNumberFormat="0" applyFont="0" applyAlignment="0" applyProtection="0"/>
    <xf numFmtId="0" fontId="14" fillId="52" borderId="26" applyNumberFormat="0" applyFont="0" applyAlignment="0" applyProtection="0"/>
    <xf numFmtId="0" fontId="14" fillId="52" borderId="26" applyNumberFormat="0" applyFont="0" applyAlignment="0" applyProtection="0"/>
    <xf numFmtId="0" fontId="14" fillId="52" borderId="26" applyNumberFormat="0" applyFont="0" applyAlignment="0" applyProtection="0"/>
    <xf numFmtId="0" fontId="14" fillId="52" borderId="26" applyNumberFormat="0" applyFont="0" applyAlignment="0" applyProtection="0"/>
    <xf numFmtId="0" fontId="14" fillId="52" borderId="26" applyNumberFormat="0" applyFont="0" applyAlignment="0" applyProtection="0"/>
    <xf numFmtId="0" fontId="14" fillId="52" borderId="26" applyNumberFormat="0" applyFon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52" borderId="26" applyNumberFormat="0" applyFont="0" applyAlignment="0" applyProtection="0"/>
    <xf numFmtId="0" fontId="14" fillId="52" borderId="26" applyNumberFormat="0" applyFont="0" applyAlignment="0" applyProtection="0"/>
    <xf numFmtId="0" fontId="14" fillId="52" borderId="26" applyNumberFormat="0" applyFont="0" applyAlignment="0" applyProtection="0"/>
    <xf numFmtId="0" fontId="14" fillId="52" borderId="26" applyNumberFormat="0" applyFont="0" applyAlignment="0" applyProtection="0"/>
    <xf numFmtId="0" fontId="14" fillId="52" borderId="26" applyNumberFormat="0" applyFont="0" applyAlignment="0" applyProtection="0"/>
    <xf numFmtId="0" fontId="14" fillId="16" borderId="26" applyNumberFormat="0" applyAlignment="0" applyProtection="0"/>
    <xf numFmtId="0" fontId="5" fillId="17"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14"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5" fillId="16" borderId="26" applyNumberFormat="0" applyAlignment="0" applyProtection="0"/>
    <xf numFmtId="0" fontId="32" fillId="16" borderId="26" applyNumberFormat="0" applyAlignment="0" applyProtection="0"/>
    <xf numFmtId="0" fontId="32" fillId="16" borderId="26" applyNumberFormat="0" applyAlignment="0" applyProtection="0"/>
    <xf numFmtId="0" fontId="32" fillId="16" borderId="26" applyNumberFormat="0" applyAlignment="0" applyProtection="0"/>
    <xf numFmtId="0" fontId="32" fillId="16" borderId="26" applyNumberFormat="0" applyAlignment="0" applyProtection="0"/>
    <xf numFmtId="0" fontId="32" fillId="16" borderId="26" applyNumberFormat="0" applyAlignment="0" applyProtection="0"/>
    <xf numFmtId="0" fontId="32" fillId="16" borderId="26" applyNumberFormat="0" applyAlignment="0" applyProtection="0"/>
    <xf numFmtId="0" fontId="32" fillId="16" borderId="26" applyNumberFormat="0" applyAlignment="0" applyProtection="0"/>
    <xf numFmtId="0" fontId="32" fillId="16" borderId="26" applyNumberFormat="0" applyAlignment="0" applyProtection="0"/>
    <xf numFmtId="0" fontId="32" fillId="16" borderId="26" applyNumberFormat="0" applyAlignment="0" applyProtection="0"/>
    <xf numFmtId="0" fontId="32" fillId="16" borderId="26" applyNumberFormat="0" applyAlignment="0" applyProtection="0"/>
    <xf numFmtId="0" fontId="32" fillId="16" borderId="26" applyNumberFormat="0" applyAlignment="0" applyProtection="0"/>
    <xf numFmtId="0" fontId="32" fillId="16" borderId="26" applyNumberFormat="0" applyAlignment="0" applyProtection="0"/>
    <xf numFmtId="0" fontId="32" fillId="16" borderId="26" applyNumberFormat="0" applyAlignment="0" applyProtection="0"/>
    <xf numFmtId="0" fontId="32" fillId="16" borderId="26" applyNumberFormat="0" applyAlignment="0" applyProtection="0"/>
    <xf numFmtId="0" fontId="32" fillId="16" borderId="26" applyNumberFormat="0" applyAlignment="0" applyProtection="0"/>
    <xf numFmtId="0" fontId="32" fillId="16" borderId="26" applyNumberFormat="0" applyAlignment="0" applyProtection="0"/>
    <xf numFmtId="0" fontId="32" fillId="16" borderId="26" applyNumberFormat="0" applyAlignment="0" applyProtection="0"/>
    <xf numFmtId="0" fontId="32" fillId="16" borderId="26" applyNumberFormat="0" applyAlignment="0" applyProtection="0"/>
    <xf numFmtId="0" fontId="32" fillId="16" borderId="26" applyNumberFormat="0" applyAlignment="0" applyProtection="0"/>
    <xf numFmtId="0" fontId="32" fillId="16" borderId="26" applyNumberFormat="0" applyAlignment="0" applyProtection="0"/>
    <xf numFmtId="0" fontId="32" fillId="16" borderId="26" applyNumberFormat="0" applyAlignment="0" applyProtection="0"/>
    <xf numFmtId="0" fontId="32" fillId="16" borderId="26" applyNumberFormat="0" applyAlignment="0" applyProtection="0"/>
    <xf numFmtId="0" fontId="32" fillId="16" borderId="26" applyNumberFormat="0" applyAlignment="0" applyProtection="0"/>
    <xf numFmtId="0" fontId="32" fillId="16" borderId="26" applyNumberFormat="0" applyAlignment="0" applyProtection="0"/>
    <xf numFmtId="0" fontId="32" fillId="16" borderId="26" applyNumberFormat="0" applyAlignment="0" applyProtection="0"/>
    <xf numFmtId="0" fontId="32" fillId="16" borderId="26" applyNumberFormat="0" applyAlignment="0" applyProtection="0"/>
    <xf numFmtId="0" fontId="32" fillId="16" borderId="26" applyNumberFormat="0" applyAlignment="0" applyProtection="0"/>
    <xf numFmtId="0" fontId="32" fillId="16" borderId="26" applyNumberFormat="0" applyAlignment="0" applyProtection="0"/>
    <xf numFmtId="0" fontId="32" fillId="16" borderId="26" applyNumberFormat="0" applyAlignment="0" applyProtection="0"/>
    <xf numFmtId="0" fontId="32" fillId="16" borderId="26" applyNumberFormat="0" applyAlignment="0" applyProtection="0"/>
    <xf numFmtId="0" fontId="32" fillId="16" borderId="26" applyNumberFormat="0" applyAlignment="0" applyProtection="0"/>
    <xf numFmtId="0" fontId="32" fillId="16" borderId="26" applyNumberFormat="0" applyAlignment="0" applyProtection="0"/>
    <xf numFmtId="0" fontId="32" fillId="16" borderId="26" applyNumberFormat="0" applyAlignment="0" applyProtection="0"/>
    <xf numFmtId="0" fontId="32" fillId="16" borderId="26" applyNumberFormat="0" applyAlignment="0" applyProtection="0"/>
    <xf numFmtId="0" fontId="32" fillId="16" borderId="26" applyNumberFormat="0" applyAlignment="0" applyProtection="0"/>
    <xf numFmtId="0" fontId="32" fillId="16" borderId="26" applyNumberFormat="0" applyAlignment="0" applyProtection="0"/>
    <xf numFmtId="0" fontId="32" fillId="16" borderId="26" applyNumberFormat="0" applyAlignment="0" applyProtection="0"/>
    <xf numFmtId="0" fontId="32" fillId="16" borderId="26" applyNumberFormat="0" applyAlignment="0" applyProtection="0"/>
    <xf numFmtId="0" fontId="32" fillId="16" borderId="26" applyNumberFormat="0" applyAlignment="0" applyProtection="0"/>
    <xf numFmtId="0" fontId="32" fillId="16" borderId="26" applyNumberFormat="0" applyAlignment="0" applyProtection="0"/>
    <xf numFmtId="0" fontId="32" fillId="16" borderId="26" applyNumberFormat="0" applyAlignment="0" applyProtection="0"/>
    <xf numFmtId="0" fontId="32" fillId="16" borderId="26" applyNumberFormat="0" applyAlignment="0" applyProtection="0"/>
    <xf numFmtId="0" fontId="32" fillId="16" borderId="26" applyNumberFormat="0" applyAlignment="0" applyProtection="0"/>
    <xf numFmtId="0" fontId="32" fillId="16" borderId="26" applyNumberFormat="0" applyAlignment="0" applyProtection="0"/>
    <xf numFmtId="0" fontId="5" fillId="52" borderId="26" applyNumberFormat="0" applyFont="0" applyAlignment="0" applyProtection="0"/>
    <xf numFmtId="0" fontId="5" fillId="52" borderId="26" applyNumberFormat="0" applyFont="0" applyAlignment="0" applyProtection="0"/>
    <xf numFmtId="0" fontId="5" fillId="52" borderId="26" applyNumberFormat="0" applyFont="0" applyAlignment="0" applyProtection="0"/>
    <xf numFmtId="0" fontId="5" fillId="52" borderId="26" applyNumberFormat="0" applyFont="0" applyAlignment="0" applyProtection="0"/>
    <xf numFmtId="0" fontId="5" fillId="52" borderId="26" applyNumberFormat="0" applyFont="0" applyAlignment="0" applyProtection="0"/>
    <xf numFmtId="0" fontId="5" fillId="52" borderId="26" applyNumberFormat="0" applyFont="0" applyAlignment="0" applyProtection="0"/>
    <xf numFmtId="0" fontId="5" fillId="52" borderId="26" applyNumberFormat="0" applyFont="0" applyAlignment="0" applyProtection="0"/>
    <xf numFmtId="0" fontId="5" fillId="52" borderId="26" applyNumberFormat="0" applyFont="0" applyAlignment="0" applyProtection="0"/>
    <xf numFmtId="0" fontId="5" fillId="52" borderId="26" applyNumberFormat="0" applyFont="0" applyAlignment="0" applyProtection="0"/>
    <xf numFmtId="0" fontId="5" fillId="52" borderId="26" applyNumberFormat="0" applyFont="0" applyAlignment="0" applyProtection="0"/>
    <xf numFmtId="0" fontId="5" fillId="52" borderId="26" applyNumberFormat="0" applyFont="0" applyAlignment="0" applyProtection="0"/>
    <xf numFmtId="0" fontId="5" fillId="52" borderId="26" applyNumberFormat="0" applyFont="0" applyAlignment="0" applyProtection="0"/>
    <xf numFmtId="0" fontId="5" fillId="52" borderId="26" applyNumberFormat="0" applyFont="0" applyAlignment="0" applyProtection="0"/>
    <xf numFmtId="0" fontId="5" fillId="52" borderId="26" applyNumberFormat="0" applyFont="0" applyAlignment="0" applyProtection="0"/>
    <xf numFmtId="0" fontId="32" fillId="16" borderId="26" applyNumberFormat="0" applyAlignment="0" applyProtection="0"/>
    <xf numFmtId="0" fontId="32" fillId="16" borderId="26" applyNumberFormat="0" applyAlignment="0" applyProtection="0"/>
    <xf numFmtId="0" fontId="32" fillId="16" borderId="26" applyNumberFormat="0" applyAlignment="0" applyProtection="0"/>
    <xf numFmtId="0" fontId="32" fillId="16" borderId="26" applyNumberFormat="0" applyAlignment="0" applyProtection="0"/>
    <xf numFmtId="0" fontId="5" fillId="52" borderId="26" applyNumberFormat="0" applyFont="0" applyAlignment="0" applyProtection="0"/>
    <xf numFmtId="0" fontId="5" fillId="52" borderId="26" applyNumberFormat="0" applyFont="0" applyAlignment="0" applyProtection="0"/>
    <xf numFmtId="0" fontId="5" fillId="52" borderId="26" applyNumberFormat="0" applyFont="0" applyAlignment="0" applyProtection="0"/>
    <xf numFmtId="0" fontId="5" fillId="52" borderId="26" applyNumberFormat="0" applyFont="0" applyAlignment="0" applyProtection="0"/>
    <xf numFmtId="0" fontId="5" fillId="52" borderId="26" applyNumberFormat="0" applyFont="0" applyAlignment="0" applyProtection="0"/>
    <xf numFmtId="0" fontId="32" fillId="16" borderId="26" applyNumberFormat="0" applyAlignment="0" applyProtection="0"/>
    <xf numFmtId="0" fontId="32" fillId="16" borderId="26" applyNumberFormat="0" applyAlignment="0" applyProtection="0"/>
    <xf numFmtId="0" fontId="32" fillId="16" borderId="26" applyNumberFormat="0" applyAlignment="0" applyProtection="0"/>
    <xf numFmtId="0" fontId="32" fillId="16" borderId="26" applyNumberFormat="0" applyAlignment="0" applyProtection="0"/>
    <xf numFmtId="0" fontId="32" fillId="16" borderId="26" applyNumberFormat="0" applyAlignment="0" applyProtection="0"/>
    <xf numFmtId="0" fontId="32" fillId="16" borderId="26" applyNumberFormat="0" applyAlignment="0" applyProtection="0"/>
    <xf numFmtId="0" fontId="32" fillId="16" borderId="26" applyNumberFormat="0" applyAlignment="0" applyProtection="0"/>
    <xf numFmtId="0" fontId="32" fillId="16" borderId="26" applyNumberFormat="0" applyAlignment="0" applyProtection="0"/>
    <xf numFmtId="0" fontId="32" fillId="16" borderId="26" applyNumberFormat="0" applyAlignment="0" applyProtection="0"/>
    <xf numFmtId="0" fontId="32" fillId="16" borderId="26" applyNumberFormat="0" applyAlignment="0" applyProtection="0"/>
    <xf numFmtId="0" fontId="32" fillId="16" borderId="26" applyNumberFormat="0" applyAlignment="0" applyProtection="0"/>
    <xf numFmtId="0" fontId="32" fillId="16" borderId="26" applyNumberFormat="0" applyAlignment="0" applyProtection="0"/>
    <xf numFmtId="0" fontId="32" fillId="16" borderId="26" applyNumberFormat="0" applyAlignment="0" applyProtection="0"/>
    <xf numFmtId="0" fontId="32" fillId="16" borderId="26" applyNumberFormat="0" applyAlignment="0" applyProtection="0"/>
    <xf numFmtId="0" fontId="32" fillId="16" borderId="26" applyNumberFormat="0" applyAlignment="0" applyProtection="0"/>
    <xf numFmtId="0" fontId="32" fillId="16" borderId="26" applyNumberFormat="0" applyAlignment="0" applyProtection="0"/>
    <xf numFmtId="0" fontId="32" fillId="16" borderId="26" applyNumberFormat="0" applyAlignment="0" applyProtection="0"/>
    <xf numFmtId="0" fontId="32" fillId="16" borderId="26" applyNumberFormat="0" applyAlignment="0" applyProtection="0"/>
    <xf numFmtId="0" fontId="32" fillId="16" borderId="26" applyNumberFormat="0" applyAlignment="0" applyProtection="0"/>
    <xf numFmtId="0" fontId="32" fillId="16" borderId="26" applyNumberFormat="0" applyAlignment="0" applyProtection="0"/>
    <xf numFmtId="0" fontId="32" fillId="16" borderId="26" applyNumberFormat="0" applyAlignment="0" applyProtection="0"/>
    <xf numFmtId="0" fontId="32" fillId="16" borderId="26" applyNumberFormat="0" applyAlignment="0" applyProtection="0"/>
    <xf numFmtId="0" fontId="32" fillId="16" borderId="26" applyNumberFormat="0" applyAlignment="0" applyProtection="0"/>
    <xf numFmtId="0" fontId="32" fillId="16" borderId="26" applyNumberFormat="0" applyAlignment="0" applyProtection="0"/>
    <xf numFmtId="0" fontId="32" fillId="16" borderId="26" applyNumberFormat="0" applyAlignment="0" applyProtection="0"/>
    <xf numFmtId="175" fontId="9" fillId="3" borderId="12" applyFont="0" applyFill="0" applyBorder="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45" borderId="27" applyNumberFormat="0" applyAlignment="0" applyProtection="0"/>
    <xf numFmtId="0" fontId="40" fillId="45" borderId="27" applyNumberFormat="0" applyAlignment="0" applyProtection="0"/>
    <xf numFmtId="0" fontId="40" fillId="45" borderId="27" applyNumberFormat="0" applyAlignment="0" applyProtection="0"/>
    <xf numFmtId="0" fontId="40" fillId="45" borderId="27" applyNumberFormat="0" applyAlignment="0" applyProtection="0"/>
    <xf numFmtId="0" fontId="40" fillId="45" borderId="27" applyNumberFormat="0" applyAlignment="0" applyProtection="0"/>
    <xf numFmtId="0" fontId="40" fillId="45" borderId="27" applyNumberFormat="0" applyAlignment="0" applyProtection="0"/>
    <xf numFmtId="0" fontId="40" fillId="45" borderId="27" applyNumberFormat="0" applyAlignment="0" applyProtection="0"/>
    <xf numFmtId="0" fontId="40" fillId="45" borderId="27" applyNumberFormat="0" applyAlignment="0" applyProtection="0"/>
    <xf numFmtId="0" fontId="40" fillId="45" borderId="27" applyNumberFormat="0" applyAlignment="0" applyProtection="0"/>
    <xf numFmtId="0" fontId="40" fillId="45" borderId="27" applyNumberFormat="0" applyAlignment="0" applyProtection="0"/>
    <xf numFmtId="0" fontId="40" fillId="45" borderId="27" applyNumberFormat="0" applyAlignment="0" applyProtection="0"/>
    <xf numFmtId="0" fontId="40" fillId="45" borderId="27" applyNumberFormat="0" applyAlignment="0" applyProtection="0"/>
    <xf numFmtId="0" fontId="40" fillId="45" borderId="27" applyNumberFormat="0" applyAlignment="0" applyProtection="0"/>
    <xf numFmtId="0" fontId="40" fillId="45" borderId="27" applyNumberFormat="0" applyAlignment="0" applyProtection="0"/>
    <xf numFmtId="0" fontId="40" fillId="45" borderId="27" applyNumberFormat="0" applyAlignment="0" applyProtection="0"/>
    <xf numFmtId="0" fontId="40" fillId="45"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45" borderId="27" applyNumberFormat="0" applyAlignment="0" applyProtection="0"/>
    <xf numFmtId="0" fontId="40" fillId="45" borderId="27" applyNumberFormat="0" applyAlignment="0" applyProtection="0"/>
    <xf numFmtId="0" fontId="40" fillId="45" borderId="27" applyNumberFormat="0" applyAlignment="0" applyProtection="0"/>
    <xf numFmtId="0" fontId="40" fillId="45" borderId="27" applyNumberFormat="0" applyAlignment="0" applyProtection="0"/>
    <xf numFmtId="0" fontId="40" fillId="45"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176" fontId="22" fillId="0" borderId="0">
      <protection locked="0"/>
    </xf>
    <xf numFmtId="177" fontId="22" fillId="0" borderId="0">
      <protection locked="0"/>
    </xf>
    <xf numFmtId="9" fontId="14" fillId="0" borderId="0" applyFill="0" applyBorder="0" applyAlignment="0" applyProtection="0"/>
    <xf numFmtId="9" fontId="3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32" fillId="0" borderId="0" applyFont="0" applyFill="0" applyBorder="0" applyAlignment="0" applyProtection="0"/>
    <xf numFmtId="9" fontId="5" fillId="0" borderId="0" applyFont="0" applyFill="0" applyBorder="0" applyAlignment="0" applyProtection="0"/>
    <xf numFmtId="9" fontId="32" fillId="0" borderId="0" applyFont="0" applyFill="0" applyBorder="0" applyAlignment="0" applyProtection="0"/>
    <xf numFmtId="9" fontId="5" fillId="0" borderId="0" applyFont="0" applyFill="0" applyBorder="0" applyAlignment="0" applyProtection="0"/>
    <xf numFmtId="9" fontId="2" fillId="0" borderId="0" applyFont="0" applyFill="0" applyBorder="0" applyAlignment="0" applyProtection="0"/>
    <xf numFmtId="9" fontId="3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32" fillId="0" borderId="0" applyFont="0" applyFill="0" applyBorder="0" applyAlignment="0" applyProtection="0"/>
    <xf numFmtId="9" fontId="13" fillId="0" borderId="0" applyFont="0" applyFill="0" applyBorder="0" applyAlignment="0" applyProtection="0"/>
    <xf numFmtId="9" fontId="2" fillId="0" borderId="0" applyFont="0" applyFill="0" applyBorder="0" applyAlignment="0" applyProtection="0"/>
    <xf numFmtId="9" fontId="32" fillId="0" borderId="0" applyFont="0" applyFill="0" applyBorder="0" applyAlignment="0" applyProtection="0"/>
    <xf numFmtId="9" fontId="13" fillId="0" borderId="0" applyFont="0" applyFill="0" applyBorder="0" applyAlignment="0" applyProtection="0"/>
    <xf numFmtId="9" fontId="32" fillId="0" borderId="0" applyFont="0" applyFill="0" applyBorder="0" applyAlignment="0" applyProtection="0"/>
    <xf numFmtId="9" fontId="3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5" fillId="0" borderId="0" applyFont="0" applyFill="0" applyBorder="0" applyAlignment="0" applyProtection="0"/>
    <xf numFmtId="9" fontId="37" fillId="0" borderId="0" applyFont="0" applyFill="0" applyBorder="0" applyAlignment="0" applyProtection="0"/>
    <xf numFmtId="9" fontId="37" fillId="0" borderId="0" applyFill="0" applyBorder="0" applyAlignment="0" applyProtection="0"/>
    <xf numFmtId="9" fontId="6" fillId="0" borderId="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6" fillId="0" borderId="0" applyFill="0" applyBorder="0" applyAlignment="0" applyProtection="0"/>
    <xf numFmtId="9" fontId="6" fillId="0" borderId="0" applyFill="0" applyBorder="0" applyAlignment="0" applyProtection="0"/>
    <xf numFmtId="9" fontId="14" fillId="0" borderId="0" applyFill="0" applyBorder="0" applyAlignment="0" applyProtection="0"/>
    <xf numFmtId="9" fontId="37" fillId="0" borderId="0" applyFont="0" applyFill="0" applyBorder="0" applyAlignment="0" applyProtection="0"/>
    <xf numFmtId="9" fontId="6" fillId="0" borderId="0" applyFill="0" applyBorder="0" applyAlignment="0" applyProtection="0"/>
    <xf numFmtId="9" fontId="37" fillId="0" borderId="0" applyFont="0" applyFill="0" applyBorder="0" applyAlignment="0" applyProtection="0"/>
    <xf numFmtId="9" fontId="5" fillId="0" borderId="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37"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37"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37"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4"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4"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4"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32" fillId="0" borderId="0" applyFill="0" applyBorder="0" applyAlignment="0" applyProtection="0"/>
    <xf numFmtId="9" fontId="32" fillId="0" borderId="0" applyFill="0" applyBorder="0" applyAlignment="0" applyProtection="0"/>
    <xf numFmtId="9" fontId="37"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4" fillId="0" borderId="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4"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4"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5" fillId="0" borderId="0" applyFont="0" applyFill="0" applyBorder="0" applyAlignment="0" applyProtection="0"/>
    <xf numFmtId="9" fontId="14" fillId="0" borderId="0" applyFill="0" applyBorder="0" applyAlignment="0" applyProtection="0"/>
    <xf numFmtId="9" fontId="14" fillId="0" borderId="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4" fillId="0" borderId="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4" fillId="0" borderId="0" applyFill="0" applyBorder="0" applyAlignment="0" applyProtection="0"/>
    <xf numFmtId="9" fontId="39" fillId="0" borderId="0" applyFont="0" applyFill="0" applyBorder="0" applyAlignment="0" applyProtection="0"/>
    <xf numFmtId="9" fontId="5" fillId="0" borderId="0" applyFont="0" applyFill="0" applyBorder="0" applyAlignment="0" applyProtection="0"/>
    <xf numFmtId="9" fontId="5" fillId="0" borderId="0" applyFill="0" applyBorder="0" applyAlignment="0" applyProtection="0"/>
    <xf numFmtId="9" fontId="5" fillId="0" borderId="0" applyFont="0" applyFill="0" applyBorder="0" applyAlignment="0" applyProtection="0"/>
    <xf numFmtId="9" fontId="39" fillId="0" borderId="0" applyFont="0" applyFill="0" applyBorder="0" applyAlignment="0" applyProtection="0"/>
    <xf numFmtId="9" fontId="32" fillId="0" borderId="0" applyFont="0" applyFill="0" applyBorder="0" applyAlignment="0" applyProtection="0"/>
    <xf numFmtId="9" fontId="32" fillId="0" borderId="0" applyFont="0" applyFill="0" applyBorder="0" applyAlignment="0" applyProtection="0"/>
    <xf numFmtId="9" fontId="5"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4"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4"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4"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2" fillId="0" borderId="0" applyFill="0" applyBorder="0" applyAlignment="0" applyProtection="0"/>
    <xf numFmtId="9" fontId="32" fillId="0" borderId="0" applyFont="0" applyFill="0" applyBorder="0" applyAlignment="0" applyProtection="0"/>
    <xf numFmtId="9" fontId="32" fillId="0" borderId="0" applyFill="0" applyBorder="0" applyAlignment="0" applyProtection="0"/>
    <xf numFmtId="9" fontId="32" fillId="0" borderId="0" applyFill="0" applyBorder="0" applyAlignment="0" applyProtection="0"/>
    <xf numFmtId="9" fontId="13" fillId="0" borderId="0" applyFont="0" applyFill="0" applyBorder="0" applyAlignment="0" applyProtection="0"/>
    <xf numFmtId="9" fontId="32" fillId="0" borderId="0" applyFill="0" applyBorder="0" applyAlignment="0" applyProtection="0"/>
    <xf numFmtId="9" fontId="13" fillId="0" borderId="0" applyFont="0" applyFill="0" applyBorder="0" applyAlignment="0" applyProtection="0"/>
    <xf numFmtId="9" fontId="6" fillId="0" borderId="0" applyFill="0" applyBorder="0" applyAlignment="0" applyProtection="0"/>
    <xf numFmtId="9" fontId="5" fillId="0" borderId="0" applyFill="0" applyBorder="0" applyAlignment="0" applyProtection="0"/>
    <xf numFmtId="9" fontId="6" fillId="0" borderId="0" applyFill="0" applyBorder="0" applyAlignment="0" applyProtection="0"/>
    <xf numFmtId="9" fontId="2" fillId="0" borderId="0" applyFont="0" applyFill="0" applyBorder="0" applyAlignment="0" applyProtection="0"/>
    <xf numFmtId="9" fontId="5" fillId="0" borderId="0" applyFill="0" applyBorder="0" applyAlignment="0" applyProtection="0"/>
    <xf numFmtId="9" fontId="14"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5" fillId="0" borderId="0" applyFill="0" applyBorder="0" applyAlignment="0" applyProtection="0"/>
    <xf numFmtId="9" fontId="14" fillId="0" borderId="0" applyFont="0" applyFill="0" applyBorder="0" applyAlignment="0" applyProtection="0"/>
    <xf numFmtId="9" fontId="5" fillId="0" borderId="0" applyFont="0" applyFill="0" applyBorder="0" applyAlignment="0" applyProtection="0"/>
    <xf numFmtId="9" fontId="14"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6" fillId="0" borderId="0" applyFill="0" applyBorder="0" applyAlignment="0" applyProtection="0"/>
    <xf numFmtId="9" fontId="14" fillId="0" borderId="0" applyFill="0" applyBorder="0" applyAlignment="0" applyProtection="0"/>
    <xf numFmtId="9" fontId="14" fillId="0" borderId="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4"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4"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4"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178" fontId="9" fillId="3" borderId="15" applyFont="0" applyFill="0" applyBorder="0" applyProtection="0">
      <alignment horizontal="left"/>
      <protection hidden="1"/>
    </xf>
    <xf numFmtId="0" fontId="40" fillId="27"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16" borderId="27" applyNumberFormat="0" applyAlignment="0" applyProtection="0"/>
    <xf numFmtId="0" fontId="40" fillId="27" borderId="27" applyNumberFormat="0" applyAlignment="0" applyProtection="0"/>
    <xf numFmtId="0" fontId="40" fillId="45" borderId="27" applyNumberFormat="0" applyAlignment="0" applyProtection="0"/>
    <xf numFmtId="0" fontId="40" fillId="45" borderId="27" applyNumberFormat="0" applyAlignment="0" applyProtection="0"/>
    <xf numFmtId="0" fontId="40" fillId="45" borderId="27" applyNumberFormat="0" applyAlignment="0" applyProtection="0"/>
    <xf numFmtId="0" fontId="40" fillId="45" borderId="27" applyNumberFormat="0" applyAlignment="0" applyProtection="0"/>
    <xf numFmtId="0" fontId="40" fillId="45" borderId="27" applyNumberFormat="0" applyAlignment="0" applyProtection="0"/>
    <xf numFmtId="0" fontId="40" fillId="45" borderId="27" applyNumberFormat="0" applyAlignment="0" applyProtection="0"/>
    <xf numFmtId="0" fontId="40" fillId="45" borderId="27" applyNumberFormat="0" applyAlignment="0" applyProtection="0"/>
    <xf numFmtId="0" fontId="40" fillId="45" borderId="27" applyNumberFormat="0" applyAlignment="0" applyProtection="0"/>
    <xf numFmtId="0" fontId="40" fillId="45" borderId="27" applyNumberFormat="0" applyAlignment="0" applyProtection="0"/>
    <xf numFmtId="0" fontId="40" fillId="45" borderId="27" applyNumberFormat="0" applyAlignment="0" applyProtection="0"/>
    <xf numFmtId="0" fontId="40" fillId="45" borderId="27" applyNumberFormat="0" applyAlignment="0" applyProtection="0"/>
    <xf numFmtId="0" fontId="40" fillId="45" borderId="27" applyNumberFormat="0" applyAlignment="0" applyProtection="0"/>
    <xf numFmtId="0" fontId="40" fillId="45" borderId="27" applyNumberFormat="0" applyAlignment="0" applyProtection="0"/>
    <xf numFmtId="0" fontId="40" fillId="45" borderId="27" applyNumberFormat="0" applyAlignment="0" applyProtection="0"/>
    <xf numFmtId="0" fontId="40" fillId="45" borderId="27" applyNumberFormat="0" applyAlignment="0" applyProtection="0"/>
    <xf numFmtId="0" fontId="40" fillId="45"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45" borderId="27" applyNumberFormat="0" applyAlignment="0" applyProtection="0"/>
    <xf numFmtId="0" fontId="40" fillId="45" borderId="27" applyNumberFormat="0" applyAlignment="0" applyProtection="0"/>
    <xf numFmtId="0" fontId="40" fillId="45" borderId="27" applyNumberFormat="0" applyAlignment="0" applyProtection="0"/>
    <xf numFmtId="0" fontId="40" fillId="45" borderId="27" applyNumberFormat="0" applyAlignment="0" applyProtection="0"/>
    <xf numFmtId="0" fontId="40" fillId="45"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0" fontId="40" fillId="27" borderId="27" applyNumberFormat="0" applyAlignment="0" applyProtection="0"/>
    <xf numFmtId="169" fontId="14"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9" fontId="14" fillId="0" borderId="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43" fontId="2" fillId="0" borderId="0" applyFont="0" applyFill="0" applyBorder="0" applyAlignment="0" applyProtection="0"/>
    <xf numFmtId="179" fontId="2" fillId="0" borderId="0" applyFont="0" applyFill="0" applyBorder="0" applyAlignment="0" applyProtection="0"/>
    <xf numFmtId="43"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43"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43"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14"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43"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43"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43"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43" fontId="2" fillId="0" borderId="0" applyFont="0" applyFill="0" applyBorder="0" applyAlignment="0" applyProtection="0"/>
    <xf numFmtId="179" fontId="14"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43"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43" fontId="2" fillId="0" borderId="0" applyFont="0" applyFill="0" applyBorder="0" applyAlignment="0" applyProtection="0"/>
    <xf numFmtId="179" fontId="14"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14" fillId="0" borderId="0" applyFont="0" applyFill="0" applyBorder="0" applyAlignment="0" applyProtection="0"/>
    <xf numFmtId="179" fontId="14"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43" fontId="2" fillId="0" borderId="0" applyFont="0" applyFill="0" applyBorder="0" applyAlignment="0" applyProtection="0"/>
    <xf numFmtId="179" fontId="2" fillId="0" borderId="0" applyFont="0" applyFill="0" applyBorder="0" applyAlignment="0" applyProtection="0"/>
    <xf numFmtId="169" fontId="14"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9" fontId="14"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14"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14"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14"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14" fillId="0" borderId="0" applyFont="0" applyFill="0" applyBorder="0" applyAlignment="0" applyProtection="0"/>
    <xf numFmtId="179" fontId="14"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66" fontId="5" fillId="0" borderId="0" applyFill="0" applyBorder="0" applyAlignment="0" applyProtection="0"/>
    <xf numFmtId="43" fontId="5" fillId="0" borderId="0" applyFont="0" applyFill="0" applyBorder="0" applyAlignment="0" applyProtection="0"/>
    <xf numFmtId="166" fontId="5" fillId="0" borderId="0" applyFill="0" applyBorder="0" applyAlignment="0" applyProtection="0"/>
    <xf numFmtId="43" fontId="5" fillId="0" borderId="0" applyFont="0" applyFill="0" applyBorder="0" applyAlignment="0" applyProtection="0"/>
    <xf numFmtId="166" fontId="5" fillId="0" borderId="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14"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14"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14"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14" fillId="0" borderId="0" applyFont="0" applyFill="0" applyBorder="0" applyAlignment="0" applyProtection="0"/>
    <xf numFmtId="179" fontId="14"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80" fontId="37" fillId="0" borderId="0" applyFill="0" applyBorder="0" applyAlignment="0" applyProtection="0"/>
    <xf numFmtId="180" fontId="37" fillId="0" borderId="0" applyFill="0" applyBorder="0" applyAlignment="0" applyProtection="0"/>
    <xf numFmtId="180" fontId="37" fillId="0" borderId="0" applyFill="0" applyBorder="0" applyAlignment="0" applyProtection="0"/>
    <xf numFmtId="180" fontId="37" fillId="0" borderId="0" applyFill="0" applyBorder="0" applyAlignment="0" applyProtection="0"/>
    <xf numFmtId="181" fontId="5" fillId="0" borderId="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9" fontId="32" fillId="0" borderId="0" applyFill="0" applyBorder="0" applyAlignment="0" applyProtection="0"/>
    <xf numFmtId="169" fontId="32" fillId="0" borderId="0" applyFill="0" applyBorder="0" applyAlignment="0" applyProtection="0"/>
    <xf numFmtId="182" fontId="5" fillId="0" borderId="0" applyFill="0" applyBorder="0" applyAlignment="0" applyProtection="0"/>
    <xf numFmtId="182" fontId="5" fillId="0" borderId="0" applyFill="0" applyBorder="0" applyAlignment="0" applyProtection="0"/>
    <xf numFmtId="182" fontId="5" fillId="0" borderId="0" applyFill="0" applyBorder="0" applyAlignment="0" applyProtection="0"/>
    <xf numFmtId="182" fontId="5" fillId="0" borderId="0" applyFill="0" applyBorder="0" applyAlignment="0" applyProtection="0"/>
    <xf numFmtId="182" fontId="5" fillId="0" borderId="0" applyFill="0" applyBorder="0" applyAlignment="0" applyProtection="0"/>
    <xf numFmtId="182" fontId="5" fillId="0" borderId="0" applyFill="0" applyBorder="0" applyAlignment="0" applyProtection="0"/>
    <xf numFmtId="169" fontId="14" fillId="0" borderId="0" applyFill="0" applyBorder="0" applyAlignment="0" applyProtection="0"/>
    <xf numFmtId="169" fontId="14" fillId="0" borderId="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82" fontId="5" fillId="0" borderId="0" applyFill="0" applyBorder="0" applyAlignment="0" applyProtection="0"/>
    <xf numFmtId="182" fontId="5" fillId="0" borderId="0" applyFill="0" applyBorder="0" applyAlignment="0" applyProtection="0"/>
    <xf numFmtId="182" fontId="5" fillId="0" borderId="0" applyFill="0" applyBorder="0" applyAlignment="0" applyProtection="0"/>
    <xf numFmtId="182" fontId="5" fillId="0" borderId="0" applyFill="0" applyBorder="0" applyAlignment="0" applyProtection="0"/>
    <xf numFmtId="182" fontId="5" fillId="0" borderId="0" applyFill="0" applyBorder="0" applyAlignment="0" applyProtection="0"/>
    <xf numFmtId="182" fontId="5" fillId="0" borderId="0" applyFill="0" applyBorder="0" applyAlignment="0" applyProtection="0"/>
    <xf numFmtId="43" fontId="5" fillId="0" borderId="0" applyFont="0" applyFill="0" applyBorder="0" applyAlignment="0" applyProtection="0"/>
    <xf numFmtId="170" fontId="14" fillId="0" borderId="0" applyFill="0" applyBorder="0" applyAlignment="0" applyProtection="0"/>
    <xf numFmtId="170" fontId="14" fillId="0" borderId="0" applyFill="0" applyBorder="0" applyAlignment="0" applyProtection="0"/>
    <xf numFmtId="169" fontId="32" fillId="0" borderId="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0" fontId="14" fillId="0" borderId="0" applyFill="0" applyBorder="0" applyAlignment="0" applyProtection="0"/>
    <xf numFmtId="169" fontId="32" fillId="0" borderId="0" applyFill="0" applyBorder="0" applyAlignment="0" applyProtection="0"/>
    <xf numFmtId="182" fontId="5" fillId="0" borderId="0" applyFill="0" applyBorder="0" applyAlignment="0" applyProtection="0"/>
    <xf numFmtId="182" fontId="5" fillId="0" borderId="0" applyFill="0" applyBorder="0" applyAlignment="0" applyProtection="0"/>
    <xf numFmtId="169" fontId="32" fillId="0" borderId="0" applyFill="0" applyBorder="0" applyAlignment="0" applyProtection="0"/>
    <xf numFmtId="182" fontId="5" fillId="0" borderId="0" applyFill="0" applyBorder="0" applyAlignment="0" applyProtection="0"/>
    <xf numFmtId="182" fontId="5" fillId="0" borderId="0" applyFill="0" applyBorder="0" applyAlignment="0" applyProtection="0"/>
    <xf numFmtId="182" fontId="5" fillId="0" borderId="0" applyFill="0" applyBorder="0" applyAlignment="0" applyProtection="0"/>
    <xf numFmtId="182" fontId="5" fillId="0" borderId="0" applyFill="0" applyBorder="0" applyAlignment="0" applyProtection="0"/>
    <xf numFmtId="182" fontId="5" fillId="0" borderId="0" applyFill="0" applyBorder="0" applyAlignment="0" applyProtection="0"/>
    <xf numFmtId="167" fontId="6" fillId="0" borderId="0" applyFill="0" applyBorder="0" applyAlignment="0" applyProtection="0"/>
    <xf numFmtId="167" fontId="6" fillId="0" borderId="0" applyFill="0" applyBorder="0" applyAlignment="0" applyProtection="0"/>
    <xf numFmtId="167" fontId="6" fillId="0" borderId="0" applyFill="0" applyBorder="0" applyAlignment="0" applyProtection="0"/>
    <xf numFmtId="167" fontId="6" fillId="0" borderId="0" applyFill="0" applyBorder="0" applyAlignment="0" applyProtection="0"/>
    <xf numFmtId="167" fontId="6" fillId="0" borderId="0" applyFill="0" applyBorder="0" applyAlignment="0" applyProtection="0"/>
    <xf numFmtId="167"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182" fontId="5" fillId="0" borderId="0" applyFill="0" applyBorder="0" applyAlignment="0" applyProtection="0"/>
    <xf numFmtId="175"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69" fontId="32" fillId="0" borderId="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14"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69" fontId="32" fillId="0" borderId="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14"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14"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69" fontId="32"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83" fontId="5" fillId="0" borderId="0" applyFill="0" applyBorder="0" applyAlignment="0" applyProtection="0"/>
    <xf numFmtId="182" fontId="5" fillId="0" borderId="0" applyFill="0" applyBorder="0" applyAlignment="0" applyProtection="0"/>
    <xf numFmtId="183" fontId="5" fillId="0" borderId="0" applyFill="0" applyBorder="0" applyAlignment="0" applyProtection="0"/>
    <xf numFmtId="170" fontId="14" fillId="0" borderId="0" applyFill="0" applyBorder="0" applyAlignment="0" applyProtection="0"/>
    <xf numFmtId="170" fontId="14"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83" fontId="5" fillId="0" borderId="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0" fontId="14" fillId="0" borderId="0" applyFill="0" applyBorder="0" applyAlignment="0" applyProtection="0"/>
    <xf numFmtId="183" fontId="5"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82" fontId="5" fillId="0" borderId="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182" fontId="5" fillId="0" borderId="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169" fontId="5" fillId="0" borderId="0" applyFill="0" applyBorder="0" applyAlignment="0" applyProtection="0"/>
    <xf numFmtId="43" fontId="32" fillId="0" borderId="0" applyFont="0" applyFill="0" applyBorder="0" applyAlignment="0" applyProtection="0"/>
    <xf numFmtId="169" fontId="5" fillId="0" borderId="0" applyFill="0" applyBorder="0" applyAlignment="0" applyProtection="0"/>
    <xf numFmtId="43" fontId="3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ill="0" applyBorder="0" applyAlignment="0" applyProtection="0"/>
    <xf numFmtId="184" fontId="5" fillId="0" borderId="0" applyFill="0" applyBorder="0" applyAlignment="0" applyProtection="0"/>
    <xf numFmtId="43" fontId="5" fillId="0" borderId="0" applyFill="0" applyBorder="0" applyAlignment="0" applyProtection="0"/>
    <xf numFmtId="43" fontId="5" fillId="0" borderId="0" applyFill="0" applyBorder="0" applyAlignment="0" applyProtection="0"/>
    <xf numFmtId="0" fontId="32" fillId="0" borderId="0" applyNumberFormat="0" applyFont="0" applyFill="0" applyBorder="0" applyProtection="0">
      <alignment vertical="center"/>
    </xf>
    <xf numFmtId="0" fontId="32" fillId="0" borderId="0" applyNumberFormat="0" applyFont="0" applyFill="0" applyBorder="0" applyProtection="0">
      <alignment vertical="center"/>
    </xf>
    <xf numFmtId="0" fontId="32" fillId="0" borderId="0" applyNumberFormat="0" applyFont="0" applyFill="0" applyBorder="0" applyProtection="0">
      <alignment vertical="center"/>
    </xf>
    <xf numFmtId="43" fontId="14"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0" fontId="14" fillId="0" borderId="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82" fontId="5" fillId="0" borderId="0" applyFill="0" applyBorder="0" applyAlignment="0" applyProtection="0"/>
    <xf numFmtId="170" fontId="14" fillId="0" borderId="0" applyFill="0" applyBorder="0" applyAlignment="0" applyProtection="0"/>
    <xf numFmtId="43" fontId="5" fillId="0" borderId="0" applyFont="0" applyFill="0" applyBorder="0" applyAlignment="0" applyProtection="0"/>
    <xf numFmtId="170" fontId="14" fillId="0" borderId="0" applyFill="0" applyBorder="0" applyAlignment="0" applyProtection="0"/>
    <xf numFmtId="170" fontId="14" fillId="0" borderId="0" applyFill="0" applyBorder="0" applyAlignment="0" applyProtection="0"/>
    <xf numFmtId="43" fontId="5" fillId="0" borderId="0" applyFont="0" applyFill="0" applyBorder="0" applyAlignment="0" applyProtection="0"/>
    <xf numFmtId="170" fontId="14" fillId="0" borderId="0" applyFill="0" applyBorder="0" applyAlignment="0" applyProtection="0"/>
    <xf numFmtId="170" fontId="14" fillId="0" borderId="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83" fontId="5" fillId="0" borderId="0" applyFill="0" applyBorder="0" applyAlignment="0" applyProtection="0"/>
    <xf numFmtId="183" fontId="5" fillId="0" borderId="0" applyFill="0" applyBorder="0" applyAlignment="0" applyProtection="0"/>
    <xf numFmtId="43" fontId="5" fillId="0" borderId="0" applyFont="0" applyFill="0" applyBorder="0" applyAlignment="0" applyProtection="0"/>
    <xf numFmtId="182" fontId="5" fillId="0" borderId="0" applyFill="0" applyBorder="0" applyAlignment="0" applyProtection="0"/>
    <xf numFmtId="185" fontId="37" fillId="0" borderId="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85" fontId="37"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183" fontId="5"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83" fontId="5" fillId="0" borderId="0" applyFill="0" applyBorder="0" applyAlignment="0" applyProtection="0"/>
    <xf numFmtId="43" fontId="5" fillId="0" borderId="0" applyFont="0" applyFill="0" applyBorder="0" applyAlignment="0" applyProtection="0"/>
    <xf numFmtId="183" fontId="5" fillId="0" borderId="0" applyFill="0" applyBorder="0" applyAlignment="0" applyProtection="0"/>
    <xf numFmtId="43" fontId="14"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ill="0" applyBorder="0" applyAlignment="0" applyProtection="0"/>
    <xf numFmtId="43" fontId="5" fillId="0" borderId="0" applyFont="0" applyFill="0" applyBorder="0" applyAlignment="0" applyProtection="0"/>
    <xf numFmtId="185" fontId="37" fillId="0" borderId="0" applyFill="0" applyBorder="0" applyAlignment="0" applyProtection="0"/>
    <xf numFmtId="0" fontId="37" fillId="0" borderId="0" applyFill="0" applyBorder="0" applyAlignment="0" applyProtection="0"/>
    <xf numFmtId="0" fontId="37" fillId="0" borderId="0" applyFill="0" applyBorder="0" applyAlignment="0" applyProtection="0"/>
    <xf numFmtId="182" fontId="5" fillId="0" borderId="0" applyFill="0" applyBorder="0" applyAlignment="0" applyProtection="0"/>
    <xf numFmtId="0" fontId="37" fillId="0" borderId="0" applyFill="0" applyBorder="0" applyAlignment="0" applyProtection="0"/>
    <xf numFmtId="43" fontId="5" fillId="0" borderId="0" applyFont="0" applyFill="0" applyBorder="0" applyAlignment="0" applyProtection="0"/>
    <xf numFmtId="0" fontId="37" fillId="0" borderId="0" applyFill="0" applyBorder="0" applyAlignment="0" applyProtection="0"/>
    <xf numFmtId="43" fontId="14" fillId="0" borderId="0" applyFont="0" applyFill="0" applyBorder="0" applyAlignment="0" applyProtection="0"/>
    <xf numFmtId="43" fontId="5" fillId="0" borderId="0" applyFont="0" applyFill="0" applyBorder="0" applyAlignment="0" applyProtection="0"/>
    <xf numFmtId="0" fontId="37" fillId="0" borderId="0" applyFill="0" applyBorder="0" applyAlignment="0" applyProtection="0"/>
    <xf numFmtId="43" fontId="14" fillId="0" borderId="0" applyFont="0" applyFill="0" applyBorder="0" applyAlignment="0" applyProtection="0"/>
    <xf numFmtId="43" fontId="5" fillId="0" borderId="0" applyFont="0" applyFill="0" applyBorder="0" applyAlignment="0" applyProtection="0"/>
    <xf numFmtId="43" fontId="14" fillId="0" borderId="0" applyFont="0" applyFill="0" applyBorder="0" applyAlignment="0" applyProtection="0"/>
    <xf numFmtId="183" fontId="5" fillId="0" borderId="0" applyFill="0" applyBorder="0" applyAlignment="0" applyProtection="0"/>
    <xf numFmtId="43" fontId="5" fillId="0" borderId="0" applyFont="0" applyFill="0" applyBorder="0" applyAlignment="0" applyProtection="0"/>
    <xf numFmtId="183" fontId="5" fillId="0" borderId="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82" fontId="5" fillId="0" borderId="0" applyFill="0" applyBorder="0" applyAlignment="0" applyProtection="0"/>
    <xf numFmtId="182" fontId="5" fillId="0" borderId="0" applyFill="0" applyBorder="0" applyAlignment="0" applyProtection="0"/>
    <xf numFmtId="43" fontId="5" fillId="0" borderId="0" applyFont="0" applyFill="0" applyBorder="0" applyAlignment="0" applyProtection="0"/>
    <xf numFmtId="182" fontId="5" fillId="0" borderId="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83" fontId="5" fillId="0" borderId="0" applyFill="0" applyBorder="0" applyAlignment="0" applyProtection="0"/>
    <xf numFmtId="182" fontId="5" fillId="0" borderId="0" applyFill="0" applyBorder="0" applyAlignment="0" applyProtection="0"/>
    <xf numFmtId="182" fontId="5" fillId="0" borderId="0" applyFill="0" applyBorder="0" applyAlignment="0" applyProtection="0"/>
    <xf numFmtId="183" fontId="5" fillId="0" borderId="0" applyFill="0" applyBorder="0" applyAlignment="0" applyProtection="0"/>
    <xf numFmtId="182" fontId="5" fillId="0" borderId="0" applyFill="0" applyBorder="0" applyAlignment="0" applyProtection="0"/>
    <xf numFmtId="182" fontId="5" fillId="0" borderId="0" applyFill="0" applyBorder="0" applyAlignment="0" applyProtection="0"/>
    <xf numFmtId="183" fontId="5"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9" fontId="5" fillId="0" borderId="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9" fontId="5"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9" fontId="5"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9" fontId="5" fillId="0" borderId="0" applyFill="0" applyBorder="0" applyAlignment="0" applyProtection="0"/>
    <xf numFmtId="169" fontId="5"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169" fontId="5"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5" fillId="0" borderId="0"/>
    <xf numFmtId="0" fontId="41" fillId="0" borderId="0" applyNumberFormat="0" applyFill="0" applyBorder="0" applyAlignment="0" applyProtection="0"/>
    <xf numFmtId="0" fontId="41" fillId="0" borderId="0" applyNumberFormat="0" applyFill="0" applyBorder="0" applyAlignment="0" applyProtection="0"/>
    <xf numFmtId="0" fontId="14" fillId="0" borderId="0"/>
    <xf numFmtId="0" fontId="14" fillId="0" borderId="0"/>
    <xf numFmtId="0" fontId="25" fillId="0" borderId="0" applyNumberFormat="0" applyFill="0" applyBorder="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42" fillId="0" borderId="0" applyNumberFormat="0" applyFill="0" applyBorder="0" applyAlignment="0" applyProtection="0"/>
    <xf numFmtId="0" fontId="26" fillId="0" borderId="23" applyNumberFormat="0" applyFill="0" applyAlignment="0" applyProtection="0"/>
    <xf numFmtId="0" fontId="43" fillId="0" borderId="28" applyNumberFormat="0" applyFill="0" applyAlignment="0" applyProtection="0"/>
    <xf numFmtId="0" fontId="44" fillId="0" borderId="29" applyNumberFormat="0" applyFill="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4" fillId="0" borderId="30" applyNumberFormat="0" applyFill="0" applyAlignment="0" applyProtection="0"/>
    <xf numFmtId="0" fontId="44" fillId="0" borderId="29" applyNumberFormat="0" applyFill="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8" fillId="0" borderId="31" applyNumberFormat="0" applyFill="0" applyAlignment="0" applyProtection="0"/>
    <xf numFmtId="0" fontId="48" fillId="0" borderId="31" applyNumberFormat="0" applyFill="0" applyAlignment="0" applyProtection="0"/>
    <xf numFmtId="0" fontId="48" fillId="0" borderId="31" applyNumberFormat="0" applyFill="0" applyAlignment="0" applyProtection="0"/>
    <xf numFmtId="0" fontId="48" fillId="0" borderId="31" applyNumberFormat="0" applyFill="0" applyAlignment="0" applyProtection="0"/>
    <xf numFmtId="0" fontId="48" fillId="0" borderId="31" applyNumberFormat="0" applyFill="0" applyAlignment="0" applyProtection="0"/>
    <xf numFmtId="0" fontId="48" fillId="0" borderId="31" applyNumberFormat="0" applyFill="0" applyAlignment="0" applyProtection="0"/>
    <xf numFmtId="0" fontId="48" fillId="0" borderId="31" applyNumberFormat="0" applyFill="0" applyAlignment="0" applyProtection="0"/>
    <xf numFmtId="0" fontId="48" fillId="0" borderId="31" applyNumberFormat="0" applyFill="0" applyAlignment="0" applyProtection="0"/>
    <xf numFmtId="0" fontId="48" fillId="0" borderId="31" applyNumberFormat="0" applyFill="0" applyAlignment="0" applyProtection="0"/>
    <xf numFmtId="0" fontId="48" fillId="0" borderId="31" applyNumberFormat="0" applyFill="0" applyAlignment="0" applyProtection="0"/>
    <xf numFmtId="0" fontId="26" fillId="0" borderId="23" applyNumberFormat="0" applyFill="0" applyAlignment="0" applyProtection="0"/>
    <xf numFmtId="0" fontId="48" fillId="0" borderId="31" applyNumberFormat="0" applyFill="0" applyAlignment="0" applyProtection="0"/>
    <xf numFmtId="0" fontId="48" fillId="0" borderId="31" applyNumberFormat="0" applyFill="0" applyAlignment="0" applyProtection="0"/>
    <xf numFmtId="0" fontId="48" fillId="0" borderId="31" applyNumberFormat="0" applyFill="0" applyAlignment="0" applyProtection="0"/>
    <xf numFmtId="0" fontId="48" fillId="0" borderId="31" applyNumberFormat="0" applyFill="0" applyAlignment="0" applyProtection="0"/>
    <xf numFmtId="0" fontId="48" fillId="0" borderId="31" applyNumberFormat="0" applyFill="0" applyAlignment="0" applyProtection="0"/>
    <xf numFmtId="0" fontId="48" fillId="0" borderId="31" applyNumberFormat="0" applyFill="0" applyAlignment="0" applyProtection="0"/>
    <xf numFmtId="0" fontId="48" fillId="0" borderId="31" applyNumberFormat="0" applyFill="0" applyAlignment="0" applyProtection="0"/>
    <xf numFmtId="0" fontId="48" fillId="0" borderId="31" applyNumberFormat="0" applyFill="0" applyAlignment="0" applyProtection="0"/>
    <xf numFmtId="0" fontId="48" fillId="0" borderId="31" applyNumberFormat="0" applyFill="0" applyAlignment="0" applyProtection="0"/>
    <xf numFmtId="0" fontId="48" fillId="0" borderId="31" applyNumberFormat="0" applyFill="0" applyAlignment="0" applyProtection="0"/>
    <xf numFmtId="0" fontId="26" fillId="0" borderId="23" applyNumberFormat="0" applyFill="0" applyAlignment="0" applyProtection="0"/>
    <xf numFmtId="0" fontId="43" fillId="0" borderId="28" applyNumberFormat="0" applyFill="0" applyAlignment="0" applyProtection="0"/>
    <xf numFmtId="0" fontId="48" fillId="0" borderId="31" applyNumberFormat="0" applyFill="0" applyAlignment="0" applyProtection="0"/>
    <xf numFmtId="0" fontId="48" fillId="0" borderId="31" applyNumberFormat="0" applyFill="0" applyAlignment="0" applyProtection="0"/>
    <xf numFmtId="0" fontId="48" fillId="0" borderId="31" applyNumberFormat="0" applyFill="0" applyAlignment="0" applyProtection="0"/>
    <xf numFmtId="0" fontId="48" fillId="0" borderId="31" applyNumberFormat="0" applyFill="0" applyAlignment="0" applyProtection="0"/>
    <xf numFmtId="0" fontId="48" fillId="0" borderId="31" applyNumberFormat="0" applyFill="0" applyAlignment="0" applyProtection="0"/>
    <xf numFmtId="0" fontId="48" fillId="0" borderId="31" applyNumberFormat="0" applyFill="0" applyAlignment="0" applyProtection="0"/>
    <xf numFmtId="0" fontId="48" fillId="0" borderId="31" applyNumberFormat="0" applyFill="0" applyAlignment="0" applyProtection="0"/>
    <xf numFmtId="0" fontId="48" fillId="0" borderId="31" applyNumberFormat="0" applyFill="0" applyAlignment="0" applyProtection="0"/>
    <xf numFmtId="0" fontId="48" fillId="0" borderId="31" applyNumberFormat="0" applyFill="0" applyAlignment="0" applyProtection="0"/>
    <xf numFmtId="0" fontId="48" fillId="0" borderId="31" applyNumberFormat="0" applyFill="0" applyAlignment="0" applyProtection="0"/>
    <xf numFmtId="0" fontId="43" fillId="0" borderId="28" applyNumberFormat="0" applyFill="0" applyAlignment="0" applyProtection="0"/>
    <xf numFmtId="0" fontId="48" fillId="0" borderId="31" applyNumberFormat="0" applyFill="0" applyAlignment="0" applyProtection="0"/>
    <xf numFmtId="0" fontId="48" fillId="0" borderId="31" applyNumberFormat="0" applyFill="0" applyAlignment="0" applyProtection="0"/>
    <xf numFmtId="0" fontId="48" fillId="0" borderId="31" applyNumberFormat="0" applyFill="0" applyAlignment="0" applyProtection="0"/>
    <xf numFmtId="0" fontId="48" fillId="0" borderId="31" applyNumberFormat="0" applyFill="0" applyAlignment="0" applyProtection="0"/>
    <xf numFmtId="0" fontId="26" fillId="0" borderId="23" applyNumberFormat="0" applyFill="0" applyAlignment="0" applyProtection="0"/>
    <xf numFmtId="0" fontId="48" fillId="0" borderId="31" applyNumberFormat="0" applyFill="0" applyAlignment="0" applyProtection="0"/>
    <xf numFmtId="0" fontId="48" fillId="0" borderId="31" applyNumberFormat="0" applyFill="0" applyAlignment="0" applyProtection="0"/>
    <xf numFmtId="0" fontId="43" fillId="0" borderId="28" applyNumberFormat="0" applyFill="0" applyAlignment="0" applyProtection="0"/>
    <xf numFmtId="0" fontId="26" fillId="0" borderId="23" applyNumberFormat="0" applyFill="0" applyAlignment="0" applyProtection="0"/>
    <xf numFmtId="0" fontId="43" fillId="0" borderId="28" applyNumberFormat="0" applyFill="0" applyAlignment="0" applyProtection="0"/>
    <xf numFmtId="0" fontId="26" fillId="0" borderId="23" applyNumberFormat="0" applyFill="0" applyAlignment="0" applyProtection="0"/>
    <xf numFmtId="0" fontId="43" fillId="0" borderId="28" applyNumberFormat="0" applyFill="0" applyAlignment="0" applyProtection="0"/>
    <xf numFmtId="0" fontId="48" fillId="0" borderId="31" applyNumberFormat="0" applyFill="0" applyAlignment="0" applyProtection="0"/>
    <xf numFmtId="0" fontId="43" fillId="0" borderId="28" applyNumberFormat="0" applyFill="0" applyAlignment="0" applyProtection="0"/>
    <xf numFmtId="0" fontId="48" fillId="0" borderId="31" applyNumberFormat="0" applyFill="0" applyAlignment="0" applyProtection="0"/>
    <xf numFmtId="0" fontId="26" fillId="0" borderId="23" applyNumberFormat="0" applyFill="0" applyAlignment="0" applyProtection="0"/>
    <xf numFmtId="0" fontId="44" fillId="0" borderId="32" applyNumberFormat="0" applyFill="0" applyAlignment="0" applyProtection="0"/>
    <xf numFmtId="0" fontId="44" fillId="0" borderId="33" applyNumberFormat="0" applyFill="0" applyAlignment="0" applyProtection="0"/>
    <xf numFmtId="0" fontId="26" fillId="0" borderId="23" applyNumberFormat="0" applyFill="0" applyAlignment="0" applyProtection="0"/>
    <xf numFmtId="0" fontId="44" fillId="0" borderId="33" applyNumberFormat="0" applyFill="0" applyAlignment="0" applyProtection="0"/>
    <xf numFmtId="0" fontId="26" fillId="0" borderId="23" applyNumberFormat="0" applyFill="0" applyAlignment="0" applyProtection="0"/>
    <xf numFmtId="0" fontId="44" fillId="0" borderId="33" applyNumberFormat="0" applyFill="0" applyAlignment="0" applyProtection="0"/>
    <xf numFmtId="0" fontId="44" fillId="0" borderId="33" applyNumberFormat="0" applyFill="0" applyAlignment="0" applyProtection="0"/>
    <xf numFmtId="0" fontId="44" fillId="0" borderId="33" applyNumberFormat="0" applyFill="0" applyAlignment="0" applyProtection="0"/>
    <xf numFmtId="0" fontId="44" fillId="0" borderId="33" applyNumberFormat="0" applyFill="0" applyAlignment="0" applyProtection="0"/>
    <xf numFmtId="0" fontId="44" fillId="0" borderId="33" applyNumberFormat="0" applyFill="0" applyAlignment="0" applyProtection="0"/>
    <xf numFmtId="0" fontId="44" fillId="0" borderId="33" applyNumberFormat="0" applyFill="0" applyAlignment="0" applyProtection="0"/>
    <xf numFmtId="0" fontId="44" fillId="0" borderId="33" applyNumberFormat="0" applyFill="0" applyAlignment="0" applyProtection="0"/>
    <xf numFmtId="0" fontId="44" fillId="0" borderId="33" applyNumberFormat="0" applyFill="0" applyAlignment="0" applyProtection="0"/>
    <xf numFmtId="0" fontId="45" fillId="0" borderId="0" applyNumberFormat="0" applyFill="0" applyBorder="0" applyAlignment="0" applyProtection="0"/>
    <xf numFmtId="0" fontId="26" fillId="0" borderId="23" applyNumberFormat="0" applyFill="0" applyAlignment="0" applyProtection="0"/>
    <xf numFmtId="0" fontId="45" fillId="0" borderId="0" applyNumberFormat="0" applyFill="0" applyBorder="0" applyAlignment="0" applyProtection="0"/>
    <xf numFmtId="0" fontId="44" fillId="0" borderId="33" applyNumberFormat="0" applyFill="0" applyAlignment="0" applyProtection="0"/>
    <xf numFmtId="0" fontId="44" fillId="0" borderId="33" applyNumberFormat="0" applyFill="0" applyAlignment="0" applyProtection="0"/>
    <xf numFmtId="0" fontId="44" fillId="0" borderId="33" applyNumberFormat="0" applyFill="0" applyAlignment="0" applyProtection="0"/>
    <xf numFmtId="0" fontId="44" fillId="0" borderId="33" applyNumberFormat="0" applyFill="0" applyAlignment="0" applyProtection="0"/>
    <xf numFmtId="0" fontId="44" fillId="0" borderId="33" applyNumberFormat="0" applyFill="0" applyAlignment="0" applyProtection="0"/>
    <xf numFmtId="0" fontId="44" fillId="0" borderId="33" applyNumberFormat="0" applyFill="0" applyAlignment="0" applyProtection="0"/>
    <xf numFmtId="0" fontId="44" fillId="0" borderId="33" applyNumberFormat="0" applyFill="0" applyAlignment="0" applyProtection="0"/>
    <xf numFmtId="0" fontId="44" fillId="0" borderId="33" applyNumberFormat="0" applyFill="0" applyAlignment="0" applyProtection="0"/>
    <xf numFmtId="0" fontId="44" fillId="0" borderId="33" applyNumberFormat="0" applyFill="0" applyAlignment="0" applyProtection="0"/>
    <xf numFmtId="0" fontId="44" fillId="0" borderId="33" applyNumberFormat="0" applyFill="0" applyAlignment="0" applyProtection="0"/>
    <xf numFmtId="0" fontId="44" fillId="0" borderId="32" applyNumberFormat="0" applyFill="0" applyAlignment="0" applyProtection="0"/>
    <xf numFmtId="0" fontId="44" fillId="0" borderId="33" applyNumberFormat="0" applyFill="0" applyAlignment="0" applyProtection="0"/>
    <xf numFmtId="0" fontId="44" fillId="0" borderId="33" applyNumberFormat="0" applyFill="0" applyAlignment="0" applyProtection="0"/>
    <xf numFmtId="0" fontId="44" fillId="0" borderId="33" applyNumberFormat="0" applyFill="0" applyAlignment="0" applyProtection="0"/>
    <xf numFmtId="0" fontId="44" fillId="0" borderId="33" applyNumberFormat="0" applyFill="0" applyAlignment="0" applyProtection="0"/>
    <xf numFmtId="0" fontId="44" fillId="0" borderId="33" applyNumberFormat="0" applyFill="0" applyAlignment="0" applyProtection="0"/>
    <xf numFmtId="0" fontId="42" fillId="0" borderId="0" applyNumberFormat="0" applyFill="0" applyBorder="0" applyAlignment="0" applyProtection="0"/>
    <xf numFmtId="0" fontId="44" fillId="0" borderId="32" applyNumberFormat="0" applyFill="0" applyAlignment="0" applyProtection="0"/>
    <xf numFmtId="0" fontId="44" fillId="0" borderId="32" applyNumberFormat="0" applyFill="0" applyAlignment="0" applyProtection="0"/>
    <xf numFmtId="0" fontId="44" fillId="0" borderId="33" applyNumberFormat="0" applyFill="0" applyAlignment="0" applyProtection="0"/>
    <xf numFmtId="0" fontId="26" fillId="0" borderId="23" applyNumberFormat="0" applyFill="0" applyAlignment="0" applyProtection="0"/>
    <xf numFmtId="0" fontId="44" fillId="0" borderId="33" applyNumberFormat="0" applyFill="0" applyAlignment="0" applyProtection="0"/>
    <xf numFmtId="0" fontId="26" fillId="0" borderId="23" applyNumberFormat="0" applyFill="0" applyAlignment="0" applyProtection="0"/>
    <xf numFmtId="0" fontId="44" fillId="0" borderId="33" applyNumberFormat="0" applyFill="0" applyAlignment="0" applyProtection="0"/>
    <xf numFmtId="0" fontId="26" fillId="0" borderId="23" applyNumberFormat="0" applyFill="0" applyAlignment="0" applyProtection="0"/>
    <xf numFmtId="0" fontId="26" fillId="0" borderId="23" applyNumberFormat="0" applyFill="0" applyAlignment="0" applyProtection="0"/>
    <xf numFmtId="0" fontId="42" fillId="0" borderId="0" applyNumberFormat="0" applyFill="0" applyBorder="0" applyAlignment="0" applyProtection="0"/>
    <xf numFmtId="0" fontId="46" fillId="0" borderId="0" applyNumberFormat="0" applyFill="0" applyBorder="0" applyAlignment="0" applyProtection="0"/>
    <xf numFmtId="0" fontId="42" fillId="0" borderId="0" applyNumberFormat="0" applyFill="0" applyBorder="0" applyAlignment="0" applyProtection="0"/>
    <xf numFmtId="0" fontId="46" fillId="0" borderId="0" applyNumberFormat="0" applyFill="0" applyBorder="0" applyAlignment="0" applyProtection="0"/>
    <xf numFmtId="0" fontId="42" fillId="0" borderId="0" applyNumberFormat="0" applyFill="0" applyBorder="0" applyAlignment="0" applyProtection="0"/>
    <xf numFmtId="0" fontId="26" fillId="0" borderId="23" applyNumberFormat="0" applyFill="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28" fillId="0" borderId="24" applyNumberFormat="0" applyFill="0" applyAlignment="0" applyProtection="0"/>
    <xf numFmtId="0" fontId="49" fillId="0" borderId="24" applyNumberFormat="0" applyFill="0" applyAlignment="0" applyProtection="0"/>
    <xf numFmtId="0" fontId="28" fillId="0" borderId="24" applyNumberFormat="0" applyFill="0" applyAlignment="0" applyProtection="0"/>
    <xf numFmtId="0" fontId="49" fillId="0" borderId="24" applyNumberFormat="0" applyFill="0" applyAlignment="0" applyProtection="0"/>
    <xf numFmtId="0" fontId="28" fillId="0" borderId="24" applyNumberFormat="0" applyFill="0" applyAlignment="0" applyProtection="0"/>
    <xf numFmtId="0" fontId="28" fillId="0" borderId="24" applyNumberFormat="0" applyFill="0" applyAlignment="0" applyProtection="0"/>
    <xf numFmtId="0" fontId="29" fillId="0" borderId="25" applyNumberFormat="0" applyFill="0" applyAlignment="0" applyProtection="0"/>
    <xf numFmtId="0" fontId="50" fillId="0" borderId="34" applyNumberFormat="0" applyFill="0" applyAlignment="0" applyProtection="0"/>
    <xf numFmtId="0" fontId="29" fillId="0" borderId="25" applyNumberFormat="0" applyFill="0" applyAlignment="0" applyProtection="0"/>
    <xf numFmtId="0" fontId="50" fillId="0" borderId="34" applyNumberFormat="0" applyFill="0" applyAlignment="0" applyProtection="0"/>
    <xf numFmtId="0" fontId="29" fillId="0" borderId="25" applyNumberFormat="0" applyFill="0" applyAlignment="0" applyProtection="0"/>
    <xf numFmtId="0" fontId="29" fillId="0" borderId="25" applyNumberFormat="0" applyFill="0" applyAlignment="0" applyProtection="0"/>
    <xf numFmtId="0" fontId="29" fillId="0" borderId="0" applyNumberFormat="0" applyFill="0" applyBorder="0" applyAlignment="0" applyProtection="0"/>
    <xf numFmtId="0" fontId="50" fillId="0" borderId="0" applyNumberFormat="0" applyFill="0" applyBorder="0" applyAlignment="0" applyProtection="0"/>
    <xf numFmtId="0" fontId="29" fillId="0" borderId="0" applyNumberFormat="0" applyFill="0" applyBorder="0" applyAlignment="0" applyProtection="0"/>
    <xf numFmtId="0" fontId="50"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42" fillId="0" borderId="0" applyNumberFormat="0" applyFill="0" applyBorder="0" applyAlignment="0" applyProtection="0"/>
    <xf numFmtId="0" fontId="46" fillId="0" borderId="0" applyNumberFormat="0" applyFill="0" applyBorder="0" applyAlignment="0" applyProtection="0"/>
    <xf numFmtId="186" fontId="51" fillId="0" borderId="0">
      <protection locked="0"/>
    </xf>
    <xf numFmtId="186" fontId="51" fillId="0" borderId="0">
      <protection locked="0"/>
    </xf>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5"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6"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6"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43" fontId="14"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32" fillId="0" borderId="0" applyNumberFormat="0" applyFont="0" applyFill="0" applyBorder="0" applyProtection="0">
      <alignment vertical="center"/>
    </xf>
    <xf numFmtId="0" fontId="32" fillId="0" borderId="0" applyNumberFormat="0" applyFont="0" applyFill="0" applyBorder="0" applyProtection="0">
      <alignment vertical="center"/>
    </xf>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2" fillId="0" borderId="0" applyNumberFormat="0" applyFont="0" applyFill="0" applyBorder="0" applyProtection="0">
      <alignment vertical="center"/>
    </xf>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3"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2" fillId="0" borderId="0" applyNumberFormat="0" applyFont="0" applyFill="0" applyBorder="0" applyProtection="0">
      <alignment vertical="center"/>
    </xf>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2" fillId="0" borderId="0" applyNumberFormat="0" applyFont="0" applyFill="0" applyBorder="0" applyProtection="0">
      <alignment vertical="center"/>
    </xf>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3"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2" fillId="0" borderId="0" applyNumberFormat="0" applyFont="0" applyFill="0" applyBorder="0" applyProtection="0">
      <alignment vertical="center"/>
    </xf>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2" fillId="0" borderId="0" applyNumberFormat="0" applyFont="0" applyFill="0" applyBorder="0" applyProtection="0">
      <alignment vertical="center"/>
    </xf>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2" fillId="0" borderId="0" applyNumberFormat="0" applyFont="0" applyFill="0" applyBorder="0" applyProtection="0">
      <alignment vertical="center"/>
    </xf>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ill="0" applyBorder="0" applyAlignment="0" applyProtection="0"/>
    <xf numFmtId="43" fontId="38"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9" fontId="5" fillId="0" borderId="0" applyFill="0" applyBorder="0" applyAlignment="0" applyProtection="0"/>
    <xf numFmtId="43" fontId="2" fillId="0" borderId="0" applyFont="0" applyFill="0" applyBorder="0" applyAlignment="0" applyProtection="0"/>
    <xf numFmtId="0" fontId="32" fillId="0" borderId="0" applyNumberFormat="0" applyFont="0" applyFill="0" applyBorder="0" applyProtection="0">
      <alignment vertical="center"/>
    </xf>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7"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9" fontId="14" fillId="0" borderId="0" applyFill="0" applyBorder="0" applyAlignment="0" applyProtection="0"/>
    <xf numFmtId="43" fontId="5" fillId="0" borderId="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5" fillId="0" borderId="0" applyFill="0" applyBorder="0" applyAlignment="0" applyProtection="0"/>
    <xf numFmtId="43" fontId="2"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9" fontId="14" fillId="0" borderId="0" applyFill="0" applyBorder="0" applyAlignment="0" applyProtection="0"/>
    <xf numFmtId="169" fontId="14" fillId="0" borderId="0" applyFill="0" applyBorder="0" applyAlignment="0" applyProtection="0"/>
    <xf numFmtId="169" fontId="14" fillId="0" borderId="0" applyFill="0" applyBorder="0" applyAlignment="0" applyProtection="0"/>
    <xf numFmtId="169" fontId="14"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9" fontId="14" fillId="0" borderId="0" applyFill="0" applyBorder="0" applyAlignment="0" applyProtection="0"/>
    <xf numFmtId="43" fontId="2" fillId="0" borderId="0" applyFont="0" applyFill="0" applyBorder="0" applyAlignment="0" applyProtection="0"/>
    <xf numFmtId="43" fontId="5" fillId="0" borderId="0" applyFill="0" applyBorder="0" applyAlignment="0" applyProtection="0"/>
    <xf numFmtId="43" fontId="5" fillId="0" borderId="0" applyFill="0" applyBorder="0" applyAlignment="0" applyProtection="0"/>
    <xf numFmtId="43" fontId="5" fillId="0" borderId="0" applyFill="0" applyBorder="0" applyAlignment="0" applyProtection="0"/>
    <xf numFmtId="43" fontId="2"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2" fillId="0" borderId="0" applyFont="0" applyFill="0" applyBorder="0" applyAlignment="0" applyProtection="0"/>
    <xf numFmtId="169" fontId="5" fillId="0" borderId="0" applyFill="0" applyBorder="0" applyAlignment="0" applyProtection="0"/>
    <xf numFmtId="43" fontId="5"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9" fontId="14" fillId="0" borderId="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2" fillId="0" borderId="0" applyFont="0" applyFill="0" applyBorder="0" applyAlignment="0" applyProtection="0"/>
    <xf numFmtId="169" fontId="5"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9" fontId="5" fillId="0" borderId="0" applyFill="0" applyBorder="0" applyAlignment="0" applyProtection="0"/>
    <xf numFmtId="43" fontId="2" fillId="0" borderId="0" applyFont="0" applyFill="0" applyBorder="0" applyAlignment="0" applyProtection="0"/>
    <xf numFmtId="169" fontId="14"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9" fontId="14" fillId="0" borderId="0" applyFill="0" applyBorder="0" applyAlignment="0" applyProtection="0"/>
    <xf numFmtId="43" fontId="2" fillId="0" borderId="0" applyFont="0" applyFill="0" applyBorder="0" applyAlignment="0" applyProtection="0"/>
    <xf numFmtId="43" fontId="3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37"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7"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7"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9" fontId="14"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9" fontId="14" fillId="0" borderId="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5" fillId="0" borderId="0" applyFill="0" applyBorder="0" applyAlignment="0" applyProtection="0"/>
    <xf numFmtId="169" fontId="5" fillId="0" borderId="0" applyFill="0" applyBorder="0" applyAlignment="0" applyProtection="0"/>
    <xf numFmtId="43" fontId="38"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8"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ill="0" applyBorder="0" applyAlignment="0" applyProtection="0"/>
    <xf numFmtId="43" fontId="5" fillId="0" borderId="0" applyFill="0" applyBorder="0" applyAlignment="0" applyProtection="0"/>
    <xf numFmtId="0" fontId="32" fillId="0" borderId="0" applyNumberFormat="0" applyFont="0" applyFill="0" applyBorder="0" applyProtection="0">
      <alignment vertical="center"/>
    </xf>
    <xf numFmtId="43" fontId="5"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9" fontId="5"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2" fillId="0" borderId="0" applyNumberFormat="0" applyFont="0" applyFill="0" applyBorder="0" applyProtection="0">
      <alignment vertical="center"/>
    </xf>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2" fillId="0" borderId="0" applyNumberFormat="0" applyFont="0" applyFill="0" applyBorder="0" applyProtection="0">
      <alignment vertical="center"/>
    </xf>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169" fontId="14" fillId="0" borderId="0" applyFill="0" applyBorder="0" applyAlignment="0" applyProtection="0"/>
    <xf numFmtId="43" fontId="5" fillId="0" borderId="0" applyFill="0" applyBorder="0" applyAlignment="0" applyProtection="0"/>
    <xf numFmtId="43" fontId="5" fillId="0" borderId="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9" fontId="14" fillId="0" borderId="0" applyFill="0" applyBorder="0" applyAlignment="0" applyProtection="0"/>
    <xf numFmtId="43" fontId="5" fillId="0" borderId="0" applyFill="0" applyBorder="0" applyAlignment="0" applyProtection="0"/>
    <xf numFmtId="43" fontId="5" fillId="0" borderId="0" applyFill="0" applyBorder="0" applyAlignment="0" applyProtection="0"/>
    <xf numFmtId="43" fontId="5" fillId="0" borderId="0" applyFill="0" applyBorder="0" applyAlignment="0" applyProtection="0"/>
    <xf numFmtId="0" fontId="32" fillId="0" borderId="0" applyNumberFormat="0" applyFont="0" applyFill="0" applyBorder="0" applyProtection="0">
      <alignment vertical="center"/>
    </xf>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2" fillId="0" borderId="0" applyNumberFormat="0" applyFont="0" applyFill="0" applyBorder="0" applyProtection="0">
      <alignment vertical="center"/>
    </xf>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2" fillId="0" borderId="0" applyNumberFormat="0" applyFont="0" applyFill="0" applyBorder="0" applyProtection="0">
      <alignment vertical="center"/>
    </xf>
    <xf numFmtId="43" fontId="5"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0" fontId="32" fillId="0" borderId="0" applyNumberFormat="0" applyFont="0" applyFill="0" applyBorder="0" applyProtection="0">
      <alignment vertical="center"/>
    </xf>
    <xf numFmtId="43" fontId="38"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2" fillId="0" borderId="0" applyNumberFormat="0" applyFont="0" applyFill="0" applyBorder="0" applyProtection="0">
      <alignment vertical="center"/>
    </xf>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8"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2" fillId="0" borderId="0" applyNumberFormat="0" applyFont="0" applyFill="0" applyBorder="0" applyProtection="0">
      <alignment vertical="center"/>
    </xf>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8"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5" fillId="0" borderId="0" applyFont="0" applyFill="0" applyBorder="0" applyAlignment="0" applyProtection="0"/>
    <xf numFmtId="43" fontId="13" fillId="0" borderId="0" applyFont="0" applyFill="0" applyBorder="0" applyAlignment="0" applyProtection="0"/>
    <xf numFmtId="0" fontId="32" fillId="0" borderId="0" applyNumberFormat="0" applyFont="0" applyFill="0" applyBorder="0" applyProtection="0">
      <alignment vertical="center"/>
    </xf>
    <xf numFmtId="43" fontId="5" fillId="0" borderId="0" applyFill="0" applyBorder="0" applyAlignment="0" applyProtection="0"/>
    <xf numFmtId="43" fontId="5" fillId="0" borderId="0" applyFont="0" applyFill="0" applyBorder="0" applyAlignment="0" applyProtection="0"/>
    <xf numFmtId="0" fontId="32" fillId="0" borderId="0" applyNumberFormat="0" applyFont="0" applyFill="0" applyBorder="0" applyProtection="0">
      <alignment vertical="center"/>
    </xf>
    <xf numFmtId="43" fontId="5" fillId="0" borderId="0" applyFont="0" applyFill="0" applyBorder="0" applyAlignment="0" applyProtection="0"/>
    <xf numFmtId="0" fontId="32" fillId="0" borderId="0" applyNumberFormat="0" applyFont="0" applyFill="0" applyBorder="0" applyProtection="0">
      <alignment vertical="center"/>
    </xf>
    <xf numFmtId="43" fontId="5" fillId="0" borderId="0" applyFont="0" applyFill="0" applyBorder="0" applyAlignment="0" applyProtection="0"/>
    <xf numFmtId="43" fontId="5" fillId="0" borderId="0" applyFont="0" applyFill="0" applyBorder="0" applyAlignment="0" applyProtection="0"/>
    <xf numFmtId="43" fontId="5" fillId="0" borderId="0" applyFill="0" applyBorder="0" applyAlignment="0" applyProtection="0"/>
    <xf numFmtId="0" fontId="32" fillId="0" borderId="0" applyNumberFormat="0" applyFont="0" applyFill="0" applyBorder="0" applyProtection="0">
      <alignment vertical="center"/>
    </xf>
    <xf numFmtId="43" fontId="5" fillId="0" borderId="0" applyFill="0" applyBorder="0" applyAlignment="0" applyProtection="0"/>
    <xf numFmtId="43" fontId="5" fillId="0" borderId="0" applyFill="0" applyBorder="0" applyAlignment="0" applyProtection="0"/>
    <xf numFmtId="43" fontId="5" fillId="0" borderId="0" applyFont="0" applyFill="0" applyBorder="0" applyAlignment="0" applyProtection="0"/>
    <xf numFmtId="0" fontId="32" fillId="0" borderId="0" applyNumberFormat="0" applyFont="0" applyFill="0" applyBorder="0" applyProtection="0">
      <alignment vertical="center"/>
    </xf>
    <xf numFmtId="0" fontId="32" fillId="0" borderId="0" applyNumberFormat="0" applyFont="0" applyFill="0" applyBorder="0" applyProtection="0">
      <alignment vertical="center"/>
    </xf>
    <xf numFmtId="43" fontId="5" fillId="0" borderId="0" applyFill="0" applyBorder="0" applyAlignment="0" applyProtection="0"/>
    <xf numFmtId="43" fontId="5" fillId="0" borderId="0" applyFill="0" applyBorder="0" applyAlignment="0" applyProtection="0"/>
    <xf numFmtId="0" fontId="32" fillId="0" borderId="0" applyNumberFormat="0" applyFont="0" applyFill="0" applyBorder="0" applyProtection="0">
      <alignment vertical="center"/>
    </xf>
    <xf numFmtId="43" fontId="5" fillId="0" borderId="0" applyFill="0" applyBorder="0" applyAlignment="0" applyProtection="0"/>
    <xf numFmtId="43" fontId="5"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2" fillId="0" borderId="0" applyNumberFormat="0" applyFont="0" applyFill="0" applyBorder="0" applyProtection="0">
      <alignment vertical="center"/>
    </xf>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ill="0" applyBorder="0" applyAlignment="0" applyProtection="0"/>
    <xf numFmtId="43" fontId="5"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9" fontId="14" fillId="0" borderId="0" applyFill="0" applyBorder="0" applyAlignment="0" applyProtection="0"/>
    <xf numFmtId="169" fontId="14" fillId="0" borderId="0" applyFill="0" applyBorder="0" applyAlignment="0" applyProtection="0"/>
    <xf numFmtId="169" fontId="14" fillId="0" borderId="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9" fontId="14"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ill="0" applyBorder="0" applyAlignment="0" applyProtection="0"/>
    <xf numFmtId="0" fontId="5" fillId="0" borderId="0"/>
    <xf numFmtId="43" fontId="5" fillId="0" borderId="0" applyFill="0" applyBorder="0" applyAlignment="0" applyProtection="0"/>
    <xf numFmtId="43" fontId="5" fillId="0" borderId="0" applyFill="0" applyBorder="0" applyAlignment="0" applyProtection="0"/>
    <xf numFmtId="43" fontId="5" fillId="0" borderId="0" applyFill="0" applyBorder="0" applyAlignment="0" applyProtection="0"/>
    <xf numFmtId="43" fontId="5" fillId="0" borderId="0" applyFill="0" applyBorder="0" applyAlignment="0" applyProtection="0"/>
    <xf numFmtId="43" fontId="5" fillId="0" borderId="0" applyFill="0" applyBorder="0" applyAlignment="0" applyProtection="0"/>
    <xf numFmtId="43" fontId="5" fillId="0" borderId="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41" fillId="0" borderId="0" applyNumberFormat="0" applyFill="0" applyBorder="0" applyAlignment="0" applyProtection="0"/>
    <xf numFmtId="44" fontId="12" fillId="0" borderId="0" applyFont="0" applyFill="0" applyBorder="0" applyAlignment="0" applyProtection="0"/>
    <xf numFmtId="9" fontId="12" fillId="0" borderId="0" applyFont="0" applyFill="0" applyBorder="0" applyAlignment="0" applyProtection="0"/>
    <xf numFmtId="0" fontId="2" fillId="0" borderId="0"/>
    <xf numFmtId="44" fontId="2" fillId="0" borderId="0" applyFont="0" applyFill="0" applyBorder="0" applyAlignment="0" applyProtection="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44" fontId="2" fillId="0" borderId="0" applyFont="0" applyFill="0" applyBorder="0" applyAlignment="0" applyProtection="0"/>
    <xf numFmtId="9" fontId="2" fillId="0" borderId="0" applyFont="0" applyFill="0" applyBorder="0" applyAlignment="0" applyProtection="0"/>
    <xf numFmtId="0" fontId="2" fillId="0" borderId="0"/>
    <xf numFmtId="44"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164" fontId="5" fillId="0" borderId="0" applyFont="0" applyFill="0" applyBorder="0" applyAlignment="0" applyProtection="0"/>
    <xf numFmtId="9" fontId="5"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4"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43" fontId="14" fillId="0" borderId="0" applyFont="0" applyFill="0" applyBorder="0" applyAlignment="0" applyProtection="0"/>
    <xf numFmtId="43" fontId="14" fillId="0" borderId="0" applyFont="0" applyFill="0" applyBorder="0" applyAlignment="0" applyProtection="0"/>
    <xf numFmtId="0" fontId="2" fillId="0" borderId="0"/>
    <xf numFmtId="0" fontId="2" fillId="0" borderId="0"/>
    <xf numFmtId="0" fontId="2" fillId="0" borderId="0"/>
    <xf numFmtId="0" fontId="53" fillId="0" borderId="0"/>
    <xf numFmtId="0" fontId="54" fillId="0" borderId="0"/>
    <xf numFmtId="188" fontId="5" fillId="0" borderId="0" applyFont="0" applyFill="0" applyBorder="0" applyAlignment="0" applyProtection="0"/>
    <xf numFmtId="44" fontId="14" fillId="0" borderId="0" applyFont="0" applyFill="0" applyBorder="0" applyAlignment="0" applyProtection="0"/>
    <xf numFmtId="0" fontId="5" fillId="0" borderId="0"/>
    <xf numFmtId="0" fontId="2" fillId="0" borderId="0"/>
    <xf numFmtId="43" fontId="2" fillId="0" borderId="0" applyFont="0" applyFill="0" applyBorder="0" applyAlignment="0" applyProtection="0"/>
    <xf numFmtId="187" fontId="5" fillId="0" borderId="0" applyFont="0" applyFill="0" applyBorder="0" applyAlignment="0" applyProtection="0"/>
    <xf numFmtId="0" fontId="2" fillId="0" borderId="0"/>
    <xf numFmtId="43" fontId="2" fillId="0" borderId="0" applyFont="0" applyFill="0" applyBorder="0" applyAlignment="0" applyProtection="0"/>
    <xf numFmtId="9" fontId="14" fillId="0" borderId="0" applyFont="0" applyFill="0" applyBorder="0" applyAlignment="0" applyProtection="0"/>
    <xf numFmtId="164" fontId="5"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189" fontId="5" fillId="0" borderId="0" applyFont="0" applyFill="0" applyBorder="0" applyAlignment="0" applyProtection="0"/>
    <xf numFmtId="189" fontId="5" fillId="0" borderId="0" applyFont="0" applyFill="0" applyBorder="0" applyAlignment="0" applyProtection="0"/>
    <xf numFmtId="0" fontId="56" fillId="0" borderId="0"/>
    <xf numFmtId="189" fontId="2" fillId="0" borderId="0" applyFont="0" applyFill="0" applyBorder="0" applyAlignment="0" applyProtection="0"/>
    <xf numFmtId="189" fontId="5" fillId="0" borderId="0" applyFont="0" applyFill="0" applyBorder="0" applyAlignment="0" applyProtection="0"/>
    <xf numFmtId="44" fontId="2" fillId="0" borderId="0" applyFont="0" applyFill="0" applyBorder="0" applyAlignment="0" applyProtection="0"/>
    <xf numFmtId="0" fontId="59" fillId="0" borderId="0"/>
    <xf numFmtId="184" fontId="5" fillId="0" borderId="0" applyBorder="0" applyProtection="0"/>
    <xf numFmtId="9" fontId="59" fillId="0" borderId="0" applyBorder="0" applyProtection="0"/>
    <xf numFmtId="0" fontId="61" fillId="0" borderId="0"/>
    <xf numFmtId="184" fontId="62" fillId="0" borderId="0" applyBorder="0" applyProtection="0"/>
    <xf numFmtId="0" fontId="5" fillId="0" borderId="0"/>
    <xf numFmtId="164" fontId="2" fillId="0" borderId="0" applyFont="0" applyFill="0" applyBorder="0" applyAlignment="0" applyProtection="0"/>
    <xf numFmtId="43" fontId="61" fillId="0" borderId="0" applyFont="0" applyFill="0" applyBorder="0" applyAlignment="0" applyProtection="0"/>
    <xf numFmtId="44" fontId="61" fillId="0" borderId="0" applyFont="0" applyFill="0" applyBorder="0" applyAlignment="0" applyProtection="0"/>
    <xf numFmtId="0" fontId="65" fillId="0" borderId="0"/>
    <xf numFmtId="0" fontId="66" fillId="0" borderId="0"/>
    <xf numFmtId="190" fontId="67" fillId="0" borderId="0">
      <protection locked="0"/>
    </xf>
    <xf numFmtId="191" fontId="66" fillId="0" borderId="0" applyFont="0" applyFill="0" applyBorder="0" applyAlignment="0" applyProtection="0"/>
    <xf numFmtId="190" fontId="67" fillId="0" borderId="0">
      <protection locked="0"/>
    </xf>
    <xf numFmtId="190" fontId="67" fillId="0" borderId="0">
      <protection locked="0"/>
    </xf>
    <xf numFmtId="190" fontId="67" fillId="0" borderId="0">
      <protection locked="0"/>
    </xf>
    <xf numFmtId="190" fontId="68" fillId="0" borderId="0">
      <protection locked="0"/>
    </xf>
    <xf numFmtId="190" fontId="69" fillId="0" borderId="0">
      <protection locked="0"/>
    </xf>
    <xf numFmtId="190" fontId="69" fillId="0" borderId="0">
      <protection locked="0"/>
    </xf>
    <xf numFmtId="190" fontId="67" fillId="0" borderId="73">
      <protection locked="0"/>
    </xf>
    <xf numFmtId="43" fontId="66" fillId="0" borderId="0" applyFont="0" applyFill="0" applyBorder="0" applyAlignment="0" applyProtection="0"/>
    <xf numFmtId="0" fontId="70" fillId="0" borderId="0"/>
    <xf numFmtId="0" fontId="2" fillId="0" borderId="0"/>
    <xf numFmtId="0" fontId="2" fillId="0" borderId="0"/>
    <xf numFmtId="0" fontId="2"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 fillId="0" borderId="0"/>
    <xf numFmtId="0" fontId="2"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2" fillId="0" borderId="0" applyFont="0" applyFill="0" applyBorder="0" applyAlignment="0" applyProtection="0"/>
    <xf numFmtId="0" fontId="61" fillId="0" borderId="0"/>
    <xf numFmtId="43" fontId="61" fillId="0" borderId="0" applyFont="0" applyFill="0" applyBorder="0" applyAlignment="0" applyProtection="0"/>
    <xf numFmtId="44" fontId="61" fillId="0" borderId="0" applyFont="0" applyFill="0" applyBorder="0" applyAlignment="0" applyProtection="0"/>
    <xf numFmtId="9" fontId="6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0" fontId="71" fillId="0" borderId="0" applyNumberForma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70" fillId="0" borderId="0"/>
    <xf numFmtId="9" fontId="70" fillId="0" borderId="0" applyFont="0" applyFill="0" applyBorder="0" applyAlignment="0" applyProtection="0"/>
    <xf numFmtId="43" fontId="70" fillId="0" borderId="0" applyFont="0" applyFill="0" applyBorder="0" applyAlignment="0" applyProtection="0"/>
    <xf numFmtId="0" fontId="14" fillId="0" borderId="0"/>
    <xf numFmtId="0" fontId="5" fillId="0" borderId="0"/>
    <xf numFmtId="43" fontId="14" fillId="0" borderId="0" applyFont="0" applyFill="0" applyBorder="0" applyAlignment="0" applyProtection="0"/>
    <xf numFmtId="43" fontId="61" fillId="0" borderId="0" applyFont="0" applyFill="0" applyBorder="0" applyAlignment="0" applyProtection="0"/>
    <xf numFmtId="0" fontId="73" fillId="0" borderId="0" applyNumberFormat="0" applyFill="0" applyBorder="0" applyAlignment="0" applyProtection="0"/>
    <xf numFmtId="0" fontId="74" fillId="0" borderId="78" applyNumberFormat="0" applyFill="0" applyAlignment="0" applyProtection="0"/>
    <xf numFmtId="0" fontId="75" fillId="0" borderId="79" applyNumberFormat="0" applyFill="0" applyAlignment="0" applyProtection="0"/>
    <xf numFmtId="0" fontId="76" fillId="0" borderId="80" applyNumberFormat="0" applyFill="0" applyAlignment="0" applyProtection="0"/>
    <xf numFmtId="0" fontId="76" fillId="0" borderId="0" applyNumberFormat="0" applyFill="0" applyBorder="0" applyAlignment="0" applyProtection="0"/>
    <xf numFmtId="0" fontId="77" fillId="54" borderId="0" applyNumberFormat="0" applyBorder="0" applyAlignment="0" applyProtection="0"/>
    <xf numFmtId="0" fontId="78" fillId="55" borderId="0" applyNumberFormat="0" applyBorder="0" applyAlignment="0" applyProtection="0"/>
    <xf numFmtId="0" fontId="79" fillId="56" borderId="0" applyNumberFormat="0" applyBorder="0" applyAlignment="0" applyProtection="0"/>
    <xf numFmtId="0" fontId="80" fillId="57" borderId="81" applyNumberFormat="0" applyAlignment="0" applyProtection="0"/>
    <xf numFmtId="0" fontId="81" fillId="58" borderId="82" applyNumberFormat="0" applyAlignment="0" applyProtection="0"/>
    <xf numFmtId="0" fontId="82" fillId="58" borderId="81" applyNumberFormat="0" applyAlignment="0" applyProtection="0"/>
    <xf numFmtId="0" fontId="83" fillId="0" borderId="83" applyNumberFormat="0" applyFill="0" applyAlignment="0" applyProtection="0"/>
    <xf numFmtId="0" fontId="84" fillId="59" borderId="84" applyNumberFormat="0" applyAlignment="0" applyProtection="0"/>
    <xf numFmtId="0" fontId="85" fillId="0" borderId="0" applyNumberFormat="0" applyFill="0" applyBorder="0" applyAlignment="0" applyProtection="0"/>
    <xf numFmtId="0" fontId="2" fillId="60" borderId="85" applyNumberFormat="0" applyFont="0" applyAlignment="0" applyProtection="0"/>
    <xf numFmtId="0" fontId="86" fillId="0" borderId="0" applyNumberFormat="0" applyFill="0" applyBorder="0" applyAlignment="0" applyProtection="0"/>
    <xf numFmtId="0" fontId="87" fillId="0" borderId="86" applyNumberFormat="0" applyFill="0" applyAlignment="0" applyProtection="0"/>
    <xf numFmtId="0" fontId="88" fillId="61" borderId="0" applyNumberFormat="0" applyBorder="0" applyAlignment="0" applyProtection="0"/>
    <xf numFmtId="0" fontId="2" fillId="62" borderId="0" applyNumberFormat="0" applyBorder="0" applyAlignment="0" applyProtection="0"/>
    <xf numFmtId="0" fontId="2" fillId="63" borderId="0" applyNumberFormat="0" applyBorder="0" applyAlignment="0" applyProtection="0"/>
    <xf numFmtId="0" fontId="88" fillId="64" borderId="0" applyNumberFormat="0" applyBorder="0" applyAlignment="0" applyProtection="0"/>
    <xf numFmtId="0" fontId="88" fillId="65" borderId="0" applyNumberFormat="0" applyBorder="0" applyAlignment="0" applyProtection="0"/>
    <xf numFmtId="0" fontId="2" fillId="66" borderId="0" applyNumberFormat="0" applyBorder="0" applyAlignment="0" applyProtection="0"/>
    <xf numFmtId="0" fontId="2" fillId="67" borderId="0" applyNumberFormat="0" applyBorder="0" applyAlignment="0" applyProtection="0"/>
    <xf numFmtId="0" fontId="88" fillId="68" borderId="0" applyNumberFormat="0" applyBorder="0" applyAlignment="0" applyProtection="0"/>
    <xf numFmtId="0" fontId="88" fillId="69" borderId="0" applyNumberFormat="0" applyBorder="0" applyAlignment="0" applyProtection="0"/>
    <xf numFmtId="0" fontId="2" fillId="70" borderId="0" applyNumberFormat="0" applyBorder="0" applyAlignment="0" applyProtection="0"/>
    <xf numFmtId="0" fontId="2" fillId="71" borderId="0" applyNumberFormat="0" applyBorder="0" applyAlignment="0" applyProtection="0"/>
    <xf numFmtId="0" fontId="88" fillId="72" borderId="0" applyNumberFormat="0" applyBorder="0" applyAlignment="0" applyProtection="0"/>
    <xf numFmtId="0" fontId="88" fillId="73" borderId="0" applyNumberFormat="0" applyBorder="0" applyAlignment="0" applyProtection="0"/>
    <xf numFmtId="0" fontId="2" fillId="74" borderId="0" applyNumberFormat="0" applyBorder="0" applyAlignment="0" applyProtection="0"/>
    <xf numFmtId="0" fontId="2" fillId="75" borderId="0" applyNumberFormat="0" applyBorder="0" applyAlignment="0" applyProtection="0"/>
    <xf numFmtId="0" fontId="88" fillId="76" borderId="0" applyNumberFormat="0" applyBorder="0" applyAlignment="0" applyProtection="0"/>
    <xf numFmtId="0" fontId="88" fillId="77" borderId="0" applyNumberFormat="0" applyBorder="0" applyAlignment="0" applyProtection="0"/>
    <xf numFmtId="0" fontId="2" fillId="78" borderId="0" applyNumberFormat="0" applyBorder="0" applyAlignment="0" applyProtection="0"/>
    <xf numFmtId="0" fontId="2" fillId="79" borderId="0" applyNumberFormat="0" applyBorder="0" applyAlignment="0" applyProtection="0"/>
    <xf numFmtId="0" fontId="88" fillId="80" borderId="0" applyNumberFormat="0" applyBorder="0" applyAlignment="0" applyProtection="0"/>
    <xf numFmtId="0" fontId="88" fillId="81" borderId="0" applyNumberFormat="0" applyBorder="0" applyAlignment="0" applyProtection="0"/>
    <xf numFmtId="0" fontId="2" fillId="82" borderId="0" applyNumberFormat="0" applyBorder="0" applyAlignment="0" applyProtection="0"/>
    <xf numFmtId="0" fontId="2" fillId="83" borderId="0" applyNumberFormat="0" applyBorder="0" applyAlignment="0" applyProtection="0"/>
    <xf numFmtId="0" fontId="88" fillId="84" borderId="0" applyNumberFormat="0" applyBorder="0" applyAlignment="0" applyProtection="0"/>
    <xf numFmtId="189" fontId="2" fillId="0" borderId="0" applyFont="0" applyFill="0" applyBorder="0" applyAlignment="0" applyProtection="0"/>
    <xf numFmtId="0" fontId="5" fillId="0" borderId="0"/>
    <xf numFmtId="189" fontId="5" fillId="0" borderId="0" applyFont="0" applyFill="0" applyBorder="0" applyAlignment="0" applyProtection="0"/>
    <xf numFmtId="43" fontId="34" fillId="0" borderId="0" applyFont="0" applyFill="0" applyBorder="0" applyAlignment="0" applyProtection="0"/>
    <xf numFmtId="4" fontId="123" fillId="0" borderId="0">
      <alignment vertical="center"/>
    </xf>
    <xf numFmtId="194" fontId="137" fillId="0" borderId="0"/>
    <xf numFmtId="4" fontId="123" fillId="0" borderId="0">
      <alignment vertical="center"/>
    </xf>
    <xf numFmtId="0" fontId="3" fillId="0" borderId="0" applyNumberFormat="0" applyFill="0" applyBorder="0" applyAlignment="0" applyProtection="0"/>
    <xf numFmtId="0" fontId="5" fillId="0" borderId="0"/>
  </cellStyleXfs>
  <cellXfs count="1692">
    <xf numFmtId="0" fontId="0" fillId="0" borderId="0" xfId="0"/>
    <xf numFmtId="0" fontId="96" fillId="2" borderId="0" xfId="0" applyFont="1" applyFill="1"/>
    <xf numFmtId="0" fontId="60" fillId="0" borderId="0" xfId="0" applyFont="1" applyAlignment="1">
      <alignment vertical="center"/>
    </xf>
    <xf numFmtId="43" fontId="60" fillId="0" borderId="0" xfId="1" applyFont="1" applyAlignment="1">
      <alignment vertical="center"/>
    </xf>
    <xf numFmtId="0" fontId="60" fillId="0" borderId="0" xfId="0" applyFont="1" applyAlignment="1">
      <alignment horizontal="center" vertical="center"/>
    </xf>
    <xf numFmtId="0" fontId="5" fillId="0" borderId="47" xfId="5" applyBorder="1" applyAlignment="1">
      <alignment horizontal="center" vertical="center"/>
    </xf>
    <xf numFmtId="43" fontId="5" fillId="0" borderId="47" xfId="1" applyFont="1" applyFill="1" applyBorder="1" applyAlignment="1" applyProtection="1">
      <alignment horizontal="right" vertical="center" readingOrder="1"/>
    </xf>
    <xf numFmtId="0" fontId="5" fillId="0" borderId="47" xfId="5" quotePrefix="1" applyBorder="1" applyAlignment="1">
      <alignment horizontal="center" vertical="center" wrapText="1"/>
    </xf>
    <xf numFmtId="0" fontId="5" fillId="0" borderId="47" xfId="5" applyBorder="1" applyAlignment="1">
      <alignment vertical="center" wrapText="1"/>
    </xf>
    <xf numFmtId="0" fontId="5" fillId="2" borderId="46" xfId="5" applyFill="1" applyBorder="1" applyAlignment="1">
      <alignment horizontal="center" vertical="center"/>
    </xf>
    <xf numFmtId="10" fontId="5" fillId="0" borderId="48" xfId="0" applyNumberFormat="1" applyFont="1" applyBorder="1" applyAlignment="1">
      <alignment horizontal="center" vertical="center"/>
    </xf>
    <xf numFmtId="0" fontId="5" fillId="0" borderId="46" xfId="5" applyBorder="1" applyAlignment="1">
      <alignment horizontal="center" vertical="center"/>
    </xf>
    <xf numFmtId="43" fontId="0" fillId="0" borderId="0" xfId="0" applyNumberFormat="1"/>
    <xf numFmtId="0" fontId="5" fillId="0" borderId="46" xfId="0" applyFont="1" applyBorder="1" applyAlignment="1">
      <alignment horizontal="center" vertical="center" wrapText="1" readingOrder="1"/>
    </xf>
    <xf numFmtId="2" fontId="0" fillId="0" borderId="0" xfId="0" applyNumberFormat="1"/>
    <xf numFmtId="0" fontId="5" fillId="0" borderId="47" xfId="5" applyBorder="1" applyAlignment="1">
      <alignment horizontal="center" vertical="center" wrapText="1"/>
    </xf>
    <xf numFmtId="10" fontId="5" fillId="0" borderId="0" xfId="2" applyNumberFormat="1" applyFont="1" applyAlignment="1">
      <alignment vertical="center"/>
    </xf>
    <xf numFmtId="0" fontId="5" fillId="0" borderId="47" xfId="5" applyBorder="1" applyAlignment="1">
      <alignment horizontal="justify" vertical="center" wrapText="1"/>
    </xf>
    <xf numFmtId="192" fontId="72" fillId="0" borderId="0" xfId="0" applyNumberFormat="1" applyFont="1"/>
    <xf numFmtId="0" fontId="72" fillId="0" borderId="0" xfId="0" applyFont="1"/>
    <xf numFmtId="0" fontId="1" fillId="0" borderId="0" xfId="0" applyFont="1" applyAlignment="1">
      <alignment vertical="center"/>
    </xf>
    <xf numFmtId="0" fontId="5" fillId="0" borderId="0" xfId="5" applyAlignment="1">
      <alignment vertical="center"/>
    </xf>
    <xf numFmtId="0" fontId="1" fillId="0" borderId="0" xfId="0" applyFont="1"/>
    <xf numFmtId="0" fontId="1" fillId="0" borderId="0" xfId="0" applyFont="1" applyAlignment="1">
      <alignment horizontal="center" vertical="center"/>
    </xf>
    <xf numFmtId="0" fontId="1" fillId="0" borderId="0" xfId="0" applyFont="1" applyAlignment="1">
      <alignment vertical="center" wrapText="1"/>
    </xf>
    <xf numFmtId="43" fontId="1" fillId="0" borderId="0" xfId="1" applyFont="1" applyFill="1" applyAlignment="1">
      <alignment vertical="center"/>
    </xf>
    <xf numFmtId="43" fontId="5" fillId="0" borderId="47" xfId="1" applyFont="1" applyFill="1" applyBorder="1" applyAlignment="1" applyProtection="1">
      <alignment horizontal="center" vertical="center" wrapText="1"/>
    </xf>
    <xf numFmtId="10" fontId="5" fillId="53" borderId="48" xfId="0" applyNumberFormat="1" applyFont="1" applyFill="1" applyBorder="1" applyAlignment="1">
      <alignment horizontal="center" vertical="center"/>
    </xf>
    <xf numFmtId="0" fontId="5" fillId="0" borderId="46" xfId="5" quotePrefix="1" applyBorder="1" applyAlignment="1">
      <alignment horizontal="center" vertical="center" wrapText="1"/>
    </xf>
    <xf numFmtId="10" fontId="5" fillId="0" borderId="0" xfId="0" applyNumberFormat="1" applyFont="1" applyAlignment="1">
      <alignment horizontal="center" vertical="center"/>
    </xf>
    <xf numFmtId="0" fontId="1" fillId="0" borderId="47" xfId="0" applyFont="1" applyBorder="1" applyAlignment="1">
      <alignment horizontal="justify" vertical="center" wrapText="1"/>
    </xf>
    <xf numFmtId="0" fontId="1" fillId="0" borderId="47" xfId="0" applyFont="1" applyBorder="1" applyAlignment="1">
      <alignment horizontal="center"/>
    </xf>
    <xf numFmtId="193" fontId="1" fillId="0" borderId="47" xfId="0" applyNumberFormat="1" applyFont="1" applyBorder="1" applyAlignment="1">
      <alignment vertical="center"/>
    </xf>
    <xf numFmtId="0" fontId="6" fillId="0" borderId="0" xfId="5" applyFont="1" applyAlignment="1">
      <alignment vertical="center" wrapText="1"/>
    </xf>
    <xf numFmtId="0" fontId="5" fillId="0" borderId="0" xfId="22"/>
    <xf numFmtId="0" fontId="90" fillId="0" borderId="0" xfId="22" applyFont="1"/>
    <xf numFmtId="0" fontId="5" fillId="0" borderId="0" xfId="0" applyFont="1"/>
    <xf numFmtId="4" fontId="6" fillId="0" borderId="15" xfId="22" applyNumberFormat="1" applyFont="1" applyBorder="1" applyAlignment="1">
      <alignment vertical="center"/>
    </xf>
    <xf numFmtId="0" fontId="64" fillId="85" borderId="88" xfId="22" applyFont="1" applyFill="1" applyBorder="1" applyAlignment="1">
      <alignment vertical="center"/>
    </xf>
    <xf numFmtId="0" fontId="64" fillId="85" borderId="75" xfId="22" applyFont="1" applyFill="1" applyBorder="1" applyAlignment="1">
      <alignment vertical="center"/>
    </xf>
    <xf numFmtId="0" fontId="64" fillId="85" borderId="89" xfId="22" applyFont="1" applyFill="1" applyBorder="1" applyAlignment="1">
      <alignment vertical="center"/>
    </xf>
    <xf numFmtId="0" fontId="5" fillId="0" borderId="61" xfId="22" applyBorder="1" applyAlignment="1">
      <alignment vertical="center"/>
    </xf>
    <xf numFmtId="0" fontId="5" fillId="0" borderId="0" xfId="22" applyAlignment="1">
      <alignment vertical="center"/>
    </xf>
    <xf numFmtId="0" fontId="5" fillId="0" borderId="71" xfId="22" applyBorder="1" applyAlignment="1">
      <alignment vertical="center"/>
    </xf>
    <xf numFmtId="4" fontId="5" fillId="0" borderId="0" xfId="0" applyNumberFormat="1" applyFont="1"/>
    <xf numFmtId="4" fontId="6" fillId="0" borderId="58" xfId="22" applyNumberFormat="1" applyFont="1" applyBorder="1" applyAlignment="1">
      <alignment vertical="center"/>
    </xf>
    <xf numFmtId="4" fontId="6" fillId="0" borderId="58" xfId="22" applyNumberFormat="1" applyFont="1" applyBorder="1" applyAlignment="1">
      <alignment horizontal="right" vertical="center"/>
    </xf>
    <xf numFmtId="10" fontId="6" fillId="0" borderId="15" xfId="22" applyNumberFormat="1" applyFont="1" applyBorder="1" applyAlignment="1">
      <alignment horizontal="center" vertical="center"/>
    </xf>
    <xf numFmtId="4" fontId="5" fillId="0" borderId="0" xfId="22" applyNumberFormat="1"/>
    <xf numFmtId="9" fontId="5" fillId="0" borderId="0" xfId="22" applyNumberFormat="1"/>
    <xf numFmtId="0" fontId="0" fillId="0" borderId="0" xfId="0" applyAlignment="1">
      <alignment vertical="center"/>
    </xf>
    <xf numFmtId="43" fontId="5" fillId="0" borderId="49" xfId="1" applyFont="1" applyFill="1" applyBorder="1" applyAlignment="1" applyProtection="1">
      <alignment horizontal="center" vertical="center" wrapText="1" readingOrder="1"/>
    </xf>
    <xf numFmtId="0" fontId="5" fillId="0" borderId="49" xfId="5" quotePrefix="1" applyBorder="1" applyAlignment="1">
      <alignment horizontal="center" vertical="center" wrapText="1"/>
    </xf>
    <xf numFmtId="0" fontId="5" fillId="0" borderId="49" xfId="5" applyBorder="1" applyAlignment="1">
      <alignment horizontal="justify" vertical="center" wrapText="1"/>
    </xf>
    <xf numFmtId="0" fontId="5" fillId="0" borderId="0" xfId="0" applyFont="1" applyAlignment="1">
      <alignment horizontal="center" vertical="center" wrapText="1" readingOrder="1"/>
    </xf>
    <xf numFmtId="0" fontId="5" fillId="0" borderId="0" xfId="5" quotePrefix="1" applyAlignment="1">
      <alignment horizontal="center" vertical="center" wrapText="1"/>
    </xf>
    <xf numFmtId="0" fontId="5" fillId="0" borderId="0" xfId="5" applyAlignment="1">
      <alignment horizontal="justify" vertical="center" wrapText="1"/>
    </xf>
    <xf numFmtId="0" fontId="5" fillId="0" borderId="0" xfId="5" applyAlignment="1">
      <alignment horizontal="center" vertical="center"/>
    </xf>
    <xf numFmtId="43" fontId="5" fillId="0" borderId="0" xfId="1" applyFont="1" applyFill="1" applyBorder="1" applyAlignment="1" applyProtection="1">
      <alignment horizontal="right" vertical="center" readingOrder="1"/>
    </xf>
    <xf numFmtId="43" fontId="5" fillId="0" borderId="0" xfId="1" applyFont="1" applyFill="1" applyBorder="1" applyAlignment="1" applyProtection="1">
      <alignment horizontal="center" vertical="center" wrapText="1" readingOrder="1"/>
    </xf>
    <xf numFmtId="0" fontId="6" fillId="0" borderId="97" xfId="5" applyFont="1" applyBorder="1" applyAlignment="1">
      <alignment horizontal="center" vertical="center"/>
    </xf>
    <xf numFmtId="0" fontId="6" fillId="0" borderId="76" xfId="5" applyFont="1" applyBorder="1" applyAlignment="1">
      <alignment horizontal="center" vertical="center"/>
    </xf>
    <xf numFmtId="0" fontId="6" fillId="0" borderId="76" xfId="5" quotePrefix="1" applyFont="1" applyBorder="1" applyAlignment="1">
      <alignment horizontal="center" vertical="center" wrapText="1"/>
    </xf>
    <xf numFmtId="0" fontId="6" fillId="0" borderId="76" xfId="5" applyFont="1" applyBorder="1" applyAlignment="1">
      <alignment vertical="center" wrapText="1"/>
    </xf>
    <xf numFmtId="43" fontId="6" fillId="0" borderId="76" xfId="1" applyFont="1" applyFill="1" applyBorder="1" applyAlignment="1">
      <alignment horizontal="center" vertical="center"/>
    </xf>
    <xf numFmtId="4" fontId="6" fillId="0" borderId="87" xfId="1" applyNumberFormat="1" applyFont="1" applyFill="1" applyBorder="1" applyAlignment="1">
      <alignment horizontal="center" vertical="center"/>
    </xf>
    <xf numFmtId="0" fontId="6" fillId="0" borderId="46" xfId="5" applyFont="1" applyBorder="1" applyAlignment="1">
      <alignment horizontal="center" vertical="center"/>
    </xf>
    <xf numFmtId="0" fontId="6" fillId="0" borderId="47" xfId="5" applyFont="1" applyBorder="1" applyAlignment="1">
      <alignment horizontal="center" vertical="center"/>
    </xf>
    <xf numFmtId="0" fontId="6" fillId="0" borderId="47" xfId="5" quotePrefix="1" applyFont="1" applyBorder="1" applyAlignment="1">
      <alignment horizontal="center" vertical="center" wrapText="1"/>
    </xf>
    <xf numFmtId="0" fontId="6" fillId="0" borderId="47" xfId="5" applyFont="1" applyBorder="1" applyAlignment="1">
      <alignment vertical="center" wrapText="1"/>
    </xf>
    <xf numFmtId="43" fontId="6" fillId="0" borderId="47" xfId="1" applyFont="1" applyFill="1" applyBorder="1" applyAlignment="1">
      <alignment horizontal="center" vertical="center"/>
    </xf>
    <xf numFmtId="4" fontId="6" fillId="0" borderId="48" xfId="1" applyNumberFormat="1" applyFont="1" applyFill="1" applyBorder="1" applyAlignment="1">
      <alignment horizontal="center" vertical="center"/>
    </xf>
    <xf numFmtId="10" fontId="5" fillId="0" borderId="0" xfId="2" applyNumberFormat="1" applyFont="1" applyBorder="1" applyAlignment="1">
      <alignment vertical="center"/>
    </xf>
    <xf numFmtId="0" fontId="6" fillId="0" borderId="0" xfId="5" applyFont="1" applyAlignment="1">
      <alignment horizontal="center" vertical="center"/>
    </xf>
    <xf numFmtId="0" fontId="6" fillId="0" borderId="0" xfId="5" quotePrefix="1" applyFont="1" applyAlignment="1">
      <alignment horizontal="center" vertical="center" wrapText="1"/>
    </xf>
    <xf numFmtId="43" fontId="6" fillId="0" borderId="0" xfId="1" applyFont="1" applyFill="1" applyBorder="1" applyAlignment="1">
      <alignment horizontal="center" vertical="center"/>
    </xf>
    <xf numFmtId="4" fontId="6" fillId="0" borderId="0" xfId="1" applyNumberFormat="1" applyFont="1" applyFill="1" applyBorder="1" applyAlignment="1">
      <alignment horizontal="center" vertical="center"/>
    </xf>
    <xf numFmtId="0" fontId="5" fillId="0" borderId="54" xfId="5" quotePrefix="1" applyBorder="1" applyAlignment="1">
      <alignment horizontal="center" vertical="center" wrapText="1"/>
    </xf>
    <xf numFmtId="0" fontId="1" fillId="0" borderId="55" xfId="0" applyFont="1" applyBorder="1" applyAlignment="1">
      <alignment horizontal="justify" vertical="center" wrapText="1"/>
    </xf>
    <xf numFmtId="0" fontId="1" fillId="0" borderId="55" xfId="0" applyFont="1" applyBorder="1" applyAlignment="1">
      <alignment horizontal="center"/>
    </xf>
    <xf numFmtId="193" fontId="1" fillId="0" borderId="55" xfId="0" applyNumberFormat="1" applyFont="1" applyBorder="1" applyAlignment="1">
      <alignment vertical="center"/>
    </xf>
    <xf numFmtId="43" fontId="5" fillId="0" borderId="55" xfId="1" applyFont="1" applyFill="1" applyBorder="1" applyAlignment="1" applyProtection="1">
      <alignment horizontal="right" vertical="center"/>
    </xf>
    <xf numFmtId="0" fontId="5" fillId="53" borderId="46" xfId="5" applyFill="1" applyBorder="1" applyAlignment="1">
      <alignment horizontal="center" vertical="center"/>
    </xf>
    <xf numFmtId="0" fontId="5" fillId="53" borderId="47" xfId="5" applyFill="1" applyBorder="1" applyAlignment="1">
      <alignment horizontal="center" vertical="center"/>
    </xf>
    <xf numFmtId="0" fontId="5" fillId="53" borderId="47" xfId="5" quotePrefix="1" applyFill="1" applyBorder="1" applyAlignment="1">
      <alignment horizontal="center" vertical="center" wrapText="1"/>
    </xf>
    <xf numFmtId="43" fontId="5" fillId="53" borderId="47" xfId="1" applyFont="1" applyFill="1" applyBorder="1" applyAlignment="1" applyProtection="1">
      <alignment horizontal="center" vertical="center" wrapText="1" readingOrder="1"/>
    </xf>
    <xf numFmtId="43" fontId="5" fillId="53" borderId="47" xfId="1" applyFont="1" applyFill="1" applyBorder="1" applyAlignment="1" applyProtection="1">
      <alignment horizontal="right" vertical="center" readingOrder="1"/>
    </xf>
    <xf numFmtId="0" fontId="6" fillId="53" borderId="47" xfId="5" applyFont="1" applyFill="1" applyBorder="1" applyAlignment="1">
      <alignment horizontal="right" vertical="center" wrapText="1"/>
    </xf>
    <xf numFmtId="43" fontId="6" fillId="53" borderId="47" xfId="1" applyFont="1" applyFill="1" applyBorder="1" applyAlignment="1" applyProtection="1">
      <alignment horizontal="right" vertical="center" readingOrder="1"/>
    </xf>
    <xf numFmtId="0" fontId="1" fillId="0" borderId="57" xfId="0" applyFont="1" applyBorder="1" applyAlignment="1">
      <alignment horizontal="center" vertical="center"/>
    </xf>
    <xf numFmtId="0" fontId="1" fillId="0" borderId="58" xfId="0" applyFont="1" applyBorder="1" applyAlignment="1">
      <alignment horizontal="left" vertical="center"/>
    </xf>
    <xf numFmtId="0" fontId="1" fillId="0" borderId="0" xfId="0" applyFont="1" applyAlignment="1">
      <alignment horizontal="left" vertical="center"/>
    </xf>
    <xf numFmtId="10" fontId="5" fillId="0" borderId="0" xfId="0" applyNumberFormat="1" applyFont="1"/>
    <xf numFmtId="0" fontId="57" fillId="0" borderId="8" xfId="0" applyFont="1" applyBorder="1" applyAlignment="1">
      <alignment horizontal="center" vertical="center"/>
    </xf>
    <xf numFmtId="0" fontId="6" fillId="0" borderId="72" xfId="5" applyFont="1" applyBorder="1" applyAlignment="1">
      <alignment horizontal="left" vertical="center"/>
    </xf>
    <xf numFmtId="10" fontId="57" fillId="0" borderId="44" xfId="0" applyNumberFormat="1" applyFont="1" applyBorder="1" applyAlignment="1">
      <alignment horizontal="center" vertical="center"/>
    </xf>
    <xf numFmtId="179" fontId="6" fillId="0" borderId="76" xfId="1" applyNumberFormat="1" applyFont="1" applyFill="1" applyBorder="1" applyAlignment="1">
      <alignment horizontal="center" vertical="center"/>
    </xf>
    <xf numFmtId="179" fontId="5" fillId="53" borderId="47" xfId="1" applyNumberFormat="1" applyFont="1" applyFill="1" applyBorder="1" applyAlignment="1">
      <alignment horizontal="center" vertical="center"/>
    </xf>
    <xf numFmtId="179" fontId="5" fillId="0" borderId="49" xfId="1" applyNumberFormat="1" applyFont="1" applyFill="1" applyBorder="1" applyAlignment="1" applyProtection="1">
      <alignment horizontal="right" vertical="center" readingOrder="1"/>
    </xf>
    <xf numFmtId="179" fontId="5" fillId="0" borderId="0" xfId="1" applyNumberFormat="1" applyFont="1" applyFill="1" applyBorder="1" applyAlignment="1" applyProtection="1">
      <alignment horizontal="right" vertical="center" readingOrder="1"/>
    </xf>
    <xf numFmtId="179" fontId="6" fillId="0" borderId="0" xfId="1" applyNumberFormat="1" applyFont="1" applyFill="1" applyBorder="1" applyAlignment="1">
      <alignment horizontal="center" vertical="center"/>
    </xf>
    <xf numFmtId="179" fontId="0" fillId="0" borderId="0" xfId="0" applyNumberFormat="1"/>
    <xf numFmtId="179" fontId="60" fillId="0" borderId="0" xfId="1" applyNumberFormat="1" applyFont="1" applyAlignment="1">
      <alignment vertical="center"/>
    </xf>
    <xf numFmtId="0" fontId="7" fillId="0" borderId="1" xfId="0" applyFont="1" applyBorder="1" applyAlignment="1">
      <alignment horizontal="center" vertical="center" wrapText="1" readingOrder="1"/>
    </xf>
    <xf numFmtId="0" fontId="7" fillId="0" borderId="12" xfId="0" applyFont="1" applyBorder="1" applyAlignment="1">
      <alignment horizontal="center" vertical="center" wrapText="1" readingOrder="1"/>
    </xf>
    <xf numFmtId="0" fontId="7" fillId="0" borderId="2" xfId="0" applyFont="1" applyBorder="1" applyAlignment="1">
      <alignment horizontal="center" vertical="center" wrapText="1" readingOrder="1"/>
    </xf>
    <xf numFmtId="0" fontId="7" fillId="0" borderId="12" xfId="0" applyFont="1" applyBorder="1" applyAlignment="1">
      <alignment horizontal="center" vertical="center" readingOrder="1"/>
    </xf>
    <xf numFmtId="179" fontId="7" fillId="0" borderId="2" xfId="1" applyNumberFormat="1" applyFont="1" applyFill="1" applyBorder="1" applyAlignment="1" applyProtection="1">
      <alignment horizontal="center" vertical="center" readingOrder="1"/>
    </xf>
    <xf numFmtId="43" fontId="7" fillId="0" borderId="12" xfId="1" applyFont="1" applyFill="1" applyBorder="1" applyAlignment="1" applyProtection="1">
      <alignment horizontal="center" vertical="center" wrapText="1" readingOrder="1"/>
    </xf>
    <xf numFmtId="43" fontId="7" fillId="0" borderId="2" xfId="1" applyFont="1" applyFill="1" applyBorder="1" applyAlignment="1" applyProtection="1">
      <alignment horizontal="center" vertical="center" wrapText="1" readingOrder="1"/>
    </xf>
    <xf numFmtId="0" fontId="5" fillId="0" borderId="100" xfId="5" quotePrefix="1" applyBorder="1" applyAlignment="1">
      <alignment horizontal="center" vertical="center" wrapText="1"/>
    </xf>
    <xf numFmtId="0" fontId="1" fillId="0" borderId="16" xfId="0" applyFont="1" applyBorder="1" applyAlignment="1">
      <alignment horizontal="justify" vertical="center" wrapText="1"/>
    </xf>
    <xf numFmtId="0" fontId="1" fillId="0" borderId="16" xfId="0" applyFont="1" applyBorder="1" applyAlignment="1">
      <alignment horizontal="center"/>
    </xf>
    <xf numFmtId="193" fontId="1" fillId="0" borderId="16" xfId="0" applyNumberFormat="1" applyFont="1" applyBorder="1" applyAlignment="1">
      <alignment vertical="center"/>
    </xf>
    <xf numFmtId="43" fontId="5" fillId="0" borderId="16" xfId="1" applyFont="1" applyFill="1" applyBorder="1" applyAlignment="1" applyProtection="1">
      <alignment horizontal="right" vertical="center"/>
    </xf>
    <xf numFmtId="43" fontId="1" fillId="0" borderId="55" xfId="1" applyFont="1" applyFill="1" applyBorder="1" applyAlignment="1">
      <alignment vertical="center"/>
    </xf>
    <xf numFmtId="43" fontId="1" fillId="0" borderId="16" xfId="1" applyFont="1" applyFill="1" applyBorder="1" applyAlignment="1">
      <alignment vertical="center"/>
    </xf>
    <xf numFmtId="43" fontId="1" fillId="0" borderId="47" xfId="1" applyFont="1" applyFill="1" applyBorder="1" applyAlignment="1">
      <alignment vertical="center"/>
    </xf>
    <xf numFmtId="0" fontId="5" fillId="0" borderId="49" xfId="5" applyBorder="1" applyAlignment="1">
      <alignment horizontal="center" vertic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44" fontId="1" fillId="0" borderId="5" xfId="43936" applyFont="1" applyBorder="1" applyAlignment="1">
      <alignment horizontal="center" vertical="center"/>
    </xf>
    <xf numFmtId="10" fontId="6" fillId="53" borderId="72" xfId="2" applyNumberFormat="1" applyFont="1" applyFill="1" applyBorder="1" applyAlignment="1">
      <alignment horizontal="center" vertical="center" wrapText="1"/>
    </xf>
    <xf numFmtId="10" fontId="6" fillId="53" borderId="44" xfId="2" applyNumberFormat="1" applyFont="1" applyFill="1" applyBorder="1" applyAlignment="1">
      <alignment horizontal="center" vertical="center" wrapText="1"/>
    </xf>
    <xf numFmtId="0" fontId="64" fillId="85" borderId="102" xfId="22" applyFont="1" applyFill="1" applyBorder="1" applyAlignment="1">
      <alignment vertical="center"/>
    </xf>
    <xf numFmtId="0" fontId="5" fillId="0" borderId="5" xfId="22" applyBorder="1" applyAlignment="1">
      <alignment vertical="center"/>
    </xf>
    <xf numFmtId="4" fontId="6" fillId="0" borderId="14" xfId="22" applyNumberFormat="1" applyFont="1" applyBorder="1" applyAlignment="1">
      <alignment horizontal="right" vertical="center"/>
    </xf>
    <xf numFmtId="0" fontId="63" fillId="0" borderId="4" xfId="0" applyFont="1" applyBorder="1" applyAlignment="1">
      <alignment horizontal="right" vertical="center"/>
    </xf>
    <xf numFmtId="43" fontId="0" fillId="0" borderId="0" xfId="1" applyFont="1"/>
    <xf numFmtId="10" fontId="6" fillId="86" borderId="50" xfId="22" applyNumberFormat="1" applyFont="1" applyFill="1" applyBorder="1" applyAlignment="1">
      <alignment horizontal="center" vertical="center"/>
    </xf>
    <xf numFmtId="0" fontId="5" fillId="0" borderId="46" xfId="5" applyBorder="1" applyAlignment="1">
      <alignment horizontal="center" vertical="center" wrapText="1"/>
    </xf>
    <xf numFmtId="43" fontId="5" fillId="0" borderId="47" xfId="1" applyFont="1" applyFill="1" applyBorder="1" applyAlignment="1" applyProtection="1">
      <alignment horizontal="right" vertical="center" wrapText="1"/>
    </xf>
    <xf numFmtId="192" fontId="72" fillId="0" borderId="0" xfId="0" applyNumberFormat="1" applyFont="1" applyAlignment="1">
      <alignment wrapText="1"/>
    </xf>
    <xf numFmtId="0" fontId="0" fillId="0" borderId="0" xfId="0" applyAlignment="1">
      <alignment wrapText="1"/>
    </xf>
    <xf numFmtId="43" fontId="0" fillId="0" borderId="0" xfId="0" applyNumberFormat="1" applyAlignment="1">
      <alignment wrapText="1"/>
    </xf>
    <xf numFmtId="10" fontId="5" fillId="0" borderId="0" xfId="2" applyNumberFormat="1" applyFont="1" applyAlignment="1">
      <alignment vertical="center" wrapText="1"/>
    </xf>
    <xf numFmtId="0" fontId="5" fillId="0" borderId="47" xfId="5" applyBorder="1" applyAlignment="1">
      <alignment horizontal="justify" vertical="center"/>
    </xf>
    <xf numFmtId="0" fontId="7" fillId="0" borderId="3" xfId="0" applyFont="1" applyBorder="1" applyAlignment="1">
      <alignment horizontal="center" vertical="center" wrapText="1" readingOrder="1"/>
    </xf>
    <xf numFmtId="0" fontId="6" fillId="53" borderId="61" xfId="22" applyFont="1" applyFill="1" applyBorder="1" applyAlignment="1">
      <alignment horizontal="center" vertical="center"/>
    </xf>
    <xf numFmtId="44" fontId="55" fillId="0" borderId="0" xfId="22" applyNumberFormat="1" applyFont="1"/>
    <xf numFmtId="4" fontId="55" fillId="0" borderId="0" xfId="22" applyNumberFormat="1" applyFont="1" applyAlignment="1">
      <alignment vertical="center"/>
    </xf>
    <xf numFmtId="10" fontId="5" fillId="0" borderId="55" xfId="0" applyNumberFormat="1" applyFont="1" applyBorder="1" applyAlignment="1">
      <alignment horizontal="center" vertical="center"/>
    </xf>
    <xf numFmtId="10" fontId="5" fillId="0" borderId="47" xfId="0" applyNumberFormat="1" applyFont="1" applyBorder="1" applyAlignment="1">
      <alignment horizontal="center" vertical="center"/>
    </xf>
    <xf numFmtId="43" fontId="6" fillId="87" borderId="14" xfId="1" applyFont="1" applyFill="1" applyBorder="1" applyAlignment="1" applyProtection="1">
      <alignment horizontal="right" vertical="center"/>
    </xf>
    <xf numFmtId="43" fontId="1" fillId="87" borderId="18" xfId="1" applyFont="1" applyFill="1" applyBorder="1" applyAlignment="1">
      <alignment vertical="center"/>
    </xf>
    <xf numFmtId="0" fontId="1" fillId="87" borderId="17" xfId="0" applyFont="1" applyFill="1" applyBorder="1" applyAlignment="1">
      <alignment vertical="center"/>
    </xf>
    <xf numFmtId="0" fontId="6" fillId="0" borderId="47" xfId="5" applyFont="1" applyBorder="1" applyAlignment="1">
      <alignment horizontal="justify" vertical="center"/>
    </xf>
    <xf numFmtId="0" fontId="6" fillId="0" borderId="46" xfId="5" applyFont="1" applyBorder="1" applyAlignment="1">
      <alignment horizontal="center" vertical="center" wrapText="1"/>
    </xf>
    <xf numFmtId="43" fontId="5" fillId="0" borderId="47" xfId="1" applyFont="1" applyFill="1" applyBorder="1" applyAlignment="1">
      <alignment horizontal="center" vertical="center"/>
    </xf>
    <xf numFmtId="43" fontId="5" fillId="53" borderId="47" xfId="1" applyFont="1" applyFill="1" applyBorder="1" applyAlignment="1">
      <alignment horizontal="center" vertical="center"/>
    </xf>
    <xf numFmtId="43" fontId="5" fillId="0" borderId="47" xfId="1" applyFont="1" applyFill="1" applyBorder="1" applyAlignment="1">
      <alignment horizontal="center" vertical="center" wrapText="1"/>
    </xf>
    <xf numFmtId="43" fontId="1" fillId="0" borderId="0" xfId="1" applyFont="1" applyAlignment="1">
      <alignment horizontal="center" vertical="center"/>
    </xf>
    <xf numFmtId="44" fontId="1" fillId="0" borderId="0" xfId="0" applyNumberFormat="1" applyFont="1" applyAlignment="1">
      <alignment horizontal="center" vertical="center"/>
    </xf>
    <xf numFmtId="43" fontId="6" fillId="0" borderId="47" xfId="1" applyFont="1" applyFill="1" applyBorder="1" applyAlignment="1" applyProtection="1">
      <alignment horizontal="right" vertical="center" wrapText="1"/>
    </xf>
    <xf numFmtId="0" fontId="6" fillId="0" borderId="15" xfId="22" applyFont="1" applyBorder="1" applyAlignment="1">
      <alignment vertical="center"/>
    </xf>
    <xf numFmtId="4" fontId="6" fillId="0" borderId="14" xfId="22" applyNumberFormat="1" applyFont="1" applyBorder="1" applyAlignment="1">
      <alignment vertical="center"/>
    </xf>
    <xf numFmtId="0" fontId="1" fillId="0" borderId="59" xfId="0" applyFont="1" applyBorder="1" applyAlignment="1">
      <alignment horizontal="center" vertical="center"/>
    </xf>
    <xf numFmtId="0" fontId="57" fillId="0" borderId="38" xfId="0" applyFont="1" applyBorder="1" applyAlignment="1">
      <alignment horizontal="center" vertical="center"/>
    </xf>
    <xf numFmtId="0" fontId="6" fillId="0" borderId="39" xfId="5" applyFont="1" applyBorder="1" applyAlignment="1">
      <alignment horizontal="left" vertical="center"/>
    </xf>
    <xf numFmtId="10" fontId="6" fillId="0" borderId="43" xfId="2" applyNumberFormat="1" applyFont="1" applyFill="1" applyBorder="1" applyAlignment="1">
      <alignment horizontal="center" vertical="center"/>
    </xf>
    <xf numFmtId="0" fontId="64" fillId="85" borderId="113" xfId="22" applyFont="1" applyFill="1" applyBorder="1" applyAlignment="1">
      <alignment vertical="center"/>
    </xf>
    <xf numFmtId="0" fontId="6" fillId="53" borderId="68" xfId="22" applyFont="1" applyFill="1" applyBorder="1" applyAlignment="1">
      <alignment horizontal="center" vertical="center"/>
    </xf>
    <xf numFmtId="44" fontId="1" fillId="0" borderId="0" xfId="0" applyNumberFormat="1" applyFont="1" applyAlignment="1">
      <alignment horizontal="left" vertical="center"/>
    </xf>
    <xf numFmtId="43" fontId="6" fillId="0" borderId="47" xfId="1" applyFont="1" applyFill="1" applyBorder="1" applyAlignment="1" applyProtection="1">
      <alignment horizontal="right" vertical="center" readingOrder="1"/>
    </xf>
    <xf numFmtId="0" fontId="5" fillId="2" borderId="47" xfId="5" applyFill="1" applyBorder="1" applyAlignment="1">
      <alignment horizontal="center" vertical="center"/>
    </xf>
    <xf numFmtId="0" fontId="5" fillId="2" borderId="47" xfId="5" applyFill="1" applyBorder="1" applyAlignment="1">
      <alignment vertical="center" wrapText="1"/>
    </xf>
    <xf numFmtId="43" fontId="5" fillId="2" borderId="47" xfId="1" applyFont="1" applyFill="1" applyBorder="1" applyAlignment="1">
      <alignment horizontal="center" vertical="center"/>
    </xf>
    <xf numFmtId="43" fontId="5" fillId="2" borderId="47" xfId="1" applyFont="1" applyFill="1" applyBorder="1" applyAlignment="1" applyProtection="1">
      <alignment horizontal="right" vertical="center" readingOrder="1"/>
    </xf>
    <xf numFmtId="0" fontId="0" fillId="2" borderId="0" xfId="0" applyFill="1"/>
    <xf numFmtId="10" fontId="6" fillId="0" borderId="48" xfId="0" applyNumberFormat="1" applyFont="1" applyBorder="1" applyAlignment="1">
      <alignment horizontal="center" vertical="center"/>
    </xf>
    <xf numFmtId="0" fontId="87" fillId="0" borderId="0" xfId="0" applyFont="1"/>
    <xf numFmtId="10" fontId="94" fillId="0" borderId="48" xfId="0" applyNumberFormat="1" applyFont="1" applyBorder="1" applyAlignment="1">
      <alignment horizontal="center" vertical="center"/>
    </xf>
    <xf numFmtId="43" fontId="5" fillId="0" borderId="47" xfId="1" applyFont="1" applyFill="1" applyBorder="1" applyAlignment="1" applyProtection="1">
      <alignment horizontal="center" vertical="center" wrapText="1" readingOrder="1"/>
    </xf>
    <xf numFmtId="10" fontId="1" fillId="0" borderId="48" xfId="0" applyNumberFormat="1" applyFont="1" applyBorder="1" applyAlignment="1">
      <alignment horizontal="center" vertical="center"/>
    </xf>
    <xf numFmtId="0" fontId="5" fillId="0" borderId="2" xfId="5" applyBorder="1" applyAlignment="1">
      <alignment vertical="center" wrapText="1"/>
    </xf>
    <xf numFmtId="0" fontId="5" fillId="0" borderId="0" xfId="5" applyAlignment="1">
      <alignment vertical="center" wrapText="1"/>
    </xf>
    <xf numFmtId="0" fontId="5" fillId="0" borderId="18" xfId="5" applyBorder="1" applyAlignment="1">
      <alignment vertical="center" wrapText="1"/>
    </xf>
    <xf numFmtId="0" fontId="5" fillId="0" borderId="1" xfId="5" applyBorder="1" applyAlignment="1">
      <alignment vertical="center"/>
    </xf>
    <xf numFmtId="0" fontId="5" fillId="0" borderId="4" xfId="5" applyBorder="1" applyAlignment="1">
      <alignment vertical="center"/>
    </xf>
    <xf numFmtId="0" fontId="5" fillId="0" borderId="19" xfId="5" applyBorder="1" applyAlignment="1">
      <alignment vertical="center"/>
    </xf>
    <xf numFmtId="49" fontId="5" fillId="0" borderId="1" xfId="5" applyNumberFormat="1" applyBorder="1" applyAlignment="1">
      <alignment vertical="center" wrapText="1"/>
    </xf>
    <xf numFmtId="49" fontId="5" fillId="0" borderId="4" xfId="5" applyNumberFormat="1" applyBorder="1" applyAlignment="1">
      <alignment vertical="center" wrapText="1"/>
    </xf>
    <xf numFmtId="49" fontId="5" fillId="0" borderId="19" xfId="5" applyNumberFormat="1" applyBorder="1" applyAlignment="1">
      <alignment vertical="center" wrapText="1"/>
    </xf>
    <xf numFmtId="10" fontId="5" fillId="0" borderId="0" xfId="2" applyNumberFormat="1" applyFont="1"/>
    <xf numFmtId="10" fontId="5" fillId="0" borderId="107" xfId="0" applyNumberFormat="1" applyFont="1" applyBorder="1" applyAlignment="1">
      <alignment horizontal="center" vertical="center"/>
    </xf>
    <xf numFmtId="10" fontId="5" fillId="0" borderId="116" xfId="0" applyNumberFormat="1" applyFont="1" applyBorder="1" applyAlignment="1">
      <alignment horizontal="center" vertical="center"/>
    </xf>
    <xf numFmtId="0" fontId="57" fillId="0" borderId="56" xfId="0" applyFont="1" applyBorder="1" applyAlignment="1">
      <alignment horizontal="center" vertical="center"/>
    </xf>
    <xf numFmtId="0" fontId="6" fillId="0" borderId="50" xfId="5" applyFont="1" applyBorder="1" applyAlignment="1">
      <alignment horizontal="left" vertical="center"/>
    </xf>
    <xf numFmtId="10" fontId="6" fillId="0" borderId="117" xfId="2" applyNumberFormat="1" applyFont="1" applyFill="1" applyBorder="1" applyAlignment="1">
      <alignment horizontal="center" vertical="center"/>
    </xf>
    <xf numFmtId="10" fontId="5" fillId="0" borderId="16" xfId="0" applyNumberFormat="1" applyFont="1" applyBorder="1" applyAlignment="1">
      <alignment horizontal="center" vertical="center"/>
    </xf>
    <xf numFmtId="10" fontId="5" fillId="0" borderId="118" xfId="0" applyNumberFormat="1" applyFont="1" applyBorder="1" applyAlignment="1">
      <alignment horizontal="center" vertical="center"/>
    </xf>
    <xf numFmtId="0" fontId="5" fillId="0" borderId="57" xfId="5" quotePrefix="1" applyBorder="1" applyAlignment="1">
      <alignment horizontal="center" vertical="center" wrapText="1"/>
    </xf>
    <xf numFmtId="0" fontId="1" fillId="0" borderId="58" xfId="0" applyFont="1" applyBorder="1" applyAlignment="1">
      <alignment horizontal="justify" vertical="center" wrapText="1"/>
    </xf>
    <xf numFmtId="0" fontId="1" fillId="0" borderId="58" xfId="0" applyFont="1" applyBorder="1" applyAlignment="1">
      <alignment horizontal="center"/>
    </xf>
    <xf numFmtId="193" fontId="1" fillId="0" borderId="58" xfId="0" applyNumberFormat="1" applyFont="1" applyBorder="1" applyAlignment="1">
      <alignment vertical="center"/>
    </xf>
    <xf numFmtId="43" fontId="1" fillId="0" borderId="58" xfId="1" applyFont="1" applyFill="1" applyBorder="1" applyAlignment="1">
      <alignment vertical="center"/>
    </xf>
    <xf numFmtId="43" fontId="5" fillId="0" borderId="58" xfId="1" applyFont="1" applyFill="1" applyBorder="1" applyAlignment="1" applyProtection="1">
      <alignment horizontal="right" vertical="center"/>
    </xf>
    <xf numFmtId="0" fontId="5" fillId="0" borderId="3" xfId="5" applyBorder="1" applyAlignment="1">
      <alignment vertical="center" wrapText="1"/>
    </xf>
    <xf numFmtId="0" fontId="5" fillId="0" borderId="5" xfId="5" applyBorder="1" applyAlignment="1">
      <alignment vertical="center" wrapText="1"/>
    </xf>
    <xf numFmtId="0" fontId="5" fillId="0" borderId="17" xfId="5" applyBorder="1" applyAlignment="1">
      <alignment vertical="center" wrapText="1"/>
    </xf>
    <xf numFmtId="43" fontId="5" fillId="0" borderId="47" xfId="1" applyFont="1" applyFill="1" applyBorder="1" applyAlignment="1" applyProtection="1">
      <alignment horizontal="right" vertical="center"/>
    </xf>
    <xf numFmtId="179" fontId="5" fillId="0" borderId="47" xfId="1" applyNumberFormat="1" applyFont="1" applyFill="1" applyBorder="1" applyAlignment="1">
      <alignment horizontal="center" vertical="center"/>
    </xf>
    <xf numFmtId="10" fontId="5" fillId="0" borderId="0" xfId="2" applyNumberFormat="1" applyFont="1" applyFill="1" applyAlignment="1">
      <alignment vertical="center"/>
    </xf>
    <xf numFmtId="0" fontId="5" fillId="0" borderId="119" xfId="5" quotePrefix="1" applyBorder="1" applyAlignment="1">
      <alignment horizontal="center" vertical="center" wrapText="1"/>
    </xf>
    <xf numFmtId="0" fontId="1" fillId="0" borderId="107" xfId="0" applyFont="1" applyBorder="1" applyAlignment="1">
      <alignment horizontal="justify" vertical="center" wrapText="1"/>
    </xf>
    <xf numFmtId="0" fontId="1" fillId="0" borderId="107" xfId="0" applyFont="1" applyBorder="1" applyAlignment="1">
      <alignment horizontal="center"/>
    </xf>
    <xf numFmtId="193" fontId="1" fillId="0" borderId="107" xfId="0" applyNumberFormat="1" applyFont="1" applyBorder="1" applyAlignment="1">
      <alignment vertical="center"/>
    </xf>
    <xf numFmtId="43" fontId="1" fillId="0" borderId="107" xfId="1" applyFont="1" applyFill="1" applyBorder="1" applyAlignment="1">
      <alignment vertical="center"/>
    </xf>
    <xf numFmtId="43" fontId="5" fillId="0" borderId="107" xfId="1" applyFont="1" applyFill="1" applyBorder="1" applyAlignment="1" applyProtection="1">
      <alignment horizontal="right" vertical="center"/>
    </xf>
    <xf numFmtId="0" fontId="1" fillId="0" borderId="62" xfId="0" applyFont="1" applyBorder="1" applyAlignment="1">
      <alignment horizontal="center" vertical="center"/>
    </xf>
    <xf numFmtId="0" fontId="1" fillId="0" borderId="63" xfId="0" applyFont="1" applyBorder="1" applyAlignment="1">
      <alignment horizontal="center" vertical="center"/>
    </xf>
    <xf numFmtId="0" fontId="1" fillId="0" borderId="64" xfId="0" applyFont="1" applyBorder="1" applyAlignment="1">
      <alignment horizontal="center" vertical="center"/>
    </xf>
    <xf numFmtId="0" fontId="91" fillId="0" borderId="1" xfId="0" applyFont="1" applyBorder="1" applyAlignment="1">
      <alignment horizontal="center" vertical="center"/>
    </xf>
    <xf numFmtId="0" fontId="91" fillId="0" borderId="3" xfId="0" applyFont="1" applyBorder="1" applyAlignment="1">
      <alignment horizontal="center" vertical="center"/>
    </xf>
    <xf numFmtId="0" fontId="91" fillId="0" borderId="4" xfId="0" applyFont="1" applyBorder="1" applyAlignment="1">
      <alignment horizontal="center" vertical="center"/>
    </xf>
    <xf numFmtId="0" fontId="91" fillId="0" borderId="5" xfId="0" applyFont="1" applyBorder="1" applyAlignment="1">
      <alignment horizontal="center" vertical="center"/>
    </xf>
    <xf numFmtId="0" fontId="91" fillId="0" borderId="19" xfId="0" applyFont="1" applyBorder="1" applyAlignment="1">
      <alignment horizontal="center" vertical="center"/>
    </xf>
    <xf numFmtId="0" fontId="91" fillId="0" borderId="17" xfId="0" applyFont="1" applyBorder="1" applyAlignment="1">
      <alignment horizontal="center" vertical="center"/>
    </xf>
    <xf numFmtId="0" fontId="57" fillId="0" borderId="1" xfId="0" applyFont="1" applyBorder="1" applyAlignment="1">
      <alignment horizontal="center" vertical="center"/>
    </xf>
    <xf numFmtId="0" fontId="57" fillId="0" borderId="3" xfId="0" applyFont="1" applyBorder="1" applyAlignment="1">
      <alignment horizontal="center" vertical="center"/>
    </xf>
    <xf numFmtId="0" fontId="57" fillId="0" borderId="4" xfId="0" applyFont="1" applyBorder="1" applyAlignment="1">
      <alignment horizontal="center" vertical="center"/>
    </xf>
    <xf numFmtId="0" fontId="57" fillId="0" borderId="5" xfId="0" applyFont="1" applyBorder="1" applyAlignment="1">
      <alignment horizontal="center" vertical="center"/>
    </xf>
    <xf numFmtId="0" fontId="57" fillId="0" borderId="19" xfId="0" applyFont="1" applyBorder="1" applyAlignment="1">
      <alignment horizontal="center" vertical="center"/>
    </xf>
    <xf numFmtId="0" fontId="57" fillId="0" borderId="17" xfId="0" applyFont="1" applyBorder="1" applyAlignment="1">
      <alignment horizontal="center" vertical="center"/>
    </xf>
    <xf numFmtId="49" fontId="5" fillId="0" borderId="18" xfId="5" applyNumberFormat="1" applyBorder="1" applyAlignment="1">
      <alignment horizontal="left" vertical="center" wrapText="1"/>
    </xf>
    <xf numFmtId="49" fontId="5" fillId="0" borderId="17" xfId="5" applyNumberFormat="1" applyBorder="1" applyAlignment="1">
      <alignment horizontal="left" vertical="center" wrapText="1"/>
    </xf>
    <xf numFmtId="0" fontId="1" fillId="0" borderId="58" xfId="0" applyFont="1" applyBorder="1" applyAlignment="1">
      <alignment horizontal="center" vertical="center"/>
    </xf>
    <xf numFmtId="44" fontId="6" fillId="0" borderId="39" xfId="43936" applyFont="1" applyBorder="1" applyAlignment="1">
      <alignment horizontal="center" vertical="center"/>
    </xf>
    <xf numFmtId="44" fontId="1" fillId="0" borderId="0" xfId="0" applyNumberFormat="1" applyFont="1" applyAlignment="1">
      <alignment horizontal="center" vertical="center"/>
    </xf>
    <xf numFmtId="44" fontId="1" fillId="0" borderId="0" xfId="43936" applyFont="1" applyBorder="1" applyAlignment="1">
      <alignment horizontal="center" vertical="center"/>
    </xf>
    <xf numFmtId="44" fontId="57" fillId="0" borderId="72" xfId="0" applyNumberFormat="1" applyFont="1" applyBorder="1" applyAlignment="1">
      <alignment horizontal="center" vertical="center"/>
    </xf>
    <xf numFmtId="0" fontId="5" fillId="0" borderId="0" xfId="5" applyAlignment="1">
      <alignment horizontal="justify" vertical="center" wrapText="1"/>
    </xf>
    <xf numFmtId="0" fontId="5" fillId="0" borderId="5" xfId="5" applyBorder="1" applyAlignment="1">
      <alignment horizontal="justify" vertical="center" wrapText="1"/>
    </xf>
    <xf numFmtId="0" fontId="6" fillId="0" borderId="1" xfId="5" applyFont="1" applyBorder="1" applyAlignment="1">
      <alignment horizontal="center" vertical="center"/>
    </xf>
    <xf numFmtId="0" fontId="6" fillId="0" borderId="2" xfId="5" applyFont="1" applyBorder="1" applyAlignment="1">
      <alignment horizontal="center" vertical="center"/>
    </xf>
    <xf numFmtId="0" fontId="6" fillId="0" borderId="3" xfId="5" applyFont="1" applyBorder="1" applyAlignment="1">
      <alignment horizontal="center" vertical="center"/>
    </xf>
    <xf numFmtId="0" fontId="6" fillId="0" borderId="4" xfId="5" applyFont="1" applyBorder="1" applyAlignment="1">
      <alignment horizontal="center" vertical="center" wrapText="1"/>
    </xf>
    <xf numFmtId="0" fontId="6" fillId="0" borderId="0" xfId="5" applyFont="1" applyAlignment="1">
      <alignment horizontal="center" vertical="center"/>
    </xf>
    <xf numFmtId="0" fontId="6" fillId="0" borderId="5" xfId="5" applyFont="1" applyBorder="1" applyAlignment="1">
      <alignment horizontal="center" vertical="center"/>
    </xf>
    <xf numFmtId="0" fontId="6" fillId="0" borderId="4" xfId="5" applyFont="1" applyBorder="1" applyAlignment="1">
      <alignment horizontal="center" vertical="center"/>
    </xf>
    <xf numFmtId="0" fontId="6" fillId="0" borderId="19" xfId="5" applyFont="1" applyBorder="1" applyAlignment="1">
      <alignment horizontal="center" vertical="center"/>
    </xf>
    <xf numFmtId="0" fontId="6" fillId="0" borderId="18" xfId="5" applyFont="1" applyBorder="1" applyAlignment="1">
      <alignment horizontal="center" vertical="center"/>
    </xf>
    <xf numFmtId="0" fontId="6" fillId="0" borderId="17" xfId="5" applyFont="1" applyBorder="1" applyAlignment="1">
      <alignment horizontal="center" vertical="center"/>
    </xf>
    <xf numFmtId="0" fontId="5" fillId="0" borderId="2" xfId="5" applyBorder="1" applyAlignment="1">
      <alignment horizontal="justify" vertical="center" wrapText="1"/>
    </xf>
    <xf numFmtId="0" fontId="5" fillId="0" borderId="3" xfId="5" applyBorder="1" applyAlignment="1">
      <alignment horizontal="justify" vertical="center" wrapText="1"/>
    </xf>
    <xf numFmtId="49" fontId="58" fillId="0" borderId="1" xfId="0" applyNumberFormat="1" applyFont="1" applyBorder="1" applyAlignment="1">
      <alignment horizontal="center" vertical="center"/>
    </xf>
    <xf numFmtId="49" fontId="58" fillId="0" borderId="2" xfId="0" applyNumberFormat="1" applyFont="1" applyBorder="1" applyAlignment="1">
      <alignment horizontal="center" vertical="center"/>
    </xf>
    <xf numFmtId="49" fontId="58" fillId="0" borderId="4" xfId="0" applyNumberFormat="1" applyFont="1" applyBorder="1" applyAlignment="1">
      <alignment horizontal="center" vertical="center"/>
    </xf>
    <xf numFmtId="49" fontId="58" fillId="0" borderId="0" xfId="0" applyNumberFormat="1" applyFont="1" applyAlignment="1">
      <alignment horizontal="center" vertical="center"/>
    </xf>
    <xf numFmtId="49" fontId="58" fillId="0" borderId="19" xfId="0" applyNumberFormat="1" applyFont="1" applyBorder="1" applyAlignment="1">
      <alignment horizontal="center" vertical="center"/>
    </xf>
    <xf numFmtId="49" fontId="58" fillId="0" borderId="18" xfId="0" applyNumberFormat="1" applyFont="1" applyBorder="1" applyAlignment="1">
      <alignment horizontal="center" vertical="center"/>
    </xf>
    <xf numFmtId="49" fontId="6" fillId="0" borderId="13" xfId="0" applyNumberFormat="1" applyFont="1" applyBorder="1" applyAlignment="1">
      <alignment horizontal="justify" vertical="center" wrapText="1"/>
    </xf>
    <xf numFmtId="49" fontId="6" fillId="0" borderId="2" xfId="0" applyNumberFormat="1" applyFont="1" applyBorder="1" applyAlignment="1">
      <alignment horizontal="justify" vertical="center" wrapText="1"/>
    </xf>
    <xf numFmtId="49" fontId="6" fillId="0" borderId="67" xfId="0" applyNumberFormat="1" applyFont="1" applyBorder="1" applyAlignment="1">
      <alignment horizontal="justify" vertical="center" wrapText="1"/>
    </xf>
    <xf numFmtId="49" fontId="6" fillId="0" borderId="61" xfId="0" applyNumberFormat="1" applyFont="1" applyBorder="1" applyAlignment="1">
      <alignment horizontal="justify" vertical="center" wrapText="1"/>
    </xf>
    <xf numFmtId="49" fontId="6" fillId="0" borderId="0" xfId="0" applyNumberFormat="1" applyFont="1" applyAlignment="1">
      <alignment horizontal="justify" vertical="center" wrapText="1"/>
    </xf>
    <xf numFmtId="49" fontId="6" fillId="0" borderId="71" xfId="0" applyNumberFormat="1" applyFont="1" applyBorder="1" applyAlignment="1">
      <alignment horizontal="justify" vertical="center" wrapText="1"/>
    </xf>
    <xf numFmtId="49" fontId="7" fillId="0" borderId="13" xfId="0" applyNumberFormat="1" applyFont="1" applyBorder="1" applyAlignment="1">
      <alignment horizontal="center" vertical="center"/>
    </xf>
    <xf numFmtId="49" fontId="7" fillId="0" borderId="2" xfId="0" applyNumberFormat="1" applyFont="1" applyBorder="1" applyAlignment="1">
      <alignment horizontal="center" vertical="center"/>
    </xf>
    <xf numFmtId="49" fontId="7" fillId="0" borderId="3"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60" xfId="0" applyNumberFormat="1" applyFont="1" applyBorder="1" applyAlignment="1">
      <alignment horizontal="center" vertical="center"/>
    </xf>
    <xf numFmtId="49" fontId="7" fillId="0" borderId="53" xfId="0" applyNumberFormat="1" applyFont="1" applyBorder="1" applyAlignment="1">
      <alignment horizontal="center" vertical="center"/>
    </xf>
    <xf numFmtId="49" fontId="95" fillId="0" borderId="96" xfId="0" applyNumberFormat="1" applyFont="1" applyBorder="1" applyAlignment="1">
      <alignment horizontal="left" vertical="center" wrapText="1"/>
    </xf>
    <xf numFmtId="49" fontId="95" fillId="0" borderId="18" xfId="0" applyNumberFormat="1" applyFont="1" applyBorder="1" applyAlignment="1">
      <alignment horizontal="left" vertical="center" wrapText="1"/>
    </xf>
    <xf numFmtId="49" fontId="95" fillId="0" borderId="95" xfId="0" applyNumberFormat="1" applyFont="1" applyBorder="1" applyAlignment="1">
      <alignment horizontal="left" vertical="center" wrapText="1"/>
    </xf>
    <xf numFmtId="49" fontId="6" fillId="0" borderId="40" xfId="0" applyNumberFormat="1" applyFont="1" applyBorder="1" applyAlignment="1">
      <alignment horizontal="center" vertical="center"/>
    </xf>
    <xf numFmtId="49" fontId="6" fillId="0" borderId="41" xfId="0" applyNumberFormat="1" applyFont="1" applyBorder="1" applyAlignment="1">
      <alignment horizontal="center" vertical="center"/>
    </xf>
    <xf numFmtId="4" fontId="6" fillId="2" borderId="18" xfId="0" applyNumberFormat="1" applyFont="1" applyFill="1" applyBorder="1" applyAlignment="1">
      <alignment horizontal="center" vertical="center"/>
    </xf>
    <xf numFmtId="4" fontId="6" fillId="2" borderId="17" xfId="0" applyNumberFormat="1" applyFont="1" applyFill="1" applyBorder="1" applyAlignment="1">
      <alignment horizontal="center" vertical="center"/>
    </xf>
    <xf numFmtId="0" fontId="1" fillId="0" borderId="0" xfId="0" applyFont="1" applyAlignment="1">
      <alignment wrapText="1"/>
    </xf>
    <xf numFmtId="43" fontId="6" fillId="53" borderId="7" xfId="1" applyFont="1" applyFill="1" applyBorder="1" applyAlignment="1">
      <alignment horizontal="center" vertical="center" wrapText="1"/>
    </xf>
    <xf numFmtId="43" fontId="6" fillId="53" borderId="72" xfId="1" applyFont="1" applyFill="1" applyBorder="1" applyAlignment="1">
      <alignment horizontal="center" vertical="center" wrapText="1"/>
    </xf>
    <xf numFmtId="0" fontId="6" fillId="53" borderId="7" xfId="5" applyFont="1" applyFill="1" applyBorder="1" applyAlignment="1">
      <alignment horizontal="center" vertical="center" wrapText="1"/>
    </xf>
    <xf numFmtId="0" fontId="6" fillId="53" borderId="72" xfId="5" applyFont="1" applyFill="1" applyBorder="1" applyAlignment="1">
      <alignment horizontal="center" vertical="center" wrapText="1"/>
    </xf>
    <xf numFmtId="10" fontId="6" fillId="53" borderId="7" xfId="2" applyNumberFormat="1" applyFont="1" applyFill="1" applyBorder="1" applyAlignment="1">
      <alignment horizontal="center" vertical="center" wrapText="1"/>
    </xf>
    <xf numFmtId="10" fontId="6" fillId="53" borderId="45" xfId="2" applyNumberFormat="1" applyFont="1" applyFill="1" applyBorder="1" applyAlignment="1">
      <alignment horizontal="center" vertical="center" wrapText="1"/>
    </xf>
    <xf numFmtId="0" fontId="6" fillId="0" borderId="1" xfId="5" applyFont="1" applyBorder="1" applyAlignment="1">
      <alignment horizontal="center" vertical="center" wrapText="1"/>
    </xf>
    <xf numFmtId="0" fontId="6" fillId="0" borderId="2" xfId="5" applyFont="1" applyBorder="1" applyAlignment="1">
      <alignment horizontal="center" vertical="center" wrapText="1"/>
    </xf>
    <xf numFmtId="0" fontId="6" fillId="0" borderId="3" xfId="5" applyFont="1" applyBorder="1" applyAlignment="1">
      <alignment horizontal="center" vertical="center" wrapText="1"/>
    </xf>
    <xf numFmtId="0" fontId="57" fillId="87" borderId="19" xfId="0" applyFont="1" applyFill="1" applyBorder="1" applyAlignment="1">
      <alignment horizontal="right" vertical="center"/>
    </xf>
    <xf numFmtId="0" fontId="57" fillId="87" borderId="18" xfId="0" applyFont="1" applyFill="1" applyBorder="1" applyAlignment="1">
      <alignment horizontal="right" vertical="center"/>
    </xf>
    <xf numFmtId="0" fontId="57" fillId="87" borderId="95" xfId="0" applyFont="1" applyFill="1" applyBorder="1" applyAlignment="1">
      <alignment horizontal="right" vertical="center"/>
    </xf>
    <xf numFmtId="0" fontId="6" fillId="53" borderId="6" xfId="5" applyFont="1" applyFill="1" applyBorder="1" applyAlignment="1">
      <alignment horizontal="center" vertical="center" wrapText="1"/>
    </xf>
    <xf numFmtId="0" fontId="6" fillId="53" borderId="8" xfId="5" applyFont="1" applyFill="1" applyBorder="1" applyAlignment="1">
      <alignment horizontal="center" vertical="center" wrapText="1"/>
    </xf>
    <xf numFmtId="0" fontId="6" fillId="0" borderId="10" xfId="5" applyFont="1" applyBorder="1" applyAlignment="1">
      <alignment horizontal="center" vertical="center"/>
    </xf>
    <xf numFmtId="0" fontId="6" fillId="0" borderId="9" xfId="5" applyFont="1" applyBorder="1" applyAlignment="1">
      <alignment horizontal="center" vertical="center"/>
    </xf>
    <xf numFmtId="0" fontId="6" fillId="0" borderId="11" xfId="5" applyFont="1" applyBorder="1" applyAlignment="1">
      <alignment horizontal="center" vertical="center"/>
    </xf>
    <xf numFmtId="0" fontId="6" fillId="53" borderId="10" xfId="5" applyFont="1" applyFill="1" applyBorder="1" applyAlignment="1">
      <alignment horizontal="center" vertical="center"/>
    </xf>
    <xf numFmtId="0" fontId="6" fillId="53" borderId="9" xfId="5" applyFont="1" applyFill="1" applyBorder="1" applyAlignment="1">
      <alignment horizontal="center" vertical="center"/>
    </xf>
    <xf numFmtId="0" fontId="6" fillId="53" borderId="11" xfId="5" applyFont="1" applyFill="1" applyBorder="1" applyAlignment="1">
      <alignment horizontal="center" vertical="center"/>
    </xf>
    <xf numFmtId="0" fontId="5" fillId="0" borderId="1" xfId="5" applyBorder="1" applyAlignment="1">
      <alignment horizontal="center" vertical="center"/>
    </xf>
    <xf numFmtId="0" fontId="5" fillId="0" borderId="2" xfId="5" applyBorder="1" applyAlignment="1">
      <alignment horizontal="center" vertical="center"/>
    </xf>
    <xf numFmtId="0" fontId="5" fillId="0" borderId="3" xfId="5" applyBorder="1" applyAlignment="1">
      <alignment horizontal="center" vertical="center"/>
    </xf>
    <xf numFmtId="10" fontId="5" fillId="0" borderId="90" xfId="26564" quotePrefix="1" applyNumberFormat="1" applyFont="1" applyFill="1" applyBorder="1" applyAlignment="1">
      <alignment horizontal="center" vertical="center"/>
    </xf>
    <xf numFmtId="10" fontId="5" fillId="0" borderId="91" xfId="26564" quotePrefix="1" applyNumberFormat="1" applyFont="1" applyFill="1" applyBorder="1" applyAlignment="1">
      <alignment horizontal="center" vertical="center"/>
    </xf>
    <xf numFmtId="10" fontId="5" fillId="0" borderId="77" xfId="26564" quotePrefix="1" applyNumberFormat="1" applyFont="1" applyFill="1" applyBorder="1" applyAlignment="1">
      <alignment horizontal="center" vertical="center"/>
    </xf>
    <xf numFmtId="10" fontId="5" fillId="0" borderId="114" xfId="26564" quotePrefix="1" applyNumberFormat="1" applyFont="1" applyFill="1" applyBorder="1" applyAlignment="1">
      <alignment horizontal="center" vertical="center"/>
    </xf>
    <xf numFmtId="4" fontId="5" fillId="0" borderId="68" xfId="22" applyNumberFormat="1" applyBorder="1" applyAlignment="1">
      <alignment horizontal="center" vertical="center"/>
    </xf>
    <xf numFmtId="4" fontId="5" fillId="0" borderId="60" xfId="22" applyNumberFormat="1" applyBorder="1" applyAlignment="1">
      <alignment horizontal="center" vertical="center"/>
    </xf>
    <xf numFmtId="4" fontId="5" fillId="0" borderId="52" xfId="22" applyNumberFormat="1" applyBorder="1" applyAlignment="1">
      <alignment horizontal="center" vertical="center"/>
    </xf>
    <xf numFmtId="4" fontId="5" fillId="0" borderId="53" xfId="22" applyNumberFormat="1" applyBorder="1" applyAlignment="1">
      <alignment horizontal="center" vertical="center"/>
    </xf>
    <xf numFmtId="10" fontId="5" fillId="0" borderId="61" xfId="26564" quotePrefix="1" applyNumberFormat="1" applyFont="1" applyFill="1" applyBorder="1" applyAlignment="1">
      <alignment horizontal="center" vertical="center"/>
    </xf>
    <xf numFmtId="10" fontId="5" fillId="0" borderId="0" xfId="26564" applyNumberFormat="1" applyFont="1" applyFill="1" applyBorder="1" applyAlignment="1">
      <alignment horizontal="center" vertical="center"/>
    </xf>
    <xf numFmtId="10" fontId="5" fillId="0" borderId="71" xfId="26564" applyNumberFormat="1" applyFont="1" applyFill="1" applyBorder="1" applyAlignment="1">
      <alignment horizontal="center" vertical="center"/>
    </xf>
    <xf numFmtId="0" fontId="6" fillId="0" borderId="56" xfId="22" applyFont="1" applyBorder="1" applyAlignment="1">
      <alignment horizontal="center" vertical="center"/>
    </xf>
    <xf numFmtId="0" fontId="6" fillId="0" borderId="51" xfId="22" applyFont="1" applyBorder="1" applyAlignment="1">
      <alignment horizontal="center" vertical="center"/>
    </xf>
    <xf numFmtId="0" fontId="6" fillId="0" borderId="57" xfId="22" applyFont="1" applyBorder="1" applyAlignment="1">
      <alignment horizontal="center" vertical="center"/>
    </xf>
    <xf numFmtId="4" fontId="6" fillId="0" borderId="104" xfId="22" applyNumberFormat="1" applyFont="1" applyBorder="1" applyAlignment="1">
      <alignment horizontal="right" vertical="center"/>
    </xf>
    <xf numFmtId="0" fontId="6" fillId="0" borderId="105" xfId="22" applyFont="1" applyBorder="1" applyAlignment="1">
      <alignment horizontal="right" vertical="center"/>
    </xf>
    <xf numFmtId="0" fontId="6" fillId="0" borderId="101" xfId="22" applyFont="1" applyBorder="1" applyAlignment="1">
      <alignment horizontal="right" vertical="center"/>
    </xf>
    <xf numFmtId="4" fontId="5" fillId="0" borderId="92" xfId="22" applyNumberFormat="1" applyBorder="1" applyAlignment="1">
      <alignment horizontal="right" vertical="center"/>
    </xf>
    <xf numFmtId="4" fontId="5" fillId="0" borderId="93" xfId="22" applyNumberFormat="1" applyBorder="1" applyAlignment="1">
      <alignment horizontal="right" vertical="center"/>
    </xf>
    <xf numFmtId="4" fontId="5" fillId="0" borderId="103" xfId="22" applyNumberFormat="1" applyBorder="1" applyAlignment="1">
      <alignment horizontal="right" vertical="center"/>
    </xf>
    <xf numFmtId="0" fontId="6" fillId="2" borderId="69" xfId="22" applyFont="1" applyFill="1" applyBorder="1" applyAlignment="1">
      <alignment horizontal="left" vertical="center" wrapText="1"/>
    </xf>
    <xf numFmtId="0" fontId="6" fillId="2" borderId="61" xfId="22" applyFont="1" applyFill="1" applyBorder="1" applyAlignment="1">
      <alignment horizontal="left" vertical="center" wrapText="1"/>
    </xf>
    <xf numFmtId="0" fontId="6" fillId="2" borderId="68" xfId="22" applyFont="1" applyFill="1" applyBorder="1" applyAlignment="1">
      <alignment horizontal="left" vertical="center" wrapText="1"/>
    </xf>
    <xf numFmtId="0" fontId="6" fillId="53" borderId="69" xfId="22" applyFont="1" applyFill="1" applyBorder="1" applyAlignment="1">
      <alignment horizontal="center" vertical="center"/>
    </xf>
    <xf numFmtId="0" fontId="6" fillId="53" borderId="70" xfId="22" applyFont="1" applyFill="1" applyBorder="1" applyAlignment="1">
      <alignment horizontal="center" vertical="center"/>
    </xf>
    <xf numFmtId="0" fontId="6" fillId="53" borderId="66" xfId="22" applyFont="1" applyFill="1" applyBorder="1" applyAlignment="1">
      <alignment horizontal="center" vertical="center"/>
    </xf>
    <xf numFmtId="0" fontId="6" fillId="53" borderId="68" xfId="22" applyFont="1" applyFill="1" applyBorder="1" applyAlignment="1">
      <alignment horizontal="center" vertical="center"/>
    </xf>
    <xf numFmtId="0" fontId="6" fillId="53" borderId="60" xfId="22" applyFont="1" applyFill="1" applyBorder="1" applyAlignment="1">
      <alignment horizontal="center" vertical="center"/>
    </xf>
    <xf numFmtId="0" fontId="6" fillId="53" borderId="52" xfId="22" applyFont="1" applyFill="1" applyBorder="1" applyAlignment="1">
      <alignment horizontal="center" vertical="center"/>
    </xf>
    <xf numFmtId="4" fontId="5" fillId="0" borderId="68" xfId="22" applyNumberFormat="1" applyBorder="1" applyAlignment="1">
      <alignment horizontal="right" vertical="center"/>
    </xf>
    <xf numFmtId="4" fontId="5" fillId="0" borderId="60" xfId="22" applyNumberFormat="1" applyBorder="1" applyAlignment="1">
      <alignment horizontal="right" vertical="center"/>
    </xf>
    <xf numFmtId="4" fontId="5" fillId="0" borderId="52" xfId="22" applyNumberFormat="1" applyBorder="1" applyAlignment="1">
      <alignment horizontal="right" vertical="center"/>
    </xf>
    <xf numFmtId="9" fontId="5" fillId="0" borderId="61" xfId="26564" quotePrefix="1" applyFont="1" applyFill="1" applyBorder="1" applyAlignment="1">
      <alignment horizontal="center" vertical="center"/>
    </xf>
    <xf numFmtId="9" fontId="5" fillId="0" borderId="0" xfId="26564" applyFont="1" applyFill="1" applyBorder="1" applyAlignment="1">
      <alignment horizontal="center" vertical="center"/>
    </xf>
    <xf numFmtId="9" fontId="5" fillId="0" borderId="71" xfId="26564" applyFont="1" applyFill="1" applyBorder="1" applyAlignment="1">
      <alignment horizontal="center" vertical="center"/>
    </xf>
    <xf numFmtId="0" fontId="6" fillId="2" borderId="50" xfId="22" applyFont="1" applyFill="1" applyBorder="1" applyAlignment="1">
      <alignment horizontal="left" vertical="center" wrapText="1"/>
    </xf>
    <xf numFmtId="0" fontId="6" fillId="2" borderId="15" xfId="22" applyFont="1" applyFill="1" applyBorder="1" applyAlignment="1">
      <alignment horizontal="left" vertical="center" wrapText="1"/>
    </xf>
    <xf numFmtId="0" fontId="6" fillId="2" borderId="58" xfId="22" applyFont="1" applyFill="1" applyBorder="1" applyAlignment="1">
      <alignment horizontal="left" vertical="center" wrapText="1"/>
    </xf>
    <xf numFmtId="10" fontId="5" fillId="0" borderId="5" xfId="26564" applyNumberFormat="1" applyFont="1" applyFill="1" applyBorder="1" applyAlignment="1">
      <alignment horizontal="center" vertical="center"/>
    </xf>
    <xf numFmtId="4" fontId="5" fillId="0" borderId="92" xfId="22" applyNumberFormat="1" applyBorder="1" applyAlignment="1">
      <alignment horizontal="center" vertical="center"/>
    </xf>
    <xf numFmtId="4" fontId="5" fillId="0" borderId="93" xfId="22" applyNumberFormat="1" applyBorder="1" applyAlignment="1">
      <alignment horizontal="center" vertical="center"/>
    </xf>
    <xf numFmtId="4" fontId="5" fillId="0" borderId="94" xfId="22" applyNumberFormat="1" applyBorder="1" applyAlignment="1">
      <alignment horizontal="center" vertical="center"/>
    </xf>
    <xf numFmtId="0" fontId="89" fillId="0" borderId="1" xfId="22" applyFont="1" applyBorder="1" applyAlignment="1">
      <alignment horizontal="center" vertical="center"/>
    </xf>
    <xf numFmtId="0" fontId="89" fillId="0" borderId="4" xfId="22" applyFont="1" applyBorder="1" applyAlignment="1">
      <alignment horizontal="center" vertical="center"/>
    </xf>
    <xf numFmtId="0" fontId="92" fillId="0" borderId="1" xfId="22" applyFont="1" applyBorder="1" applyAlignment="1">
      <alignment horizontal="center" vertical="center"/>
    </xf>
    <xf numFmtId="0" fontId="92" fillId="0" borderId="2" xfId="22" applyFont="1" applyBorder="1" applyAlignment="1">
      <alignment horizontal="center" vertical="center"/>
    </xf>
    <xf numFmtId="0" fontId="92" fillId="0" borderId="3" xfId="22" applyFont="1" applyBorder="1" applyAlignment="1">
      <alignment horizontal="center" vertical="center"/>
    </xf>
    <xf numFmtId="49" fontId="7" fillId="0" borderId="98" xfId="22" applyNumberFormat="1" applyFont="1" applyBorder="1" applyAlignment="1">
      <alignment horizontal="left" vertical="center" wrapText="1"/>
    </xf>
    <xf numFmtId="0" fontId="7" fillId="0" borderId="42" xfId="22" applyFont="1" applyBorder="1" applyAlignment="1">
      <alignment horizontal="left" vertical="center" wrapText="1"/>
    </xf>
    <xf numFmtId="0" fontId="7" fillId="0" borderId="74" xfId="22" applyFont="1" applyBorder="1" applyAlignment="1">
      <alignment horizontal="left" vertical="center" wrapText="1"/>
    </xf>
    <xf numFmtId="0" fontId="7" fillId="0" borderId="99" xfId="22" applyFont="1" applyBorder="1" applyAlignment="1">
      <alignment horizontal="center" vertical="center" textRotation="180"/>
    </xf>
    <xf numFmtId="0" fontId="7" fillId="0" borderId="4" xfId="22" applyFont="1" applyBorder="1" applyAlignment="1">
      <alignment horizontal="center" vertical="center" textRotation="180"/>
    </xf>
    <xf numFmtId="0" fontId="6" fillId="53" borderId="51" xfId="22" applyFont="1" applyFill="1" applyBorder="1" applyAlignment="1">
      <alignment horizontal="center" vertical="center"/>
    </xf>
    <xf numFmtId="0" fontId="6" fillId="53" borderId="57" xfId="22" applyFont="1" applyFill="1" applyBorder="1" applyAlignment="1">
      <alignment horizontal="center" vertical="center"/>
    </xf>
    <xf numFmtId="0" fontId="6" fillId="53" borderId="15" xfId="22" applyFont="1" applyFill="1" applyBorder="1" applyAlignment="1">
      <alignment horizontal="center" vertical="center" wrapText="1"/>
    </xf>
    <xf numFmtId="0" fontId="6" fillId="53" borderId="15" xfId="22" applyFont="1" applyFill="1" applyBorder="1" applyAlignment="1">
      <alignment horizontal="center" vertical="center"/>
    </xf>
    <xf numFmtId="0" fontId="6" fillId="53" borderId="58" xfId="22" applyFont="1" applyFill="1" applyBorder="1" applyAlignment="1">
      <alignment horizontal="center" vertical="center"/>
    </xf>
    <xf numFmtId="0" fontId="6" fillId="53" borderId="37" xfId="22" applyFont="1" applyFill="1" applyBorder="1" applyAlignment="1">
      <alignment horizontal="center" vertical="center"/>
    </xf>
    <xf numFmtId="0" fontId="6" fillId="53" borderId="42" xfId="22" applyFont="1" applyFill="1" applyBorder="1" applyAlignment="1">
      <alignment horizontal="center" vertical="center"/>
    </xf>
    <xf numFmtId="0" fontId="6" fillId="53" borderId="74" xfId="22" applyFont="1" applyFill="1" applyBorder="1" applyAlignment="1">
      <alignment horizontal="center" vertical="center"/>
    </xf>
    <xf numFmtId="0" fontId="6" fillId="53" borderId="108" xfId="22" applyFont="1" applyFill="1" applyBorder="1" applyAlignment="1">
      <alignment horizontal="center" vertical="center"/>
    </xf>
    <xf numFmtId="0" fontId="6" fillId="53" borderId="53" xfId="22" applyFont="1" applyFill="1" applyBorder="1" applyAlignment="1">
      <alignment horizontal="center" vertical="center"/>
    </xf>
    <xf numFmtId="4" fontId="5" fillId="0" borderId="53" xfId="22" applyNumberFormat="1" applyBorder="1" applyAlignment="1">
      <alignment horizontal="right" vertical="center"/>
    </xf>
    <xf numFmtId="4" fontId="5" fillId="0" borderId="94" xfId="22" applyNumberFormat="1" applyBorder="1" applyAlignment="1">
      <alignment horizontal="right" vertical="center"/>
    </xf>
    <xf numFmtId="4" fontId="5" fillId="0" borderId="103" xfId="22" applyNumberFormat="1" applyBorder="1" applyAlignment="1">
      <alignment horizontal="center" vertical="center"/>
    </xf>
    <xf numFmtId="4" fontId="5" fillId="0" borderId="104" xfId="22" applyNumberFormat="1" applyBorder="1" applyAlignment="1">
      <alignment horizontal="center" vertical="center"/>
    </xf>
    <xf numFmtId="4" fontId="5" fillId="0" borderId="105" xfId="22" applyNumberFormat="1" applyBorder="1" applyAlignment="1">
      <alignment horizontal="center" vertical="center"/>
    </xf>
    <xf numFmtId="4" fontId="5" fillId="0" borderId="115" xfId="22" applyNumberFormat="1" applyBorder="1" applyAlignment="1">
      <alignment horizontal="center" vertical="center"/>
    </xf>
    <xf numFmtId="4" fontId="5" fillId="0" borderId="101" xfId="22" applyNumberFormat="1" applyBorder="1" applyAlignment="1">
      <alignment horizontal="center" vertical="center"/>
    </xf>
    <xf numFmtId="10" fontId="5" fillId="0" borderId="109" xfId="22" applyNumberFormat="1" applyBorder="1" applyAlignment="1">
      <alignment horizontal="center" vertical="center"/>
    </xf>
    <xf numFmtId="10" fontId="5" fillId="0" borderId="110" xfId="22" applyNumberFormat="1" applyBorder="1" applyAlignment="1">
      <alignment horizontal="center" vertical="center"/>
    </xf>
    <xf numFmtId="10" fontId="5" fillId="0" borderId="112" xfId="22" applyNumberFormat="1" applyBorder="1" applyAlignment="1">
      <alignment horizontal="center" vertical="center"/>
    </xf>
    <xf numFmtId="0" fontId="6" fillId="0" borderId="115" xfId="22" applyFont="1" applyBorder="1" applyAlignment="1">
      <alignment horizontal="right" vertical="center"/>
    </xf>
    <xf numFmtId="0" fontId="6" fillId="0" borderId="99" xfId="22" applyFont="1" applyBorder="1" applyAlignment="1">
      <alignment horizontal="center" vertical="center"/>
    </xf>
    <xf numFmtId="0" fontId="6" fillId="0" borderId="70" xfId="22" applyFont="1" applyBorder="1" applyAlignment="1">
      <alignment horizontal="center" vertical="center"/>
    </xf>
    <xf numFmtId="0" fontId="6" fillId="0" borderId="19" xfId="22" applyFont="1" applyBorder="1" applyAlignment="1">
      <alignment horizontal="center" vertical="center"/>
    </xf>
    <xf numFmtId="0" fontId="6" fillId="0" borderId="18" xfId="22" applyFont="1" applyBorder="1" applyAlignment="1">
      <alignment horizontal="center" vertical="center"/>
    </xf>
    <xf numFmtId="10" fontId="6" fillId="0" borderId="90" xfId="22" applyNumberFormat="1" applyFont="1" applyBorder="1" applyAlignment="1">
      <alignment horizontal="center" vertical="center"/>
    </xf>
    <xf numFmtId="10" fontId="6" fillId="0" borderId="91" xfId="22" applyNumberFormat="1" applyFont="1" applyBorder="1" applyAlignment="1">
      <alignment horizontal="center" vertical="center"/>
    </xf>
    <xf numFmtId="10" fontId="6" fillId="0" borderId="77" xfId="22" applyNumberFormat="1" applyFont="1" applyBorder="1" applyAlignment="1">
      <alignment horizontal="center" vertical="center"/>
    </xf>
    <xf numFmtId="10" fontId="6" fillId="0" borderId="114" xfId="22" applyNumberFormat="1" applyFont="1" applyBorder="1" applyAlignment="1">
      <alignment horizontal="center" vertical="center"/>
    </xf>
    <xf numFmtId="0" fontId="5" fillId="0" borderId="93" xfId="22" applyBorder="1" applyAlignment="1">
      <alignment horizontal="right" vertical="center"/>
    </xf>
    <xf numFmtId="0" fontId="5" fillId="0" borderId="94" xfId="22" applyBorder="1" applyAlignment="1">
      <alignment horizontal="right" vertical="center"/>
    </xf>
    <xf numFmtId="0" fontId="5" fillId="0" borderId="103" xfId="22" applyBorder="1" applyAlignment="1">
      <alignment horizontal="right" vertical="center"/>
    </xf>
    <xf numFmtId="10" fontId="5" fillId="0" borderId="111" xfId="22" applyNumberFormat="1" applyBorder="1" applyAlignment="1">
      <alignment horizontal="center" vertical="center"/>
    </xf>
    <xf numFmtId="0" fontId="7" fillId="0" borderId="62" xfId="22" applyFont="1" applyBorder="1" applyAlignment="1">
      <alignment horizontal="center" vertical="center" textRotation="180"/>
    </xf>
    <xf numFmtId="0" fontId="7" fillId="0" borderId="63" xfId="22" applyFont="1" applyBorder="1" applyAlignment="1">
      <alignment horizontal="center" vertical="center" textRotation="180"/>
    </xf>
    <xf numFmtId="0" fontId="7" fillId="0" borderId="64" xfId="22" applyFont="1" applyBorder="1" applyAlignment="1">
      <alignment horizontal="center" vertical="center" textRotation="180"/>
    </xf>
    <xf numFmtId="0" fontId="6" fillId="0" borderId="4" xfId="22" applyFont="1" applyBorder="1" applyAlignment="1">
      <alignment horizontal="center" vertical="center"/>
    </xf>
    <xf numFmtId="0" fontId="6" fillId="0" borderId="0" xfId="22" applyFont="1" applyAlignment="1">
      <alignment horizontal="center" vertical="center"/>
    </xf>
    <xf numFmtId="0" fontId="6" fillId="0" borderId="65" xfId="22" applyFont="1" applyBorder="1" applyAlignment="1">
      <alignment horizontal="center" vertical="center"/>
    </xf>
    <xf numFmtId="0" fontId="6" fillId="0" borderId="60" xfId="22" applyFont="1" applyBorder="1" applyAlignment="1">
      <alignment horizontal="center" vertical="center"/>
    </xf>
    <xf numFmtId="0" fontId="6" fillId="0" borderId="106" xfId="22" applyFont="1" applyBorder="1" applyAlignment="1">
      <alignment horizontal="center" vertical="center"/>
    </xf>
    <xf numFmtId="0" fontId="6" fillId="2" borderId="96" xfId="22" applyFont="1" applyFill="1" applyBorder="1" applyAlignment="1">
      <alignment horizontal="left" vertical="center" wrapText="1"/>
    </xf>
    <xf numFmtId="194" fontId="96" fillId="2" borderId="0" xfId="0" applyNumberFormat="1" applyFont="1" applyFill="1"/>
    <xf numFmtId="0" fontId="97" fillId="2" borderId="1" xfId="0" applyFont="1" applyFill="1" applyBorder="1" applyAlignment="1">
      <alignment horizontal="center" vertical="center"/>
    </xf>
    <xf numFmtId="0" fontId="97" fillId="2" borderId="2" xfId="0" applyFont="1" applyFill="1" applyBorder="1" applyAlignment="1">
      <alignment horizontal="center" vertical="center"/>
    </xf>
    <xf numFmtId="0" fontId="97" fillId="2" borderId="3" xfId="0" applyFont="1" applyFill="1" applyBorder="1" applyAlignment="1">
      <alignment horizontal="center" vertical="center"/>
    </xf>
    <xf numFmtId="0" fontId="98" fillId="2" borderId="0" xfId="0" applyFont="1" applyFill="1"/>
    <xf numFmtId="0" fontId="97" fillId="2" borderId="4" xfId="0" applyFont="1" applyFill="1" applyBorder="1" applyAlignment="1">
      <alignment horizontal="center" vertical="center"/>
    </xf>
    <xf numFmtId="0" fontId="97" fillId="2" borderId="0" xfId="0" applyFont="1" applyFill="1" applyAlignment="1">
      <alignment horizontal="center" vertical="center"/>
    </xf>
    <xf numFmtId="0" fontId="97" fillId="2" borderId="5" xfId="0" applyFont="1" applyFill="1" applyBorder="1" applyAlignment="1">
      <alignment horizontal="center" vertical="center"/>
    </xf>
    <xf numFmtId="0" fontId="99" fillId="2" borderId="0" xfId="0" applyFont="1" applyFill="1"/>
    <xf numFmtId="0" fontId="97" fillId="2" borderId="65" xfId="0" applyFont="1" applyFill="1" applyBorder="1" applyAlignment="1">
      <alignment horizontal="center" vertical="center"/>
    </xf>
    <xf numFmtId="0" fontId="97" fillId="2" borderId="60" xfId="0" applyFont="1" applyFill="1" applyBorder="1" applyAlignment="1">
      <alignment horizontal="center" vertical="center"/>
    </xf>
    <xf numFmtId="0" fontId="97" fillId="2" borderId="53" xfId="0" applyFont="1" applyFill="1" applyBorder="1" applyAlignment="1">
      <alignment horizontal="center" vertical="center"/>
    </xf>
    <xf numFmtId="0" fontId="100" fillId="2" borderId="120" xfId="0" applyFont="1" applyFill="1" applyBorder="1" applyAlignment="1">
      <alignment horizontal="center" vertical="center"/>
    </xf>
    <xf numFmtId="0" fontId="100" fillId="2" borderId="91" xfId="0" applyFont="1" applyFill="1" applyBorder="1" applyAlignment="1">
      <alignment horizontal="center" vertical="center"/>
    </xf>
    <xf numFmtId="0" fontId="100" fillId="2" borderId="114" xfId="0" applyFont="1" applyFill="1" applyBorder="1" applyAlignment="1">
      <alignment horizontal="center" vertical="center"/>
    </xf>
    <xf numFmtId="0" fontId="101" fillId="2" borderId="121" xfId="0" applyFont="1" applyFill="1" applyBorder="1" applyAlignment="1">
      <alignment horizontal="justify" vertical="center"/>
    </xf>
    <xf numFmtId="0" fontId="101" fillId="2" borderId="122" xfId="0" applyFont="1" applyFill="1" applyBorder="1" applyAlignment="1">
      <alignment horizontal="justify" vertical="center"/>
    </xf>
    <xf numFmtId="0" fontId="101" fillId="2" borderId="122" xfId="0" applyFont="1" applyFill="1" applyBorder="1" applyAlignment="1">
      <alignment horizontal="left" vertical="center"/>
    </xf>
    <xf numFmtId="0" fontId="101" fillId="2" borderId="122" xfId="0" applyFont="1" applyFill="1" applyBorder="1" applyAlignment="1">
      <alignment vertical="center"/>
    </xf>
    <xf numFmtId="0" fontId="101" fillId="2" borderId="123" xfId="0" applyFont="1" applyFill="1" applyBorder="1" applyAlignment="1">
      <alignment vertical="center"/>
    </xf>
    <xf numFmtId="0" fontId="101" fillId="2" borderId="124" xfId="0" applyFont="1" applyFill="1" applyBorder="1" applyAlignment="1">
      <alignment horizontal="justify" vertical="center"/>
    </xf>
    <xf numFmtId="0" fontId="101" fillId="2" borderId="125" xfId="0" applyFont="1" applyFill="1" applyBorder="1" applyAlignment="1">
      <alignment horizontal="justify" vertical="center"/>
    </xf>
    <xf numFmtId="0" fontId="101" fillId="2" borderId="125" xfId="0" applyFont="1" applyFill="1" applyBorder="1" applyAlignment="1">
      <alignment horizontal="left" vertical="center" wrapText="1"/>
    </xf>
    <xf numFmtId="0" fontId="101" fillId="2" borderId="125" xfId="0" applyFont="1" applyFill="1" applyBorder="1" applyAlignment="1">
      <alignment vertical="center" wrapText="1"/>
    </xf>
    <xf numFmtId="195" fontId="101" fillId="2" borderId="122" xfId="0" quotePrefix="1" applyNumberFormat="1" applyFont="1" applyFill="1" applyBorder="1" applyAlignment="1">
      <alignment vertical="center" wrapText="1"/>
    </xf>
    <xf numFmtId="195" fontId="101" fillId="2" borderId="122" xfId="0" applyNumberFormat="1" applyFont="1" applyFill="1" applyBorder="1" applyAlignment="1">
      <alignment vertical="center" wrapText="1"/>
    </xf>
    <xf numFmtId="0" fontId="100" fillId="2" borderId="4" xfId="0" applyFont="1" applyFill="1" applyBorder="1" applyAlignment="1">
      <alignment horizontal="justify" vertical="center"/>
    </xf>
    <xf numFmtId="0" fontId="100" fillId="2" borderId="0" xfId="0" applyFont="1" applyFill="1" applyAlignment="1">
      <alignment horizontal="justify" vertical="center"/>
    </xf>
    <xf numFmtId="0" fontId="101" fillId="2" borderId="0" xfId="0" applyFont="1" applyFill="1" applyAlignment="1">
      <alignment horizontal="justify" vertical="center"/>
    </xf>
    <xf numFmtId="194" fontId="98" fillId="2" borderId="0" xfId="0" applyNumberFormat="1" applyFont="1" applyFill="1" applyAlignment="1">
      <alignment horizontal="justify" vertical="center"/>
    </xf>
    <xf numFmtId="194" fontId="102" fillId="88" borderId="10" xfId="0" applyNumberFormat="1" applyFont="1" applyFill="1" applyBorder="1" applyAlignment="1">
      <alignment horizontal="center" vertical="center"/>
    </xf>
    <xf numFmtId="194" fontId="102" fillId="88" borderId="9" xfId="0" applyNumberFormat="1" applyFont="1" applyFill="1" applyBorder="1" applyAlignment="1">
      <alignment horizontal="center" vertical="center"/>
    </xf>
    <xf numFmtId="194" fontId="102" fillId="88" borderId="11" xfId="0" applyNumberFormat="1" applyFont="1" applyFill="1" applyBorder="1" applyAlignment="1">
      <alignment horizontal="center" vertical="center"/>
    </xf>
    <xf numFmtId="0" fontId="101" fillId="2" borderId="4" xfId="15570" applyFont="1" applyFill="1" applyBorder="1" applyAlignment="1">
      <alignment vertical="center"/>
    </xf>
    <xf numFmtId="0" fontId="101" fillId="2" borderId="0" xfId="15570" applyFont="1" applyFill="1" applyAlignment="1">
      <alignment vertical="center"/>
    </xf>
    <xf numFmtId="194" fontId="101" fillId="2" borderId="0" xfId="15570" applyNumberFormat="1" applyFont="1" applyFill="1" applyAlignment="1">
      <alignment vertical="center"/>
    </xf>
    <xf numFmtId="0" fontId="101" fillId="2" borderId="5" xfId="15570" applyFont="1" applyFill="1" applyBorder="1" applyAlignment="1">
      <alignment vertical="center"/>
    </xf>
    <xf numFmtId="0" fontId="37" fillId="2" borderId="4" xfId="15570" applyFont="1" applyFill="1" applyBorder="1" applyAlignment="1">
      <alignment vertical="center"/>
    </xf>
    <xf numFmtId="0" fontId="102" fillId="2" borderId="0" xfId="15570" applyFont="1" applyFill="1" applyAlignment="1">
      <alignment vertical="center"/>
    </xf>
    <xf numFmtId="0" fontId="37" fillId="2" borderId="0" xfId="15570" applyFont="1" applyFill="1" applyAlignment="1">
      <alignment vertical="center"/>
    </xf>
    <xf numFmtId="0" fontId="37" fillId="2" borderId="5" xfId="15570" applyFont="1" applyFill="1" applyBorder="1" applyAlignment="1">
      <alignment vertical="center"/>
    </xf>
    <xf numFmtId="0" fontId="101" fillId="2" borderId="0" xfId="15570" applyFont="1" applyFill="1" applyAlignment="1">
      <alignment horizontal="justify" vertical="center" wrapText="1"/>
    </xf>
    <xf numFmtId="0" fontId="103" fillId="2" borderId="0" xfId="15570" applyFont="1" applyFill="1" applyAlignment="1">
      <alignment vertical="center"/>
    </xf>
    <xf numFmtId="0" fontId="101" fillId="2" borderId="0" xfId="15570" applyFont="1" applyFill="1" applyAlignment="1">
      <alignment vertical="center"/>
    </xf>
    <xf numFmtId="0" fontId="103" fillId="2" borderId="0" xfId="15570" applyFont="1" applyFill="1" applyAlignment="1">
      <alignment vertical="center"/>
    </xf>
    <xf numFmtId="196" fontId="101" fillId="2" borderId="0" xfId="15570" applyNumberFormat="1" applyFont="1" applyFill="1" applyAlignment="1">
      <alignment horizontal="left" vertical="center"/>
    </xf>
    <xf numFmtId="197" fontId="103" fillId="89" borderId="0" xfId="15570" applyNumberFormat="1" applyFont="1" applyFill="1" applyAlignment="1">
      <alignment horizontal="left" vertical="center"/>
    </xf>
    <xf numFmtId="0" fontId="103" fillId="2" borderId="0" xfId="15570" applyFont="1" applyFill="1" applyAlignment="1">
      <alignment horizontal="justify" vertical="center" wrapText="1"/>
    </xf>
    <xf numFmtId="198" fontId="101" fillId="2" borderId="0" xfId="15570" applyNumberFormat="1" applyFont="1" applyFill="1" applyAlignment="1">
      <alignment vertical="center"/>
    </xf>
    <xf numFmtId="195" fontId="101" fillId="2" borderId="0" xfId="15570" quotePrefix="1" applyNumberFormat="1" applyFont="1" applyFill="1" applyAlignment="1">
      <alignment vertical="center"/>
    </xf>
    <xf numFmtId="9" fontId="101" fillId="2" borderId="0" xfId="2" applyFont="1" applyFill="1" applyAlignment="1">
      <alignment horizontal="right" vertical="center"/>
    </xf>
    <xf numFmtId="0" fontId="102" fillId="87" borderId="0" xfId="15570" applyFont="1" applyFill="1" applyAlignment="1">
      <alignment vertical="center"/>
    </xf>
    <xf numFmtId="0" fontId="101" fillId="2" borderId="60" xfId="15570" applyFont="1" applyFill="1" applyBorder="1" applyAlignment="1">
      <alignment horizontal="center" vertical="center"/>
    </xf>
    <xf numFmtId="0" fontId="101" fillId="2" borderId="4" xfId="15570" applyFont="1" applyFill="1" applyBorder="1" applyAlignment="1">
      <alignment horizontal="center" vertical="center"/>
    </xf>
    <xf numFmtId="0" fontId="103" fillId="90" borderId="39" xfId="15570" applyFont="1" applyFill="1" applyBorder="1" applyAlignment="1">
      <alignment horizontal="center" vertical="center"/>
    </xf>
    <xf numFmtId="194" fontId="103" fillId="90" borderId="39" xfId="15570" applyNumberFormat="1" applyFont="1" applyFill="1" applyBorder="1" applyAlignment="1">
      <alignment horizontal="center" vertical="center"/>
    </xf>
    <xf numFmtId="0" fontId="103" fillId="90" borderId="39" xfId="15570" applyFont="1" applyFill="1" applyBorder="1" applyAlignment="1">
      <alignment horizontal="center" vertical="center" wrapText="1"/>
    </xf>
    <xf numFmtId="0" fontId="101" fillId="2" borderId="0" xfId="15570" applyFont="1" applyFill="1" applyAlignment="1">
      <alignment horizontal="center" vertical="center"/>
    </xf>
    <xf numFmtId="0" fontId="101" fillId="2" borderId="5" xfId="15570" applyFont="1" applyFill="1" applyBorder="1" applyAlignment="1">
      <alignment horizontal="center" vertical="center"/>
    </xf>
    <xf numFmtId="0" fontId="96" fillId="2" borderId="0" xfId="0" applyFont="1" applyFill="1" applyAlignment="1">
      <alignment horizontal="center" vertical="center"/>
    </xf>
    <xf numFmtId="0" fontId="103" fillId="0" borderId="39" xfId="15570" applyFont="1" applyBorder="1" applyAlignment="1">
      <alignment horizontal="center" vertical="center"/>
    </xf>
    <xf numFmtId="0" fontId="103" fillId="0" borderId="37" xfId="15570" applyFont="1" applyBorder="1" applyAlignment="1">
      <alignment vertical="center"/>
    </xf>
    <xf numFmtId="0" fontId="103" fillId="0" borderId="42" xfId="15570" applyFont="1" applyBorder="1" applyAlignment="1">
      <alignment vertical="center"/>
    </xf>
    <xf numFmtId="0" fontId="103" fillId="0" borderId="126" xfId="15570" applyFont="1" applyBorder="1" applyAlignment="1">
      <alignment vertical="center"/>
    </xf>
    <xf numFmtId="0" fontId="101" fillId="2" borderId="39" xfId="15570" applyFont="1" applyFill="1" applyBorder="1" applyAlignment="1">
      <alignment horizontal="center" vertical="center"/>
    </xf>
    <xf numFmtId="0" fontId="101" fillId="2" borderId="37" xfId="15570" applyFont="1" applyFill="1" applyBorder="1" applyAlignment="1">
      <alignment vertical="center"/>
    </xf>
    <xf numFmtId="0" fontId="101" fillId="2" borderId="42" xfId="15570" applyFont="1" applyFill="1" applyBorder="1" applyAlignment="1">
      <alignment vertical="center"/>
    </xf>
    <xf numFmtId="0" fontId="101" fillId="2" borderId="126" xfId="15570" applyFont="1" applyFill="1" applyBorder="1" applyAlignment="1">
      <alignment vertical="center"/>
    </xf>
    <xf numFmtId="0" fontId="101" fillId="2" borderId="39" xfId="15570" applyFont="1" applyFill="1" applyBorder="1" applyAlignment="1">
      <alignment vertical="center"/>
    </xf>
    <xf numFmtId="194" fontId="101" fillId="2" borderId="39" xfId="15570" applyNumberFormat="1" applyFont="1" applyFill="1" applyBorder="1" applyAlignment="1">
      <alignment horizontal="center" vertical="center"/>
    </xf>
    <xf numFmtId="4" fontId="101" fillId="2" borderId="39" xfId="15570" applyNumberFormat="1" applyFont="1" applyFill="1" applyBorder="1" applyAlignment="1">
      <alignment vertical="center"/>
    </xf>
    <xf numFmtId="0" fontId="103" fillId="90" borderId="37" xfId="15570" applyFont="1" applyFill="1" applyBorder="1" applyAlignment="1">
      <alignment horizontal="right" vertical="center"/>
    </xf>
    <xf numFmtId="0" fontId="103" fillId="90" borderId="42" xfId="15570" applyFont="1" applyFill="1" applyBorder="1" applyAlignment="1">
      <alignment horizontal="right" vertical="center"/>
    </xf>
    <xf numFmtId="0" fontId="103" fillId="90" borderId="126" xfId="15570" applyFont="1" applyFill="1" applyBorder="1" applyAlignment="1">
      <alignment horizontal="right" vertical="center"/>
    </xf>
    <xf numFmtId="4" fontId="103" fillId="90" borderId="39" xfId="15570" applyNumberFormat="1" applyFont="1" applyFill="1" applyBorder="1" applyAlignment="1">
      <alignment vertical="center"/>
    </xf>
    <xf numFmtId="0" fontId="103" fillId="86" borderId="37" xfId="15570" applyFont="1" applyFill="1" applyBorder="1" applyAlignment="1">
      <alignment horizontal="right" vertical="center"/>
    </xf>
    <xf numFmtId="0" fontId="103" fillId="86" borderId="42" xfId="15570" applyFont="1" applyFill="1" applyBorder="1" applyAlignment="1">
      <alignment horizontal="right" vertical="center"/>
    </xf>
    <xf numFmtId="0" fontId="103" fillId="86" borderId="126" xfId="15570" applyFont="1" applyFill="1" applyBorder="1" applyAlignment="1">
      <alignment horizontal="right" vertical="center"/>
    </xf>
    <xf numFmtId="4" fontId="103" fillId="86" borderId="39" xfId="15570" applyNumberFormat="1" applyFont="1" applyFill="1" applyBorder="1" applyAlignment="1">
      <alignment vertical="center"/>
    </xf>
    <xf numFmtId="0" fontId="103" fillId="0" borderId="37" xfId="15570" applyFont="1" applyBorder="1" applyAlignment="1">
      <alignment horizontal="left" vertical="center"/>
    </xf>
    <xf numFmtId="0" fontId="103" fillId="0" borderId="42" xfId="15570" applyFont="1" applyBorder="1" applyAlignment="1">
      <alignment horizontal="left" vertical="center"/>
    </xf>
    <xf numFmtId="0" fontId="103" fillId="0" borderId="126" xfId="15570" applyFont="1" applyBorder="1" applyAlignment="1">
      <alignment horizontal="left" vertical="center"/>
    </xf>
    <xf numFmtId="0" fontId="101" fillId="2" borderId="37" xfId="15570" applyFont="1" applyFill="1" applyBorder="1" applyAlignment="1">
      <alignment vertical="center"/>
    </xf>
    <xf numFmtId="0" fontId="101" fillId="2" borderId="42" xfId="15570" applyFont="1" applyFill="1" applyBorder="1" applyAlignment="1">
      <alignment vertical="center"/>
    </xf>
    <xf numFmtId="0" fontId="101" fillId="2" borderId="126" xfId="15570" applyFont="1" applyFill="1" applyBorder="1" applyAlignment="1">
      <alignment vertical="center"/>
    </xf>
    <xf numFmtId="4" fontId="101" fillId="2" borderId="39" xfId="15570" applyNumberFormat="1" applyFont="1" applyFill="1" applyBorder="1" applyAlignment="1">
      <alignment horizontal="center" vertical="center"/>
    </xf>
    <xf numFmtId="199" fontId="101" fillId="2" borderId="39" xfId="15570" applyNumberFormat="1" applyFont="1" applyFill="1" applyBorder="1" applyAlignment="1">
      <alignment vertical="center"/>
    </xf>
    <xf numFmtId="0" fontId="101" fillId="2" borderId="37" xfId="15570" applyFont="1" applyFill="1" applyBorder="1" applyAlignment="1">
      <alignment horizontal="left" vertical="center"/>
    </xf>
    <xf numFmtId="0" fontId="101" fillId="2" borderId="42" xfId="15570" applyFont="1" applyFill="1" applyBorder="1" applyAlignment="1">
      <alignment horizontal="left" vertical="center"/>
    </xf>
    <xf numFmtId="0" fontId="101" fillId="2" borderId="126" xfId="15570" applyFont="1" applyFill="1" applyBorder="1" applyAlignment="1">
      <alignment horizontal="left" vertical="center"/>
    </xf>
    <xf numFmtId="43" fontId="96" fillId="2" borderId="0" xfId="1" applyFont="1" applyFill="1"/>
    <xf numFmtId="0" fontId="103" fillId="0" borderId="42" xfId="15570" applyFont="1" applyBorder="1" applyAlignment="1">
      <alignment vertical="center"/>
    </xf>
    <xf numFmtId="0" fontId="103" fillId="0" borderId="126" xfId="15570" applyFont="1" applyBorder="1" applyAlignment="1">
      <alignment vertical="center"/>
    </xf>
    <xf numFmtId="0" fontId="96" fillId="2" borderId="39" xfId="0" applyFont="1" applyFill="1" applyBorder="1"/>
    <xf numFmtId="4" fontId="104" fillId="2" borderId="39" xfId="0" applyNumberFormat="1" applyFont="1" applyFill="1" applyBorder="1" applyAlignment="1">
      <alignment horizontal="center"/>
    </xf>
    <xf numFmtId="194" fontId="101" fillId="0" borderId="39" xfId="15570" applyNumberFormat="1" applyFont="1" applyBorder="1" applyAlignment="1">
      <alignment horizontal="center" vertical="center"/>
    </xf>
    <xf numFmtId="0" fontId="96" fillId="2" borderId="39" xfId="0" applyFont="1" applyFill="1" applyBorder="1" applyAlignment="1">
      <alignment vertical="center"/>
    </xf>
    <xf numFmtId="4" fontId="105" fillId="2" borderId="39" xfId="0" applyNumberFormat="1" applyFont="1" applyFill="1" applyBorder="1" applyAlignment="1">
      <alignment horizontal="center" vertical="center"/>
    </xf>
    <xf numFmtId="4" fontId="105" fillId="2" borderId="39" xfId="0" applyNumberFormat="1" applyFont="1" applyFill="1" applyBorder="1" applyAlignment="1">
      <alignment horizontal="center"/>
    </xf>
    <xf numFmtId="200" fontId="7" fillId="0" borderId="0" xfId="0" applyNumberFormat="1" applyFont="1" applyAlignment="1">
      <alignment vertical="center" wrapText="1"/>
    </xf>
    <xf numFmtId="0" fontId="72" fillId="0" borderId="0" xfId="0" applyFont="1" applyAlignment="1">
      <alignment horizontal="right"/>
    </xf>
    <xf numFmtId="0" fontId="72" fillId="0" borderId="0" xfId="0" applyFont="1" applyAlignment="1">
      <alignment horizontal="center" vertical="center"/>
    </xf>
    <xf numFmtId="43" fontId="72" fillId="0" borderId="0" xfId="1" applyFont="1"/>
    <xf numFmtId="0" fontId="85" fillId="0" borderId="0" xfId="0" applyFont="1" applyAlignment="1">
      <alignment horizontal="right"/>
    </xf>
    <xf numFmtId="43" fontId="85" fillId="0" borderId="0" xfId="0" applyNumberFormat="1" applyFont="1"/>
    <xf numFmtId="43" fontId="72" fillId="0" borderId="0" xfId="0" applyNumberFormat="1" applyFont="1"/>
    <xf numFmtId="43" fontId="72" fillId="0" borderId="0" xfId="0" applyNumberFormat="1" applyFont="1" applyAlignment="1">
      <alignment horizontal="left"/>
    </xf>
    <xf numFmtId="43" fontId="106" fillId="0" borderId="0" xfId="0" applyNumberFormat="1" applyFont="1"/>
    <xf numFmtId="0" fontId="106" fillId="0" borderId="0" xfId="0" applyFont="1"/>
    <xf numFmtId="0" fontId="101" fillId="2" borderId="19" xfId="15570" applyFont="1" applyFill="1" applyBorder="1" applyAlignment="1">
      <alignment vertical="center"/>
    </xf>
    <xf numFmtId="0" fontId="101" fillId="2" borderId="18" xfId="15570" applyFont="1" applyFill="1" applyBorder="1" applyAlignment="1">
      <alignment vertical="center"/>
    </xf>
    <xf numFmtId="0" fontId="96" fillId="2" borderId="18" xfId="0" applyFont="1" applyFill="1" applyBorder="1"/>
    <xf numFmtId="194" fontId="101" fillId="2" borderId="18" xfId="15570" applyNumberFormat="1" applyFont="1" applyFill="1" applyBorder="1" applyAlignment="1">
      <alignment vertical="center"/>
    </xf>
    <xf numFmtId="0" fontId="101" fillId="2" borderId="17" xfId="15570" applyFont="1" applyFill="1" applyBorder="1" applyAlignment="1">
      <alignment vertical="center"/>
    </xf>
    <xf numFmtId="0" fontId="106" fillId="0" borderId="0" xfId="0" applyFont="1" applyAlignment="1">
      <alignment horizontal="right"/>
    </xf>
    <xf numFmtId="43" fontId="106" fillId="0" borderId="0" xfId="0" applyNumberFormat="1" applyFont="1" applyAlignment="1">
      <alignment horizontal="left"/>
    </xf>
    <xf numFmtId="0" fontId="103" fillId="2" borderId="37" xfId="0" applyFont="1" applyFill="1" applyBorder="1"/>
    <xf numFmtId="0" fontId="96" fillId="2" borderId="126" xfId="0" applyFont="1" applyFill="1" applyBorder="1"/>
    <xf numFmtId="0" fontId="103" fillId="0" borderId="37" xfId="15570" applyFont="1" applyBorder="1" applyAlignment="1">
      <alignment vertical="center"/>
    </xf>
    <xf numFmtId="49" fontId="101" fillId="2" borderId="39" xfId="15570" quotePrefix="1" applyNumberFormat="1" applyFont="1" applyFill="1" applyBorder="1" applyAlignment="1">
      <alignment horizontal="center" vertical="center"/>
    </xf>
    <xf numFmtId="0" fontId="103" fillId="90" borderId="37" xfId="15570" applyFont="1" applyFill="1" applyBorder="1" applyAlignment="1">
      <alignment horizontal="center" vertical="center"/>
    </xf>
    <xf numFmtId="0" fontId="103" fillId="90" borderId="126" xfId="15570" applyFont="1" applyFill="1" applyBorder="1" applyAlignment="1">
      <alignment horizontal="center" vertical="center"/>
    </xf>
    <xf numFmtId="43" fontId="101" fillId="2" borderId="0" xfId="1" applyFont="1" applyFill="1" applyAlignment="1">
      <alignment vertical="center"/>
    </xf>
    <xf numFmtId="9" fontId="96" fillId="2" borderId="0" xfId="2" applyFont="1" applyFill="1"/>
    <xf numFmtId="10" fontId="101" fillId="2" borderId="39" xfId="2" applyNumberFormat="1" applyFont="1" applyFill="1" applyBorder="1" applyAlignment="1">
      <alignment horizontal="center" vertical="center"/>
    </xf>
    <xf numFmtId="0" fontId="103" fillId="90" borderId="37" xfId="15570" applyFont="1" applyFill="1" applyBorder="1" applyAlignment="1">
      <alignment vertical="center"/>
    </xf>
    <xf numFmtId="0" fontId="103" fillId="90" borderId="42" xfId="15570" applyFont="1" applyFill="1" applyBorder="1" applyAlignment="1">
      <alignment vertical="center"/>
    </xf>
    <xf numFmtId="0" fontId="103" fillId="90" borderId="42" xfId="15570" applyFont="1" applyFill="1" applyBorder="1" applyAlignment="1">
      <alignment horizontal="right" vertical="center"/>
    </xf>
    <xf numFmtId="10" fontId="107" fillId="90" borderId="126" xfId="2" applyNumberFormat="1" applyFont="1" applyFill="1" applyBorder="1" applyAlignment="1">
      <alignment vertical="center"/>
    </xf>
    <xf numFmtId="0" fontId="101" fillId="2" borderId="0" xfId="15570" applyFont="1" applyFill="1" applyAlignment="1">
      <alignment horizontal="justify" vertical="center" wrapText="1"/>
    </xf>
    <xf numFmtId="0" fontId="96" fillId="2" borderId="19" xfId="0" applyFont="1" applyFill="1" applyBorder="1"/>
    <xf numFmtId="194" fontId="96" fillId="2" borderId="18" xfId="0" applyNumberFormat="1" applyFont="1" applyFill="1" applyBorder="1"/>
    <xf numFmtId="0" fontId="96" fillId="2" borderId="17" xfId="0" applyFont="1" applyFill="1" applyBorder="1"/>
    <xf numFmtId="0" fontId="107" fillId="0" borderId="1" xfId="0" applyFont="1" applyBorder="1" applyAlignment="1">
      <alignment horizontal="center" vertical="center"/>
    </xf>
    <xf numFmtId="0" fontId="107" fillId="0" borderId="2" xfId="0" applyFont="1" applyBorder="1" applyAlignment="1">
      <alignment horizontal="center" vertical="center"/>
    </xf>
    <xf numFmtId="0" fontId="107" fillId="0" borderId="3" xfId="0" applyFont="1" applyBorder="1" applyAlignment="1">
      <alignment horizontal="center" vertical="center"/>
    </xf>
    <xf numFmtId="0" fontId="0" fillId="0" borderId="0" xfId="0" applyAlignment="1">
      <alignment horizontal="center" vertical="center"/>
    </xf>
    <xf numFmtId="0" fontId="107" fillId="0" borderId="4" xfId="0" applyFont="1" applyBorder="1" applyAlignment="1">
      <alignment horizontal="center" vertical="center"/>
    </xf>
    <xf numFmtId="0" fontId="107" fillId="0" borderId="0" xfId="0" applyFont="1" applyAlignment="1">
      <alignment horizontal="center" vertical="center"/>
    </xf>
    <xf numFmtId="0" fontId="107" fillId="0" borderId="5" xfId="0" applyFont="1" applyBorder="1" applyAlignment="1">
      <alignment horizontal="center" vertical="center"/>
    </xf>
    <xf numFmtId="0" fontId="107" fillId="0" borderId="98" xfId="0" applyFont="1" applyBorder="1" applyAlignment="1">
      <alignment horizontal="center" vertical="center"/>
    </xf>
    <xf numFmtId="0" fontId="107" fillId="0" borderId="42" xfId="0" applyFont="1" applyBorder="1" applyAlignment="1">
      <alignment horizontal="center" vertical="center"/>
    </xf>
    <xf numFmtId="0" fontId="107" fillId="0" borderId="74" xfId="0" applyFont="1" applyBorder="1" applyAlignment="1">
      <alignment horizontal="center" vertical="center"/>
    </xf>
    <xf numFmtId="0" fontId="96" fillId="0" borderId="120" xfId="0" applyFont="1" applyBorder="1" applyAlignment="1">
      <alignment vertical="center"/>
    </xf>
    <xf numFmtId="0" fontId="96" fillId="0" borderId="91" xfId="0" applyFont="1" applyBorder="1" applyAlignment="1">
      <alignment horizontal="center" vertical="center"/>
    </xf>
    <xf numFmtId="0" fontId="96" fillId="0" borderId="91" xfId="0" applyFont="1" applyBorder="1" applyAlignment="1">
      <alignment vertical="center" wrapText="1"/>
    </xf>
    <xf numFmtId="0" fontId="96" fillId="0" borderId="91" xfId="0" applyFont="1" applyBorder="1" applyAlignment="1">
      <alignment vertical="center"/>
    </xf>
    <xf numFmtId="0" fontId="96" fillId="0" borderId="91" xfId="0" applyFont="1" applyBorder="1" applyAlignment="1">
      <alignment horizontal="left" vertical="center"/>
    </xf>
    <xf numFmtId="201" fontId="96" fillId="0" borderId="91" xfId="0" applyNumberFormat="1" applyFont="1" applyBorder="1" applyAlignment="1">
      <alignment horizontal="right" vertical="center"/>
    </xf>
    <xf numFmtId="201" fontId="96" fillId="0" borderId="91" xfId="0" applyNumberFormat="1" applyFont="1" applyBorder="1" applyAlignment="1">
      <alignment horizontal="center" vertical="center"/>
    </xf>
    <xf numFmtId="0" fontId="96" fillId="0" borderId="91" xfId="0" applyFont="1" applyBorder="1" applyAlignment="1">
      <alignment horizontal="right" vertical="center"/>
    </xf>
    <xf numFmtId="0" fontId="0" fillId="0" borderId="91" xfId="0" applyBorder="1" applyAlignment="1">
      <alignment horizontal="center" vertical="center"/>
    </xf>
    <xf numFmtId="0" fontId="0" fillId="0" borderId="114" xfId="0" applyBorder="1" applyAlignment="1">
      <alignment horizontal="center" vertical="center"/>
    </xf>
    <xf numFmtId="0" fontId="96" fillId="0" borderId="121" xfId="0" applyFont="1" applyBorder="1" applyAlignment="1">
      <alignment vertical="center"/>
    </xf>
    <xf numFmtId="0" fontId="96" fillId="0" borderId="122" xfId="0" applyFont="1" applyBorder="1" applyAlignment="1">
      <alignment horizontal="center" vertical="center"/>
    </xf>
    <xf numFmtId="0" fontId="96" fillId="0" borderId="122" xfId="0" applyFont="1" applyBorder="1" applyAlignment="1">
      <alignment horizontal="left" vertical="center" wrapText="1"/>
    </xf>
    <xf numFmtId="0" fontId="96" fillId="0" borderId="122" xfId="0" applyFont="1" applyBorder="1" applyAlignment="1">
      <alignment vertical="center" wrapText="1"/>
    </xf>
    <xf numFmtId="0" fontId="96" fillId="0" borderId="122" xfId="0" applyFont="1" applyBorder="1" applyAlignment="1">
      <alignment horizontal="left" vertical="center"/>
    </xf>
    <xf numFmtId="201" fontId="96" fillId="0" borderId="122" xfId="0" applyNumberFormat="1" applyFont="1" applyBorder="1" applyAlignment="1">
      <alignment horizontal="right" vertical="center"/>
    </xf>
    <xf numFmtId="201" fontId="96" fillId="0" borderId="122" xfId="0" applyNumberFormat="1" applyFont="1" applyBorder="1" applyAlignment="1">
      <alignment horizontal="left" vertical="center"/>
    </xf>
    <xf numFmtId="0" fontId="96" fillId="0" borderId="122" xfId="0" applyFont="1" applyBorder="1" applyAlignment="1">
      <alignment vertical="center"/>
    </xf>
    <xf numFmtId="0" fontId="96" fillId="0" borderId="122" xfId="0" applyFont="1" applyBorder="1" applyAlignment="1">
      <alignment horizontal="right" vertical="center"/>
    </xf>
    <xf numFmtId="0" fontId="0" fillId="0" borderId="122" xfId="0" applyBorder="1" applyAlignment="1">
      <alignment horizontal="center" vertical="center"/>
    </xf>
    <xf numFmtId="0" fontId="0" fillId="0" borderId="123" xfId="0" applyBorder="1" applyAlignment="1">
      <alignment horizontal="center" vertical="center"/>
    </xf>
    <xf numFmtId="0" fontId="96" fillId="0" borderId="127" xfId="0" applyFont="1" applyBorder="1" applyAlignment="1">
      <alignment horizontal="left" vertical="center"/>
    </xf>
    <xf numFmtId="201" fontId="96" fillId="0" borderId="125" xfId="0" applyNumberFormat="1" applyFont="1" applyBorder="1" applyAlignment="1">
      <alignment horizontal="right" vertical="center"/>
    </xf>
    <xf numFmtId="201" fontId="96" fillId="0" borderId="125" xfId="0" applyNumberFormat="1" applyFont="1" applyBorder="1" applyAlignment="1">
      <alignment horizontal="left" vertical="center"/>
    </xf>
    <xf numFmtId="0" fontId="96" fillId="0" borderId="125" xfId="0" applyFont="1" applyBorder="1" applyAlignment="1">
      <alignment vertical="center"/>
    </xf>
    <xf numFmtId="0" fontId="96" fillId="0" borderId="125" xfId="0" applyFont="1" applyBorder="1" applyAlignment="1">
      <alignment horizontal="right" vertical="center"/>
    </xf>
    <xf numFmtId="0" fontId="0" fillId="0" borderId="125" xfId="0" applyBorder="1" applyAlignment="1">
      <alignment horizontal="center" vertical="center"/>
    </xf>
    <xf numFmtId="0" fontId="0" fillId="0" borderId="128" xfId="0" applyBorder="1" applyAlignment="1">
      <alignment horizontal="center" vertical="center"/>
    </xf>
    <xf numFmtId="0" fontId="96" fillId="0" borderId="129" xfId="0" applyFont="1" applyBorder="1" applyAlignment="1">
      <alignment horizontal="left" vertical="center"/>
    </xf>
    <xf numFmtId="0" fontId="96" fillId="0" borderId="60" xfId="0" applyFont="1" applyBorder="1" applyAlignment="1">
      <alignment horizontal="center" vertical="center"/>
    </xf>
    <xf numFmtId="0" fontId="96" fillId="0" borderId="60" xfId="0" applyFont="1" applyBorder="1" applyAlignment="1">
      <alignment vertical="center" wrapText="1"/>
    </xf>
    <xf numFmtId="0" fontId="96" fillId="0" borderId="60" xfId="0" applyFont="1" applyBorder="1" applyAlignment="1">
      <alignment vertical="center"/>
    </xf>
    <xf numFmtId="0" fontId="96" fillId="0" borderId="60" xfId="0" applyFont="1" applyBorder="1" applyAlignment="1">
      <alignment horizontal="left" vertical="center"/>
    </xf>
    <xf numFmtId="201" fontId="96" fillId="0" borderId="93" xfId="0" applyNumberFormat="1" applyFont="1" applyBorder="1" applyAlignment="1">
      <alignment horizontal="right" vertical="center"/>
    </xf>
    <xf numFmtId="201" fontId="96" fillId="0" borderId="93" xfId="0" applyNumberFormat="1" applyFont="1" applyBorder="1" applyAlignment="1">
      <alignment horizontal="left" vertical="center"/>
    </xf>
    <xf numFmtId="0" fontId="96" fillId="0" borderId="93" xfId="0" applyFont="1" applyBorder="1" applyAlignment="1">
      <alignment vertical="center"/>
    </xf>
    <xf numFmtId="0" fontId="96" fillId="0" borderId="93" xfId="0" applyFont="1" applyBorder="1" applyAlignment="1">
      <alignment horizontal="right" vertical="center"/>
    </xf>
    <xf numFmtId="0" fontId="0" fillId="0" borderId="93" xfId="0" applyBorder="1" applyAlignment="1">
      <alignment horizontal="center" vertical="center"/>
    </xf>
    <xf numFmtId="0" fontId="0" fillId="0" borderId="103" xfId="0" applyBorder="1" applyAlignment="1">
      <alignment horizontal="center" vertical="center"/>
    </xf>
    <xf numFmtId="0" fontId="0" fillId="0" borderId="4" xfId="0" applyBorder="1" applyAlignment="1">
      <alignment vertical="center"/>
    </xf>
    <xf numFmtId="0" fontId="96" fillId="0" borderId="0" xfId="0" applyFont="1" applyAlignment="1">
      <alignment horizontal="center" vertical="center"/>
    </xf>
    <xf numFmtId="0" fontId="96" fillId="0" borderId="0" xfId="0" applyFont="1" applyAlignment="1">
      <alignment vertical="center" wrapText="1"/>
    </xf>
    <xf numFmtId="0" fontId="96" fillId="0" borderId="0" xfId="0" applyFont="1" applyAlignment="1">
      <alignment vertical="center"/>
    </xf>
    <xf numFmtId="0" fontId="96" fillId="0" borderId="0" xfId="0" applyFont="1" applyAlignment="1">
      <alignment horizontal="right" vertical="center"/>
    </xf>
    <xf numFmtId="201" fontId="96" fillId="0" borderId="0" xfId="0" applyNumberFormat="1" applyFont="1" applyAlignment="1">
      <alignment horizontal="right" vertical="center"/>
    </xf>
    <xf numFmtId="201" fontId="96" fillId="0" borderId="0" xfId="0" applyNumberFormat="1" applyFont="1" applyAlignment="1">
      <alignment horizontal="center" vertical="center"/>
    </xf>
    <xf numFmtId="0" fontId="0" fillId="0" borderId="5" xfId="0" applyBorder="1" applyAlignment="1">
      <alignment horizontal="center" vertical="center"/>
    </xf>
    <xf numFmtId="0" fontId="102" fillId="53" borderId="130" xfId="0" applyFont="1" applyFill="1" applyBorder="1" applyAlignment="1">
      <alignment horizontal="center" vertical="center"/>
    </xf>
    <xf numFmtId="0" fontId="102" fillId="53" borderId="131" xfId="0" applyFont="1" applyFill="1" applyBorder="1" applyAlignment="1">
      <alignment horizontal="center" vertical="center"/>
    </xf>
    <xf numFmtId="0" fontId="102" fillId="53" borderId="132" xfId="0" applyFont="1" applyFill="1" applyBorder="1" applyAlignment="1">
      <alignment horizontal="center" vertical="center"/>
    </xf>
    <xf numFmtId="189" fontId="88" fillId="0" borderId="0" xfId="0" applyNumberFormat="1" applyFont="1" applyAlignment="1">
      <alignment horizontal="center" vertical="center"/>
    </xf>
    <xf numFmtId="0" fontId="107" fillId="53" borderId="38" xfId="0" applyFont="1" applyFill="1" applyBorder="1" applyAlignment="1">
      <alignment horizontal="center" vertical="center" wrapText="1"/>
    </xf>
    <xf numFmtId="0" fontId="107" fillId="53" borderId="39" xfId="0" applyFont="1" applyFill="1" applyBorder="1" applyAlignment="1">
      <alignment horizontal="center" vertical="center" wrapText="1"/>
    </xf>
    <xf numFmtId="201" fontId="107" fillId="53" borderId="39" xfId="0" applyNumberFormat="1" applyFont="1" applyFill="1" applyBorder="1" applyAlignment="1">
      <alignment horizontal="center" vertical="center" wrapText="1"/>
    </xf>
    <xf numFmtId="0" fontId="107" fillId="53" borderId="43" xfId="0" applyFont="1" applyFill="1" applyBorder="1" applyAlignment="1">
      <alignment horizontal="center" vertical="center" wrapText="1"/>
    </xf>
    <xf numFmtId="0" fontId="0" fillId="0" borderId="0" xfId="0" applyAlignment="1">
      <alignment vertical="center" wrapText="1"/>
    </xf>
    <xf numFmtId="0" fontId="96" fillId="0" borderId="4" xfId="0" applyFont="1" applyBorder="1" applyAlignment="1">
      <alignment vertical="center"/>
    </xf>
    <xf numFmtId="0" fontId="96" fillId="0" borderId="5" xfId="0" applyFont="1" applyBorder="1" applyAlignment="1">
      <alignment horizontal="center" vertical="center"/>
    </xf>
    <xf numFmtId="189" fontId="88" fillId="0" borderId="0" xfId="0" applyNumberFormat="1" applyFont="1" applyAlignment="1">
      <alignment horizontal="center" vertical="center" wrapText="1"/>
    </xf>
    <xf numFmtId="0" fontId="107" fillId="53" borderId="98" xfId="0" applyFont="1" applyFill="1" applyBorder="1" applyAlignment="1">
      <alignment horizontal="center" vertical="center"/>
    </xf>
    <xf numFmtId="0" fontId="107" fillId="53" borderId="42" xfId="0" applyFont="1" applyFill="1" applyBorder="1" applyAlignment="1">
      <alignment horizontal="center" vertical="center"/>
    </xf>
    <xf numFmtId="0" fontId="107" fillId="53" borderId="42" xfId="0" applyFont="1" applyFill="1" applyBorder="1" applyAlignment="1">
      <alignment vertical="center" wrapText="1"/>
    </xf>
    <xf numFmtId="0" fontId="107" fillId="53" borderId="42" xfId="0" applyFont="1" applyFill="1" applyBorder="1" applyAlignment="1">
      <alignment vertical="center"/>
    </xf>
    <xf numFmtId="0" fontId="109" fillId="53" borderId="42" xfId="0" applyFont="1" applyFill="1" applyBorder="1" applyAlignment="1">
      <alignment horizontal="right" vertical="center"/>
    </xf>
    <xf numFmtId="201" fontId="109" fillId="53" borderId="42" xfId="0" applyNumberFormat="1" applyFont="1" applyFill="1" applyBorder="1" applyAlignment="1">
      <alignment horizontal="right" vertical="center"/>
    </xf>
    <xf numFmtId="201" fontId="109" fillId="53" borderId="42" xfId="0" applyNumberFormat="1" applyFont="1" applyFill="1" applyBorder="1" applyAlignment="1">
      <alignment horizontal="center" vertical="center"/>
    </xf>
    <xf numFmtId="0" fontId="109" fillId="53" borderId="42" xfId="0" applyFont="1" applyFill="1" applyBorder="1" applyAlignment="1">
      <alignment vertical="center"/>
    </xf>
    <xf numFmtId="201" fontId="109" fillId="53" borderId="42" xfId="0" applyNumberFormat="1" applyFont="1" applyFill="1" applyBorder="1" applyAlignment="1">
      <alignment vertical="center"/>
    </xf>
    <xf numFmtId="189" fontId="107" fillId="53" borderId="42" xfId="0" applyNumberFormat="1" applyFont="1" applyFill="1" applyBorder="1" applyAlignment="1">
      <alignment vertical="center"/>
    </xf>
    <xf numFmtId="189" fontId="107" fillId="53" borderId="42" xfId="0" applyNumberFormat="1" applyFont="1" applyFill="1" applyBorder="1" applyAlignment="1">
      <alignment horizontal="center" vertical="center"/>
    </xf>
    <xf numFmtId="189" fontId="107" fillId="53" borderId="74" xfId="0" applyNumberFormat="1" applyFont="1" applyFill="1" applyBorder="1" applyAlignment="1">
      <alignment horizontal="center" vertical="center"/>
    </xf>
    <xf numFmtId="0" fontId="96" fillId="0" borderId="4" xfId="0" applyFont="1" applyBorder="1" applyAlignment="1">
      <alignment horizontal="center" vertical="center"/>
    </xf>
    <xf numFmtId="0" fontId="101" fillId="0" borderId="0" xfId="0" applyFont="1" applyAlignment="1">
      <alignment horizontal="center" vertical="center"/>
    </xf>
    <xf numFmtId="0" fontId="101" fillId="0" borderId="0" xfId="0" applyFont="1" applyAlignment="1">
      <alignment vertical="center" wrapText="1"/>
    </xf>
    <xf numFmtId="202" fontId="96" fillId="0" borderId="0" xfId="44073" applyNumberFormat="1" applyFont="1" applyFill="1" applyBorder="1" applyAlignment="1">
      <alignment horizontal="right" vertical="center"/>
    </xf>
    <xf numFmtId="201" fontId="96" fillId="0" borderId="0" xfId="44073" applyNumberFormat="1" applyFont="1" applyBorder="1" applyAlignment="1">
      <alignment horizontal="right" vertical="center"/>
    </xf>
    <xf numFmtId="201" fontId="96" fillId="0" borderId="0" xfId="44073" applyNumberFormat="1" applyFont="1" applyBorder="1" applyAlignment="1">
      <alignment vertical="center"/>
    </xf>
    <xf numFmtId="202" fontId="96" fillId="0" borderId="0" xfId="44073" applyNumberFormat="1" applyFont="1" applyBorder="1" applyAlignment="1">
      <alignment vertical="center"/>
    </xf>
    <xf numFmtId="202" fontId="96" fillId="91" borderId="0" xfId="44073" applyNumberFormat="1" applyFont="1" applyFill="1" applyBorder="1" applyAlignment="1">
      <alignment horizontal="right" vertical="center"/>
    </xf>
    <xf numFmtId="43" fontId="96" fillId="0" borderId="0" xfId="1" applyFont="1" applyBorder="1" applyAlignment="1">
      <alignment vertical="center"/>
    </xf>
    <xf numFmtId="202" fontId="96" fillId="0" borderId="0" xfId="44073" applyNumberFormat="1" applyFont="1" applyBorder="1" applyAlignment="1">
      <alignment horizontal="center" vertical="center"/>
    </xf>
    <xf numFmtId="202" fontId="101" fillId="0" borderId="0" xfId="44073" applyNumberFormat="1" applyFont="1" applyBorder="1" applyAlignment="1">
      <alignment vertical="center"/>
    </xf>
    <xf numFmtId="189" fontId="101" fillId="0" borderId="0" xfId="44073" applyFont="1" applyBorder="1" applyAlignment="1">
      <alignment vertical="center"/>
    </xf>
    <xf numFmtId="189" fontId="101" fillId="0" borderId="0" xfId="44073" applyFont="1" applyBorder="1" applyAlignment="1">
      <alignment horizontal="center" vertical="center"/>
    </xf>
    <xf numFmtId="189" fontId="101" fillId="0" borderId="5" xfId="44073" applyFont="1" applyBorder="1" applyAlignment="1">
      <alignment horizontal="center" vertical="center"/>
    </xf>
    <xf numFmtId="0" fontId="96" fillId="0" borderId="65" xfId="0" applyFont="1" applyBorder="1" applyAlignment="1">
      <alignment horizontal="center" vertical="center"/>
    </xf>
    <xf numFmtId="0" fontId="101" fillId="0" borderId="60" xfId="0" applyFont="1" applyBorder="1" applyAlignment="1">
      <alignment horizontal="center" vertical="center"/>
    </xf>
    <xf numFmtId="0" fontId="101" fillId="0" borderId="60" xfId="0" applyFont="1" applyBorder="1" applyAlignment="1">
      <alignment vertical="center" wrapText="1"/>
    </xf>
    <xf numFmtId="203" fontId="96" fillId="0" borderId="60" xfId="44073" applyNumberFormat="1" applyFont="1" applyFill="1" applyBorder="1" applyAlignment="1">
      <alignment horizontal="right" vertical="center"/>
    </xf>
    <xf numFmtId="201" fontId="96" fillId="0" borderId="60" xfId="44073" applyNumberFormat="1" applyFont="1" applyBorder="1" applyAlignment="1">
      <alignment horizontal="right" vertical="center"/>
    </xf>
    <xf numFmtId="201" fontId="96" fillId="0" borderId="60" xfId="44073" applyNumberFormat="1" applyFont="1" applyBorder="1" applyAlignment="1">
      <alignment vertical="center"/>
    </xf>
    <xf numFmtId="202" fontId="96" fillId="91" borderId="60" xfId="44073" applyNumberFormat="1" applyFont="1" applyFill="1" applyBorder="1" applyAlignment="1">
      <alignment horizontal="right" vertical="center"/>
    </xf>
    <xf numFmtId="43" fontId="96" fillId="0" borderId="60" xfId="1" applyFont="1" applyBorder="1" applyAlignment="1">
      <alignment vertical="center"/>
    </xf>
    <xf numFmtId="202" fontId="96" fillId="0" borderId="60" xfId="44073" applyNumberFormat="1" applyFont="1" applyBorder="1" applyAlignment="1">
      <alignment horizontal="center" vertical="center"/>
    </xf>
    <xf numFmtId="189" fontId="101" fillId="0" borderId="60" xfId="44073" applyFont="1" applyBorder="1" applyAlignment="1">
      <alignment vertical="center"/>
    </xf>
    <xf numFmtId="189" fontId="101" fillId="0" borderId="60" xfId="44073" applyFont="1" applyBorder="1" applyAlignment="1">
      <alignment horizontal="center" vertical="center"/>
    </xf>
    <xf numFmtId="189" fontId="101" fillId="0" borderId="53" xfId="44073" applyFont="1" applyBorder="1" applyAlignment="1">
      <alignment horizontal="center" vertical="center"/>
    </xf>
    <xf numFmtId="202" fontId="96" fillId="0" borderId="60" xfId="44073" applyNumberFormat="1" applyFont="1" applyBorder="1" applyAlignment="1">
      <alignment vertical="center"/>
    </xf>
    <xf numFmtId="189" fontId="101" fillId="92" borderId="0" xfId="44073" applyFont="1" applyFill="1" applyBorder="1" applyAlignment="1">
      <alignment horizontal="center" vertical="center"/>
    </xf>
    <xf numFmtId="202" fontId="96" fillId="0" borderId="60" xfId="44073" applyNumberFormat="1" applyFont="1" applyFill="1" applyBorder="1" applyAlignment="1">
      <alignment horizontal="right" vertical="center"/>
    </xf>
    <xf numFmtId="202" fontId="101" fillId="0" borderId="60" xfId="44073" applyNumberFormat="1" applyFont="1" applyBorder="1" applyAlignment="1">
      <alignment vertical="center"/>
    </xf>
    <xf numFmtId="0" fontId="107" fillId="53" borderId="19" xfId="0" applyFont="1" applyFill="1" applyBorder="1" applyAlignment="1">
      <alignment vertical="center"/>
    </xf>
    <xf numFmtId="0" fontId="107" fillId="53" borderId="18" xfId="0" applyFont="1" applyFill="1" applyBorder="1" applyAlignment="1">
      <alignment horizontal="center" vertical="center"/>
    </xf>
    <xf numFmtId="0" fontId="107" fillId="53" borderId="18" xfId="0" applyFont="1" applyFill="1" applyBorder="1" applyAlignment="1">
      <alignment vertical="center" wrapText="1"/>
    </xf>
    <xf numFmtId="0" fontId="107" fillId="53" borderId="18" xfId="0" applyFont="1" applyFill="1" applyBorder="1" applyAlignment="1">
      <alignment vertical="center"/>
    </xf>
    <xf numFmtId="0" fontId="109" fillId="53" borderId="18" xfId="0" applyFont="1" applyFill="1" applyBorder="1" applyAlignment="1">
      <alignment horizontal="right" vertical="center"/>
    </xf>
    <xf numFmtId="201" fontId="109" fillId="53" borderId="18" xfId="0" applyNumberFormat="1" applyFont="1" applyFill="1" applyBorder="1" applyAlignment="1">
      <alignment horizontal="right" vertical="center"/>
    </xf>
    <xf numFmtId="201" fontId="109" fillId="53" borderId="18" xfId="0" applyNumberFormat="1" applyFont="1" applyFill="1" applyBorder="1" applyAlignment="1">
      <alignment horizontal="center" vertical="center"/>
    </xf>
    <xf numFmtId="0" fontId="109" fillId="53" borderId="18" xfId="0" applyFont="1" applyFill="1" applyBorder="1" applyAlignment="1">
      <alignment vertical="center"/>
    </xf>
    <xf numFmtId="201" fontId="109" fillId="53" borderId="18" xfId="0" applyNumberFormat="1" applyFont="1" applyFill="1" applyBorder="1" applyAlignment="1">
      <alignment vertical="center"/>
    </xf>
    <xf numFmtId="43" fontId="107" fillId="53" borderId="18" xfId="0" applyNumberFormat="1" applyFont="1" applyFill="1" applyBorder="1" applyAlignment="1">
      <alignment vertical="center"/>
    </xf>
    <xf numFmtId="189" fontId="107" fillId="53" borderId="18" xfId="0" applyNumberFormat="1" applyFont="1" applyFill="1" applyBorder="1" applyAlignment="1">
      <alignment vertical="center"/>
    </xf>
    <xf numFmtId="189" fontId="107" fillId="53" borderId="17" xfId="0" applyNumberFormat="1" applyFont="1" applyFill="1" applyBorder="1" applyAlignment="1">
      <alignment vertical="center"/>
    </xf>
    <xf numFmtId="0" fontId="0" fillId="0" borderId="0" xfId="0" applyAlignment="1">
      <alignment horizontal="right" vertical="center"/>
    </xf>
    <xf numFmtId="201" fontId="0" fillId="0" borderId="0" xfId="0" applyNumberFormat="1" applyAlignment="1">
      <alignment horizontal="right" vertical="center"/>
    </xf>
    <xf numFmtId="201" fontId="0" fillId="0" borderId="0" xfId="0" applyNumberFormat="1" applyAlignment="1">
      <alignment horizontal="center" vertical="center"/>
    </xf>
    <xf numFmtId="0" fontId="6" fillId="0" borderId="0" xfId="44074" applyFont="1" applyAlignment="1">
      <alignment horizontal="center"/>
    </xf>
    <xf numFmtId="0" fontId="5" fillId="0" borderId="0" xfId="44074" applyAlignment="1">
      <alignment horizontal="center"/>
    </xf>
    <xf numFmtId="0" fontId="5" fillId="0" borderId="0" xfId="44074" applyAlignment="1">
      <alignment horizontal="center"/>
    </xf>
    <xf numFmtId="0" fontId="110" fillId="93" borderId="0" xfId="44074" applyFont="1" applyFill="1" applyAlignment="1">
      <alignment horizontal="center"/>
    </xf>
    <xf numFmtId="0" fontId="5" fillId="0" borderId="0" xfId="44074"/>
    <xf numFmtId="0" fontId="111" fillId="93" borderId="61" xfId="44074" applyFont="1" applyFill="1" applyBorder="1" applyAlignment="1">
      <alignment horizontal="center" vertical="center"/>
    </xf>
    <xf numFmtId="0" fontId="111" fillId="93" borderId="0" xfId="44074" applyFont="1" applyFill="1" applyAlignment="1">
      <alignment horizontal="center" vertical="center"/>
    </xf>
    <xf numFmtId="0" fontId="111" fillId="93" borderId="0" xfId="44074" applyFont="1" applyFill="1" applyAlignment="1">
      <alignment horizontal="center" vertical="center" wrapText="1"/>
    </xf>
    <xf numFmtId="0" fontId="5" fillId="2" borderId="39" xfId="44074" applyFill="1" applyBorder="1"/>
    <xf numFmtId="204" fontId="60" fillId="2" borderId="39" xfId="44075" applyNumberFormat="1" applyFont="1" applyFill="1" applyBorder="1"/>
    <xf numFmtId="0" fontId="0" fillId="0" borderId="39" xfId="0" applyBorder="1"/>
    <xf numFmtId="189" fontId="0" fillId="0" borderId="39" xfId="0" applyNumberFormat="1" applyBorder="1" applyAlignment="1">
      <alignment horizontal="center" vertical="center"/>
    </xf>
    <xf numFmtId="0" fontId="0" fillId="0" borderId="39" xfId="0" applyBorder="1" applyAlignment="1">
      <alignment horizontal="center"/>
    </xf>
    <xf numFmtId="0" fontId="60" fillId="0" borderId="39" xfId="0" applyFont="1" applyBorder="1"/>
    <xf numFmtId="0" fontId="112" fillId="87" borderId="39" xfId="0" applyFont="1" applyFill="1" applyBorder="1"/>
    <xf numFmtId="189" fontId="112" fillId="87" borderId="39" xfId="0" applyNumberFormat="1" applyFont="1" applyFill="1" applyBorder="1"/>
    <xf numFmtId="0" fontId="112" fillId="87" borderId="39" xfId="0" applyFont="1" applyFill="1" applyBorder="1" applyAlignment="1">
      <alignment horizontal="center"/>
    </xf>
    <xf numFmtId="0" fontId="60" fillId="87" borderId="39" xfId="0" applyFont="1" applyFill="1" applyBorder="1" applyAlignment="1">
      <alignment horizontal="center" wrapText="1"/>
    </xf>
    <xf numFmtId="0" fontId="101" fillId="2" borderId="127" xfId="0" applyFont="1" applyFill="1" applyBorder="1" applyAlignment="1">
      <alignment horizontal="justify" vertical="center"/>
    </xf>
    <xf numFmtId="0" fontId="101" fillId="2" borderId="123" xfId="0" applyFont="1" applyFill="1" applyBorder="1" applyAlignment="1">
      <alignment horizontal="justify" vertical="center"/>
    </xf>
    <xf numFmtId="0" fontId="101" fillId="2" borderId="121" xfId="0" applyFont="1" applyFill="1" applyBorder="1" applyAlignment="1">
      <alignment horizontal="justify" vertical="center"/>
    </xf>
    <xf numFmtId="0" fontId="101" fillId="2" borderId="125" xfId="0" applyFont="1" applyFill="1" applyBorder="1" applyAlignment="1">
      <alignment horizontal="justify" vertical="center" wrapText="1"/>
    </xf>
    <xf numFmtId="0" fontId="101" fillId="2" borderId="128" xfId="0" applyFont="1" applyFill="1" applyBorder="1" applyAlignment="1">
      <alignment horizontal="justify" vertical="center" wrapText="1"/>
    </xf>
    <xf numFmtId="195" fontId="101" fillId="2" borderId="122" xfId="0" quotePrefix="1" applyNumberFormat="1" applyFont="1" applyFill="1" applyBorder="1" applyAlignment="1">
      <alignment horizontal="left" vertical="center" wrapText="1"/>
    </xf>
    <xf numFmtId="195" fontId="101" fillId="2" borderId="123" xfId="0" applyNumberFormat="1" applyFont="1" applyFill="1" applyBorder="1" applyAlignment="1">
      <alignment vertical="center" wrapText="1"/>
    </xf>
    <xf numFmtId="195" fontId="101" fillId="2" borderId="122" xfId="0" quotePrefix="1" applyNumberFormat="1" applyFont="1" applyFill="1" applyBorder="1" applyAlignment="1">
      <alignment horizontal="left" vertical="center" wrapText="1"/>
    </xf>
    <xf numFmtId="0" fontId="98" fillId="2" borderId="5" xfId="0" applyFont="1" applyFill="1" applyBorder="1" applyAlignment="1">
      <alignment horizontal="justify" vertical="center"/>
    </xf>
    <xf numFmtId="0" fontId="103" fillId="90" borderId="38" xfId="15570" applyFont="1" applyFill="1" applyBorder="1" applyAlignment="1">
      <alignment horizontal="center" vertical="center"/>
    </xf>
    <xf numFmtId="0" fontId="103" fillId="90" borderId="39" xfId="15570" applyFont="1" applyFill="1" applyBorder="1" applyAlignment="1">
      <alignment horizontal="center" vertical="center"/>
    </xf>
    <xf numFmtId="0" fontId="103" fillId="90" borderId="43" xfId="15570" applyFont="1" applyFill="1" applyBorder="1" applyAlignment="1">
      <alignment horizontal="center" vertical="center"/>
    </xf>
    <xf numFmtId="0" fontId="103" fillId="2" borderId="4" xfId="15570" applyFont="1" applyFill="1" applyBorder="1" applyAlignment="1">
      <alignment horizontal="left" vertical="center"/>
    </xf>
    <xf numFmtId="0" fontId="103" fillId="2" borderId="0" xfId="15570" applyFont="1" applyFill="1" applyAlignment="1">
      <alignment horizontal="left" vertical="center"/>
    </xf>
    <xf numFmtId="0" fontId="103" fillId="2" borderId="4" xfId="15570" applyFont="1" applyFill="1" applyBorder="1" applyAlignment="1">
      <alignment horizontal="left" vertical="center"/>
    </xf>
    <xf numFmtId="0" fontId="103" fillId="2" borderId="0" xfId="15570" applyFont="1" applyFill="1" applyAlignment="1">
      <alignment horizontal="left" vertical="center"/>
    </xf>
    <xf numFmtId="0" fontId="101" fillId="0" borderId="4" xfId="15570" applyFont="1" applyBorder="1" applyAlignment="1">
      <alignment vertical="center"/>
    </xf>
    <xf numFmtId="0" fontId="101" fillId="0" borderId="39" xfId="15570" applyFont="1" applyBorder="1" applyAlignment="1">
      <alignment horizontal="center" vertical="center"/>
    </xf>
    <xf numFmtId="0" fontId="101" fillId="0" borderId="61" xfId="15570" applyFont="1" applyBorder="1" applyAlignment="1">
      <alignment vertical="center"/>
    </xf>
    <xf numFmtId="0" fontId="101" fillId="0" borderId="71" xfId="15570" applyFont="1" applyBorder="1" applyAlignment="1">
      <alignment vertical="center"/>
    </xf>
    <xf numFmtId="0" fontId="101" fillId="0" borderId="0" xfId="15570" applyFont="1" applyAlignment="1">
      <alignment vertical="center"/>
    </xf>
    <xf numFmtId="0" fontId="101" fillId="0" borderId="0" xfId="15570" applyFont="1" applyAlignment="1">
      <alignment vertical="center"/>
    </xf>
    <xf numFmtId="0" fontId="101" fillId="86" borderId="39" xfId="15570" applyFont="1" applyFill="1" applyBorder="1" applyAlignment="1">
      <alignment horizontal="center" vertical="center"/>
    </xf>
    <xf numFmtId="194" fontId="101" fillId="0" borderId="0" xfId="15570" applyNumberFormat="1" applyFont="1" applyAlignment="1">
      <alignment vertical="center"/>
    </xf>
    <xf numFmtId="0" fontId="103" fillId="0" borderId="4" xfId="15570" applyFont="1" applyBorder="1" applyAlignment="1">
      <alignment horizontal="left" vertical="center"/>
    </xf>
    <xf numFmtId="0" fontId="103" fillId="0" borderId="0" xfId="15570" applyFont="1" applyAlignment="1">
      <alignment horizontal="left" vertical="center"/>
    </xf>
    <xf numFmtId="0" fontId="103" fillId="0" borderId="4" xfId="15570" applyFont="1" applyBorder="1" applyAlignment="1">
      <alignment horizontal="left" vertical="center"/>
    </xf>
    <xf numFmtId="0" fontId="103" fillId="0" borderId="0" xfId="15570" applyFont="1" applyAlignment="1">
      <alignment horizontal="left" vertical="center"/>
    </xf>
    <xf numFmtId="0" fontId="101" fillId="0" borderId="0" xfId="15570" applyFont="1" applyAlignment="1">
      <alignment horizontal="center" vertical="center"/>
    </xf>
    <xf numFmtId="0" fontId="101" fillId="0" borderId="1" xfId="15570" applyFont="1" applyBorder="1" applyAlignment="1">
      <alignment vertical="center"/>
    </xf>
    <xf numFmtId="0" fontId="101" fillId="0" borderId="2" xfId="15570" applyFont="1" applyBorder="1" applyAlignment="1">
      <alignment vertical="center"/>
    </xf>
    <xf numFmtId="194" fontId="101" fillId="0" borderId="2" xfId="15570" applyNumberFormat="1" applyFont="1" applyBorder="1" applyAlignment="1">
      <alignment vertical="center"/>
    </xf>
    <xf numFmtId="0" fontId="101" fillId="2" borderId="3" xfId="15570" applyFont="1" applyFill="1" applyBorder="1" applyAlignment="1">
      <alignment vertical="center"/>
    </xf>
    <xf numFmtId="0" fontId="103" fillId="0" borderId="0" xfId="15570" applyFont="1" applyAlignment="1">
      <alignment vertical="center"/>
    </xf>
    <xf numFmtId="4" fontId="103" fillId="86" borderId="39" xfId="15570" applyNumberFormat="1" applyFont="1" applyFill="1" applyBorder="1" applyAlignment="1">
      <alignment horizontal="right" vertical="center"/>
    </xf>
    <xf numFmtId="0" fontId="103" fillId="86" borderId="39" xfId="15570" applyFont="1" applyFill="1" applyBorder="1" applyAlignment="1">
      <alignment horizontal="center" vertical="center"/>
    </xf>
    <xf numFmtId="0" fontId="103" fillId="86" borderId="39" xfId="15570" applyFont="1" applyFill="1" applyBorder="1" applyAlignment="1">
      <alignment horizontal="center" vertical="center"/>
    </xf>
    <xf numFmtId="0" fontId="103" fillId="90" borderId="39" xfId="15570" applyFont="1" applyFill="1" applyBorder="1" applyAlignment="1">
      <alignment horizontal="center" vertical="center" wrapText="1"/>
    </xf>
    <xf numFmtId="0" fontId="103" fillId="2" borderId="0" xfId="15570" applyFont="1" applyFill="1" applyAlignment="1">
      <alignment vertical="center" wrapText="1"/>
    </xf>
    <xf numFmtId="0" fontId="101" fillId="2" borderId="76" xfId="15570" applyFont="1" applyFill="1" applyBorder="1" applyAlignment="1">
      <alignment horizontal="justify" vertical="center"/>
    </xf>
    <xf numFmtId="193" fontId="103" fillId="0" borderId="47" xfId="15570" applyNumberFormat="1" applyFont="1" applyBorder="1" applyAlignment="1">
      <alignment horizontal="center" vertical="center"/>
    </xf>
    <xf numFmtId="0" fontId="101" fillId="2" borderId="47" xfId="15570" applyFont="1" applyFill="1" applyBorder="1" applyAlignment="1">
      <alignment horizontal="justify" vertical="center"/>
    </xf>
    <xf numFmtId="193" fontId="101" fillId="2" borderId="47" xfId="15570" applyNumberFormat="1" applyFont="1" applyFill="1" applyBorder="1" applyAlignment="1">
      <alignment horizontal="center" vertical="center"/>
    </xf>
    <xf numFmtId="0" fontId="101" fillId="2" borderId="47" xfId="15570" applyFont="1" applyFill="1" applyBorder="1" applyAlignment="1">
      <alignment horizontal="justify" vertical="center" wrapText="1"/>
    </xf>
    <xf numFmtId="0" fontId="101" fillId="2" borderId="107" xfId="15570" applyFont="1" applyFill="1" applyBorder="1" applyAlignment="1">
      <alignment horizontal="justify" vertical="center"/>
    </xf>
    <xf numFmtId="193" fontId="103" fillId="86" borderId="107" xfId="15570" applyNumberFormat="1" applyFont="1" applyFill="1" applyBorder="1" applyAlignment="1">
      <alignment horizontal="center" vertical="center"/>
    </xf>
    <xf numFmtId="0" fontId="103" fillId="90" borderId="16" xfId="15570" applyFont="1" applyFill="1" applyBorder="1" applyAlignment="1">
      <alignment horizontal="center" vertical="center"/>
    </xf>
    <xf numFmtId="4" fontId="101" fillId="2" borderId="16" xfId="15570" applyNumberFormat="1" applyFont="1" applyFill="1" applyBorder="1" applyAlignment="1">
      <alignment horizontal="center" vertical="center"/>
    </xf>
    <xf numFmtId="4" fontId="101" fillId="2" borderId="16" xfId="15570" applyNumberFormat="1" applyFont="1" applyFill="1" applyBorder="1" applyAlignment="1">
      <alignment horizontal="center" vertical="center"/>
    </xf>
    <xf numFmtId="194" fontId="101" fillId="2" borderId="16" xfId="15570" applyNumberFormat="1" applyFont="1" applyFill="1" applyBorder="1" applyAlignment="1">
      <alignment horizontal="center" vertical="center"/>
    </xf>
    <xf numFmtId="0" fontId="103" fillId="90" borderId="47" xfId="15570" applyFont="1" applyFill="1" applyBorder="1" applyAlignment="1">
      <alignment horizontal="center" vertical="center"/>
    </xf>
    <xf numFmtId="4" fontId="101" fillId="2" borderId="47" xfId="15570" applyNumberFormat="1" applyFont="1" applyFill="1" applyBorder="1" applyAlignment="1">
      <alignment horizontal="center" vertical="center"/>
    </xf>
    <xf numFmtId="4" fontId="101" fillId="2" borderId="47" xfId="15570" applyNumberFormat="1" applyFont="1" applyFill="1" applyBorder="1" applyAlignment="1">
      <alignment horizontal="center" vertical="center"/>
    </xf>
    <xf numFmtId="194" fontId="101" fillId="2" borderId="47" xfId="15570" applyNumberFormat="1" applyFont="1" applyFill="1" applyBorder="1" applyAlignment="1">
      <alignment horizontal="center" vertical="center"/>
    </xf>
    <xf numFmtId="0" fontId="103" fillId="90" borderId="107" xfId="15570" applyFont="1" applyFill="1" applyBorder="1" applyAlignment="1">
      <alignment horizontal="center" vertical="center"/>
    </xf>
    <xf numFmtId="4" fontId="101" fillId="2" borderId="107" xfId="15570" applyNumberFormat="1" applyFont="1" applyFill="1" applyBorder="1" applyAlignment="1">
      <alignment horizontal="center" vertical="center"/>
    </xf>
    <xf numFmtId="4" fontId="101" fillId="2" borderId="107" xfId="15570" applyNumberFormat="1" applyFont="1" applyFill="1" applyBorder="1" applyAlignment="1">
      <alignment horizontal="center" vertical="center"/>
    </xf>
    <xf numFmtId="194" fontId="103" fillId="86" borderId="107" xfId="15570" applyNumberFormat="1" applyFont="1" applyFill="1" applyBorder="1" applyAlignment="1">
      <alignment horizontal="center" vertical="center"/>
    </xf>
    <xf numFmtId="4" fontId="103" fillId="0" borderId="39" xfId="15570" applyNumberFormat="1" applyFont="1" applyBorder="1" applyAlignment="1">
      <alignment horizontal="center" vertical="center"/>
    </xf>
    <xf numFmtId="4" fontId="103" fillId="86" borderId="39" xfId="15570" applyNumberFormat="1" applyFont="1" applyFill="1" applyBorder="1" applyAlignment="1">
      <alignment horizontal="center" vertical="center"/>
    </xf>
    <xf numFmtId="0" fontId="103" fillId="2" borderId="39" xfId="15570" applyFont="1" applyFill="1" applyBorder="1" applyAlignment="1">
      <alignment horizontal="center" vertical="center"/>
    </xf>
    <xf numFmtId="0" fontId="103" fillId="90" borderId="42" xfId="15570" applyFont="1" applyFill="1" applyBorder="1" applyAlignment="1">
      <alignment horizontal="center" vertical="center"/>
    </xf>
    <xf numFmtId="0" fontId="103" fillId="0" borderId="0" xfId="15570" applyFont="1" applyAlignment="1">
      <alignment horizontal="center" vertical="center"/>
    </xf>
    <xf numFmtId="0" fontId="103" fillId="0" borderId="0" xfId="15570" applyFont="1" applyAlignment="1">
      <alignment horizontal="center" vertical="center" wrapText="1"/>
    </xf>
    <xf numFmtId="0" fontId="101" fillId="0" borderId="39" xfId="15570" applyFont="1" applyBorder="1" applyAlignment="1">
      <alignment horizontal="justify" vertical="center" wrapText="1"/>
    </xf>
    <xf numFmtId="10" fontId="103" fillId="86" borderId="39" xfId="15570" applyNumberFormat="1" applyFont="1" applyFill="1" applyBorder="1" applyAlignment="1">
      <alignment horizontal="center" vertical="center"/>
    </xf>
    <xf numFmtId="10" fontId="101" fillId="2" borderId="0" xfId="15570" applyNumberFormat="1" applyFont="1" applyFill="1" applyAlignment="1">
      <alignment horizontal="center" vertical="center"/>
    </xf>
    <xf numFmtId="194" fontId="101" fillId="2" borderId="39" xfId="15570" applyNumberFormat="1" applyFont="1" applyFill="1" applyBorder="1" applyAlignment="1">
      <alignment horizontal="justify" vertical="center"/>
    </xf>
    <xf numFmtId="194" fontId="103" fillId="90" borderId="39" xfId="15570" applyNumberFormat="1" applyFont="1" applyFill="1" applyBorder="1" applyAlignment="1">
      <alignment horizontal="center" vertical="center" wrapText="1"/>
    </xf>
    <xf numFmtId="194" fontId="103" fillId="90" borderId="39" xfId="15570" applyNumberFormat="1" applyFont="1" applyFill="1" applyBorder="1" applyAlignment="1">
      <alignment horizontal="center" vertical="center"/>
    </xf>
    <xf numFmtId="0" fontId="101" fillId="2" borderId="133" xfId="15570" applyFont="1" applyFill="1" applyBorder="1" applyAlignment="1">
      <alignment horizontal="center" vertical="center"/>
    </xf>
    <xf numFmtId="0" fontId="101" fillId="2" borderId="134" xfId="15570" applyFont="1" applyFill="1" applyBorder="1" applyAlignment="1">
      <alignment horizontal="center" vertical="center"/>
    </xf>
    <xf numFmtId="0" fontId="101" fillId="0" borderId="47" xfId="15570" applyFont="1" applyBorder="1" applyAlignment="1">
      <alignment horizontal="center" vertical="center"/>
    </xf>
    <xf numFmtId="0" fontId="101" fillId="2" borderId="133" xfId="15570" applyFont="1" applyFill="1" applyBorder="1" applyAlignment="1">
      <alignment vertical="center" wrapText="1"/>
    </xf>
    <xf numFmtId="0" fontId="101" fillId="2" borderId="122" xfId="15570" applyFont="1" applyFill="1" applyBorder="1" applyAlignment="1">
      <alignment vertical="center" wrapText="1"/>
    </xf>
    <xf numFmtId="0" fontId="101" fillId="2" borderId="134" xfId="15570" applyFont="1" applyFill="1" applyBorder="1" applyAlignment="1">
      <alignment vertical="center" wrapText="1"/>
    </xf>
    <xf numFmtId="0" fontId="101" fillId="2" borderId="47" xfId="15570" applyFont="1" applyFill="1" applyBorder="1" applyAlignment="1">
      <alignment horizontal="center" vertical="center"/>
    </xf>
    <xf numFmtId="4" fontId="101" fillId="0" borderId="47" xfId="15570" applyNumberFormat="1" applyFont="1" applyBorder="1" applyAlignment="1">
      <alignment horizontal="center" vertical="center"/>
    </xf>
    <xf numFmtId="199" fontId="101" fillId="2" borderId="47" xfId="15570" applyNumberFormat="1" applyFont="1" applyFill="1" applyBorder="1" applyAlignment="1">
      <alignment horizontal="center" vertical="center"/>
    </xf>
    <xf numFmtId="4" fontId="101" fillId="2" borderId="49" xfId="15570" applyNumberFormat="1" applyFont="1" applyFill="1" applyBorder="1" applyAlignment="1">
      <alignment horizontal="center" vertical="center"/>
    </xf>
    <xf numFmtId="0" fontId="103" fillId="90" borderId="39" xfId="15570" applyFont="1" applyFill="1" applyBorder="1" applyAlignment="1">
      <alignment vertical="center"/>
    </xf>
    <xf numFmtId="4" fontId="103" fillId="90" borderId="39" xfId="15570" applyNumberFormat="1" applyFont="1" applyFill="1" applyBorder="1" applyAlignment="1">
      <alignment horizontal="center" vertical="center"/>
    </xf>
    <xf numFmtId="194" fontId="103" fillId="86" borderId="39" xfId="15570" applyNumberFormat="1" applyFont="1" applyFill="1" applyBorder="1" applyAlignment="1">
      <alignment horizontal="center" vertical="center"/>
    </xf>
    <xf numFmtId="0" fontId="103" fillId="90" borderId="126" xfId="15570" applyFont="1" applyFill="1" applyBorder="1" applyAlignment="1">
      <alignment vertical="center"/>
    </xf>
    <xf numFmtId="0" fontId="100" fillId="2" borderId="70" xfId="15570" applyFont="1" applyFill="1" applyBorder="1" applyAlignment="1">
      <alignment horizontal="left" vertical="center"/>
    </xf>
    <xf numFmtId="0" fontId="103" fillId="2" borderId="5" xfId="15570" applyFont="1" applyFill="1" applyBorder="1" applyAlignment="1">
      <alignment horizontal="left" vertical="center"/>
    </xf>
    <xf numFmtId="0" fontId="103" fillId="2" borderId="5" xfId="15570" applyFont="1" applyFill="1" applyBorder="1" applyAlignment="1">
      <alignment horizontal="left" vertical="center"/>
    </xf>
    <xf numFmtId="0" fontId="101" fillId="2" borderId="0" xfId="15570" applyFont="1" applyFill="1" applyAlignment="1">
      <alignment horizontal="left" vertical="center"/>
    </xf>
    <xf numFmtId="0" fontId="101" fillId="2" borderId="5" xfId="15570" applyFont="1" applyFill="1" applyBorder="1" applyAlignment="1">
      <alignment horizontal="left" vertical="center"/>
    </xf>
    <xf numFmtId="0" fontId="101" fillId="2" borderId="0" xfId="15570" applyFont="1" applyFill="1" applyAlignment="1">
      <alignment horizontal="right" vertical="center"/>
    </xf>
    <xf numFmtId="193" fontId="101" fillId="2" borderId="0" xfId="15570" applyNumberFormat="1" applyFont="1" applyFill="1" applyAlignment="1">
      <alignment horizontal="left" vertical="center"/>
    </xf>
    <xf numFmtId="205" fontId="101" fillId="2" borderId="0" xfId="15570" applyNumberFormat="1" applyFont="1" applyFill="1" applyAlignment="1">
      <alignment horizontal="left" vertical="center"/>
    </xf>
    <xf numFmtId="194" fontId="101" fillId="2" borderId="0" xfId="15570" applyNumberFormat="1" applyFont="1" applyFill="1" applyAlignment="1">
      <alignment horizontal="left" vertical="center"/>
    </xf>
    <xf numFmtId="0" fontId="96" fillId="2" borderId="0" xfId="0" applyFont="1" applyFill="1" applyAlignment="1">
      <alignment horizontal="right" vertical="center"/>
    </xf>
    <xf numFmtId="10" fontId="96" fillId="2" borderId="0" xfId="0" applyNumberFormat="1" applyFont="1" applyFill="1" applyAlignment="1">
      <alignment horizontal="left" vertical="center"/>
    </xf>
    <xf numFmtId="206" fontId="101" fillId="2" borderId="0" xfId="15570" applyNumberFormat="1" applyFont="1" applyFill="1" applyAlignment="1">
      <alignment horizontal="left" vertical="center"/>
    </xf>
    <xf numFmtId="207" fontId="101" fillId="2" borderId="0" xfId="15570" applyNumberFormat="1" applyFont="1" applyFill="1" applyAlignment="1">
      <alignment horizontal="left" vertical="center"/>
    </xf>
    <xf numFmtId="192" fontId="101" fillId="2" borderId="0" xfId="15570" applyNumberFormat="1" applyFont="1" applyFill="1" applyAlignment="1">
      <alignment horizontal="left" vertical="center"/>
    </xf>
    <xf numFmtId="166" fontId="101" fillId="2" borderId="0" xfId="1" applyNumberFormat="1" applyFont="1" applyFill="1" applyAlignment="1">
      <alignment horizontal="left" vertical="center"/>
    </xf>
    <xf numFmtId="0" fontId="101" fillId="2" borderId="0" xfId="15570" applyFont="1" applyFill="1" applyAlignment="1">
      <alignment horizontal="left" vertical="center"/>
    </xf>
    <xf numFmtId="0" fontId="103" fillId="94" borderId="37" xfId="15570" applyFont="1" applyFill="1" applyBorder="1" applyAlignment="1">
      <alignment horizontal="right" vertical="center"/>
    </xf>
    <xf numFmtId="192" fontId="103" fillId="94" borderId="126" xfId="15570" applyNumberFormat="1" applyFont="1" applyFill="1" applyBorder="1" applyAlignment="1">
      <alignment horizontal="left" vertical="center"/>
    </xf>
    <xf numFmtId="0" fontId="103" fillId="2" borderId="61" xfId="15570" applyFont="1" applyFill="1" applyBorder="1" applyAlignment="1">
      <alignment horizontal="right" vertical="center"/>
    </xf>
    <xf numFmtId="0" fontId="103" fillId="2" borderId="0" xfId="15570" applyFont="1" applyFill="1" applyAlignment="1">
      <alignment horizontal="center" vertical="center"/>
    </xf>
    <xf numFmtId="10" fontId="107" fillId="94" borderId="126" xfId="2" applyNumberFormat="1" applyFont="1" applyFill="1" applyBorder="1" applyAlignment="1">
      <alignment horizontal="left" vertical="center"/>
    </xf>
    <xf numFmtId="208" fontId="96" fillId="2" borderId="0" xfId="0" applyNumberFormat="1" applyFont="1" applyFill="1"/>
    <xf numFmtId="209" fontId="113" fillId="0" borderId="69" xfId="13" applyNumberFormat="1" applyFont="1" applyBorder="1" applyAlignment="1">
      <alignment horizontal="center" vertical="center" wrapText="1"/>
    </xf>
    <xf numFmtId="209" fontId="113" fillId="0" borderId="70" xfId="13" applyNumberFormat="1" applyFont="1" applyBorder="1" applyAlignment="1">
      <alignment horizontal="center" vertical="center" wrapText="1"/>
    </xf>
    <xf numFmtId="209" fontId="113" fillId="0" borderId="66" xfId="13" applyNumberFormat="1" applyFont="1" applyBorder="1" applyAlignment="1">
      <alignment horizontal="center" vertical="center" wrapText="1"/>
    </xf>
    <xf numFmtId="0" fontId="55" fillId="0" borderId="0" xfId="14" applyFont="1" applyAlignment="1">
      <alignment vertical="center" wrapText="1"/>
    </xf>
    <xf numFmtId="209" fontId="113" fillId="0" borderId="61" xfId="13" applyNumberFormat="1" applyFont="1" applyBorder="1" applyAlignment="1">
      <alignment horizontal="center" vertical="center" wrapText="1"/>
    </xf>
    <xf numFmtId="209" fontId="113" fillId="0" borderId="0" xfId="13" applyNumberFormat="1" applyFont="1" applyAlignment="1">
      <alignment horizontal="center" vertical="center" wrapText="1"/>
    </xf>
    <xf numFmtId="209" fontId="113" fillId="0" borderId="71" xfId="13" applyNumberFormat="1" applyFont="1" applyBorder="1" applyAlignment="1">
      <alignment horizontal="center" vertical="center" wrapText="1"/>
    </xf>
    <xf numFmtId="0" fontId="114" fillId="0" borderId="0" xfId="0" applyFont="1"/>
    <xf numFmtId="2" fontId="114" fillId="0" borderId="0" xfId="0" applyNumberFormat="1" applyFont="1"/>
    <xf numFmtId="0" fontId="115" fillId="0" borderId="0" xfId="0" applyFont="1"/>
    <xf numFmtId="0" fontId="116" fillId="0" borderId="0" xfId="0" applyFont="1"/>
    <xf numFmtId="209" fontId="113" fillId="0" borderId="68" xfId="13" applyNumberFormat="1" applyFont="1" applyBorder="1" applyAlignment="1">
      <alignment horizontal="center" vertical="center" wrapText="1"/>
    </xf>
    <xf numFmtId="209" fontId="113" fillId="0" borderId="60" xfId="13" applyNumberFormat="1" applyFont="1" applyBorder="1" applyAlignment="1">
      <alignment horizontal="center" vertical="center" wrapText="1"/>
    </xf>
    <xf numFmtId="209" fontId="113" fillId="0" borderId="52" xfId="13" applyNumberFormat="1" applyFont="1" applyBorder="1" applyAlignment="1">
      <alignment horizontal="center" vertical="center" wrapText="1"/>
    </xf>
    <xf numFmtId="0" fontId="117" fillId="0" borderId="0" xfId="0" applyFont="1"/>
    <xf numFmtId="0" fontId="55" fillId="0" borderId="90" xfId="5" applyFont="1" applyBorder="1" applyAlignment="1">
      <alignment vertical="center"/>
    </xf>
    <xf numFmtId="0" fontId="55" fillId="0" borderId="91" xfId="5" applyFont="1" applyBorder="1" applyAlignment="1">
      <alignment horizontal="left" vertical="center" wrapText="1"/>
    </xf>
    <xf numFmtId="0" fontId="55" fillId="0" borderId="91" xfId="14" applyFont="1" applyBorder="1" applyAlignment="1">
      <alignment vertical="center" wrapText="1"/>
    </xf>
    <xf numFmtId="0" fontId="55" fillId="0" borderId="133" xfId="5" applyFont="1" applyBorder="1" applyAlignment="1">
      <alignment vertical="center"/>
    </xf>
    <xf numFmtId="0" fontId="55" fillId="0" borderId="122" xfId="5" applyFont="1" applyBorder="1" applyAlignment="1">
      <alignment horizontal="left" vertical="center" wrapText="1"/>
    </xf>
    <xf numFmtId="0" fontId="5" fillId="0" borderId="110" xfId="5" applyBorder="1" applyAlignment="1">
      <alignment vertical="center" wrapText="1"/>
    </xf>
    <xf numFmtId="10" fontId="5" fillId="0" borderId="111" xfId="2" applyNumberFormat="1" applyFont="1" applyFill="1" applyBorder="1" applyAlignment="1">
      <alignment horizontal="center" vertical="center" wrapText="1"/>
    </xf>
    <xf numFmtId="17" fontId="55" fillId="0" borderId="122" xfId="5" quotePrefix="1" applyNumberFormat="1" applyFont="1" applyBorder="1" applyAlignment="1">
      <alignment horizontal="left" vertical="center" wrapText="1"/>
    </xf>
    <xf numFmtId="0" fontId="55" fillId="0" borderId="122" xfId="5" applyFont="1" applyBorder="1" applyAlignment="1">
      <alignment horizontal="left" vertical="center" wrapText="1"/>
    </xf>
    <xf numFmtId="0" fontId="5" fillId="0" borderId="122" xfId="5" applyBorder="1" applyAlignment="1">
      <alignment vertical="center" wrapText="1"/>
    </xf>
    <xf numFmtId="10" fontId="5" fillId="0" borderId="134" xfId="2" applyNumberFormat="1" applyFont="1" applyFill="1" applyBorder="1" applyAlignment="1">
      <alignment horizontal="center" vertical="center" wrapText="1"/>
    </xf>
    <xf numFmtId="0" fontId="55" fillId="0" borderId="92" xfId="5" applyFont="1" applyBorder="1" applyAlignment="1">
      <alignment vertical="center"/>
    </xf>
    <xf numFmtId="0" fontId="55" fillId="0" borderId="93" xfId="5" applyFont="1" applyBorder="1" applyAlignment="1">
      <alignment horizontal="left" vertical="center" wrapText="1"/>
    </xf>
    <xf numFmtId="0" fontId="55" fillId="0" borderId="93" xfId="5" applyFont="1" applyBorder="1" applyAlignment="1">
      <alignment horizontal="left" vertical="center" wrapText="1"/>
    </xf>
    <xf numFmtId="0" fontId="6" fillId="0" borderId="93" xfId="5" applyFont="1" applyBorder="1" applyAlignment="1">
      <alignment vertical="center" wrapText="1"/>
    </xf>
    <xf numFmtId="10" fontId="5" fillId="0" borderId="94" xfId="2" applyNumberFormat="1" applyFont="1" applyFill="1" applyBorder="1" applyAlignment="1">
      <alignment horizontal="center" vertical="center" wrapText="1"/>
    </xf>
    <xf numFmtId="0" fontId="113" fillId="0" borderId="61" xfId="5" applyFont="1" applyBorder="1" applyAlignment="1">
      <alignment horizontal="center" vertical="center"/>
    </xf>
    <xf numFmtId="0" fontId="55" fillId="0" borderId="0" xfId="5" applyFont="1" applyAlignment="1">
      <alignment horizontal="left" vertical="center" wrapText="1"/>
    </xf>
    <xf numFmtId="10" fontId="5" fillId="0" borderId="71" xfId="2" applyNumberFormat="1" applyFont="1" applyFill="1" applyBorder="1" applyAlignment="1">
      <alignment horizontal="center" vertical="center" wrapText="1"/>
    </xf>
    <xf numFmtId="0" fontId="113" fillId="53" borderId="37" xfId="14" applyFont="1" applyFill="1" applyBorder="1" applyAlignment="1">
      <alignment horizontal="center" vertical="center" wrapText="1"/>
    </xf>
    <xf numFmtId="0" fontId="113" fillId="53" borderId="42" xfId="14" applyFont="1" applyFill="1" applyBorder="1" applyAlignment="1">
      <alignment horizontal="center" vertical="center" wrapText="1"/>
    </xf>
    <xf numFmtId="0" fontId="113" fillId="53" borderId="126" xfId="14" applyFont="1" applyFill="1" applyBorder="1" applyAlignment="1">
      <alignment horizontal="center" vertical="center" wrapText="1"/>
    </xf>
    <xf numFmtId="0" fontId="11" fillId="0" borderId="61" xfId="0" applyFont="1" applyBorder="1" applyAlignment="1">
      <alignment vertical="center"/>
    </xf>
    <xf numFmtId="0" fontId="11" fillId="0" borderId="0" xfId="0" applyFont="1" applyAlignment="1">
      <alignment vertical="center"/>
    </xf>
    <xf numFmtId="0" fontId="11" fillId="0" borderId="60" xfId="0" applyFont="1" applyBorder="1" applyAlignment="1">
      <alignment vertical="center"/>
    </xf>
    <xf numFmtId="0" fontId="11" fillId="0" borderId="71" xfId="0" applyFont="1" applyBorder="1" applyAlignment="1">
      <alignment vertical="center"/>
    </xf>
    <xf numFmtId="0" fontId="95" fillId="87" borderId="39" xfId="0" applyFont="1" applyFill="1" applyBorder="1" applyAlignment="1">
      <alignment horizontal="center" vertical="center" wrapText="1"/>
    </xf>
    <xf numFmtId="0" fontId="95" fillId="87" borderId="37" xfId="0" applyFont="1" applyFill="1" applyBorder="1" applyAlignment="1">
      <alignment horizontal="center" vertical="center" wrapText="1"/>
    </xf>
    <xf numFmtId="0" fontId="95" fillId="87" borderId="126" xfId="0" applyFont="1" applyFill="1" applyBorder="1" applyAlignment="1">
      <alignment horizontal="center" vertical="center" wrapText="1"/>
    </xf>
    <xf numFmtId="0" fontId="11" fillId="0" borderId="0" xfId="0" applyFont="1" applyAlignment="1">
      <alignment horizontal="right" vertical="center"/>
    </xf>
    <xf numFmtId="0" fontId="95" fillId="0" borderId="15" xfId="0" applyFont="1" applyBorder="1" applyAlignment="1">
      <alignment horizontal="center" vertical="center"/>
    </xf>
    <xf numFmtId="3" fontId="11" fillId="0" borderId="76" xfId="0" applyNumberFormat="1" applyFont="1" applyBorder="1" applyAlignment="1">
      <alignment horizontal="center" vertical="center"/>
    </xf>
    <xf numFmtId="0" fontId="95" fillId="0" borderId="69" xfId="0" applyFont="1" applyBorder="1" applyAlignment="1">
      <alignment vertical="center"/>
    </xf>
    <xf numFmtId="0" fontId="95" fillId="0" borderId="66" xfId="0" applyFont="1" applyBorder="1" applyAlignment="1">
      <alignment vertical="center"/>
    </xf>
    <xf numFmtId="0" fontId="11" fillId="0" borderId="15" xfId="0" applyFont="1" applyBorder="1" applyAlignment="1">
      <alignment horizontal="center" vertical="center"/>
    </xf>
    <xf numFmtId="4" fontId="11" fillId="0" borderId="15" xfId="0" applyNumberFormat="1" applyFont="1" applyBorder="1" applyAlignment="1">
      <alignment horizontal="center" vertical="center"/>
    </xf>
    <xf numFmtId="210" fontId="11" fillId="0" borderId="15" xfId="0" applyNumberFormat="1" applyFont="1" applyBorder="1" applyAlignment="1">
      <alignment horizontal="center" vertical="center"/>
    </xf>
    <xf numFmtId="3" fontId="11" fillId="0" borderId="15" xfId="0" applyNumberFormat="1" applyFont="1" applyBorder="1" applyAlignment="1">
      <alignment horizontal="center" vertical="center"/>
    </xf>
    <xf numFmtId="44" fontId="11" fillId="0" borderId="15" xfId="43936" applyFont="1" applyBorder="1" applyAlignment="1">
      <alignment vertical="center"/>
    </xf>
    <xf numFmtId="0" fontId="11" fillId="0" borderId="47" xfId="0" applyFont="1" applyBorder="1" applyAlignment="1">
      <alignment horizontal="center" vertical="center"/>
    </xf>
    <xf numFmtId="3" fontId="55" fillId="0" borderId="47" xfId="0" applyNumberFormat="1" applyFont="1" applyBorder="1" applyAlignment="1">
      <alignment horizontal="center" vertical="center"/>
    </xf>
    <xf numFmtId="44" fontId="55" fillId="0" borderId="133" xfId="43936" applyFont="1" applyFill="1" applyBorder="1" applyAlignment="1">
      <alignment horizontal="justify" vertical="center" wrapText="1"/>
    </xf>
    <xf numFmtId="44" fontId="55" fillId="0" borderId="134" xfId="43936" applyFont="1" applyFill="1" applyBorder="1" applyAlignment="1">
      <alignment horizontal="justify" vertical="center" wrapText="1"/>
    </xf>
    <xf numFmtId="4" fontId="11" fillId="0" borderId="47" xfId="0" applyNumberFormat="1" applyFont="1" applyBorder="1" applyAlignment="1">
      <alignment horizontal="center" vertical="center"/>
    </xf>
    <xf numFmtId="2" fontId="11" fillId="0" borderId="47" xfId="0" applyNumberFormat="1" applyFont="1" applyBorder="1" applyAlignment="1">
      <alignment horizontal="center" vertical="center"/>
    </xf>
    <xf numFmtId="199" fontId="11" fillId="0" borderId="47" xfId="0" applyNumberFormat="1" applyFont="1" applyBorder="1" applyAlignment="1">
      <alignment horizontal="center" vertical="center"/>
    </xf>
    <xf numFmtId="3" fontId="11" fillId="0" borderId="47" xfId="0" applyNumberFormat="1" applyFont="1" applyBorder="1" applyAlignment="1">
      <alignment horizontal="center" vertical="center"/>
    </xf>
    <xf numFmtId="44" fontId="55" fillId="0" borderId="47" xfId="43936" applyFont="1" applyFill="1" applyBorder="1" applyAlignment="1">
      <alignment vertical="center"/>
    </xf>
    <xf numFmtId="44" fontId="11" fillId="0" borderId="47" xfId="43936" applyFont="1" applyBorder="1" applyAlignment="1">
      <alignment vertical="center"/>
    </xf>
    <xf numFmtId="44" fontId="55" fillId="0" borderId="133" xfId="43936" applyFont="1" applyFill="1" applyBorder="1" applyAlignment="1">
      <alignment vertical="center"/>
    </xf>
    <xf numFmtId="44" fontId="55" fillId="0" borderId="134" xfId="43936" applyFont="1" applyFill="1" applyBorder="1" applyAlignment="1">
      <alignment vertical="center"/>
    </xf>
    <xf numFmtId="44" fontId="11" fillId="0" borderId="47" xfId="43936" applyFont="1" applyFill="1" applyBorder="1" applyAlignment="1">
      <alignment vertical="center"/>
    </xf>
    <xf numFmtId="44" fontId="55" fillId="0" borderId="133" xfId="43936" applyFont="1" applyFill="1" applyBorder="1" applyAlignment="1">
      <alignment horizontal="justify" vertical="center" wrapText="1"/>
    </xf>
    <xf numFmtId="44" fontId="55" fillId="0" borderId="134" xfId="43936" applyFont="1" applyFill="1" applyBorder="1" applyAlignment="1">
      <alignment horizontal="justify" vertical="center" wrapText="1"/>
    </xf>
    <xf numFmtId="0" fontId="95" fillId="0" borderId="37" xfId="0" applyFont="1" applyBorder="1" applyAlignment="1">
      <alignment horizontal="right" vertical="center"/>
    </xf>
    <xf numFmtId="0" fontId="95" fillId="0" borderId="42" xfId="0" applyFont="1" applyBorder="1" applyAlignment="1">
      <alignment horizontal="right" vertical="center"/>
    </xf>
    <xf numFmtId="0" fontId="95" fillId="0" borderId="126" xfId="0" applyFont="1" applyBorder="1" applyAlignment="1">
      <alignment horizontal="right" vertical="center"/>
    </xf>
    <xf numFmtId="44" fontId="95" fillId="0" borderId="39" xfId="43936" applyFont="1" applyBorder="1" applyAlignment="1">
      <alignment vertical="center"/>
    </xf>
    <xf numFmtId="0" fontId="11" fillId="0" borderId="126" xfId="0" applyFont="1" applyBorder="1" applyAlignment="1">
      <alignment horizontal="center" vertical="center"/>
    </xf>
    <xf numFmtId="0" fontId="11" fillId="0" borderId="37" xfId="0" applyFont="1" applyBorder="1" applyAlignment="1">
      <alignment horizontal="right" vertical="center"/>
    </xf>
    <xf numFmtId="0" fontId="11" fillId="0" borderId="42" xfId="0" applyFont="1" applyBorder="1" applyAlignment="1">
      <alignment horizontal="right" vertical="center"/>
    </xf>
    <xf numFmtId="44" fontId="95" fillId="0" borderId="42" xfId="43936" applyFont="1" applyBorder="1" applyAlignment="1">
      <alignment vertical="center"/>
    </xf>
    <xf numFmtId="0" fontId="95" fillId="87" borderId="37" xfId="0" applyFont="1" applyFill="1" applyBorder="1" applyAlignment="1">
      <alignment horizontal="center" vertical="center" wrapText="1"/>
    </xf>
    <xf numFmtId="0" fontId="95" fillId="87" borderId="37" xfId="0" applyFont="1" applyFill="1" applyBorder="1" applyAlignment="1">
      <alignment vertical="center" wrapText="1"/>
    </xf>
    <xf numFmtId="0" fontId="95" fillId="87" borderId="126" xfId="0" applyFont="1" applyFill="1" applyBorder="1" applyAlignment="1">
      <alignment horizontal="center" vertical="center" wrapText="1"/>
    </xf>
    <xf numFmtId="0" fontId="95" fillId="0" borderId="76" xfId="0" applyFont="1" applyBorder="1" applyAlignment="1">
      <alignment horizontal="center" vertical="center"/>
    </xf>
    <xf numFmtId="0" fontId="95" fillId="0" borderId="76" xfId="0" applyFont="1" applyBorder="1" applyAlignment="1">
      <alignment vertical="center"/>
    </xf>
    <xf numFmtId="0" fontId="11" fillId="0" borderId="76" xfId="0" applyFont="1" applyBorder="1" applyAlignment="1">
      <alignment horizontal="center" vertical="center"/>
    </xf>
    <xf numFmtId="4" fontId="11" fillId="0" borderId="76" xfId="0" applyNumberFormat="1" applyFont="1" applyBorder="1" applyAlignment="1">
      <alignment horizontal="center" vertical="center"/>
    </xf>
    <xf numFmtId="199" fontId="11" fillId="0" borderId="76" xfId="0" applyNumberFormat="1" applyFont="1" applyBorder="1" applyAlignment="1">
      <alignment horizontal="center" vertical="center"/>
    </xf>
    <xf numFmtId="44" fontId="11" fillId="0" borderId="76" xfId="43936" applyFont="1" applyBorder="1" applyAlignment="1">
      <alignment vertical="center"/>
    </xf>
    <xf numFmtId="0" fontId="11" fillId="0" borderId="77" xfId="0" applyFont="1" applyBorder="1" applyAlignment="1">
      <alignment vertical="center"/>
    </xf>
    <xf numFmtId="3" fontId="55" fillId="0" borderId="16" xfId="0" applyNumberFormat="1" applyFont="1" applyBorder="1" applyAlignment="1">
      <alignment horizontal="center" vertical="center"/>
    </xf>
    <xf numFmtId="44" fontId="55" fillId="0" borderId="47" xfId="43936" applyFont="1" applyFill="1" applyBorder="1" applyAlignment="1">
      <alignment vertical="center" wrapText="1"/>
    </xf>
    <xf numFmtId="0" fontId="11" fillId="0" borderId="16" xfId="0" applyFont="1" applyBorder="1" applyAlignment="1">
      <alignment horizontal="center" vertical="center"/>
    </xf>
    <xf numFmtId="4" fontId="11" fillId="0" borderId="16" xfId="0" applyNumberFormat="1" applyFont="1" applyBorder="1" applyAlignment="1">
      <alignment horizontal="center" vertical="center"/>
    </xf>
    <xf numFmtId="3" fontId="11" fillId="0" borderId="16" xfId="0" applyNumberFormat="1" applyFont="1" applyBorder="1" applyAlignment="1">
      <alignment horizontal="center" vertical="center"/>
    </xf>
    <xf numFmtId="44" fontId="55" fillId="0" borderId="16" xfId="43936" applyFont="1" applyFill="1" applyBorder="1" applyAlignment="1">
      <alignment vertical="center"/>
    </xf>
    <xf numFmtId="44" fontId="11" fillId="0" borderId="16" xfId="43936" applyFont="1" applyBorder="1" applyAlignment="1">
      <alignment vertical="center"/>
    </xf>
    <xf numFmtId="0" fontId="11" fillId="2" borderId="16" xfId="0" applyFont="1" applyFill="1" applyBorder="1" applyAlignment="1">
      <alignment horizontal="center" vertical="center" wrapText="1"/>
    </xf>
    <xf numFmtId="0" fontId="11" fillId="0" borderId="134" xfId="0" applyFont="1" applyBorder="1" applyAlignment="1">
      <alignment vertical="center" wrapText="1"/>
    </xf>
    <xf numFmtId="0" fontId="11" fillId="0" borderId="134" xfId="0" applyFont="1" applyBorder="1" applyAlignment="1">
      <alignment vertical="center"/>
    </xf>
    <xf numFmtId="199" fontId="11" fillId="0" borderId="15" xfId="0" applyNumberFormat="1" applyFont="1" applyBorder="1" applyAlignment="1">
      <alignment horizontal="center" vertical="center"/>
    </xf>
    <xf numFmtId="0" fontId="11" fillId="0" borderId="71" xfId="0" applyFont="1" applyBorder="1" applyAlignment="1">
      <alignment vertical="center" wrapText="1"/>
    </xf>
    <xf numFmtId="44" fontId="55" fillId="0" borderId="16" xfId="43936" applyFont="1" applyFill="1" applyBorder="1" applyAlignment="1">
      <alignment vertical="center" wrapText="1"/>
    </xf>
    <xf numFmtId="199" fontId="11" fillId="0" borderId="16" xfId="0" applyNumberFormat="1" applyFont="1" applyBorder="1" applyAlignment="1">
      <alignment horizontal="center" vertical="center"/>
    </xf>
    <xf numFmtId="0" fontId="11" fillId="0" borderId="111" xfId="0" applyFont="1" applyBorder="1" applyAlignment="1">
      <alignment vertical="center" wrapText="1"/>
    </xf>
    <xf numFmtId="0" fontId="11" fillId="0" borderId="39" xfId="0" applyFont="1" applyBorder="1" applyAlignment="1">
      <alignment vertical="center"/>
    </xf>
    <xf numFmtId="0" fontId="11" fillId="0" borderId="134" xfId="0" applyFont="1" applyBorder="1" applyAlignment="1">
      <alignment horizontal="center" vertical="center"/>
    </xf>
    <xf numFmtId="4" fontId="55" fillId="0" borderId="16" xfId="0" applyNumberFormat="1" applyFont="1" applyBorder="1" applyAlignment="1">
      <alignment horizontal="center" vertical="center"/>
    </xf>
    <xf numFmtId="194" fontId="11" fillId="0" borderId="16" xfId="0" applyNumberFormat="1" applyFont="1" applyBorder="1" applyAlignment="1">
      <alignment horizontal="center" vertical="center"/>
    </xf>
    <xf numFmtId="43" fontId="11" fillId="0" borderId="16" xfId="1" applyFont="1" applyFill="1" applyBorder="1" applyAlignment="1">
      <alignment vertical="center"/>
    </xf>
    <xf numFmtId="2" fontId="95" fillId="0" borderId="126" xfId="0" applyNumberFormat="1" applyFont="1" applyBorder="1" applyAlignment="1">
      <alignment vertical="center"/>
    </xf>
    <xf numFmtId="44" fontId="95" fillId="87" borderId="39" xfId="43936" applyFont="1" applyFill="1" applyBorder="1" applyAlignment="1">
      <alignment horizontal="center" vertical="center" wrapText="1"/>
    </xf>
    <xf numFmtId="0" fontId="11" fillId="0" borderId="126" xfId="0" applyFont="1" applyBorder="1" applyAlignment="1">
      <alignment vertical="center"/>
    </xf>
    <xf numFmtId="0" fontId="95" fillId="0" borderId="37" xfId="0" applyFont="1" applyBorder="1" applyAlignment="1">
      <alignment vertical="center"/>
    </xf>
    <xf numFmtId="0" fontId="11" fillId="0" borderId="42" xfId="0" applyFont="1" applyBorder="1" applyAlignment="1">
      <alignment horizontal="center" vertical="center"/>
    </xf>
    <xf numFmtId="0" fontId="11" fillId="0" borderId="42" xfId="0" applyFont="1" applyBorder="1" applyAlignment="1">
      <alignment horizontal="right" vertical="center" wrapText="1"/>
    </xf>
    <xf numFmtId="0" fontId="11" fillId="0" borderId="126" xfId="0" applyFont="1" applyBorder="1" applyAlignment="1">
      <alignment horizontal="right" vertical="center" wrapText="1"/>
    </xf>
    <xf numFmtId="0" fontId="55" fillId="0" borderId="39" xfId="0" applyFont="1" applyBorder="1" applyAlignment="1">
      <alignment horizontal="center" vertical="center"/>
    </xf>
    <xf numFmtId="44" fontId="55" fillId="0" borderId="39" xfId="43936" applyFont="1" applyFill="1" applyBorder="1" applyAlignment="1">
      <alignment vertical="center"/>
    </xf>
    <xf numFmtId="44" fontId="95" fillId="0" borderId="58" xfId="43936" applyFont="1" applyBorder="1" applyAlignment="1">
      <alignment vertical="center"/>
    </xf>
    <xf numFmtId="0" fontId="11" fillId="2" borderId="58" xfId="0" applyFont="1" applyFill="1" applyBorder="1" applyAlignment="1">
      <alignment horizontal="center" vertical="center" wrapText="1"/>
    </xf>
    <xf numFmtId="0" fontId="11" fillId="0" borderId="52" xfId="0" applyFont="1" applyBorder="1" applyAlignment="1">
      <alignment vertical="center"/>
    </xf>
    <xf numFmtId="0" fontId="95" fillId="0" borderId="39" xfId="0" applyFont="1" applyBorder="1" applyAlignment="1">
      <alignment horizontal="right" vertical="center"/>
    </xf>
    <xf numFmtId="0" fontId="95" fillId="0" borderId="39" xfId="0" applyFont="1" applyBorder="1" applyAlignment="1">
      <alignment horizontal="center" vertical="center"/>
    </xf>
    <xf numFmtId="0" fontId="95" fillId="0" borderId="61" xfId="0" applyFont="1" applyBorder="1" applyAlignment="1">
      <alignment vertical="center"/>
    </xf>
    <xf numFmtId="0" fontId="95" fillId="0" borderId="0" xfId="0" applyFont="1" applyAlignment="1">
      <alignment vertical="center"/>
    </xf>
    <xf numFmtId="0" fontId="95" fillId="0" borderId="71" xfId="0" applyFont="1" applyBorder="1" applyAlignment="1">
      <alignment vertical="center"/>
    </xf>
    <xf numFmtId="0" fontId="11" fillId="0" borderId="37" xfId="0" applyFont="1" applyBorder="1" applyAlignment="1">
      <alignment horizontal="right" vertical="center"/>
    </xf>
    <xf numFmtId="0" fontId="11" fillId="0" borderId="42" xfId="0" applyFont="1" applyBorder="1" applyAlignment="1">
      <alignment horizontal="right" vertical="center"/>
    </xf>
    <xf numFmtId="10" fontId="11" fillId="0" borderId="126" xfId="0" applyNumberFormat="1" applyFont="1" applyBorder="1" applyAlignment="1">
      <alignment horizontal="left" vertical="center"/>
    </xf>
    <xf numFmtId="44" fontId="11" fillId="0" borderId="39" xfId="43936" applyFont="1" applyBorder="1" applyAlignment="1">
      <alignment vertical="center"/>
    </xf>
    <xf numFmtId="44" fontId="113" fillId="0" borderId="39" xfId="43936" applyFont="1" applyBorder="1" applyAlignment="1">
      <alignment vertical="center"/>
    </xf>
    <xf numFmtId="0" fontId="118" fillId="0" borderId="69" xfId="2580" applyFont="1" applyBorder="1" applyAlignment="1">
      <alignment horizontal="center"/>
    </xf>
    <xf numFmtId="0" fontId="118" fillId="0" borderId="70" xfId="2580" applyFont="1" applyBorder="1" applyAlignment="1">
      <alignment horizontal="center"/>
    </xf>
    <xf numFmtId="0" fontId="118" fillId="0" borderId="66" xfId="2580" applyFont="1" applyBorder="1" applyAlignment="1">
      <alignment horizontal="center"/>
    </xf>
    <xf numFmtId="0" fontId="119" fillId="0" borderId="0" xfId="2580" applyFont="1"/>
    <xf numFmtId="0" fontId="118" fillId="0" borderId="61" xfId="2580" applyFont="1" applyBorder="1" applyAlignment="1">
      <alignment horizontal="center"/>
    </xf>
    <xf numFmtId="0" fontId="118" fillId="0" borderId="0" xfId="2580" applyFont="1" applyAlignment="1">
      <alignment horizontal="center"/>
    </xf>
    <xf numFmtId="0" fontId="118" fillId="0" borderId="71" xfId="2580" applyFont="1" applyBorder="1" applyAlignment="1">
      <alignment horizontal="center"/>
    </xf>
    <xf numFmtId="0" fontId="118" fillId="0" borderId="68" xfId="2580" applyFont="1" applyBorder="1" applyAlignment="1">
      <alignment horizontal="center"/>
    </xf>
    <xf numFmtId="0" fontId="118" fillId="0" borderId="60" xfId="2580" applyFont="1" applyBorder="1" applyAlignment="1">
      <alignment horizontal="center"/>
    </xf>
    <xf numFmtId="0" fontId="118" fillId="0" borderId="52" xfId="2580" applyFont="1" applyBorder="1" applyAlignment="1">
      <alignment horizontal="center"/>
    </xf>
    <xf numFmtId="0" fontId="118" fillId="0" borderId="90" xfId="2580" applyFont="1" applyBorder="1" applyAlignment="1">
      <alignment horizontal="center"/>
    </xf>
    <xf numFmtId="0" fontId="118" fillId="0" borderId="91" xfId="2580" applyFont="1" applyBorder="1" applyAlignment="1">
      <alignment horizontal="center"/>
    </xf>
    <xf numFmtId="0" fontId="118" fillId="0" borderId="77" xfId="2580" applyFont="1" applyBorder="1" applyAlignment="1">
      <alignment horizontal="center"/>
    </xf>
    <xf numFmtId="0" fontId="57" fillId="0" borderId="135" xfId="2580" applyFont="1" applyBorder="1" applyAlignment="1">
      <alignment vertical="center"/>
    </xf>
    <xf numFmtId="0" fontId="120" fillId="0" borderId="110" xfId="2580" applyFont="1" applyBorder="1" applyAlignment="1">
      <alignment horizontal="left"/>
    </xf>
    <xf numFmtId="0" fontId="120" fillId="0" borderId="111" xfId="2580" applyFont="1" applyBorder="1" applyAlignment="1">
      <alignment horizontal="left"/>
    </xf>
    <xf numFmtId="0" fontId="57" fillId="0" borderId="136" xfId="2580" applyFont="1" applyBorder="1" applyAlignment="1">
      <alignment vertical="center"/>
    </xf>
    <xf numFmtId="17" fontId="120" fillId="0" borderId="110" xfId="2580" applyNumberFormat="1" applyFont="1" applyBorder="1" applyAlignment="1">
      <alignment horizontal="left"/>
    </xf>
    <xf numFmtId="0" fontId="119" fillId="0" borderId="68" xfId="2580" applyFont="1" applyBorder="1" applyAlignment="1">
      <alignment horizontal="center"/>
    </xf>
    <xf numFmtId="0" fontId="119" fillId="0" borderId="60" xfId="2580" applyFont="1" applyBorder="1" applyAlignment="1">
      <alignment horizontal="center"/>
    </xf>
    <xf numFmtId="0" fontId="119" fillId="0" borderId="52" xfId="2580" applyFont="1" applyBorder="1" applyAlignment="1">
      <alignment horizontal="center"/>
    </xf>
    <xf numFmtId="0" fontId="118" fillId="95" borderId="37" xfId="2580" applyFont="1" applyFill="1" applyBorder="1" applyAlignment="1">
      <alignment horizontal="center" vertical="center"/>
    </xf>
    <xf numFmtId="0" fontId="118" fillId="95" borderId="42" xfId="2580" applyFont="1" applyFill="1" applyBorder="1" applyAlignment="1">
      <alignment horizontal="center" vertical="center"/>
    </xf>
    <xf numFmtId="0" fontId="118" fillId="95" borderId="126" xfId="2580" applyFont="1" applyFill="1" applyBorder="1" applyAlignment="1">
      <alignment horizontal="center" vertical="center"/>
    </xf>
    <xf numFmtId="0" fontId="121" fillId="53" borderId="39" xfId="2580" applyFont="1" applyFill="1" applyBorder="1" applyAlignment="1">
      <alignment horizontal="center" vertical="center" wrapText="1"/>
    </xf>
    <xf numFmtId="0" fontId="121" fillId="53" borderId="39" xfId="2580" applyFont="1" applyFill="1" applyBorder="1" applyAlignment="1">
      <alignment horizontal="center" vertical="top" wrapText="1"/>
    </xf>
    <xf numFmtId="0" fontId="121" fillId="53" borderId="68" xfId="2580" applyFont="1" applyFill="1" applyBorder="1" applyAlignment="1">
      <alignment horizontal="left" vertical="center"/>
    </xf>
    <xf numFmtId="0" fontId="121" fillId="53" borderId="60" xfId="2580" applyFont="1" applyFill="1" applyBorder="1" applyAlignment="1">
      <alignment horizontal="center" vertical="center" wrapText="1"/>
    </xf>
    <xf numFmtId="0" fontId="121" fillId="53" borderId="60" xfId="2580" applyFont="1" applyFill="1" applyBorder="1" applyAlignment="1">
      <alignment horizontal="center" vertical="top" wrapText="1"/>
    </xf>
    <xf numFmtId="0" fontId="121" fillId="53" borderId="52" xfId="2580" applyFont="1" applyFill="1" applyBorder="1" applyAlignment="1">
      <alignment horizontal="center" vertical="top" wrapText="1"/>
    </xf>
    <xf numFmtId="0" fontId="119" fillId="0" borderId="47" xfId="2580" applyFont="1" applyBorder="1" applyAlignment="1">
      <alignment horizontal="center" vertical="center"/>
    </xf>
    <xf numFmtId="0" fontId="119" fillId="0" borderId="47" xfId="2580" applyFont="1" applyBorder="1"/>
    <xf numFmtId="0" fontId="119" fillId="0" borderId="47" xfId="2580" applyFont="1" applyBorder="1" applyAlignment="1">
      <alignment horizontal="center"/>
    </xf>
    <xf numFmtId="43" fontId="119" fillId="0" borderId="47" xfId="44076" applyFont="1" applyBorder="1" applyAlignment="1">
      <alignment vertical="center"/>
    </xf>
    <xf numFmtId="43" fontId="119" fillId="0" borderId="47" xfId="2580" applyNumberFormat="1" applyFont="1" applyBorder="1"/>
    <xf numFmtId="43" fontId="114" fillId="0" borderId="47" xfId="44076" applyFont="1" applyFill="1" applyBorder="1" applyAlignment="1">
      <alignment horizontal="right" vertical="top" wrapText="1"/>
    </xf>
    <xf numFmtId="0" fontId="119" fillId="0" borderId="47" xfId="2580" applyFont="1" applyBorder="1" applyAlignment="1">
      <alignment wrapText="1"/>
    </xf>
    <xf numFmtId="0" fontId="119" fillId="0" borderId="49" xfId="2580" applyFont="1" applyBorder="1" applyAlignment="1">
      <alignment horizontal="center" vertical="center"/>
    </xf>
    <xf numFmtId="0" fontId="119" fillId="0" borderId="49" xfId="2580" applyFont="1" applyBorder="1"/>
    <xf numFmtId="43" fontId="119" fillId="0" borderId="49" xfId="44076" applyFont="1" applyBorder="1" applyAlignment="1">
      <alignment vertical="center"/>
    </xf>
    <xf numFmtId="0" fontId="119" fillId="0" borderId="107" xfId="2580" applyFont="1" applyBorder="1" applyAlignment="1">
      <alignment horizontal="center" vertical="center"/>
    </xf>
    <xf numFmtId="0" fontId="119" fillId="0" borderId="107" xfId="2580" applyFont="1" applyBorder="1"/>
    <xf numFmtId="43" fontId="119" fillId="0" borderId="107" xfId="44076" applyFont="1" applyBorder="1" applyAlignment="1">
      <alignment vertical="center"/>
    </xf>
    <xf numFmtId="43" fontId="119" fillId="0" borderId="107" xfId="2580" applyNumberFormat="1" applyFont="1" applyBorder="1"/>
    <xf numFmtId="43" fontId="114" fillId="0" borderId="107" xfId="44076" applyFont="1" applyFill="1" applyBorder="1" applyAlignment="1">
      <alignment horizontal="right" vertical="top" wrapText="1"/>
    </xf>
    <xf numFmtId="0" fontId="121" fillId="53" borderId="60" xfId="2580" applyFont="1" applyFill="1" applyBorder="1" applyAlignment="1">
      <alignment vertical="center" wrapText="1"/>
    </xf>
    <xf numFmtId="0" fontId="119" fillId="0" borderId="107" xfId="2580" applyFont="1" applyBorder="1" applyAlignment="1">
      <alignment horizontal="center"/>
    </xf>
    <xf numFmtId="0" fontId="118" fillId="95" borderId="37" xfId="2580" applyFont="1" applyFill="1" applyBorder="1" applyAlignment="1">
      <alignment horizontal="right"/>
    </xf>
    <xf numFmtId="0" fontId="118" fillId="95" borderId="42" xfId="2580" applyFont="1" applyFill="1" applyBorder="1" applyAlignment="1">
      <alignment horizontal="right"/>
    </xf>
    <xf numFmtId="0" fontId="118" fillId="95" borderId="126" xfId="2580" applyFont="1" applyFill="1" applyBorder="1" applyAlignment="1">
      <alignment horizontal="right"/>
    </xf>
    <xf numFmtId="43" fontId="118" fillId="95" borderId="126" xfId="2580" applyNumberFormat="1" applyFont="1" applyFill="1" applyBorder="1"/>
    <xf numFmtId="0" fontId="122" fillId="0" borderId="0" xfId="0" applyFont="1" applyAlignment="1">
      <alignment horizontal="center" vertical="center"/>
    </xf>
    <xf numFmtId="0" fontId="0" fillId="0" borderId="60" xfId="0" applyBorder="1"/>
    <xf numFmtId="0" fontId="60" fillId="2" borderId="109" xfId="0" applyFont="1" applyFill="1" applyBorder="1" applyAlignment="1">
      <alignment horizontal="justify" vertical="center"/>
    </xf>
    <xf numFmtId="0" fontId="0" fillId="2" borderId="0" xfId="0" applyFill="1" applyAlignment="1">
      <alignment vertical="center"/>
    </xf>
    <xf numFmtId="0" fontId="0" fillId="0" borderId="110" xfId="0" applyBorder="1"/>
    <xf numFmtId="0" fontId="0" fillId="0" borderId="111" xfId="0" applyBorder="1"/>
    <xf numFmtId="0" fontId="60" fillId="2" borderId="133" xfId="0" applyFont="1" applyFill="1" applyBorder="1" applyAlignment="1">
      <alignment vertical="center"/>
    </xf>
    <xf numFmtId="0" fontId="0" fillId="0" borderId="122" xfId="0" applyBorder="1" applyAlignment="1">
      <alignment horizontal="left"/>
    </xf>
    <xf numFmtId="0" fontId="0" fillId="0" borderId="122" xfId="0" applyBorder="1"/>
    <xf numFmtId="0" fontId="0" fillId="0" borderId="134" xfId="0" applyBorder="1"/>
    <xf numFmtId="0" fontId="101" fillId="2" borderId="96" xfId="0" applyFont="1" applyFill="1" applyBorder="1" applyAlignment="1">
      <alignment vertical="center"/>
    </xf>
    <xf numFmtId="0" fontId="0" fillId="0" borderId="18" xfId="0" applyBorder="1"/>
    <xf numFmtId="0" fontId="0" fillId="0" borderId="95" xfId="0" applyBorder="1"/>
    <xf numFmtId="0" fontId="87" fillId="96" borderId="96" xfId="0" applyFont="1" applyFill="1" applyBorder="1" applyAlignment="1">
      <alignment horizontal="center"/>
    </xf>
    <xf numFmtId="0" fontId="87" fillId="96" borderId="18" xfId="0" applyFont="1" applyFill="1" applyBorder="1" applyAlignment="1">
      <alignment horizontal="center"/>
    </xf>
    <xf numFmtId="0" fontId="87" fillId="96" borderId="95" xfId="0" applyFont="1" applyFill="1" applyBorder="1" applyAlignment="1">
      <alignment horizontal="center"/>
    </xf>
    <xf numFmtId="0" fontId="0" fillId="0" borderId="137" xfId="0" applyBorder="1"/>
    <xf numFmtId="0" fontId="0" fillId="0" borderId="131" xfId="0" applyBorder="1"/>
    <xf numFmtId="0" fontId="0" fillId="0" borderId="138" xfId="0" applyBorder="1"/>
    <xf numFmtId="0" fontId="87" fillId="97" borderId="37" xfId="0" applyFont="1" applyFill="1" applyBorder="1" applyAlignment="1">
      <alignment horizontal="center" vertical="center"/>
    </xf>
    <xf numFmtId="0" fontId="87" fillId="97" borderId="42" xfId="0" applyFont="1" applyFill="1" applyBorder="1" applyAlignment="1">
      <alignment horizontal="center" vertical="center"/>
    </xf>
    <xf numFmtId="0" fontId="87" fillId="97" borderId="126" xfId="0" applyFont="1" applyFill="1" applyBorder="1" applyAlignment="1">
      <alignment horizontal="center" vertical="center"/>
    </xf>
    <xf numFmtId="0" fontId="0" fillId="0" borderId="61" xfId="0" applyBorder="1"/>
    <xf numFmtId="0" fontId="0" fillId="0" borderId="71" xfId="0" applyBorder="1"/>
    <xf numFmtId="0" fontId="0" fillId="0" borderId="68" xfId="0" applyBorder="1"/>
    <xf numFmtId="0" fontId="0" fillId="0" borderId="52" xfId="0" applyBorder="1"/>
    <xf numFmtId="0" fontId="87" fillId="0" borderId="69" xfId="4657" applyFont="1" applyBorder="1" applyAlignment="1">
      <alignment horizontal="center" vertical="center"/>
    </xf>
    <xf numFmtId="0" fontId="87" fillId="0" borderId="70" xfId="4657" applyFont="1" applyBorder="1" applyAlignment="1">
      <alignment horizontal="center" vertical="center"/>
    </xf>
    <xf numFmtId="0" fontId="87" fillId="0" borderId="66" xfId="4657" applyFont="1" applyBorder="1" applyAlignment="1">
      <alignment horizontal="center" vertical="center"/>
    </xf>
    <xf numFmtId="0" fontId="2" fillId="0" borderId="0" xfId="4657"/>
    <xf numFmtId="0" fontId="87" fillId="0" borderId="61" xfId="4657" applyFont="1" applyBorder="1" applyAlignment="1">
      <alignment horizontal="center" vertical="center"/>
    </xf>
    <xf numFmtId="0" fontId="87" fillId="0" borderId="0" xfId="4657" applyFont="1" applyAlignment="1">
      <alignment horizontal="center" vertical="center"/>
    </xf>
    <xf numFmtId="0" fontId="87" fillId="0" borderId="71" xfId="4657" applyFont="1" applyBorder="1" applyAlignment="1">
      <alignment horizontal="center" vertical="center"/>
    </xf>
    <xf numFmtId="0" fontId="87" fillId="0" borderId="68" xfId="4657" applyFont="1" applyBorder="1" applyAlignment="1">
      <alignment horizontal="center" vertical="center"/>
    </xf>
    <xf numFmtId="0" fontId="87" fillId="0" borderId="60" xfId="4657" applyFont="1" applyBorder="1" applyAlignment="1">
      <alignment horizontal="center" vertical="center"/>
    </xf>
    <xf numFmtId="0" fontId="87" fillId="0" borderId="52" xfId="4657" applyFont="1" applyBorder="1" applyAlignment="1">
      <alignment horizontal="center" vertical="center"/>
    </xf>
    <xf numFmtId="0" fontId="2" fillId="0" borderId="61" xfId="4657" applyBorder="1"/>
    <xf numFmtId="0" fontId="2" fillId="0" borderId="91" xfId="4657" applyBorder="1"/>
    <xf numFmtId="0" fontId="2" fillId="0" borderId="71" xfId="4657" applyBorder="1"/>
    <xf numFmtId="0" fontId="2" fillId="0" borderId="133" xfId="4657" applyBorder="1"/>
    <xf numFmtId="0" fontId="0" fillId="0" borderId="122" xfId="4657" applyFont="1" applyBorder="1"/>
    <xf numFmtId="0" fontId="2" fillId="0" borderId="122" xfId="4657" applyBorder="1"/>
    <xf numFmtId="0" fontId="2" fillId="0" borderId="134" xfId="4657" applyBorder="1"/>
    <xf numFmtId="0" fontId="60" fillId="2" borderId="125" xfId="0" applyFont="1" applyFill="1" applyBorder="1" applyAlignment="1">
      <alignment vertical="center" wrapText="1"/>
    </xf>
    <xf numFmtId="195" fontId="60" fillId="2" borderId="122" xfId="0" quotePrefix="1" applyNumberFormat="1" applyFont="1" applyFill="1" applyBorder="1" applyAlignment="1">
      <alignment vertical="center" wrapText="1"/>
    </xf>
    <xf numFmtId="195" fontId="60" fillId="2" borderId="122" xfId="0" applyNumberFormat="1" applyFont="1" applyFill="1" applyBorder="1" applyAlignment="1">
      <alignment vertical="center" wrapText="1"/>
    </xf>
    <xf numFmtId="0" fontId="87" fillId="87" borderId="139" xfId="4657" applyFont="1" applyFill="1" applyBorder="1" applyAlignment="1">
      <alignment horizontal="center"/>
    </xf>
    <xf numFmtId="0" fontId="87" fillId="87" borderId="9" xfId="4657" applyFont="1" applyFill="1" applyBorder="1" applyAlignment="1">
      <alignment horizontal="center"/>
    </xf>
    <xf numFmtId="0" fontId="87" fillId="87" borderId="140" xfId="4657" applyFont="1" applyFill="1" applyBorder="1" applyAlignment="1">
      <alignment horizontal="center"/>
    </xf>
    <xf numFmtId="4" fontId="112" fillId="3" borderId="137" xfId="44077" applyFont="1" applyFill="1" applyBorder="1">
      <alignment vertical="center"/>
    </xf>
    <xf numFmtId="4" fontId="60" fillId="3" borderId="131" xfId="44077" applyFont="1" applyFill="1" applyBorder="1">
      <alignment vertical="center"/>
    </xf>
    <xf numFmtId="4" fontId="60" fillId="3" borderId="131" xfId="44077" applyFont="1" applyFill="1" applyBorder="1" applyAlignment="1">
      <alignment horizontal="center" vertical="center"/>
    </xf>
    <xf numFmtId="0" fontId="2" fillId="0" borderId="138" xfId="4657" applyBorder="1"/>
    <xf numFmtId="4" fontId="124" fillId="87" borderId="50" xfId="44077" applyFont="1" applyFill="1" applyBorder="1" applyAlignment="1">
      <alignment horizontal="center" vertical="center"/>
    </xf>
    <xf numFmtId="4" fontId="124" fillId="87" borderId="69" xfId="44077" applyFont="1" applyFill="1" applyBorder="1" applyAlignment="1">
      <alignment horizontal="center" vertical="center"/>
    </xf>
    <xf numFmtId="4" fontId="124" fillId="87" borderId="50" xfId="44077" applyFont="1" applyFill="1" applyBorder="1" applyAlignment="1">
      <alignment horizontal="center" vertical="center" wrapText="1"/>
    </xf>
    <xf numFmtId="211" fontId="124" fillId="87" borderId="50" xfId="44077" applyNumberFormat="1" applyFont="1" applyFill="1" applyBorder="1" applyAlignment="1">
      <alignment horizontal="center" vertical="center" wrapText="1"/>
    </xf>
    <xf numFmtId="211" fontId="124" fillId="87" borderId="50" xfId="44077" applyNumberFormat="1" applyFont="1" applyFill="1" applyBorder="1" applyAlignment="1">
      <alignment horizontal="center" vertical="center"/>
    </xf>
    <xf numFmtId="4" fontId="124" fillId="87" borderId="37" xfId="44077" applyFont="1" applyFill="1" applyBorder="1" applyAlignment="1">
      <alignment horizontal="center" vertical="center" wrapText="1"/>
    </xf>
    <xf numFmtId="4" fontId="124" fillId="87" borderId="42" xfId="44077" applyFont="1" applyFill="1" applyBorder="1" applyAlignment="1">
      <alignment horizontal="center" vertical="center" wrapText="1"/>
    </xf>
    <xf numFmtId="4" fontId="124" fillId="87" borderId="126" xfId="44077" applyFont="1" applyFill="1" applyBorder="1" applyAlignment="1">
      <alignment horizontal="center" vertical="center" wrapText="1"/>
    </xf>
    <xf numFmtId="4" fontId="124" fillId="87" borderId="58" xfId="44077" applyFont="1" applyFill="1" applyBorder="1" applyAlignment="1">
      <alignment horizontal="center" vertical="center"/>
    </xf>
    <xf numFmtId="4" fontId="124" fillId="87" borderId="68" xfId="44077" applyFont="1" applyFill="1" applyBorder="1" applyAlignment="1">
      <alignment horizontal="center" vertical="center"/>
    </xf>
    <xf numFmtId="4" fontId="124" fillId="87" borderId="58" xfId="44077" applyFont="1" applyFill="1" applyBorder="1" applyAlignment="1">
      <alignment horizontal="center" vertical="center" wrapText="1"/>
    </xf>
    <xf numFmtId="211" fontId="124" fillId="87" borderId="58" xfId="44077" applyNumberFormat="1" applyFont="1" applyFill="1" applyBorder="1" applyAlignment="1">
      <alignment horizontal="center" vertical="center" wrapText="1"/>
    </xf>
    <xf numFmtId="211" fontId="124" fillId="87" borderId="58" xfId="44077" applyNumberFormat="1" applyFont="1" applyFill="1" applyBorder="1" applyAlignment="1">
      <alignment horizontal="center" vertical="center"/>
    </xf>
    <xf numFmtId="4" fontId="124" fillId="87" borderId="39" xfId="44077" applyFont="1" applyFill="1" applyBorder="1" applyAlignment="1">
      <alignment horizontal="center" vertical="center" wrapText="1"/>
    </xf>
    <xf numFmtId="211" fontId="124" fillId="87" borderId="39" xfId="44077" applyNumberFormat="1" applyFont="1" applyFill="1" applyBorder="1" applyAlignment="1">
      <alignment horizontal="center" vertical="center" wrapText="1"/>
    </xf>
    <xf numFmtId="4" fontId="125" fillId="3" borderId="39" xfId="44077" applyFont="1" applyFill="1" applyBorder="1" applyAlignment="1">
      <alignment horizontal="center" vertical="center"/>
    </xf>
    <xf numFmtId="4" fontId="125" fillId="3" borderId="37" xfId="44077" applyFont="1" applyFill="1" applyBorder="1" applyAlignment="1">
      <alignment horizontal="left" vertical="center"/>
    </xf>
    <xf numFmtId="2" fontId="125" fillId="0" borderId="39" xfId="44077" applyNumberFormat="1" applyFont="1" applyBorder="1" applyAlignment="1">
      <alignment horizontal="center" vertical="center"/>
    </xf>
    <xf numFmtId="212" fontId="125" fillId="0" borderId="39" xfId="44077" applyNumberFormat="1" applyFont="1" applyBorder="1" applyAlignment="1">
      <alignment horizontal="center" vertical="center"/>
    </xf>
    <xf numFmtId="10" fontId="125" fillId="0" borderId="37" xfId="44077" applyNumberFormat="1" applyFont="1" applyBorder="1" applyAlignment="1">
      <alignment horizontal="center" vertical="center"/>
    </xf>
    <xf numFmtId="4" fontId="125" fillId="3" borderId="37" xfId="44077" applyFont="1" applyFill="1" applyBorder="1">
      <alignment vertical="center"/>
    </xf>
    <xf numFmtId="4" fontId="125" fillId="3" borderId="42" xfId="44077" applyFont="1" applyFill="1" applyBorder="1">
      <alignment vertical="center"/>
    </xf>
    <xf numFmtId="4" fontId="125" fillId="87" borderId="39" xfId="44077" applyFont="1" applyFill="1" applyBorder="1" applyAlignment="1">
      <alignment horizontal="center" vertical="center"/>
    </xf>
    <xf numFmtId="10" fontId="125" fillId="87" borderId="39" xfId="44077" applyNumberFormat="1" applyFont="1" applyFill="1" applyBorder="1" applyAlignment="1">
      <alignment horizontal="center" vertical="center"/>
    </xf>
    <xf numFmtId="4" fontId="125" fillId="87" borderId="50" xfId="44077" applyFont="1" applyFill="1" applyBorder="1" applyAlignment="1">
      <alignment horizontal="center" vertical="center"/>
    </xf>
    <xf numFmtId="0" fontId="4" fillId="0" borderId="61" xfId="4657" applyFont="1" applyBorder="1"/>
    <xf numFmtId="0" fontId="4" fillId="0" borderId="0" xfId="4657" applyFont="1"/>
    <xf numFmtId="0" fontId="126" fillId="0" borderId="0" xfId="4657" applyFont="1" applyAlignment="1">
      <alignment horizontal="right"/>
    </xf>
    <xf numFmtId="10" fontId="124" fillId="87" borderId="39" xfId="44077" applyNumberFormat="1" applyFont="1" applyFill="1" applyBorder="1" applyAlignment="1">
      <alignment horizontal="center" vertical="center"/>
    </xf>
    <xf numFmtId="3" fontId="60" fillId="0" borderId="0" xfId="4657" applyNumberFormat="1" applyFont="1" applyAlignment="1">
      <alignment horizontal="left"/>
    </xf>
    <xf numFmtId="0" fontId="127" fillId="0" borderId="0" xfId="4657" applyFont="1"/>
    <xf numFmtId="0" fontId="87" fillId="87" borderId="139" xfId="4657" applyFont="1" applyFill="1" applyBorder="1"/>
    <xf numFmtId="10" fontId="87" fillId="87" borderId="11" xfId="4657" applyNumberFormat="1" applyFont="1" applyFill="1" applyBorder="1" applyAlignment="1">
      <alignment horizontal="center"/>
    </xf>
    <xf numFmtId="0" fontId="2" fillId="0" borderId="68" xfId="4657" applyBorder="1"/>
    <xf numFmtId="0" fontId="2" fillId="0" borderId="60" xfId="4657" applyBorder="1"/>
    <xf numFmtId="0" fontId="2" fillId="0" borderId="52" xfId="4657" applyBorder="1"/>
    <xf numFmtId="194" fontId="0" fillId="2" borderId="0" xfId="0" applyNumberFormat="1" applyFill="1"/>
    <xf numFmtId="0" fontId="128" fillId="2" borderId="1" xfId="0" applyFont="1" applyFill="1" applyBorder="1" applyAlignment="1">
      <alignment horizontal="center" vertical="center"/>
    </xf>
    <xf numFmtId="0" fontId="128" fillId="2" borderId="2" xfId="0" applyFont="1" applyFill="1" applyBorder="1" applyAlignment="1">
      <alignment horizontal="center" vertical="center"/>
    </xf>
    <xf numFmtId="0" fontId="128" fillId="2" borderId="3" xfId="0" applyFont="1" applyFill="1" applyBorder="1" applyAlignment="1">
      <alignment horizontal="center" vertical="center"/>
    </xf>
    <xf numFmtId="0" fontId="4" fillId="2" borderId="0" xfId="0" applyFont="1" applyFill="1"/>
    <xf numFmtId="0" fontId="128" fillId="2" borderId="4" xfId="0" applyFont="1" applyFill="1" applyBorder="1" applyAlignment="1">
      <alignment horizontal="center" vertical="center"/>
    </xf>
    <xf numFmtId="0" fontId="128" fillId="2" borderId="0" xfId="0" applyFont="1" applyFill="1" applyAlignment="1">
      <alignment horizontal="center" vertical="center"/>
    </xf>
    <xf numFmtId="0" fontId="128" fillId="2" borderId="5" xfId="0" applyFont="1" applyFill="1" applyBorder="1" applyAlignment="1">
      <alignment horizontal="center" vertical="center"/>
    </xf>
    <xf numFmtId="0" fontId="128" fillId="2" borderId="65" xfId="0" applyFont="1" applyFill="1" applyBorder="1" applyAlignment="1">
      <alignment horizontal="center" vertical="center"/>
    </xf>
    <xf numFmtId="0" fontId="128" fillId="2" borderId="60" xfId="0" applyFont="1" applyFill="1" applyBorder="1" applyAlignment="1">
      <alignment horizontal="center" vertical="center"/>
    </xf>
    <xf numFmtId="0" fontId="128" fillId="2" borderId="53" xfId="0" applyFont="1" applyFill="1" applyBorder="1" applyAlignment="1">
      <alignment horizontal="center" vertical="center"/>
    </xf>
    <xf numFmtId="0" fontId="125" fillId="2" borderId="120" xfId="0" applyFont="1" applyFill="1" applyBorder="1" applyAlignment="1">
      <alignment horizontal="center" vertical="center"/>
    </xf>
    <xf numFmtId="0" fontId="125" fillId="2" borderId="91" xfId="0" applyFont="1" applyFill="1" applyBorder="1" applyAlignment="1">
      <alignment horizontal="center" vertical="center"/>
    </xf>
    <xf numFmtId="0" fontId="125" fillId="2" borderId="114" xfId="0" applyFont="1" applyFill="1" applyBorder="1" applyAlignment="1">
      <alignment horizontal="center" vertical="center"/>
    </xf>
    <xf numFmtId="0" fontId="60" fillId="2" borderId="127" xfId="0" applyFont="1" applyFill="1" applyBorder="1" applyAlignment="1">
      <alignment horizontal="justify" vertical="center"/>
    </xf>
    <xf numFmtId="0" fontId="60" fillId="2" borderId="110" xfId="0" applyFont="1" applyFill="1" applyBorder="1" applyAlignment="1">
      <alignment horizontal="justify" vertical="center"/>
    </xf>
    <xf numFmtId="0" fontId="60" fillId="2" borderId="112" xfId="0" applyFont="1" applyFill="1" applyBorder="1" applyAlignment="1">
      <alignment horizontal="justify" vertical="center"/>
    </xf>
    <xf numFmtId="0" fontId="60" fillId="2" borderId="124" xfId="0" applyFont="1" applyFill="1" applyBorder="1" applyAlignment="1">
      <alignment vertical="center"/>
    </xf>
    <xf numFmtId="0" fontId="60" fillId="2" borderId="125" xfId="0" applyFont="1" applyFill="1" applyBorder="1" applyAlignment="1">
      <alignment horizontal="justify" vertical="center" wrapText="1"/>
    </xf>
    <xf numFmtId="0" fontId="60" fillId="2" borderId="128" xfId="0" applyFont="1" applyFill="1" applyBorder="1" applyAlignment="1">
      <alignment horizontal="justify" vertical="center" wrapText="1"/>
    </xf>
    <xf numFmtId="0" fontId="60" fillId="2" borderId="121" xfId="0" applyFont="1" applyFill="1" applyBorder="1" applyAlignment="1">
      <alignment horizontal="justify" vertical="center"/>
    </xf>
    <xf numFmtId="195" fontId="60" fillId="2" borderId="122" xfId="0" quotePrefix="1" applyNumberFormat="1" applyFont="1" applyFill="1" applyBorder="1" applyAlignment="1">
      <alignment horizontal="justify" vertical="center" wrapText="1"/>
    </xf>
    <xf numFmtId="195" fontId="60" fillId="2" borderId="122" xfId="0" applyNumberFormat="1" applyFont="1" applyFill="1" applyBorder="1" applyAlignment="1">
      <alignment horizontal="justify" vertical="center" wrapText="1"/>
    </xf>
    <xf numFmtId="195" fontId="60" fillId="2" borderId="123" xfId="0" applyNumberFormat="1" applyFont="1" applyFill="1" applyBorder="1" applyAlignment="1">
      <alignment horizontal="justify" vertical="center" wrapText="1"/>
    </xf>
    <xf numFmtId="195" fontId="60" fillId="2" borderId="122" xfId="0" applyNumberFormat="1" applyFont="1" applyFill="1" applyBorder="1" applyAlignment="1">
      <alignment horizontal="justify" vertical="center" wrapText="1"/>
    </xf>
    <xf numFmtId="195" fontId="60" fillId="2" borderId="123" xfId="0" applyNumberFormat="1" applyFont="1" applyFill="1" applyBorder="1" applyAlignment="1">
      <alignment horizontal="justify" vertical="center" wrapText="1"/>
    </xf>
    <xf numFmtId="0" fontId="125" fillId="2" borderId="4" xfId="0" applyFont="1" applyFill="1" applyBorder="1" applyAlignment="1">
      <alignment horizontal="justify" vertical="center"/>
    </xf>
    <xf numFmtId="0" fontId="60" fillId="2" borderId="0" xfId="0" applyFont="1" applyFill="1" applyAlignment="1">
      <alignment horizontal="justify" vertical="center"/>
    </xf>
    <xf numFmtId="194" fontId="4" fillId="2" borderId="0" xfId="0" applyNumberFormat="1" applyFont="1" applyFill="1" applyAlignment="1">
      <alignment horizontal="justify" vertical="center"/>
    </xf>
    <xf numFmtId="0" fontId="4" fillId="2" borderId="5" xfId="0" applyFont="1" applyFill="1" applyBorder="1" applyAlignment="1">
      <alignment horizontal="justify" vertical="center"/>
    </xf>
    <xf numFmtId="194" fontId="129" fillId="98" borderId="10" xfId="0" applyNumberFormat="1" applyFont="1" applyFill="1" applyBorder="1" applyAlignment="1">
      <alignment horizontal="center" vertical="center"/>
    </xf>
    <xf numFmtId="194" fontId="129" fillId="98" borderId="9" xfId="0" applyNumberFormat="1" applyFont="1" applyFill="1" applyBorder="1" applyAlignment="1">
      <alignment horizontal="center" vertical="center"/>
    </xf>
    <xf numFmtId="194" fontId="129" fillId="98" borderId="11" xfId="0" applyNumberFormat="1" applyFont="1" applyFill="1" applyBorder="1" applyAlignment="1">
      <alignment horizontal="center" vertical="center"/>
    </xf>
    <xf numFmtId="0" fontId="60" fillId="2" borderId="4" xfId="15570" applyFont="1" applyFill="1" applyBorder="1" applyAlignment="1">
      <alignment vertical="center"/>
    </xf>
    <xf numFmtId="0" fontId="60" fillId="2" borderId="0" xfId="15570" applyFont="1" applyFill="1" applyAlignment="1">
      <alignment vertical="center"/>
    </xf>
    <xf numFmtId="194" fontId="60" fillId="2" borderId="0" xfId="15570" applyNumberFormat="1" applyFont="1" applyFill="1" applyAlignment="1">
      <alignment vertical="center"/>
    </xf>
    <xf numFmtId="0" fontId="60" fillId="2" borderId="5" xfId="15570" applyFont="1" applyFill="1" applyBorder="1" applyAlignment="1">
      <alignment vertical="center"/>
    </xf>
    <xf numFmtId="0" fontId="84" fillId="99" borderId="6" xfId="15570" applyFont="1" applyFill="1" applyBorder="1" applyAlignment="1">
      <alignment horizontal="center" vertical="center"/>
    </xf>
    <xf numFmtId="0" fontId="84" fillId="99" borderId="7" xfId="15570" applyFont="1" applyFill="1" applyBorder="1" applyAlignment="1">
      <alignment horizontal="center" vertical="center"/>
    </xf>
    <xf numFmtId="0" fontId="84" fillId="99" borderId="137" xfId="15570" applyFont="1" applyFill="1" applyBorder="1" applyAlignment="1">
      <alignment horizontal="center" vertical="center"/>
    </xf>
    <xf numFmtId="0" fontId="112" fillId="87" borderId="38" xfId="15570" applyFont="1" applyFill="1" applyBorder="1" applyAlignment="1">
      <alignment horizontal="center" vertical="center"/>
    </xf>
    <xf numFmtId="0" fontId="112" fillId="87" borderId="39" xfId="15570" applyFont="1" applyFill="1" applyBorder="1" applyAlignment="1">
      <alignment horizontal="center" vertical="center"/>
    </xf>
    <xf numFmtId="194" fontId="112" fillId="87" borderId="37" xfId="15570" applyNumberFormat="1" applyFont="1" applyFill="1" applyBorder="1" applyAlignment="1">
      <alignment horizontal="center" vertical="center"/>
    </xf>
    <xf numFmtId="194" fontId="112" fillId="87" borderId="74" xfId="15570" applyNumberFormat="1" applyFont="1" applyFill="1" applyBorder="1" applyAlignment="1">
      <alignment horizontal="center" vertical="center"/>
    </xf>
    <xf numFmtId="0" fontId="60" fillId="0" borderId="120" xfId="15570" applyFont="1" applyBorder="1" applyAlignment="1">
      <alignment vertical="center"/>
    </xf>
    <xf numFmtId="0" fontId="60" fillId="0" borderId="77" xfId="15570" applyFont="1" applyBorder="1" applyAlignment="1">
      <alignment vertical="center"/>
    </xf>
    <xf numFmtId="10" fontId="60" fillId="0" borderId="90" xfId="2" applyNumberFormat="1" applyFont="1" applyFill="1" applyBorder="1" applyAlignment="1">
      <alignment horizontal="center" vertical="center"/>
    </xf>
    <xf numFmtId="10" fontId="60" fillId="0" borderId="114" xfId="2" applyNumberFormat="1" applyFont="1" applyFill="1" applyBorder="1" applyAlignment="1">
      <alignment horizontal="center" vertical="center"/>
    </xf>
    <xf numFmtId="0" fontId="60" fillId="0" borderId="121" xfId="15570" applyFont="1" applyBorder="1" applyAlignment="1">
      <alignment vertical="center"/>
    </xf>
    <xf numFmtId="0" fontId="60" fillId="0" borderId="134" xfId="15570" applyFont="1" applyBorder="1" applyAlignment="1">
      <alignment vertical="center"/>
    </xf>
    <xf numFmtId="10" fontId="60" fillId="0" borderId="133" xfId="2" applyNumberFormat="1" applyFont="1" applyFill="1" applyBorder="1" applyAlignment="1">
      <alignment horizontal="center" vertical="center"/>
    </xf>
    <xf numFmtId="10" fontId="60" fillId="0" borderId="123" xfId="2" applyNumberFormat="1" applyFont="1" applyFill="1" applyBorder="1" applyAlignment="1">
      <alignment horizontal="center" vertical="center"/>
    </xf>
    <xf numFmtId="0" fontId="60" fillId="0" borderId="124" xfId="15570" applyFont="1" applyBorder="1" applyAlignment="1">
      <alignment vertical="center"/>
    </xf>
    <xf numFmtId="0" fontId="60" fillId="0" borderId="141" xfId="15570" applyFont="1" applyBorder="1" applyAlignment="1">
      <alignment vertical="center"/>
    </xf>
    <xf numFmtId="0" fontId="60" fillId="0" borderId="129" xfId="15570" applyFont="1" applyBorder="1" applyAlignment="1">
      <alignment vertical="center"/>
    </xf>
    <xf numFmtId="0" fontId="60" fillId="0" borderId="94" xfId="15570" applyFont="1" applyBorder="1" applyAlignment="1">
      <alignment vertical="center"/>
    </xf>
    <xf numFmtId="10" fontId="60" fillId="0" borderId="92" xfId="2" applyNumberFormat="1" applyFont="1" applyFill="1" applyBorder="1" applyAlignment="1">
      <alignment horizontal="center" vertical="center"/>
    </xf>
    <xf numFmtId="10" fontId="60" fillId="0" borderId="103" xfId="2" applyNumberFormat="1" applyFont="1" applyFill="1" applyBorder="1" applyAlignment="1">
      <alignment horizontal="center" vertical="center"/>
    </xf>
    <xf numFmtId="0" fontId="112" fillId="100" borderId="38" xfId="15570" applyFont="1" applyFill="1" applyBorder="1" applyAlignment="1">
      <alignment horizontal="right" vertical="center"/>
    </xf>
    <xf numFmtId="0" fontId="112" fillId="100" borderId="39" xfId="15570" applyFont="1" applyFill="1" applyBorder="1" applyAlignment="1">
      <alignment horizontal="right" vertical="center"/>
    </xf>
    <xf numFmtId="10" fontId="112" fillId="100" borderId="90" xfId="2" applyNumberFormat="1" applyFont="1" applyFill="1" applyBorder="1" applyAlignment="1">
      <alignment horizontal="center" vertical="center"/>
    </xf>
    <xf numFmtId="10" fontId="112" fillId="100" borderId="114" xfId="2" applyNumberFormat="1" applyFont="1" applyFill="1" applyBorder="1" applyAlignment="1">
      <alignment horizontal="center" vertical="center"/>
    </xf>
    <xf numFmtId="0" fontId="60" fillId="0" borderId="98" xfId="15570" applyFont="1" applyBorder="1" applyAlignment="1">
      <alignment vertical="center"/>
    </xf>
    <xf numFmtId="0" fontId="60" fillId="0" borderId="126" xfId="15570" applyFont="1" applyBorder="1" applyAlignment="1">
      <alignment vertical="center"/>
    </xf>
    <xf numFmtId="10" fontId="60" fillId="53" borderId="133" xfId="2" applyNumberFormat="1" applyFont="1" applyFill="1" applyBorder="1" applyAlignment="1">
      <alignment horizontal="center" vertical="center"/>
    </xf>
    <xf numFmtId="10" fontId="60" fillId="53" borderId="123" xfId="2" applyNumberFormat="1" applyFont="1" applyFill="1" applyBorder="1" applyAlignment="1">
      <alignment horizontal="center" vertical="center"/>
    </xf>
    <xf numFmtId="0" fontId="112" fillId="100" borderId="98" xfId="15570" applyFont="1" applyFill="1" applyBorder="1" applyAlignment="1">
      <alignment vertical="center"/>
    </xf>
    <xf numFmtId="0" fontId="112" fillId="100" borderId="42" xfId="15570" applyFont="1" applyFill="1" applyBorder="1" applyAlignment="1">
      <alignment horizontal="right" vertical="center"/>
    </xf>
    <xf numFmtId="0" fontId="112" fillId="87" borderId="38" xfId="15570" applyFont="1" applyFill="1" applyBorder="1" applyAlignment="1">
      <alignment horizontal="right" vertical="center"/>
    </xf>
    <xf numFmtId="0" fontId="112" fillId="87" borderId="39" xfId="15570" applyFont="1" applyFill="1" applyBorder="1" applyAlignment="1">
      <alignment horizontal="right" vertical="center"/>
    </xf>
    <xf numFmtId="10" fontId="112" fillId="87" borderId="37" xfId="2" applyNumberFormat="1" applyFont="1" applyFill="1" applyBorder="1" applyAlignment="1">
      <alignment horizontal="center" vertical="center"/>
    </xf>
    <xf numFmtId="10" fontId="112" fillId="87" borderId="74" xfId="2" applyNumberFormat="1" applyFont="1" applyFill="1" applyBorder="1" applyAlignment="1">
      <alignment horizontal="center" vertical="center"/>
    </xf>
    <xf numFmtId="0" fontId="84" fillId="99" borderId="142" xfId="15570" applyFont="1" applyFill="1" applyBorder="1" applyAlignment="1">
      <alignment horizontal="right" vertical="center"/>
    </xf>
    <xf numFmtId="0" fontId="84" fillId="99" borderId="143" xfId="15570" applyFont="1" applyFill="1" applyBorder="1" applyAlignment="1">
      <alignment horizontal="right" vertical="center"/>
    </xf>
    <xf numFmtId="0" fontId="84" fillId="99" borderId="41" xfId="15570" applyFont="1" applyFill="1" applyBorder="1" applyAlignment="1">
      <alignment horizontal="right" vertical="center"/>
    </xf>
    <xf numFmtId="10" fontId="84" fillId="99" borderId="40" xfId="2" applyNumberFormat="1" applyFont="1" applyFill="1" applyBorder="1" applyAlignment="1">
      <alignment horizontal="center" vertical="center"/>
    </xf>
    <xf numFmtId="194" fontId="130" fillId="53" borderId="10" xfId="0" applyNumberFormat="1" applyFont="1" applyFill="1" applyBorder="1" applyAlignment="1">
      <alignment horizontal="center" vertical="center"/>
    </xf>
    <xf numFmtId="194" fontId="130" fillId="53" borderId="9" xfId="0" applyNumberFormat="1" applyFont="1" applyFill="1" applyBorder="1" applyAlignment="1">
      <alignment horizontal="center" vertical="center"/>
    </xf>
    <xf numFmtId="194" fontId="130" fillId="53" borderId="11" xfId="0" applyNumberFormat="1" applyFont="1" applyFill="1" applyBorder="1" applyAlignment="1">
      <alignment horizontal="center" vertical="center"/>
    </xf>
    <xf numFmtId="49" fontId="125" fillId="0" borderId="130" xfId="0" applyNumberFormat="1" applyFont="1" applyBorder="1" applyAlignment="1">
      <alignment horizontal="justify" vertical="center" wrapText="1"/>
    </xf>
    <xf numFmtId="49" fontId="125" fillId="0" borderId="131" xfId="0" applyNumberFormat="1" applyFont="1" applyBorder="1" applyAlignment="1">
      <alignment horizontal="justify" vertical="center" wrapText="1"/>
    </xf>
    <xf numFmtId="49" fontId="125" fillId="0" borderId="132" xfId="0" applyNumberFormat="1" applyFont="1" applyBorder="1" applyAlignment="1">
      <alignment horizontal="justify" vertical="center" wrapText="1"/>
    </xf>
    <xf numFmtId="9" fontId="124" fillId="53" borderId="56" xfId="2" applyFont="1" applyFill="1" applyBorder="1" applyAlignment="1">
      <alignment horizontal="center" vertical="center"/>
    </xf>
    <xf numFmtId="0" fontId="126" fillId="53" borderId="50" xfId="0" applyFont="1" applyFill="1" applyBorder="1" applyAlignment="1">
      <alignment horizontal="center" vertical="center"/>
    </xf>
    <xf numFmtId="0" fontId="126" fillId="53" borderId="50" xfId="0" applyFont="1" applyFill="1" applyBorder="1" applyAlignment="1">
      <alignment horizontal="center" vertical="center"/>
    </xf>
    <xf numFmtId="0" fontId="126" fillId="53" borderId="69" xfId="0" applyFont="1" applyFill="1" applyBorder="1" applyAlignment="1">
      <alignment horizontal="center" vertical="center"/>
    </xf>
    <xf numFmtId="0" fontId="126" fillId="53" borderId="50" xfId="0" applyFont="1" applyFill="1" applyBorder="1" applyAlignment="1">
      <alignment horizontal="center" vertical="center" wrapText="1"/>
    </xf>
    <xf numFmtId="0" fontId="126" fillId="53" borderId="108" xfId="0" applyFont="1" applyFill="1" applyBorder="1" applyAlignment="1">
      <alignment horizontal="center" vertical="center" wrapText="1"/>
    </xf>
    <xf numFmtId="9" fontId="124" fillId="53" borderId="57" xfId="2" applyFont="1" applyFill="1" applyBorder="1" applyAlignment="1">
      <alignment horizontal="center" vertical="center"/>
    </xf>
    <xf numFmtId="0" fontId="126" fillId="53" borderId="58" xfId="0" applyFont="1" applyFill="1" applyBorder="1" applyAlignment="1">
      <alignment horizontal="center" vertical="center"/>
    </xf>
    <xf numFmtId="0" fontId="126" fillId="53" borderId="58" xfId="0" applyFont="1" applyFill="1" applyBorder="1" applyAlignment="1">
      <alignment horizontal="center" vertical="center"/>
    </xf>
    <xf numFmtId="0" fontId="126" fillId="53" borderId="68" xfId="0" applyFont="1" applyFill="1" applyBorder="1" applyAlignment="1">
      <alignment horizontal="center" vertical="center"/>
    </xf>
    <xf numFmtId="0" fontId="126" fillId="53" borderId="53" xfId="0" applyFont="1" applyFill="1" applyBorder="1" applyAlignment="1">
      <alignment horizontal="center" vertical="center" wrapText="1"/>
    </xf>
    <xf numFmtId="9" fontId="131" fillId="0" borderId="98" xfId="2" applyFont="1" applyBorder="1" applyAlignment="1">
      <alignment horizontal="center"/>
    </xf>
    <xf numFmtId="2" fontId="131" fillId="0" borderId="39" xfId="0" applyNumberFormat="1" applyFont="1" applyBorder="1" applyAlignment="1">
      <alignment horizontal="center"/>
    </xf>
    <xf numFmtId="2" fontId="131" fillId="0" borderId="126" xfId="0" applyNumberFormat="1" applyFont="1" applyBorder="1" applyAlignment="1">
      <alignment horizontal="center"/>
    </xf>
    <xf numFmtId="10" fontId="131" fillId="0" borderId="37" xfId="2" applyNumberFormat="1" applyFont="1" applyFill="1" applyBorder="1" applyAlignment="1">
      <alignment horizontal="center"/>
    </xf>
    <xf numFmtId="10" fontId="131" fillId="0" borderId="39" xfId="2" applyNumberFormat="1" applyFont="1" applyFill="1" applyBorder="1" applyAlignment="1">
      <alignment horizontal="center"/>
    </xf>
    <xf numFmtId="10" fontId="131" fillId="0" borderId="74" xfId="2" applyNumberFormat="1" applyFont="1" applyBorder="1" applyAlignment="1">
      <alignment horizontal="center"/>
    </xf>
    <xf numFmtId="0" fontId="72" fillId="2" borderId="0" xfId="0" applyFont="1" applyFill="1"/>
    <xf numFmtId="9" fontId="132" fillId="0" borderId="98" xfId="2" applyFont="1" applyBorder="1" applyAlignment="1">
      <alignment horizontal="left"/>
    </xf>
    <xf numFmtId="9" fontId="132" fillId="0" borderId="42" xfId="2" applyFont="1" applyBorder="1" applyAlignment="1">
      <alignment horizontal="left"/>
    </xf>
    <xf numFmtId="2" fontId="132" fillId="0" borderId="39" xfId="0" applyNumberFormat="1" applyFont="1" applyBorder="1" applyAlignment="1">
      <alignment horizontal="center"/>
    </xf>
    <xf numFmtId="10" fontId="132" fillId="0" borderId="39" xfId="2" applyNumberFormat="1" applyFont="1" applyBorder="1" applyAlignment="1">
      <alignment horizontal="center"/>
    </xf>
    <xf numFmtId="10" fontId="132" fillId="0" borderId="74" xfId="2" applyNumberFormat="1" applyFont="1" applyBorder="1" applyAlignment="1">
      <alignment horizontal="center"/>
    </xf>
    <xf numFmtId="0" fontId="133" fillId="0" borderId="98" xfId="0" applyFont="1" applyBorder="1" applyAlignment="1">
      <alignment horizontal="left"/>
    </xf>
    <xf numFmtId="0" fontId="133" fillId="0" borderId="42" xfId="0" applyFont="1" applyBorder="1" applyAlignment="1">
      <alignment horizontal="left"/>
    </xf>
    <xf numFmtId="0" fontId="133" fillId="0" borderId="39" xfId="0" applyFont="1" applyBorder="1"/>
    <xf numFmtId="0" fontId="133" fillId="0" borderId="39" xfId="0" applyFont="1" applyBorder="1" applyAlignment="1">
      <alignment horizontal="left"/>
    </xf>
    <xf numFmtId="10" fontId="133" fillId="53" borderId="39" xfId="2" applyNumberFormat="1" applyFont="1" applyFill="1" applyBorder="1" applyAlignment="1">
      <alignment horizontal="center"/>
    </xf>
    <xf numFmtId="0" fontId="0" fillId="2" borderId="43" xfId="0" applyFill="1" applyBorder="1"/>
    <xf numFmtId="10" fontId="0" fillId="2" borderId="0" xfId="0" applyNumberFormat="1" applyFill="1"/>
    <xf numFmtId="0" fontId="133" fillId="0" borderId="99" xfId="0" applyFont="1" applyBorder="1" applyAlignment="1">
      <alignment horizontal="left"/>
    </xf>
    <xf numFmtId="0" fontId="133" fillId="0" borderId="70" xfId="0" applyFont="1" applyBorder="1" applyAlignment="1">
      <alignment horizontal="left"/>
    </xf>
    <xf numFmtId="0" fontId="133" fillId="0" borderId="108" xfId="0" applyFont="1" applyBorder="1" applyAlignment="1">
      <alignment horizontal="left"/>
    </xf>
    <xf numFmtId="0" fontId="124" fillId="2" borderId="4" xfId="15570" applyFont="1" applyFill="1" applyBorder="1" applyAlignment="1">
      <alignment vertical="center"/>
    </xf>
    <xf numFmtId="0" fontId="125" fillId="2" borderId="0" xfId="15570" applyFont="1" applyFill="1" applyAlignment="1">
      <alignment vertical="center"/>
    </xf>
    <xf numFmtId="194" fontId="125" fillId="2" borderId="0" xfId="15570" applyNumberFormat="1" applyFont="1" applyFill="1" applyAlignment="1">
      <alignment vertical="center"/>
    </xf>
    <xf numFmtId="0" fontId="125" fillId="2" borderId="5" xfId="15570" applyFont="1" applyFill="1" applyBorder="1" applyAlignment="1">
      <alignment vertical="center"/>
    </xf>
    <xf numFmtId="0" fontId="125" fillId="2" borderId="4" xfId="15570" applyFont="1" applyFill="1" applyBorder="1" applyAlignment="1">
      <alignment horizontal="left" vertical="center" wrapText="1"/>
    </xf>
    <xf numFmtId="0" fontId="125" fillId="2" borderId="0" xfId="15570" applyFont="1" applyFill="1" applyAlignment="1">
      <alignment horizontal="left" vertical="center" wrapText="1"/>
    </xf>
    <xf numFmtId="0" fontId="125" fillId="2" borderId="5" xfId="15570" applyFont="1" applyFill="1" applyBorder="1" applyAlignment="1">
      <alignment horizontal="left" vertical="center" wrapText="1"/>
    </xf>
    <xf numFmtId="0" fontId="4" fillId="2" borderId="19" xfId="0" applyFont="1" applyFill="1" applyBorder="1"/>
    <xf numFmtId="0" fontId="4" fillId="2" borderId="18" xfId="0" applyFont="1" applyFill="1" applyBorder="1"/>
    <xf numFmtId="194" fontId="4" fillId="2" borderId="18" xfId="0" applyNumberFormat="1" applyFont="1" applyFill="1" applyBorder="1"/>
    <xf numFmtId="0" fontId="4" fillId="2" borderId="17" xfId="0" applyFont="1" applyFill="1" applyBorder="1"/>
    <xf numFmtId="194" fontId="129" fillId="101" borderId="10" xfId="0" applyNumberFormat="1" applyFont="1" applyFill="1" applyBorder="1" applyAlignment="1">
      <alignment horizontal="center" vertical="center"/>
    </xf>
    <xf numFmtId="194" fontId="129" fillId="101" borderId="9" xfId="0" applyNumberFormat="1" applyFont="1" applyFill="1" applyBorder="1" applyAlignment="1">
      <alignment horizontal="center" vertical="center"/>
    </xf>
    <xf numFmtId="194" fontId="129" fillId="101" borderId="11" xfId="0" applyNumberFormat="1" applyFont="1" applyFill="1" applyBorder="1" applyAlignment="1">
      <alignment horizontal="center" vertical="center"/>
    </xf>
    <xf numFmtId="0" fontId="84" fillId="101" borderId="6" xfId="15570" applyFont="1" applyFill="1" applyBorder="1" applyAlignment="1">
      <alignment horizontal="center" vertical="center"/>
    </xf>
    <xf numFmtId="0" fontId="84" fillId="101" borderId="7" xfId="15570" applyFont="1" applyFill="1" applyBorder="1" applyAlignment="1">
      <alignment horizontal="center" vertical="center"/>
    </xf>
    <xf numFmtId="0" fontId="84" fillId="101" borderId="137" xfId="15570" applyFont="1" applyFill="1" applyBorder="1" applyAlignment="1">
      <alignment horizontal="center" vertical="center"/>
    </xf>
    <xf numFmtId="0" fontId="112" fillId="102" borderId="38" xfId="15570" applyFont="1" applyFill="1" applyBorder="1" applyAlignment="1">
      <alignment horizontal="center" vertical="center"/>
    </xf>
    <xf numFmtId="0" fontId="112" fillId="102" borderId="39" xfId="15570" applyFont="1" applyFill="1" applyBorder="1" applyAlignment="1">
      <alignment horizontal="center" vertical="center"/>
    </xf>
    <xf numFmtId="194" fontId="112" fillId="102" borderId="37" xfId="15570" applyNumberFormat="1" applyFont="1" applyFill="1" applyBorder="1" applyAlignment="1">
      <alignment horizontal="center" vertical="center"/>
    </xf>
    <xf numFmtId="194" fontId="112" fillId="102" borderId="74" xfId="15570" applyNumberFormat="1" applyFont="1" applyFill="1" applyBorder="1" applyAlignment="1">
      <alignment horizontal="center" vertical="center"/>
    </xf>
    <xf numFmtId="0" fontId="112" fillId="53" borderId="38" xfId="15570" applyFont="1" applyFill="1" applyBorder="1" applyAlignment="1">
      <alignment horizontal="right" vertical="center"/>
    </xf>
    <xf numFmtId="0" fontId="112" fillId="53" borderId="39" xfId="15570" applyFont="1" applyFill="1" applyBorder="1" applyAlignment="1">
      <alignment horizontal="right" vertical="center"/>
    </xf>
    <xf numFmtId="10" fontId="112" fillId="53" borderId="90" xfId="2" applyNumberFormat="1" applyFont="1" applyFill="1" applyBorder="1" applyAlignment="1">
      <alignment horizontal="center" vertical="center"/>
    </xf>
    <xf numFmtId="10" fontId="112" fillId="53" borderId="114" xfId="2" applyNumberFormat="1" applyFont="1" applyFill="1" applyBorder="1" applyAlignment="1">
      <alignment horizontal="center" vertical="center"/>
    </xf>
    <xf numFmtId="0" fontId="112" fillId="53" borderId="98" xfId="15570" applyFont="1" applyFill="1" applyBorder="1" applyAlignment="1">
      <alignment vertical="center"/>
    </xf>
    <xf numFmtId="0" fontId="112" fillId="53" borderId="42" xfId="15570" applyFont="1" applyFill="1" applyBorder="1" applyAlignment="1">
      <alignment horizontal="right" vertical="center"/>
    </xf>
    <xf numFmtId="0" fontId="112" fillId="102" borderId="38" xfId="15570" applyFont="1" applyFill="1" applyBorder="1" applyAlignment="1">
      <alignment horizontal="right" vertical="center"/>
    </xf>
    <xf numFmtId="0" fontId="112" fillId="102" borderId="39" xfId="15570" applyFont="1" applyFill="1" applyBorder="1" applyAlignment="1">
      <alignment horizontal="right" vertical="center"/>
    </xf>
    <xf numFmtId="10" fontId="112" fillId="102" borderId="37" xfId="2" applyNumberFormat="1" applyFont="1" applyFill="1" applyBorder="1" applyAlignment="1">
      <alignment horizontal="center" vertical="center"/>
    </xf>
    <xf numFmtId="10" fontId="112" fillId="102" borderId="74" xfId="2" applyNumberFormat="1" applyFont="1" applyFill="1" applyBorder="1" applyAlignment="1">
      <alignment horizontal="center" vertical="center"/>
    </xf>
    <xf numFmtId="0" fontId="84" fillId="101" borderId="142" xfId="15570" applyFont="1" applyFill="1" applyBorder="1" applyAlignment="1">
      <alignment horizontal="right" vertical="center"/>
    </xf>
    <xf numFmtId="0" fontId="84" fillId="101" borderId="143" xfId="15570" applyFont="1" applyFill="1" applyBorder="1" applyAlignment="1">
      <alignment horizontal="right" vertical="center"/>
    </xf>
    <xf numFmtId="0" fontId="84" fillId="101" borderId="41" xfId="15570" applyFont="1" applyFill="1" applyBorder="1" applyAlignment="1">
      <alignment horizontal="right" vertical="center"/>
    </xf>
    <xf numFmtId="10" fontId="84" fillId="101" borderId="40" xfId="2" applyNumberFormat="1" applyFont="1" applyFill="1" applyBorder="1" applyAlignment="1">
      <alignment horizontal="center" vertical="center"/>
    </xf>
    <xf numFmtId="2" fontId="131" fillId="0" borderId="42" xfId="0" applyNumberFormat="1" applyFont="1" applyBorder="1" applyAlignment="1">
      <alignment horizontal="center"/>
    </xf>
    <xf numFmtId="0" fontId="125" fillId="2" borderId="19" xfId="15570" applyFont="1" applyFill="1" applyBorder="1" applyAlignment="1">
      <alignment horizontal="left" vertical="center" wrapText="1"/>
    </xf>
    <xf numFmtId="0" fontId="125" fillId="2" borderId="18" xfId="15570" applyFont="1" applyFill="1" applyBorder="1" applyAlignment="1">
      <alignment horizontal="left" vertical="center" wrapText="1"/>
    </xf>
    <xf numFmtId="0" fontId="125" fillId="2" borderId="17" xfId="15570" applyFont="1" applyFill="1" applyBorder="1" applyAlignment="1">
      <alignment horizontal="left" vertical="center" wrapText="1"/>
    </xf>
    <xf numFmtId="4" fontId="97" fillId="2" borderId="4" xfId="0" applyNumberFormat="1" applyFont="1" applyFill="1" applyBorder="1" applyAlignment="1">
      <alignment horizontal="center" vertical="center"/>
    </xf>
    <xf numFmtId="0" fontId="100" fillId="2" borderId="98" xfId="0" applyFont="1" applyFill="1" applyBorder="1" applyAlignment="1">
      <alignment horizontal="center" vertical="center"/>
    </xf>
    <xf numFmtId="0" fontId="100" fillId="2" borderId="42" xfId="0" applyFont="1" applyFill="1" applyBorder="1" applyAlignment="1">
      <alignment horizontal="center" vertical="center"/>
    </xf>
    <xf numFmtId="0" fontId="100" fillId="2" borderId="74" xfId="0" applyFont="1" applyFill="1" applyBorder="1" applyAlignment="1">
      <alignment horizontal="center" vertical="center"/>
    </xf>
    <xf numFmtId="0" fontId="101" fillId="2" borderId="91" xfId="0" applyFont="1" applyFill="1" applyBorder="1" applyAlignment="1">
      <alignment horizontal="justify" vertical="center"/>
    </xf>
    <xf numFmtId="0" fontId="101" fillId="2" borderId="77" xfId="0" applyFont="1" applyFill="1" applyBorder="1" applyAlignment="1">
      <alignment horizontal="justify" vertical="center"/>
    </xf>
    <xf numFmtId="0" fontId="101" fillId="2" borderId="133" xfId="0" applyFont="1" applyFill="1" applyBorder="1" applyAlignment="1">
      <alignment vertical="center" wrapText="1"/>
    </xf>
    <xf numFmtId="17" fontId="101" fillId="2" borderId="122" xfId="0" quotePrefix="1" applyNumberFormat="1" applyFont="1" applyFill="1" applyBorder="1" applyAlignment="1">
      <alignment horizontal="justify" vertical="center" wrapText="1"/>
    </xf>
    <xf numFmtId="0" fontId="101" fillId="2" borderId="122" xfId="0" applyFont="1" applyFill="1" applyBorder="1" applyAlignment="1">
      <alignment horizontal="justify" vertical="center" wrapText="1"/>
    </xf>
    <xf numFmtId="0" fontId="101" fillId="2" borderId="123" xfId="0" applyFont="1" applyFill="1" applyBorder="1" applyAlignment="1">
      <alignment horizontal="justify" vertical="center" wrapText="1"/>
    </xf>
    <xf numFmtId="0" fontId="101" fillId="2" borderId="121" xfId="0" applyFont="1" applyFill="1" applyBorder="1" applyAlignment="1">
      <alignment vertical="center"/>
    </xf>
    <xf numFmtId="0" fontId="101" fillId="0" borderId="122" xfId="0" applyFont="1" applyBorder="1" applyAlignment="1">
      <alignment horizontal="left" vertical="center" wrapText="1"/>
    </xf>
    <xf numFmtId="0" fontId="101" fillId="0" borderId="134" xfId="0" applyFont="1" applyBorder="1" applyAlignment="1">
      <alignment horizontal="left" vertical="center" wrapText="1"/>
    </xf>
    <xf numFmtId="0" fontId="100" fillId="2" borderId="142" xfId="0" applyFont="1" applyFill="1" applyBorder="1" applyAlignment="1">
      <alignment horizontal="center" vertical="center"/>
    </xf>
    <xf numFmtId="0" fontId="100" fillId="2" borderId="143" xfId="0" applyFont="1" applyFill="1" applyBorder="1" applyAlignment="1">
      <alignment horizontal="center" vertical="center"/>
    </xf>
    <xf numFmtId="0" fontId="100" fillId="2" borderId="144" xfId="0" applyFont="1" applyFill="1" applyBorder="1" applyAlignment="1">
      <alignment horizontal="center" vertical="center"/>
    </xf>
    <xf numFmtId="0" fontId="101" fillId="2" borderId="19" xfId="15570" applyFont="1" applyFill="1" applyBorder="1" applyAlignment="1">
      <alignment horizontal="center" vertical="center"/>
    </xf>
    <xf numFmtId="0" fontId="101" fillId="2" borderId="18" xfId="15570" applyFont="1" applyFill="1" applyBorder="1" applyAlignment="1">
      <alignment horizontal="center" vertical="center"/>
    </xf>
    <xf numFmtId="0" fontId="101" fillId="2" borderId="17" xfId="15570" applyFont="1" applyFill="1" applyBorder="1" applyAlignment="1">
      <alignment horizontal="center" vertical="center"/>
    </xf>
    <xf numFmtId="0" fontId="136" fillId="2" borderId="4" xfId="15570" applyFont="1" applyFill="1" applyBorder="1" applyAlignment="1">
      <alignment horizontal="center" vertical="center"/>
    </xf>
    <xf numFmtId="0" fontId="136" fillId="2" borderId="0" xfId="15570" applyFont="1" applyFill="1" applyAlignment="1">
      <alignment horizontal="center" vertical="center"/>
    </xf>
    <xf numFmtId="0" fontId="136" fillId="2" borderId="5" xfId="15570" applyFont="1" applyFill="1" applyBorder="1" applyAlignment="1">
      <alignment horizontal="center" vertical="center"/>
    </xf>
    <xf numFmtId="4" fontId="97" fillId="2" borderId="0" xfId="0" applyNumberFormat="1" applyFont="1" applyFill="1" applyAlignment="1">
      <alignment horizontal="center" vertical="center"/>
    </xf>
    <xf numFmtId="4" fontId="97" fillId="2" borderId="5" xfId="0" applyNumberFormat="1" applyFont="1" applyFill="1" applyBorder="1" applyAlignment="1">
      <alignment horizontal="center" vertical="center"/>
    </xf>
    <xf numFmtId="0" fontId="100" fillId="2" borderId="42" xfId="0" applyFont="1" applyFill="1" applyBorder="1" applyAlignment="1">
      <alignment horizontal="center" vertical="center"/>
    </xf>
    <xf numFmtId="0" fontId="98" fillId="2" borderId="42" xfId="0" applyFont="1" applyFill="1" applyBorder="1"/>
    <xf numFmtId="0" fontId="98" fillId="2" borderId="74" xfId="0" applyFont="1" applyFill="1" applyBorder="1"/>
    <xf numFmtId="0" fontId="101" fillId="2" borderId="122" xfId="0" applyFont="1" applyFill="1" applyBorder="1" applyAlignment="1">
      <alignment horizontal="justify" vertical="center" wrapText="1"/>
    </xf>
    <xf numFmtId="195" fontId="101" fillId="2" borderId="91" xfId="0" applyNumberFormat="1" applyFont="1" applyFill="1" applyBorder="1" applyAlignment="1">
      <alignment horizontal="justify" vertical="center"/>
    </xf>
    <xf numFmtId="195" fontId="101" fillId="2" borderId="0" xfId="0" applyNumberFormat="1" applyFont="1" applyFill="1" applyAlignment="1">
      <alignment horizontal="justify" vertical="center"/>
    </xf>
    <xf numFmtId="0" fontId="98" fillId="2" borderId="5" xfId="0" applyFont="1" applyFill="1" applyBorder="1"/>
    <xf numFmtId="0" fontId="101" fillId="2" borderId="134" xfId="0" applyFont="1" applyFill="1" applyBorder="1" applyAlignment="1">
      <alignment horizontal="justify" vertical="center" wrapText="1"/>
    </xf>
    <xf numFmtId="17" fontId="101" fillId="2" borderId="93" xfId="0" quotePrefix="1" applyNumberFormat="1" applyFont="1" applyFill="1" applyBorder="1" applyAlignment="1">
      <alignment horizontal="left" vertical="center" wrapText="1"/>
    </xf>
    <xf numFmtId="17" fontId="101" fillId="2" borderId="122" xfId="0" quotePrefix="1" applyNumberFormat="1" applyFont="1" applyFill="1" applyBorder="1" applyAlignment="1">
      <alignment horizontal="justify" vertical="center" wrapText="1"/>
    </xf>
    <xf numFmtId="0" fontId="101" fillId="2" borderId="93" xfId="0" applyFont="1" applyFill="1" applyBorder="1" applyAlignment="1">
      <alignment horizontal="justify" vertical="center" wrapText="1"/>
    </xf>
    <xf numFmtId="0" fontId="98" fillId="2" borderId="93" xfId="0" applyFont="1" applyFill="1" applyBorder="1"/>
    <xf numFmtId="0" fontId="98" fillId="2" borderId="103" xfId="0" applyFont="1" applyFill="1" applyBorder="1"/>
    <xf numFmtId="0" fontId="100" fillId="2" borderId="99" xfId="0" applyFont="1" applyFill="1" applyBorder="1" applyAlignment="1">
      <alignment horizontal="center" vertical="center"/>
    </xf>
    <xf numFmtId="0" fontId="100" fillId="2" borderId="70" xfId="0" applyFont="1" applyFill="1" applyBorder="1" applyAlignment="1">
      <alignment horizontal="center" vertical="center"/>
    </xf>
    <xf numFmtId="0" fontId="100" fillId="2" borderId="0" xfId="0" applyFont="1" applyFill="1" applyAlignment="1">
      <alignment horizontal="center" vertical="center"/>
    </xf>
    <xf numFmtId="0" fontId="96" fillId="2" borderId="5" xfId="0" applyFont="1" applyFill="1" applyBorder="1"/>
    <xf numFmtId="0" fontId="101" fillId="0" borderId="0" xfId="15570" applyFont="1" applyAlignment="1">
      <alignment horizontal="justify" vertical="center"/>
    </xf>
    <xf numFmtId="0" fontId="101" fillId="0" borderId="0" xfId="15570" applyFont="1" applyAlignment="1">
      <alignment horizontal="justify" vertical="center"/>
    </xf>
    <xf numFmtId="0" fontId="101" fillId="2" borderId="131" xfId="15570" applyFont="1" applyFill="1" applyBorder="1" applyAlignment="1">
      <alignment horizontal="center" vertical="center"/>
    </xf>
    <xf numFmtId="0" fontId="103" fillId="90" borderId="56" xfId="15570" applyFont="1" applyFill="1" applyBorder="1" applyAlignment="1">
      <alignment horizontal="center" vertical="center" wrapText="1"/>
    </xf>
    <xf numFmtId="0" fontId="103" fillId="90" borderId="50" xfId="15570" applyFont="1" applyFill="1" applyBorder="1" applyAlignment="1">
      <alignment horizontal="center" vertical="center" wrapText="1"/>
    </xf>
    <xf numFmtId="0" fontId="103" fillId="90" borderId="37" xfId="15570" applyFont="1" applyFill="1" applyBorder="1" applyAlignment="1">
      <alignment horizontal="center" vertical="center" wrapText="1"/>
    </xf>
    <xf numFmtId="0" fontId="103" fillId="90" borderId="126" xfId="15570" applyFont="1" applyFill="1" applyBorder="1" applyAlignment="1">
      <alignment horizontal="center" vertical="center" wrapText="1"/>
    </xf>
    <xf numFmtId="0" fontId="103" fillId="90" borderId="42" xfId="15570" applyFont="1" applyFill="1" applyBorder="1" applyAlignment="1">
      <alignment horizontal="center" vertical="center" wrapText="1"/>
    </xf>
    <xf numFmtId="0" fontId="103" fillId="90" borderId="74" xfId="15570" applyFont="1" applyFill="1" applyBorder="1" applyAlignment="1">
      <alignment horizontal="center" vertical="center" wrapText="1"/>
    </xf>
    <xf numFmtId="0" fontId="103" fillId="90" borderId="57" xfId="15570" applyFont="1" applyFill="1" applyBorder="1" applyAlignment="1">
      <alignment horizontal="center" vertical="center" wrapText="1"/>
    </xf>
    <xf numFmtId="0" fontId="103" fillId="90" borderId="58" xfId="15570" applyFont="1" applyFill="1" applyBorder="1" applyAlignment="1">
      <alignment horizontal="center" vertical="center" wrapText="1"/>
    </xf>
    <xf numFmtId="0" fontId="103" fillId="90" borderId="58" xfId="15570" applyFont="1" applyFill="1" applyBorder="1" applyAlignment="1">
      <alignment horizontal="center" vertical="center" wrapText="1"/>
    </xf>
    <xf numFmtId="0" fontId="103" fillId="90" borderId="53" xfId="15570" applyFont="1" applyFill="1" applyBorder="1" applyAlignment="1">
      <alignment horizontal="center" vertical="center" wrapText="1"/>
    </xf>
    <xf numFmtId="0" fontId="101" fillId="2" borderId="56" xfId="15570" applyFont="1" applyFill="1" applyBorder="1" applyAlignment="1">
      <alignment horizontal="center" vertical="center" wrapText="1"/>
    </xf>
    <xf numFmtId="0" fontId="101" fillId="0" borderId="39" xfId="15570" applyFont="1" applyBorder="1" applyAlignment="1">
      <alignment horizontal="justify" vertical="center"/>
    </xf>
    <xf numFmtId="213" fontId="101" fillId="0" borderId="39" xfId="15570" applyNumberFormat="1" applyFont="1" applyBorder="1" applyAlignment="1">
      <alignment horizontal="center" vertical="center"/>
    </xf>
    <xf numFmtId="193" fontId="101" fillId="2" borderId="39" xfId="15570" applyNumberFormat="1" applyFont="1" applyFill="1" applyBorder="1" applyAlignment="1">
      <alignment horizontal="center" vertical="center"/>
    </xf>
    <xf numFmtId="4" fontId="101" fillId="0" borderId="39" xfId="15570" applyNumberFormat="1" applyFont="1" applyBorder="1" applyAlignment="1">
      <alignment horizontal="center" vertical="center"/>
    </xf>
    <xf numFmtId="4" fontId="103" fillId="88" borderId="39" xfId="15570" applyNumberFormat="1" applyFont="1" applyFill="1" applyBorder="1" applyAlignment="1">
      <alignment horizontal="center" vertical="center"/>
    </xf>
    <xf numFmtId="4" fontId="101" fillId="0" borderId="126" xfId="15570" applyNumberFormat="1" applyFont="1" applyBorder="1" applyAlignment="1">
      <alignment horizontal="center" vertical="center"/>
    </xf>
    <xf numFmtId="4" fontId="101" fillId="0" borderId="74" xfId="15570" applyNumberFormat="1" applyFont="1" applyBorder="1" applyAlignment="1">
      <alignment horizontal="center" vertical="center"/>
    </xf>
    <xf numFmtId="4" fontId="101" fillId="2" borderId="0" xfId="0" applyNumberFormat="1" applyFont="1" applyFill="1"/>
    <xf numFmtId="0" fontId="101" fillId="2" borderId="51" xfId="15570" applyFont="1" applyFill="1" applyBorder="1" applyAlignment="1">
      <alignment horizontal="center" vertical="center" wrapText="1"/>
    </xf>
    <xf numFmtId="0" fontId="101" fillId="0" borderId="39" xfId="15570" applyFont="1" applyBorder="1" applyAlignment="1">
      <alignment horizontal="left" vertical="center" wrapText="1"/>
    </xf>
    <xf numFmtId="4" fontId="101" fillId="2" borderId="145" xfId="15570" applyNumberFormat="1" applyFont="1" applyFill="1" applyBorder="1" applyAlignment="1">
      <alignment horizontal="center" vertical="center"/>
    </xf>
    <xf numFmtId="213" fontId="101" fillId="0" borderId="145" xfId="15570" applyNumberFormat="1" applyFont="1" applyBorder="1" applyAlignment="1">
      <alignment horizontal="center" vertical="center"/>
    </xf>
    <xf numFmtId="4" fontId="101" fillId="0" borderId="145" xfId="15570" applyNumberFormat="1" applyFont="1" applyBorder="1" applyAlignment="1">
      <alignment horizontal="center" vertical="center"/>
    </xf>
    <xf numFmtId="0" fontId="101" fillId="2" borderId="146" xfId="15570" applyFont="1" applyFill="1" applyBorder="1" applyAlignment="1">
      <alignment horizontal="center" vertical="center" wrapText="1"/>
    </xf>
    <xf numFmtId="0" fontId="101" fillId="0" borderId="147" xfId="15570" applyFont="1" applyBorder="1" applyAlignment="1">
      <alignment horizontal="justify" vertical="center"/>
    </xf>
    <xf numFmtId="213" fontId="101" fillId="0" borderId="147" xfId="15570" applyNumberFormat="1" applyFont="1" applyBorder="1" applyAlignment="1">
      <alignment horizontal="center" vertical="center"/>
    </xf>
    <xf numFmtId="4" fontId="101" fillId="2" borderId="147" xfId="15570" applyNumberFormat="1" applyFont="1" applyFill="1" applyBorder="1" applyAlignment="1">
      <alignment horizontal="center" vertical="center"/>
    </xf>
    <xf numFmtId="4" fontId="101" fillId="2" borderId="58" xfId="15570" applyNumberFormat="1" applyFont="1" applyFill="1" applyBorder="1" applyAlignment="1">
      <alignment horizontal="center" vertical="center"/>
    </xf>
    <xf numFmtId="213" fontId="101" fillId="0" borderId="58" xfId="15570" applyNumberFormat="1" applyFont="1" applyBorder="1" applyAlignment="1">
      <alignment horizontal="center" vertical="center"/>
    </xf>
    <xf numFmtId="0" fontId="101" fillId="0" borderId="147" xfId="15570" applyFont="1" applyBorder="1" applyAlignment="1">
      <alignment horizontal="center" vertical="center"/>
    </xf>
    <xf numFmtId="0" fontId="101" fillId="2" borderId="147" xfId="15570" applyFont="1" applyFill="1" applyBorder="1" applyAlignment="1">
      <alignment horizontal="center" vertical="center"/>
    </xf>
    <xf numFmtId="193" fontId="101" fillId="2" borderId="147" xfId="15570" applyNumberFormat="1" applyFont="1" applyFill="1" applyBorder="1" applyAlignment="1">
      <alignment horizontal="center" vertical="center"/>
    </xf>
    <xf numFmtId="4" fontId="101" fillId="0" borderId="147" xfId="15570" applyNumberFormat="1" applyFont="1" applyBorder="1" applyAlignment="1">
      <alignment horizontal="center" vertical="center"/>
    </xf>
    <xf numFmtId="4" fontId="103" fillId="88" borderId="147" xfId="15570" applyNumberFormat="1" applyFont="1" applyFill="1" applyBorder="1" applyAlignment="1">
      <alignment horizontal="center" vertical="center"/>
    </xf>
    <xf numFmtId="4" fontId="101" fillId="0" borderId="58" xfId="15570" applyNumberFormat="1" applyFont="1" applyBorder="1" applyAlignment="1">
      <alignment horizontal="center" vertical="center"/>
    </xf>
    <xf numFmtId="4" fontId="101" fillId="0" borderId="148" xfId="15570" applyNumberFormat="1" applyFont="1" applyBorder="1" applyAlignment="1">
      <alignment horizontal="center" vertical="center"/>
    </xf>
    <xf numFmtId="4" fontId="101" fillId="0" borderId="149" xfId="15570" applyNumberFormat="1" applyFont="1" applyBorder="1" applyAlignment="1">
      <alignment horizontal="center" vertical="center"/>
    </xf>
    <xf numFmtId="4" fontId="101" fillId="0" borderId="37" xfId="15570" applyNumberFormat="1" applyFont="1" applyBorder="1" applyAlignment="1">
      <alignment horizontal="center" vertical="center"/>
    </xf>
    <xf numFmtId="0" fontId="101" fillId="0" borderId="146" xfId="15570" applyFont="1" applyBorder="1" applyAlignment="1">
      <alignment horizontal="center" vertical="center" wrapText="1"/>
    </xf>
    <xf numFmtId="4" fontId="96" fillId="2" borderId="0" xfId="0" applyNumberFormat="1" applyFont="1" applyFill="1"/>
    <xf numFmtId="0" fontId="101" fillId="0" borderId="51" xfId="15570" applyFont="1" applyBorder="1" applyAlignment="1">
      <alignment horizontal="center" vertical="center" wrapText="1"/>
    </xf>
    <xf numFmtId="0" fontId="101" fillId="0" borderId="58" xfId="15570" applyFont="1" applyBorder="1" applyAlignment="1">
      <alignment horizontal="center" vertical="center"/>
    </xf>
    <xf numFmtId="0" fontId="101" fillId="0" borderId="145" xfId="15570" applyFont="1" applyBorder="1" applyAlignment="1">
      <alignment horizontal="left" vertical="center" wrapText="1"/>
    </xf>
    <xf numFmtId="0" fontId="101" fillId="0" borderId="58" xfId="15570" applyFont="1" applyBorder="1" applyAlignment="1">
      <alignment horizontal="justify" vertical="center"/>
    </xf>
    <xf numFmtId="0" fontId="101" fillId="2" borderId="147" xfId="15570" applyFont="1" applyFill="1" applyBorder="1" applyAlignment="1">
      <alignment vertical="center"/>
    </xf>
    <xf numFmtId="0" fontId="101" fillId="0" borderId="150" xfId="15570" applyFont="1" applyBorder="1" applyAlignment="1">
      <alignment horizontal="center" vertical="center" wrapText="1"/>
    </xf>
    <xf numFmtId="0" fontId="101" fillId="2" borderId="50" xfId="15570" applyFont="1" applyFill="1" applyBorder="1" applyAlignment="1">
      <alignment vertical="center"/>
    </xf>
    <xf numFmtId="0" fontId="101" fillId="0" borderId="145" xfId="15570" applyFont="1" applyBorder="1" applyAlignment="1">
      <alignment horizontal="center" vertical="center"/>
    </xf>
    <xf numFmtId="193" fontId="101" fillId="2" borderId="145" xfId="15570" applyNumberFormat="1" applyFont="1" applyFill="1" applyBorder="1" applyAlignment="1">
      <alignment horizontal="center" vertical="center"/>
    </xf>
    <xf numFmtId="4" fontId="101" fillId="0" borderId="50" xfId="15570" applyNumberFormat="1" applyFont="1" applyBorder="1" applyAlignment="1">
      <alignment horizontal="center" vertical="center"/>
    </xf>
    <xf numFmtId="4" fontId="101" fillId="0" borderId="151" xfId="15570" applyNumberFormat="1" applyFont="1" applyBorder="1" applyAlignment="1">
      <alignment horizontal="center" vertical="center"/>
    </xf>
    <xf numFmtId="0" fontId="101" fillId="0" borderId="57" xfId="15570" applyFont="1" applyBorder="1" applyAlignment="1">
      <alignment horizontal="center" vertical="center" wrapText="1"/>
    </xf>
    <xf numFmtId="0" fontId="101" fillId="2" borderId="58" xfId="15570" applyFont="1" applyFill="1" applyBorder="1" applyAlignment="1">
      <alignment horizontal="center" vertical="center"/>
    </xf>
    <xf numFmtId="0" fontId="101" fillId="0" borderId="4" xfId="15570" applyFont="1" applyBorder="1" applyAlignment="1">
      <alignment horizontal="center" vertical="center" wrapText="1"/>
    </xf>
    <xf numFmtId="213" fontId="101" fillId="0" borderId="0" xfId="15570" applyNumberFormat="1" applyFont="1" applyAlignment="1">
      <alignment horizontal="center" vertical="center"/>
    </xf>
    <xf numFmtId="4" fontId="101" fillId="2" borderId="0" xfId="15570" applyNumberFormat="1" applyFont="1" applyFill="1" applyAlignment="1">
      <alignment horizontal="center" vertical="center"/>
    </xf>
    <xf numFmtId="193" fontId="101" fillId="2" borderId="0" xfId="15570" applyNumberFormat="1" applyFont="1" applyFill="1" applyAlignment="1">
      <alignment horizontal="center" vertical="center"/>
    </xf>
    <xf numFmtId="4" fontId="101" fillId="0" borderId="0" xfId="15570" applyNumberFormat="1" applyFont="1" applyAlignment="1">
      <alignment horizontal="center" vertical="center"/>
    </xf>
    <xf numFmtId="4" fontId="101" fillId="0" borderId="0" xfId="15570" applyNumberFormat="1" applyFont="1" applyAlignment="1">
      <alignment vertical="center"/>
    </xf>
    <xf numFmtId="4" fontId="101" fillId="0" borderId="5" xfId="15570" applyNumberFormat="1" applyFont="1" applyBorder="1" applyAlignment="1">
      <alignment horizontal="center" vertical="center"/>
    </xf>
    <xf numFmtId="0" fontId="103" fillId="90" borderId="74" xfId="15570" applyFont="1" applyFill="1" applyBorder="1" applyAlignment="1">
      <alignment horizontal="center" vertical="center" wrapText="1"/>
    </xf>
    <xf numFmtId="4" fontId="101" fillId="2" borderId="147" xfId="15570" applyNumberFormat="1" applyFont="1" applyFill="1" applyBorder="1" applyAlignment="1">
      <alignment horizontal="center" vertical="center" wrapText="1"/>
    </xf>
    <xf numFmtId="4" fontId="101" fillId="2" borderId="58" xfId="15570" applyNumberFormat="1" applyFont="1" applyFill="1" applyBorder="1" applyAlignment="1">
      <alignment horizontal="center" vertical="center" wrapText="1"/>
    </xf>
    <xf numFmtId="0" fontId="96" fillId="2" borderId="70" xfId="0" applyFont="1" applyFill="1" applyBorder="1" applyAlignment="1">
      <alignment horizontal="justify" vertical="center" wrapText="1"/>
    </xf>
    <xf numFmtId="0" fontId="101" fillId="2" borderId="70" xfId="15570" applyFont="1" applyFill="1" applyBorder="1" applyAlignment="1">
      <alignment horizontal="center" vertical="center"/>
    </xf>
    <xf numFmtId="193" fontId="101" fillId="2" borderId="70" xfId="15570" applyNumberFormat="1" applyFont="1" applyFill="1" applyBorder="1" applyAlignment="1">
      <alignment horizontal="center" vertical="center"/>
    </xf>
    <xf numFmtId="4" fontId="101" fillId="0" borderId="70" xfId="15570" applyNumberFormat="1" applyFont="1" applyBorder="1" applyAlignment="1">
      <alignment horizontal="center" vertical="center"/>
    </xf>
    <xf numFmtId="4" fontId="101" fillId="2" borderId="70" xfId="15570" applyNumberFormat="1" applyFont="1" applyFill="1" applyBorder="1" applyAlignment="1">
      <alignment horizontal="center" vertical="center"/>
    </xf>
    <xf numFmtId="0" fontId="96" fillId="2" borderId="0" xfId="0" applyFont="1" applyFill="1" applyAlignment="1">
      <alignment horizontal="justify" vertical="center" wrapText="1"/>
    </xf>
    <xf numFmtId="0" fontId="101" fillId="0" borderId="0" xfId="15570" applyFont="1" applyAlignment="1">
      <alignment horizontal="center" vertical="center" wrapText="1"/>
    </xf>
    <xf numFmtId="194" fontId="137" fillId="0" borderId="1" xfId="44078" applyBorder="1"/>
    <xf numFmtId="194" fontId="137" fillId="0" borderId="2" xfId="44078" applyBorder="1"/>
    <xf numFmtId="194" fontId="137" fillId="0" borderId="3" xfId="44078" applyBorder="1"/>
    <xf numFmtId="194" fontId="137" fillId="0" borderId="0" xfId="44078"/>
    <xf numFmtId="4" fontId="6" fillId="88" borderId="99" xfId="44079" applyFont="1" applyFill="1" applyBorder="1" applyAlignment="1">
      <alignment horizontal="center" vertical="center"/>
    </xf>
    <xf numFmtId="4" fontId="6" fillId="88" borderId="70" xfId="44079" applyFont="1" applyFill="1" applyBorder="1" applyAlignment="1">
      <alignment horizontal="center" vertical="center"/>
    </xf>
    <xf numFmtId="4" fontId="6" fillId="88" borderId="108" xfId="44079" applyFont="1" applyFill="1" applyBorder="1" applyAlignment="1">
      <alignment horizontal="center" vertical="center"/>
    </xf>
    <xf numFmtId="4" fontId="6" fillId="0" borderId="0" xfId="44079" applyFont="1">
      <alignment vertical="center"/>
    </xf>
    <xf numFmtId="4" fontId="6" fillId="88" borderId="65" xfId="44079" applyFont="1" applyFill="1" applyBorder="1" applyAlignment="1">
      <alignment horizontal="center" vertical="center"/>
    </xf>
    <xf numFmtId="4" fontId="6" fillId="88" borderId="60" xfId="44079" applyFont="1" applyFill="1" applyBorder="1" applyAlignment="1">
      <alignment horizontal="center" vertical="center"/>
    </xf>
    <xf numFmtId="4" fontId="6" fillId="88" borderId="53" xfId="44079" applyFont="1" applyFill="1" applyBorder="1" applyAlignment="1">
      <alignment horizontal="center" vertical="center"/>
    </xf>
    <xf numFmtId="4" fontId="6" fillId="0" borderId="4" xfId="44079" applyFont="1" applyBorder="1" applyAlignment="1">
      <alignment horizontal="center" vertical="center"/>
    </xf>
    <xf numFmtId="4" fontId="6" fillId="0" borderId="0" xfId="44079" applyFont="1" applyAlignment="1">
      <alignment horizontal="center" vertical="center"/>
    </xf>
    <xf numFmtId="194" fontId="137" fillId="0" borderId="5" xfId="44078" applyBorder="1"/>
    <xf numFmtId="194" fontId="137" fillId="0" borderId="4" xfId="44078" applyBorder="1"/>
    <xf numFmtId="4" fontId="138" fillId="0" borderId="0" xfId="44079" applyFont="1" applyAlignment="1">
      <alignment vertical="center" wrapText="1"/>
    </xf>
    <xf numFmtId="4" fontId="138" fillId="0" borderId="0" xfId="44079" applyFont="1" applyAlignment="1">
      <alignment horizontal="right" vertical="center" wrapText="1"/>
    </xf>
    <xf numFmtId="4" fontId="138" fillId="0" borderId="0" xfId="44079" applyFont="1" applyAlignment="1">
      <alignment horizontal="center" vertical="center" wrapText="1"/>
    </xf>
    <xf numFmtId="4" fontId="138" fillId="0" borderId="5" xfId="44079" applyFont="1" applyBorder="1" applyAlignment="1">
      <alignment vertical="center" wrapText="1"/>
    </xf>
    <xf numFmtId="194" fontId="137" fillId="0" borderId="0" xfId="44078" applyAlignment="1">
      <alignment horizontal="right"/>
    </xf>
    <xf numFmtId="4" fontId="137" fillId="0" borderId="0" xfId="44078" applyNumberFormat="1" applyAlignment="1">
      <alignment horizontal="left"/>
    </xf>
    <xf numFmtId="4" fontId="137" fillId="0" borderId="0" xfId="44078" applyNumberFormat="1"/>
    <xf numFmtId="4" fontId="6" fillId="0" borderId="0" xfId="44079" applyFont="1" applyAlignment="1">
      <alignment horizontal="left" vertical="center"/>
    </xf>
    <xf numFmtId="4" fontId="5" fillId="0" borderId="0" xfId="44079" applyFont="1" applyAlignment="1">
      <alignment horizontal="right" vertical="center"/>
    </xf>
    <xf numFmtId="4" fontId="6" fillId="0" borderId="0" xfId="44079" applyFont="1" applyAlignment="1">
      <alignment horizontal="right" vertical="center"/>
    </xf>
    <xf numFmtId="4" fontId="6" fillId="0" borderId="5" xfId="44079" applyFont="1" applyBorder="1" applyAlignment="1">
      <alignment horizontal="center" vertical="center"/>
    </xf>
    <xf numFmtId="194" fontId="139" fillId="0" borderId="0" xfId="44078" applyFont="1"/>
    <xf numFmtId="4" fontId="6" fillId="0" borderId="60" xfId="44079" applyFont="1" applyBorder="1" applyAlignment="1">
      <alignment horizontal="left" vertical="center"/>
    </xf>
    <xf numFmtId="4" fontId="140" fillId="0" borderId="0" xfId="44079" applyFont="1" applyAlignment="1">
      <alignment horizontal="right" vertical="center"/>
    </xf>
    <xf numFmtId="4" fontId="6" fillId="0" borderId="60" xfId="44079" applyFont="1" applyBorder="1" applyAlignment="1">
      <alignment horizontal="right" vertical="center"/>
    </xf>
    <xf numFmtId="194" fontId="6" fillId="0" borderId="0" xfId="44078" applyFont="1" applyAlignment="1">
      <alignment horizontal="center" vertical="center" wrapText="1"/>
    </xf>
    <xf numFmtId="194" fontId="137" fillId="0" borderId="71" xfId="44078" applyBorder="1"/>
    <xf numFmtId="194" fontId="5" fillId="92" borderId="39" xfId="44078" applyFont="1" applyFill="1" applyBorder="1"/>
    <xf numFmtId="194" fontId="5" fillId="103" borderId="39" xfId="44078" applyFont="1" applyFill="1" applyBorder="1"/>
    <xf numFmtId="194" fontId="6" fillId="0" borderId="0" xfId="44078" applyFont="1"/>
    <xf numFmtId="194" fontId="137" fillId="0" borderId="70" xfId="44078" applyBorder="1"/>
    <xf numFmtId="194" fontId="137" fillId="0" borderId="66" xfId="44078" applyBorder="1"/>
    <xf numFmtId="194" fontId="137" fillId="0" borderId="52" xfId="44078" applyBorder="1"/>
    <xf numFmtId="194" fontId="137" fillId="0" borderId="52" xfId="44078" applyBorder="1" applyAlignment="1">
      <alignment horizontal="right"/>
    </xf>
    <xf numFmtId="194" fontId="5" fillId="0" borderId="0" xfId="44078" applyFont="1"/>
    <xf numFmtId="4" fontId="6" fillId="89" borderId="50" xfId="44079" applyFont="1" applyFill="1" applyBorder="1" applyAlignment="1">
      <alignment horizontal="center" vertical="center"/>
    </xf>
    <xf numFmtId="4" fontId="6" fillId="0" borderId="0" xfId="44079" applyFont="1" applyAlignment="1">
      <alignment vertical="center" wrapText="1"/>
    </xf>
    <xf numFmtId="4" fontId="6" fillId="104" borderId="50" xfId="44079" applyFont="1" applyFill="1" applyBorder="1" applyAlignment="1">
      <alignment horizontal="center" vertical="center" wrapText="1"/>
    </xf>
    <xf numFmtId="194" fontId="137" fillId="0" borderId="61" xfId="44078" applyBorder="1"/>
    <xf numFmtId="4" fontId="6" fillId="89" borderId="58" xfId="44079" applyFont="1" applyFill="1" applyBorder="1" applyAlignment="1">
      <alignment horizontal="center" vertical="center"/>
    </xf>
    <xf numFmtId="4" fontId="6" fillId="104" borderId="58" xfId="44079" applyFont="1" applyFill="1" applyBorder="1" applyAlignment="1">
      <alignment horizontal="center" vertical="center" wrapText="1"/>
    </xf>
    <xf numFmtId="194" fontId="137" fillId="0" borderId="5" xfId="44078" applyBorder="1" applyAlignment="1">
      <alignment horizontal="right"/>
    </xf>
    <xf numFmtId="4" fontId="137" fillId="0" borderId="5" xfId="44078" applyNumberFormat="1" applyBorder="1"/>
    <xf numFmtId="194" fontId="141" fillId="0" borderId="0" xfId="44078" applyFont="1"/>
    <xf numFmtId="4" fontId="94" fillId="0" borderId="4" xfId="44078" applyNumberFormat="1" applyFont="1" applyBorder="1" applyAlignment="1">
      <alignment horizontal="right"/>
    </xf>
    <xf numFmtId="194" fontId="6" fillId="0" borderId="0" xfId="44078" applyFont="1" applyAlignment="1">
      <alignment vertical="center" wrapText="1"/>
    </xf>
    <xf numFmtId="4" fontId="6" fillId="94" borderId="50" xfId="44079" applyFont="1" applyFill="1" applyBorder="1" applyAlignment="1">
      <alignment horizontal="center" vertical="center" wrapText="1"/>
    </xf>
    <xf numFmtId="4" fontId="6" fillId="94" borderId="58" xfId="44079" applyFont="1" applyFill="1" applyBorder="1" applyAlignment="1">
      <alignment horizontal="center" vertical="center"/>
    </xf>
    <xf numFmtId="4" fontId="137" fillId="0" borderId="0" xfId="44078" applyNumberFormat="1" applyAlignment="1">
      <alignment horizontal="right"/>
    </xf>
    <xf numFmtId="194" fontId="137" fillId="0" borderId="0" xfId="44078" applyAlignment="1">
      <alignment horizontal="left"/>
    </xf>
    <xf numFmtId="4" fontId="5" fillId="0" borderId="4" xfId="44079" applyFont="1" applyBorder="1">
      <alignment vertical="center"/>
    </xf>
    <xf numFmtId="4" fontId="5" fillId="0" borderId="0" xfId="44079" applyFont="1" applyAlignment="1">
      <alignment horizontal="center" vertical="center"/>
    </xf>
    <xf numFmtId="4" fontId="5" fillId="0" borderId="0" xfId="44079" applyFont="1">
      <alignment vertical="center"/>
    </xf>
    <xf numFmtId="4" fontId="5" fillId="0" borderId="0" xfId="44079" applyFont="1" applyAlignment="1">
      <alignment horizontal="left" vertical="center"/>
    </xf>
    <xf numFmtId="4" fontId="6" fillId="90" borderId="1" xfId="44079" applyFont="1" applyFill="1" applyBorder="1" applyAlignment="1">
      <alignment horizontal="center" vertical="center"/>
    </xf>
    <xf numFmtId="4" fontId="6" fillId="90" borderId="2" xfId="44079" applyFont="1" applyFill="1" applyBorder="1" applyAlignment="1">
      <alignment horizontal="center" vertical="center"/>
    </xf>
    <xf numFmtId="4" fontId="6" fillId="90" borderId="13" xfId="44079" applyFont="1" applyFill="1" applyBorder="1" applyAlignment="1">
      <alignment horizontal="center" vertical="center"/>
    </xf>
    <xf numFmtId="4" fontId="6" fillId="90" borderId="12" xfId="44079" applyFont="1" applyFill="1" applyBorder="1" applyAlignment="1">
      <alignment horizontal="center" vertical="center"/>
    </xf>
    <xf numFmtId="4" fontId="6" fillId="90" borderId="3" xfId="44079" applyFont="1" applyFill="1" applyBorder="1" applyAlignment="1">
      <alignment horizontal="center" vertical="center"/>
    </xf>
    <xf numFmtId="4" fontId="6" fillId="90" borderId="19" xfId="44079" applyFont="1" applyFill="1" applyBorder="1" applyAlignment="1">
      <alignment horizontal="center" vertical="center"/>
    </xf>
    <xf numFmtId="4" fontId="6" fillId="90" borderId="18" xfId="44079" applyFont="1" applyFill="1" applyBorder="1" applyAlignment="1">
      <alignment horizontal="center" vertical="center"/>
    </xf>
    <xf numFmtId="4" fontId="6" fillId="90" borderId="96" xfId="44079" applyFont="1" applyFill="1" applyBorder="1" applyAlignment="1">
      <alignment horizontal="center" vertical="center"/>
    </xf>
    <xf numFmtId="4" fontId="6" fillId="90" borderId="14" xfId="44079" applyFont="1" applyFill="1" applyBorder="1" applyAlignment="1">
      <alignment horizontal="center" vertical="center"/>
    </xf>
    <xf numFmtId="4" fontId="6" fillId="90" borderId="17" xfId="44079" applyFont="1" applyFill="1" applyBorder="1" applyAlignment="1">
      <alignment horizontal="center" vertical="center"/>
    </xf>
    <xf numFmtId="0" fontId="5" fillId="0" borderId="4" xfId="36" applyBorder="1"/>
    <xf numFmtId="194" fontId="5" fillId="0" borderId="0" xfId="44078" applyFont="1" applyAlignment="1">
      <alignment horizontal="center" vertical="center"/>
    </xf>
    <xf numFmtId="194" fontId="1" fillId="0" borderId="0" xfId="44078" applyFont="1"/>
    <xf numFmtId="0" fontId="5" fillId="104" borderId="4" xfId="36" applyFill="1" applyBorder="1" applyAlignment="1">
      <alignment horizontal="center" vertical="center" wrapText="1"/>
    </xf>
    <xf numFmtId="0" fontId="5" fillId="104" borderId="71" xfId="36" applyFill="1" applyBorder="1" applyAlignment="1">
      <alignment horizontal="center" vertical="center" wrapText="1"/>
    </xf>
    <xf numFmtId="4" fontId="5" fillId="104" borderId="60" xfId="44079" applyFont="1" applyFill="1" applyBorder="1" applyAlignment="1">
      <alignment horizontal="center" vertical="center"/>
    </xf>
    <xf numFmtId="4" fontId="5" fillId="104" borderId="68" xfId="44079" applyFont="1" applyFill="1" applyBorder="1" applyAlignment="1">
      <alignment horizontal="center" vertical="center"/>
    </xf>
    <xf numFmtId="4" fontId="5" fillId="104" borderId="58" xfId="44079" applyFont="1" applyFill="1" applyBorder="1" applyAlignment="1">
      <alignment horizontal="center" vertical="center"/>
    </xf>
    <xf numFmtId="194" fontId="1" fillId="53" borderId="7" xfId="44078" applyFont="1" applyFill="1" applyBorder="1"/>
    <xf numFmtId="4" fontId="5" fillId="104" borderId="52" xfId="44079" applyFont="1" applyFill="1" applyBorder="1" applyAlignment="1">
      <alignment horizontal="center" vertical="center"/>
    </xf>
    <xf numFmtId="43" fontId="1" fillId="104" borderId="59" xfId="1" applyFont="1" applyFill="1" applyBorder="1" applyAlignment="1">
      <alignment horizontal="center" vertical="center"/>
    </xf>
    <xf numFmtId="194" fontId="1" fillId="0" borderId="0" xfId="44078" applyFont="1" applyAlignment="1">
      <alignment horizontal="left" vertical="center"/>
    </xf>
    <xf numFmtId="0" fontId="5" fillId="104" borderId="65" xfId="36" applyFill="1" applyBorder="1" applyAlignment="1">
      <alignment horizontal="center" vertical="center" wrapText="1"/>
    </xf>
    <xf numFmtId="0" fontId="5" fillId="104" borderId="52" xfId="36" applyFill="1" applyBorder="1" applyAlignment="1">
      <alignment horizontal="center" vertical="center" wrapText="1"/>
    </xf>
    <xf numFmtId="4" fontId="5" fillId="104" borderId="43" xfId="44079" applyFont="1" applyFill="1" applyBorder="1" applyAlignment="1">
      <alignment horizontal="right" vertical="center"/>
    </xf>
    <xf numFmtId="4" fontId="1" fillId="0" borderId="0" xfId="44079" applyFont="1" applyAlignment="1">
      <alignment horizontal="right" vertical="center"/>
    </xf>
    <xf numFmtId="194" fontId="1" fillId="0" borderId="5" xfId="44078" applyFont="1" applyBorder="1" applyAlignment="1">
      <alignment horizontal="left" vertical="center"/>
    </xf>
    <xf numFmtId="0" fontId="6" fillId="104" borderId="98" xfId="36" applyFont="1" applyFill="1" applyBorder="1" applyAlignment="1">
      <alignment horizontal="right" vertical="center" wrapText="1"/>
    </xf>
    <xf numFmtId="0" fontId="6" fillId="104" borderId="42" xfId="36" applyFont="1" applyFill="1" applyBorder="1" applyAlignment="1">
      <alignment horizontal="right" vertical="center" wrapText="1"/>
    </xf>
    <xf numFmtId="4" fontId="6" fillId="104" borderId="126" xfId="36" applyNumberFormat="1" applyFont="1" applyFill="1" applyBorder="1" applyAlignment="1">
      <alignment horizontal="center" vertical="center" wrapText="1"/>
    </xf>
    <xf numFmtId="4" fontId="6" fillId="104" borderId="59" xfId="44079" applyFont="1" applyFill="1" applyBorder="1" applyAlignment="1">
      <alignment horizontal="right" vertical="center"/>
    </xf>
    <xf numFmtId="194" fontId="1" fillId="0" borderId="5" xfId="44078" applyFont="1" applyBorder="1"/>
    <xf numFmtId="0" fontId="5" fillId="105" borderId="99" xfId="36" applyFill="1" applyBorder="1" applyAlignment="1">
      <alignment horizontal="center" vertical="center" wrapText="1"/>
    </xf>
    <xf numFmtId="0" fontId="5" fillId="105" borderId="66" xfId="36" applyFill="1" applyBorder="1" applyAlignment="1">
      <alignment horizontal="center" vertical="center"/>
    </xf>
    <xf numFmtId="4" fontId="5" fillId="105" borderId="42" xfId="44079" applyFont="1" applyFill="1" applyBorder="1" applyAlignment="1">
      <alignment horizontal="center" vertical="center"/>
    </xf>
    <xf numFmtId="4" fontId="5" fillId="105" borderId="37" xfId="44079" applyFont="1" applyFill="1" applyBorder="1" applyAlignment="1">
      <alignment horizontal="center" vertical="center"/>
    </xf>
    <xf numFmtId="4" fontId="5" fillId="105" borderId="39" xfId="44079" applyFont="1" applyFill="1" applyBorder="1" applyAlignment="1">
      <alignment horizontal="center" vertical="center"/>
    </xf>
    <xf numFmtId="4" fontId="5" fillId="105" borderId="126" xfId="44079" applyFont="1" applyFill="1" applyBorder="1" applyAlignment="1">
      <alignment horizontal="center" vertical="center"/>
    </xf>
    <xf numFmtId="43" fontId="1" fillId="105" borderId="43" xfId="1" applyFont="1" applyFill="1" applyBorder="1" applyAlignment="1">
      <alignment horizontal="center" vertical="center"/>
    </xf>
    <xf numFmtId="0" fontId="5" fillId="105" borderId="65" xfId="36" applyFill="1" applyBorder="1" applyAlignment="1">
      <alignment horizontal="center" vertical="center"/>
    </xf>
    <xf numFmtId="0" fontId="5" fillId="105" borderId="52" xfId="36" applyFill="1" applyBorder="1" applyAlignment="1">
      <alignment horizontal="center" vertical="center"/>
    </xf>
    <xf numFmtId="4" fontId="5" fillId="105" borderId="60" xfId="44079" applyFont="1" applyFill="1" applyBorder="1" applyAlignment="1">
      <alignment horizontal="center" vertical="center"/>
    </xf>
    <xf numFmtId="4" fontId="5" fillId="105" borderId="68" xfId="44079" applyFont="1" applyFill="1" applyBorder="1" applyAlignment="1">
      <alignment horizontal="center" vertical="center"/>
    </xf>
    <xf numFmtId="4" fontId="5" fillId="105" borderId="58" xfId="44079" applyFont="1" applyFill="1" applyBorder="1" applyAlignment="1">
      <alignment horizontal="center" vertical="center"/>
    </xf>
    <xf numFmtId="4" fontId="5" fillId="105" borderId="52" xfId="44079" applyFont="1" applyFill="1" applyBorder="1" applyAlignment="1">
      <alignment horizontal="center" vertical="center"/>
    </xf>
    <xf numFmtId="4" fontId="5" fillId="105" borderId="43" xfId="44079" applyFont="1" applyFill="1" applyBorder="1" applyAlignment="1">
      <alignment horizontal="right" vertical="center"/>
    </xf>
    <xf numFmtId="0" fontId="6" fillId="105" borderId="98" xfId="36" applyFont="1" applyFill="1" applyBorder="1" applyAlignment="1">
      <alignment horizontal="right" vertical="center" wrapText="1"/>
    </xf>
    <xf numFmtId="0" fontId="6" fillId="105" borderId="42" xfId="36" applyFont="1" applyFill="1" applyBorder="1" applyAlignment="1">
      <alignment horizontal="right" vertical="center" wrapText="1"/>
    </xf>
    <xf numFmtId="0" fontId="6" fillId="105" borderId="126" xfId="36" applyFont="1" applyFill="1" applyBorder="1" applyAlignment="1">
      <alignment horizontal="right" vertical="center" wrapText="1"/>
    </xf>
    <xf numFmtId="4" fontId="6" fillId="105" borderId="43" xfId="44079" applyFont="1" applyFill="1" applyBorder="1" applyAlignment="1">
      <alignment horizontal="right" vertical="center"/>
    </xf>
    <xf numFmtId="0" fontId="5" fillId="88" borderId="99" xfId="36" applyFill="1" applyBorder="1" applyAlignment="1">
      <alignment horizontal="center" vertical="center" wrapText="1"/>
    </xf>
    <xf numFmtId="0" fontId="5" fillId="88" borderId="66" xfId="36" applyFill="1" applyBorder="1" applyAlignment="1">
      <alignment horizontal="center" vertical="center"/>
    </xf>
    <xf numFmtId="4" fontId="5" fillId="88" borderId="42" xfId="44079" applyFont="1" applyFill="1" applyBorder="1" applyAlignment="1">
      <alignment horizontal="center" vertical="center"/>
    </xf>
    <xf numFmtId="4" fontId="5" fillId="88" borderId="37" xfId="44079" applyFont="1" applyFill="1" applyBorder="1" applyAlignment="1">
      <alignment horizontal="center" vertical="center"/>
    </xf>
    <xf numFmtId="4" fontId="5" fillId="88" borderId="39" xfId="44079" applyFont="1" applyFill="1" applyBorder="1" applyAlignment="1">
      <alignment horizontal="center" vertical="center"/>
    </xf>
    <xf numFmtId="4" fontId="5" fillId="88" borderId="126" xfId="44079" applyFont="1" applyFill="1" applyBorder="1" applyAlignment="1">
      <alignment horizontal="center" vertical="center"/>
    </xf>
    <xf numFmtId="43" fontId="1" fillId="88" borderId="43" xfId="1" applyFont="1" applyFill="1" applyBorder="1" applyAlignment="1">
      <alignment horizontal="center" vertical="center"/>
    </xf>
    <xf numFmtId="0" fontId="5" fillId="88" borderId="65" xfId="36" applyFill="1" applyBorder="1" applyAlignment="1">
      <alignment horizontal="center" vertical="center"/>
    </xf>
    <xf numFmtId="0" fontId="5" fillId="88" borderId="52" xfId="36" applyFill="1" applyBorder="1" applyAlignment="1">
      <alignment horizontal="center" vertical="center"/>
    </xf>
    <xf numFmtId="4" fontId="5" fillId="88" borderId="60" xfId="44079" applyFont="1" applyFill="1" applyBorder="1" applyAlignment="1">
      <alignment horizontal="center" vertical="center"/>
    </xf>
    <xf numFmtId="4" fontId="5" fillId="88" borderId="68" xfId="44079" applyFont="1" applyFill="1" applyBorder="1" applyAlignment="1">
      <alignment horizontal="center" vertical="center"/>
    </xf>
    <xf numFmtId="4" fontId="5" fillId="88" borderId="58" xfId="44079" applyFont="1" applyFill="1" applyBorder="1" applyAlignment="1">
      <alignment horizontal="center" vertical="center"/>
    </xf>
    <xf numFmtId="4" fontId="5" fillId="88" borderId="52" xfId="44079" applyFont="1" applyFill="1" applyBorder="1" applyAlignment="1">
      <alignment horizontal="center" vertical="center"/>
    </xf>
    <xf numFmtId="4" fontId="5" fillId="88" borderId="43" xfId="44079" applyFont="1" applyFill="1" applyBorder="1" applyAlignment="1">
      <alignment horizontal="right" vertical="center"/>
    </xf>
    <xf numFmtId="0" fontId="6" fillId="88" borderId="98" xfId="36" applyFont="1" applyFill="1" applyBorder="1" applyAlignment="1">
      <alignment horizontal="right" vertical="center" wrapText="1"/>
    </xf>
    <xf numFmtId="0" fontId="6" fillId="88" borderId="42" xfId="36" applyFont="1" applyFill="1" applyBorder="1" applyAlignment="1">
      <alignment horizontal="right" vertical="center" wrapText="1"/>
    </xf>
    <xf numFmtId="0" fontId="6" fillId="88" borderId="126" xfId="36" applyFont="1" applyFill="1" applyBorder="1" applyAlignment="1">
      <alignment horizontal="right" vertical="center" wrapText="1"/>
    </xf>
    <xf numFmtId="4" fontId="6" fillId="88" borderId="43" xfId="44079" applyFont="1" applyFill="1" applyBorder="1" applyAlignment="1">
      <alignment horizontal="right" vertical="center"/>
    </xf>
    <xf numFmtId="194" fontId="1" fillId="0" borderId="0" xfId="44078" applyFont="1" applyAlignment="1">
      <alignment horizontal="right"/>
    </xf>
    <xf numFmtId="0" fontId="5" fillId="94" borderId="98" xfId="36" applyFill="1" applyBorder="1" applyAlignment="1">
      <alignment horizontal="center" vertical="center" wrapText="1"/>
    </xf>
    <xf numFmtId="0" fontId="5" fillId="94" borderId="126" xfId="36" applyFill="1" applyBorder="1" applyAlignment="1">
      <alignment horizontal="center" vertical="center"/>
    </xf>
    <xf numFmtId="4" fontId="5" fillId="94" borderId="42" xfId="44079" applyFont="1" applyFill="1" applyBorder="1" applyAlignment="1">
      <alignment horizontal="center" vertical="center"/>
    </xf>
    <xf numFmtId="4" fontId="5" fillId="94" borderId="37" xfId="44079" applyFont="1" applyFill="1" applyBorder="1" applyAlignment="1">
      <alignment horizontal="center" vertical="center"/>
    </xf>
    <xf numFmtId="4" fontId="5" fillId="94" borderId="39" xfId="44079" applyFont="1" applyFill="1" applyBorder="1" applyAlignment="1">
      <alignment horizontal="center" vertical="center"/>
    </xf>
    <xf numFmtId="4" fontId="5" fillId="94" borderId="126" xfId="44079" applyFont="1" applyFill="1" applyBorder="1" applyAlignment="1">
      <alignment horizontal="center" vertical="center"/>
    </xf>
    <xf numFmtId="4" fontId="6" fillId="94" borderId="126" xfId="44079" applyFont="1" applyFill="1" applyBorder="1" applyAlignment="1">
      <alignment horizontal="center" vertical="center"/>
    </xf>
    <xf numFmtId="4" fontId="5" fillId="94" borderId="43" xfId="44079" applyFont="1" applyFill="1" applyBorder="1" applyAlignment="1">
      <alignment horizontal="right" vertical="center"/>
    </xf>
    <xf numFmtId="0" fontId="6" fillId="94" borderId="98" xfId="36" applyFont="1" applyFill="1" applyBorder="1" applyAlignment="1">
      <alignment horizontal="right" vertical="center" wrapText="1"/>
    </xf>
    <xf numFmtId="0" fontId="6" fillId="94" borderId="42" xfId="36" applyFont="1" applyFill="1" applyBorder="1" applyAlignment="1">
      <alignment horizontal="right" vertical="center" wrapText="1"/>
    </xf>
    <xf numFmtId="0" fontId="6" fillId="94" borderId="126" xfId="36" applyFont="1" applyFill="1" applyBorder="1" applyAlignment="1">
      <alignment horizontal="right" vertical="center" wrapText="1"/>
    </xf>
    <xf numFmtId="4" fontId="6" fillId="94" borderId="126" xfId="36" applyNumberFormat="1" applyFont="1" applyFill="1" applyBorder="1" applyAlignment="1">
      <alignment horizontal="center" vertical="center" wrapText="1"/>
    </xf>
    <xf numFmtId="4" fontId="6" fillId="94" borderId="43" xfId="44079" applyFont="1" applyFill="1" applyBorder="1" applyAlignment="1">
      <alignment horizontal="right" vertical="center"/>
    </xf>
    <xf numFmtId="0" fontId="5" fillId="0" borderId="19" xfId="36" applyBorder="1" applyAlignment="1">
      <alignment horizontal="center" vertical="center"/>
    </xf>
    <xf numFmtId="0" fontId="5" fillId="0" borderId="95" xfId="36" applyBorder="1" applyAlignment="1">
      <alignment horizontal="center" vertical="center"/>
    </xf>
    <xf numFmtId="4" fontId="1" fillId="0" borderId="14" xfId="44079" applyFont="1" applyBorder="1" applyAlignment="1">
      <alignment horizontal="center" vertical="center"/>
    </xf>
    <xf numFmtId="4" fontId="1" fillId="0" borderId="96" xfId="44079" applyFont="1" applyBorder="1" applyAlignment="1">
      <alignment horizontal="center" vertical="center"/>
    </xf>
    <xf numFmtId="4" fontId="5" fillId="0" borderId="14" xfId="44079" applyFont="1" applyBorder="1" applyAlignment="1">
      <alignment horizontal="center" vertical="center"/>
    </xf>
    <xf numFmtId="4" fontId="5" fillId="0" borderId="95" xfId="44079" applyFont="1" applyBorder="1" applyAlignment="1">
      <alignment horizontal="center" vertical="center"/>
    </xf>
    <xf numFmtId="194" fontId="137" fillId="0" borderId="14" xfId="44078" applyBorder="1"/>
    <xf numFmtId="4" fontId="57" fillId="0" borderId="17" xfId="44078" applyNumberFormat="1" applyFont="1" applyBorder="1" applyAlignment="1">
      <alignment vertical="center"/>
    </xf>
    <xf numFmtId="194" fontId="142" fillId="0" borderId="1" xfId="44078" applyFont="1" applyBorder="1" applyAlignment="1">
      <alignment horizontal="center" vertical="center"/>
    </xf>
    <xf numFmtId="194" fontId="142" fillId="0" borderId="3" xfId="44078" applyFont="1" applyBorder="1" applyAlignment="1">
      <alignment horizontal="center" vertical="center"/>
    </xf>
    <xf numFmtId="194" fontId="7" fillId="0" borderId="2" xfId="44078" applyFont="1" applyBorder="1" applyAlignment="1">
      <alignment horizontal="center" vertical="center"/>
    </xf>
    <xf numFmtId="194" fontId="7" fillId="0" borderId="3" xfId="44078" applyFont="1" applyBorder="1" applyAlignment="1">
      <alignment horizontal="center" vertical="center"/>
    </xf>
    <xf numFmtId="194" fontId="142" fillId="0" borderId="4" xfId="44078" applyFont="1" applyBorder="1" applyAlignment="1">
      <alignment horizontal="center" vertical="center"/>
    </xf>
    <xf numFmtId="194" fontId="142" fillId="0" borderId="5" xfId="44078" applyFont="1" applyBorder="1" applyAlignment="1">
      <alignment horizontal="center" vertical="center"/>
    </xf>
    <xf numFmtId="194" fontId="7" fillId="0" borderId="0" xfId="44078" applyFont="1" applyAlignment="1">
      <alignment horizontal="center" vertical="center"/>
    </xf>
    <xf numFmtId="194" fontId="7" fillId="0" borderId="5" xfId="44078" applyFont="1" applyBorder="1" applyAlignment="1">
      <alignment horizontal="center" vertical="center"/>
    </xf>
    <xf numFmtId="194" fontId="142" fillId="0" borderId="19" xfId="44078" applyFont="1" applyBorder="1" applyAlignment="1">
      <alignment horizontal="center" vertical="center"/>
    </xf>
    <xf numFmtId="194" fontId="142" fillId="0" borderId="17" xfId="44078" applyFont="1" applyBorder="1" applyAlignment="1">
      <alignment horizontal="center" vertical="center"/>
    </xf>
    <xf numFmtId="194" fontId="7" fillId="0" borderId="18" xfId="44078" applyFont="1" applyBorder="1" applyAlignment="1">
      <alignment horizontal="center" vertical="center"/>
    </xf>
    <xf numFmtId="194" fontId="7" fillId="0" borderId="17" xfId="44078" applyFont="1" applyBorder="1" applyAlignment="1">
      <alignment horizontal="center" vertical="center"/>
    </xf>
    <xf numFmtId="0" fontId="101" fillId="2" borderId="91" xfId="0" applyFont="1" applyFill="1" applyBorder="1" applyAlignment="1">
      <alignment vertical="center"/>
    </xf>
    <xf numFmtId="0" fontId="101" fillId="2" borderId="77" xfId="0" applyFont="1" applyFill="1" applyBorder="1" applyAlignment="1">
      <alignment vertical="center"/>
    </xf>
    <xf numFmtId="0" fontId="101" fillId="2" borderId="152" xfId="0" applyFont="1" applyFill="1" applyBorder="1" applyAlignment="1">
      <alignment vertical="center" wrapText="1"/>
    </xf>
    <xf numFmtId="0" fontId="101" fillId="2" borderId="125" xfId="0" quotePrefix="1" applyFont="1" applyFill="1" applyBorder="1" applyAlignment="1">
      <alignment horizontal="justify" vertical="center" wrapText="1"/>
    </xf>
    <xf numFmtId="0" fontId="101" fillId="2" borderId="141" xfId="0" applyFont="1" applyFill="1" applyBorder="1" applyAlignment="1">
      <alignment horizontal="left" vertical="center" wrapText="1"/>
    </xf>
    <xf numFmtId="194" fontId="102" fillId="53" borderId="10" xfId="0" applyNumberFormat="1" applyFont="1" applyFill="1" applyBorder="1" applyAlignment="1">
      <alignment horizontal="center" vertical="center"/>
    </xf>
    <xf numFmtId="194" fontId="102" fillId="53" borderId="9" xfId="0" applyNumberFormat="1" applyFont="1" applyFill="1" applyBorder="1" applyAlignment="1">
      <alignment horizontal="center" vertical="center"/>
    </xf>
    <xf numFmtId="194" fontId="102" fillId="53" borderId="11" xfId="0" applyNumberFormat="1" applyFont="1" applyFill="1" applyBorder="1" applyAlignment="1">
      <alignment horizontal="center" vertical="center"/>
    </xf>
    <xf numFmtId="0" fontId="96" fillId="2" borderId="99" xfId="0" applyFont="1" applyFill="1" applyBorder="1" applyAlignment="1">
      <alignment horizontal="justify" vertical="center"/>
    </xf>
    <xf numFmtId="0" fontId="96" fillId="2" borderId="70" xfId="0" applyFont="1" applyFill="1" applyBorder="1" applyAlignment="1">
      <alignment horizontal="justify" vertical="center"/>
    </xf>
    <xf numFmtId="0" fontId="96" fillId="2" borderId="108" xfId="0" applyFont="1" applyFill="1" applyBorder="1" applyAlignment="1">
      <alignment horizontal="justify" vertical="center"/>
    </xf>
    <xf numFmtId="0" fontId="103" fillId="90" borderId="39" xfId="0" applyFont="1" applyFill="1" applyBorder="1" applyAlignment="1">
      <alignment horizontal="center" vertical="center"/>
    </xf>
    <xf numFmtId="0" fontId="96" fillId="2" borderId="4" xfId="0" applyFont="1" applyFill="1" applyBorder="1" applyAlignment="1">
      <alignment horizontal="justify" vertical="center"/>
    </xf>
    <xf numFmtId="0" fontId="96" fillId="2" borderId="0" xfId="0" applyFont="1" applyFill="1" applyAlignment="1">
      <alignment horizontal="justify" vertical="center"/>
    </xf>
    <xf numFmtId="0" fontId="96" fillId="2" borderId="5" xfId="0" applyFont="1" applyFill="1" applyBorder="1" applyAlignment="1">
      <alignment horizontal="justify" vertical="center"/>
    </xf>
    <xf numFmtId="0" fontId="107" fillId="90" borderId="39" xfId="0" applyFont="1" applyFill="1" applyBorder="1" applyAlignment="1">
      <alignment horizontal="center" vertical="center"/>
    </xf>
    <xf numFmtId="17" fontId="103" fillId="90" borderId="58" xfId="0" applyNumberFormat="1" applyFont="1" applyFill="1" applyBorder="1" applyAlignment="1">
      <alignment horizontal="center" vertical="center"/>
    </xf>
    <xf numFmtId="0" fontId="96" fillId="2" borderId="65" xfId="0" applyFont="1" applyFill="1" applyBorder="1" applyAlignment="1">
      <alignment horizontal="justify" vertical="center"/>
    </xf>
    <xf numFmtId="0" fontId="96" fillId="2" borderId="60" xfId="0" applyFont="1" applyFill="1" applyBorder="1" applyAlignment="1">
      <alignment horizontal="justify" vertical="center"/>
    </xf>
    <xf numFmtId="0" fontId="96" fillId="2" borderId="53" xfId="0" applyFont="1" applyFill="1" applyBorder="1" applyAlignment="1">
      <alignment horizontal="justify" vertical="center"/>
    </xf>
    <xf numFmtId="0" fontId="101" fillId="2" borderId="39" xfId="0" applyFont="1" applyFill="1" applyBorder="1" applyAlignment="1">
      <alignment horizontal="center" vertical="center"/>
    </xf>
    <xf numFmtId="193" fontId="105" fillId="2" borderId="39" xfId="0" applyNumberFormat="1" applyFont="1" applyFill="1" applyBorder="1" applyAlignment="1">
      <alignment horizontal="center" vertical="center"/>
    </xf>
    <xf numFmtId="214" fontId="101" fillId="2" borderId="39" xfId="0" applyNumberFormat="1" applyFont="1" applyFill="1" applyBorder="1" applyAlignment="1">
      <alignment horizontal="center" vertical="center"/>
    </xf>
    <xf numFmtId="0" fontId="96" fillId="2" borderId="4" xfId="0" applyFont="1" applyFill="1" applyBorder="1"/>
    <xf numFmtId="0" fontId="103" fillId="53" borderId="39" xfId="15570" applyFont="1" applyFill="1" applyBorder="1" applyAlignment="1">
      <alignment horizontal="center" vertical="center" wrapText="1"/>
    </xf>
    <xf numFmtId="2" fontId="101" fillId="2" borderId="0" xfId="15570" applyNumberFormat="1" applyFont="1" applyFill="1" applyAlignment="1">
      <alignment horizontal="center" vertical="center"/>
    </xf>
    <xf numFmtId="0" fontId="101" fillId="2" borderId="39" xfId="15570" applyFont="1" applyFill="1" applyBorder="1" applyAlignment="1">
      <alignment horizontal="center" vertical="center" wrapText="1"/>
    </xf>
    <xf numFmtId="4" fontId="101" fillId="0" borderId="39" xfId="15570" applyNumberFormat="1" applyFont="1" applyBorder="1" applyAlignment="1">
      <alignment horizontal="center" vertical="center" wrapText="1"/>
    </xf>
    <xf numFmtId="2" fontId="96" fillId="2" borderId="0" xfId="0" applyNumberFormat="1" applyFont="1" applyFill="1" applyAlignment="1">
      <alignment horizontal="center"/>
    </xf>
    <xf numFmtId="0" fontId="96" fillId="2" borderId="39" xfId="15570" applyFont="1" applyFill="1" applyBorder="1" applyAlignment="1">
      <alignment horizontal="center" vertical="center" wrapText="1"/>
    </xf>
    <xf numFmtId="2" fontId="96" fillId="2" borderId="0" xfId="0" applyNumberFormat="1" applyFont="1" applyFill="1" applyAlignment="1">
      <alignment horizontal="left"/>
    </xf>
    <xf numFmtId="0" fontId="101" fillId="2" borderId="58" xfId="15570" applyFont="1" applyFill="1" applyBorder="1" applyAlignment="1">
      <alignment horizontal="center" vertical="center" wrapText="1"/>
    </xf>
    <xf numFmtId="0" fontId="96" fillId="2" borderId="58" xfId="15570" applyFont="1" applyFill="1" applyBorder="1" applyAlignment="1">
      <alignment horizontal="center" vertical="center" wrapText="1"/>
    </xf>
    <xf numFmtId="4" fontId="101" fillId="0" borderId="58" xfId="15570" applyNumberFormat="1" applyFont="1" applyBorder="1" applyAlignment="1">
      <alignment horizontal="center" vertical="center" wrapText="1"/>
    </xf>
    <xf numFmtId="0" fontId="101" fillId="2" borderId="0" xfId="15570" applyFont="1" applyFill="1" applyAlignment="1">
      <alignment horizontal="center" vertical="center" wrapText="1"/>
    </xf>
    <xf numFmtId="0" fontId="96" fillId="2" borderId="0" xfId="15570" applyFont="1" applyFill="1" applyAlignment="1">
      <alignment horizontal="center" vertical="center" wrapText="1"/>
    </xf>
    <xf numFmtId="4" fontId="101" fillId="0" borderId="0" xfId="15570" applyNumberFormat="1" applyFont="1" applyAlignment="1">
      <alignment horizontal="center" vertical="center" wrapText="1"/>
    </xf>
    <xf numFmtId="0" fontId="96" fillId="2" borderId="0" xfId="15570" applyFont="1" applyFill="1" applyAlignment="1">
      <alignment horizontal="left" vertical="center" wrapText="1"/>
    </xf>
    <xf numFmtId="0" fontId="101" fillId="2" borderId="50" xfId="15570" applyFont="1" applyFill="1" applyBorder="1" applyAlignment="1">
      <alignment horizontal="center" vertical="center" wrapText="1"/>
    </xf>
    <xf numFmtId="4" fontId="101" fillId="0" borderId="50" xfId="15570" applyNumberFormat="1" applyFont="1" applyBorder="1" applyAlignment="1">
      <alignment horizontal="center" vertical="center" wrapText="1"/>
    </xf>
    <xf numFmtId="0" fontId="101" fillId="2" borderId="58" xfId="15570" applyFont="1" applyFill="1" applyBorder="1" applyAlignment="1">
      <alignment horizontal="center" vertical="center" wrapText="1"/>
    </xf>
    <xf numFmtId="4" fontId="101" fillId="0" borderId="58" xfId="15570" applyNumberFormat="1" applyFont="1" applyBorder="1" applyAlignment="1">
      <alignment horizontal="center" vertical="center" wrapText="1"/>
    </xf>
    <xf numFmtId="0" fontId="96" fillId="2" borderId="50" xfId="15570" applyFont="1" applyFill="1" applyBorder="1" applyAlignment="1">
      <alignment horizontal="center" vertical="center" wrapText="1"/>
    </xf>
    <xf numFmtId="0" fontId="96" fillId="2" borderId="58" xfId="15570" applyFont="1" applyFill="1" applyBorder="1" applyAlignment="1">
      <alignment horizontal="center" vertical="center" wrapText="1"/>
    </xf>
    <xf numFmtId="0" fontId="96" fillId="2" borderId="70" xfId="0" applyFont="1" applyFill="1" applyBorder="1" applyAlignment="1">
      <alignment horizontal="left" vertical="center" wrapText="1"/>
    </xf>
    <xf numFmtId="0" fontId="96" fillId="2" borderId="0" xfId="0" applyFont="1" applyFill="1" applyAlignment="1">
      <alignment vertical="center"/>
    </xf>
    <xf numFmtId="0" fontId="96" fillId="2" borderId="0" xfId="0" applyFont="1" applyFill="1" applyAlignment="1">
      <alignment horizontal="left" vertical="center"/>
    </xf>
    <xf numFmtId="0" fontId="96" fillId="2" borderId="0" xfId="0" applyFont="1" applyFill="1" applyAlignment="1">
      <alignment vertical="top"/>
    </xf>
    <xf numFmtId="0" fontId="143" fillId="2" borderId="4" xfId="0" applyFont="1" applyFill="1" applyBorder="1" applyAlignment="1">
      <alignment horizontal="center"/>
    </xf>
    <xf numFmtId="0" fontId="143" fillId="2" borderId="0" xfId="0" applyFont="1" applyFill="1" applyAlignment="1">
      <alignment horizontal="center"/>
    </xf>
    <xf numFmtId="0" fontId="143" fillId="2" borderId="5" xfId="0" applyFont="1" applyFill="1" applyBorder="1" applyAlignment="1">
      <alignment horizontal="center"/>
    </xf>
    <xf numFmtId="0" fontId="144" fillId="2" borderId="38" xfId="0" applyFont="1" applyFill="1" applyBorder="1" applyAlignment="1">
      <alignment horizontal="center"/>
    </xf>
    <xf numFmtId="0" fontId="144" fillId="2" borderId="39" xfId="0" applyFont="1" applyFill="1" applyBorder="1" applyAlignment="1">
      <alignment horizontal="center"/>
    </xf>
    <xf numFmtId="0" fontId="144" fillId="2" borderId="43" xfId="0" applyFont="1" applyFill="1" applyBorder="1" applyAlignment="1">
      <alignment horizontal="center"/>
    </xf>
    <xf numFmtId="17" fontId="103" fillId="53" borderId="39" xfId="44081" applyNumberFormat="1" applyFont="1" applyFill="1" applyBorder="1" applyAlignment="1">
      <alignment horizontal="center" vertical="center"/>
    </xf>
    <xf numFmtId="49" fontId="103" fillId="53" borderId="37" xfId="44081" applyNumberFormat="1" applyFont="1" applyFill="1" applyBorder="1" applyAlignment="1">
      <alignment horizontal="center" vertical="center"/>
    </xf>
    <xf numFmtId="49" fontId="103" fillId="53" borderId="126" xfId="44081" applyNumberFormat="1" applyFont="1" applyFill="1" applyBorder="1" applyAlignment="1">
      <alignment horizontal="center" vertical="center"/>
    </xf>
    <xf numFmtId="49" fontId="103" fillId="53" borderId="39" xfId="44081" applyNumberFormat="1" applyFont="1" applyFill="1" applyBorder="1" applyAlignment="1">
      <alignment horizontal="center" vertical="center"/>
    </xf>
    <xf numFmtId="201" fontId="103" fillId="53" borderId="39" xfId="44081" applyNumberFormat="1" applyFont="1" applyFill="1" applyBorder="1" applyAlignment="1">
      <alignment horizontal="center" vertical="center"/>
    </xf>
    <xf numFmtId="17" fontId="96" fillId="0" borderId="76" xfId="0" applyNumberFormat="1" applyFont="1" applyBorder="1" applyAlignment="1">
      <alignment horizontal="center" vertical="center"/>
    </xf>
    <xf numFmtId="0" fontId="96" fillId="0" borderId="90" xfId="0" applyFont="1" applyBorder="1" applyAlignment="1">
      <alignment horizontal="center" vertical="center"/>
    </xf>
    <xf numFmtId="0" fontId="96" fillId="0" borderId="77" xfId="0" applyFont="1" applyBorder="1" applyAlignment="1">
      <alignment horizontal="center" vertical="center"/>
    </xf>
    <xf numFmtId="0" fontId="96" fillId="0" borderId="76" xfId="0" applyFont="1" applyBorder="1" applyAlignment="1">
      <alignment horizontal="center" vertical="center"/>
    </xf>
    <xf numFmtId="201" fontId="96" fillId="0" borderId="76" xfId="0" applyNumberFormat="1" applyFont="1" applyBorder="1" applyAlignment="1">
      <alignment horizontal="center" vertical="center"/>
    </xf>
    <xf numFmtId="17" fontId="96" fillId="0" borderId="47" xfId="0" applyNumberFormat="1" applyFont="1" applyBorder="1" applyAlignment="1">
      <alignment horizontal="center" vertical="center"/>
    </xf>
    <xf numFmtId="0" fontId="96" fillId="0" borderId="133" xfId="0" applyFont="1" applyBorder="1" applyAlignment="1">
      <alignment horizontal="center" vertical="center"/>
    </xf>
    <xf numFmtId="0" fontId="96" fillId="0" borderId="134" xfId="0" applyFont="1" applyBorder="1" applyAlignment="1">
      <alignment horizontal="center" vertical="center"/>
    </xf>
    <xf numFmtId="0" fontId="96" fillId="0" borderId="47" xfId="0" applyFont="1" applyBorder="1" applyAlignment="1">
      <alignment horizontal="center" vertical="center"/>
    </xf>
    <xf numFmtId="201" fontId="96" fillId="0" borderId="47" xfId="0" applyNumberFormat="1" applyFont="1" applyBorder="1" applyAlignment="1">
      <alignment horizontal="center" vertical="center"/>
    </xf>
    <xf numFmtId="17" fontId="96" fillId="0" borderId="153" xfId="0" applyNumberFormat="1" applyFont="1" applyBorder="1" applyAlignment="1">
      <alignment horizontal="center" vertical="center"/>
    </xf>
    <xf numFmtId="0" fontId="96" fillId="0" borderId="154" xfId="0" applyFont="1" applyBorder="1" applyAlignment="1">
      <alignment horizontal="center" vertical="center"/>
    </xf>
    <xf numFmtId="0" fontId="96" fillId="0" borderId="155" xfId="0" applyFont="1" applyBorder="1" applyAlignment="1">
      <alignment horizontal="center" vertical="center"/>
    </xf>
    <xf numFmtId="0" fontId="96" fillId="0" borderId="153" xfId="0" applyFont="1" applyBorder="1" applyAlignment="1">
      <alignment horizontal="center" vertical="center"/>
    </xf>
    <xf numFmtId="201" fontId="96" fillId="0" borderId="153" xfId="0" applyNumberFormat="1" applyFont="1" applyBorder="1" applyAlignment="1">
      <alignment horizontal="center" vertical="center"/>
    </xf>
    <xf numFmtId="17" fontId="96" fillId="86" borderId="16" xfId="0" applyNumberFormat="1" applyFont="1" applyFill="1" applyBorder="1" applyAlignment="1">
      <alignment horizontal="center" vertical="center"/>
    </xf>
    <xf numFmtId="0" fontId="96" fillId="86" borderId="109" xfId="0" applyFont="1" applyFill="1" applyBorder="1" applyAlignment="1">
      <alignment horizontal="center" vertical="center"/>
    </xf>
    <xf numFmtId="0" fontId="96" fillId="86" borderId="111" xfId="0" applyFont="1" applyFill="1" applyBorder="1" applyAlignment="1">
      <alignment horizontal="center" vertical="center"/>
    </xf>
    <xf numFmtId="0" fontId="96" fillId="86" borderId="16" xfId="0" applyFont="1" applyFill="1" applyBorder="1" applyAlignment="1">
      <alignment horizontal="center" vertical="center"/>
    </xf>
    <xf numFmtId="201" fontId="96" fillId="86" borderId="16" xfId="0" applyNumberFormat="1" applyFont="1" applyFill="1" applyBorder="1" applyAlignment="1">
      <alignment horizontal="center" vertical="center"/>
    </xf>
    <xf numFmtId="17" fontId="96" fillId="86" borderId="47" xfId="0" applyNumberFormat="1" applyFont="1" applyFill="1" applyBorder="1" applyAlignment="1">
      <alignment horizontal="center" vertical="center"/>
    </xf>
    <xf numFmtId="0" fontId="96" fillId="86" borderId="133" xfId="0" applyFont="1" applyFill="1" applyBorder="1" applyAlignment="1">
      <alignment horizontal="center" vertical="center"/>
    </xf>
    <xf numFmtId="0" fontId="96" fillId="86" borderId="134" xfId="0" applyFont="1" applyFill="1" applyBorder="1" applyAlignment="1">
      <alignment horizontal="center" vertical="center"/>
    </xf>
    <xf numFmtId="0" fontId="96" fillId="86" borderId="47" xfId="0" applyFont="1" applyFill="1" applyBorder="1" applyAlignment="1">
      <alignment horizontal="center" vertical="center"/>
    </xf>
    <xf numFmtId="201" fontId="96" fillId="86" borderId="47" xfId="0" applyNumberFormat="1" applyFont="1" applyFill="1" applyBorder="1" applyAlignment="1">
      <alignment horizontal="center" vertical="center"/>
    </xf>
    <xf numFmtId="17" fontId="96" fillId="86" borderId="107" xfId="0" applyNumberFormat="1" applyFont="1" applyFill="1" applyBorder="1" applyAlignment="1">
      <alignment horizontal="center" vertical="center"/>
    </xf>
    <xf numFmtId="0" fontId="96" fillId="86" borderId="92" xfId="0" applyFont="1" applyFill="1" applyBorder="1" applyAlignment="1">
      <alignment horizontal="center" vertical="center"/>
    </xf>
    <xf numFmtId="0" fontId="96" fillId="86" borderId="94" xfId="0" applyFont="1" applyFill="1" applyBorder="1" applyAlignment="1">
      <alignment horizontal="center" vertical="center"/>
    </xf>
    <xf numFmtId="0" fontId="96" fillId="86" borderId="107" xfId="0" applyFont="1" applyFill="1" applyBorder="1" applyAlignment="1">
      <alignment horizontal="center" vertical="center"/>
    </xf>
    <xf numFmtId="201" fontId="96" fillId="86" borderId="107" xfId="0" applyNumberFormat="1" applyFont="1" applyFill="1" applyBorder="1" applyAlignment="1">
      <alignment horizontal="center" vertical="center"/>
    </xf>
    <xf numFmtId="0" fontId="145" fillId="2" borderId="70" xfId="44080" applyFont="1" applyFill="1" applyBorder="1" applyAlignment="1">
      <alignment horizontal="left" wrapText="1"/>
    </xf>
    <xf numFmtId="0" fontId="145" fillId="2" borderId="0" xfId="44080" applyFont="1" applyFill="1" applyBorder="1" applyAlignment="1">
      <alignment horizontal="left" wrapText="1"/>
    </xf>
    <xf numFmtId="0" fontId="145" fillId="2" borderId="0" xfId="44080" applyFont="1" applyFill="1" applyBorder="1" applyAlignment="1">
      <alignment horizontal="left" wrapText="1"/>
    </xf>
    <xf numFmtId="0" fontId="145" fillId="2" borderId="0" xfId="44080" applyFont="1" applyFill="1" applyAlignment="1"/>
    <xf numFmtId="0" fontId="99" fillId="2" borderId="5" xfId="0" applyFont="1" applyFill="1" applyBorder="1"/>
    <xf numFmtId="0" fontId="101" fillId="2" borderId="110" xfId="0" applyFont="1" applyFill="1" applyBorder="1" applyAlignment="1">
      <alignment vertical="center"/>
    </xf>
    <xf numFmtId="195" fontId="101" fillId="2" borderId="110" xfId="0" applyNumberFormat="1" applyFont="1" applyFill="1" applyBorder="1" applyAlignment="1">
      <alignment horizontal="justify" vertical="center"/>
    </xf>
    <xf numFmtId="195" fontId="101" fillId="2" borderId="112" xfId="0" applyNumberFormat="1" applyFont="1" applyFill="1" applyBorder="1" applyAlignment="1">
      <alignment horizontal="justify" vertical="center"/>
    </xf>
    <xf numFmtId="0" fontId="103" fillId="0" borderId="0" xfId="0" applyFont="1" applyAlignment="1">
      <alignment horizontal="center" vertical="center"/>
    </xf>
    <xf numFmtId="0" fontId="101" fillId="2" borderId="122" xfId="0" applyFont="1" applyFill="1" applyBorder="1" applyAlignment="1">
      <alignment horizontal="left" vertical="center" wrapText="1"/>
    </xf>
    <xf numFmtId="0" fontId="101" fillId="2" borderId="134" xfId="0" applyFont="1" applyFill="1" applyBorder="1" applyAlignment="1">
      <alignment horizontal="left" vertical="center" wrapText="1"/>
    </xf>
    <xf numFmtId="0" fontId="101" fillId="2" borderId="123" xfId="0" applyFont="1" applyFill="1" applyBorder="1" applyAlignment="1">
      <alignment horizontal="justify" vertical="center" wrapText="1"/>
    </xf>
    <xf numFmtId="0" fontId="101" fillId="2" borderId="1" xfId="15570" applyFont="1" applyFill="1" applyBorder="1" applyAlignment="1">
      <alignment horizontal="center" vertical="center"/>
    </xf>
    <xf numFmtId="0" fontId="101" fillId="2" borderId="2" xfId="15570" applyFont="1" applyFill="1" applyBorder="1" applyAlignment="1">
      <alignment horizontal="center" vertical="center"/>
    </xf>
    <xf numFmtId="0" fontId="101" fillId="2" borderId="3" xfId="15570" applyFont="1" applyFill="1" applyBorder="1" applyAlignment="1">
      <alignment horizontal="center" vertical="center"/>
    </xf>
    <xf numFmtId="0" fontId="101" fillId="2" borderId="65" xfId="15570" applyFont="1" applyFill="1" applyBorder="1" applyAlignment="1">
      <alignment horizontal="center" vertical="center"/>
    </xf>
    <xf numFmtId="0" fontId="101" fillId="2" borderId="53" xfId="15570" applyFont="1" applyFill="1" applyBorder="1" applyAlignment="1">
      <alignment horizontal="center" vertical="center"/>
    </xf>
    <xf numFmtId="0" fontId="103" fillId="90" borderId="38" xfId="15570" applyFont="1" applyFill="1" applyBorder="1" applyAlignment="1">
      <alignment horizontal="center" vertical="center" wrapText="1"/>
    </xf>
    <xf numFmtId="0" fontId="103" fillId="90" borderId="43" xfId="15570" applyFont="1" applyFill="1" applyBorder="1" applyAlignment="1">
      <alignment horizontal="center" vertical="center"/>
    </xf>
    <xf numFmtId="0" fontId="101" fillId="0" borderId="97" xfId="15570" applyFont="1" applyBorder="1" applyAlignment="1">
      <alignment horizontal="center" vertical="center" wrapText="1"/>
    </xf>
    <xf numFmtId="0" fontId="101" fillId="0" borderId="76" xfId="15570" applyFont="1" applyBorder="1" applyAlignment="1">
      <alignment horizontal="center" vertical="center"/>
    </xf>
    <xf numFmtId="4" fontId="101" fillId="0" borderId="76" xfId="15570" applyNumberFormat="1" applyFont="1" applyBorder="1" applyAlignment="1">
      <alignment horizontal="center" vertical="center"/>
    </xf>
    <xf numFmtId="2" fontId="101" fillId="0" borderId="47" xfId="1" applyNumberFormat="1" applyFont="1" applyFill="1" applyBorder="1" applyAlignment="1">
      <alignment horizontal="center" vertical="center"/>
    </xf>
    <xf numFmtId="2" fontId="101" fillId="0" borderId="76" xfId="1" applyNumberFormat="1" applyFont="1" applyFill="1" applyBorder="1" applyAlignment="1">
      <alignment horizontal="center" vertical="center"/>
    </xf>
    <xf numFmtId="201" fontId="101" fillId="0" borderId="50" xfId="15570" applyNumberFormat="1" applyFont="1" applyBorder="1" applyAlignment="1">
      <alignment horizontal="center" vertical="center"/>
    </xf>
    <xf numFmtId="2" fontId="101" fillId="0" borderId="50" xfId="15570" applyNumberFormat="1" applyFont="1" applyBorder="1" applyAlignment="1">
      <alignment horizontal="center" vertical="center"/>
    </xf>
    <xf numFmtId="4" fontId="101" fillId="0" borderId="87" xfId="15570" applyNumberFormat="1" applyFont="1" applyBorder="1" applyAlignment="1">
      <alignment horizontal="center" vertical="center"/>
    </xf>
    <xf numFmtId="0" fontId="101" fillId="106" borderId="46" xfId="15570" applyFont="1" applyFill="1" applyBorder="1" applyAlignment="1">
      <alignment horizontal="center" vertical="center" wrapText="1"/>
    </xf>
    <xf numFmtId="0" fontId="101" fillId="106" borderId="47" xfId="15570" applyFont="1" applyFill="1" applyBorder="1" applyAlignment="1">
      <alignment horizontal="center" vertical="center"/>
    </xf>
    <xf numFmtId="4" fontId="101" fillId="106" borderId="47" xfId="15570" applyNumberFormat="1" applyFont="1" applyFill="1" applyBorder="1" applyAlignment="1">
      <alignment horizontal="center" vertical="center"/>
    </xf>
    <xf numFmtId="2" fontId="101" fillId="106" borderId="47" xfId="1" applyNumberFormat="1" applyFont="1" applyFill="1" applyBorder="1" applyAlignment="1">
      <alignment horizontal="center" vertical="center"/>
    </xf>
    <xf numFmtId="201" fontId="101" fillId="106" borderId="47" xfId="15570" applyNumberFormat="1" applyFont="1" applyFill="1" applyBorder="1" applyAlignment="1">
      <alignment horizontal="center" vertical="center"/>
    </xf>
    <xf numFmtId="2" fontId="101" fillId="106" borderId="47" xfId="15570" applyNumberFormat="1" applyFont="1" applyFill="1" applyBorder="1" applyAlignment="1">
      <alignment horizontal="center" vertical="center"/>
    </xf>
    <xf numFmtId="4" fontId="101" fillId="106" borderId="48" xfId="15570" applyNumberFormat="1" applyFont="1" applyFill="1" applyBorder="1" applyAlignment="1">
      <alignment horizontal="center" vertical="center"/>
    </xf>
    <xf numFmtId="0" fontId="101" fillId="0" borderId="119" xfId="15570" applyFont="1" applyBorder="1" applyAlignment="1">
      <alignment horizontal="center" vertical="center" wrapText="1"/>
    </xf>
    <xf numFmtId="0" fontId="101" fillId="0" borderId="107" xfId="15570" applyFont="1" applyBorder="1" applyAlignment="1">
      <alignment horizontal="center" vertical="center"/>
    </xf>
    <xf numFmtId="4" fontId="101" fillId="0" borderId="107" xfId="15570" applyNumberFormat="1" applyFont="1" applyBorder="1" applyAlignment="1">
      <alignment horizontal="center" vertical="center"/>
    </xf>
    <xf numFmtId="2" fontId="101" fillId="0" borderId="107" xfId="1" applyNumberFormat="1" applyFont="1" applyFill="1" applyBorder="1" applyAlignment="1">
      <alignment horizontal="center" vertical="center"/>
    </xf>
    <xf numFmtId="201" fontId="101" fillId="0" borderId="107" xfId="15570" applyNumberFormat="1" applyFont="1" applyBorder="1" applyAlignment="1">
      <alignment horizontal="center" vertical="center"/>
    </xf>
    <xf numFmtId="2" fontId="101" fillId="0" borderId="107" xfId="15570" applyNumberFormat="1" applyFont="1" applyBorder="1" applyAlignment="1">
      <alignment horizontal="center" vertical="center"/>
    </xf>
    <xf numFmtId="4" fontId="101" fillId="0" borderId="116" xfId="15570" applyNumberFormat="1" applyFont="1" applyBorder="1" applyAlignment="1">
      <alignment horizontal="center" vertical="center"/>
    </xf>
    <xf numFmtId="0" fontId="103" fillId="90" borderId="39" xfId="0" applyFont="1" applyFill="1" applyBorder="1" applyAlignment="1">
      <alignment horizontal="center" vertical="center" wrapText="1"/>
    </xf>
    <xf numFmtId="0" fontId="101" fillId="2" borderId="68" xfId="15570" applyFont="1" applyFill="1" applyBorder="1" applyAlignment="1">
      <alignment horizontal="center" vertical="center"/>
    </xf>
    <xf numFmtId="0" fontId="101" fillId="2" borderId="52" xfId="15570" applyFont="1" applyFill="1" applyBorder="1" applyAlignment="1">
      <alignment horizontal="center" vertical="center"/>
    </xf>
    <xf numFmtId="0" fontId="107" fillId="90" borderId="50" xfId="0" applyFont="1" applyFill="1" applyBorder="1" applyAlignment="1">
      <alignment horizontal="center" vertical="center"/>
    </xf>
    <xf numFmtId="193" fontId="101" fillId="2" borderId="39" xfId="0" applyNumberFormat="1" applyFont="1" applyFill="1" applyBorder="1" applyAlignment="1">
      <alignment horizontal="center" vertical="center"/>
    </xf>
    <xf numFmtId="193" fontId="101" fillId="0" borderId="39" xfId="0" applyNumberFormat="1" applyFont="1" applyBorder="1" applyAlignment="1">
      <alignment horizontal="center" vertical="center"/>
    </xf>
    <xf numFmtId="215" fontId="101" fillId="2" borderId="39" xfId="0" applyNumberFormat="1" applyFont="1" applyFill="1" applyBorder="1" applyAlignment="1">
      <alignment horizontal="center" vertical="center"/>
    </xf>
    <xf numFmtId="0" fontId="103" fillId="90" borderId="98" xfId="15570" applyFont="1" applyFill="1" applyBorder="1" applyAlignment="1">
      <alignment horizontal="center" vertical="center"/>
    </xf>
    <xf numFmtId="0" fontId="103" fillId="90" borderId="37" xfId="15570" applyFont="1" applyFill="1" applyBorder="1" applyAlignment="1">
      <alignment horizontal="center" vertical="center"/>
    </xf>
    <xf numFmtId="194" fontId="103" fillId="90" borderId="42" xfId="15570" applyNumberFormat="1" applyFont="1" applyFill="1" applyBorder="1" applyAlignment="1">
      <alignment horizontal="center" vertical="center"/>
    </xf>
    <xf numFmtId="194" fontId="103" fillId="90" borderId="42" xfId="15570" applyNumberFormat="1" applyFont="1" applyFill="1" applyBorder="1" applyAlignment="1">
      <alignment vertical="center"/>
    </xf>
    <xf numFmtId="194" fontId="103" fillId="90" borderId="74" xfId="15570" applyNumberFormat="1" applyFont="1" applyFill="1" applyBorder="1" applyAlignment="1">
      <alignment vertical="center"/>
    </xf>
    <xf numFmtId="0" fontId="101" fillId="2" borderId="120" xfId="15570" applyFont="1" applyFill="1" applyBorder="1" applyAlignment="1">
      <alignment horizontal="center" vertical="center"/>
    </xf>
    <xf numFmtId="0" fontId="101" fillId="2" borderId="91" xfId="15570" applyFont="1" applyFill="1" applyBorder="1" applyAlignment="1">
      <alignment horizontal="center" vertical="center"/>
    </xf>
    <xf numFmtId="4" fontId="101" fillId="2" borderId="90" xfId="15570" applyNumberFormat="1" applyFont="1" applyFill="1" applyBorder="1" applyAlignment="1">
      <alignment horizontal="center" vertical="center"/>
    </xf>
    <xf numFmtId="0" fontId="101" fillId="2" borderId="91" xfId="15570" applyFont="1" applyFill="1" applyBorder="1" applyAlignment="1">
      <alignment horizontal="center" vertical="center"/>
    </xf>
    <xf numFmtId="194" fontId="101" fillId="2" borderId="90" xfId="15570" applyNumberFormat="1" applyFont="1" applyFill="1" applyBorder="1" applyAlignment="1">
      <alignment horizontal="center" vertical="center"/>
    </xf>
    <xf numFmtId="0" fontId="101" fillId="2" borderId="114" xfId="15570" applyFont="1" applyFill="1" applyBorder="1" applyAlignment="1">
      <alignment horizontal="center" vertical="center"/>
    </xf>
    <xf numFmtId="0" fontId="101" fillId="2" borderId="121" xfId="15570" applyFont="1" applyFill="1" applyBorder="1" applyAlignment="1">
      <alignment horizontal="center" vertical="center"/>
    </xf>
    <xf numFmtId="0" fontId="101" fillId="2" borderId="122" xfId="15570" applyFont="1" applyFill="1" applyBorder="1" applyAlignment="1">
      <alignment horizontal="center" vertical="center"/>
    </xf>
    <xf numFmtId="4" fontId="101" fillId="2" borderId="133" xfId="15570" applyNumberFormat="1" applyFont="1" applyFill="1" applyBorder="1" applyAlignment="1">
      <alignment horizontal="center" vertical="center"/>
    </xf>
    <xf numFmtId="0" fontId="101" fillId="2" borderId="122" xfId="15570" applyFont="1" applyFill="1" applyBorder="1" applyAlignment="1">
      <alignment horizontal="center" vertical="center"/>
    </xf>
    <xf numFmtId="194" fontId="101" fillId="2" borderId="133" xfId="15570" applyNumberFormat="1" applyFont="1" applyFill="1" applyBorder="1" applyAlignment="1">
      <alignment horizontal="center" vertical="center"/>
    </xf>
    <xf numFmtId="0" fontId="101" fillId="2" borderId="123" xfId="15570" applyFont="1" applyFill="1" applyBorder="1" applyAlignment="1">
      <alignment horizontal="center" vertical="center"/>
    </xf>
    <xf numFmtId="0" fontId="101" fillId="2" borderId="129" xfId="15570" applyFont="1" applyFill="1" applyBorder="1" applyAlignment="1">
      <alignment vertical="center"/>
    </xf>
    <xf numFmtId="0" fontId="101" fillId="2" borderId="93" xfId="15570" applyFont="1" applyFill="1" applyBorder="1" applyAlignment="1">
      <alignment vertical="center"/>
    </xf>
    <xf numFmtId="194" fontId="101" fillId="2" borderId="92" xfId="15570" applyNumberFormat="1" applyFont="1" applyFill="1" applyBorder="1" applyAlignment="1">
      <alignment horizontal="center" vertical="center"/>
    </xf>
    <xf numFmtId="0" fontId="101" fillId="2" borderId="93" xfId="15570" applyFont="1" applyFill="1" applyBorder="1" applyAlignment="1">
      <alignment horizontal="center" vertical="center"/>
    </xf>
    <xf numFmtId="0" fontId="101" fillId="2" borderId="92" xfId="15570" applyFont="1" applyFill="1" applyBorder="1" applyAlignment="1">
      <alignment horizontal="center" vertical="center"/>
    </xf>
    <xf numFmtId="0" fontId="101" fillId="2" borderId="103" xfId="15570" applyFont="1" applyFill="1" applyBorder="1" applyAlignment="1">
      <alignment horizontal="center" vertical="center"/>
    </xf>
    <xf numFmtId="0" fontId="103" fillId="90" borderId="37" xfId="15570" applyFont="1" applyFill="1" applyBorder="1" applyAlignment="1">
      <alignment horizontal="center" vertical="center" wrapText="1"/>
    </xf>
    <xf numFmtId="0" fontId="103" fillId="2" borderId="120" xfId="15570" applyFont="1" applyFill="1" applyBorder="1" applyAlignment="1">
      <alignment horizontal="center" vertical="center"/>
    </xf>
    <xf numFmtId="0" fontId="103" fillId="2" borderId="91" xfId="15570" applyFont="1" applyFill="1" applyBorder="1" applyAlignment="1">
      <alignment horizontal="center" vertical="center"/>
    </xf>
    <xf numFmtId="4" fontId="103" fillId="0" borderId="90" xfId="15570" applyNumberFormat="1" applyFont="1" applyBorder="1" applyAlignment="1">
      <alignment horizontal="center" vertical="center"/>
    </xf>
    <xf numFmtId="0" fontId="103" fillId="0" borderId="91" xfId="15570" applyFont="1" applyBorder="1" applyAlignment="1">
      <alignment horizontal="center" vertical="center"/>
    </xf>
    <xf numFmtId="4" fontId="103" fillId="106" borderId="90" xfId="15570" applyNumberFormat="1" applyFont="1" applyFill="1" applyBorder="1" applyAlignment="1">
      <alignment horizontal="center" vertical="center"/>
    </xf>
    <xf numFmtId="0" fontId="103" fillId="106" borderId="91" xfId="15570" applyFont="1" applyFill="1" applyBorder="1" applyAlignment="1">
      <alignment horizontal="center" vertical="center"/>
    </xf>
    <xf numFmtId="4" fontId="103" fillId="2" borderId="90" xfId="15570" applyNumberFormat="1" applyFont="1" applyFill="1" applyBorder="1" applyAlignment="1">
      <alignment horizontal="center" vertical="center"/>
    </xf>
    <xf numFmtId="0" fontId="103" fillId="2" borderId="91" xfId="15570" applyFont="1" applyFill="1" applyBorder="1" applyAlignment="1">
      <alignment horizontal="center" vertical="center"/>
    </xf>
    <xf numFmtId="0" fontId="103" fillId="2" borderId="114" xfId="15570" applyFont="1" applyFill="1" applyBorder="1" applyAlignment="1">
      <alignment horizontal="center" vertical="center"/>
    </xf>
    <xf numFmtId="0" fontId="103" fillId="2" borderId="124" xfId="15570" applyFont="1" applyFill="1" applyBorder="1" applyAlignment="1">
      <alignment horizontal="center" vertical="center"/>
    </xf>
    <xf numFmtId="0" fontId="103" fillId="2" borderId="125" xfId="15570" applyFont="1" applyFill="1" applyBorder="1" applyAlignment="1">
      <alignment horizontal="center" vertical="center"/>
    </xf>
    <xf numFmtId="4" fontId="103" fillId="0" borderId="152" xfId="15570" applyNumberFormat="1" applyFont="1" applyBorder="1" applyAlignment="1">
      <alignment horizontal="center" vertical="center"/>
    </xf>
    <xf numFmtId="0" fontId="103" fillId="0" borderId="125" xfId="15570" applyFont="1" applyBorder="1" applyAlignment="1">
      <alignment horizontal="center" vertical="center"/>
    </xf>
    <xf numFmtId="4" fontId="103" fillId="106" borderId="152" xfId="15570" applyNumberFormat="1" applyFont="1" applyFill="1" applyBorder="1" applyAlignment="1">
      <alignment horizontal="center" vertical="center"/>
    </xf>
    <xf numFmtId="0" fontId="103" fillId="106" borderId="125" xfId="15570" applyFont="1" applyFill="1" applyBorder="1" applyAlignment="1">
      <alignment horizontal="center" vertical="center"/>
    </xf>
    <xf numFmtId="4" fontId="103" fillId="2" borderId="152" xfId="15570" applyNumberFormat="1" applyFont="1" applyFill="1" applyBorder="1" applyAlignment="1">
      <alignment horizontal="center" vertical="center"/>
    </xf>
    <xf numFmtId="0" fontId="103" fillId="2" borderId="125" xfId="15570" applyFont="1" applyFill="1" applyBorder="1" applyAlignment="1">
      <alignment horizontal="center" vertical="center"/>
    </xf>
    <xf numFmtId="0" fontId="103" fillId="2" borderId="128" xfId="15570" applyFont="1" applyFill="1" applyBorder="1" applyAlignment="1">
      <alignment horizontal="center" vertical="center"/>
    </xf>
    <xf numFmtId="194" fontId="103" fillId="0" borderId="37" xfId="15570" applyNumberFormat="1" applyFont="1" applyBorder="1" applyAlignment="1">
      <alignment horizontal="center" vertical="center"/>
    </xf>
    <xf numFmtId="0" fontId="103" fillId="0" borderId="42" xfId="15570" applyFont="1" applyBorder="1" applyAlignment="1">
      <alignment horizontal="center" vertical="center"/>
    </xf>
    <xf numFmtId="194" fontId="103" fillId="106" borderId="37" xfId="15570" applyNumberFormat="1" applyFont="1" applyFill="1" applyBorder="1" applyAlignment="1">
      <alignment horizontal="center" vertical="center"/>
    </xf>
    <xf numFmtId="0" fontId="103" fillId="106" borderId="42" xfId="15570" applyFont="1" applyFill="1" applyBorder="1" applyAlignment="1">
      <alignment horizontal="center" vertical="center"/>
    </xf>
    <xf numFmtId="194" fontId="103" fillId="2" borderId="37" xfId="15570" applyNumberFormat="1" applyFont="1" applyFill="1" applyBorder="1" applyAlignment="1">
      <alignment horizontal="center" vertical="center"/>
    </xf>
    <xf numFmtId="0" fontId="103" fillId="2" borderId="42" xfId="15570" applyFont="1" applyFill="1" applyBorder="1" applyAlignment="1">
      <alignment horizontal="center" vertical="center"/>
    </xf>
    <xf numFmtId="0" fontId="101" fillId="2" borderId="74" xfId="15570" applyFont="1" applyFill="1" applyBorder="1" applyAlignment="1">
      <alignment horizontal="center" vertical="center"/>
    </xf>
    <xf numFmtId="0" fontId="101" fillId="2" borderId="99" xfId="15570" applyFont="1" applyFill="1" applyBorder="1" applyAlignment="1">
      <alignment vertical="center"/>
    </xf>
    <xf numFmtId="0" fontId="101" fillId="2" borderId="70" xfId="15570" applyFont="1" applyFill="1" applyBorder="1" applyAlignment="1">
      <alignment vertical="center"/>
    </xf>
    <xf numFmtId="0" fontId="101" fillId="2" borderId="108" xfId="15570" applyFont="1" applyFill="1" applyBorder="1" applyAlignment="1">
      <alignment vertical="center"/>
    </xf>
    <xf numFmtId="201" fontId="101" fillId="0" borderId="76" xfId="15570" applyNumberFormat="1" applyFont="1" applyBorder="1" applyAlignment="1">
      <alignment horizontal="center" vertical="center"/>
    </xf>
    <xf numFmtId="2" fontId="101" fillId="0" borderId="76" xfId="15570" applyNumberFormat="1" applyFont="1" applyBorder="1" applyAlignment="1">
      <alignment horizontal="center" vertical="center"/>
    </xf>
    <xf numFmtId="194" fontId="103" fillId="53" borderId="156" xfId="15570" applyNumberFormat="1" applyFont="1" applyFill="1" applyBorder="1" applyAlignment="1">
      <alignment horizontal="center" vertical="center"/>
    </xf>
    <xf numFmtId="194" fontId="103" fillId="90" borderId="58" xfId="15570" applyNumberFormat="1" applyFont="1" applyFill="1" applyBorder="1" applyAlignment="1">
      <alignment horizontal="center" vertical="center"/>
    </xf>
    <xf numFmtId="0" fontId="103" fillId="90" borderId="58" xfId="15570" applyFont="1" applyFill="1" applyBorder="1" applyAlignment="1">
      <alignment horizontal="center" vertical="center"/>
    </xf>
    <xf numFmtId="0" fontId="103" fillId="90" borderId="157" xfId="15570" applyFont="1" applyFill="1" applyBorder="1" applyAlignment="1">
      <alignment horizontal="center" vertical="center"/>
    </xf>
    <xf numFmtId="0" fontId="103" fillId="90" borderId="158" xfId="15570" applyFont="1" applyFill="1" applyBorder="1" applyAlignment="1">
      <alignment horizontal="center" vertical="center"/>
    </xf>
    <xf numFmtId="0" fontId="101" fillId="2" borderId="76" xfId="15570" applyFont="1" applyFill="1" applyBorder="1" applyAlignment="1">
      <alignment horizontal="center" vertical="center"/>
    </xf>
    <xf numFmtId="0" fontId="101" fillId="2" borderId="90" xfId="15570" applyFont="1" applyFill="1" applyBorder="1" applyAlignment="1">
      <alignment horizontal="center" vertical="center"/>
    </xf>
    <xf numFmtId="0" fontId="101" fillId="2" borderId="77" xfId="15570" applyFont="1" applyFill="1" applyBorder="1" applyAlignment="1">
      <alignment horizontal="center" vertical="center"/>
    </xf>
    <xf numFmtId="0" fontId="101" fillId="2" borderId="76" xfId="15570" quotePrefix="1" applyFont="1" applyFill="1" applyBorder="1" applyAlignment="1">
      <alignment horizontal="center" vertical="center"/>
    </xf>
    <xf numFmtId="4" fontId="101" fillId="2" borderId="76" xfId="15570" applyNumberFormat="1" applyFont="1" applyFill="1" applyBorder="1" applyAlignment="1">
      <alignment horizontal="center" vertical="center"/>
    </xf>
    <xf numFmtId="0" fontId="101" fillId="2" borderId="107" xfId="15570" applyFont="1" applyFill="1" applyBorder="1" applyAlignment="1">
      <alignment horizontal="center" vertical="center"/>
    </xf>
    <xf numFmtId="0" fontId="101" fillId="2" borderId="92" xfId="15570" applyFont="1" applyFill="1" applyBorder="1" applyAlignment="1">
      <alignment horizontal="center" vertical="center"/>
    </xf>
    <xf numFmtId="0" fontId="101" fillId="2" borderId="94" xfId="15570" applyFont="1" applyFill="1" applyBorder="1" applyAlignment="1">
      <alignment horizontal="center" vertical="center"/>
    </xf>
    <xf numFmtId="0" fontId="87" fillId="0" borderId="69" xfId="0" applyFont="1" applyBorder="1" applyAlignment="1">
      <alignment horizontal="center"/>
    </xf>
    <xf numFmtId="0" fontId="87" fillId="0" borderId="70" xfId="0" applyFont="1" applyBorder="1" applyAlignment="1">
      <alignment horizontal="center"/>
    </xf>
    <xf numFmtId="0" fontId="87" fillId="0" borderId="66" xfId="0" applyFont="1" applyBorder="1" applyAlignment="1">
      <alignment horizontal="center"/>
    </xf>
    <xf numFmtId="0" fontId="87" fillId="0" borderId="61" xfId="0" applyFont="1" applyBorder="1" applyAlignment="1">
      <alignment horizontal="center"/>
    </xf>
    <xf numFmtId="0" fontId="87" fillId="0" borderId="0" xfId="0" applyFont="1" applyAlignment="1">
      <alignment horizontal="center"/>
    </xf>
    <xf numFmtId="0" fontId="87" fillId="0" borderId="71" xfId="0" applyFont="1" applyBorder="1" applyAlignment="1">
      <alignment horizontal="center"/>
    </xf>
    <xf numFmtId="0" fontId="87" fillId="0" borderId="68" xfId="0" applyFont="1" applyBorder="1" applyAlignment="1">
      <alignment horizontal="center"/>
    </xf>
    <xf numFmtId="0" fontId="87" fillId="0" borderId="60" xfId="0" applyFont="1" applyBorder="1" applyAlignment="1">
      <alignment horizontal="center"/>
    </xf>
    <xf numFmtId="0" fontId="87" fillId="0" borderId="52" xfId="0" applyFont="1" applyBorder="1" applyAlignment="1">
      <alignment horizontal="center"/>
    </xf>
    <xf numFmtId="0" fontId="0" fillId="0" borderId="69" xfId="0" applyBorder="1" applyAlignment="1">
      <alignment horizontal="center"/>
    </xf>
    <xf numFmtId="0" fontId="0" fillId="0" borderId="70" xfId="0" applyBorder="1" applyAlignment="1">
      <alignment horizontal="center"/>
    </xf>
    <xf numFmtId="0" fontId="0" fillId="0" borderId="66" xfId="0" applyBorder="1" applyAlignment="1">
      <alignment horizontal="center"/>
    </xf>
    <xf numFmtId="0" fontId="87" fillId="107" borderId="37" xfId="0" applyFont="1" applyFill="1" applyBorder="1" applyAlignment="1">
      <alignment horizontal="center"/>
    </xf>
    <xf numFmtId="0" fontId="87" fillId="107" borderId="42" xfId="0" applyFont="1" applyFill="1" applyBorder="1" applyAlignment="1">
      <alignment horizontal="center"/>
    </xf>
    <xf numFmtId="0" fontId="87" fillId="107" borderId="126" xfId="0" applyFont="1" applyFill="1" applyBorder="1" applyAlignment="1">
      <alignment horizontal="center"/>
    </xf>
    <xf numFmtId="0" fontId="87" fillId="87" borderId="37" xfId="0" applyFont="1" applyFill="1" applyBorder="1" applyAlignment="1">
      <alignment horizontal="center"/>
    </xf>
    <xf numFmtId="0" fontId="87" fillId="87" borderId="42" xfId="0" applyFont="1" applyFill="1" applyBorder="1" applyAlignment="1">
      <alignment horizontal="center"/>
    </xf>
    <xf numFmtId="0" fontId="87" fillId="87" borderId="126" xfId="0" applyFont="1" applyFill="1" applyBorder="1" applyAlignment="1">
      <alignment horizontal="center"/>
    </xf>
  </cellXfs>
  <cellStyles count="44082">
    <cellStyle name="0,0_x000d__x000a_NA_x000d__x000a_" xfId="5" xr:uid="{00000000-0005-0000-0000-000000000000}"/>
    <cellStyle name="20% - Accent1" xfId="47" xr:uid="{00000000-0005-0000-0000-000001000000}"/>
    <cellStyle name="20% - Accent1 2" xfId="48" xr:uid="{00000000-0005-0000-0000-000002000000}"/>
    <cellStyle name="20% - Accent1 3" xfId="49" xr:uid="{00000000-0005-0000-0000-000003000000}"/>
    <cellStyle name="20% - Accent2" xfId="50" xr:uid="{00000000-0005-0000-0000-000004000000}"/>
    <cellStyle name="20% - Accent2 2" xfId="51" xr:uid="{00000000-0005-0000-0000-000005000000}"/>
    <cellStyle name="20% - Accent2 3" xfId="52" xr:uid="{00000000-0005-0000-0000-000006000000}"/>
    <cellStyle name="20% - Accent3" xfId="53" xr:uid="{00000000-0005-0000-0000-000007000000}"/>
    <cellStyle name="20% - Accent3 2" xfId="54" xr:uid="{00000000-0005-0000-0000-000008000000}"/>
    <cellStyle name="20% - Accent3 3" xfId="55" xr:uid="{00000000-0005-0000-0000-000009000000}"/>
    <cellStyle name="20% - Accent4" xfId="56" xr:uid="{00000000-0005-0000-0000-00000A000000}"/>
    <cellStyle name="20% - Accent4 2" xfId="57" xr:uid="{00000000-0005-0000-0000-00000B000000}"/>
    <cellStyle name="20% - Accent4 3" xfId="58" xr:uid="{00000000-0005-0000-0000-00000C000000}"/>
    <cellStyle name="20% - Accent5" xfId="59" xr:uid="{00000000-0005-0000-0000-00000D000000}"/>
    <cellStyle name="20% - Accent5 2" xfId="60" xr:uid="{00000000-0005-0000-0000-00000E000000}"/>
    <cellStyle name="20% - Accent5 3" xfId="61" xr:uid="{00000000-0005-0000-0000-00000F000000}"/>
    <cellStyle name="20% - Accent6" xfId="62" xr:uid="{00000000-0005-0000-0000-000010000000}"/>
    <cellStyle name="20% - Accent6 2" xfId="63" xr:uid="{00000000-0005-0000-0000-000011000000}"/>
    <cellStyle name="20% - Accent6 3" xfId="64" xr:uid="{00000000-0005-0000-0000-000012000000}"/>
    <cellStyle name="20% - Ênfase1" xfId="44050" builtinId="30" customBuiltin="1"/>
    <cellStyle name="20% - Ênfase1 2" xfId="65" xr:uid="{00000000-0005-0000-0000-000014000000}"/>
    <cellStyle name="20% - Ênfase1 2 2" xfId="66" xr:uid="{00000000-0005-0000-0000-000015000000}"/>
    <cellStyle name="20% - Ênfase1 2 3" xfId="67" xr:uid="{00000000-0005-0000-0000-000016000000}"/>
    <cellStyle name="20% - Ênfase1 2 4" xfId="68" xr:uid="{00000000-0005-0000-0000-000017000000}"/>
    <cellStyle name="20% - Ênfase1 2 5" xfId="69" xr:uid="{00000000-0005-0000-0000-000018000000}"/>
    <cellStyle name="20% - Ênfase1 2 6" xfId="70" xr:uid="{00000000-0005-0000-0000-000019000000}"/>
    <cellStyle name="20% - Ênfase1 2 7" xfId="71" xr:uid="{00000000-0005-0000-0000-00001A000000}"/>
    <cellStyle name="20% - Ênfase1 3" xfId="72" xr:uid="{00000000-0005-0000-0000-00001B000000}"/>
    <cellStyle name="20% - Ênfase1 3 2" xfId="73" xr:uid="{00000000-0005-0000-0000-00001C000000}"/>
    <cellStyle name="20% - Ênfase1 3 3" xfId="74" xr:uid="{00000000-0005-0000-0000-00001D000000}"/>
    <cellStyle name="20% - Ênfase1 4" xfId="75" xr:uid="{00000000-0005-0000-0000-00001E000000}"/>
    <cellStyle name="20% - Ênfase1 5" xfId="76" xr:uid="{00000000-0005-0000-0000-00001F000000}"/>
    <cellStyle name="20% - Ênfase2" xfId="44054" builtinId="34" customBuiltin="1"/>
    <cellStyle name="20% - Ênfase2 2" xfId="77" xr:uid="{00000000-0005-0000-0000-000021000000}"/>
    <cellStyle name="20% - Ênfase2 2 2" xfId="78" xr:uid="{00000000-0005-0000-0000-000022000000}"/>
    <cellStyle name="20% - Ênfase2 2 3" xfId="79" xr:uid="{00000000-0005-0000-0000-000023000000}"/>
    <cellStyle name="20% - Ênfase2 2 4" xfId="80" xr:uid="{00000000-0005-0000-0000-000024000000}"/>
    <cellStyle name="20% - Ênfase2 2 5" xfId="81" xr:uid="{00000000-0005-0000-0000-000025000000}"/>
    <cellStyle name="20% - Ênfase2 2 6" xfId="82" xr:uid="{00000000-0005-0000-0000-000026000000}"/>
    <cellStyle name="20% - Ênfase2 2 7" xfId="83" xr:uid="{00000000-0005-0000-0000-000027000000}"/>
    <cellStyle name="20% - Ênfase2 3" xfId="84" xr:uid="{00000000-0005-0000-0000-000028000000}"/>
    <cellStyle name="20% - Ênfase2 3 2" xfId="85" xr:uid="{00000000-0005-0000-0000-000029000000}"/>
    <cellStyle name="20% - Ênfase2 3 3" xfId="86" xr:uid="{00000000-0005-0000-0000-00002A000000}"/>
    <cellStyle name="20% - Ênfase2 4" xfId="87" xr:uid="{00000000-0005-0000-0000-00002B000000}"/>
    <cellStyle name="20% - Ênfase2 5" xfId="88" xr:uid="{00000000-0005-0000-0000-00002C000000}"/>
    <cellStyle name="20% - Ênfase3" xfId="44058" builtinId="38" customBuiltin="1"/>
    <cellStyle name="20% - Ênfase3 2" xfId="89" xr:uid="{00000000-0005-0000-0000-00002E000000}"/>
    <cellStyle name="20% - Ênfase3 2 2" xfId="90" xr:uid="{00000000-0005-0000-0000-00002F000000}"/>
    <cellStyle name="20% - Ênfase3 2 3" xfId="91" xr:uid="{00000000-0005-0000-0000-000030000000}"/>
    <cellStyle name="20% - Ênfase3 2 4" xfId="92" xr:uid="{00000000-0005-0000-0000-000031000000}"/>
    <cellStyle name="20% - Ênfase3 2 5" xfId="93" xr:uid="{00000000-0005-0000-0000-000032000000}"/>
    <cellStyle name="20% - Ênfase3 2 6" xfId="94" xr:uid="{00000000-0005-0000-0000-000033000000}"/>
    <cellStyle name="20% - Ênfase3 2 7" xfId="95" xr:uid="{00000000-0005-0000-0000-000034000000}"/>
    <cellStyle name="20% - Ênfase3 3" xfId="96" xr:uid="{00000000-0005-0000-0000-000035000000}"/>
    <cellStyle name="20% - Ênfase3 3 2" xfId="97" xr:uid="{00000000-0005-0000-0000-000036000000}"/>
    <cellStyle name="20% - Ênfase3 3 3" xfId="98" xr:uid="{00000000-0005-0000-0000-000037000000}"/>
    <cellStyle name="20% - Ênfase3 4" xfId="99" xr:uid="{00000000-0005-0000-0000-000038000000}"/>
    <cellStyle name="20% - Ênfase3 5" xfId="100" xr:uid="{00000000-0005-0000-0000-000039000000}"/>
    <cellStyle name="20% - Ênfase4" xfId="44062" builtinId="42" customBuiltin="1"/>
    <cellStyle name="20% - Ênfase4 2" xfId="101" xr:uid="{00000000-0005-0000-0000-00003B000000}"/>
    <cellStyle name="20% - Ênfase4 2 2" xfId="102" xr:uid="{00000000-0005-0000-0000-00003C000000}"/>
    <cellStyle name="20% - Ênfase4 2 3" xfId="103" xr:uid="{00000000-0005-0000-0000-00003D000000}"/>
    <cellStyle name="20% - Ênfase4 2 4" xfId="104" xr:uid="{00000000-0005-0000-0000-00003E000000}"/>
    <cellStyle name="20% - Ênfase4 2 5" xfId="105" xr:uid="{00000000-0005-0000-0000-00003F000000}"/>
    <cellStyle name="20% - Ênfase4 2 5 2" xfId="106" xr:uid="{00000000-0005-0000-0000-000040000000}"/>
    <cellStyle name="20% - Ênfase4 2 5 3" xfId="107" xr:uid="{00000000-0005-0000-0000-000041000000}"/>
    <cellStyle name="20% - Ênfase4 2 6" xfId="108" xr:uid="{00000000-0005-0000-0000-000042000000}"/>
    <cellStyle name="20% - Ênfase4 2 6 2" xfId="109" xr:uid="{00000000-0005-0000-0000-000043000000}"/>
    <cellStyle name="20% - Ênfase4 2 7" xfId="110" xr:uid="{00000000-0005-0000-0000-000044000000}"/>
    <cellStyle name="20% - Ênfase4 2 7 2" xfId="111" xr:uid="{00000000-0005-0000-0000-000045000000}"/>
    <cellStyle name="20% - Ênfase4 3" xfId="112" xr:uid="{00000000-0005-0000-0000-000046000000}"/>
    <cellStyle name="20% - Ênfase4 3 2" xfId="113" xr:uid="{00000000-0005-0000-0000-000047000000}"/>
    <cellStyle name="20% - Ênfase4 3 3" xfId="114" xr:uid="{00000000-0005-0000-0000-000048000000}"/>
    <cellStyle name="20% - Ênfase4 4" xfId="115" xr:uid="{00000000-0005-0000-0000-000049000000}"/>
    <cellStyle name="20% - Ênfase4 5" xfId="116" xr:uid="{00000000-0005-0000-0000-00004A000000}"/>
    <cellStyle name="20% - Ênfase5" xfId="44066" builtinId="46" customBuiltin="1"/>
    <cellStyle name="20% - Ênfase5 2" xfId="117" xr:uid="{00000000-0005-0000-0000-00004C000000}"/>
    <cellStyle name="20% - Ênfase5 2 2" xfId="118" xr:uid="{00000000-0005-0000-0000-00004D000000}"/>
    <cellStyle name="20% - Ênfase5 2 3" xfId="119" xr:uid="{00000000-0005-0000-0000-00004E000000}"/>
    <cellStyle name="20% - Ênfase5 2 4" xfId="120" xr:uid="{00000000-0005-0000-0000-00004F000000}"/>
    <cellStyle name="20% - Ênfase5 2 5" xfId="121" xr:uid="{00000000-0005-0000-0000-000050000000}"/>
    <cellStyle name="20% - Ênfase5 3" xfId="122" xr:uid="{00000000-0005-0000-0000-000051000000}"/>
    <cellStyle name="20% - Ênfase5 4" xfId="123" xr:uid="{00000000-0005-0000-0000-000052000000}"/>
    <cellStyle name="20% - Ênfase6" xfId="44070" builtinId="50" customBuiltin="1"/>
    <cellStyle name="20% - Ênfase6 2" xfId="124" xr:uid="{00000000-0005-0000-0000-000054000000}"/>
    <cellStyle name="20% - Ênfase6 2 2" xfId="125" xr:uid="{00000000-0005-0000-0000-000055000000}"/>
    <cellStyle name="20% - Ênfase6 2 3" xfId="126" xr:uid="{00000000-0005-0000-0000-000056000000}"/>
    <cellStyle name="20% - Ênfase6 2 4" xfId="127" xr:uid="{00000000-0005-0000-0000-000057000000}"/>
    <cellStyle name="20% - Ênfase6 2 5" xfId="128" xr:uid="{00000000-0005-0000-0000-000058000000}"/>
    <cellStyle name="20% - Ênfase6 3" xfId="129" xr:uid="{00000000-0005-0000-0000-000059000000}"/>
    <cellStyle name="20% - Ênfase6 4" xfId="130" xr:uid="{00000000-0005-0000-0000-00005A000000}"/>
    <cellStyle name="20% - Énfasis1" xfId="131" xr:uid="{00000000-0005-0000-0000-00005B000000}"/>
    <cellStyle name="20% - Énfasis2" xfId="132" xr:uid="{00000000-0005-0000-0000-00005C000000}"/>
    <cellStyle name="20% - Énfasis3" xfId="133" xr:uid="{00000000-0005-0000-0000-00005D000000}"/>
    <cellStyle name="20% - Énfasis4" xfId="134" xr:uid="{00000000-0005-0000-0000-00005E000000}"/>
    <cellStyle name="20% - Énfasis5" xfId="135" xr:uid="{00000000-0005-0000-0000-00005F000000}"/>
    <cellStyle name="20% - Énfasis6" xfId="136" xr:uid="{00000000-0005-0000-0000-000060000000}"/>
    <cellStyle name="40% - Accent1" xfId="137" xr:uid="{00000000-0005-0000-0000-000061000000}"/>
    <cellStyle name="40% - Accent1 2" xfId="138" xr:uid="{00000000-0005-0000-0000-000062000000}"/>
    <cellStyle name="40% - Accent1 3" xfId="139" xr:uid="{00000000-0005-0000-0000-000063000000}"/>
    <cellStyle name="40% - Accent2" xfId="140" xr:uid="{00000000-0005-0000-0000-000064000000}"/>
    <cellStyle name="40% - Accent2 2" xfId="141" xr:uid="{00000000-0005-0000-0000-000065000000}"/>
    <cellStyle name="40% - Accent2 3" xfId="142" xr:uid="{00000000-0005-0000-0000-000066000000}"/>
    <cellStyle name="40% - Accent3" xfId="143" xr:uid="{00000000-0005-0000-0000-000067000000}"/>
    <cellStyle name="40% - Accent3 2" xfId="144" xr:uid="{00000000-0005-0000-0000-000068000000}"/>
    <cellStyle name="40% - Accent3 3" xfId="145" xr:uid="{00000000-0005-0000-0000-000069000000}"/>
    <cellStyle name="40% - Accent4" xfId="146" xr:uid="{00000000-0005-0000-0000-00006A000000}"/>
    <cellStyle name="40% - Accent4 2" xfId="147" xr:uid="{00000000-0005-0000-0000-00006B000000}"/>
    <cellStyle name="40% - Accent4 3" xfId="148" xr:uid="{00000000-0005-0000-0000-00006C000000}"/>
    <cellStyle name="40% - Accent5" xfId="149" xr:uid="{00000000-0005-0000-0000-00006D000000}"/>
    <cellStyle name="40% - Accent5 2" xfId="150" xr:uid="{00000000-0005-0000-0000-00006E000000}"/>
    <cellStyle name="40% - Accent5 3" xfId="151" xr:uid="{00000000-0005-0000-0000-00006F000000}"/>
    <cellStyle name="40% - Accent6" xfId="152" xr:uid="{00000000-0005-0000-0000-000070000000}"/>
    <cellStyle name="40% - Accent6 2" xfId="153" xr:uid="{00000000-0005-0000-0000-000071000000}"/>
    <cellStyle name="40% - Accent6 3" xfId="154" xr:uid="{00000000-0005-0000-0000-000072000000}"/>
    <cellStyle name="40% - Ênfase1" xfId="44051" builtinId="31" customBuiltin="1"/>
    <cellStyle name="40% - Ênfase1 2" xfId="155" xr:uid="{00000000-0005-0000-0000-000074000000}"/>
    <cellStyle name="40% - Ênfase1 2 2" xfId="156" xr:uid="{00000000-0005-0000-0000-000075000000}"/>
    <cellStyle name="40% - Ênfase1 2 3" xfId="157" xr:uid="{00000000-0005-0000-0000-000076000000}"/>
    <cellStyle name="40% - Ênfase1 2 4" xfId="158" xr:uid="{00000000-0005-0000-0000-000077000000}"/>
    <cellStyle name="40% - Ênfase1 2 5" xfId="159" xr:uid="{00000000-0005-0000-0000-000078000000}"/>
    <cellStyle name="40% - Ênfase1 2 6" xfId="160" xr:uid="{00000000-0005-0000-0000-000079000000}"/>
    <cellStyle name="40% - Ênfase1 2 7" xfId="161" xr:uid="{00000000-0005-0000-0000-00007A000000}"/>
    <cellStyle name="40% - Ênfase1 3" xfId="162" xr:uid="{00000000-0005-0000-0000-00007B000000}"/>
    <cellStyle name="40% - Ênfase1 3 2" xfId="163" xr:uid="{00000000-0005-0000-0000-00007C000000}"/>
    <cellStyle name="40% - Ênfase1 3 3" xfId="164" xr:uid="{00000000-0005-0000-0000-00007D000000}"/>
    <cellStyle name="40% - Ênfase1 4" xfId="165" xr:uid="{00000000-0005-0000-0000-00007E000000}"/>
    <cellStyle name="40% - Ênfase1 5" xfId="166" xr:uid="{00000000-0005-0000-0000-00007F000000}"/>
    <cellStyle name="40% - Ênfase2" xfId="44055" builtinId="35" customBuiltin="1"/>
    <cellStyle name="40% - Ênfase2 2" xfId="167" xr:uid="{00000000-0005-0000-0000-000081000000}"/>
    <cellStyle name="40% - Ênfase2 2 2" xfId="168" xr:uid="{00000000-0005-0000-0000-000082000000}"/>
    <cellStyle name="40% - Ênfase2 2 3" xfId="169" xr:uid="{00000000-0005-0000-0000-000083000000}"/>
    <cellStyle name="40% - Ênfase2 2 4" xfId="170" xr:uid="{00000000-0005-0000-0000-000084000000}"/>
    <cellStyle name="40% - Ênfase2 2 5" xfId="171" xr:uid="{00000000-0005-0000-0000-000085000000}"/>
    <cellStyle name="40% - Ênfase2 3" xfId="172" xr:uid="{00000000-0005-0000-0000-000086000000}"/>
    <cellStyle name="40% - Ênfase2 4" xfId="173" xr:uid="{00000000-0005-0000-0000-000087000000}"/>
    <cellStyle name="40% - Ênfase3" xfId="44059" builtinId="39" customBuiltin="1"/>
    <cellStyle name="40% - Ênfase3 2" xfId="174" xr:uid="{00000000-0005-0000-0000-000089000000}"/>
    <cellStyle name="40% - Ênfase3 2 2" xfId="175" xr:uid="{00000000-0005-0000-0000-00008A000000}"/>
    <cellStyle name="40% - Ênfase3 2 3" xfId="176" xr:uid="{00000000-0005-0000-0000-00008B000000}"/>
    <cellStyle name="40% - Ênfase3 2 4" xfId="177" xr:uid="{00000000-0005-0000-0000-00008C000000}"/>
    <cellStyle name="40% - Ênfase3 2 5" xfId="178" xr:uid="{00000000-0005-0000-0000-00008D000000}"/>
    <cellStyle name="40% - Ênfase3 2 6" xfId="179" xr:uid="{00000000-0005-0000-0000-00008E000000}"/>
    <cellStyle name="40% - Ênfase3 2 7" xfId="180" xr:uid="{00000000-0005-0000-0000-00008F000000}"/>
    <cellStyle name="40% - Ênfase3 3" xfId="181" xr:uid="{00000000-0005-0000-0000-000090000000}"/>
    <cellStyle name="40% - Ênfase3 3 2" xfId="182" xr:uid="{00000000-0005-0000-0000-000091000000}"/>
    <cellStyle name="40% - Ênfase3 3 3" xfId="183" xr:uid="{00000000-0005-0000-0000-000092000000}"/>
    <cellStyle name="40% - Ênfase3 4" xfId="184" xr:uid="{00000000-0005-0000-0000-000093000000}"/>
    <cellStyle name="40% - Ênfase3 5" xfId="185" xr:uid="{00000000-0005-0000-0000-000094000000}"/>
    <cellStyle name="40% - Ênfase4" xfId="44063" builtinId="43" customBuiltin="1"/>
    <cellStyle name="40% - Ênfase4 2" xfId="186" xr:uid="{00000000-0005-0000-0000-000096000000}"/>
    <cellStyle name="40% - Ênfase4 2 2" xfId="187" xr:uid="{00000000-0005-0000-0000-000097000000}"/>
    <cellStyle name="40% - Ênfase4 2 3" xfId="188" xr:uid="{00000000-0005-0000-0000-000098000000}"/>
    <cellStyle name="40% - Ênfase4 2 4" xfId="189" xr:uid="{00000000-0005-0000-0000-000099000000}"/>
    <cellStyle name="40% - Ênfase4 2 5" xfId="190" xr:uid="{00000000-0005-0000-0000-00009A000000}"/>
    <cellStyle name="40% - Ênfase4 2 5 2" xfId="191" xr:uid="{00000000-0005-0000-0000-00009B000000}"/>
    <cellStyle name="40% - Ênfase4 2 5 3" xfId="192" xr:uid="{00000000-0005-0000-0000-00009C000000}"/>
    <cellStyle name="40% - Ênfase4 2 6" xfId="193" xr:uid="{00000000-0005-0000-0000-00009D000000}"/>
    <cellStyle name="40% - Ênfase4 2 6 2" xfId="194" xr:uid="{00000000-0005-0000-0000-00009E000000}"/>
    <cellStyle name="40% - Ênfase4 2 7" xfId="195" xr:uid="{00000000-0005-0000-0000-00009F000000}"/>
    <cellStyle name="40% - Ênfase4 2 7 2" xfId="196" xr:uid="{00000000-0005-0000-0000-0000A0000000}"/>
    <cellStyle name="40% - Ênfase4 3" xfId="197" xr:uid="{00000000-0005-0000-0000-0000A1000000}"/>
    <cellStyle name="40% - Ênfase4 3 2" xfId="198" xr:uid="{00000000-0005-0000-0000-0000A2000000}"/>
    <cellStyle name="40% - Ênfase4 3 3" xfId="199" xr:uid="{00000000-0005-0000-0000-0000A3000000}"/>
    <cellStyle name="40% - Ênfase4 4" xfId="200" xr:uid="{00000000-0005-0000-0000-0000A4000000}"/>
    <cellStyle name="40% - Ênfase4 5" xfId="201" xr:uid="{00000000-0005-0000-0000-0000A5000000}"/>
    <cellStyle name="40% - Ênfase5" xfId="44067" builtinId="47" customBuiltin="1"/>
    <cellStyle name="40% - Ênfase5 2" xfId="202" xr:uid="{00000000-0005-0000-0000-0000A7000000}"/>
    <cellStyle name="40% - Ênfase5 2 2" xfId="203" xr:uid="{00000000-0005-0000-0000-0000A8000000}"/>
    <cellStyle name="40% - Ênfase5 2 3" xfId="204" xr:uid="{00000000-0005-0000-0000-0000A9000000}"/>
    <cellStyle name="40% - Ênfase5 2 4" xfId="205" xr:uid="{00000000-0005-0000-0000-0000AA000000}"/>
    <cellStyle name="40% - Ênfase5 2 5" xfId="206" xr:uid="{00000000-0005-0000-0000-0000AB000000}"/>
    <cellStyle name="40% - Ênfase5 3" xfId="207" xr:uid="{00000000-0005-0000-0000-0000AC000000}"/>
    <cellStyle name="40% - Ênfase5 4" xfId="208" xr:uid="{00000000-0005-0000-0000-0000AD000000}"/>
    <cellStyle name="40% - Ênfase6" xfId="44071" builtinId="51" customBuiltin="1"/>
    <cellStyle name="40% - Ênfase6 2" xfId="209" xr:uid="{00000000-0005-0000-0000-0000AF000000}"/>
    <cellStyle name="40% - Ênfase6 2 2" xfId="210" xr:uid="{00000000-0005-0000-0000-0000B0000000}"/>
    <cellStyle name="40% - Ênfase6 2 3" xfId="211" xr:uid="{00000000-0005-0000-0000-0000B1000000}"/>
    <cellStyle name="40% - Ênfase6 2 4" xfId="212" xr:uid="{00000000-0005-0000-0000-0000B2000000}"/>
    <cellStyle name="40% - Ênfase6 2 5" xfId="213" xr:uid="{00000000-0005-0000-0000-0000B3000000}"/>
    <cellStyle name="40% - Ênfase6 2 6" xfId="214" xr:uid="{00000000-0005-0000-0000-0000B4000000}"/>
    <cellStyle name="40% - Ênfase6 2 7" xfId="215" xr:uid="{00000000-0005-0000-0000-0000B5000000}"/>
    <cellStyle name="40% - Ênfase6 3" xfId="216" xr:uid="{00000000-0005-0000-0000-0000B6000000}"/>
    <cellStyle name="40% - Ênfase6 3 2" xfId="217" xr:uid="{00000000-0005-0000-0000-0000B7000000}"/>
    <cellStyle name="40% - Ênfase6 3 3" xfId="218" xr:uid="{00000000-0005-0000-0000-0000B8000000}"/>
    <cellStyle name="40% - Ênfase6 4" xfId="219" xr:uid="{00000000-0005-0000-0000-0000B9000000}"/>
    <cellStyle name="40% - Ênfase6 5" xfId="220" xr:uid="{00000000-0005-0000-0000-0000BA000000}"/>
    <cellStyle name="40% - Énfasis1" xfId="221" xr:uid="{00000000-0005-0000-0000-0000BB000000}"/>
    <cellStyle name="40% - Énfasis2" xfId="222" xr:uid="{00000000-0005-0000-0000-0000BC000000}"/>
    <cellStyle name="40% - Énfasis3" xfId="223" xr:uid="{00000000-0005-0000-0000-0000BD000000}"/>
    <cellStyle name="40% - Énfasis4" xfId="224" xr:uid="{00000000-0005-0000-0000-0000BE000000}"/>
    <cellStyle name="40% - Énfasis5" xfId="225" xr:uid="{00000000-0005-0000-0000-0000BF000000}"/>
    <cellStyle name="40% - Énfasis6" xfId="226" xr:uid="{00000000-0005-0000-0000-0000C0000000}"/>
    <cellStyle name="60% - Accent1" xfId="227" xr:uid="{00000000-0005-0000-0000-0000C1000000}"/>
    <cellStyle name="60% - Accent1 2" xfId="228" xr:uid="{00000000-0005-0000-0000-0000C2000000}"/>
    <cellStyle name="60% - Accent1 3" xfId="229" xr:uid="{00000000-0005-0000-0000-0000C3000000}"/>
    <cellStyle name="60% - Accent2" xfId="230" xr:uid="{00000000-0005-0000-0000-0000C4000000}"/>
    <cellStyle name="60% - Accent2 2" xfId="231" xr:uid="{00000000-0005-0000-0000-0000C5000000}"/>
    <cellStyle name="60% - Accent2 3" xfId="232" xr:uid="{00000000-0005-0000-0000-0000C6000000}"/>
    <cellStyle name="60% - Accent3" xfId="233" xr:uid="{00000000-0005-0000-0000-0000C7000000}"/>
    <cellStyle name="60% - Accent3 2" xfId="234" xr:uid="{00000000-0005-0000-0000-0000C8000000}"/>
    <cellStyle name="60% - Accent3 3" xfId="235" xr:uid="{00000000-0005-0000-0000-0000C9000000}"/>
    <cellStyle name="60% - Accent4" xfId="236" xr:uid="{00000000-0005-0000-0000-0000CA000000}"/>
    <cellStyle name="60% - Accent4 2" xfId="237" xr:uid="{00000000-0005-0000-0000-0000CB000000}"/>
    <cellStyle name="60% - Accent4 3" xfId="238" xr:uid="{00000000-0005-0000-0000-0000CC000000}"/>
    <cellStyle name="60% - Accent5" xfId="239" xr:uid="{00000000-0005-0000-0000-0000CD000000}"/>
    <cellStyle name="60% - Accent5 2" xfId="240" xr:uid="{00000000-0005-0000-0000-0000CE000000}"/>
    <cellStyle name="60% - Accent5 3" xfId="241" xr:uid="{00000000-0005-0000-0000-0000CF000000}"/>
    <cellStyle name="60% - Accent6" xfId="242" xr:uid="{00000000-0005-0000-0000-0000D0000000}"/>
    <cellStyle name="60% - Accent6 2" xfId="243" xr:uid="{00000000-0005-0000-0000-0000D1000000}"/>
    <cellStyle name="60% - Accent6 3" xfId="244" xr:uid="{00000000-0005-0000-0000-0000D2000000}"/>
    <cellStyle name="60% - Ênfase1" xfId="44052" builtinId="32" customBuiltin="1"/>
    <cellStyle name="60% - Ênfase1 2" xfId="245" xr:uid="{00000000-0005-0000-0000-0000D4000000}"/>
    <cellStyle name="60% - Ênfase1 2 2" xfId="246" xr:uid="{00000000-0005-0000-0000-0000D5000000}"/>
    <cellStyle name="60% - Ênfase1 2 3" xfId="247" xr:uid="{00000000-0005-0000-0000-0000D6000000}"/>
    <cellStyle name="60% - Ênfase1 2 4" xfId="248" xr:uid="{00000000-0005-0000-0000-0000D7000000}"/>
    <cellStyle name="60% - Ênfase1 2 5" xfId="249" xr:uid="{00000000-0005-0000-0000-0000D8000000}"/>
    <cellStyle name="60% - Ênfase1 2 6" xfId="250" xr:uid="{00000000-0005-0000-0000-0000D9000000}"/>
    <cellStyle name="60% - Ênfase1 2 7" xfId="251" xr:uid="{00000000-0005-0000-0000-0000DA000000}"/>
    <cellStyle name="60% - Ênfase1 3" xfId="252" xr:uid="{00000000-0005-0000-0000-0000DB000000}"/>
    <cellStyle name="60% - Ênfase1 4" xfId="253" xr:uid="{00000000-0005-0000-0000-0000DC000000}"/>
    <cellStyle name="60% - Ênfase2" xfId="44056" builtinId="36" customBuiltin="1"/>
    <cellStyle name="60% - Ênfase2 2" xfId="254" xr:uid="{00000000-0005-0000-0000-0000DE000000}"/>
    <cellStyle name="60% - Ênfase2 2 2" xfId="255" xr:uid="{00000000-0005-0000-0000-0000DF000000}"/>
    <cellStyle name="60% - Ênfase2 2 3" xfId="256" xr:uid="{00000000-0005-0000-0000-0000E0000000}"/>
    <cellStyle name="60% - Ênfase2 3" xfId="257" xr:uid="{00000000-0005-0000-0000-0000E1000000}"/>
    <cellStyle name="60% - Ênfase3" xfId="44060" builtinId="40" customBuiltin="1"/>
    <cellStyle name="60% - Ênfase3 2" xfId="258" xr:uid="{00000000-0005-0000-0000-0000E3000000}"/>
    <cellStyle name="60% - Ênfase3 2 2" xfId="259" xr:uid="{00000000-0005-0000-0000-0000E4000000}"/>
    <cellStyle name="60% - Ênfase3 2 3" xfId="260" xr:uid="{00000000-0005-0000-0000-0000E5000000}"/>
    <cellStyle name="60% - Ênfase3 2 4" xfId="261" xr:uid="{00000000-0005-0000-0000-0000E6000000}"/>
    <cellStyle name="60% - Ênfase3 2 5" xfId="262" xr:uid="{00000000-0005-0000-0000-0000E7000000}"/>
    <cellStyle name="60% - Ênfase3 2 6" xfId="263" xr:uid="{00000000-0005-0000-0000-0000E8000000}"/>
    <cellStyle name="60% - Ênfase3 2 7" xfId="264" xr:uid="{00000000-0005-0000-0000-0000E9000000}"/>
    <cellStyle name="60% - Ênfase3 3" xfId="265" xr:uid="{00000000-0005-0000-0000-0000EA000000}"/>
    <cellStyle name="60% - Ênfase3 4" xfId="266" xr:uid="{00000000-0005-0000-0000-0000EB000000}"/>
    <cellStyle name="60% - Ênfase4" xfId="44064" builtinId="44" customBuiltin="1"/>
    <cellStyle name="60% - Ênfase4 2" xfId="267" xr:uid="{00000000-0005-0000-0000-0000ED000000}"/>
    <cellStyle name="60% - Ênfase4 2 2" xfId="268" xr:uid="{00000000-0005-0000-0000-0000EE000000}"/>
    <cellStyle name="60% - Ênfase4 2 3" xfId="269" xr:uid="{00000000-0005-0000-0000-0000EF000000}"/>
    <cellStyle name="60% - Ênfase4 2 4" xfId="270" xr:uid="{00000000-0005-0000-0000-0000F0000000}"/>
    <cellStyle name="60% - Ênfase4 2 5" xfId="271" xr:uid="{00000000-0005-0000-0000-0000F1000000}"/>
    <cellStyle name="60% - Ênfase4 2 6" xfId="272" xr:uid="{00000000-0005-0000-0000-0000F2000000}"/>
    <cellStyle name="60% - Ênfase4 2 7" xfId="273" xr:uid="{00000000-0005-0000-0000-0000F3000000}"/>
    <cellStyle name="60% - Ênfase4 3" xfId="274" xr:uid="{00000000-0005-0000-0000-0000F4000000}"/>
    <cellStyle name="60% - Ênfase4 4" xfId="275" xr:uid="{00000000-0005-0000-0000-0000F5000000}"/>
    <cellStyle name="60% - Ênfase5" xfId="44068" builtinId="48" customBuiltin="1"/>
    <cellStyle name="60% - Ênfase5 2" xfId="276" xr:uid="{00000000-0005-0000-0000-0000F7000000}"/>
    <cellStyle name="60% - Ênfase5 2 2" xfId="277" xr:uid="{00000000-0005-0000-0000-0000F8000000}"/>
    <cellStyle name="60% - Ênfase5 2 2 2" xfId="278" xr:uid="{00000000-0005-0000-0000-0000F9000000}"/>
    <cellStyle name="60% - Ênfase5 2 2 3" xfId="279" xr:uid="{00000000-0005-0000-0000-0000FA000000}"/>
    <cellStyle name="60% - Ênfase5 2 3" xfId="280" xr:uid="{00000000-0005-0000-0000-0000FB000000}"/>
    <cellStyle name="60% - Ênfase5 2 3 2" xfId="281" xr:uid="{00000000-0005-0000-0000-0000FC000000}"/>
    <cellStyle name="60% - Ênfase5 3" xfId="282" xr:uid="{00000000-0005-0000-0000-0000FD000000}"/>
    <cellStyle name="60% - Ênfase6" xfId="44072" builtinId="52" customBuiltin="1"/>
    <cellStyle name="60% - Ênfase6 2" xfId="283" xr:uid="{00000000-0005-0000-0000-0000FF000000}"/>
    <cellStyle name="60% - Ênfase6 2 2" xfId="284" xr:uid="{00000000-0005-0000-0000-000000010000}"/>
    <cellStyle name="60% - Ênfase6 2 3" xfId="285" xr:uid="{00000000-0005-0000-0000-000001010000}"/>
    <cellStyle name="60% - Ênfase6 2 4" xfId="286" xr:uid="{00000000-0005-0000-0000-000002010000}"/>
    <cellStyle name="60% - Ênfase6 2 5" xfId="287" xr:uid="{00000000-0005-0000-0000-000003010000}"/>
    <cellStyle name="60% - Ênfase6 2 6" xfId="288" xr:uid="{00000000-0005-0000-0000-000004010000}"/>
    <cellStyle name="60% - Ênfase6 2 7" xfId="289" xr:uid="{00000000-0005-0000-0000-000005010000}"/>
    <cellStyle name="60% - Ênfase6 3" xfId="290" xr:uid="{00000000-0005-0000-0000-000006010000}"/>
    <cellStyle name="60% - Ênfase6 4" xfId="291" xr:uid="{00000000-0005-0000-0000-000007010000}"/>
    <cellStyle name="60% - Énfasis1" xfId="292" xr:uid="{00000000-0005-0000-0000-000008010000}"/>
    <cellStyle name="60% - Énfasis2" xfId="293" xr:uid="{00000000-0005-0000-0000-000009010000}"/>
    <cellStyle name="60% - Énfasis3" xfId="294" xr:uid="{00000000-0005-0000-0000-00000A010000}"/>
    <cellStyle name="60% - Énfasis4" xfId="295" xr:uid="{00000000-0005-0000-0000-00000B010000}"/>
    <cellStyle name="60% - Énfasis5" xfId="296" xr:uid="{00000000-0005-0000-0000-00000C010000}"/>
    <cellStyle name="60% - Énfasis6" xfId="297" xr:uid="{00000000-0005-0000-0000-00000D010000}"/>
    <cellStyle name="Accent1" xfId="298" xr:uid="{00000000-0005-0000-0000-00000E010000}"/>
    <cellStyle name="Accent1 2" xfId="299" xr:uid="{00000000-0005-0000-0000-00000F010000}"/>
    <cellStyle name="Accent1 3" xfId="300" xr:uid="{00000000-0005-0000-0000-000010010000}"/>
    <cellStyle name="Accent2" xfId="301" xr:uid="{00000000-0005-0000-0000-000011010000}"/>
    <cellStyle name="Accent2 2" xfId="302" xr:uid="{00000000-0005-0000-0000-000012010000}"/>
    <cellStyle name="Accent2 3" xfId="303" xr:uid="{00000000-0005-0000-0000-000013010000}"/>
    <cellStyle name="Accent3" xfId="304" xr:uid="{00000000-0005-0000-0000-000014010000}"/>
    <cellStyle name="Accent3 2" xfId="305" xr:uid="{00000000-0005-0000-0000-000015010000}"/>
    <cellStyle name="Accent3 3" xfId="306" xr:uid="{00000000-0005-0000-0000-000016010000}"/>
    <cellStyle name="Accent4" xfId="307" xr:uid="{00000000-0005-0000-0000-000017010000}"/>
    <cellStyle name="Accent4 2" xfId="308" xr:uid="{00000000-0005-0000-0000-000018010000}"/>
    <cellStyle name="Accent4 3" xfId="309" xr:uid="{00000000-0005-0000-0000-000019010000}"/>
    <cellStyle name="Accent5" xfId="310" xr:uid="{00000000-0005-0000-0000-00001A010000}"/>
    <cellStyle name="Accent5 2" xfId="311" xr:uid="{00000000-0005-0000-0000-00001B010000}"/>
    <cellStyle name="Accent5 3" xfId="312" xr:uid="{00000000-0005-0000-0000-00001C010000}"/>
    <cellStyle name="Accent6" xfId="313" xr:uid="{00000000-0005-0000-0000-00001D010000}"/>
    <cellStyle name="Accent6 2" xfId="314" xr:uid="{00000000-0005-0000-0000-00001E010000}"/>
    <cellStyle name="Accent6 3" xfId="315" xr:uid="{00000000-0005-0000-0000-00001F010000}"/>
    <cellStyle name="Bad" xfId="316" xr:uid="{00000000-0005-0000-0000-000020010000}"/>
    <cellStyle name="Bad 2" xfId="317" xr:uid="{00000000-0005-0000-0000-000021010000}"/>
    <cellStyle name="Bad 3" xfId="318" xr:uid="{00000000-0005-0000-0000-000022010000}"/>
    <cellStyle name="Bom" xfId="44037" builtinId="26" customBuiltin="1"/>
    <cellStyle name="Bom 2" xfId="319" xr:uid="{00000000-0005-0000-0000-000024010000}"/>
    <cellStyle name="Bom 2 2" xfId="320" xr:uid="{00000000-0005-0000-0000-000025010000}"/>
    <cellStyle name="Bom 2 3" xfId="321" xr:uid="{00000000-0005-0000-0000-000026010000}"/>
    <cellStyle name="Bom 3" xfId="322" xr:uid="{00000000-0005-0000-0000-000027010000}"/>
    <cellStyle name="Buena" xfId="323" xr:uid="{00000000-0005-0000-0000-000028010000}"/>
    <cellStyle name="Calculation" xfId="324" xr:uid="{00000000-0005-0000-0000-000029010000}"/>
    <cellStyle name="Calculation 2" xfId="325" xr:uid="{00000000-0005-0000-0000-00002A010000}"/>
    <cellStyle name="Calculation 2 2" xfId="326" xr:uid="{00000000-0005-0000-0000-00002B010000}"/>
    <cellStyle name="Calculation 2 2 2" xfId="327" xr:uid="{00000000-0005-0000-0000-00002C010000}"/>
    <cellStyle name="Calculation 2 2 2 2" xfId="328" xr:uid="{00000000-0005-0000-0000-00002D010000}"/>
    <cellStyle name="Calculation 2 2 2 2 2" xfId="329" xr:uid="{00000000-0005-0000-0000-00002E010000}"/>
    <cellStyle name="Calculation 2 2 2 2 3" xfId="330" xr:uid="{00000000-0005-0000-0000-00002F010000}"/>
    <cellStyle name="Calculation 2 2 2 2 4" xfId="331" xr:uid="{00000000-0005-0000-0000-000030010000}"/>
    <cellStyle name="Calculation 2 2 2 2 5" xfId="332" xr:uid="{00000000-0005-0000-0000-000031010000}"/>
    <cellStyle name="Calculation 2 2 2 3" xfId="333" xr:uid="{00000000-0005-0000-0000-000032010000}"/>
    <cellStyle name="Calculation 2 2 2 3 2" xfId="334" xr:uid="{00000000-0005-0000-0000-000033010000}"/>
    <cellStyle name="Calculation 2 2 2 3 3" xfId="335" xr:uid="{00000000-0005-0000-0000-000034010000}"/>
    <cellStyle name="Calculation 2 2 2 3 4" xfId="336" xr:uid="{00000000-0005-0000-0000-000035010000}"/>
    <cellStyle name="Calculation 2 2 2 3 5" xfId="337" xr:uid="{00000000-0005-0000-0000-000036010000}"/>
    <cellStyle name="Calculation 2 2 2 3 6" xfId="338" xr:uid="{00000000-0005-0000-0000-000037010000}"/>
    <cellStyle name="Calculation 2 2 2 4" xfId="339" xr:uid="{00000000-0005-0000-0000-000038010000}"/>
    <cellStyle name="Calculation 2 2 3" xfId="340" xr:uid="{00000000-0005-0000-0000-000039010000}"/>
    <cellStyle name="Calculation 2 2 3 2" xfId="341" xr:uid="{00000000-0005-0000-0000-00003A010000}"/>
    <cellStyle name="Calculation 2 2 3 3" xfId="342" xr:uid="{00000000-0005-0000-0000-00003B010000}"/>
    <cellStyle name="Calculation 2 2 3 4" xfId="343" xr:uid="{00000000-0005-0000-0000-00003C010000}"/>
    <cellStyle name="Calculation 2 2 3 5" xfId="344" xr:uid="{00000000-0005-0000-0000-00003D010000}"/>
    <cellStyle name="Calculation 2 2 3 6" xfId="345" xr:uid="{00000000-0005-0000-0000-00003E010000}"/>
    <cellStyle name="Calculation 2 3" xfId="346" xr:uid="{00000000-0005-0000-0000-00003F010000}"/>
    <cellStyle name="Calculation 2 3 2" xfId="347" xr:uid="{00000000-0005-0000-0000-000040010000}"/>
    <cellStyle name="Calculation 2 3 2 2" xfId="348" xr:uid="{00000000-0005-0000-0000-000041010000}"/>
    <cellStyle name="Calculation 2 3 2 3" xfId="349" xr:uid="{00000000-0005-0000-0000-000042010000}"/>
    <cellStyle name="Calculation 2 3 2 4" xfId="350" xr:uid="{00000000-0005-0000-0000-000043010000}"/>
    <cellStyle name="Calculation 2 3 2 5" xfId="351" xr:uid="{00000000-0005-0000-0000-000044010000}"/>
    <cellStyle name="Calculation 2 3 3" xfId="352" xr:uid="{00000000-0005-0000-0000-000045010000}"/>
    <cellStyle name="Calculation 2 3 3 2" xfId="353" xr:uid="{00000000-0005-0000-0000-000046010000}"/>
    <cellStyle name="Calculation 2 3 3 3" xfId="354" xr:uid="{00000000-0005-0000-0000-000047010000}"/>
    <cellStyle name="Calculation 2 3 3 4" xfId="355" xr:uid="{00000000-0005-0000-0000-000048010000}"/>
    <cellStyle name="Calculation 2 3 3 5" xfId="356" xr:uid="{00000000-0005-0000-0000-000049010000}"/>
    <cellStyle name="Calculation 2 3 3 6" xfId="357" xr:uid="{00000000-0005-0000-0000-00004A010000}"/>
    <cellStyle name="Calculation 2 3 4" xfId="358" xr:uid="{00000000-0005-0000-0000-00004B010000}"/>
    <cellStyle name="Calculation 2 4" xfId="359" xr:uid="{00000000-0005-0000-0000-00004C010000}"/>
    <cellStyle name="Calculation 2 4 2" xfId="360" xr:uid="{00000000-0005-0000-0000-00004D010000}"/>
    <cellStyle name="Calculation 2 4 2 2" xfId="361" xr:uid="{00000000-0005-0000-0000-00004E010000}"/>
    <cellStyle name="Calculation 2 4 2 3" xfId="362" xr:uid="{00000000-0005-0000-0000-00004F010000}"/>
    <cellStyle name="Calculation 2 4 2 4" xfId="363" xr:uid="{00000000-0005-0000-0000-000050010000}"/>
    <cellStyle name="Calculation 2 4 2 5" xfId="364" xr:uid="{00000000-0005-0000-0000-000051010000}"/>
    <cellStyle name="Calculation 2 4 3" xfId="365" xr:uid="{00000000-0005-0000-0000-000052010000}"/>
    <cellStyle name="Calculation 2 4 4" xfId="366" xr:uid="{00000000-0005-0000-0000-000053010000}"/>
    <cellStyle name="Calculation 2 4 5" xfId="367" xr:uid="{00000000-0005-0000-0000-000054010000}"/>
    <cellStyle name="Calculation 2 4 6" xfId="368" xr:uid="{00000000-0005-0000-0000-000055010000}"/>
    <cellStyle name="Calculation 2 4 7" xfId="369" xr:uid="{00000000-0005-0000-0000-000056010000}"/>
    <cellStyle name="Calculation 2 4 8" xfId="370" xr:uid="{00000000-0005-0000-0000-000057010000}"/>
    <cellStyle name="Calculation 3" xfId="371" xr:uid="{00000000-0005-0000-0000-000058010000}"/>
    <cellStyle name="Calculation 3 2" xfId="372" xr:uid="{00000000-0005-0000-0000-000059010000}"/>
    <cellStyle name="Calculation 3 2 2" xfId="373" xr:uid="{00000000-0005-0000-0000-00005A010000}"/>
    <cellStyle name="Calculation 3 2 2 2" xfId="374" xr:uid="{00000000-0005-0000-0000-00005B010000}"/>
    <cellStyle name="Calculation 3 2 2 3" xfId="375" xr:uid="{00000000-0005-0000-0000-00005C010000}"/>
    <cellStyle name="Calculation 3 2 2 4" xfId="376" xr:uid="{00000000-0005-0000-0000-00005D010000}"/>
    <cellStyle name="Calculation 3 2 2 5" xfId="377" xr:uid="{00000000-0005-0000-0000-00005E010000}"/>
    <cellStyle name="Calculation 3 2 3" xfId="378" xr:uid="{00000000-0005-0000-0000-00005F010000}"/>
    <cellStyle name="Calculation 3 2 3 2" xfId="379" xr:uid="{00000000-0005-0000-0000-000060010000}"/>
    <cellStyle name="Calculation 3 2 3 3" xfId="380" xr:uid="{00000000-0005-0000-0000-000061010000}"/>
    <cellStyle name="Calculation 3 2 3 4" xfId="381" xr:uid="{00000000-0005-0000-0000-000062010000}"/>
    <cellStyle name="Calculation 3 2 3 5" xfId="382" xr:uid="{00000000-0005-0000-0000-000063010000}"/>
    <cellStyle name="Calculation 3 2 3 6" xfId="383" xr:uid="{00000000-0005-0000-0000-000064010000}"/>
    <cellStyle name="Calculation 3 2 4" xfId="384" xr:uid="{00000000-0005-0000-0000-000065010000}"/>
    <cellStyle name="Calculation 3 3" xfId="385" xr:uid="{00000000-0005-0000-0000-000066010000}"/>
    <cellStyle name="Calculation 3 3 2" xfId="386" xr:uid="{00000000-0005-0000-0000-000067010000}"/>
    <cellStyle name="Calculation 3 3 2 2" xfId="387" xr:uid="{00000000-0005-0000-0000-000068010000}"/>
    <cellStyle name="Calculation 3 3 2 3" xfId="388" xr:uid="{00000000-0005-0000-0000-000069010000}"/>
    <cellStyle name="Calculation 3 3 2 4" xfId="389" xr:uid="{00000000-0005-0000-0000-00006A010000}"/>
    <cellStyle name="Calculation 3 3 2 5" xfId="390" xr:uid="{00000000-0005-0000-0000-00006B010000}"/>
    <cellStyle name="Calculation 3 3 3" xfId="391" xr:uid="{00000000-0005-0000-0000-00006C010000}"/>
    <cellStyle name="Calculation 3 3 4" xfId="392" xr:uid="{00000000-0005-0000-0000-00006D010000}"/>
    <cellStyle name="Calculation 3 3 5" xfId="393" xr:uid="{00000000-0005-0000-0000-00006E010000}"/>
    <cellStyle name="Calculation 3 3 6" xfId="394" xr:uid="{00000000-0005-0000-0000-00006F010000}"/>
    <cellStyle name="Calculation 3 3 7" xfId="395" xr:uid="{00000000-0005-0000-0000-000070010000}"/>
    <cellStyle name="Calculation 3 3 8" xfId="396" xr:uid="{00000000-0005-0000-0000-000071010000}"/>
    <cellStyle name="Calculation 4" xfId="397" xr:uid="{00000000-0005-0000-0000-000072010000}"/>
    <cellStyle name="Calculation 4 2" xfId="398" xr:uid="{00000000-0005-0000-0000-000073010000}"/>
    <cellStyle name="Calculation 4 2 2" xfId="399" xr:uid="{00000000-0005-0000-0000-000074010000}"/>
    <cellStyle name="Calculation 4 2 2 2" xfId="400" xr:uid="{00000000-0005-0000-0000-000075010000}"/>
    <cellStyle name="Calculation 4 2 2 3" xfId="401" xr:uid="{00000000-0005-0000-0000-000076010000}"/>
    <cellStyle name="Calculation 4 2 2 4" xfId="402" xr:uid="{00000000-0005-0000-0000-000077010000}"/>
    <cellStyle name="Calculation 4 2 2 5" xfId="403" xr:uid="{00000000-0005-0000-0000-000078010000}"/>
    <cellStyle name="Calculation 4 2 3" xfId="404" xr:uid="{00000000-0005-0000-0000-000079010000}"/>
    <cellStyle name="Calculation 4 2 3 2" xfId="405" xr:uid="{00000000-0005-0000-0000-00007A010000}"/>
    <cellStyle name="Calculation 4 2 3 3" xfId="406" xr:uid="{00000000-0005-0000-0000-00007B010000}"/>
    <cellStyle name="Calculation 4 2 3 4" xfId="407" xr:uid="{00000000-0005-0000-0000-00007C010000}"/>
    <cellStyle name="Calculation 4 2 3 5" xfId="408" xr:uid="{00000000-0005-0000-0000-00007D010000}"/>
    <cellStyle name="Calculation 4 2 3 6" xfId="409" xr:uid="{00000000-0005-0000-0000-00007E010000}"/>
    <cellStyle name="Calculation 4 2 4" xfId="410" xr:uid="{00000000-0005-0000-0000-00007F010000}"/>
    <cellStyle name="Calculation 4 3" xfId="411" xr:uid="{00000000-0005-0000-0000-000080010000}"/>
    <cellStyle name="Calculation 4 3 2" xfId="412" xr:uid="{00000000-0005-0000-0000-000081010000}"/>
    <cellStyle name="Calculation 4 3 3" xfId="413" xr:uid="{00000000-0005-0000-0000-000082010000}"/>
    <cellStyle name="Calculation 4 3 4" xfId="414" xr:uid="{00000000-0005-0000-0000-000083010000}"/>
    <cellStyle name="Calculation 4 3 5" xfId="415" xr:uid="{00000000-0005-0000-0000-000084010000}"/>
    <cellStyle name="Calculation 4 3 6" xfId="416" xr:uid="{00000000-0005-0000-0000-000085010000}"/>
    <cellStyle name="Calculation 5" xfId="417" xr:uid="{00000000-0005-0000-0000-000086010000}"/>
    <cellStyle name="Calculation 5 2" xfId="418" xr:uid="{00000000-0005-0000-0000-000087010000}"/>
    <cellStyle name="Calculation 5 3" xfId="419" xr:uid="{00000000-0005-0000-0000-000088010000}"/>
    <cellStyle name="Calculation 5 4" xfId="420" xr:uid="{00000000-0005-0000-0000-000089010000}"/>
    <cellStyle name="Calculation 5 5" xfId="421" xr:uid="{00000000-0005-0000-0000-00008A010000}"/>
    <cellStyle name="Calculation 5 6" xfId="422" xr:uid="{00000000-0005-0000-0000-00008B010000}"/>
    <cellStyle name="Cálculo" xfId="44042" builtinId="22" customBuiltin="1"/>
    <cellStyle name="Cálculo 2" xfId="423" xr:uid="{00000000-0005-0000-0000-00008D010000}"/>
    <cellStyle name="Cálculo 2 10" xfId="424" xr:uid="{00000000-0005-0000-0000-00008E010000}"/>
    <cellStyle name="Cálculo 2 11" xfId="425" xr:uid="{00000000-0005-0000-0000-00008F010000}"/>
    <cellStyle name="Cálculo 2 12" xfId="426" xr:uid="{00000000-0005-0000-0000-000090010000}"/>
    <cellStyle name="Cálculo 2 13" xfId="427" xr:uid="{00000000-0005-0000-0000-000091010000}"/>
    <cellStyle name="Cálculo 2 14" xfId="428" xr:uid="{00000000-0005-0000-0000-000092010000}"/>
    <cellStyle name="Cálculo 2 15" xfId="429" xr:uid="{00000000-0005-0000-0000-000093010000}"/>
    <cellStyle name="Cálculo 2 16" xfId="430" xr:uid="{00000000-0005-0000-0000-000094010000}"/>
    <cellStyle name="Cálculo 2 17" xfId="431" xr:uid="{00000000-0005-0000-0000-000095010000}"/>
    <cellStyle name="Cálculo 2 18" xfId="432" xr:uid="{00000000-0005-0000-0000-000096010000}"/>
    <cellStyle name="Cálculo 2 19" xfId="433" xr:uid="{00000000-0005-0000-0000-000097010000}"/>
    <cellStyle name="Cálculo 2 2" xfId="434" xr:uid="{00000000-0005-0000-0000-000098010000}"/>
    <cellStyle name="Cálculo 2 2 2" xfId="435" xr:uid="{00000000-0005-0000-0000-000099010000}"/>
    <cellStyle name="Cálculo 2 2 2 2" xfId="436" xr:uid="{00000000-0005-0000-0000-00009A010000}"/>
    <cellStyle name="Cálculo 2 2 2 2 2" xfId="437" xr:uid="{00000000-0005-0000-0000-00009B010000}"/>
    <cellStyle name="Cálculo 2 2 2 2 2 2" xfId="438" xr:uid="{00000000-0005-0000-0000-00009C010000}"/>
    <cellStyle name="Cálculo 2 2 2 2 2 2 2" xfId="439" xr:uid="{00000000-0005-0000-0000-00009D010000}"/>
    <cellStyle name="Cálculo 2 2 2 2 2 2 3" xfId="440" xr:uid="{00000000-0005-0000-0000-00009E010000}"/>
    <cellStyle name="Cálculo 2 2 2 2 2 2 4" xfId="441" xr:uid="{00000000-0005-0000-0000-00009F010000}"/>
    <cellStyle name="Cálculo 2 2 2 2 2 2 5" xfId="442" xr:uid="{00000000-0005-0000-0000-0000A0010000}"/>
    <cellStyle name="Cálculo 2 2 2 2 2 3" xfId="443" xr:uid="{00000000-0005-0000-0000-0000A1010000}"/>
    <cellStyle name="Cálculo 2 2 2 2 2 3 2" xfId="444" xr:uid="{00000000-0005-0000-0000-0000A2010000}"/>
    <cellStyle name="Cálculo 2 2 2 2 2 3 3" xfId="445" xr:uid="{00000000-0005-0000-0000-0000A3010000}"/>
    <cellStyle name="Cálculo 2 2 2 2 2 3 4" xfId="446" xr:uid="{00000000-0005-0000-0000-0000A4010000}"/>
    <cellStyle name="Cálculo 2 2 2 2 2 3 5" xfId="447" xr:uid="{00000000-0005-0000-0000-0000A5010000}"/>
    <cellStyle name="Cálculo 2 2 2 2 2 3 6" xfId="448" xr:uid="{00000000-0005-0000-0000-0000A6010000}"/>
    <cellStyle name="Cálculo 2 2 2 2 2 4" xfId="449" xr:uid="{00000000-0005-0000-0000-0000A7010000}"/>
    <cellStyle name="Cálculo 2 2 2 2 3" xfId="450" xr:uid="{00000000-0005-0000-0000-0000A8010000}"/>
    <cellStyle name="Cálculo 2 2 2 2 3 2" xfId="451" xr:uid="{00000000-0005-0000-0000-0000A9010000}"/>
    <cellStyle name="Cálculo 2 2 2 2 3 2 2" xfId="452" xr:uid="{00000000-0005-0000-0000-0000AA010000}"/>
    <cellStyle name="Cálculo 2 2 2 2 3 2 3" xfId="453" xr:uid="{00000000-0005-0000-0000-0000AB010000}"/>
    <cellStyle name="Cálculo 2 2 2 2 3 2 4" xfId="454" xr:uid="{00000000-0005-0000-0000-0000AC010000}"/>
    <cellStyle name="Cálculo 2 2 2 2 3 2 5" xfId="455" xr:uid="{00000000-0005-0000-0000-0000AD010000}"/>
    <cellStyle name="Cálculo 2 2 2 2 3 3" xfId="456" xr:uid="{00000000-0005-0000-0000-0000AE010000}"/>
    <cellStyle name="Cálculo 2 2 2 2 3 4" xfId="457" xr:uid="{00000000-0005-0000-0000-0000AF010000}"/>
    <cellStyle name="Cálculo 2 2 2 2 3 5" xfId="458" xr:uid="{00000000-0005-0000-0000-0000B0010000}"/>
    <cellStyle name="Cálculo 2 2 2 2 3 6" xfId="459" xr:uid="{00000000-0005-0000-0000-0000B1010000}"/>
    <cellStyle name="Cálculo 2 2 2 2 3 7" xfId="460" xr:uid="{00000000-0005-0000-0000-0000B2010000}"/>
    <cellStyle name="Cálculo 2 2 2 2 3 8" xfId="461" xr:uid="{00000000-0005-0000-0000-0000B3010000}"/>
    <cellStyle name="Cálculo 2 2 2 3" xfId="462" xr:uid="{00000000-0005-0000-0000-0000B4010000}"/>
    <cellStyle name="Cálculo 2 2 2 3 2" xfId="463" xr:uid="{00000000-0005-0000-0000-0000B5010000}"/>
    <cellStyle name="Cálculo 2 2 2 3 2 2" xfId="464" xr:uid="{00000000-0005-0000-0000-0000B6010000}"/>
    <cellStyle name="Cálculo 2 2 2 3 2 3" xfId="465" xr:uid="{00000000-0005-0000-0000-0000B7010000}"/>
    <cellStyle name="Cálculo 2 2 2 3 2 4" xfId="466" xr:uid="{00000000-0005-0000-0000-0000B8010000}"/>
    <cellStyle name="Cálculo 2 2 2 3 2 5" xfId="467" xr:uid="{00000000-0005-0000-0000-0000B9010000}"/>
    <cellStyle name="Cálculo 2 2 2 3 3" xfId="468" xr:uid="{00000000-0005-0000-0000-0000BA010000}"/>
    <cellStyle name="Cálculo 2 2 2 3 3 2" xfId="469" xr:uid="{00000000-0005-0000-0000-0000BB010000}"/>
    <cellStyle name="Cálculo 2 2 2 3 3 3" xfId="470" xr:uid="{00000000-0005-0000-0000-0000BC010000}"/>
    <cellStyle name="Cálculo 2 2 2 3 3 4" xfId="471" xr:uid="{00000000-0005-0000-0000-0000BD010000}"/>
    <cellStyle name="Cálculo 2 2 2 3 3 5" xfId="472" xr:uid="{00000000-0005-0000-0000-0000BE010000}"/>
    <cellStyle name="Cálculo 2 2 2 3 3 6" xfId="473" xr:uid="{00000000-0005-0000-0000-0000BF010000}"/>
    <cellStyle name="Cálculo 2 2 2 3 4" xfId="474" xr:uid="{00000000-0005-0000-0000-0000C0010000}"/>
    <cellStyle name="Cálculo 2 2 2 4" xfId="475" xr:uid="{00000000-0005-0000-0000-0000C1010000}"/>
    <cellStyle name="Cálculo 2 2 2 4 2" xfId="476" xr:uid="{00000000-0005-0000-0000-0000C2010000}"/>
    <cellStyle name="Cálculo 2 2 2 4 2 2" xfId="477" xr:uid="{00000000-0005-0000-0000-0000C3010000}"/>
    <cellStyle name="Cálculo 2 2 2 4 2 3" xfId="478" xr:uid="{00000000-0005-0000-0000-0000C4010000}"/>
    <cellStyle name="Cálculo 2 2 2 4 2 4" xfId="479" xr:uid="{00000000-0005-0000-0000-0000C5010000}"/>
    <cellStyle name="Cálculo 2 2 2 4 2 5" xfId="480" xr:uid="{00000000-0005-0000-0000-0000C6010000}"/>
    <cellStyle name="Cálculo 2 2 2 4 3" xfId="481" xr:uid="{00000000-0005-0000-0000-0000C7010000}"/>
    <cellStyle name="Cálculo 2 2 2 4 4" xfId="482" xr:uid="{00000000-0005-0000-0000-0000C8010000}"/>
    <cellStyle name="Cálculo 2 2 2 4 5" xfId="483" xr:uid="{00000000-0005-0000-0000-0000C9010000}"/>
    <cellStyle name="Cálculo 2 2 2 4 6" xfId="484" xr:uid="{00000000-0005-0000-0000-0000CA010000}"/>
    <cellStyle name="Cálculo 2 2 2 4 7" xfId="485" xr:uid="{00000000-0005-0000-0000-0000CB010000}"/>
    <cellStyle name="Cálculo 2 2 2 4 8" xfId="486" xr:uid="{00000000-0005-0000-0000-0000CC010000}"/>
    <cellStyle name="Cálculo 2 2 3" xfId="487" xr:uid="{00000000-0005-0000-0000-0000CD010000}"/>
    <cellStyle name="Cálculo 2 2 3 2" xfId="488" xr:uid="{00000000-0005-0000-0000-0000CE010000}"/>
    <cellStyle name="Cálculo 2 2 3 2 2" xfId="489" xr:uid="{00000000-0005-0000-0000-0000CF010000}"/>
    <cellStyle name="Cálculo 2 2 3 2 2 2" xfId="490" xr:uid="{00000000-0005-0000-0000-0000D0010000}"/>
    <cellStyle name="Cálculo 2 2 3 2 2 3" xfId="491" xr:uid="{00000000-0005-0000-0000-0000D1010000}"/>
    <cellStyle name="Cálculo 2 2 3 2 2 4" xfId="492" xr:uid="{00000000-0005-0000-0000-0000D2010000}"/>
    <cellStyle name="Cálculo 2 2 3 2 2 5" xfId="493" xr:uid="{00000000-0005-0000-0000-0000D3010000}"/>
    <cellStyle name="Cálculo 2 2 3 2 3" xfId="494" xr:uid="{00000000-0005-0000-0000-0000D4010000}"/>
    <cellStyle name="Cálculo 2 2 3 2 3 2" xfId="495" xr:uid="{00000000-0005-0000-0000-0000D5010000}"/>
    <cellStyle name="Cálculo 2 2 3 2 3 3" xfId="496" xr:uid="{00000000-0005-0000-0000-0000D6010000}"/>
    <cellStyle name="Cálculo 2 2 3 2 3 4" xfId="497" xr:uid="{00000000-0005-0000-0000-0000D7010000}"/>
    <cellStyle name="Cálculo 2 2 3 2 3 5" xfId="498" xr:uid="{00000000-0005-0000-0000-0000D8010000}"/>
    <cellStyle name="Cálculo 2 2 3 2 3 6" xfId="499" xr:uid="{00000000-0005-0000-0000-0000D9010000}"/>
    <cellStyle name="Cálculo 2 2 3 2 4" xfId="500" xr:uid="{00000000-0005-0000-0000-0000DA010000}"/>
    <cellStyle name="Cálculo 2 2 3 3" xfId="501" xr:uid="{00000000-0005-0000-0000-0000DB010000}"/>
    <cellStyle name="Cálculo 2 2 3 3 2" xfId="502" xr:uid="{00000000-0005-0000-0000-0000DC010000}"/>
    <cellStyle name="Cálculo 2 2 3 3 2 2" xfId="503" xr:uid="{00000000-0005-0000-0000-0000DD010000}"/>
    <cellStyle name="Cálculo 2 2 3 3 2 3" xfId="504" xr:uid="{00000000-0005-0000-0000-0000DE010000}"/>
    <cellStyle name="Cálculo 2 2 3 3 2 4" xfId="505" xr:uid="{00000000-0005-0000-0000-0000DF010000}"/>
    <cellStyle name="Cálculo 2 2 3 3 2 5" xfId="506" xr:uid="{00000000-0005-0000-0000-0000E0010000}"/>
    <cellStyle name="Cálculo 2 2 3 3 3" xfId="507" xr:uid="{00000000-0005-0000-0000-0000E1010000}"/>
    <cellStyle name="Cálculo 2 2 3 3 4" xfId="508" xr:uid="{00000000-0005-0000-0000-0000E2010000}"/>
    <cellStyle name="Cálculo 2 2 3 3 5" xfId="509" xr:uid="{00000000-0005-0000-0000-0000E3010000}"/>
    <cellStyle name="Cálculo 2 2 3 3 6" xfId="510" xr:uid="{00000000-0005-0000-0000-0000E4010000}"/>
    <cellStyle name="Cálculo 2 2 3 3 7" xfId="511" xr:uid="{00000000-0005-0000-0000-0000E5010000}"/>
    <cellStyle name="Cálculo 2 2 3 3 8" xfId="512" xr:uid="{00000000-0005-0000-0000-0000E6010000}"/>
    <cellStyle name="Cálculo 2 2 4" xfId="513" xr:uid="{00000000-0005-0000-0000-0000E7010000}"/>
    <cellStyle name="Cálculo 2 2 4 2" xfId="514" xr:uid="{00000000-0005-0000-0000-0000E8010000}"/>
    <cellStyle name="Cálculo 2 2 4 2 2" xfId="515" xr:uid="{00000000-0005-0000-0000-0000E9010000}"/>
    <cellStyle name="Cálculo 2 2 4 2 2 2" xfId="516" xr:uid="{00000000-0005-0000-0000-0000EA010000}"/>
    <cellStyle name="Cálculo 2 2 4 2 2 3" xfId="517" xr:uid="{00000000-0005-0000-0000-0000EB010000}"/>
    <cellStyle name="Cálculo 2 2 4 2 2 4" xfId="518" xr:uid="{00000000-0005-0000-0000-0000EC010000}"/>
    <cellStyle name="Cálculo 2 2 4 2 2 5" xfId="519" xr:uid="{00000000-0005-0000-0000-0000ED010000}"/>
    <cellStyle name="Cálculo 2 2 4 2 3" xfId="520" xr:uid="{00000000-0005-0000-0000-0000EE010000}"/>
    <cellStyle name="Cálculo 2 2 4 2 3 2" xfId="521" xr:uid="{00000000-0005-0000-0000-0000EF010000}"/>
    <cellStyle name="Cálculo 2 2 4 2 3 3" xfId="522" xr:uid="{00000000-0005-0000-0000-0000F0010000}"/>
    <cellStyle name="Cálculo 2 2 4 2 3 4" xfId="523" xr:uid="{00000000-0005-0000-0000-0000F1010000}"/>
    <cellStyle name="Cálculo 2 2 4 2 3 5" xfId="524" xr:uid="{00000000-0005-0000-0000-0000F2010000}"/>
    <cellStyle name="Cálculo 2 2 4 2 3 6" xfId="525" xr:uid="{00000000-0005-0000-0000-0000F3010000}"/>
    <cellStyle name="Cálculo 2 2 4 2 4" xfId="526" xr:uid="{00000000-0005-0000-0000-0000F4010000}"/>
    <cellStyle name="Cálculo 2 2 4 3" xfId="527" xr:uid="{00000000-0005-0000-0000-0000F5010000}"/>
    <cellStyle name="Cálculo 2 2 4 3 2" xfId="528" xr:uid="{00000000-0005-0000-0000-0000F6010000}"/>
    <cellStyle name="Cálculo 2 2 4 3 3" xfId="529" xr:uid="{00000000-0005-0000-0000-0000F7010000}"/>
    <cellStyle name="Cálculo 2 2 4 3 4" xfId="530" xr:uid="{00000000-0005-0000-0000-0000F8010000}"/>
    <cellStyle name="Cálculo 2 2 4 3 5" xfId="531" xr:uid="{00000000-0005-0000-0000-0000F9010000}"/>
    <cellStyle name="Cálculo 2 2 4 3 6" xfId="532" xr:uid="{00000000-0005-0000-0000-0000FA010000}"/>
    <cellStyle name="Cálculo 2 2 5" xfId="533" xr:uid="{00000000-0005-0000-0000-0000FB010000}"/>
    <cellStyle name="Cálculo 2 2 5 2" xfId="534" xr:uid="{00000000-0005-0000-0000-0000FC010000}"/>
    <cellStyle name="Cálculo 2 2 5 3" xfId="535" xr:uid="{00000000-0005-0000-0000-0000FD010000}"/>
    <cellStyle name="Cálculo 2 2 5 4" xfId="536" xr:uid="{00000000-0005-0000-0000-0000FE010000}"/>
    <cellStyle name="Cálculo 2 2 5 5" xfId="537" xr:uid="{00000000-0005-0000-0000-0000FF010000}"/>
    <cellStyle name="Cálculo 2 2 5 6" xfId="538" xr:uid="{00000000-0005-0000-0000-000000020000}"/>
    <cellStyle name="Cálculo 2 2 6" xfId="539" xr:uid="{00000000-0005-0000-0000-000001020000}"/>
    <cellStyle name="Cálculo 2 20" xfId="540" xr:uid="{00000000-0005-0000-0000-000002020000}"/>
    <cellStyle name="Cálculo 2 21" xfId="541" xr:uid="{00000000-0005-0000-0000-000003020000}"/>
    <cellStyle name="Cálculo 2 22" xfId="542" xr:uid="{00000000-0005-0000-0000-000004020000}"/>
    <cellStyle name="Cálculo 2 23" xfId="543" xr:uid="{00000000-0005-0000-0000-000005020000}"/>
    <cellStyle name="Cálculo 2 24" xfId="544" xr:uid="{00000000-0005-0000-0000-000006020000}"/>
    <cellStyle name="Cálculo 2 25" xfId="545" xr:uid="{00000000-0005-0000-0000-000007020000}"/>
    <cellStyle name="Cálculo 2 26" xfId="546" xr:uid="{00000000-0005-0000-0000-000008020000}"/>
    <cellStyle name="Cálculo 2 27" xfId="547" xr:uid="{00000000-0005-0000-0000-000009020000}"/>
    <cellStyle name="Cálculo 2 28" xfId="548" xr:uid="{00000000-0005-0000-0000-00000A020000}"/>
    <cellStyle name="Cálculo 2 29" xfId="549" xr:uid="{00000000-0005-0000-0000-00000B020000}"/>
    <cellStyle name="Cálculo 2 3" xfId="550" xr:uid="{00000000-0005-0000-0000-00000C020000}"/>
    <cellStyle name="Cálculo 2 3 2" xfId="551" xr:uid="{00000000-0005-0000-0000-00000D020000}"/>
    <cellStyle name="Cálculo 2 3 2 2" xfId="552" xr:uid="{00000000-0005-0000-0000-00000E020000}"/>
    <cellStyle name="Cálculo 2 3 2 2 2" xfId="553" xr:uid="{00000000-0005-0000-0000-00000F020000}"/>
    <cellStyle name="Cálculo 2 3 2 2 2 2" xfId="554" xr:uid="{00000000-0005-0000-0000-000010020000}"/>
    <cellStyle name="Cálculo 2 3 2 2 2 3" xfId="555" xr:uid="{00000000-0005-0000-0000-000011020000}"/>
    <cellStyle name="Cálculo 2 3 2 2 2 4" xfId="556" xr:uid="{00000000-0005-0000-0000-000012020000}"/>
    <cellStyle name="Cálculo 2 3 2 2 2 5" xfId="557" xr:uid="{00000000-0005-0000-0000-000013020000}"/>
    <cellStyle name="Cálculo 2 3 2 2 3" xfId="558" xr:uid="{00000000-0005-0000-0000-000014020000}"/>
    <cellStyle name="Cálculo 2 3 2 2 3 2" xfId="559" xr:uid="{00000000-0005-0000-0000-000015020000}"/>
    <cellStyle name="Cálculo 2 3 2 2 3 3" xfId="560" xr:uid="{00000000-0005-0000-0000-000016020000}"/>
    <cellStyle name="Cálculo 2 3 2 2 3 4" xfId="561" xr:uid="{00000000-0005-0000-0000-000017020000}"/>
    <cellStyle name="Cálculo 2 3 2 2 3 5" xfId="562" xr:uid="{00000000-0005-0000-0000-000018020000}"/>
    <cellStyle name="Cálculo 2 3 2 2 3 6" xfId="563" xr:uid="{00000000-0005-0000-0000-000019020000}"/>
    <cellStyle name="Cálculo 2 3 2 2 4" xfId="564" xr:uid="{00000000-0005-0000-0000-00001A020000}"/>
    <cellStyle name="Cálculo 2 3 2 3" xfId="565" xr:uid="{00000000-0005-0000-0000-00001B020000}"/>
    <cellStyle name="Cálculo 2 3 2 3 2" xfId="566" xr:uid="{00000000-0005-0000-0000-00001C020000}"/>
    <cellStyle name="Cálculo 2 3 2 3 3" xfId="567" xr:uid="{00000000-0005-0000-0000-00001D020000}"/>
    <cellStyle name="Cálculo 2 3 2 3 4" xfId="568" xr:uid="{00000000-0005-0000-0000-00001E020000}"/>
    <cellStyle name="Cálculo 2 3 2 3 5" xfId="569" xr:uid="{00000000-0005-0000-0000-00001F020000}"/>
    <cellStyle name="Cálculo 2 3 2 3 6" xfId="570" xr:uid="{00000000-0005-0000-0000-000020020000}"/>
    <cellStyle name="Cálculo 2 3 3" xfId="571" xr:uid="{00000000-0005-0000-0000-000021020000}"/>
    <cellStyle name="Cálculo 2 3 3 2" xfId="572" xr:uid="{00000000-0005-0000-0000-000022020000}"/>
    <cellStyle name="Cálculo 2 3 3 2 2" xfId="573" xr:uid="{00000000-0005-0000-0000-000023020000}"/>
    <cellStyle name="Cálculo 2 3 3 2 3" xfId="574" xr:uid="{00000000-0005-0000-0000-000024020000}"/>
    <cellStyle name="Cálculo 2 3 3 2 4" xfId="575" xr:uid="{00000000-0005-0000-0000-000025020000}"/>
    <cellStyle name="Cálculo 2 3 3 2 5" xfId="576" xr:uid="{00000000-0005-0000-0000-000026020000}"/>
    <cellStyle name="Cálculo 2 3 3 3" xfId="577" xr:uid="{00000000-0005-0000-0000-000027020000}"/>
    <cellStyle name="Cálculo 2 3 3 3 2" xfId="578" xr:uid="{00000000-0005-0000-0000-000028020000}"/>
    <cellStyle name="Cálculo 2 3 3 3 3" xfId="579" xr:uid="{00000000-0005-0000-0000-000029020000}"/>
    <cellStyle name="Cálculo 2 3 3 3 4" xfId="580" xr:uid="{00000000-0005-0000-0000-00002A020000}"/>
    <cellStyle name="Cálculo 2 3 3 3 5" xfId="581" xr:uid="{00000000-0005-0000-0000-00002B020000}"/>
    <cellStyle name="Cálculo 2 3 3 3 6" xfId="582" xr:uid="{00000000-0005-0000-0000-00002C020000}"/>
    <cellStyle name="Cálculo 2 3 3 4" xfId="583" xr:uid="{00000000-0005-0000-0000-00002D020000}"/>
    <cellStyle name="Cálculo 2 3 4" xfId="584" xr:uid="{00000000-0005-0000-0000-00002E020000}"/>
    <cellStyle name="Cálculo 2 3 4 2" xfId="585" xr:uid="{00000000-0005-0000-0000-00002F020000}"/>
    <cellStyle name="Cálculo 2 3 4 2 2" xfId="586" xr:uid="{00000000-0005-0000-0000-000030020000}"/>
    <cellStyle name="Cálculo 2 3 4 2 3" xfId="587" xr:uid="{00000000-0005-0000-0000-000031020000}"/>
    <cellStyle name="Cálculo 2 3 4 2 4" xfId="588" xr:uid="{00000000-0005-0000-0000-000032020000}"/>
    <cellStyle name="Cálculo 2 3 4 2 5" xfId="589" xr:uid="{00000000-0005-0000-0000-000033020000}"/>
    <cellStyle name="Cálculo 2 3 4 3" xfId="590" xr:uid="{00000000-0005-0000-0000-000034020000}"/>
    <cellStyle name="Cálculo 2 3 4 4" xfId="591" xr:uid="{00000000-0005-0000-0000-000035020000}"/>
    <cellStyle name="Cálculo 2 3 4 5" xfId="592" xr:uid="{00000000-0005-0000-0000-000036020000}"/>
    <cellStyle name="Cálculo 2 3 4 6" xfId="593" xr:uid="{00000000-0005-0000-0000-000037020000}"/>
    <cellStyle name="Cálculo 2 3 4 7" xfId="594" xr:uid="{00000000-0005-0000-0000-000038020000}"/>
    <cellStyle name="Cálculo 2 3 4 8" xfId="595" xr:uid="{00000000-0005-0000-0000-000039020000}"/>
    <cellStyle name="Cálculo 2 30" xfId="596" xr:uid="{00000000-0005-0000-0000-00003A020000}"/>
    <cellStyle name="Cálculo 2 31" xfId="597" xr:uid="{00000000-0005-0000-0000-00003B020000}"/>
    <cellStyle name="Cálculo 2 32" xfId="598" xr:uid="{00000000-0005-0000-0000-00003C020000}"/>
    <cellStyle name="Cálculo 2 33" xfId="599" xr:uid="{00000000-0005-0000-0000-00003D020000}"/>
    <cellStyle name="Cálculo 2 34" xfId="600" xr:uid="{00000000-0005-0000-0000-00003E020000}"/>
    <cellStyle name="Cálculo 2 35" xfId="601" xr:uid="{00000000-0005-0000-0000-00003F020000}"/>
    <cellStyle name="Cálculo 2 36" xfId="602" xr:uid="{00000000-0005-0000-0000-000040020000}"/>
    <cellStyle name="Cálculo 2 37" xfId="603" xr:uid="{00000000-0005-0000-0000-000041020000}"/>
    <cellStyle name="Cálculo 2 38" xfId="604" xr:uid="{00000000-0005-0000-0000-000042020000}"/>
    <cellStyle name="Cálculo 2 39" xfId="605" xr:uid="{00000000-0005-0000-0000-000043020000}"/>
    <cellStyle name="Cálculo 2 4" xfId="606" xr:uid="{00000000-0005-0000-0000-000044020000}"/>
    <cellStyle name="Cálculo 2 4 2" xfId="607" xr:uid="{00000000-0005-0000-0000-000045020000}"/>
    <cellStyle name="Cálculo 2 4 2 2" xfId="608" xr:uid="{00000000-0005-0000-0000-000046020000}"/>
    <cellStyle name="Cálculo 2 4 2 2 2" xfId="609" xr:uid="{00000000-0005-0000-0000-000047020000}"/>
    <cellStyle name="Cálculo 2 4 2 2 2 2" xfId="610" xr:uid="{00000000-0005-0000-0000-000048020000}"/>
    <cellStyle name="Cálculo 2 4 2 2 2 3" xfId="611" xr:uid="{00000000-0005-0000-0000-000049020000}"/>
    <cellStyle name="Cálculo 2 4 2 2 2 4" xfId="612" xr:uid="{00000000-0005-0000-0000-00004A020000}"/>
    <cellStyle name="Cálculo 2 4 2 2 2 5" xfId="613" xr:uid="{00000000-0005-0000-0000-00004B020000}"/>
    <cellStyle name="Cálculo 2 4 2 2 3" xfId="614" xr:uid="{00000000-0005-0000-0000-00004C020000}"/>
    <cellStyle name="Cálculo 2 4 2 2 3 2" xfId="615" xr:uid="{00000000-0005-0000-0000-00004D020000}"/>
    <cellStyle name="Cálculo 2 4 2 2 3 3" xfId="616" xr:uid="{00000000-0005-0000-0000-00004E020000}"/>
    <cellStyle name="Cálculo 2 4 2 2 3 4" xfId="617" xr:uid="{00000000-0005-0000-0000-00004F020000}"/>
    <cellStyle name="Cálculo 2 4 2 2 3 5" xfId="618" xr:uid="{00000000-0005-0000-0000-000050020000}"/>
    <cellStyle name="Cálculo 2 4 2 2 3 6" xfId="619" xr:uid="{00000000-0005-0000-0000-000051020000}"/>
    <cellStyle name="Cálculo 2 4 2 2 4" xfId="620" xr:uid="{00000000-0005-0000-0000-000052020000}"/>
    <cellStyle name="Cálculo 2 4 2 3" xfId="621" xr:uid="{00000000-0005-0000-0000-000053020000}"/>
    <cellStyle name="Cálculo 2 4 2 3 2" xfId="622" xr:uid="{00000000-0005-0000-0000-000054020000}"/>
    <cellStyle name="Cálculo 2 4 2 3 3" xfId="623" xr:uid="{00000000-0005-0000-0000-000055020000}"/>
    <cellStyle name="Cálculo 2 4 2 3 4" xfId="624" xr:uid="{00000000-0005-0000-0000-000056020000}"/>
    <cellStyle name="Cálculo 2 4 2 3 5" xfId="625" xr:uid="{00000000-0005-0000-0000-000057020000}"/>
    <cellStyle name="Cálculo 2 4 2 3 6" xfId="626" xr:uid="{00000000-0005-0000-0000-000058020000}"/>
    <cellStyle name="Cálculo 2 4 3" xfId="627" xr:uid="{00000000-0005-0000-0000-000059020000}"/>
    <cellStyle name="Cálculo 2 4 3 2" xfId="628" xr:uid="{00000000-0005-0000-0000-00005A020000}"/>
    <cellStyle name="Cálculo 2 4 3 2 2" xfId="629" xr:uid="{00000000-0005-0000-0000-00005B020000}"/>
    <cellStyle name="Cálculo 2 4 3 2 3" xfId="630" xr:uid="{00000000-0005-0000-0000-00005C020000}"/>
    <cellStyle name="Cálculo 2 4 3 2 4" xfId="631" xr:uid="{00000000-0005-0000-0000-00005D020000}"/>
    <cellStyle name="Cálculo 2 4 3 2 5" xfId="632" xr:uid="{00000000-0005-0000-0000-00005E020000}"/>
    <cellStyle name="Cálculo 2 4 3 3" xfId="633" xr:uid="{00000000-0005-0000-0000-00005F020000}"/>
    <cellStyle name="Cálculo 2 4 3 3 2" xfId="634" xr:uid="{00000000-0005-0000-0000-000060020000}"/>
    <cellStyle name="Cálculo 2 4 3 3 3" xfId="635" xr:uid="{00000000-0005-0000-0000-000061020000}"/>
    <cellStyle name="Cálculo 2 4 3 3 4" xfId="636" xr:uid="{00000000-0005-0000-0000-000062020000}"/>
    <cellStyle name="Cálculo 2 4 3 3 5" xfId="637" xr:uid="{00000000-0005-0000-0000-000063020000}"/>
    <cellStyle name="Cálculo 2 4 3 3 6" xfId="638" xr:uid="{00000000-0005-0000-0000-000064020000}"/>
    <cellStyle name="Cálculo 2 4 3 4" xfId="639" xr:uid="{00000000-0005-0000-0000-000065020000}"/>
    <cellStyle name="Cálculo 2 4 4" xfId="640" xr:uid="{00000000-0005-0000-0000-000066020000}"/>
    <cellStyle name="Cálculo 2 4 4 2" xfId="641" xr:uid="{00000000-0005-0000-0000-000067020000}"/>
    <cellStyle name="Cálculo 2 4 4 2 2" xfId="642" xr:uid="{00000000-0005-0000-0000-000068020000}"/>
    <cellStyle name="Cálculo 2 4 4 2 3" xfId="643" xr:uid="{00000000-0005-0000-0000-000069020000}"/>
    <cellStyle name="Cálculo 2 4 4 2 4" xfId="644" xr:uid="{00000000-0005-0000-0000-00006A020000}"/>
    <cellStyle name="Cálculo 2 4 4 2 5" xfId="645" xr:uid="{00000000-0005-0000-0000-00006B020000}"/>
    <cellStyle name="Cálculo 2 4 4 3" xfId="646" xr:uid="{00000000-0005-0000-0000-00006C020000}"/>
    <cellStyle name="Cálculo 2 4 4 4" xfId="647" xr:uid="{00000000-0005-0000-0000-00006D020000}"/>
    <cellStyle name="Cálculo 2 4 4 5" xfId="648" xr:uid="{00000000-0005-0000-0000-00006E020000}"/>
    <cellStyle name="Cálculo 2 4 4 6" xfId="649" xr:uid="{00000000-0005-0000-0000-00006F020000}"/>
    <cellStyle name="Cálculo 2 4 4 7" xfId="650" xr:uid="{00000000-0005-0000-0000-000070020000}"/>
    <cellStyle name="Cálculo 2 4 4 8" xfId="651" xr:uid="{00000000-0005-0000-0000-000071020000}"/>
    <cellStyle name="Cálculo 2 40" xfId="652" xr:uid="{00000000-0005-0000-0000-000072020000}"/>
    <cellStyle name="Cálculo 2 41" xfId="653" xr:uid="{00000000-0005-0000-0000-000073020000}"/>
    <cellStyle name="Cálculo 2 42" xfId="654" xr:uid="{00000000-0005-0000-0000-000074020000}"/>
    <cellStyle name="Cálculo 2 43" xfId="655" xr:uid="{00000000-0005-0000-0000-000075020000}"/>
    <cellStyle name="Cálculo 2 44" xfId="656" xr:uid="{00000000-0005-0000-0000-000076020000}"/>
    <cellStyle name="Cálculo 2 45" xfId="657" xr:uid="{00000000-0005-0000-0000-000077020000}"/>
    <cellStyle name="Cálculo 2 5" xfId="658" xr:uid="{00000000-0005-0000-0000-000078020000}"/>
    <cellStyle name="Cálculo 2 5 2" xfId="659" xr:uid="{00000000-0005-0000-0000-000079020000}"/>
    <cellStyle name="Cálculo 2 5 2 2" xfId="660" xr:uid="{00000000-0005-0000-0000-00007A020000}"/>
    <cellStyle name="Cálculo 2 5 2 2 2" xfId="661" xr:uid="{00000000-0005-0000-0000-00007B020000}"/>
    <cellStyle name="Cálculo 2 5 2 2 2 2" xfId="662" xr:uid="{00000000-0005-0000-0000-00007C020000}"/>
    <cellStyle name="Cálculo 2 5 2 2 2 3" xfId="663" xr:uid="{00000000-0005-0000-0000-00007D020000}"/>
    <cellStyle name="Cálculo 2 5 2 2 2 4" xfId="664" xr:uid="{00000000-0005-0000-0000-00007E020000}"/>
    <cellStyle name="Cálculo 2 5 2 2 2 5" xfId="665" xr:uid="{00000000-0005-0000-0000-00007F020000}"/>
    <cellStyle name="Cálculo 2 5 2 2 3" xfId="666" xr:uid="{00000000-0005-0000-0000-000080020000}"/>
    <cellStyle name="Cálculo 2 5 2 2 3 2" xfId="667" xr:uid="{00000000-0005-0000-0000-000081020000}"/>
    <cellStyle name="Cálculo 2 5 2 2 3 3" xfId="668" xr:uid="{00000000-0005-0000-0000-000082020000}"/>
    <cellStyle name="Cálculo 2 5 2 2 3 4" xfId="669" xr:uid="{00000000-0005-0000-0000-000083020000}"/>
    <cellStyle name="Cálculo 2 5 2 2 3 5" xfId="670" xr:uid="{00000000-0005-0000-0000-000084020000}"/>
    <cellStyle name="Cálculo 2 5 2 2 3 6" xfId="671" xr:uid="{00000000-0005-0000-0000-000085020000}"/>
    <cellStyle name="Cálculo 2 5 2 2 4" xfId="672" xr:uid="{00000000-0005-0000-0000-000086020000}"/>
    <cellStyle name="Cálculo 2 5 2 3" xfId="673" xr:uid="{00000000-0005-0000-0000-000087020000}"/>
    <cellStyle name="Cálculo 2 5 2 3 2" xfId="674" xr:uid="{00000000-0005-0000-0000-000088020000}"/>
    <cellStyle name="Cálculo 2 5 2 3 2 2" xfId="675" xr:uid="{00000000-0005-0000-0000-000089020000}"/>
    <cellStyle name="Cálculo 2 5 2 3 2 3" xfId="676" xr:uid="{00000000-0005-0000-0000-00008A020000}"/>
    <cellStyle name="Cálculo 2 5 2 3 2 4" xfId="677" xr:uid="{00000000-0005-0000-0000-00008B020000}"/>
    <cellStyle name="Cálculo 2 5 2 3 2 5" xfId="678" xr:uid="{00000000-0005-0000-0000-00008C020000}"/>
    <cellStyle name="Cálculo 2 5 2 3 3" xfId="679" xr:uid="{00000000-0005-0000-0000-00008D020000}"/>
    <cellStyle name="Cálculo 2 5 2 3 4" xfId="680" xr:uid="{00000000-0005-0000-0000-00008E020000}"/>
    <cellStyle name="Cálculo 2 5 2 3 5" xfId="681" xr:uid="{00000000-0005-0000-0000-00008F020000}"/>
    <cellStyle name="Cálculo 2 5 2 3 6" xfId="682" xr:uid="{00000000-0005-0000-0000-000090020000}"/>
    <cellStyle name="Cálculo 2 5 2 3 7" xfId="683" xr:uid="{00000000-0005-0000-0000-000091020000}"/>
    <cellStyle name="Cálculo 2 5 2 3 8" xfId="684" xr:uid="{00000000-0005-0000-0000-000092020000}"/>
    <cellStyle name="Cálculo 2 5 3" xfId="685" xr:uid="{00000000-0005-0000-0000-000093020000}"/>
    <cellStyle name="Cálculo 2 5 3 2" xfId="686" xr:uid="{00000000-0005-0000-0000-000094020000}"/>
    <cellStyle name="Cálculo 2 5 3 2 2" xfId="687" xr:uid="{00000000-0005-0000-0000-000095020000}"/>
    <cellStyle name="Cálculo 2 5 3 2 3" xfId="688" xr:uid="{00000000-0005-0000-0000-000096020000}"/>
    <cellStyle name="Cálculo 2 5 3 2 4" xfId="689" xr:uid="{00000000-0005-0000-0000-000097020000}"/>
    <cellStyle name="Cálculo 2 5 3 2 5" xfId="690" xr:uid="{00000000-0005-0000-0000-000098020000}"/>
    <cellStyle name="Cálculo 2 5 3 3" xfId="691" xr:uid="{00000000-0005-0000-0000-000099020000}"/>
    <cellStyle name="Cálculo 2 5 3 3 2" xfId="692" xr:uid="{00000000-0005-0000-0000-00009A020000}"/>
    <cellStyle name="Cálculo 2 5 3 3 3" xfId="693" xr:uid="{00000000-0005-0000-0000-00009B020000}"/>
    <cellStyle name="Cálculo 2 5 3 3 4" xfId="694" xr:uid="{00000000-0005-0000-0000-00009C020000}"/>
    <cellStyle name="Cálculo 2 5 3 3 5" xfId="695" xr:uid="{00000000-0005-0000-0000-00009D020000}"/>
    <cellStyle name="Cálculo 2 5 3 3 6" xfId="696" xr:uid="{00000000-0005-0000-0000-00009E020000}"/>
    <cellStyle name="Cálculo 2 5 3 4" xfId="697" xr:uid="{00000000-0005-0000-0000-00009F020000}"/>
    <cellStyle name="Cálculo 2 5 4" xfId="698" xr:uid="{00000000-0005-0000-0000-0000A0020000}"/>
    <cellStyle name="Cálculo 2 5 4 2" xfId="699" xr:uid="{00000000-0005-0000-0000-0000A1020000}"/>
    <cellStyle name="Cálculo 2 5 4 2 2" xfId="700" xr:uid="{00000000-0005-0000-0000-0000A2020000}"/>
    <cellStyle name="Cálculo 2 5 4 2 3" xfId="701" xr:uid="{00000000-0005-0000-0000-0000A3020000}"/>
    <cellStyle name="Cálculo 2 5 4 2 4" xfId="702" xr:uid="{00000000-0005-0000-0000-0000A4020000}"/>
    <cellStyle name="Cálculo 2 5 4 2 5" xfId="703" xr:uid="{00000000-0005-0000-0000-0000A5020000}"/>
    <cellStyle name="Cálculo 2 5 4 3" xfId="704" xr:uid="{00000000-0005-0000-0000-0000A6020000}"/>
    <cellStyle name="Cálculo 2 5 4 4" xfId="705" xr:uid="{00000000-0005-0000-0000-0000A7020000}"/>
    <cellStyle name="Cálculo 2 5 4 5" xfId="706" xr:uid="{00000000-0005-0000-0000-0000A8020000}"/>
    <cellStyle name="Cálculo 2 5 4 6" xfId="707" xr:uid="{00000000-0005-0000-0000-0000A9020000}"/>
    <cellStyle name="Cálculo 2 5 4 7" xfId="708" xr:uid="{00000000-0005-0000-0000-0000AA020000}"/>
    <cellStyle name="Cálculo 2 5 4 8" xfId="709" xr:uid="{00000000-0005-0000-0000-0000AB020000}"/>
    <cellStyle name="Cálculo 2 6" xfId="710" xr:uid="{00000000-0005-0000-0000-0000AC020000}"/>
    <cellStyle name="Cálculo 2 6 2" xfId="711" xr:uid="{00000000-0005-0000-0000-0000AD020000}"/>
    <cellStyle name="Cálculo 2 6 2 2" xfId="712" xr:uid="{00000000-0005-0000-0000-0000AE020000}"/>
    <cellStyle name="Cálculo 2 6 2 2 2" xfId="713" xr:uid="{00000000-0005-0000-0000-0000AF020000}"/>
    <cellStyle name="Cálculo 2 6 2 2 3" xfId="714" xr:uid="{00000000-0005-0000-0000-0000B0020000}"/>
    <cellStyle name="Cálculo 2 6 2 2 4" xfId="715" xr:uid="{00000000-0005-0000-0000-0000B1020000}"/>
    <cellStyle name="Cálculo 2 6 2 2 5" xfId="716" xr:uid="{00000000-0005-0000-0000-0000B2020000}"/>
    <cellStyle name="Cálculo 2 6 2 3" xfId="717" xr:uid="{00000000-0005-0000-0000-0000B3020000}"/>
    <cellStyle name="Cálculo 2 6 2 3 2" xfId="718" xr:uid="{00000000-0005-0000-0000-0000B4020000}"/>
    <cellStyle name="Cálculo 2 6 2 3 3" xfId="719" xr:uid="{00000000-0005-0000-0000-0000B5020000}"/>
    <cellStyle name="Cálculo 2 6 2 3 4" xfId="720" xr:uid="{00000000-0005-0000-0000-0000B6020000}"/>
    <cellStyle name="Cálculo 2 6 2 3 5" xfId="721" xr:uid="{00000000-0005-0000-0000-0000B7020000}"/>
    <cellStyle name="Cálculo 2 6 2 3 6" xfId="722" xr:uid="{00000000-0005-0000-0000-0000B8020000}"/>
    <cellStyle name="Cálculo 2 6 2 4" xfId="723" xr:uid="{00000000-0005-0000-0000-0000B9020000}"/>
    <cellStyle name="Cálculo 2 6 3" xfId="724" xr:uid="{00000000-0005-0000-0000-0000BA020000}"/>
    <cellStyle name="Cálculo 2 6 3 2" xfId="725" xr:uid="{00000000-0005-0000-0000-0000BB020000}"/>
    <cellStyle name="Cálculo 2 6 3 2 2" xfId="726" xr:uid="{00000000-0005-0000-0000-0000BC020000}"/>
    <cellStyle name="Cálculo 2 6 3 2 3" xfId="727" xr:uid="{00000000-0005-0000-0000-0000BD020000}"/>
    <cellStyle name="Cálculo 2 6 3 2 4" xfId="728" xr:uid="{00000000-0005-0000-0000-0000BE020000}"/>
    <cellStyle name="Cálculo 2 6 3 2 5" xfId="729" xr:uid="{00000000-0005-0000-0000-0000BF020000}"/>
    <cellStyle name="Cálculo 2 6 3 3" xfId="730" xr:uid="{00000000-0005-0000-0000-0000C0020000}"/>
    <cellStyle name="Cálculo 2 6 3 4" xfId="731" xr:uid="{00000000-0005-0000-0000-0000C1020000}"/>
    <cellStyle name="Cálculo 2 6 3 5" xfId="732" xr:uid="{00000000-0005-0000-0000-0000C2020000}"/>
    <cellStyle name="Cálculo 2 6 3 6" xfId="733" xr:uid="{00000000-0005-0000-0000-0000C3020000}"/>
    <cellStyle name="Cálculo 2 6 3 7" xfId="734" xr:uid="{00000000-0005-0000-0000-0000C4020000}"/>
    <cellStyle name="Cálculo 2 6 3 8" xfId="735" xr:uid="{00000000-0005-0000-0000-0000C5020000}"/>
    <cellStyle name="Cálculo 2 6 4" xfId="736" xr:uid="{00000000-0005-0000-0000-0000C6020000}"/>
    <cellStyle name="Cálculo 2 7" xfId="737" xr:uid="{00000000-0005-0000-0000-0000C7020000}"/>
    <cellStyle name="Cálculo 2 7 2" xfId="738" xr:uid="{00000000-0005-0000-0000-0000C8020000}"/>
    <cellStyle name="Cálculo 2 7 2 2" xfId="739" xr:uid="{00000000-0005-0000-0000-0000C9020000}"/>
    <cellStyle name="Cálculo 2 7 2 2 2" xfId="740" xr:uid="{00000000-0005-0000-0000-0000CA020000}"/>
    <cellStyle name="Cálculo 2 7 2 2 3" xfId="741" xr:uid="{00000000-0005-0000-0000-0000CB020000}"/>
    <cellStyle name="Cálculo 2 7 2 2 4" xfId="742" xr:uid="{00000000-0005-0000-0000-0000CC020000}"/>
    <cellStyle name="Cálculo 2 7 2 2 5" xfId="743" xr:uid="{00000000-0005-0000-0000-0000CD020000}"/>
    <cellStyle name="Cálculo 2 7 2 3" xfId="744" xr:uid="{00000000-0005-0000-0000-0000CE020000}"/>
    <cellStyle name="Cálculo 2 7 2 3 2" xfId="745" xr:uid="{00000000-0005-0000-0000-0000CF020000}"/>
    <cellStyle name="Cálculo 2 7 2 3 3" xfId="746" xr:uid="{00000000-0005-0000-0000-0000D0020000}"/>
    <cellStyle name="Cálculo 2 7 2 3 4" xfId="747" xr:uid="{00000000-0005-0000-0000-0000D1020000}"/>
    <cellStyle name="Cálculo 2 7 2 3 5" xfId="748" xr:uid="{00000000-0005-0000-0000-0000D2020000}"/>
    <cellStyle name="Cálculo 2 7 2 3 6" xfId="749" xr:uid="{00000000-0005-0000-0000-0000D3020000}"/>
    <cellStyle name="Cálculo 2 7 2 4" xfId="750" xr:uid="{00000000-0005-0000-0000-0000D4020000}"/>
    <cellStyle name="Cálculo 2 7 3" xfId="751" xr:uid="{00000000-0005-0000-0000-0000D5020000}"/>
    <cellStyle name="Cálculo 2 7 3 2" xfId="752" xr:uid="{00000000-0005-0000-0000-0000D6020000}"/>
    <cellStyle name="Cálculo 2 7 3 3" xfId="753" xr:uid="{00000000-0005-0000-0000-0000D7020000}"/>
    <cellStyle name="Cálculo 2 7 3 4" xfId="754" xr:uid="{00000000-0005-0000-0000-0000D8020000}"/>
    <cellStyle name="Cálculo 2 7 3 5" xfId="755" xr:uid="{00000000-0005-0000-0000-0000D9020000}"/>
    <cellStyle name="Cálculo 2 7 3 6" xfId="756" xr:uid="{00000000-0005-0000-0000-0000DA020000}"/>
    <cellStyle name="Cálculo 2 7 3 7" xfId="757" xr:uid="{00000000-0005-0000-0000-0000DB020000}"/>
    <cellStyle name="Cálculo 2 7 4" xfId="758" xr:uid="{00000000-0005-0000-0000-0000DC020000}"/>
    <cellStyle name="Cálculo 2 8" xfId="759" xr:uid="{00000000-0005-0000-0000-0000DD020000}"/>
    <cellStyle name="Cálculo 2 8 2" xfId="760" xr:uid="{00000000-0005-0000-0000-0000DE020000}"/>
    <cellStyle name="Cálculo 2 8 3" xfId="761" xr:uid="{00000000-0005-0000-0000-0000DF020000}"/>
    <cellStyle name="Cálculo 2 8 4" xfId="762" xr:uid="{00000000-0005-0000-0000-0000E0020000}"/>
    <cellStyle name="Cálculo 2 8 5" xfId="763" xr:uid="{00000000-0005-0000-0000-0000E1020000}"/>
    <cellStyle name="Cálculo 2 8 6" xfId="764" xr:uid="{00000000-0005-0000-0000-0000E2020000}"/>
    <cellStyle name="Cálculo 2 9" xfId="765" xr:uid="{00000000-0005-0000-0000-0000E3020000}"/>
    <cellStyle name="Cálculo 2_Curva ABC" xfId="766" xr:uid="{00000000-0005-0000-0000-0000E4020000}"/>
    <cellStyle name="Cálculo 3" xfId="767" xr:uid="{00000000-0005-0000-0000-0000E5020000}"/>
    <cellStyle name="Cálculo 3 2" xfId="768" xr:uid="{00000000-0005-0000-0000-0000E6020000}"/>
    <cellStyle name="Cálculo 3 2 2" xfId="769" xr:uid="{00000000-0005-0000-0000-0000E7020000}"/>
    <cellStyle name="Cálculo 3 2 2 2" xfId="770" xr:uid="{00000000-0005-0000-0000-0000E8020000}"/>
    <cellStyle name="Cálculo 3 2 2 2 2" xfId="771" xr:uid="{00000000-0005-0000-0000-0000E9020000}"/>
    <cellStyle name="Cálculo 3 2 2 2 2 2" xfId="772" xr:uid="{00000000-0005-0000-0000-0000EA020000}"/>
    <cellStyle name="Cálculo 3 2 2 2 2 3" xfId="773" xr:uid="{00000000-0005-0000-0000-0000EB020000}"/>
    <cellStyle name="Cálculo 3 2 2 2 2 4" xfId="774" xr:uid="{00000000-0005-0000-0000-0000EC020000}"/>
    <cellStyle name="Cálculo 3 2 2 2 2 5" xfId="775" xr:uid="{00000000-0005-0000-0000-0000ED020000}"/>
    <cellStyle name="Cálculo 3 2 2 2 3" xfId="776" xr:uid="{00000000-0005-0000-0000-0000EE020000}"/>
    <cellStyle name="Cálculo 3 2 2 2 3 2" xfId="777" xr:uid="{00000000-0005-0000-0000-0000EF020000}"/>
    <cellStyle name="Cálculo 3 2 2 2 3 3" xfId="778" xr:uid="{00000000-0005-0000-0000-0000F0020000}"/>
    <cellStyle name="Cálculo 3 2 2 2 3 4" xfId="779" xr:uid="{00000000-0005-0000-0000-0000F1020000}"/>
    <cellStyle name="Cálculo 3 2 2 2 3 5" xfId="780" xr:uid="{00000000-0005-0000-0000-0000F2020000}"/>
    <cellStyle name="Cálculo 3 2 2 2 3 6" xfId="781" xr:uid="{00000000-0005-0000-0000-0000F3020000}"/>
    <cellStyle name="Cálculo 3 2 2 2 4" xfId="782" xr:uid="{00000000-0005-0000-0000-0000F4020000}"/>
    <cellStyle name="Cálculo 3 2 2 3" xfId="783" xr:uid="{00000000-0005-0000-0000-0000F5020000}"/>
    <cellStyle name="Cálculo 3 2 2 3 2" xfId="784" xr:uid="{00000000-0005-0000-0000-0000F6020000}"/>
    <cellStyle name="Cálculo 3 2 2 3 3" xfId="785" xr:uid="{00000000-0005-0000-0000-0000F7020000}"/>
    <cellStyle name="Cálculo 3 2 2 3 4" xfId="786" xr:uid="{00000000-0005-0000-0000-0000F8020000}"/>
    <cellStyle name="Cálculo 3 2 2 3 5" xfId="787" xr:uid="{00000000-0005-0000-0000-0000F9020000}"/>
    <cellStyle name="Cálculo 3 2 2 3 6" xfId="788" xr:uid="{00000000-0005-0000-0000-0000FA020000}"/>
    <cellStyle name="Cálculo 3 2 3" xfId="789" xr:uid="{00000000-0005-0000-0000-0000FB020000}"/>
    <cellStyle name="Cálculo 3 2 3 2" xfId="790" xr:uid="{00000000-0005-0000-0000-0000FC020000}"/>
    <cellStyle name="Cálculo 3 2 3 2 2" xfId="791" xr:uid="{00000000-0005-0000-0000-0000FD020000}"/>
    <cellStyle name="Cálculo 3 2 3 2 3" xfId="792" xr:uid="{00000000-0005-0000-0000-0000FE020000}"/>
    <cellStyle name="Cálculo 3 2 3 2 4" xfId="793" xr:uid="{00000000-0005-0000-0000-0000FF020000}"/>
    <cellStyle name="Cálculo 3 2 3 2 5" xfId="794" xr:uid="{00000000-0005-0000-0000-000000030000}"/>
    <cellStyle name="Cálculo 3 2 3 3" xfId="795" xr:uid="{00000000-0005-0000-0000-000001030000}"/>
    <cellStyle name="Cálculo 3 2 3 3 2" xfId="796" xr:uid="{00000000-0005-0000-0000-000002030000}"/>
    <cellStyle name="Cálculo 3 2 3 3 3" xfId="797" xr:uid="{00000000-0005-0000-0000-000003030000}"/>
    <cellStyle name="Cálculo 3 2 3 3 4" xfId="798" xr:uid="{00000000-0005-0000-0000-000004030000}"/>
    <cellStyle name="Cálculo 3 2 3 3 5" xfId="799" xr:uid="{00000000-0005-0000-0000-000005030000}"/>
    <cellStyle name="Cálculo 3 2 3 3 6" xfId="800" xr:uid="{00000000-0005-0000-0000-000006030000}"/>
    <cellStyle name="Cálculo 3 2 3 4" xfId="801" xr:uid="{00000000-0005-0000-0000-000007030000}"/>
    <cellStyle name="Cálculo 3 2 4" xfId="802" xr:uid="{00000000-0005-0000-0000-000008030000}"/>
    <cellStyle name="Cálculo 3 2 4 2" xfId="803" xr:uid="{00000000-0005-0000-0000-000009030000}"/>
    <cellStyle name="Cálculo 3 2 4 2 2" xfId="804" xr:uid="{00000000-0005-0000-0000-00000A030000}"/>
    <cellStyle name="Cálculo 3 2 4 2 3" xfId="805" xr:uid="{00000000-0005-0000-0000-00000B030000}"/>
    <cellStyle name="Cálculo 3 2 4 2 4" xfId="806" xr:uid="{00000000-0005-0000-0000-00000C030000}"/>
    <cellStyle name="Cálculo 3 2 4 2 5" xfId="807" xr:uid="{00000000-0005-0000-0000-00000D030000}"/>
    <cellStyle name="Cálculo 3 2 4 3" xfId="808" xr:uid="{00000000-0005-0000-0000-00000E030000}"/>
    <cellStyle name="Cálculo 3 2 4 4" xfId="809" xr:uid="{00000000-0005-0000-0000-00000F030000}"/>
    <cellStyle name="Cálculo 3 2 4 5" xfId="810" xr:uid="{00000000-0005-0000-0000-000010030000}"/>
    <cellStyle name="Cálculo 3 2 4 6" xfId="811" xr:uid="{00000000-0005-0000-0000-000011030000}"/>
    <cellStyle name="Cálculo 3 2 4 7" xfId="812" xr:uid="{00000000-0005-0000-0000-000012030000}"/>
    <cellStyle name="Cálculo 3 2 4 8" xfId="813" xr:uid="{00000000-0005-0000-0000-000013030000}"/>
    <cellStyle name="Cálculo 3 3" xfId="814" xr:uid="{00000000-0005-0000-0000-000014030000}"/>
    <cellStyle name="Cálculo 3 3 2" xfId="815" xr:uid="{00000000-0005-0000-0000-000015030000}"/>
    <cellStyle name="Cálculo 3 3 2 2" xfId="816" xr:uid="{00000000-0005-0000-0000-000016030000}"/>
    <cellStyle name="Cálculo 3 3 2 2 2" xfId="817" xr:uid="{00000000-0005-0000-0000-000017030000}"/>
    <cellStyle name="Cálculo 3 3 2 2 3" xfId="818" xr:uid="{00000000-0005-0000-0000-000018030000}"/>
    <cellStyle name="Cálculo 3 3 2 2 4" xfId="819" xr:uid="{00000000-0005-0000-0000-000019030000}"/>
    <cellStyle name="Cálculo 3 3 2 2 5" xfId="820" xr:uid="{00000000-0005-0000-0000-00001A030000}"/>
    <cellStyle name="Cálculo 3 3 2 3" xfId="821" xr:uid="{00000000-0005-0000-0000-00001B030000}"/>
    <cellStyle name="Cálculo 3 3 2 3 2" xfId="822" xr:uid="{00000000-0005-0000-0000-00001C030000}"/>
    <cellStyle name="Cálculo 3 3 2 3 3" xfId="823" xr:uid="{00000000-0005-0000-0000-00001D030000}"/>
    <cellStyle name="Cálculo 3 3 2 3 4" xfId="824" xr:uid="{00000000-0005-0000-0000-00001E030000}"/>
    <cellStyle name="Cálculo 3 3 2 3 5" xfId="825" xr:uid="{00000000-0005-0000-0000-00001F030000}"/>
    <cellStyle name="Cálculo 3 3 2 3 6" xfId="826" xr:uid="{00000000-0005-0000-0000-000020030000}"/>
    <cellStyle name="Cálculo 3 3 2 4" xfId="827" xr:uid="{00000000-0005-0000-0000-000021030000}"/>
    <cellStyle name="Cálculo 3 3 3" xfId="828" xr:uid="{00000000-0005-0000-0000-000022030000}"/>
    <cellStyle name="Cálculo 3 3 3 2" xfId="829" xr:uid="{00000000-0005-0000-0000-000023030000}"/>
    <cellStyle name="Cálculo 3 3 3 2 2" xfId="830" xr:uid="{00000000-0005-0000-0000-000024030000}"/>
    <cellStyle name="Cálculo 3 3 3 2 3" xfId="831" xr:uid="{00000000-0005-0000-0000-000025030000}"/>
    <cellStyle name="Cálculo 3 3 3 2 4" xfId="832" xr:uid="{00000000-0005-0000-0000-000026030000}"/>
    <cellStyle name="Cálculo 3 3 3 2 5" xfId="833" xr:uid="{00000000-0005-0000-0000-000027030000}"/>
    <cellStyle name="Cálculo 3 3 3 3" xfId="834" xr:uid="{00000000-0005-0000-0000-000028030000}"/>
    <cellStyle name="Cálculo 3 3 3 4" xfId="835" xr:uid="{00000000-0005-0000-0000-000029030000}"/>
    <cellStyle name="Cálculo 3 3 3 5" xfId="836" xr:uid="{00000000-0005-0000-0000-00002A030000}"/>
    <cellStyle name="Cálculo 3 3 3 6" xfId="837" xr:uid="{00000000-0005-0000-0000-00002B030000}"/>
    <cellStyle name="Cálculo 3 3 3 7" xfId="838" xr:uid="{00000000-0005-0000-0000-00002C030000}"/>
    <cellStyle name="Cálculo 3 3 3 8" xfId="839" xr:uid="{00000000-0005-0000-0000-00002D030000}"/>
    <cellStyle name="Cálculo 3 4" xfId="840" xr:uid="{00000000-0005-0000-0000-00002E030000}"/>
    <cellStyle name="Cálculo 3 4 2" xfId="841" xr:uid="{00000000-0005-0000-0000-00002F030000}"/>
    <cellStyle name="Cálculo 3 4 3" xfId="842" xr:uid="{00000000-0005-0000-0000-000030030000}"/>
    <cellStyle name="Cálculo 3 4 4" xfId="843" xr:uid="{00000000-0005-0000-0000-000031030000}"/>
    <cellStyle name="Cálculo 3 4 5" xfId="844" xr:uid="{00000000-0005-0000-0000-000032030000}"/>
    <cellStyle name="Cálculo 3 4 6" xfId="845" xr:uid="{00000000-0005-0000-0000-000033030000}"/>
    <cellStyle name="Cálculo 3 5" xfId="846" xr:uid="{00000000-0005-0000-0000-000034030000}"/>
    <cellStyle name="Cálculo 3 5 2" xfId="847" xr:uid="{00000000-0005-0000-0000-000035030000}"/>
    <cellStyle name="Cálculo 3 5 3" xfId="848" xr:uid="{00000000-0005-0000-0000-000036030000}"/>
    <cellStyle name="Cálculo 3 5 4" xfId="849" xr:uid="{00000000-0005-0000-0000-000037030000}"/>
    <cellStyle name="Cálculo 3 5 5" xfId="850" xr:uid="{00000000-0005-0000-0000-000038030000}"/>
    <cellStyle name="Cálculo 3 5 6" xfId="851" xr:uid="{00000000-0005-0000-0000-000039030000}"/>
    <cellStyle name="Cálculo 4" xfId="852" xr:uid="{00000000-0005-0000-0000-00003A030000}"/>
    <cellStyle name="Cálculo 4 2" xfId="853" xr:uid="{00000000-0005-0000-0000-00003B030000}"/>
    <cellStyle name="Cálculo 4 2 2" xfId="854" xr:uid="{00000000-0005-0000-0000-00003C030000}"/>
    <cellStyle name="Cálculo 4 2 3" xfId="855" xr:uid="{00000000-0005-0000-0000-00003D030000}"/>
    <cellStyle name="Cálculo 4 2 4" xfId="856" xr:uid="{00000000-0005-0000-0000-00003E030000}"/>
    <cellStyle name="Cálculo 4 2 5" xfId="857" xr:uid="{00000000-0005-0000-0000-00003F030000}"/>
    <cellStyle name="Cálculo 4 2 6" xfId="858" xr:uid="{00000000-0005-0000-0000-000040030000}"/>
    <cellStyle name="Cancel" xfId="859" xr:uid="{00000000-0005-0000-0000-000041030000}"/>
    <cellStyle name="Célula de Verificação" xfId="44044" builtinId="23" customBuiltin="1"/>
    <cellStyle name="Célula de Verificação 2" xfId="860" xr:uid="{00000000-0005-0000-0000-000043030000}"/>
    <cellStyle name="Célula de Verificação 2 2" xfId="861" xr:uid="{00000000-0005-0000-0000-000044030000}"/>
    <cellStyle name="Célula de Verificação 2 2 2" xfId="862" xr:uid="{00000000-0005-0000-0000-000045030000}"/>
    <cellStyle name="Célula de Verificação 2 2 3" xfId="863" xr:uid="{00000000-0005-0000-0000-000046030000}"/>
    <cellStyle name="Célula de Verificação 2 3" xfId="864" xr:uid="{00000000-0005-0000-0000-000047030000}"/>
    <cellStyle name="Célula de Verificação 2 3 2" xfId="865" xr:uid="{00000000-0005-0000-0000-000048030000}"/>
    <cellStyle name="Célula de Verificação 3" xfId="866" xr:uid="{00000000-0005-0000-0000-000049030000}"/>
    <cellStyle name="Célula Vinculada" xfId="44043" builtinId="24" customBuiltin="1"/>
    <cellStyle name="Célula Vinculada 2" xfId="867" xr:uid="{00000000-0005-0000-0000-00004B030000}"/>
    <cellStyle name="Célula Vinculada 3" xfId="868" xr:uid="{00000000-0005-0000-0000-00004C030000}"/>
    <cellStyle name="Check Cell" xfId="869" xr:uid="{00000000-0005-0000-0000-00004D030000}"/>
    <cellStyle name="Check Cell 2" xfId="870" xr:uid="{00000000-0005-0000-0000-00004E030000}"/>
    <cellStyle name="Check Cell 3" xfId="871" xr:uid="{00000000-0005-0000-0000-00004F030000}"/>
    <cellStyle name="Comma [0]" xfId="872" xr:uid="{00000000-0005-0000-0000-000050030000}"/>
    <cellStyle name="Comma [0] 2" xfId="873" xr:uid="{00000000-0005-0000-0000-000051030000}"/>
    <cellStyle name="Comma [0] 3" xfId="874" xr:uid="{00000000-0005-0000-0000-000052030000}"/>
    <cellStyle name="Currency [0]" xfId="875" xr:uid="{00000000-0005-0000-0000-000053030000}"/>
    <cellStyle name="Data" xfId="876" xr:uid="{00000000-0005-0000-0000-000054030000}"/>
    <cellStyle name="Data 2" xfId="43948" xr:uid="{00000000-0005-0000-0000-000055030000}"/>
    <cellStyle name="Ênfase1" xfId="44049" builtinId="29" customBuiltin="1"/>
    <cellStyle name="Ênfase1 2" xfId="877" xr:uid="{00000000-0005-0000-0000-000057030000}"/>
    <cellStyle name="Ênfase1 2 2" xfId="878" xr:uid="{00000000-0005-0000-0000-000058030000}"/>
    <cellStyle name="Ênfase1 2 3" xfId="879" xr:uid="{00000000-0005-0000-0000-000059030000}"/>
    <cellStyle name="Ênfase1 2 4" xfId="880" xr:uid="{00000000-0005-0000-0000-00005A030000}"/>
    <cellStyle name="Ênfase1 2 5" xfId="881" xr:uid="{00000000-0005-0000-0000-00005B030000}"/>
    <cellStyle name="Ênfase1 2 6" xfId="882" xr:uid="{00000000-0005-0000-0000-00005C030000}"/>
    <cellStyle name="Ênfase1 2 7" xfId="883" xr:uid="{00000000-0005-0000-0000-00005D030000}"/>
    <cellStyle name="Ênfase1 3" xfId="884" xr:uid="{00000000-0005-0000-0000-00005E030000}"/>
    <cellStyle name="Ênfase1 4" xfId="885" xr:uid="{00000000-0005-0000-0000-00005F030000}"/>
    <cellStyle name="Ênfase2" xfId="44053" builtinId="33" customBuiltin="1"/>
    <cellStyle name="Ênfase2 2" xfId="886" xr:uid="{00000000-0005-0000-0000-000061030000}"/>
    <cellStyle name="Ênfase2 2 2" xfId="887" xr:uid="{00000000-0005-0000-0000-000062030000}"/>
    <cellStyle name="Ênfase2 2 3" xfId="888" xr:uid="{00000000-0005-0000-0000-000063030000}"/>
    <cellStyle name="Ênfase2 3" xfId="889" xr:uid="{00000000-0005-0000-0000-000064030000}"/>
    <cellStyle name="Ênfase3" xfId="44057" builtinId="37" customBuiltin="1"/>
    <cellStyle name="Ênfase3 2" xfId="890" xr:uid="{00000000-0005-0000-0000-000066030000}"/>
    <cellStyle name="Ênfase3 2 2" xfId="891" xr:uid="{00000000-0005-0000-0000-000067030000}"/>
    <cellStyle name="Ênfase3 2 3" xfId="892" xr:uid="{00000000-0005-0000-0000-000068030000}"/>
    <cellStyle name="Ênfase3 3" xfId="893" xr:uid="{00000000-0005-0000-0000-000069030000}"/>
    <cellStyle name="Ênfase4" xfId="44061" builtinId="41" customBuiltin="1"/>
    <cellStyle name="Ênfase4 2" xfId="894" xr:uid="{00000000-0005-0000-0000-00006B030000}"/>
    <cellStyle name="Ênfase4 2 2" xfId="895" xr:uid="{00000000-0005-0000-0000-00006C030000}"/>
    <cellStyle name="Ênfase4 2 3" xfId="896" xr:uid="{00000000-0005-0000-0000-00006D030000}"/>
    <cellStyle name="Ênfase4 2 4" xfId="897" xr:uid="{00000000-0005-0000-0000-00006E030000}"/>
    <cellStyle name="Ênfase4 2 5" xfId="898" xr:uid="{00000000-0005-0000-0000-00006F030000}"/>
    <cellStyle name="Ênfase4 2 6" xfId="899" xr:uid="{00000000-0005-0000-0000-000070030000}"/>
    <cellStyle name="Ênfase4 2 7" xfId="900" xr:uid="{00000000-0005-0000-0000-000071030000}"/>
    <cellStyle name="Ênfase4 3" xfId="901" xr:uid="{00000000-0005-0000-0000-000072030000}"/>
    <cellStyle name="Ênfase4 4" xfId="902" xr:uid="{00000000-0005-0000-0000-000073030000}"/>
    <cellStyle name="Ênfase5" xfId="44065" builtinId="45" customBuiltin="1"/>
    <cellStyle name="Ênfase5 2" xfId="903" xr:uid="{00000000-0005-0000-0000-000075030000}"/>
    <cellStyle name="Ênfase5 2 2" xfId="904" xr:uid="{00000000-0005-0000-0000-000076030000}"/>
    <cellStyle name="Ênfase5 2 2 2" xfId="905" xr:uid="{00000000-0005-0000-0000-000077030000}"/>
    <cellStyle name="Ênfase5 2 2 3" xfId="906" xr:uid="{00000000-0005-0000-0000-000078030000}"/>
    <cellStyle name="Ênfase5 2 3" xfId="907" xr:uid="{00000000-0005-0000-0000-000079030000}"/>
    <cellStyle name="Ênfase5 2 3 2" xfId="908" xr:uid="{00000000-0005-0000-0000-00007A030000}"/>
    <cellStyle name="Ênfase5 3" xfId="909" xr:uid="{00000000-0005-0000-0000-00007B030000}"/>
    <cellStyle name="Ênfase6" xfId="44069" builtinId="49" customBuiltin="1"/>
    <cellStyle name="Ênfase6 2" xfId="910" xr:uid="{00000000-0005-0000-0000-00007D030000}"/>
    <cellStyle name="Ênfase6 2 2" xfId="911" xr:uid="{00000000-0005-0000-0000-00007E030000}"/>
    <cellStyle name="Ênfase6 2 3" xfId="912" xr:uid="{00000000-0005-0000-0000-00007F030000}"/>
    <cellStyle name="Ênfase6 3" xfId="913" xr:uid="{00000000-0005-0000-0000-000080030000}"/>
    <cellStyle name="Énfasis1" xfId="914" xr:uid="{00000000-0005-0000-0000-000081030000}"/>
    <cellStyle name="Énfasis2" xfId="915" xr:uid="{00000000-0005-0000-0000-000082030000}"/>
    <cellStyle name="Énfasis3" xfId="916" xr:uid="{00000000-0005-0000-0000-000083030000}"/>
    <cellStyle name="Énfasis4" xfId="917" xr:uid="{00000000-0005-0000-0000-000084030000}"/>
    <cellStyle name="Énfasis5" xfId="918" xr:uid="{00000000-0005-0000-0000-000085030000}"/>
    <cellStyle name="Énfasis6" xfId="919" xr:uid="{00000000-0005-0000-0000-000086030000}"/>
    <cellStyle name="Entrada" xfId="44040" builtinId="20" customBuiltin="1"/>
    <cellStyle name="Entrada 2" xfId="920" xr:uid="{00000000-0005-0000-0000-000088030000}"/>
    <cellStyle name="Entrada 2 10" xfId="921" xr:uid="{00000000-0005-0000-0000-000089030000}"/>
    <cellStyle name="Entrada 2 11" xfId="922" xr:uid="{00000000-0005-0000-0000-00008A030000}"/>
    <cellStyle name="Entrada 2 12" xfId="923" xr:uid="{00000000-0005-0000-0000-00008B030000}"/>
    <cellStyle name="Entrada 2 13" xfId="924" xr:uid="{00000000-0005-0000-0000-00008C030000}"/>
    <cellStyle name="Entrada 2 14" xfId="925" xr:uid="{00000000-0005-0000-0000-00008D030000}"/>
    <cellStyle name="Entrada 2 15" xfId="926" xr:uid="{00000000-0005-0000-0000-00008E030000}"/>
    <cellStyle name="Entrada 2 16" xfId="927" xr:uid="{00000000-0005-0000-0000-00008F030000}"/>
    <cellStyle name="Entrada 2 17" xfId="928" xr:uid="{00000000-0005-0000-0000-000090030000}"/>
    <cellStyle name="Entrada 2 18" xfId="929" xr:uid="{00000000-0005-0000-0000-000091030000}"/>
    <cellStyle name="Entrada 2 19" xfId="930" xr:uid="{00000000-0005-0000-0000-000092030000}"/>
    <cellStyle name="Entrada 2 2" xfId="931" xr:uid="{00000000-0005-0000-0000-000093030000}"/>
    <cellStyle name="Entrada 2 2 2" xfId="932" xr:uid="{00000000-0005-0000-0000-000094030000}"/>
    <cellStyle name="Entrada 2 2 2 2" xfId="933" xr:uid="{00000000-0005-0000-0000-000095030000}"/>
    <cellStyle name="Entrada 2 2 2 2 2" xfId="934" xr:uid="{00000000-0005-0000-0000-000096030000}"/>
    <cellStyle name="Entrada 2 2 2 2 2 2" xfId="935" xr:uid="{00000000-0005-0000-0000-000097030000}"/>
    <cellStyle name="Entrada 2 2 2 2 2 3" xfId="936" xr:uid="{00000000-0005-0000-0000-000098030000}"/>
    <cellStyle name="Entrada 2 2 2 2 2 4" xfId="937" xr:uid="{00000000-0005-0000-0000-000099030000}"/>
    <cellStyle name="Entrada 2 2 2 2 2 5" xfId="938" xr:uid="{00000000-0005-0000-0000-00009A030000}"/>
    <cellStyle name="Entrada 2 2 2 2 3" xfId="939" xr:uid="{00000000-0005-0000-0000-00009B030000}"/>
    <cellStyle name="Entrada 2 2 2 2 3 2" xfId="940" xr:uid="{00000000-0005-0000-0000-00009C030000}"/>
    <cellStyle name="Entrada 2 2 2 2 3 3" xfId="941" xr:uid="{00000000-0005-0000-0000-00009D030000}"/>
    <cellStyle name="Entrada 2 2 2 2 3 4" xfId="942" xr:uid="{00000000-0005-0000-0000-00009E030000}"/>
    <cellStyle name="Entrada 2 2 2 2 3 5" xfId="943" xr:uid="{00000000-0005-0000-0000-00009F030000}"/>
    <cellStyle name="Entrada 2 2 2 2 3 6" xfId="944" xr:uid="{00000000-0005-0000-0000-0000A0030000}"/>
    <cellStyle name="Entrada 2 2 2 2 4" xfId="945" xr:uid="{00000000-0005-0000-0000-0000A1030000}"/>
    <cellStyle name="Entrada 2 2 2 3" xfId="946" xr:uid="{00000000-0005-0000-0000-0000A2030000}"/>
    <cellStyle name="Entrada 2 2 2 3 2" xfId="947" xr:uid="{00000000-0005-0000-0000-0000A3030000}"/>
    <cellStyle name="Entrada 2 2 2 3 3" xfId="948" xr:uid="{00000000-0005-0000-0000-0000A4030000}"/>
    <cellStyle name="Entrada 2 2 2 3 4" xfId="949" xr:uid="{00000000-0005-0000-0000-0000A5030000}"/>
    <cellStyle name="Entrada 2 2 2 3 5" xfId="950" xr:uid="{00000000-0005-0000-0000-0000A6030000}"/>
    <cellStyle name="Entrada 2 2 2 3 6" xfId="951" xr:uid="{00000000-0005-0000-0000-0000A7030000}"/>
    <cellStyle name="Entrada 2 2 3" xfId="952" xr:uid="{00000000-0005-0000-0000-0000A8030000}"/>
    <cellStyle name="Entrada 2 2 3 2" xfId="953" xr:uid="{00000000-0005-0000-0000-0000A9030000}"/>
    <cellStyle name="Entrada 2 2 3 2 2" xfId="954" xr:uid="{00000000-0005-0000-0000-0000AA030000}"/>
    <cellStyle name="Entrada 2 2 3 2 3" xfId="955" xr:uid="{00000000-0005-0000-0000-0000AB030000}"/>
    <cellStyle name="Entrada 2 2 3 2 4" xfId="956" xr:uid="{00000000-0005-0000-0000-0000AC030000}"/>
    <cellStyle name="Entrada 2 2 3 2 5" xfId="957" xr:uid="{00000000-0005-0000-0000-0000AD030000}"/>
    <cellStyle name="Entrada 2 2 3 3" xfId="958" xr:uid="{00000000-0005-0000-0000-0000AE030000}"/>
    <cellStyle name="Entrada 2 2 3 3 2" xfId="959" xr:uid="{00000000-0005-0000-0000-0000AF030000}"/>
    <cellStyle name="Entrada 2 2 3 3 3" xfId="960" xr:uid="{00000000-0005-0000-0000-0000B0030000}"/>
    <cellStyle name="Entrada 2 2 3 3 4" xfId="961" xr:uid="{00000000-0005-0000-0000-0000B1030000}"/>
    <cellStyle name="Entrada 2 2 3 3 5" xfId="962" xr:uid="{00000000-0005-0000-0000-0000B2030000}"/>
    <cellStyle name="Entrada 2 2 3 3 6" xfId="963" xr:uid="{00000000-0005-0000-0000-0000B3030000}"/>
    <cellStyle name="Entrada 2 2 3 4" xfId="964" xr:uid="{00000000-0005-0000-0000-0000B4030000}"/>
    <cellStyle name="Entrada 2 2 4" xfId="965" xr:uid="{00000000-0005-0000-0000-0000B5030000}"/>
    <cellStyle name="Entrada 2 2 4 2" xfId="966" xr:uid="{00000000-0005-0000-0000-0000B6030000}"/>
    <cellStyle name="Entrada 2 2 4 2 2" xfId="967" xr:uid="{00000000-0005-0000-0000-0000B7030000}"/>
    <cellStyle name="Entrada 2 2 4 2 3" xfId="968" xr:uid="{00000000-0005-0000-0000-0000B8030000}"/>
    <cellStyle name="Entrada 2 2 4 2 4" xfId="969" xr:uid="{00000000-0005-0000-0000-0000B9030000}"/>
    <cellStyle name="Entrada 2 2 4 2 5" xfId="970" xr:uid="{00000000-0005-0000-0000-0000BA030000}"/>
    <cellStyle name="Entrada 2 2 4 3" xfId="971" xr:uid="{00000000-0005-0000-0000-0000BB030000}"/>
    <cellStyle name="Entrada 2 2 4 4" xfId="972" xr:uid="{00000000-0005-0000-0000-0000BC030000}"/>
    <cellStyle name="Entrada 2 2 4 5" xfId="973" xr:uid="{00000000-0005-0000-0000-0000BD030000}"/>
    <cellStyle name="Entrada 2 2 4 6" xfId="974" xr:uid="{00000000-0005-0000-0000-0000BE030000}"/>
    <cellStyle name="Entrada 2 2 4 7" xfId="975" xr:uid="{00000000-0005-0000-0000-0000BF030000}"/>
    <cellStyle name="Entrada 2 2 4 8" xfId="976" xr:uid="{00000000-0005-0000-0000-0000C0030000}"/>
    <cellStyle name="Entrada 2 20" xfId="977" xr:uid="{00000000-0005-0000-0000-0000C1030000}"/>
    <cellStyle name="Entrada 2 21" xfId="978" xr:uid="{00000000-0005-0000-0000-0000C2030000}"/>
    <cellStyle name="Entrada 2 22" xfId="979" xr:uid="{00000000-0005-0000-0000-0000C3030000}"/>
    <cellStyle name="Entrada 2 23" xfId="980" xr:uid="{00000000-0005-0000-0000-0000C4030000}"/>
    <cellStyle name="Entrada 2 24" xfId="981" xr:uid="{00000000-0005-0000-0000-0000C5030000}"/>
    <cellStyle name="Entrada 2 25" xfId="982" xr:uid="{00000000-0005-0000-0000-0000C6030000}"/>
    <cellStyle name="Entrada 2 26" xfId="983" xr:uid="{00000000-0005-0000-0000-0000C7030000}"/>
    <cellStyle name="Entrada 2 27" xfId="984" xr:uid="{00000000-0005-0000-0000-0000C8030000}"/>
    <cellStyle name="Entrada 2 28" xfId="985" xr:uid="{00000000-0005-0000-0000-0000C9030000}"/>
    <cellStyle name="Entrada 2 29" xfId="986" xr:uid="{00000000-0005-0000-0000-0000CA030000}"/>
    <cellStyle name="Entrada 2 3" xfId="987" xr:uid="{00000000-0005-0000-0000-0000CB030000}"/>
    <cellStyle name="Entrada 2 3 2" xfId="988" xr:uid="{00000000-0005-0000-0000-0000CC030000}"/>
    <cellStyle name="Entrada 2 3 2 2" xfId="989" xr:uid="{00000000-0005-0000-0000-0000CD030000}"/>
    <cellStyle name="Entrada 2 3 2 2 2" xfId="990" xr:uid="{00000000-0005-0000-0000-0000CE030000}"/>
    <cellStyle name="Entrada 2 3 2 2 2 2" xfId="991" xr:uid="{00000000-0005-0000-0000-0000CF030000}"/>
    <cellStyle name="Entrada 2 3 2 2 2 3" xfId="992" xr:uid="{00000000-0005-0000-0000-0000D0030000}"/>
    <cellStyle name="Entrada 2 3 2 2 2 4" xfId="993" xr:uid="{00000000-0005-0000-0000-0000D1030000}"/>
    <cellStyle name="Entrada 2 3 2 2 2 5" xfId="994" xr:uid="{00000000-0005-0000-0000-0000D2030000}"/>
    <cellStyle name="Entrada 2 3 2 2 3" xfId="995" xr:uid="{00000000-0005-0000-0000-0000D3030000}"/>
    <cellStyle name="Entrada 2 3 2 2 3 2" xfId="996" xr:uid="{00000000-0005-0000-0000-0000D4030000}"/>
    <cellStyle name="Entrada 2 3 2 2 3 3" xfId="997" xr:uid="{00000000-0005-0000-0000-0000D5030000}"/>
    <cellStyle name="Entrada 2 3 2 2 3 4" xfId="998" xr:uid="{00000000-0005-0000-0000-0000D6030000}"/>
    <cellStyle name="Entrada 2 3 2 2 3 5" xfId="999" xr:uid="{00000000-0005-0000-0000-0000D7030000}"/>
    <cellStyle name="Entrada 2 3 2 2 3 6" xfId="1000" xr:uid="{00000000-0005-0000-0000-0000D8030000}"/>
    <cellStyle name="Entrada 2 3 2 2 4" xfId="1001" xr:uid="{00000000-0005-0000-0000-0000D9030000}"/>
    <cellStyle name="Entrada 2 3 2 3" xfId="1002" xr:uid="{00000000-0005-0000-0000-0000DA030000}"/>
    <cellStyle name="Entrada 2 3 2 3 2" xfId="1003" xr:uid="{00000000-0005-0000-0000-0000DB030000}"/>
    <cellStyle name="Entrada 2 3 2 3 3" xfId="1004" xr:uid="{00000000-0005-0000-0000-0000DC030000}"/>
    <cellStyle name="Entrada 2 3 2 3 4" xfId="1005" xr:uid="{00000000-0005-0000-0000-0000DD030000}"/>
    <cellStyle name="Entrada 2 3 2 3 5" xfId="1006" xr:uid="{00000000-0005-0000-0000-0000DE030000}"/>
    <cellStyle name="Entrada 2 3 2 3 6" xfId="1007" xr:uid="{00000000-0005-0000-0000-0000DF030000}"/>
    <cellStyle name="Entrada 2 3 3" xfId="1008" xr:uid="{00000000-0005-0000-0000-0000E0030000}"/>
    <cellStyle name="Entrada 2 3 3 2" xfId="1009" xr:uid="{00000000-0005-0000-0000-0000E1030000}"/>
    <cellStyle name="Entrada 2 3 3 2 2" xfId="1010" xr:uid="{00000000-0005-0000-0000-0000E2030000}"/>
    <cellStyle name="Entrada 2 3 3 2 3" xfId="1011" xr:uid="{00000000-0005-0000-0000-0000E3030000}"/>
    <cellStyle name="Entrada 2 3 3 2 4" xfId="1012" xr:uid="{00000000-0005-0000-0000-0000E4030000}"/>
    <cellStyle name="Entrada 2 3 3 2 5" xfId="1013" xr:uid="{00000000-0005-0000-0000-0000E5030000}"/>
    <cellStyle name="Entrada 2 3 3 3" xfId="1014" xr:uid="{00000000-0005-0000-0000-0000E6030000}"/>
    <cellStyle name="Entrada 2 3 3 3 2" xfId="1015" xr:uid="{00000000-0005-0000-0000-0000E7030000}"/>
    <cellStyle name="Entrada 2 3 3 3 3" xfId="1016" xr:uid="{00000000-0005-0000-0000-0000E8030000}"/>
    <cellStyle name="Entrada 2 3 3 3 4" xfId="1017" xr:uid="{00000000-0005-0000-0000-0000E9030000}"/>
    <cellStyle name="Entrada 2 3 3 3 5" xfId="1018" xr:uid="{00000000-0005-0000-0000-0000EA030000}"/>
    <cellStyle name="Entrada 2 3 3 3 6" xfId="1019" xr:uid="{00000000-0005-0000-0000-0000EB030000}"/>
    <cellStyle name="Entrada 2 3 3 4" xfId="1020" xr:uid="{00000000-0005-0000-0000-0000EC030000}"/>
    <cellStyle name="Entrada 2 3 4" xfId="1021" xr:uid="{00000000-0005-0000-0000-0000ED030000}"/>
    <cellStyle name="Entrada 2 3 4 2" xfId="1022" xr:uid="{00000000-0005-0000-0000-0000EE030000}"/>
    <cellStyle name="Entrada 2 3 4 2 2" xfId="1023" xr:uid="{00000000-0005-0000-0000-0000EF030000}"/>
    <cellStyle name="Entrada 2 3 4 2 3" xfId="1024" xr:uid="{00000000-0005-0000-0000-0000F0030000}"/>
    <cellStyle name="Entrada 2 3 4 2 4" xfId="1025" xr:uid="{00000000-0005-0000-0000-0000F1030000}"/>
    <cellStyle name="Entrada 2 3 4 2 5" xfId="1026" xr:uid="{00000000-0005-0000-0000-0000F2030000}"/>
    <cellStyle name="Entrada 2 3 4 3" xfId="1027" xr:uid="{00000000-0005-0000-0000-0000F3030000}"/>
    <cellStyle name="Entrada 2 3 4 4" xfId="1028" xr:uid="{00000000-0005-0000-0000-0000F4030000}"/>
    <cellStyle name="Entrada 2 3 4 5" xfId="1029" xr:uid="{00000000-0005-0000-0000-0000F5030000}"/>
    <cellStyle name="Entrada 2 3 4 6" xfId="1030" xr:uid="{00000000-0005-0000-0000-0000F6030000}"/>
    <cellStyle name="Entrada 2 3 4 7" xfId="1031" xr:uid="{00000000-0005-0000-0000-0000F7030000}"/>
    <cellStyle name="Entrada 2 3 4 8" xfId="1032" xr:uid="{00000000-0005-0000-0000-0000F8030000}"/>
    <cellStyle name="Entrada 2 30" xfId="1033" xr:uid="{00000000-0005-0000-0000-0000F9030000}"/>
    <cellStyle name="Entrada 2 31" xfId="1034" xr:uid="{00000000-0005-0000-0000-0000FA030000}"/>
    <cellStyle name="Entrada 2 32" xfId="1035" xr:uid="{00000000-0005-0000-0000-0000FB030000}"/>
    <cellStyle name="Entrada 2 33" xfId="1036" xr:uid="{00000000-0005-0000-0000-0000FC030000}"/>
    <cellStyle name="Entrada 2 34" xfId="1037" xr:uid="{00000000-0005-0000-0000-0000FD030000}"/>
    <cellStyle name="Entrada 2 35" xfId="1038" xr:uid="{00000000-0005-0000-0000-0000FE030000}"/>
    <cellStyle name="Entrada 2 36" xfId="1039" xr:uid="{00000000-0005-0000-0000-0000FF030000}"/>
    <cellStyle name="Entrada 2 37" xfId="1040" xr:uid="{00000000-0005-0000-0000-000000040000}"/>
    <cellStyle name="Entrada 2 38" xfId="1041" xr:uid="{00000000-0005-0000-0000-000001040000}"/>
    <cellStyle name="Entrada 2 39" xfId="1042" xr:uid="{00000000-0005-0000-0000-000002040000}"/>
    <cellStyle name="Entrada 2 4" xfId="1043" xr:uid="{00000000-0005-0000-0000-000003040000}"/>
    <cellStyle name="Entrada 2 4 2" xfId="1044" xr:uid="{00000000-0005-0000-0000-000004040000}"/>
    <cellStyle name="Entrada 2 4 2 2" xfId="1045" xr:uid="{00000000-0005-0000-0000-000005040000}"/>
    <cellStyle name="Entrada 2 4 2 2 2" xfId="1046" xr:uid="{00000000-0005-0000-0000-000006040000}"/>
    <cellStyle name="Entrada 2 4 2 2 2 2" xfId="1047" xr:uid="{00000000-0005-0000-0000-000007040000}"/>
    <cellStyle name="Entrada 2 4 2 2 2 3" xfId="1048" xr:uid="{00000000-0005-0000-0000-000008040000}"/>
    <cellStyle name="Entrada 2 4 2 2 2 4" xfId="1049" xr:uid="{00000000-0005-0000-0000-000009040000}"/>
    <cellStyle name="Entrada 2 4 2 2 2 5" xfId="1050" xr:uid="{00000000-0005-0000-0000-00000A040000}"/>
    <cellStyle name="Entrada 2 4 2 2 3" xfId="1051" xr:uid="{00000000-0005-0000-0000-00000B040000}"/>
    <cellStyle name="Entrada 2 4 2 2 3 2" xfId="1052" xr:uid="{00000000-0005-0000-0000-00000C040000}"/>
    <cellStyle name="Entrada 2 4 2 2 3 3" xfId="1053" xr:uid="{00000000-0005-0000-0000-00000D040000}"/>
    <cellStyle name="Entrada 2 4 2 2 3 4" xfId="1054" xr:uid="{00000000-0005-0000-0000-00000E040000}"/>
    <cellStyle name="Entrada 2 4 2 2 3 5" xfId="1055" xr:uid="{00000000-0005-0000-0000-00000F040000}"/>
    <cellStyle name="Entrada 2 4 2 2 3 6" xfId="1056" xr:uid="{00000000-0005-0000-0000-000010040000}"/>
    <cellStyle name="Entrada 2 4 2 2 4" xfId="1057" xr:uid="{00000000-0005-0000-0000-000011040000}"/>
    <cellStyle name="Entrada 2 4 2 3" xfId="1058" xr:uid="{00000000-0005-0000-0000-000012040000}"/>
    <cellStyle name="Entrada 2 4 2 3 2" xfId="1059" xr:uid="{00000000-0005-0000-0000-000013040000}"/>
    <cellStyle name="Entrada 2 4 2 3 3" xfId="1060" xr:uid="{00000000-0005-0000-0000-000014040000}"/>
    <cellStyle name="Entrada 2 4 2 3 4" xfId="1061" xr:uid="{00000000-0005-0000-0000-000015040000}"/>
    <cellStyle name="Entrada 2 4 2 3 5" xfId="1062" xr:uid="{00000000-0005-0000-0000-000016040000}"/>
    <cellStyle name="Entrada 2 4 2 3 6" xfId="1063" xr:uid="{00000000-0005-0000-0000-000017040000}"/>
    <cellStyle name="Entrada 2 4 3" xfId="1064" xr:uid="{00000000-0005-0000-0000-000018040000}"/>
    <cellStyle name="Entrada 2 4 3 2" xfId="1065" xr:uid="{00000000-0005-0000-0000-000019040000}"/>
    <cellStyle name="Entrada 2 4 3 2 2" xfId="1066" xr:uid="{00000000-0005-0000-0000-00001A040000}"/>
    <cellStyle name="Entrada 2 4 3 2 3" xfId="1067" xr:uid="{00000000-0005-0000-0000-00001B040000}"/>
    <cellStyle name="Entrada 2 4 3 2 4" xfId="1068" xr:uid="{00000000-0005-0000-0000-00001C040000}"/>
    <cellStyle name="Entrada 2 4 3 2 5" xfId="1069" xr:uid="{00000000-0005-0000-0000-00001D040000}"/>
    <cellStyle name="Entrada 2 4 3 3" xfId="1070" xr:uid="{00000000-0005-0000-0000-00001E040000}"/>
    <cellStyle name="Entrada 2 4 3 3 2" xfId="1071" xr:uid="{00000000-0005-0000-0000-00001F040000}"/>
    <cellStyle name="Entrada 2 4 3 3 3" xfId="1072" xr:uid="{00000000-0005-0000-0000-000020040000}"/>
    <cellStyle name="Entrada 2 4 3 3 4" xfId="1073" xr:uid="{00000000-0005-0000-0000-000021040000}"/>
    <cellStyle name="Entrada 2 4 3 3 5" xfId="1074" xr:uid="{00000000-0005-0000-0000-000022040000}"/>
    <cellStyle name="Entrada 2 4 3 3 6" xfId="1075" xr:uid="{00000000-0005-0000-0000-000023040000}"/>
    <cellStyle name="Entrada 2 4 3 4" xfId="1076" xr:uid="{00000000-0005-0000-0000-000024040000}"/>
    <cellStyle name="Entrada 2 4 4" xfId="1077" xr:uid="{00000000-0005-0000-0000-000025040000}"/>
    <cellStyle name="Entrada 2 4 4 2" xfId="1078" xr:uid="{00000000-0005-0000-0000-000026040000}"/>
    <cellStyle name="Entrada 2 4 4 2 2" xfId="1079" xr:uid="{00000000-0005-0000-0000-000027040000}"/>
    <cellStyle name="Entrada 2 4 4 2 3" xfId="1080" xr:uid="{00000000-0005-0000-0000-000028040000}"/>
    <cellStyle name="Entrada 2 4 4 2 4" xfId="1081" xr:uid="{00000000-0005-0000-0000-000029040000}"/>
    <cellStyle name="Entrada 2 4 4 2 5" xfId="1082" xr:uid="{00000000-0005-0000-0000-00002A040000}"/>
    <cellStyle name="Entrada 2 4 4 3" xfId="1083" xr:uid="{00000000-0005-0000-0000-00002B040000}"/>
    <cellStyle name="Entrada 2 4 4 4" xfId="1084" xr:uid="{00000000-0005-0000-0000-00002C040000}"/>
    <cellStyle name="Entrada 2 4 4 5" xfId="1085" xr:uid="{00000000-0005-0000-0000-00002D040000}"/>
    <cellStyle name="Entrada 2 4 4 6" xfId="1086" xr:uid="{00000000-0005-0000-0000-00002E040000}"/>
    <cellStyle name="Entrada 2 4 4 7" xfId="1087" xr:uid="{00000000-0005-0000-0000-00002F040000}"/>
    <cellStyle name="Entrada 2 4 4 8" xfId="1088" xr:uid="{00000000-0005-0000-0000-000030040000}"/>
    <cellStyle name="Entrada 2 40" xfId="1089" xr:uid="{00000000-0005-0000-0000-000031040000}"/>
    <cellStyle name="Entrada 2 41" xfId="1090" xr:uid="{00000000-0005-0000-0000-000032040000}"/>
    <cellStyle name="Entrada 2 42" xfId="1091" xr:uid="{00000000-0005-0000-0000-000033040000}"/>
    <cellStyle name="Entrada 2 43" xfId="1092" xr:uid="{00000000-0005-0000-0000-000034040000}"/>
    <cellStyle name="Entrada 2 44" xfId="1093" xr:uid="{00000000-0005-0000-0000-000035040000}"/>
    <cellStyle name="Entrada 2 45" xfId="1094" xr:uid="{00000000-0005-0000-0000-000036040000}"/>
    <cellStyle name="Entrada 2 5" xfId="1095" xr:uid="{00000000-0005-0000-0000-000037040000}"/>
    <cellStyle name="Entrada 2 5 2" xfId="1096" xr:uid="{00000000-0005-0000-0000-000038040000}"/>
    <cellStyle name="Entrada 2 5 2 2" xfId="1097" xr:uid="{00000000-0005-0000-0000-000039040000}"/>
    <cellStyle name="Entrada 2 5 2 2 2" xfId="1098" xr:uid="{00000000-0005-0000-0000-00003A040000}"/>
    <cellStyle name="Entrada 2 5 2 2 3" xfId="1099" xr:uid="{00000000-0005-0000-0000-00003B040000}"/>
    <cellStyle name="Entrada 2 5 2 2 4" xfId="1100" xr:uid="{00000000-0005-0000-0000-00003C040000}"/>
    <cellStyle name="Entrada 2 5 2 2 5" xfId="1101" xr:uid="{00000000-0005-0000-0000-00003D040000}"/>
    <cellStyle name="Entrada 2 5 2 3" xfId="1102" xr:uid="{00000000-0005-0000-0000-00003E040000}"/>
    <cellStyle name="Entrada 2 5 2 3 2" xfId="1103" xr:uid="{00000000-0005-0000-0000-00003F040000}"/>
    <cellStyle name="Entrada 2 5 2 3 3" xfId="1104" xr:uid="{00000000-0005-0000-0000-000040040000}"/>
    <cellStyle name="Entrada 2 5 2 3 4" xfId="1105" xr:uid="{00000000-0005-0000-0000-000041040000}"/>
    <cellStyle name="Entrada 2 5 2 3 5" xfId="1106" xr:uid="{00000000-0005-0000-0000-000042040000}"/>
    <cellStyle name="Entrada 2 5 2 3 6" xfId="1107" xr:uid="{00000000-0005-0000-0000-000043040000}"/>
    <cellStyle name="Entrada 2 5 2 4" xfId="1108" xr:uid="{00000000-0005-0000-0000-000044040000}"/>
    <cellStyle name="Entrada 2 5 3" xfId="1109" xr:uid="{00000000-0005-0000-0000-000045040000}"/>
    <cellStyle name="Entrada 2 5 3 2" xfId="1110" xr:uid="{00000000-0005-0000-0000-000046040000}"/>
    <cellStyle name="Entrada 2 5 3 3" xfId="1111" xr:uid="{00000000-0005-0000-0000-000047040000}"/>
    <cellStyle name="Entrada 2 5 3 4" xfId="1112" xr:uid="{00000000-0005-0000-0000-000048040000}"/>
    <cellStyle name="Entrada 2 5 3 5" xfId="1113" xr:uid="{00000000-0005-0000-0000-000049040000}"/>
    <cellStyle name="Entrada 2 5 3 6" xfId="1114" xr:uid="{00000000-0005-0000-0000-00004A040000}"/>
    <cellStyle name="Entrada 2 6" xfId="1115" xr:uid="{00000000-0005-0000-0000-00004B040000}"/>
    <cellStyle name="Entrada 2 6 2" xfId="1116" xr:uid="{00000000-0005-0000-0000-00004C040000}"/>
    <cellStyle name="Entrada 2 6 3" xfId="1117" xr:uid="{00000000-0005-0000-0000-00004D040000}"/>
    <cellStyle name="Entrada 2 6 4" xfId="1118" xr:uid="{00000000-0005-0000-0000-00004E040000}"/>
    <cellStyle name="Entrada 2 6 5" xfId="1119" xr:uid="{00000000-0005-0000-0000-00004F040000}"/>
    <cellStyle name="Entrada 2 6 6" xfId="1120" xr:uid="{00000000-0005-0000-0000-000050040000}"/>
    <cellStyle name="Entrada 2 7" xfId="1121" xr:uid="{00000000-0005-0000-0000-000051040000}"/>
    <cellStyle name="Entrada 2 8" xfId="1122" xr:uid="{00000000-0005-0000-0000-000052040000}"/>
    <cellStyle name="Entrada 2 9" xfId="1123" xr:uid="{00000000-0005-0000-0000-000053040000}"/>
    <cellStyle name="Entrada 2_Curva ABC" xfId="1124" xr:uid="{00000000-0005-0000-0000-000054040000}"/>
    <cellStyle name="Entrada 3" xfId="1125" xr:uid="{00000000-0005-0000-0000-000055040000}"/>
    <cellStyle name="Entrada 3 2" xfId="1126" xr:uid="{00000000-0005-0000-0000-000056040000}"/>
    <cellStyle name="Entrada 3 2 2" xfId="1127" xr:uid="{00000000-0005-0000-0000-000057040000}"/>
    <cellStyle name="Entrada 3 2 2 2" xfId="1128" xr:uid="{00000000-0005-0000-0000-000058040000}"/>
    <cellStyle name="Entrada 3 2 2 2 2" xfId="1129" xr:uid="{00000000-0005-0000-0000-000059040000}"/>
    <cellStyle name="Entrada 3 2 2 2 3" xfId="1130" xr:uid="{00000000-0005-0000-0000-00005A040000}"/>
    <cellStyle name="Entrada 3 2 2 2 4" xfId="1131" xr:uid="{00000000-0005-0000-0000-00005B040000}"/>
    <cellStyle name="Entrada 3 2 2 2 5" xfId="1132" xr:uid="{00000000-0005-0000-0000-00005C040000}"/>
    <cellStyle name="Entrada 3 2 2 3" xfId="1133" xr:uid="{00000000-0005-0000-0000-00005D040000}"/>
    <cellStyle name="Entrada 3 2 2 3 2" xfId="1134" xr:uid="{00000000-0005-0000-0000-00005E040000}"/>
    <cellStyle name="Entrada 3 2 2 3 3" xfId="1135" xr:uid="{00000000-0005-0000-0000-00005F040000}"/>
    <cellStyle name="Entrada 3 2 2 3 4" xfId="1136" xr:uid="{00000000-0005-0000-0000-000060040000}"/>
    <cellStyle name="Entrada 3 2 2 3 5" xfId="1137" xr:uid="{00000000-0005-0000-0000-000061040000}"/>
    <cellStyle name="Entrada 3 2 2 3 6" xfId="1138" xr:uid="{00000000-0005-0000-0000-000062040000}"/>
    <cellStyle name="Entrada 3 2 2 4" xfId="1139" xr:uid="{00000000-0005-0000-0000-000063040000}"/>
    <cellStyle name="Entrada 3 2 3" xfId="1140" xr:uid="{00000000-0005-0000-0000-000064040000}"/>
    <cellStyle name="Entrada 3 2 3 2" xfId="1141" xr:uid="{00000000-0005-0000-0000-000065040000}"/>
    <cellStyle name="Entrada 3 2 3 2 2" xfId="1142" xr:uid="{00000000-0005-0000-0000-000066040000}"/>
    <cellStyle name="Entrada 3 2 3 2 3" xfId="1143" xr:uid="{00000000-0005-0000-0000-000067040000}"/>
    <cellStyle name="Entrada 3 2 3 2 4" xfId="1144" xr:uid="{00000000-0005-0000-0000-000068040000}"/>
    <cellStyle name="Entrada 3 2 3 2 5" xfId="1145" xr:uid="{00000000-0005-0000-0000-000069040000}"/>
    <cellStyle name="Entrada 3 2 3 3" xfId="1146" xr:uid="{00000000-0005-0000-0000-00006A040000}"/>
    <cellStyle name="Entrada 3 2 3 4" xfId="1147" xr:uid="{00000000-0005-0000-0000-00006B040000}"/>
    <cellStyle name="Entrada 3 2 3 5" xfId="1148" xr:uid="{00000000-0005-0000-0000-00006C040000}"/>
    <cellStyle name="Entrada 3 2 3 6" xfId="1149" xr:uid="{00000000-0005-0000-0000-00006D040000}"/>
    <cellStyle name="Entrada 3 2 3 7" xfId="1150" xr:uid="{00000000-0005-0000-0000-00006E040000}"/>
    <cellStyle name="Entrada 3 2 3 8" xfId="1151" xr:uid="{00000000-0005-0000-0000-00006F040000}"/>
    <cellStyle name="Entrada 3 3" xfId="1152" xr:uid="{00000000-0005-0000-0000-000070040000}"/>
    <cellStyle name="Entrada 3 3 2" xfId="1153" xr:uid="{00000000-0005-0000-0000-000071040000}"/>
    <cellStyle name="Entrada 3 3 2 2" xfId="1154" xr:uid="{00000000-0005-0000-0000-000072040000}"/>
    <cellStyle name="Entrada 3 3 2 2 2" xfId="1155" xr:uid="{00000000-0005-0000-0000-000073040000}"/>
    <cellStyle name="Entrada 3 3 2 2 3" xfId="1156" xr:uid="{00000000-0005-0000-0000-000074040000}"/>
    <cellStyle name="Entrada 3 3 2 2 4" xfId="1157" xr:uid="{00000000-0005-0000-0000-000075040000}"/>
    <cellStyle name="Entrada 3 3 2 2 5" xfId="1158" xr:uid="{00000000-0005-0000-0000-000076040000}"/>
    <cellStyle name="Entrada 3 3 2 3" xfId="1159" xr:uid="{00000000-0005-0000-0000-000077040000}"/>
    <cellStyle name="Entrada 3 3 2 3 2" xfId="1160" xr:uid="{00000000-0005-0000-0000-000078040000}"/>
    <cellStyle name="Entrada 3 3 2 3 3" xfId="1161" xr:uid="{00000000-0005-0000-0000-000079040000}"/>
    <cellStyle name="Entrada 3 3 2 3 4" xfId="1162" xr:uid="{00000000-0005-0000-0000-00007A040000}"/>
    <cellStyle name="Entrada 3 3 2 3 5" xfId="1163" xr:uid="{00000000-0005-0000-0000-00007B040000}"/>
    <cellStyle name="Entrada 3 3 2 3 6" xfId="1164" xr:uid="{00000000-0005-0000-0000-00007C040000}"/>
    <cellStyle name="Entrada 3 3 2 4" xfId="1165" xr:uid="{00000000-0005-0000-0000-00007D040000}"/>
    <cellStyle name="Entrada 3 3 3" xfId="1166" xr:uid="{00000000-0005-0000-0000-00007E040000}"/>
    <cellStyle name="Entrada 3 3 3 2" xfId="1167" xr:uid="{00000000-0005-0000-0000-00007F040000}"/>
    <cellStyle name="Entrada 3 3 3 2 2" xfId="1168" xr:uid="{00000000-0005-0000-0000-000080040000}"/>
    <cellStyle name="Entrada 3 3 3 2 3" xfId="1169" xr:uid="{00000000-0005-0000-0000-000081040000}"/>
    <cellStyle name="Entrada 3 3 3 2 4" xfId="1170" xr:uid="{00000000-0005-0000-0000-000082040000}"/>
    <cellStyle name="Entrada 3 3 3 2 5" xfId="1171" xr:uid="{00000000-0005-0000-0000-000083040000}"/>
    <cellStyle name="Entrada 3 3 3 3" xfId="1172" xr:uid="{00000000-0005-0000-0000-000084040000}"/>
    <cellStyle name="Entrada 3 3 3 4" xfId="1173" xr:uid="{00000000-0005-0000-0000-000085040000}"/>
    <cellStyle name="Entrada 3 3 3 5" xfId="1174" xr:uid="{00000000-0005-0000-0000-000086040000}"/>
    <cellStyle name="Entrada 3 3 3 6" xfId="1175" xr:uid="{00000000-0005-0000-0000-000087040000}"/>
    <cellStyle name="Entrada 3 3 3 7" xfId="1176" xr:uid="{00000000-0005-0000-0000-000088040000}"/>
    <cellStyle name="Entrada 3 3 3 8" xfId="1177" xr:uid="{00000000-0005-0000-0000-000089040000}"/>
    <cellStyle name="Entrada 3 4" xfId="1178" xr:uid="{00000000-0005-0000-0000-00008A040000}"/>
    <cellStyle name="Entrada 3 4 2" xfId="1179" xr:uid="{00000000-0005-0000-0000-00008B040000}"/>
    <cellStyle name="Entrada 3 4 3" xfId="1180" xr:uid="{00000000-0005-0000-0000-00008C040000}"/>
    <cellStyle name="Entrada 3 4 4" xfId="1181" xr:uid="{00000000-0005-0000-0000-00008D040000}"/>
    <cellStyle name="Entrada 3 4 5" xfId="1182" xr:uid="{00000000-0005-0000-0000-00008E040000}"/>
    <cellStyle name="Entrada 3 4 6" xfId="1183" xr:uid="{00000000-0005-0000-0000-00008F040000}"/>
    <cellStyle name="Entrada 4" xfId="1184" xr:uid="{00000000-0005-0000-0000-000090040000}"/>
    <cellStyle name="Entrada 4 2" xfId="1185" xr:uid="{00000000-0005-0000-0000-000091040000}"/>
    <cellStyle name="Entrada 4 2 2" xfId="1186" xr:uid="{00000000-0005-0000-0000-000092040000}"/>
    <cellStyle name="Entrada 4 2 3" xfId="1187" xr:uid="{00000000-0005-0000-0000-000093040000}"/>
    <cellStyle name="Entrada 4 2 4" xfId="1188" xr:uid="{00000000-0005-0000-0000-000094040000}"/>
    <cellStyle name="Entrada 4 2 5" xfId="1189" xr:uid="{00000000-0005-0000-0000-000095040000}"/>
    <cellStyle name="Entrada 4 2 6" xfId="1190" xr:uid="{00000000-0005-0000-0000-000096040000}"/>
    <cellStyle name="Euro" xfId="1191" xr:uid="{00000000-0005-0000-0000-000097040000}"/>
    <cellStyle name="Euro 2" xfId="43915" xr:uid="{00000000-0005-0000-0000-000098040000}"/>
    <cellStyle name="Euro 3" xfId="43949" xr:uid="{00000000-0005-0000-0000-000099040000}"/>
    <cellStyle name="Excel Built-in Comma" xfId="1192" xr:uid="{00000000-0005-0000-0000-00009A040000}"/>
    <cellStyle name="Excel Built-in Comma 2" xfId="1193" xr:uid="{00000000-0005-0000-0000-00009B040000}"/>
    <cellStyle name="Excel Built-in Normal" xfId="1194" xr:uid="{00000000-0005-0000-0000-00009C040000}"/>
    <cellStyle name="Excel Built-in Normal 2" xfId="1195" xr:uid="{00000000-0005-0000-0000-00009D040000}"/>
    <cellStyle name="Excel Built-in Normal 2 2" xfId="1196" xr:uid="{00000000-0005-0000-0000-00009E040000}"/>
    <cellStyle name="Excel Built-in Percent" xfId="1197" xr:uid="{00000000-0005-0000-0000-00009F040000}"/>
    <cellStyle name="Excel_BuiltIn_Comma 1" xfId="1198" xr:uid="{00000000-0005-0000-0000-0000A0040000}"/>
    <cellStyle name="Explanatory Text" xfId="1199" xr:uid="{00000000-0005-0000-0000-0000A1040000}"/>
    <cellStyle name="Fixo" xfId="1200" xr:uid="{00000000-0005-0000-0000-0000A2040000}"/>
    <cellStyle name="Fixo 2" xfId="43950" xr:uid="{00000000-0005-0000-0000-0000A3040000}"/>
    <cellStyle name="Good" xfId="1201" xr:uid="{00000000-0005-0000-0000-0000A4040000}"/>
    <cellStyle name="Good 2" xfId="1202" xr:uid="{00000000-0005-0000-0000-0000A5040000}"/>
    <cellStyle name="Good 3" xfId="1203" xr:uid="{00000000-0005-0000-0000-0000A6040000}"/>
    <cellStyle name="Heading 1" xfId="1204" xr:uid="{00000000-0005-0000-0000-0000A7040000}"/>
    <cellStyle name="Heading 1 2" xfId="1205" xr:uid="{00000000-0005-0000-0000-0000A8040000}"/>
    <cellStyle name="Heading 2" xfId="1206" xr:uid="{00000000-0005-0000-0000-0000A9040000}"/>
    <cellStyle name="Heading 3" xfId="1207" xr:uid="{00000000-0005-0000-0000-0000AA040000}"/>
    <cellStyle name="Heading 4" xfId="1208" xr:uid="{00000000-0005-0000-0000-0000AB040000}"/>
    <cellStyle name="Hiperlink" xfId="44080" builtinId="8"/>
    <cellStyle name="Hiperlink 2" xfId="1209" xr:uid="{00000000-0005-0000-0000-0000AC040000}"/>
    <cellStyle name="Hiperlink 3" xfId="1210" xr:uid="{00000000-0005-0000-0000-0000AD040000}"/>
    <cellStyle name="Hiperlink 4" xfId="44020" xr:uid="{00000000-0005-0000-0000-0000AE040000}"/>
    <cellStyle name="Hyperlink 2" xfId="1211" xr:uid="{00000000-0005-0000-0000-0000AF040000}"/>
    <cellStyle name="Incorreto 2" xfId="1212" xr:uid="{00000000-0005-0000-0000-0000B1040000}"/>
    <cellStyle name="Incorreto 2 2" xfId="1213" xr:uid="{00000000-0005-0000-0000-0000B2040000}"/>
    <cellStyle name="Incorreto 2 3" xfId="1214" xr:uid="{00000000-0005-0000-0000-0000B3040000}"/>
    <cellStyle name="Incorreto 3" xfId="1215" xr:uid="{00000000-0005-0000-0000-0000B4040000}"/>
    <cellStyle name="Indefinido" xfId="1216" xr:uid="{00000000-0005-0000-0000-0000B5040000}"/>
    <cellStyle name="Input" xfId="1217" xr:uid="{00000000-0005-0000-0000-0000B6040000}"/>
    <cellStyle name="Input 2" xfId="1218" xr:uid="{00000000-0005-0000-0000-0000B7040000}"/>
    <cellStyle name="Input 2 2" xfId="1219" xr:uid="{00000000-0005-0000-0000-0000B8040000}"/>
    <cellStyle name="Input 2 2 2" xfId="1220" xr:uid="{00000000-0005-0000-0000-0000B9040000}"/>
    <cellStyle name="Input 2 2 2 2" xfId="1221" xr:uid="{00000000-0005-0000-0000-0000BA040000}"/>
    <cellStyle name="Input 2 2 2 2 2" xfId="1222" xr:uid="{00000000-0005-0000-0000-0000BB040000}"/>
    <cellStyle name="Input 2 2 2 2 3" xfId="1223" xr:uid="{00000000-0005-0000-0000-0000BC040000}"/>
    <cellStyle name="Input 2 2 2 2 4" xfId="1224" xr:uid="{00000000-0005-0000-0000-0000BD040000}"/>
    <cellStyle name="Input 2 2 2 2 5" xfId="1225" xr:uid="{00000000-0005-0000-0000-0000BE040000}"/>
    <cellStyle name="Input 2 2 2 3" xfId="1226" xr:uid="{00000000-0005-0000-0000-0000BF040000}"/>
    <cellStyle name="Input 2 2 2 3 2" xfId="1227" xr:uid="{00000000-0005-0000-0000-0000C0040000}"/>
    <cellStyle name="Input 2 2 2 3 3" xfId="1228" xr:uid="{00000000-0005-0000-0000-0000C1040000}"/>
    <cellStyle name="Input 2 2 2 3 4" xfId="1229" xr:uid="{00000000-0005-0000-0000-0000C2040000}"/>
    <cellStyle name="Input 2 2 2 3 5" xfId="1230" xr:uid="{00000000-0005-0000-0000-0000C3040000}"/>
    <cellStyle name="Input 2 2 2 3 6" xfId="1231" xr:uid="{00000000-0005-0000-0000-0000C4040000}"/>
    <cellStyle name="Input 2 2 2 4" xfId="1232" xr:uid="{00000000-0005-0000-0000-0000C5040000}"/>
    <cellStyle name="Input 2 2 3" xfId="1233" xr:uid="{00000000-0005-0000-0000-0000C6040000}"/>
    <cellStyle name="Input 2 2 3 2" xfId="1234" xr:uid="{00000000-0005-0000-0000-0000C7040000}"/>
    <cellStyle name="Input 2 2 3 3" xfId="1235" xr:uid="{00000000-0005-0000-0000-0000C8040000}"/>
    <cellStyle name="Input 2 2 3 4" xfId="1236" xr:uid="{00000000-0005-0000-0000-0000C9040000}"/>
    <cellStyle name="Input 2 2 3 5" xfId="1237" xr:uid="{00000000-0005-0000-0000-0000CA040000}"/>
    <cellStyle name="Input 2 2 3 6" xfId="1238" xr:uid="{00000000-0005-0000-0000-0000CB040000}"/>
    <cellStyle name="Input 2 3" xfId="1239" xr:uid="{00000000-0005-0000-0000-0000CC040000}"/>
    <cellStyle name="Input 2 3 2" xfId="1240" xr:uid="{00000000-0005-0000-0000-0000CD040000}"/>
    <cellStyle name="Input 2 3 2 2" xfId="1241" xr:uid="{00000000-0005-0000-0000-0000CE040000}"/>
    <cellStyle name="Input 2 3 2 3" xfId="1242" xr:uid="{00000000-0005-0000-0000-0000CF040000}"/>
    <cellStyle name="Input 2 3 2 4" xfId="1243" xr:uid="{00000000-0005-0000-0000-0000D0040000}"/>
    <cellStyle name="Input 2 3 2 5" xfId="1244" xr:uid="{00000000-0005-0000-0000-0000D1040000}"/>
    <cellStyle name="Input 2 3 3" xfId="1245" xr:uid="{00000000-0005-0000-0000-0000D2040000}"/>
    <cellStyle name="Input 2 3 3 2" xfId="1246" xr:uid="{00000000-0005-0000-0000-0000D3040000}"/>
    <cellStyle name="Input 2 3 3 3" xfId="1247" xr:uid="{00000000-0005-0000-0000-0000D4040000}"/>
    <cellStyle name="Input 2 3 3 4" xfId="1248" xr:uid="{00000000-0005-0000-0000-0000D5040000}"/>
    <cellStyle name="Input 2 3 3 5" xfId="1249" xr:uid="{00000000-0005-0000-0000-0000D6040000}"/>
    <cellStyle name="Input 2 3 3 6" xfId="1250" xr:uid="{00000000-0005-0000-0000-0000D7040000}"/>
    <cellStyle name="Input 2 3 4" xfId="1251" xr:uid="{00000000-0005-0000-0000-0000D8040000}"/>
    <cellStyle name="Input 2 4" xfId="1252" xr:uid="{00000000-0005-0000-0000-0000D9040000}"/>
    <cellStyle name="Input 2 4 2" xfId="1253" xr:uid="{00000000-0005-0000-0000-0000DA040000}"/>
    <cellStyle name="Input 2 4 2 2" xfId="1254" xr:uid="{00000000-0005-0000-0000-0000DB040000}"/>
    <cellStyle name="Input 2 4 2 3" xfId="1255" xr:uid="{00000000-0005-0000-0000-0000DC040000}"/>
    <cellStyle name="Input 2 4 2 4" xfId="1256" xr:uid="{00000000-0005-0000-0000-0000DD040000}"/>
    <cellStyle name="Input 2 4 2 5" xfId="1257" xr:uid="{00000000-0005-0000-0000-0000DE040000}"/>
    <cellStyle name="Input 2 4 3" xfId="1258" xr:uid="{00000000-0005-0000-0000-0000DF040000}"/>
    <cellStyle name="Input 2 4 4" xfId="1259" xr:uid="{00000000-0005-0000-0000-0000E0040000}"/>
    <cellStyle name="Input 2 4 5" xfId="1260" xr:uid="{00000000-0005-0000-0000-0000E1040000}"/>
    <cellStyle name="Input 2 4 6" xfId="1261" xr:uid="{00000000-0005-0000-0000-0000E2040000}"/>
    <cellStyle name="Input 2 4 7" xfId="1262" xr:uid="{00000000-0005-0000-0000-0000E3040000}"/>
    <cellStyle name="Input 2 4 8" xfId="1263" xr:uid="{00000000-0005-0000-0000-0000E4040000}"/>
    <cellStyle name="Input 3" xfId="1264" xr:uid="{00000000-0005-0000-0000-0000E5040000}"/>
    <cellStyle name="Input 3 2" xfId="1265" xr:uid="{00000000-0005-0000-0000-0000E6040000}"/>
    <cellStyle name="Input 3 2 2" xfId="1266" xr:uid="{00000000-0005-0000-0000-0000E7040000}"/>
    <cellStyle name="Input 3 2 2 2" xfId="1267" xr:uid="{00000000-0005-0000-0000-0000E8040000}"/>
    <cellStyle name="Input 3 2 2 3" xfId="1268" xr:uid="{00000000-0005-0000-0000-0000E9040000}"/>
    <cellStyle name="Input 3 2 2 4" xfId="1269" xr:uid="{00000000-0005-0000-0000-0000EA040000}"/>
    <cellStyle name="Input 3 2 2 5" xfId="1270" xr:uid="{00000000-0005-0000-0000-0000EB040000}"/>
    <cellStyle name="Input 3 2 3" xfId="1271" xr:uid="{00000000-0005-0000-0000-0000EC040000}"/>
    <cellStyle name="Input 3 2 3 2" xfId="1272" xr:uid="{00000000-0005-0000-0000-0000ED040000}"/>
    <cellStyle name="Input 3 2 3 3" xfId="1273" xr:uid="{00000000-0005-0000-0000-0000EE040000}"/>
    <cellStyle name="Input 3 2 3 4" xfId="1274" xr:uid="{00000000-0005-0000-0000-0000EF040000}"/>
    <cellStyle name="Input 3 2 3 5" xfId="1275" xr:uid="{00000000-0005-0000-0000-0000F0040000}"/>
    <cellStyle name="Input 3 2 3 6" xfId="1276" xr:uid="{00000000-0005-0000-0000-0000F1040000}"/>
    <cellStyle name="Input 3 2 4" xfId="1277" xr:uid="{00000000-0005-0000-0000-0000F2040000}"/>
    <cellStyle name="Input 3 3" xfId="1278" xr:uid="{00000000-0005-0000-0000-0000F3040000}"/>
    <cellStyle name="Input 3 3 2" xfId="1279" xr:uid="{00000000-0005-0000-0000-0000F4040000}"/>
    <cellStyle name="Input 3 3 2 2" xfId="1280" xr:uid="{00000000-0005-0000-0000-0000F5040000}"/>
    <cellStyle name="Input 3 3 2 3" xfId="1281" xr:uid="{00000000-0005-0000-0000-0000F6040000}"/>
    <cellStyle name="Input 3 3 2 4" xfId="1282" xr:uid="{00000000-0005-0000-0000-0000F7040000}"/>
    <cellStyle name="Input 3 3 2 5" xfId="1283" xr:uid="{00000000-0005-0000-0000-0000F8040000}"/>
    <cellStyle name="Input 3 3 3" xfId="1284" xr:uid="{00000000-0005-0000-0000-0000F9040000}"/>
    <cellStyle name="Input 3 3 4" xfId="1285" xr:uid="{00000000-0005-0000-0000-0000FA040000}"/>
    <cellStyle name="Input 3 3 5" xfId="1286" xr:uid="{00000000-0005-0000-0000-0000FB040000}"/>
    <cellStyle name="Input 3 3 6" xfId="1287" xr:uid="{00000000-0005-0000-0000-0000FC040000}"/>
    <cellStyle name="Input 3 3 7" xfId="1288" xr:uid="{00000000-0005-0000-0000-0000FD040000}"/>
    <cellStyle name="Input 3 3 8" xfId="1289" xr:uid="{00000000-0005-0000-0000-0000FE040000}"/>
    <cellStyle name="Input 4" xfId="1290" xr:uid="{00000000-0005-0000-0000-0000FF040000}"/>
    <cellStyle name="Input 4 2" xfId="1291" xr:uid="{00000000-0005-0000-0000-000000050000}"/>
    <cellStyle name="Input 4 2 2" xfId="1292" xr:uid="{00000000-0005-0000-0000-000001050000}"/>
    <cellStyle name="Input 4 2 2 2" xfId="1293" xr:uid="{00000000-0005-0000-0000-000002050000}"/>
    <cellStyle name="Input 4 2 2 3" xfId="1294" xr:uid="{00000000-0005-0000-0000-000003050000}"/>
    <cellStyle name="Input 4 2 2 4" xfId="1295" xr:uid="{00000000-0005-0000-0000-000004050000}"/>
    <cellStyle name="Input 4 2 2 5" xfId="1296" xr:uid="{00000000-0005-0000-0000-000005050000}"/>
    <cellStyle name="Input 4 2 3" xfId="1297" xr:uid="{00000000-0005-0000-0000-000006050000}"/>
    <cellStyle name="Input 4 2 3 2" xfId="1298" xr:uid="{00000000-0005-0000-0000-000007050000}"/>
    <cellStyle name="Input 4 2 3 3" xfId="1299" xr:uid="{00000000-0005-0000-0000-000008050000}"/>
    <cellStyle name="Input 4 2 3 4" xfId="1300" xr:uid="{00000000-0005-0000-0000-000009050000}"/>
    <cellStyle name="Input 4 2 3 5" xfId="1301" xr:uid="{00000000-0005-0000-0000-00000A050000}"/>
    <cellStyle name="Input 4 2 3 6" xfId="1302" xr:uid="{00000000-0005-0000-0000-00000B050000}"/>
    <cellStyle name="Input 4 2 4" xfId="1303" xr:uid="{00000000-0005-0000-0000-00000C050000}"/>
    <cellStyle name="Input 4 3" xfId="1304" xr:uid="{00000000-0005-0000-0000-00000D050000}"/>
    <cellStyle name="Input 4 3 2" xfId="1305" xr:uid="{00000000-0005-0000-0000-00000E050000}"/>
    <cellStyle name="Input 4 3 3" xfId="1306" xr:uid="{00000000-0005-0000-0000-00000F050000}"/>
    <cellStyle name="Input 4 3 4" xfId="1307" xr:uid="{00000000-0005-0000-0000-000010050000}"/>
    <cellStyle name="Input 4 3 5" xfId="1308" xr:uid="{00000000-0005-0000-0000-000011050000}"/>
    <cellStyle name="Input 4 3 6" xfId="1309" xr:uid="{00000000-0005-0000-0000-000012050000}"/>
    <cellStyle name="Input 5" xfId="1310" xr:uid="{00000000-0005-0000-0000-000013050000}"/>
    <cellStyle name="Input 5 2" xfId="1311" xr:uid="{00000000-0005-0000-0000-000014050000}"/>
    <cellStyle name="Input 5 3" xfId="1312" xr:uid="{00000000-0005-0000-0000-000015050000}"/>
    <cellStyle name="Input 5 4" xfId="1313" xr:uid="{00000000-0005-0000-0000-000016050000}"/>
    <cellStyle name="Input 5 5" xfId="1314" xr:uid="{00000000-0005-0000-0000-000017050000}"/>
    <cellStyle name="Input 5 6" xfId="1315" xr:uid="{00000000-0005-0000-0000-000018050000}"/>
    <cellStyle name="Linked Cell" xfId="1316" xr:uid="{00000000-0005-0000-0000-000019050000}"/>
    <cellStyle name="Moeda" xfId="43936" builtinId="4"/>
    <cellStyle name="Moeda 10" xfId="1317" xr:uid="{00000000-0005-0000-0000-00001B050000}"/>
    <cellStyle name="Moeda 11" xfId="1318" xr:uid="{00000000-0005-0000-0000-00001C050000}"/>
    <cellStyle name="Moeda 12" xfId="1319" xr:uid="{00000000-0005-0000-0000-00001D050000}"/>
    <cellStyle name="Moeda 13" xfId="1320" xr:uid="{00000000-0005-0000-0000-00001E050000}"/>
    <cellStyle name="Moeda 13 2" xfId="1321" xr:uid="{00000000-0005-0000-0000-00001F050000}"/>
    <cellStyle name="Moeda 13 2 2" xfId="1322" xr:uid="{00000000-0005-0000-0000-000020050000}"/>
    <cellStyle name="Moeda 13 2 2 2" xfId="1323" xr:uid="{00000000-0005-0000-0000-000021050000}"/>
    <cellStyle name="Moeda 13 2 2 3" xfId="1324" xr:uid="{00000000-0005-0000-0000-000022050000}"/>
    <cellStyle name="Moeda 13 2 3" xfId="1325" xr:uid="{00000000-0005-0000-0000-000023050000}"/>
    <cellStyle name="Moeda 13 2 4" xfId="1326" xr:uid="{00000000-0005-0000-0000-000024050000}"/>
    <cellStyle name="Moeda 13 3" xfId="1327" xr:uid="{00000000-0005-0000-0000-000025050000}"/>
    <cellStyle name="Moeda 13 3 2" xfId="1328" xr:uid="{00000000-0005-0000-0000-000026050000}"/>
    <cellStyle name="Moeda 13 3 2 2" xfId="1329" xr:uid="{00000000-0005-0000-0000-000027050000}"/>
    <cellStyle name="Moeda 13 3 2 3" xfId="1330" xr:uid="{00000000-0005-0000-0000-000028050000}"/>
    <cellStyle name="Moeda 13 3 3" xfId="1331" xr:uid="{00000000-0005-0000-0000-000029050000}"/>
    <cellStyle name="Moeda 13 3 4" xfId="1332" xr:uid="{00000000-0005-0000-0000-00002A050000}"/>
    <cellStyle name="Moeda 13 4" xfId="1333" xr:uid="{00000000-0005-0000-0000-00002B050000}"/>
    <cellStyle name="Moeda 13 4 2" xfId="1334" xr:uid="{00000000-0005-0000-0000-00002C050000}"/>
    <cellStyle name="Moeda 13 4 2 2" xfId="1335" xr:uid="{00000000-0005-0000-0000-00002D050000}"/>
    <cellStyle name="Moeda 13 4 2 3" xfId="1336" xr:uid="{00000000-0005-0000-0000-00002E050000}"/>
    <cellStyle name="Moeda 13 4 3" xfId="1337" xr:uid="{00000000-0005-0000-0000-00002F050000}"/>
    <cellStyle name="Moeda 13 4 4" xfId="1338" xr:uid="{00000000-0005-0000-0000-000030050000}"/>
    <cellStyle name="Moeda 13 5" xfId="1339" xr:uid="{00000000-0005-0000-0000-000031050000}"/>
    <cellStyle name="Moeda 13 5 2" xfId="1340" xr:uid="{00000000-0005-0000-0000-000032050000}"/>
    <cellStyle name="Moeda 13 5 3" xfId="1341" xr:uid="{00000000-0005-0000-0000-000033050000}"/>
    <cellStyle name="Moeda 13 6" xfId="1342" xr:uid="{00000000-0005-0000-0000-000034050000}"/>
    <cellStyle name="Moeda 13 7" xfId="1343" xr:uid="{00000000-0005-0000-0000-000035050000}"/>
    <cellStyle name="Moeda 14" xfId="1344" xr:uid="{00000000-0005-0000-0000-000036050000}"/>
    <cellStyle name="Moeda 15" xfId="1345" xr:uid="{00000000-0005-0000-0000-000037050000}"/>
    <cellStyle name="Moeda 16" xfId="1346" xr:uid="{00000000-0005-0000-0000-000038050000}"/>
    <cellStyle name="Moeda 17" xfId="43875" xr:uid="{00000000-0005-0000-0000-000039050000}"/>
    <cellStyle name="Moeda 18" xfId="4" xr:uid="{00000000-0005-0000-0000-00003A050000}"/>
    <cellStyle name="Moeda 18 2" xfId="44019" xr:uid="{00000000-0005-0000-0000-00003B050000}"/>
    <cellStyle name="Moeda 18 3" xfId="43943" xr:uid="{00000000-0005-0000-0000-00003C050000}"/>
    <cellStyle name="Moeda 19" xfId="43945" xr:uid="{00000000-0005-0000-0000-00003D050000}"/>
    <cellStyle name="Moeda 2" xfId="7" xr:uid="{00000000-0005-0000-0000-00003E050000}"/>
    <cellStyle name="Moeda 2 10" xfId="43916" xr:uid="{00000000-0005-0000-0000-00003F050000}"/>
    <cellStyle name="Moeda 2 11" xfId="25" xr:uid="{00000000-0005-0000-0000-000040050000}"/>
    <cellStyle name="Moeda 2 12" xfId="44022" xr:uid="{00000000-0005-0000-0000-000041050000}"/>
    <cellStyle name="Moeda 2 2" xfId="27" xr:uid="{00000000-0005-0000-0000-000042050000}"/>
    <cellStyle name="Moeda 2 2 2" xfId="1347" xr:uid="{00000000-0005-0000-0000-000043050000}"/>
    <cellStyle name="Moeda 2 2 2 2" xfId="1348" xr:uid="{00000000-0005-0000-0000-000044050000}"/>
    <cellStyle name="Moeda 2 2 2 2 2" xfId="1349" xr:uid="{00000000-0005-0000-0000-000045050000}"/>
    <cellStyle name="Moeda 2 2 2 2 3" xfId="1350" xr:uid="{00000000-0005-0000-0000-000046050000}"/>
    <cellStyle name="Moeda 2 2 2 3" xfId="1351" xr:uid="{00000000-0005-0000-0000-000047050000}"/>
    <cellStyle name="Moeda 2 2 2 4" xfId="1352" xr:uid="{00000000-0005-0000-0000-000048050000}"/>
    <cellStyle name="Moeda 2 2 2 5" xfId="1353" xr:uid="{00000000-0005-0000-0000-000049050000}"/>
    <cellStyle name="Moeda 2 2 2 6" xfId="1354" xr:uid="{00000000-0005-0000-0000-00004A050000}"/>
    <cellStyle name="Moeda 2 2 3" xfId="1355" xr:uid="{00000000-0005-0000-0000-00004B050000}"/>
    <cellStyle name="Moeda 2 2 3 2" xfId="1356" xr:uid="{00000000-0005-0000-0000-00004C050000}"/>
    <cellStyle name="Moeda 2 2 3 2 2" xfId="1357" xr:uid="{00000000-0005-0000-0000-00004D050000}"/>
    <cellStyle name="Moeda 2 2 3 3" xfId="1358" xr:uid="{00000000-0005-0000-0000-00004E050000}"/>
    <cellStyle name="Moeda 2 2 3 4" xfId="1359" xr:uid="{00000000-0005-0000-0000-00004F050000}"/>
    <cellStyle name="Moeda 2 2 4" xfId="1360" xr:uid="{00000000-0005-0000-0000-000050050000}"/>
    <cellStyle name="Moeda 2 2 5" xfId="1361" xr:uid="{00000000-0005-0000-0000-000051050000}"/>
    <cellStyle name="Moeda 2 2 6" xfId="1362" xr:uid="{00000000-0005-0000-0000-000052050000}"/>
    <cellStyle name="Moeda 2 2 7" xfId="1363" xr:uid="{00000000-0005-0000-0000-000053050000}"/>
    <cellStyle name="Moeda 2 2 8" xfId="43880" xr:uid="{00000000-0005-0000-0000-000054050000}"/>
    <cellStyle name="Moeda 2 3" xfId="19" xr:uid="{00000000-0005-0000-0000-000055050000}"/>
    <cellStyle name="Moeda 2 3 2" xfId="1365" xr:uid="{00000000-0005-0000-0000-000056050000}"/>
    <cellStyle name="Moeda 2 3 2 2" xfId="1366" xr:uid="{00000000-0005-0000-0000-000057050000}"/>
    <cellStyle name="Moeda 2 3 2 2 2" xfId="1367" xr:uid="{00000000-0005-0000-0000-000058050000}"/>
    <cellStyle name="Moeda 2 3 2 3" xfId="1368" xr:uid="{00000000-0005-0000-0000-000059050000}"/>
    <cellStyle name="Moeda 2 3 3" xfId="1369" xr:uid="{00000000-0005-0000-0000-00005A050000}"/>
    <cellStyle name="Moeda 2 3 4" xfId="1370" xr:uid="{00000000-0005-0000-0000-00005B050000}"/>
    <cellStyle name="Moeda 2 3 5" xfId="1371" xr:uid="{00000000-0005-0000-0000-00005C050000}"/>
    <cellStyle name="Moeda 2 3 6" xfId="1372" xr:uid="{00000000-0005-0000-0000-00005D050000}"/>
    <cellStyle name="Moeda 2 3 7" xfId="1364" xr:uid="{00000000-0005-0000-0000-00005E050000}"/>
    <cellStyle name="Moeda 2 4" xfId="1373" xr:uid="{00000000-0005-0000-0000-00005F050000}"/>
    <cellStyle name="Moeda 2 4 2" xfId="1374" xr:uid="{00000000-0005-0000-0000-000060050000}"/>
    <cellStyle name="Moeda 2 4 2 2" xfId="1375" xr:uid="{00000000-0005-0000-0000-000061050000}"/>
    <cellStyle name="Moeda 2 4 3" xfId="1376" xr:uid="{00000000-0005-0000-0000-000062050000}"/>
    <cellStyle name="Moeda 2 4 4" xfId="1377" xr:uid="{00000000-0005-0000-0000-000063050000}"/>
    <cellStyle name="Moeda 2 5" xfId="1378" xr:uid="{00000000-0005-0000-0000-000064050000}"/>
    <cellStyle name="Moeda 2 6" xfId="1379" xr:uid="{00000000-0005-0000-0000-000065050000}"/>
    <cellStyle name="Moeda 2 7" xfId="1380" xr:uid="{00000000-0005-0000-0000-000066050000}"/>
    <cellStyle name="Moeda 2 8" xfId="1381" xr:uid="{00000000-0005-0000-0000-000067050000}"/>
    <cellStyle name="Moeda 2 9" xfId="43878" xr:uid="{00000000-0005-0000-0000-000068050000}"/>
    <cellStyle name="Moeda 2_Memória de Cálculo - BM 21 ANICUNS MARGEM ESQUERDA" xfId="1382" xr:uid="{00000000-0005-0000-0000-000069050000}"/>
    <cellStyle name="Moeda 20" xfId="44015" xr:uid="{00000000-0005-0000-0000-00006A050000}"/>
    <cellStyle name="Moeda 3" xfId="34" xr:uid="{00000000-0005-0000-0000-00006B050000}"/>
    <cellStyle name="Moeda 3 10" xfId="1383" xr:uid="{00000000-0005-0000-0000-00006C050000}"/>
    <cellStyle name="Moeda 3 10 10" xfId="1384" xr:uid="{00000000-0005-0000-0000-00006D050000}"/>
    <cellStyle name="Moeda 3 10 2" xfId="1385" xr:uid="{00000000-0005-0000-0000-00006E050000}"/>
    <cellStyle name="Moeda 3 10 2 2" xfId="1386" xr:uid="{00000000-0005-0000-0000-00006F050000}"/>
    <cellStyle name="Moeda 3 10 2 2 2" xfId="1387" xr:uid="{00000000-0005-0000-0000-000070050000}"/>
    <cellStyle name="Moeda 3 10 2 2 2 2" xfId="1388" xr:uid="{00000000-0005-0000-0000-000071050000}"/>
    <cellStyle name="Moeda 3 10 2 2 2 3" xfId="1389" xr:uid="{00000000-0005-0000-0000-000072050000}"/>
    <cellStyle name="Moeda 3 10 2 2 3" xfId="1390" xr:uid="{00000000-0005-0000-0000-000073050000}"/>
    <cellStyle name="Moeda 3 10 2 2 4" xfId="1391" xr:uid="{00000000-0005-0000-0000-000074050000}"/>
    <cellStyle name="Moeda 3 10 2 3" xfId="1392" xr:uid="{00000000-0005-0000-0000-000075050000}"/>
    <cellStyle name="Moeda 3 10 2 3 2" xfId="1393" xr:uid="{00000000-0005-0000-0000-000076050000}"/>
    <cellStyle name="Moeda 3 10 2 3 2 2" xfId="1394" xr:uid="{00000000-0005-0000-0000-000077050000}"/>
    <cellStyle name="Moeda 3 10 2 3 2 3" xfId="1395" xr:uid="{00000000-0005-0000-0000-000078050000}"/>
    <cellStyle name="Moeda 3 10 2 3 3" xfId="1396" xr:uid="{00000000-0005-0000-0000-000079050000}"/>
    <cellStyle name="Moeda 3 10 2 3 4" xfId="1397" xr:uid="{00000000-0005-0000-0000-00007A050000}"/>
    <cellStyle name="Moeda 3 10 2 4" xfId="1398" xr:uid="{00000000-0005-0000-0000-00007B050000}"/>
    <cellStyle name="Moeda 3 10 2 4 2" xfId="1399" xr:uid="{00000000-0005-0000-0000-00007C050000}"/>
    <cellStyle name="Moeda 3 10 2 4 2 2" xfId="1400" xr:uid="{00000000-0005-0000-0000-00007D050000}"/>
    <cellStyle name="Moeda 3 10 2 4 2 3" xfId="1401" xr:uid="{00000000-0005-0000-0000-00007E050000}"/>
    <cellStyle name="Moeda 3 10 2 4 3" xfId="1402" xr:uid="{00000000-0005-0000-0000-00007F050000}"/>
    <cellStyle name="Moeda 3 10 2 4 4" xfId="1403" xr:uid="{00000000-0005-0000-0000-000080050000}"/>
    <cellStyle name="Moeda 3 10 2 5" xfId="1404" xr:uid="{00000000-0005-0000-0000-000081050000}"/>
    <cellStyle name="Moeda 3 10 2 5 2" xfId="1405" xr:uid="{00000000-0005-0000-0000-000082050000}"/>
    <cellStyle name="Moeda 3 10 2 5 3" xfId="1406" xr:uid="{00000000-0005-0000-0000-000083050000}"/>
    <cellStyle name="Moeda 3 10 2 6" xfId="1407" xr:uid="{00000000-0005-0000-0000-000084050000}"/>
    <cellStyle name="Moeda 3 10 2 7" xfId="1408" xr:uid="{00000000-0005-0000-0000-000085050000}"/>
    <cellStyle name="Moeda 3 10 3" xfId="1409" xr:uid="{00000000-0005-0000-0000-000086050000}"/>
    <cellStyle name="Moeda 3 10 3 2" xfId="1410" xr:uid="{00000000-0005-0000-0000-000087050000}"/>
    <cellStyle name="Moeda 3 10 3 2 2" xfId="1411" xr:uid="{00000000-0005-0000-0000-000088050000}"/>
    <cellStyle name="Moeda 3 10 3 2 3" xfId="1412" xr:uid="{00000000-0005-0000-0000-000089050000}"/>
    <cellStyle name="Moeda 3 10 3 3" xfId="1413" xr:uid="{00000000-0005-0000-0000-00008A050000}"/>
    <cellStyle name="Moeda 3 10 3 4" xfId="1414" xr:uid="{00000000-0005-0000-0000-00008B050000}"/>
    <cellStyle name="Moeda 3 10 4" xfId="1415" xr:uid="{00000000-0005-0000-0000-00008C050000}"/>
    <cellStyle name="Moeda 3 10 4 2" xfId="1416" xr:uid="{00000000-0005-0000-0000-00008D050000}"/>
    <cellStyle name="Moeda 3 10 4 2 2" xfId="1417" xr:uid="{00000000-0005-0000-0000-00008E050000}"/>
    <cellStyle name="Moeda 3 10 4 2 3" xfId="1418" xr:uid="{00000000-0005-0000-0000-00008F050000}"/>
    <cellStyle name="Moeda 3 10 4 3" xfId="1419" xr:uid="{00000000-0005-0000-0000-000090050000}"/>
    <cellStyle name="Moeda 3 10 4 4" xfId="1420" xr:uid="{00000000-0005-0000-0000-000091050000}"/>
    <cellStyle name="Moeda 3 10 5" xfId="1421" xr:uid="{00000000-0005-0000-0000-000092050000}"/>
    <cellStyle name="Moeda 3 10 5 2" xfId="1422" xr:uid="{00000000-0005-0000-0000-000093050000}"/>
    <cellStyle name="Moeda 3 10 5 2 2" xfId="1423" xr:uid="{00000000-0005-0000-0000-000094050000}"/>
    <cellStyle name="Moeda 3 10 5 2 3" xfId="1424" xr:uid="{00000000-0005-0000-0000-000095050000}"/>
    <cellStyle name="Moeda 3 10 5 3" xfId="1425" xr:uid="{00000000-0005-0000-0000-000096050000}"/>
    <cellStyle name="Moeda 3 10 5 4" xfId="1426" xr:uid="{00000000-0005-0000-0000-000097050000}"/>
    <cellStyle name="Moeda 3 10 6" xfId="1427" xr:uid="{00000000-0005-0000-0000-000098050000}"/>
    <cellStyle name="Moeda 3 10 6 2" xfId="1428" xr:uid="{00000000-0005-0000-0000-000099050000}"/>
    <cellStyle name="Moeda 3 10 6 3" xfId="1429" xr:uid="{00000000-0005-0000-0000-00009A050000}"/>
    <cellStyle name="Moeda 3 10 7" xfId="1430" xr:uid="{00000000-0005-0000-0000-00009B050000}"/>
    <cellStyle name="Moeda 3 10 8" xfId="1431" xr:uid="{00000000-0005-0000-0000-00009C050000}"/>
    <cellStyle name="Moeda 3 10 9" xfId="1432" xr:uid="{00000000-0005-0000-0000-00009D050000}"/>
    <cellStyle name="Moeda 3 11" xfId="1433" xr:uid="{00000000-0005-0000-0000-00009E050000}"/>
    <cellStyle name="Moeda 3 11 10" xfId="1434" xr:uid="{00000000-0005-0000-0000-00009F050000}"/>
    <cellStyle name="Moeda 3 11 2" xfId="1435" xr:uid="{00000000-0005-0000-0000-0000A0050000}"/>
    <cellStyle name="Moeda 3 11 2 2" xfId="1436" xr:uid="{00000000-0005-0000-0000-0000A1050000}"/>
    <cellStyle name="Moeda 3 11 2 2 2" xfId="1437" xr:uid="{00000000-0005-0000-0000-0000A2050000}"/>
    <cellStyle name="Moeda 3 11 2 2 2 2" xfId="1438" xr:uid="{00000000-0005-0000-0000-0000A3050000}"/>
    <cellStyle name="Moeda 3 11 2 2 2 3" xfId="1439" xr:uid="{00000000-0005-0000-0000-0000A4050000}"/>
    <cellStyle name="Moeda 3 11 2 2 3" xfId="1440" xr:uid="{00000000-0005-0000-0000-0000A5050000}"/>
    <cellStyle name="Moeda 3 11 2 2 4" xfId="1441" xr:uid="{00000000-0005-0000-0000-0000A6050000}"/>
    <cellStyle name="Moeda 3 11 2 3" xfId="1442" xr:uid="{00000000-0005-0000-0000-0000A7050000}"/>
    <cellStyle name="Moeda 3 11 2 3 2" xfId="1443" xr:uid="{00000000-0005-0000-0000-0000A8050000}"/>
    <cellStyle name="Moeda 3 11 2 3 2 2" xfId="1444" xr:uid="{00000000-0005-0000-0000-0000A9050000}"/>
    <cellStyle name="Moeda 3 11 2 3 2 3" xfId="1445" xr:uid="{00000000-0005-0000-0000-0000AA050000}"/>
    <cellStyle name="Moeda 3 11 2 3 3" xfId="1446" xr:uid="{00000000-0005-0000-0000-0000AB050000}"/>
    <cellStyle name="Moeda 3 11 2 3 4" xfId="1447" xr:uid="{00000000-0005-0000-0000-0000AC050000}"/>
    <cellStyle name="Moeda 3 11 2 4" xfId="1448" xr:uid="{00000000-0005-0000-0000-0000AD050000}"/>
    <cellStyle name="Moeda 3 11 2 4 2" xfId="1449" xr:uid="{00000000-0005-0000-0000-0000AE050000}"/>
    <cellStyle name="Moeda 3 11 2 4 2 2" xfId="1450" xr:uid="{00000000-0005-0000-0000-0000AF050000}"/>
    <cellStyle name="Moeda 3 11 2 4 2 3" xfId="1451" xr:uid="{00000000-0005-0000-0000-0000B0050000}"/>
    <cellStyle name="Moeda 3 11 2 4 3" xfId="1452" xr:uid="{00000000-0005-0000-0000-0000B1050000}"/>
    <cellStyle name="Moeda 3 11 2 4 4" xfId="1453" xr:uid="{00000000-0005-0000-0000-0000B2050000}"/>
    <cellStyle name="Moeda 3 11 2 5" xfId="1454" xr:uid="{00000000-0005-0000-0000-0000B3050000}"/>
    <cellStyle name="Moeda 3 11 2 5 2" xfId="1455" xr:uid="{00000000-0005-0000-0000-0000B4050000}"/>
    <cellStyle name="Moeda 3 11 2 5 3" xfId="1456" xr:uid="{00000000-0005-0000-0000-0000B5050000}"/>
    <cellStyle name="Moeda 3 11 2 6" xfId="1457" xr:uid="{00000000-0005-0000-0000-0000B6050000}"/>
    <cellStyle name="Moeda 3 11 2 7" xfId="1458" xr:uid="{00000000-0005-0000-0000-0000B7050000}"/>
    <cellStyle name="Moeda 3 11 3" xfId="1459" xr:uid="{00000000-0005-0000-0000-0000B8050000}"/>
    <cellStyle name="Moeda 3 11 3 2" xfId="1460" xr:uid="{00000000-0005-0000-0000-0000B9050000}"/>
    <cellStyle name="Moeda 3 11 3 2 2" xfId="1461" xr:uid="{00000000-0005-0000-0000-0000BA050000}"/>
    <cellStyle name="Moeda 3 11 3 2 3" xfId="1462" xr:uid="{00000000-0005-0000-0000-0000BB050000}"/>
    <cellStyle name="Moeda 3 11 3 3" xfId="1463" xr:uid="{00000000-0005-0000-0000-0000BC050000}"/>
    <cellStyle name="Moeda 3 11 3 4" xfId="1464" xr:uid="{00000000-0005-0000-0000-0000BD050000}"/>
    <cellStyle name="Moeda 3 11 4" xfId="1465" xr:uid="{00000000-0005-0000-0000-0000BE050000}"/>
    <cellStyle name="Moeda 3 11 4 2" xfId="1466" xr:uid="{00000000-0005-0000-0000-0000BF050000}"/>
    <cellStyle name="Moeda 3 11 4 2 2" xfId="1467" xr:uid="{00000000-0005-0000-0000-0000C0050000}"/>
    <cellStyle name="Moeda 3 11 4 2 3" xfId="1468" xr:uid="{00000000-0005-0000-0000-0000C1050000}"/>
    <cellStyle name="Moeda 3 11 4 3" xfId="1469" xr:uid="{00000000-0005-0000-0000-0000C2050000}"/>
    <cellStyle name="Moeda 3 11 4 4" xfId="1470" xr:uid="{00000000-0005-0000-0000-0000C3050000}"/>
    <cellStyle name="Moeda 3 11 5" xfId="1471" xr:uid="{00000000-0005-0000-0000-0000C4050000}"/>
    <cellStyle name="Moeda 3 11 5 2" xfId="1472" xr:uid="{00000000-0005-0000-0000-0000C5050000}"/>
    <cellStyle name="Moeda 3 11 5 2 2" xfId="1473" xr:uid="{00000000-0005-0000-0000-0000C6050000}"/>
    <cellStyle name="Moeda 3 11 5 2 3" xfId="1474" xr:uid="{00000000-0005-0000-0000-0000C7050000}"/>
    <cellStyle name="Moeda 3 11 5 3" xfId="1475" xr:uid="{00000000-0005-0000-0000-0000C8050000}"/>
    <cellStyle name="Moeda 3 11 5 4" xfId="1476" xr:uid="{00000000-0005-0000-0000-0000C9050000}"/>
    <cellStyle name="Moeda 3 11 6" xfId="1477" xr:uid="{00000000-0005-0000-0000-0000CA050000}"/>
    <cellStyle name="Moeda 3 11 6 2" xfId="1478" xr:uid="{00000000-0005-0000-0000-0000CB050000}"/>
    <cellStyle name="Moeda 3 11 6 3" xfId="1479" xr:uid="{00000000-0005-0000-0000-0000CC050000}"/>
    <cellStyle name="Moeda 3 11 7" xfId="1480" xr:uid="{00000000-0005-0000-0000-0000CD050000}"/>
    <cellStyle name="Moeda 3 11 8" xfId="1481" xr:uid="{00000000-0005-0000-0000-0000CE050000}"/>
    <cellStyle name="Moeda 3 11 9" xfId="1482" xr:uid="{00000000-0005-0000-0000-0000CF050000}"/>
    <cellStyle name="Moeda 3 12" xfId="1483" xr:uid="{00000000-0005-0000-0000-0000D0050000}"/>
    <cellStyle name="Moeda 3 12 2" xfId="1484" xr:uid="{00000000-0005-0000-0000-0000D1050000}"/>
    <cellStyle name="Moeda 3 12 2 2" xfId="1485" xr:uid="{00000000-0005-0000-0000-0000D2050000}"/>
    <cellStyle name="Moeda 3 12 2 2 2" xfId="1486" xr:uid="{00000000-0005-0000-0000-0000D3050000}"/>
    <cellStyle name="Moeda 3 12 2 2 3" xfId="1487" xr:uid="{00000000-0005-0000-0000-0000D4050000}"/>
    <cellStyle name="Moeda 3 12 2 3" xfId="1488" xr:uid="{00000000-0005-0000-0000-0000D5050000}"/>
    <cellStyle name="Moeda 3 12 2 4" xfId="1489" xr:uid="{00000000-0005-0000-0000-0000D6050000}"/>
    <cellStyle name="Moeda 3 12 3" xfId="1490" xr:uid="{00000000-0005-0000-0000-0000D7050000}"/>
    <cellStyle name="Moeda 3 12 3 2" xfId="1491" xr:uid="{00000000-0005-0000-0000-0000D8050000}"/>
    <cellStyle name="Moeda 3 12 3 2 2" xfId="1492" xr:uid="{00000000-0005-0000-0000-0000D9050000}"/>
    <cellStyle name="Moeda 3 12 3 2 3" xfId="1493" xr:uid="{00000000-0005-0000-0000-0000DA050000}"/>
    <cellStyle name="Moeda 3 12 3 3" xfId="1494" xr:uid="{00000000-0005-0000-0000-0000DB050000}"/>
    <cellStyle name="Moeda 3 12 3 4" xfId="1495" xr:uid="{00000000-0005-0000-0000-0000DC050000}"/>
    <cellStyle name="Moeda 3 12 4" xfId="1496" xr:uid="{00000000-0005-0000-0000-0000DD050000}"/>
    <cellStyle name="Moeda 3 12 4 2" xfId="1497" xr:uid="{00000000-0005-0000-0000-0000DE050000}"/>
    <cellStyle name="Moeda 3 12 4 2 2" xfId="1498" xr:uid="{00000000-0005-0000-0000-0000DF050000}"/>
    <cellStyle name="Moeda 3 12 4 2 3" xfId="1499" xr:uid="{00000000-0005-0000-0000-0000E0050000}"/>
    <cellStyle name="Moeda 3 12 4 3" xfId="1500" xr:uid="{00000000-0005-0000-0000-0000E1050000}"/>
    <cellStyle name="Moeda 3 12 4 4" xfId="1501" xr:uid="{00000000-0005-0000-0000-0000E2050000}"/>
    <cellStyle name="Moeda 3 12 5" xfId="1502" xr:uid="{00000000-0005-0000-0000-0000E3050000}"/>
    <cellStyle name="Moeda 3 12 5 2" xfId="1503" xr:uid="{00000000-0005-0000-0000-0000E4050000}"/>
    <cellStyle name="Moeda 3 12 5 3" xfId="1504" xr:uid="{00000000-0005-0000-0000-0000E5050000}"/>
    <cellStyle name="Moeda 3 12 6" xfId="1505" xr:uid="{00000000-0005-0000-0000-0000E6050000}"/>
    <cellStyle name="Moeda 3 12 7" xfId="1506" xr:uid="{00000000-0005-0000-0000-0000E7050000}"/>
    <cellStyle name="Moeda 3 12 8" xfId="1507" xr:uid="{00000000-0005-0000-0000-0000E8050000}"/>
    <cellStyle name="Moeda 3 13" xfId="1508" xr:uid="{00000000-0005-0000-0000-0000E9050000}"/>
    <cellStyle name="Moeda 3 13 2" xfId="1509" xr:uid="{00000000-0005-0000-0000-0000EA050000}"/>
    <cellStyle name="Moeda 3 13 2 2" xfId="1510" xr:uid="{00000000-0005-0000-0000-0000EB050000}"/>
    <cellStyle name="Moeda 3 13 2 2 2" xfId="1511" xr:uid="{00000000-0005-0000-0000-0000EC050000}"/>
    <cellStyle name="Moeda 3 13 2 2 3" xfId="1512" xr:uid="{00000000-0005-0000-0000-0000ED050000}"/>
    <cellStyle name="Moeda 3 13 2 3" xfId="1513" xr:uid="{00000000-0005-0000-0000-0000EE050000}"/>
    <cellStyle name="Moeda 3 13 2 4" xfId="1514" xr:uid="{00000000-0005-0000-0000-0000EF050000}"/>
    <cellStyle name="Moeda 3 13 3" xfId="1515" xr:uid="{00000000-0005-0000-0000-0000F0050000}"/>
    <cellStyle name="Moeda 3 13 3 2" xfId="1516" xr:uid="{00000000-0005-0000-0000-0000F1050000}"/>
    <cellStyle name="Moeda 3 13 3 3" xfId="1517" xr:uid="{00000000-0005-0000-0000-0000F2050000}"/>
    <cellStyle name="Moeda 3 13 4" xfId="1518" xr:uid="{00000000-0005-0000-0000-0000F3050000}"/>
    <cellStyle name="Moeda 3 13 5" xfId="1519" xr:uid="{00000000-0005-0000-0000-0000F4050000}"/>
    <cellStyle name="Moeda 3 14" xfId="1520" xr:uid="{00000000-0005-0000-0000-0000F5050000}"/>
    <cellStyle name="Moeda 3 14 2" xfId="1521" xr:uid="{00000000-0005-0000-0000-0000F6050000}"/>
    <cellStyle name="Moeda 3 14 2 2" xfId="1522" xr:uid="{00000000-0005-0000-0000-0000F7050000}"/>
    <cellStyle name="Moeda 3 14 2 3" xfId="1523" xr:uid="{00000000-0005-0000-0000-0000F8050000}"/>
    <cellStyle name="Moeda 3 14 3" xfId="1524" xr:uid="{00000000-0005-0000-0000-0000F9050000}"/>
    <cellStyle name="Moeda 3 14 4" xfId="1525" xr:uid="{00000000-0005-0000-0000-0000FA050000}"/>
    <cellStyle name="Moeda 3 15" xfId="1526" xr:uid="{00000000-0005-0000-0000-0000FB050000}"/>
    <cellStyle name="Moeda 3 15 2" xfId="1527" xr:uid="{00000000-0005-0000-0000-0000FC050000}"/>
    <cellStyle name="Moeda 3 15 2 2" xfId="1528" xr:uid="{00000000-0005-0000-0000-0000FD050000}"/>
    <cellStyle name="Moeda 3 15 2 3" xfId="1529" xr:uid="{00000000-0005-0000-0000-0000FE050000}"/>
    <cellStyle name="Moeda 3 15 3" xfId="1530" xr:uid="{00000000-0005-0000-0000-0000FF050000}"/>
    <cellStyle name="Moeda 3 15 4" xfId="1531" xr:uid="{00000000-0005-0000-0000-000000060000}"/>
    <cellStyle name="Moeda 3 16" xfId="1532" xr:uid="{00000000-0005-0000-0000-000001060000}"/>
    <cellStyle name="Moeda 3 16 2" xfId="1533" xr:uid="{00000000-0005-0000-0000-000002060000}"/>
    <cellStyle name="Moeda 3 16 2 2" xfId="1534" xr:uid="{00000000-0005-0000-0000-000003060000}"/>
    <cellStyle name="Moeda 3 16 2 3" xfId="1535" xr:uid="{00000000-0005-0000-0000-000004060000}"/>
    <cellStyle name="Moeda 3 16 3" xfId="1536" xr:uid="{00000000-0005-0000-0000-000005060000}"/>
    <cellStyle name="Moeda 3 16 4" xfId="1537" xr:uid="{00000000-0005-0000-0000-000006060000}"/>
    <cellStyle name="Moeda 3 17" xfId="1538" xr:uid="{00000000-0005-0000-0000-000007060000}"/>
    <cellStyle name="Moeda 3 17 2" xfId="1539" xr:uid="{00000000-0005-0000-0000-000008060000}"/>
    <cellStyle name="Moeda 3 17 3" xfId="1540" xr:uid="{00000000-0005-0000-0000-000009060000}"/>
    <cellStyle name="Moeda 3 18" xfId="1541" xr:uid="{00000000-0005-0000-0000-00000A060000}"/>
    <cellStyle name="Moeda 3 18 2" xfId="1542" xr:uid="{00000000-0005-0000-0000-00000B060000}"/>
    <cellStyle name="Moeda 3 18 3" xfId="1543" xr:uid="{00000000-0005-0000-0000-00000C060000}"/>
    <cellStyle name="Moeda 3 19" xfId="1544" xr:uid="{00000000-0005-0000-0000-00000D060000}"/>
    <cellStyle name="Moeda 3 2" xfId="1545" xr:uid="{00000000-0005-0000-0000-00000E060000}"/>
    <cellStyle name="Moeda 3 2 10" xfId="1546" xr:uid="{00000000-0005-0000-0000-00000F060000}"/>
    <cellStyle name="Moeda 3 2 10 2" xfId="1547" xr:uid="{00000000-0005-0000-0000-000010060000}"/>
    <cellStyle name="Moeda 3 2 10 3" xfId="1548" xr:uid="{00000000-0005-0000-0000-000011060000}"/>
    <cellStyle name="Moeda 3 2 11" xfId="1549" xr:uid="{00000000-0005-0000-0000-000012060000}"/>
    <cellStyle name="Moeda 3 2 12" xfId="1550" xr:uid="{00000000-0005-0000-0000-000013060000}"/>
    <cellStyle name="Moeda 3 2 13" xfId="1551" xr:uid="{00000000-0005-0000-0000-000014060000}"/>
    <cellStyle name="Moeda 3 2 14" xfId="1552" xr:uid="{00000000-0005-0000-0000-000015060000}"/>
    <cellStyle name="Moeda 3 2 2" xfId="1553" xr:uid="{00000000-0005-0000-0000-000016060000}"/>
    <cellStyle name="Moeda 3 2 2 10" xfId="1554" xr:uid="{00000000-0005-0000-0000-000017060000}"/>
    <cellStyle name="Moeda 3 2 2 11" xfId="1555" xr:uid="{00000000-0005-0000-0000-000018060000}"/>
    <cellStyle name="Moeda 3 2 2 2" xfId="1556" xr:uid="{00000000-0005-0000-0000-000019060000}"/>
    <cellStyle name="Moeda 3 2 2 2 2" xfId="1557" xr:uid="{00000000-0005-0000-0000-00001A060000}"/>
    <cellStyle name="Moeda 3 2 2 2 2 2" xfId="1558" xr:uid="{00000000-0005-0000-0000-00001B060000}"/>
    <cellStyle name="Moeda 3 2 2 2 2 2 2" xfId="1559" xr:uid="{00000000-0005-0000-0000-00001C060000}"/>
    <cellStyle name="Moeda 3 2 2 2 2 2 2 2" xfId="1560" xr:uid="{00000000-0005-0000-0000-00001D060000}"/>
    <cellStyle name="Moeda 3 2 2 2 2 2 2 3" xfId="1561" xr:uid="{00000000-0005-0000-0000-00001E060000}"/>
    <cellStyle name="Moeda 3 2 2 2 2 2 3" xfId="1562" xr:uid="{00000000-0005-0000-0000-00001F060000}"/>
    <cellStyle name="Moeda 3 2 2 2 2 2 4" xfId="1563" xr:uid="{00000000-0005-0000-0000-000020060000}"/>
    <cellStyle name="Moeda 3 2 2 2 2 3" xfId="1564" xr:uid="{00000000-0005-0000-0000-000021060000}"/>
    <cellStyle name="Moeda 3 2 2 2 2 3 2" xfId="1565" xr:uid="{00000000-0005-0000-0000-000022060000}"/>
    <cellStyle name="Moeda 3 2 2 2 2 3 2 2" xfId="1566" xr:uid="{00000000-0005-0000-0000-000023060000}"/>
    <cellStyle name="Moeda 3 2 2 2 2 3 2 3" xfId="1567" xr:uid="{00000000-0005-0000-0000-000024060000}"/>
    <cellStyle name="Moeda 3 2 2 2 2 3 3" xfId="1568" xr:uid="{00000000-0005-0000-0000-000025060000}"/>
    <cellStyle name="Moeda 3 2 2 2 2 3 4" xfId="1569" xr:uid="{00000000-0005-0000-0000-000026060000}"/>
    <cellStyle name="Moeda 3 2 2 2 2 4" xfId="1570" xr:uid="{00000000-0005-0000-0000-000027060000}"/>
    <cellStyle name="Moeda 3 2 2 2 2 4 2" xfId="1571" xr:uid="{00000000-0005-0000-0000-000028060000}"/>
    <cellStyle name="Moeda 3 2 2 2 2 4 2 2" xfId="1572" xr:uid="{00000000-0005-0000-0000-000029060000}"/>
    <cellStyle name="Moeda 3 2 2 2 2 4 2 3" xfId="1573" xr:uid="{00000000-0005-0000-0000-00002A060000}"/>
    <cellStyle name="Moeda 3 2 2 2 2 4 3" xfId="1574" xr:uid="{00000000-0005-0000-0000-00002B060000}"/>
    <cellStyle name="Moeda 3 2 2 2 2 4 4" xfId="1575" xr:uid="{00000000-0005-0000-0000-00002C060000}"/>
    <cellStyle name="Moeda 3 2 2 2 2 5" xfId="1576" xr:uid="{00000000-0005-0000-0000-00002D060000}"/>
    <cellStyle name="Moeda 3 2 2 2 2 5 2" xfId="1577" xr:uid="{00000000-0005-0000-0000-00002E060000}"/>
    <cellStyle name="Moeda 3 2 2 2 2 5 3" xfId="1578" xr:uid="{00000000-0005-0000-0000-00002F060000}"/>
    <cellStyle name="Moeda 3 2 2 2 2 6" xfId="1579" xr:uid="{00000000-0005-0000-0000-000030060000}"/>
    <cellStyle name="Moeda 3 2 2 2 2 7" xfId="1580" xr:uid="{00000000-0005-0000-0000-000031060000}"/>
    <cellStyle name="Moeda 3 2 2 2 3" xfId="1581" xr:uid="{00000000-0005-0000-0000-000032060000}"/>
    <cellStyle name="Moeda 3 2 2 2 3 2" xfId="1582" xr:uid="{00000000-0005-0000-0000-000033060000}"/>
    <cellStyle name="Moeda 3 2 2 2 3 2 2" xfId="1583" xr:uid="{00000000-0005-0000-0000-000034060000}"/>
    <cellStyle name="Moeda 3 2 2 2 3 2 3" xfId="1584" xr:uid="{00000000-0005-0000-0000-000035060000}"/>
    <cellStyle name="Moeda 3 2 2 2 3 3" xfId="1585" xr:uid="{00000000-0005-0000-0000-000036060000}"/>
    <cellStyle name="Moeda 3 2 2 2 3 4" xfId="1586" xr:uid="{00000000-0005-0000-0000-000037060000}"/>
    <cellStyle name="Moeda 3 2 2 2 4" xfId="1587" xr:uid="{00000000-0005-0000-0000-000038060000}"/>
    <cellStyle name="Moeda 3 2 2 2 4 2" xfId="1588" xr:uid="{00000000-0005-0000-0000-000039060000}"/>
    <cellStyle name="Moeda 3 2 2 2 4 2 2" xfId="1589" xr:uid="{00000000-0005-0000-0000-00003A060000}"/>
    <cellStyle name="Moeda 3 2 2 2 4 2 3" xfId="1590" xr:uid="{00000000-0005-0000-0000-00003B060000}"/>
    <cellStyle name="Moeda 3 2 2 2 4 3" xfId="1591" xr:uid="{00000000-0005-0000-0000-00003C060000}"/>
    <cellStyle name="Moeda 3 2 2 2 4 4" xfId="1592" xr:uid="{00000000-0005-0000-0000-00003D060000}"/>
    <cellStyle name="Moeda 3 2 2 2 5" xfId="1593" xr:uid="{00000000-0005-0000-0000-00003E060000}"/>
    <cellStyle name="Moeda 3 2 2 2 5 2" xfId="1594" xr:uid="{00000000-0005-0000-0000-00003F060000}"/>
    <cellStyle name="Moeda 3 2 2 2 5 2 2" xfId="1595" xr:uid="{00000000-0005-0000-0000-000040060000}"/>
    <cellStyle name="Moeda 3 2 2 2 5 2 3" xfId="1596" xr:uid="{00000000-0005-0000-0000-000041060000}"/>
    <cellStyle name="Moeda 3 2 2 2 5 3" xfId="1597" xr:uid="{00000000-0005-0000-0000-000042060000}"/>
    <cellStyle name="Moeda 3 2 2 2 5 4" xfId="1598" xr:uid="{00000000-0005-0000-0000-000043060000}"/>
    <cellStyle name="Moeda 3 2 2 2 6" xfId="1599" xr:uid="{00000000-0005-0000-0000-000044060000}"/>
    <cellStyle name="Moeda 3 2 2 2 6 2" xfId="1600" xr:uid="{00000000-0005-0000-0000-000045060000}"/>
    <cellStyle name="Moeda 3 2 2 2 6 3" xfId="1601" xr:uid="{00000000-0005-0000-0000-000046060000}"/>
    <cellStyle name="Moeda 3 2 2 2 7" xfId="1602" xr:uid="{00000000-0005-0000-0000-000047060000}"/>
    <cellStyle name="Moeda 3 2 2 2 8" xfId="1603" xr:uid="{00000000-0005-0000-0000-000048060000}"/>
    <cellStyle name="Moeda 3 2 2 2 9" xfId="1604" xr:uid="{00000000-0005-0000-0000-000049060000}"/>
    <cellStyle name="Moeda 3 2 2 3" xfId="1605" xr:uid="{00000000-0005-0000-0000-00004A060000}"/>
    <cellStyle name="Moeda 3 2 2 3 2" xfId="1606" xr:uid="{00000000-0005-0000-0000-00004B060000}"/>
    <cellStyle name="Moeda 3 2 2 3 2 2" xfId="1607" xr:uid="{00000000-0005-0000-0000-00004C060000}"/>
    <cellStyle name="Moeda 3 2 2 3 2 2 2" xfId="1608" xr:uid="{00000000-0005-0000-0000-00004D060000}"/>
    <cellStyle name="Moeda 3 2 2 3 2 2 3" xfId="1609" xr:uid="{00000000-0005-0000-0000-00004E060000}"/>
    <cellStyle name="Moeda 3 2 2 3 2 3" xfId="1610" xr:uid="{00000000-0005-0000-0000-00004F060000}"/>
    <cellStyle name="Moeda 3 2 2 3 2 4" xfId="1611" xr:uid="{00000000-0005-0000-0000-000050060000}"/>
    <cellStyle name="Moeda 3 2 2 3 3" xfId="1612" xr:uid="{00000000-0005-0000-0000-000051060000}"/>
    <cellStyle name="Moeda 3 2 2 3 3 2" xfId="1613" xr:uid="{00000000-0005-0000-0000-000052060000}"/>
    <cellStyle name="Moeda 3 2 2 3 3 2 2" xfId="1614" xr:uid="{00000000-0005-0000-0000-000053060000}"/>
    <cellStyle name="Moeda 3 2 2 3 3 2 3" xfId="1615" xr:uid="{00000000-0005-0000-0000-000054060000}"/>
    <cellStyle name="Moeda 3 2 2 3 3 3" xfId="1616" xr:uid="{00000000-0005-0000-0000-000055060000}"/>
    <cellStyle name="Moeda 3 2 2 3 3 4" xfId="1617" xr:uid="{00000000-0005-0000-0000-000056060000}"/>
    <cellStyle name="Moeda 3 2 2 3 4" xfId="1618" xr:uid="{00000000-0005-0000-0000-000057060000}"/>
    <cellStyle name="Moeda 3 2 2 3 4 2" xfId="1619" xr:uid="{00000000-0005-0000-0000-000058060000}"/>
    <cellStyle name="Moeda 3 2 2 3 4 2 2" xfId="1620" xr:uid="{00000000-0005-0000-0000-000059060000}"/>
    <cellStyle name="Moeda 3 2 2 3 4 2 3" xfId="1621" xr:uid="{00000000-0005-0000-0000-00005A060000}"/>
    <cellStyle name="Moeda 3 2 2 3 4 3" xfId="1622" xr:uid="{00000000-0005-0000-0000-00005B060000}"/>
    <cellStyle name="Moeda 3 2 2 3 4 4" xfId="1623" xr:uid="{00000000-0005-0000-0000-00005C060000}"/>
    <cellStyle name="Moeda 3 2 2 3 5" xfId="1624" xr:uid="{00000000-0005-0000-0000-00005D060000}"/>
    <cellStyle name="Moeda 3 2 2 3 5 2" xfId="1625" xr:uid="{00000000-0005-0000-0000-00005E060000}"/>
    <cellStyle name="Moeda 3 2 2 3 5 3" xfId="1626" xr:uid="{00000000-0005-0000-0000-00005F060000}"/>
    <cellStyle name="Moeda 3 2 2 3 6" xfId="1627" xr:uid="{00000000-0005-0000-0000-000060060000}"/>
    <cellStyle name="Moeda 3 2 2 3 7" xfId="1628" xr:uid="{00000000-0005-0000-0000-000061060000}"/>
    <cellStyle name="Moeda 3 2 2 4" xfId="1629" xr:uid="{00000000-0005-0000-0000-000062060000}"/>
    <cellStyle name="Moeda 3 2 2 4 2" xfId="1630" xr:uid="{00000000-0005-0000-0000-000063060000}"/>
    <cellStyle name="Moeda 3 2 2 4 2 2" xfId="1631" xr:uid="{00000000-0005-0000-0000-000064060000}"/>
    <cellStyle name="Moeda 3 2 2 4 2 3" xfId="1632" xr:uid="{00000000-0005-0000-0000-000065060000}"/>
    <cellStyle name="Moeda 3 2 2 4 3" xfId="1633" xr:uid="{00000000-0005-0000-0000-000066060000}"/>
    <cellStyle name="Moeda 3 2 2 4 4" xfId="1634" xr:uid="{00000000-0005-0000-0000-000067060000}"/>
    <cellStyle name="Moeda 3 2 2 5" xfId="1635" xr:uid="{00000000-0005-0000-0000-000068060000}"/>
    <cellStyle name="Moeda 3 2 2 5 2" xfId="1636" xr:uid="{00000000-0005-0000-0000-000069060000}"/>
    <cellStyle name="Moeda 3 2 2 5 2 2" xfId="1637" xr:uid="{00000000-0005-0000-0000-00006A060000}"/>
    <cellStyle name="Moeda 3 2 2 5 2 3" xfId="1638" xr:uid="{00000000-0005-0000-0000-00006B060000}"/>
    <cellStyle name="Moeda 3 2 2 5 3" xfId="1639" xr:uid="{00000000-0005-0000-0000-00006C060000}"/>
    <cellStyle name="Moeda 3 2 2 5 4" xfId="1640" xr:uid="{00000000-0005-0000-0000-00006D060000}"/>
    <cellStyle name="Moeda 3 2 2 6" xfId="1641" xr:uid="{00000000-0005-0000-0000-00006E060000}"/>
    <cellStyle name="Moeda 3 2 2 6 2" xfId="1642" xr:uid="{00000000-0005-0000-0000-00006F060000}"/>
    <cellStyle name="Moeda 3 2 2 6 2 2" xfId="1643" xr:uid="{00000000-0005-0000-0000-000070060000}"/>
    <cellStyle name="Moeda 3 2 2 6 2 3" xfId="1644" xr:uid="{00000000-0005-0000-0000-000071060000}"/>
    <cellStyle name="Moeda 3 2 2 6 3" xfId="1645" xr:uid="{00000000-0005-0000-0000-000072060000}"/>
    <cellStyle name="Moeda 3 2 2 6 4" xfId="1646" xr:uid="{00000000-0005-0000-0000-000073060000}"/>
    <cellStyle name="Moeda 3 2 2 7" xfId="1647" xr:uid="{00000000-0005-0000-0000-000074060000}"/>
    <cellStyle name="Moeda 3 2 2 7 2" xfId="1648" xr:uid="{00000000-0005-0000-0000-000075060000}"/>
    <cellStyle name="Moeda 3 2 2 7 3" xfId="1649" xr:uid="{00000000-0005-0000-0000-000076060000}"/>
    <cellStyle name="Moeda 3 2 2 8" xfId="1650" xr:uid="{00000000-0005-0000-0000-000077060000}"/>
    <cellStyle name="Moeda 3 2 2 9" xfId="1651" xr:uid="{00000000-0005-0000-0000-000078060000}"/>
    <cellStyle name="Moeda 3 2 3" xfId="1652" xr:uid="{00000000-0005-0000-0000-000079060000}"/>
    <cellStyle name="Moeda 3 2 3 10" xfId="1653" xr:uid="{00000000-0005-0000-0000-00007A060000}"/>
    <cellStyle name="Moeda 3 2 3 2" xfId="1654" xr:uid="{00000000-0005-0000-0000-00007B060000}"/>
    <cellStyle name="Moeda 3 2 3 2 2" xfId="1655" xr:uid="{00000000-0005-0000-0000-00007C060000}"/>
    <cellStyle name="Moeda 3 2 3 2 2 2" xfId="1656" xr:uid="{00000000-0005-0000-0000-00007D060000}"/>
    <cellStyle name="Moeda 3 2 3 2 2 2 2" xfId="1657" xr:uid="{00000000-0005-0000-0000-00007E060000}"/>
    <cellStyle name="Moeda 3 2 3 2 2 2 3" xfId="1658" xr:uid="{00000000-0005-0000-0000-00007F060000}"/>
    <cellStyle name="Moeda 3 2 3 2 2 3" xfId="1659" xr:uid="{00000000-0005-0000-0000-000080060000}"/>
    <cellStyle name="Moeda 3 2 3 2 2 4" xfId="1660" xr:uid="{00000000-0005-0000-0000-000081060000}"/>
    <cellStyle name="Moeda 3 2 3 2 3" xfId="1661" xr:uid="{00000000-0005-0000-0000-000082060000}"/>
    <cellStyle name="Moeda 3 2 3 2 3 2" xfId="1662" xr:uid="{00000000-0005-0000-0000-000083060000}"/>
    <cellStyle name="Moeda 3 2 3 2 3 2 2" xfId="1663" xr:uid="{00000000-0005-0000-0000-000084060000}"/>
    <cellStyle name="Moeda 3 2 3 2 3 2 3" xfId="1664" xr:uid="{00000000-0005-0000-0000-000085060000}"/>
    <cellStyle name="Moeda 3 2 3 2 3 3" xfId="1665" xr:uid="{00000000-0005-0000-0000-000086060000}"/>
    <cellStyle name="Moeda 3 2 3 2 3 4" xfId="1666" xr:uid="{00000000-0005-0000-0000-000087060000}"/>
    <cellStyle name="Moeda 3 2 3 2 4" xfId="1667" xr:uid="{00000000-0005-0000-0000-000088060000}"/>
    <cellStyle name="Moeda 3 2 3 2 4 2" xfId="1668" xr:uid="{00000000-0005-0000-0000-000089060000}"/>
    <cellStyle name="Moeda 3 2 3 2 4 2 2" xfId="1669" xr:uid="{00000000-0005-0000-0000-00008A060000}"/>
    <cellStyle name="Moeda 3 2 3 2 4 2 3" xfId="1670" xr:uid="{00000000-0005-0000-0000-00008B060000}"/>
    <cellStyle name="Moeda 3 2 3 2 4 3" xfId="1671" xr:uid="{00000000-0005-0000-0000-00008C060000}"/>
    <cellStyle name="Moeda 3 2 3 2 4 4" xfId="1672" xr:uid="{00000000-0005-0000-0000-00008D060000}"/>
    <cellStyle name="Moeda 3 2 3 2 5" xfId="1673" xr:uid="{00000000-0005-0000-0000-00008E060000}"/>
    <cellStyle name="Moeda 3 2 3 2 5 2" xfId="1674" xr:uid="{00000000-0005-0000-0000-00008F060000}"/>
    <cellStyle name="Moeda 3 2 3 2 5 3" xfId="1675" xr:uid="{00000000-0005-0000-0000-000090060000}"/>
    <cellStyle name="Moeda 3 2 3 2 6" xfId="1676" xr:uid="{00000000-0005-0000-0000-000091060000}"/>
    <cellStyle name="Moeda 3 2 3 2 7" xfId="1677" xr:uid="{00000000-0005-0000-0000-000092060000}"/>
    <cellStyle name="Moeda 3 2 3 3" xfId="1678" xr:uid="{00000000-0005-0000-0000-000093060000}"/>
    <cellStyle name="Moeda 3 2 3 4" xfId="1679" xr:uid="{00000000-0005-0000-0000-000094060000}"/>
    <cellStyle name="Moeda 3 2 3 4 2" xfId="1680" xr:uid="{00000000-0005-0000-0000-000095060000}"/>
    <cellStyle name="Moeda 3 2 3 4 2 2" xfId="1681" xr:uid="{00000000-0005-0000-0000-000096060000}"/>
    <cellStyle name="Moeda 3 2 3 4 2 3" xfId="1682" xr:uid="{00000000-0005-0000-0000-000097060000}"/>
    <cellStyle name="Moeda 3 2 3 4 3" xfId="1683" xr:uid="{00000000-0005-0000-0000-000098060000}"/>
    <cellStyle name="Moeda 3 2 3 4 4" xfId="1684" xr:uid="{00000000-0005-0000-0000-000099060000}"/>
    <cellStyle name="Moeda 3 2 3 5" xfId="1685" xr:uid="{00000000-0005-0000-0000-00009A060000}"/>
    <cellStyle name="Moeda 3 2 3 5 2" xfId="1686" xr:uid="{00000000-0005-0000-0000-00009B060000}"/>
    <cellStyle name="Moeda 3 2 3 5 2 2" xfId="1687" xr:uid="{00000000-0005-0000-0000-00009C060000}"/>
    <cellStyle name="Moeda 3 2 3 5 2 3" xfId="1688" xr:uid="{00000000-0005-0000-0000-00009D060000}"/>
    <cellStyle name="Moeda 3 2 3 5 3" xfId="1689" xr:uid="{00000000-0005-0000-0000-00009E060000}"/>
    <cellStyle name="Moeda 3 2 3 5 4" xfId="1690" xr:uid="{00000000-0005-0000-0000-00009F060000}"/>
    <cellStyle name="Moeda 3 2 3 6" xfId="1691" xr:uid="{00000000-0005-0000-0000-0000A0060000}"/>
    <cellStyle name="Moeda 3 2 3 6 2" xfId="1692" xr:uid="{00000000-0005-0000-0000-0000A1060000}"/>
    <cellStyle name="Moeda 3 2 3 6 2 2" xfId="1693" xr:uid="{00000000-0005-0000-0000-0000A2060000}"/>
    <cellStyle name="Moeda 3 2 3 6 2 3" xfId="1694" xr:uid="{00000000-0005-0000-0000-0000A3060000}"/>
    <cellStyle name="Moeda 3 2 3 6 3" xfId="1695" xr:uid="{00000000-0005-0000-0000-0000A4060000}"/>
    <cellStyle name="Moeda 3 2 3 6 4" xfId="1696" xr:uid="{00000000-0005-0000-0000-0000A5060000}"/>
    <cellStyle name="Moeda 3 2 3 7" xfId="1697" xr:uid="{00000000-0005-0000-0000-0000A6060000}"/>
    <cellStyle name="Moeda 3 2 3 7 2" xfId="1698" xr:uid="{00000000-0005-0000-0000-0000A7060000}"/>
    <cellStyle name="Moeda 3 2 3 7 3" xfId="1699" xr:uid="{00000000-0005-0000-0000-0000A8060000}"/>
    <cellStyle name="Moeda 3 2 3 8" xfId="1700" xr:uid="{00000000-0005-0000-0000-0000A9060000}"/>
    <cellStyle name="Moeda 3 2 3 9" xfId="1701" xr:uid="{00000000-0005-0000-0000-0000AA060000}"/>
    <cellStyle name="Moeda 3 2 4" xfId="1702" xr:uid="{00000000-0005-0000-0000-0000AB060000}"/>
    <cellStyle name="Moeda 3 2 4 2" xfId="1703" xr:uid="{00000000-0005-0000-0000-0000AC060000}"/>
    <cellStyle name="Moeda 3 2 4 2 2" xfId="1704" xr:uid="{00000000-0005-0000-0000-0000AD060000}"/>
    <cellStyle name="Moeda 3 2 4 2 2 2" xfId="1705" xr:uid="{00000000-0005-0000-0000-0000AE060000}"/>
    <cellStyle name="Moeda 3 2 4 2 2 2 2" xfId="1706" xr:uid="{00000000-0005-0000-0000-0000AF060000}"/>
    <cellStyle name="Moeda 3 2 4 2 2 2 3" xfId="1707" xr:uid="{00000000-0005-0000-0000-0000B0060000}"/>
    <cellStyle name="Moeda 3 2 4 2 2 3" xfId="1708" xr:uid="{00000000-0005-0000-0000-0000B1060000}"/>
    <cellStyle name="Moeda 3 2 4 2 2 4" xfId="1709" xr:uid="{00000000-0005-0000-0000-0000B2060000}"/>
    <cellStyle name="Moeda 3 2 4 2 3" xfId="1710" xr:uid="{00000000-0005-0000-0000-0000B3060000}"/>
    <cellStyle name="Moeda 3 2 4 2 3 2" xfId="1711" xr:uid="{00000000-0005-0000-0000-0000B4060000}"/>
    <cellStyle name="Moeda 3 2 4 2 3 2 2" xfId="1712" xr:uid="{00000000-0005-0000-0000-0000B5060000}"/>
    <cellStyle name="Moeda 3 2 4 2 3 2 3" xfId="1713" xr:uid="{00000000-0005-0000-0000-0000B6060000}"/>
    <cellStyle name="Moeda 3 2 4 2 3 3" xfId="1714" xr:uid="{00000000-0005-0000-0000-0000B7060000}"/>
    <cellStyle name="Moeda 3 2 4 2 3 4" xfId="1715" xr:uid="{00000000-0005-0000-0000-0000B8060000}"/>
    <cellStyle name="Moeda 3 2 4 2 4" xfId="1716" xr:uid="{00000000-0005-0000-0000-0000B9060000}"/>
    <cellStyle name="Moeda 3 2 4 2 4 2" xfId="1717" xr:uid="{00000000-0005-0000-0000-0000BA060000}"/>
    <cellStyle name="Moeda 3 2 4 2 4 2 2" xfId="1718" xr:uid="{00000000-0005-0000-0000-0000BB060000}"/>
    <cellStyle name="Moeda 3 2 4 2 4 2 3" xfId="1719" xr:uid="{00000000-0005-0000-0000-0000BC060000}"/>
    <cellStyle name="Moeda 3 2 4 2 4 3" xfId="1720" xr:uid="{00000000-0005-0000-0000-0000BD060000}"/>
    <cellStyle name="Moeda 3 2 4 2 4 4" xfId="1721" xr:uid="{00000000-0005-0000-0000-0000BE060000}"/>
    <cellStyle name="Moeda 3 2 4 2 5" xfId="1722" xr:uid="{00000000-0005-0000-0000-0000BF060000}"/>
    <cellStyle name="Moeda 3 2 4 2 5 2" xfId="1723" xr:uid="{00000000-0005-0000-0000-0000C0060000}"/>
    <cellStyle name="Moeda 3 2 4 2 5 3" xfId="1724" xr:uid="{00000000-0005-0000-0000-0000C1060000}"/>
    <cellStyle name="Moeda 3 2 4 2 6" xfId="1725" xr:uid="{00000000-0005-0000-0000-0000C2060000}"/>
    <cellStyle name="Moeda 3 2 4 2 7" xfId="1726" xr:uid="{00000000-0005-0000-0000-0000C3060000}"/>
    <cellStyle name="Moeda 3 2 4 3" xfId="1727" xr:uid="{00000000-0005-0000-0000-0000C4060000}"/>
    <cellStyle name="Moeda 3 2 4 3 2" xfId="1728" xr:uid="{00000000-0005-0000-0000-0000C5060000}"/>
    <cellStyle name="Moeda 3 2 4 3 2 2" xfId="1729" xr:uid="{00000000-0005-0000-0000-0000C6060000}"/>
    <cellStyle name="Moeda 3 2 4 3 2 3" xfId="1730" xr:uid="{00000000-0005-0000-0000-0000C7060000}"/>
    <cellStyle name="Moeda 3 2 4 3 3" xfId="1731" xr:uid="{00000000-0005-0000-0000-0000C8060000}"/>
    <cellStyle name="Moeda 3 2 4 3 4" xfId="1732" xr:uid="{00000000-0005-0000-0000-0000C9060000}"/>
    <cellStyle name="Moeda 3 2 4 4" xfId="1733" xr:uid="{00000000-0005-0000-0000-0000CA060000}"/>
    <cellStyle name="Moeda 3 2 4 4 2" xfId="1734" xr:uid="{00000000-0005-0000-0000-0000CB060000}"/>
    <cellStyle name="Moeda 3 2 4 4 2 2" xfId="1735" xr:uid="{00000000-0005-0000-0000-0000CC060000}"/>
    <cellStyle name="Moeda 3 2 4 4 2 3" xfId="1736" xr:uid="{00000000-0005-0000-0000-0000CD060000}"/>
    <cellStyle name="Moeda 3 2 4 4 3" xfId="1737" xr:uid="{00000000-0005-0000-0000-0000CE060000}"/>
    <cellStyle name="Moeda 3 2 4 4 4" xfId="1738" xr:uid="{00000000-0005-0000-0000-0000CF060000}"/>
    <cellStyle name="Moeda 3 2 4 5" xfId="1739" xr:uid="{00000000-0005-0000-0000-0000D0060000}"/>
    <cellStyle name="Moeda 3 2 4 5 2" xfId="1740" xr:uid="{00000000-0005-0000-0000-0000D1060000}"/>
    <cellStyle name="Moeda 3 2 4 5 2 2" xfId="1741" xr:uid="{00000000-0005-0000-0000-0000D2060000}"/>
    <cellStyle name="Moeda 3 2 4 5 2 3" xfId="1742" xr:uid="{00000000-0005-0000-0000-0000D3060000}"/>
    <cellStyle name="Moeda 3 2 4 5 3" xfId="1743" xr:uid="{00000000-0005-0000-0000-0000D4060000}"/>
    <cellStyle name="Moeda 3 2 4 5 4" xfId="1744" xr:uid="{00000000-0005-0000-0000-0000D5060000}"/>
    <cellStyle name="Moeda 3 2 4 6" xfId="1745" xr:uid="{00000000-0005-0000-0000-0000D6060000}"/>
    <cellStyle name="Moeda 3 2 4 6 2" xfId="1746" xr:uid="{00000000-0005-0000-0000-0000D7060000}"/>
    <cellStyle name="Moeda 3 2 4 6 3" xfId="1747" xr:uid="{00000000-0005-0000-0000-0000D8060000}"/>
    <cellStyle name="Moeda 3 2 4 7" xfId="1748" xr:uid="{00000000-0005-0000-0000-0000D9060000}"/>
    <cellStyle name="Moeda 3 2 4 8" xfId="1749" xr:uid="{00000000-0005-0000-0000-0000DA060000}"/>
    <cellStyle name="Moeda 3 2 4 9" xfId="1750" xr:uid="{00000000-0005-0000-0000-0000DB060000}"/>
    <cellStyle name="Moeda 3 2 5" xfId="1751" xr:uid="{00000000-0005-0000-0000-0000DC060000}"/>
    <cellStyle name="Moeda 3 2 5 2" xfId="1752" xr:uid="{00000000-0005-0000-0000-0000DD060000}"/>
    <cellStyle name="Moeda 3 2 5 2 2" xfId="1753" xr:uid="{00000000-0005-0000-0000-0000DE060000}"/>
    <cellStyle name="Moeda 3 2 5 2 2 2" xfId="1754" xr:uid="{00000000-0005-0000-0000-0000DF060000}"/>
    <cellStyle name="Moeda 3 2 5 2 2 2 2" xfId="1755" xr:uid="{00000000-0005-0000-0000-0000E0060000}"/>
    <cellStyle name="Moeda 3 2 5 2 2 2 3" xfId="1756" xr:uid="{00000000-0005-0000-0000-0000E1060000}"/>
    <cellStyle name="Moeda 3 2 5 2 2 3" xfId="1757" xr:uid="{00000000-0005-0000-0000-0000E2060000}"/>
    <cellStyle name="Moeda 3 2 5 2 2 4" xfId="1758" xr:uid="{00000000-0005-0000-0000-0000E3060000}"/>
    <cellStyle name="Moeda 3 2 5 2 3" xfId="1759" xr:uid="{00000000-0005-0000-0000-0000E4060000}"/>
    <cellStyle name="Moeda 3 2 5 2 3 2" xfId="1760" xr:uid="{00000000-0005-0000-0000-0000E5060000}"/>
    <cellStyle name="Moeda 3 2 5 2 3 2 2" xfId="1761" xr:uid="{00000000-0005-0000-0000-0000E6060000}"/>
    <cellStyle name="Moeda 3 2 5 2 3 2 3" xfId="1762" xr:uid="{00000000-0005-0000-0000-0000E7060000}"/>
    <cellStyle name="Moeda 3 2 5 2 3 3" xfId="1763" xr:uid="{00000000-0005-0000-0000-0000E8060000}"/>
    <cellStyle name="Moeda 3 2 5 2 3 4" xfId="1764" xr:uid="{00000000-0005-0000-0000-0000E9060000}"/>
    <cellStyle name="Moeda 3 2 5 2 4" xfId="1765" xr:uid="{00000000-0005-0000-0000-0000EA060000}"/>
    <cellStyle name="Moeda 3 2 5 2 4 2" xfId="1766" xr:uid="{00000000-0005-0000-0000-0000EB060000}"/>
    <cellStyle name="Moeda 3 2 5 2 4 2 2" xfId="1767" xr:uid="{00000000-0005-0000-0000-0000EC060000}"/>
    <cellStyle name="Moeda 3 2 5 2 4 2 3" xfId="1768" xr:uid="{00000000-0005-0000-0000-0000ED060000}"/>
    <cellStyle name="Moeda 3 2 5 2 4 3" xfId="1769" xr:uid="{00000000-0005-0000-0000-0000EE060000}"/>
    <cellStyle name="Moeda 3 2 5 2 4 4" xfId="1770" xr:uid="{00000000-0005-0000-0000-0000EF060000}"/>
    <cellStyle name="Moeda 3 2 5 2 5" xfId="1771" xr:uid="{00000000-0005-0000-0000-0000F0060000}"/>
    <cellStyle name="Moeda 3 2 5 2 5 2" xfId="1772" xr:uid="{00000000-0005-0000-0000-0000F1060000}"/>
    <cellStyle name="Moeda 3 2 5 2 5 3" xfId="1773" xr:uid="{00000000-0005-0000-0000-0000F2060000}"/>
    <cellStyle name="Moeda 3 2 5 2 6" xfId="1774" xr:uid="{00000000-0005-0000-0000-0000F3060000}"/>
    <cellStyle name="Moeda 3 2 5 2 7" xfId="1775" xr:uid="{00000000-0005-0000-0000-0000F4060000}"/>
    <cellStyle name="Moeda 3 2 5 3" xfId="1776" xr:uid="{00000000-0005-0000-0000-0000F5060000}"/>
    <cellStyle name="Moeda 3 2 5 3 2" xfId="1777" xr:uid="{00000000-0005-0000-0000-0000F6060000}"/>
    <cellStyle name="Moeda 3 2 5 3 2 2" xfId="1778" xr:uid="{00000000-0005-0000-0000-0000F7060000}"/>
    <cellStyle name="Moeda 3 2 5 3 2 3" xfId="1779" xr:uid="{00000000-0005-0000-0000-0000F8060000}"/>
    <cellStyle name="Moeda 3 2 5 3 3" xfId="1780" xr:uid="{00000000-0005-0000-0000-0000F9060000}"/>
    <cellStyle name="Moeda 3 2 5 3 4" xfId="1781" xr:uid="{00000000-0005-0000-0000-0000FA060000}"/>
    <cellStyle name="Moeda 3 2 5 4" xfId="1782" xr:uid="{00000000-0005-0000-0000-0000FB060000}"/>
    <cellStyle name="Moeda 3 2 5 4 2" xfId="1783" xr:uid="{00000000-0005-0000-0000-0000FC060000}"/>
    <cellStyle name="Moeda 3 2 5 4 2 2" xfId="1784" xr:uid="{00000000-0005-0000-0000-0000FD060000}"/>
    <cellStyle name="Moeda 3 2 5 4 2 3" xfId="1785" xr:uid="{00000000-0005-0000-0000-0000FE060000}"/>
    <cellStyle name="Moeda 3 2 5 4 3" xfId="1786" xr:uid="{00000000-0005-0000-0000-0000FF060000}"/>
    <cellStyle name="Moeda 3 2 5 4 4" xfId="1787" xr:uid="{00000000-0005-0000-0000-000000070000}"/>
    <cellStyle name="Moeda 3 2 5 5" xfId="1788" xr:uid="{00000000-0005-0000-0000-000001070000}"/>
    <cellStyle name="Moeda 3 2 5 5 2" xfId="1789" xr:uid="{00000000-0005-0000-0000-000002070000}"/>
    <cellStyle name="Moeda 3 2 5 5 2 2" xfId="1790" xr:uid="{00000000-0005-0000-0000-000003070000}"/>
    <cellStyle name="Moeda 3 2 5 5 2 3" xfId="1791" xr:uid="{00000000-0005-0000-0000-000004070000}"/>
    <cellStyle name="Moeda 3 2 5 5 3" xfId="1792" xr:uid="{00000000-0005-0000-0000-000005070000}"/>
    <cellStyle name="Moeda 3 2 5 5 4" xfId="1793" xr:uid="{00000000-0005-0000-0000-000006070000}"/>
    <cellStyle name="Moeda 3 2 5 6" xfId="1794" xr:uid="{00000000-0005-0000-0000-000007070000}"/>
    <cellStyle name="Moeda 3 2 5 6 2" xfId="1795" xr:uid="{00000000-0005-0000-0000-000008070000}"/>
    <cellStyle name="Moeda 3 2 5 6 3" xfId="1796" xr:uid="{00000000-0005-0000-0000-000009070000}"/>
    <cellStyle name="Moeda 3 2 5 7" xfId="1797" xr:uid="{00000000-0005-0000-0000-00000A070000}"/>
    <cellStyle name="Moeda 3 2 5 8" xfId="1798" xr:uid="{00000000-0005-0000-0000-00000B070000}"/>
    <cellStyle name="Moeda 3 2 6" xfId="1799" xr:uid="{00000000-0005-0000-0000-00000C070000}"/>
    <cellStyle name="Moeda 3 2 6 2" xfId="1800" xr:uid="{00000000-0005-0000-0000-00000D070000}"/>
    <cellStyle name="Moeda 3 2 6 2 2" xfId="1801" xr:uid="{00000000-0005-0000-0000-00000E070000}"/>
    <cellStyle name="Moeda 3 2 6 2 2 2" xfId="1802" xr:uid="{00000000-0005-0000-0000-00000F070000}"/>
    <cellStyle name="Moeda 3 2 6 2 2 3" xfId="1803" xr:uid="{00000000-0005-0000-0000-000010070000}"/>
    <cellStyle name="Moeda 3 2 6 2 3" xfId="1804" xr:uid="{00000000-0005-0000-0000-000011070000}"/>
    <cellStyle name="Moeda 3 2 6 2 4" xfId="1805" xr:uid="{00000000-0005-0000-0000-000012070000}"/>
    <cellStyle name="Moeda 3 2 6 3" xfId="1806" xr:uid="{00000000-0005-0000-0000-000013070000}"/>
    <cellStyle name="Moeda 3 2 6 3 2" xfId="1807" xr:uid="{00000000-0005-0000-0000-000014070000}"/>
    <cellStyle name="Moeda 3 2 6 3 2 2" xfId="1808" xr:uid="{00000000-0005-0000-0000-000015070000}"/>
    <cellStyle name="Moeda 3 2 6 3 2 3" xfId="1809" xr:uid="{00000000-0005-0000-0000-000016070000}"/>
    <cellStyle name="Moeda 3 2 6 3 3" xfId="1810" xr:uid="{00000000-0005-0000-0000-000017070000}"/>
    <cellStyle name="Moeda 3 2 6 3 4" xfId="1811" xr:uid="{00000000-0005-0000-0000-000018070000}"/>
    <cellStyle name="Moeda 3 2 6 4" xfId="1812" xr:uid="{00000000-0005-0000-0000-000019070000}"/>
    <cellStyle name="Moeda 3 2 6 4 2" xfId="1813" xr:uid="{00000000-0005-0000-0000-00001A070000}"/>
    <cellStyle name="Moeda 3 2 6 4 2 2" xfId="1814" xr:uid="{00000000-0005-0000-0000-00001B070000}"/>
    <cellStyle name="Moeda 3 2 6 4 2 3" xfId="1815" xr:uid="{00000000-0005-0000-0000-00001C070000}"/>
    <cellStyle name="Moeda 3 2 6 4 3" xfId="1816" xr:uid="{00000000-0005-0000-0000-00001D070000}"/>
    <cellStyle name="Moeda 3 2 6 4 4" xfId="1817" xr:uid="{00000000-0005-0000-0000-00001E070000}"/>
    <cellStyle name="Moeda 3 2 6 5" xfId="1818" xr:uid="{00000000-0005-0000-0000-00001F070000}"/>
    <cellStyle name="Moeda 3 2 6 5 2" xfId="1819" xr:uid="{00000000-0005-0000-0000-000020070000}"/>
    <cellStyle name="Moeda 3 2 6 5 3" xfId="1820" xr:uid="{00000000-0005-0000-0000-000021070000}"/>
    <cellStyle name="Moeda 3 2 6 6" xfId="1821" xr:uid="{00000000-0005-0000-0000-000022070000}"/>
    <cellStyle name="Moeda 3 2 6 7" xfId="1822" xr:uid="{00000000-0005-0000-0000-000023070000}"/>
    <cellStyle name="Moeda 3 2 7" xfId="1823" xr:uid="{00000000-0005-0000-0000-000024070000}"/>
    <cellStyle name="Moeda 3 2 7 2" xfId="1824" xr:uid="{00000000-0005-0000-0000-000025070000}"/>
    <cellStyle name="Moeda 3 2 7 2 2" xfId="1825" xr:uid="{00000000-0005-0000-0000-000026070000}"/>
    <cellStyle name="Moeda 3 2 7 2 3" xfId="1826" xr:uid="{00000000-0005-0000-0000-000027070000}"/>
    <cellStyle name="Moeda 3 2 7 3" xfId="1827" xr:uid="{00000000-0005-0000-0000-000028070000}"/>
    <cellStyle name="Moeda 3 2 7 4" xfId="1828" xr:uid="{00000000-0005-0000-0000-000029070000}"/>
    <cellStyle name="Moeda 3 2 8" xfId="1829" xr:uid="{00000000-0005-0000-0000-00002A070000}"/>
    <cellStyle name="Moeda 3 2 8 2" xfId="1830" xr:uid="{00000000-0005-0000-0000-00002B070000}"/>
    <cellStyle name="Moeda 3 2 8 2 2" xfId="1831" xr:uid="{00000000-0005-0000-0000-00002C070000}"/>
    <cellStyle name="Moeda 3 2 8 2 3" xfId="1832" xr:uid="{00000000-0005-0000-0000-00002D070000}"/>
    <cellStyle name="Moeda 3 2 8 3" xfId="1833" xr:uid="{00000000-0005-0000-0000-00002E070000}"/>
    <cellStyle name="Moeda 3 2 8 4" xfId="1834" xr:uid="{00000000-0005-0000-0000-00002F070000}"/>
    <cellStyle name="Moeda 3 2 9" xfId="1835" xr:uid="{00000000-0005-0000-0000-000030070000}"/>
    <cellStyle name="Moeda 3 2 9 2" xfId="1836" xr:uid="{00000000-0005-0000-0000-000031070000}"/>
    <cellStyle name="Moeda 3 2 9 2 2" xfId="1837" xr:uid="{00000000-0005-0000-0000-000032070000}"/>
    <cellStyle name="Moeda 3 2 9 2 3" xfId="1838" xr:uid="{00000000-0005-0000-0000-000033070000}"/>
    <cellStyle name="Moeda 3 2 9 3" xfId="1839" xr:uid="{00000000-0005-0000-0000-000034070000}"/>
    <cellStyle name="Moeda 3 2 9 4" xfId="1840" xr:uid="{00000000-0005-0000-0000-000035070000}"/>
    <cellStyle name="Moeda 3 20" xfId="1841" xr:uid="{00000000-0005-0000-0000-000036070000}"/>
    <cellStyle name="Moeda 3 21" xfId="1842" xr:uid="{00000000-0005-0000-0000-000037070000}"/>
    <cellStyle name="Moeda 3 22" xfId="1843" xr:uid="{00000000-0005-0000-0000-000038070000}"/>
    <cellStyle name="Moeda 3 23" xfId="1844" xr:uid="{00000000-0005-0000-0000-000039070000}"/>
    <cellStyle name="Moeda 3 24" xfId="1845" xr:uid="{00000000-0005-0000-0000-00003A070000}"/>
    <cellStyle name="Moeda 3 25" xfId="1846" xr:uid="{00000000-0005-0000-0000-00003B070000}"/>
    <cellStyle name="Moeda 3 26" xfId="1847" xr:uid="{00000000-0005-0000-0000-00003C070000}"/>
    <cellStyle name="Moeda 3 27" xfId="43885" xr:uid="{00000000-0005-0000-0000-00003D070000}"/>
    <cellStyle name="Moeda 3 28" xfId="43903" xr:uid="{00000000-0005-0000-0000-00003E070000}"/>
    <cellStyle name="Moeda 3 3" xfId="1848" xr:uid="{00000000-0005-0000-0000-00003F070000}"/>
    <cellStyle name="Moeda 3 3 2" xfId="1849" xr:uid="{00000000-0005-0000-0000-000040070000}"/>
    <cellStyle name="Moeda 3 3 3" xfId="1850" xr:uid="{00000000-0005-0000-0000-000041070000}"/>
    <cellStyle name="Moeda 3 3 4" xfId="1851" xr:uid="{00000000-0005-0000-0000-000042070000}"/>
    <cellStyle name="Moeda 3 3 5" xfId="1852" xr:uid="{00000000-0005-0000-0000-000043070000}"/>
    <cellStyle name="Moeda 3 4" xfId="1853" xr:uid="{00000000-0005-0000-0000-000044070000}"/>
    <cellStyle name="Moeda 3 4 10" xfId="1854" xr:uid="{00000000-0005-0000-0000-000045070000}"/>
    <cellStyle name="Moeda 3 4 11" xfId="1855" xr:uid="{00000000-0005-0000-0000-000046070000}"/>
    <cellStyle name="Moeda 3 4 12" xfId="1856" xr:uid="{00000000-0005-0000-0000-000047070000}"/>
    <cellStyle name="Moeda 3 4 13" xfId="43924" xr:uid="{00000000-0005-0000-0000-000048070000}"/>
    <cellStyle name="Moeda 3 4 2" xfId="1857" xr:uid="{00000000-0005-0000-0000-000049070000}"/>
    <cellStyle name="Moeda 3 4 2 2" xfId="1858" xr:uid="{00000000-0005-0000-0000-00004A070000}"/>
    <cellStyle name="Moeda 3 4 2 2 2" xfId="1859" xr:uid="{00000000-0005-0000-0000-00004B070000}"/>
    <cellStyle name="Moeda 3 4 2 2 2 2" xfId="1860" xr:uid="{00000000-0005-0000-0000-00004C070000}"/>
    <cellStyle name="Moeda 3 4 2 2 2 2 2" xfId="1861" xr:uid="{00000000-0005-0000-0000-00004D070000}"/>
    <cellStyle name="Moeda 3 4 2 2 2 2 3" xfId="1862" xr:uid="{00000000-0005-0000-0000-00004E070000}"/>
    <cellStyle name="Moeda 3 4 2 2 2 3" xfId="1863" xr:uid="{00000000-0005-0000-0000-00004F070000}"/>
    <cellStyle name="Moeda 3 4 2 2 2 4" xfId="1864" xr:uid="{00000000-0005-0000-0000-000050070000}"/>
    <cellStyle name="Moeda 3 4 2 2 3" xfId="1865" xr:uid="{00000000-0005-0000-0000-000051070000}"/>
    <cellStyle name="Moeda 3 4 2 2 3 2" xfId="1866" xr:uid="{00000000-0005-0000-0000-000052070000}"/>
    <cellStyle name="Moeda 3 4 2 2 3 2 2" xfId="1867" xr:uid="{00000000-0005-0000-0000-000053070000}"/>
    <cellStyle name="Moeda 3 4 2 2 3 2 3" xfId="1868" xr:uid="{00000000-0005-0000-0000-000054070000}"/>
    <cellStyle name="Moeda 3 4 2 2 3 3" xfId="1869" xr:uid="{00000000-0005-0000-0000-000055070000}"/>
    <cellStyle name="Moeda 3 4 2 2 3 4" xfId="1870" xr:uid="{00000000-0005-0000-0000-000056070000}"/>
    <cellStyle name="Moeda 3 4 2 2 4" xfId="1871" xr:uid="{00000000-0005-0000-0000-000057070000}"/>
    <cellStyle name="Moeda 3 4 2 2 4 2" xfId="1872" xr:uid="{00000000-0005-0000-0000-000058070000}"/>
    <cellStyle name="Moeda 3 4 2 2 4 2 2" xfId="1873" xr:uid="{00000000-0005-0000-0000-000059070000}"/>
    <cellStyle name="Moeda 3 4 2 2 4 2 3" xfId="1874" xr:uid="{00000000-0005-0000-0000-00005A070000}"/>
    <cellStyle name="Moeda 3 4 2 2 4 3" xfId="1875" xr:uid="{00000000-0005-0000-0000-00005B070000}"/>
    <cellStyle name="Moeda 3 4 2 2 4 4" xfId="1876" xr:uid="{00000000-0005-0000-0000-00005C070000}"/>
    <cellStyle name="Moeda 3 4 2 2 5" xfId="1877" xr:uid="{00000000-0005-0000-0000-00005D070000}"/>
    <cellStyle name="Moeda 3 4 2 2 5 2" xfId="1878" xr:uid="{00000000-0005-0000-0000-00005E070000}"/>
    <cellStyle name="Moeda 3 4 2 2 5 3" xfId="1879" xr:uid="{00000000-0005-0000-0000-00005F070000}"/>
    <cellStyle name="Moeda 3 4 2 2 6" xfId="1880" xr:uid="{00000000-0005-0000-0000-000060070000}"/>
    <cellStyle name="Moeda 3 4 2 2 7" xfId="1881" xr:uid="{00000000-0005-0000-0000-000061070000}"/>
    <cellStyle name="Moeda 3 4 2 3" xfId="1882" xr:uid="{00000000-0005-0000-0000-000062070000}"/>
    <cellStyle name="Moeda 3 4 2 3 2" xfId="1883" xr:uid="{00000000-0005-0000-0000-000063070000}"/>
    <cellStyle name="Moeda 3 4 2 3 2 2" xfId="1884" xr:uid="{00000000-0005-0000-0000-000064070000}"/>
    <cellStyle name="Moeda 3 4 2 3 2 3" xfId="1885" xr:uid="{00000000-0005-0000-0000-000065070000}"/>
    <cellStyle name="Moeda 3 4 2 3 3" xfId="1886" xr:uid="{00000000-0005-0000-0000-000066070000}"/>
    <cellStyle name="Moeda 3 4 2 3 4" xfId="1887" xr:uid="{00000000-0005-0000-0000-000067070000}"/>
    <cellStyle name="Moeda 3 4 2 4" xfId="1888" xr:uid="{00000000-0005-0000-0000-000068070000}"/>
    <cellStyle name="Moeda 3 4 2 4 2" xfId="1889" xr:uid="{00000000-0005-0000-0000-000069070000}"/>
    <cellStyle name="Moeda 3 4 2 4 2 2" xfId="1890" xr:uid="{00000000-0005-0000-0000-00006A070000}"/>
    <cellStyle name="Moeda 3 4 2 4 2 3" xfId="1891" xr:uid="{00000000-0005-0000-0000-00006B070000}"/>
    <cellStyle name="Moeda 3 4 2 4 3" xfId="1892" xr:uid="{00000000-0005-0000-0000-00006C070000}"/>
    <cellStyle name="Moeda 3 4 2 4 4" xfId="1893" xr:uid="{00000000-0005-0000-0000-00006D070000}"/>
    <cellStyle name="Moeda 3 4 2 5" xfId="1894" xr:uid="{00000000-0005-0000-0000-00006E070000}"/>
    <cellStyle name="Moeda 3 4 2 5 2" xfId="1895" xr:uid="{00000000-0005-0000-0000-00006F070000}"/>
    <cellStyle name="Moeda 3 4 2 5 2 2" xfId="1896" xr:uid="{00000000-0005-0000-0000-000070070000}"/>
    <cellStyle name="Moeda 3 4 2 5 2 3" xfId="1897" xr:uid="{00000000-0005-0000-0000-000071070000}"/>
    <cellStyle name="Moeda 3 4 2 5 3" xfId="1898" xr:uid="{00000000-0005-0000-0000-000072070000}"/>
    <cellStyle name="Moeda 3 4 2 5 4" xfId="1899" xr:uid="{00000000-0005-0000-0000-000073070000}"/>
    <cellStyle name="Moeda 3 4 2 6" xfId="1900" xr:uid="{00000000-0005-0000-0000-000074070000}"/>
    <cellStyle name="Moeda 3 4 2 6 2" xfId="1901" xr:uid="{00000000-0005-0000-0000-000075070000}"/>
    <cellStyle name="Moeda 3 4 2 6 3" xfId="1902" xr:uid="{00000000-0005-0000-0000-000076070000}"/>
    <cellStyle name="Moeda 3 4 2 7" xfId="1903" xr:uid="{00000000-0005-0000-0000-000077070000}"/>
    <cellStyle name="Moeda 3 4 2 8" xfId="1904" xr:uid="{00000000-0005-0000-0000-000078070000}"/>
    <cellStyle name="Moeda 3 4 2 9" xfId="1905" xr:uid="{00000000-0005-0000-0000-000079070000}"/>
    <cellStyle name="Moeda 3 4 3" xfId="1906" xr:uid="{00000000-0005-0000-0000-00007A070000}"/>
    <cellStyle name="Moeda 3 4 3 2" xfId="1907" xr:uid="{00000000-0005-0000-0000-00007B070000}"/>
    <cellStyle name="Moeda 3 4 3 2 2" xfId="1908" xr:uid="{00000000-0005-0000-0000-00007C070000}"/>
    <cellStyle name="Moeda 3 4 3 2 2 2" xfId="1909" xr:uid="{00000000-0005-0000-0000-00007D070000}"/>
    <cellStyle name="Moeda 3 4 3 2 2 3" xfId="1910" xr:uid="{00000000-0005-0000-0000-00007E070000}"/>
    <cellStyle name="Moeda 3 4 3 2 3" xfId="1911" xr:uid="{00000000-0005-0000-0000-00007F070000}"/>
    <cellStyle name="Moeda 3 4 3 2 4" xfId="1912" xr:uid="{00000000-0005-0000-0000-000080070000}"/>
    <cellStyle name="Moeda 3 4 3 3" xfId="1913" xr:uid="{00000000-0005-0000-0000-000081070000}"/>
    <cellStyle name="Moeda 3 4 3 3 2" xfId="1914" xr:uid="{00000000-0005-0000-0000-000082070000}"/>
    <cellStyle name="Moeda 3 4 3 3 2 2" xfId="1915" xr:uid="{00000000-0005-0000-0000-000083070000}"/>
    <cellStyle name="Moeda 3 4 3 3 2 3" xfId="1916" xr:uid="{00000000-0005-0000-0000-000084070000}"/>
    <cellStyle name="Moeda 3 4 3 3 3" xfId="1917" xr:uid="{00000000-0005-0000-0000-000085070000}"/>
    <cellStyle name="Moeda 3 4 3 3 4" xfId="1918" xr:uid="{00000000-0005-0000-0000-000086070000}"/>
    <cellStyle name="Moeda 3 4 3 4" xfId="1919" xr:uid="{00000000-0005-0000-0000-000087070000}"/>
    <cellStyle name="Moeda 3 4 3 4 2" xfId="1920" xr:uid="{00000000-0005-0000-0000-000088070000}"/>
    <cellStyle name="Moeda 3 4 3 4 2 2" xfId="1921" xr:uid="{00000000-0005-0000-0000-000089070000}"/>
    <cellStyle name="Moeda 3 4 3 4 2 3" xfId="1922" xr:uid="{00000000-0005-0000-0000-00008A070000}"/>
    <cellStyle name="Moeda 3 4 3 4 3" xfId="1923" xr:uid="{00000000-0005-0000-0000-00008B070000}"/>
    <cellStyle name="Moeda 3 4 3 4 4" xfId="1924" xr:uid="{00000000-0005-0000-0000-00008C070000}"/>
    <cellStyle name="Moeda 3 4 3 5" xfId="1925" xr:uid="{00000000-0005-0000-0000-00008D070000}"/>
    <cellStyle name="Moeda 3 4 3 5 2" xfId="1926" xr:uid="{00000000-0005-0000-0000-00008E070000}"/>
    <cellStyle name="Moeda 3 4 3 5 3" xfId="1927" xr:uid="{00000000-0005-0000-0000-00008F070000}"/>
    <cellStyle name="Moeda 3 4 3 6" xfId="1928" xr:uid="{00000000-0005-0000-0000-000090070000}"/>
    <cellStyle name="Moeda 3 4 3 7" xfId="1929" xr:uid="{00000000-0005-0000-0000-000091070000}"/>
    <cellStyle name="Moeda 3 4 4" xfId="1930" xr:uid="{00000000-0005-0000-0000-000092070000}"/>
    <cellStyle name="Moeda 3 4 5" xfId="1931" xr:uid="{00000000-0005-0000-0000-000093070000}"/>
    <cellStyle name="Moeda 3 4 5 2" xfId="1932" xr:uid="{00000000-0005-0000-0000-000094070000}"/>
    <cellStyle name="Moeda 3 4 5 2 2" xfId="1933" xr:uid="{00000000-0005-0000-0000-000095070000}"/>
    <cellStyle name="Moeda 3 4 5 2 3" xfId="1934" xr:uid="{00000000-0005-0000-0000-000096070000}"/>
    <cellStyle name="Moeda 3 4 5 3" xfId="1935" xr:uid="{00000000-0005-0000-0000-000097070000}"/>
    <cellStyle name="Moeda 3 4 5 4" xfId="1936" xr:uid="{00000000-0005-0000-0000-000098070000}"/>
    <cellStyle name="Moeda 3 4 6" xfId="1937" xr:uid="{00000000-0005-0000-0000-000099070000}"/>
    <cellStyle name="Moeda 3 4 6 2" xfId="1938" xr:uid="{00000000-0005-0000-0000-00009A070000}"/>
    <cellStyle name="Moeda 3 4 6 2 2" xfId="1939" xr:uid="{00000000-0005-0000-0000-00009B070000}"/>
    <cellStyle name="Moeda 3 4 6 2 3" xfId="1940" xr:uid="{00000000-0005-0000-0000-00009C070000}"/>
    <cellStyle name="Moeda 3 4 6 3" xfId="1941" xr:uid="{00000000-0005-0000-0000-00009D070000}"/>
    <cellStyle name="Moeda 3 4 6 4" xfId="1942" xr:uid="{00000000-0005-0000-0000-00009E070000}"/>
    <cellStyle name="Moeda 3 4 7" xfId="1943" xr:uid="{00000000-0005-0000-0000-00009F070000}"/>
    <cellStyle name="Moeda 3 4 7 2" xfId="1944" xr:uid="{00000000-0005-0000-0000-0000A0070000}"/>
    <cellStyle name="Moeda 3 4 7 2 2" xfId="1945" xr:uid="{00000000-0005-0000-0000-0000A1070000}"/>
    <cellStyle name="Moeda 3 4 7 2 3" xfId="1946" xr:uid="{00000000-0005-0000-0000-0000A2070000}"/>
    <cellStyle name="Moeda 3 4 7 3" xfId="1947" xr:uid="{00000000-0005-0000-0000-0000A3070000}"/>
    <cellStyle name="Moeda 3 4 7 4" xfId="1948" xr:uid="{00000000-0005-0000-0000-0000A4070000}"/>
    <cellStyle name="Moeda 3 4 8" xfId="1949" xr:uid="{00000000-0005-0000-0000-0000A5070000}"/>
    <cellStyle name="Moeda 3 4 8 2" xfId="1950" xr:uid="{00000000-0005-0000-0000-0000A6070000}"/>
    <cellStyle name="Moeda 3 4 8 3" xfId="1951" xr:uid="{00000000-0005-0000-0000-0000A7070000}"/>
    <cellStyle name="Moeda 3 4 9" xfId="1952" xr:uid="{00000000-0005-0000-0000-0000A8070000}"/>
    <cellStyle name="Moeda 3 5" xfId="1953" xr:uid="{00000000-0005-0000-0000-0000A9070000}"/>
    <cellStyle name="Moeda 3 5 2" xfId="1954" xr:uid="{00000000-0005-0000-0000-0000AA070000}"/>
    <cellStyle name="Moeda 3 5 2 2" xfId="1955" xr:uid="{00000000-0005-0000-0000-0000AB070000}"/>
    <cellStyle name="Moeda 3 5 2 2 2" xfId="1956" xr:uid="{00000000-0005-0000-0000-0000AC070000}"/>
    <cellStyle name="Moeda 3 5 2 2 2 2" xfId="1957" xr:uid="{00000000-0005-0000-0000-0000AD070000}"/>
    <cellStyle name="Moeda 3 5 2 2 2 3" xfId="1958" xr:uid="{00000000-0005-0000-0000-0000AE070000}"/>
    <cellStyle name="Moeda 3 5 2 2 3" xfId="1959" xr:uid="{00000000-0005-0000-0000-0000AF070000}"/>
    <cellStyle name="Moeda 3 5 2 2 4" xfId="1960" xr:uid="{00000000-0005-0000-0000-0000B0070000}"/>
    <cellStyle name="Moeda 3 5 2 3" xfId="1961" xr:uid="{00000000-0005-0000-0000-0000B1070000}"/>
    <cellStyle name="Moeda 3 5 2 3 2" xfId="1962" xr:uid="{00000000-0005-0000-0000-0000B2070000}"/>
    <cellStyle name="Moeda 3 5 2 3 2 2" xfId="1963" xr:uid="{00000000-0005-0000-0000-0000B3070000}"/>
    <cellStyle name="Moeda 3 5 2 3 2 3" xfId="1964" xr:uid="{00000000-0005-0000-0000-0000B4070000}"/>
    <cellStyle name="Moeda 3 5 2 3 3" xfId="1965" xr:uid="{00000000-0005-0000-0000-0000B5070000}"/>
    <cellStyle name="Moeda 3 5 2 3 4" xfId="1966" xr:uid="{00000000-0005-0000-0000-0000B6070000}"/>
    <cellStyle name="Moeda 3 5 2 4" xfId="1967" xr:uid="{00000000-0005-0000-0000-0000B7070000}"/>
    <cellStyle name="Moeda 3 5 2 4 2" xfId="1968" xr:uid="{00000000-0005-0000-0000-0000B8070000}"/>
    <cellStyle name="Moeda 3 5 2 4 2 2" xfId="1969" xr:uid="{00000000-0005-0000-0000-0000B9070000}"/>
    <cellStyle name="Moeda 3 5 2 4 2 3" xfId="1970" xr:uid="{00000000-0005-0000-0000-0000BA070000}"/>
    <cellStyle name="Moeda 3 5 2 4 3" xfId="1971" xr:uid="{00000000-0005-0000-0000-0000BB070000}"/>
    <cellStyle name="Moeda 3 5 2 4 4" xfId="1972" xr:uid="{00000000-0005-0000-0000-0000BC070000}"/>
    <cellStyle name="Moeda 3 5 2 5" xfId="1973" xr:uid="{00000000-0005-0000-0000-0000BD070000}"/>
    <cellStyle name="Moeda 3 5 2 5 2" xfId="1974" xr:uid="{00000000-0005-0000-0000-0000BE070000}"/>
    <cellStyle name="Moeda 3 5 2 5 3" xfId="1975" xr:uid="{00000000-0005-0000-0000-0000BF070000}"/>
    <cellStyle name="Moeda 3 5 2 6" xfId="1976" xr:uid="{00000000-0005-0000-0000-0000C0070000}"/>
    <cellStyle name="Moeda 3 5 2 7" xfId="1977" xr:uid="{00000000-0005-0000-0000-0000C1070000}"/>
    <cellStyle name="Moeda 3 5 3" xfId="1978" xr:uid="{00000000-0005-0000-0000-0000C2070000}"/>
    <cellStyle name="Moeda 3 5 3 2" xfId="1979" xr:uid="{00000000-0005-0000-0000-0000C3070000}"/>
    <cellStyle name="Moeda 3 5 3 2 2" xfId="1980" xr:uid="{00000000-0005-0000-0000-0000C4070000}"/>
    <cellStyle name="Moeda 3 5 3 2 3" xfId="1981" xr:uid="{00000000-0005-0000-0000-0000C5070000}"/>
    <cellStyle name="Moeda 3 5 3 3" xfId="1982" xr:uid="{00000000-0005-0000-0000-0000C6070000}"/>
    <cellStyle name="Moeda 3 5 3 4" xfId="1983" xr:uid="{00000000-0005-0000-0000-0000C7070000}"/>
    <cellStyle name="Moeda 3 5 4" xfId="1984" xr:uid="{00000000-0005-0000-0000-0000C8070000}"/>
    <cellStyle name="Moeda 3 5 4 2" xfId="1985" xr:uid="{00000000-0005-0000-0000-0000C9070000}"/>
    <cellStyle name="Moeda 3 5 4 2 2" xfId="1986" xr:uid="{00000000-0005-0000-0000-0000CA070000}"/>
    <cellStyle name="Moeda 3 5 4 2 3" xfId="1987" xr:uid="{00000000-0005-0000-0000-0000CB070000}"/>
    <cellStyle name="Moeda 3 5 4 3" xfId="1988" xr:uid="{00000000-0005-0000-0000-0000CC070000}"/>
    <cellStyle name="Moeda 3 5 4 4" xfId="1989" xr:uid="{00000000-0005-0000-0000-0000CD070000}"/>
    <cellStyle name="Moeda 3 5 5" xfId="1990" xr:uid="{00000000-0005-0000-0000-0000CE070000}"/>
    <cellStyle name="Moeda 3 5 5 2" xfId="1991" xr:uid="{00000000-0005-0000-0000-0000CF070000}"/>
    <cellStyle name="Moeda 3 5 5 2 2" xfId="1992" xr:uid="{00000000-0005-0000-0000-0000D0070000}"/>
    <cellStyle name="Moeda 3 5 5 2 3" xfId="1993" xr:uid="{00000000-0005-0000-0000-0000D1070000}"/>
    <cellStyle name="Moeda 3 5 5 3" xfId="1994" xr:uid="{00000000-0005-0000-0000-0000D2070000}"/>
    <cellStyle name="Moeda 3 5 5 4" xfId="1995" xr:uid="{00000000-0005-0000-0000-0000D3070000}"/>
    <cellStyle name="Moeda 3 5 6" xfId="1996" xr:uid="{00000000-0005-0000-0000-0000D4070000}"/>
    <cellStyle name="Moeda 3 5 6 2" xfId="1997" xr:uid="{00000000-0005-0000-0000-0000D5070000}"/>
    <cellStyle name="Moeda 3 5 6 3" xfId="1998" xr:uid="{00000000-0005-0000-0000-0000D6070000}"/>
    <cellStyle name="Moeda 3 5 7" xfId="1999" xr:uid="{00000000-0005-0000-0000-0000D7070000}"/>
    <cellStyle name="Moeda 3 5 8" xfId="2000" xr:uid="{00000000-0005-0000-0000-0000D8070000}"/>
    <cellStyle name="Moeda 3 5 9" xfId="2001" xr:uid="{00000000-0005-0000-0000-0000D9070000}"/>
    <cellStyle name="Moeda 3 6" xfId="2002" xr:uid="{00000000-0005-0000-0000-0000DA070000}"/>
    <cellStyle name="Moeda 3 7" xfId="2003" xr:uid="{00000000-0005-0000-0000-0000DB070000}"/>
    <cellStyle name="Moeda 3 7 2" xfId="2004" xr:uid="{00000000-0005-0000-0000-0000DC070000}"/>
    <cellStyle name="Moeda 3 7 2 2" xfId="2005" xr:uid="{00000000-0005-0000-0000-0000DD070000}"/>
    <cellStyle name="Moeda 3 7 2 2 2" xfId="2006" xr:uid="{00000000-0005-0000-0000-0000DE070000}"/>
    <cellStyle name="Moeda 3 7 2 2 2 2" xfId="2007" xr:uid="{00000000-0005-0000-0000-0000DF070000}"/>
    <cellStyle name="Moeda 3 7 2 2 2 3" xfId="2008" xr:uid="{00000000-0005-0000-0000-0000E0070000}"/>
    <cellStyle name="Moeda 3 7 2 2 3" xfId="2009" xr:uid="{00000000-0005-0000-0000-0000E1070000}"/>
    <cellStyle name="Moeda 3 7 2 2 4" xfId="2010" xr:uid="{00000000-0005-0000-0000-0000E2070000}"/>
    <cellStyle name="Moeda 3 7 2 3" xfId="2011" xr:uid="{00000000-0005-0000-0000-0000E3070000}"/>
    <cellStyle name="Moeda 3 7 2 3 2" xfId="2012" xr:uid="{00000000-0005-0000-0000-0000E4070000}"/>
    <cellStyle name="Moeda 3 7 2 3 2 2" xfId="2013" xr:uid="{00000000-0005-0000-0000-0000E5070000}"/>
    <cellStyle name="Moeda 3 7 2 3 2 3" xfId="2014" xr:uid="{00000000-0005-0000-0000-0000E6070000}"/>
    <cellStyle name="Moeda 3 7 2 3 3" xfId="2015" xr:uid="{00000000-0005-0000-0000-0000E7070000}"/>
    <cellStyle name="Moeda 3 7 2 3 4" xfId="2016" xr:uid="{00000000-0005-0000-0000-0000E8070000}"/>
    <cellStyle name="Moeda 3 7 2 4" xfId="2017" xr:uid="{00000000-0005-0000-0000-0000E9070000}"/>
    <cellStyle name="Moeda 3 7 2 4 2" xfId="2018" xr:uid="{00000000-0005-0000-0000-0000EA070000}"/>
    <cellStyle name="Moeda 3 7 2 4 2 2" xfId="2019" xr:uid="{00000000-0005-0000-0000-0000EB070000}"/>
    <cellStyle name="Moeda 3 7 2 4 2 3" xfId="2020" xr:uid="{00000000-0005-0000-0000-0000EC070000}"/>
    <cellStyle name="Moeda 3 7 2 4 3" xfId="2021" xr:uid="{00000000-0005-0000-0000-0000ED070000}"/>
    <cellStyle name="Moeda 3 7 2 4 4" xfId="2022" xr:uid="{00000000-0005-0000-0000-0000EE070000}"/>
    <cellStyle name="Moeda 3 7 2 5" xfId="2023" xr:uid="{00000000-0005-0000-0000-0000EF070000}"/>
    <cellStyle name="Moeda 3 7 2 5 2" xfId="2024" xr:uid="{00000000-0005-0000-0000-0000F0070000}"/>
    <cellStyle name="Moeda 3 7 2 5 3" xfId="2025" xr:uid="{00000000-0005-0000-0000-0000F1070000}"/>
    <cellStyle name="Moeda 3 7 2 6" xfId="2026" xr:uid="{00000000-0005-0000-0000-0000F2070000}"/>
    <cellStyle name="Moeda 3 7 2 7" xfId="2027" xr:uid="{00000000-0005-0000-0000-0000F3070000}"/>
    <cellStyle name="Moeda 3 7 3" xfId="2028" xr:uid="{00000000-0005-0000-0000-0000F4070000}"/>
    <cellStyle name="Moeda 3 7 3 2" xfId="2029" xr:uid="{00000000-0005-0000-0000-0000F5070000}"/>
    <cellStyle name="Moeda 3 7 3 2 2" xfId="2030" xr:uid="{00000000-0005-0000-0000-0000F6070000}"/>
    <cellStyle name="Moeda 3 7 3 2 3" xfId="2031" xr:uid="{00000000-0005-0000-0000-0000F7070000}"/>
    <cellStyle name="Moeda 3 7 3 3" xfId="2032" xr:uid="{00000000-0005-0000-0000-0000F8070000}"/>
    <cellStyle name="Moeda 3 7 3 4" xfId="2033" xr:uid="{00000000-0005-0000-0000-0000F9070000}"/>
    <cellStyle name="Moeda 3 7 4" xfId="2034" xr:uid="{00000000-0005-0000-0000-0000FA070000}"/>
    <cellStyle name="Moeda 3 7 4 2" xfId="2035" xr:uid="{00000000-0005-0000-0000-0000FB070000}"/>
    <cellStyle name="Moeda 3 7 4 2 2" xfId="2036" xr:uid="{00000000-0005-0000-0000-0000FC070000}"/>
    <cellStyle name="Moeda 3 7 4 2 3" xfId="2037" xr:uid="{00000000-0005-0000-0000-0000FD070000}"/>
    <cellStyle name="Moeda 3 7 4 3" xfId="2038" xr:uid="{00000000-0005-0000-0000-0000FE070000}"/>
    <cellStyle name="Moeda 3 7 4 4" xfId="2039" xr:uid="{00000000-0005-0000-0000-0000FF070000}"/>
    <cellStyle name="Moeda 3 7 5" xfId="2040" xr:uid="{00000000-0005-0000-0000-000000080000}"/>
    <cellStyle name="Moeda 3 7 5 2" xfId="2041" xr:uid="{00000000-0005-0000-0000-000001080000}"/>
    <cellStyle name="Moeda 3 7 5 2 2" xfId="2042" xr:uid="{00000000-0005-0000-0000-000002080000}"/>
    <cellStyle name="Moeda 3 7 5 2 3" xfId="2043" xr:uid="{00000000-0005-0000-0000-000003080000}"/>
    <cellStyle name="Moeda 3 7 5 3" xfId="2044" xr:uid="{00000000-0005-0000-0000-000004080000}"/>
    <cellStyle name="Moeda 3 7 5 4" xfId="2045" xr:uid="{00000000-0005-0000-0000-000005080000}"/>
    <cellStyle name="Moeda 3 7 6" xfId="2046" xr:uid="{00000000-0005-0000-0000-000006080000}"/>
    <cellStyle name="Moeda 3 7 6 2" xfId="2047" xr:uid="{00000000-0005-0000-0000-000007080000}"/>
    <cellStyle name="Moeda 3 7 6 3" xfId="2048" xr:uid="{00000000-0005-0000-0000-000008080000}"/>
    <cellStyle name="Moeda 3 7 7" xfId="2049" xr:uid="{00000000-0005-0000-0000-000009080000}"/>
    <cellStyle name="Moeda 3 7 8" xfId="2050" xr:uid="{00000000-0005-0000-0000-00000A080000}"/>
    <cellStyle name="Moeda 3 7 9" xfId="2051" xr:uid="{00000000-0005-0000-0000-00000B080000}"/>
    <cellStyle name="Moeda 3 8" xfId="2052" xr:uid="{00000000-0005-0000-0000-00000C080000}"/>
    <cellStyle name="Moeda 3 8 2" xfId="2053" xr:uid="{00000000-0005-0000-0000-00000D080000}"/>
    <cellStyle name="Moeda 3 8 2 2" xfId="2054" xr:uid="{00000000-0005-0000-0000-00000E080000}"/>
    <cellStyle name="Moeda 3 8 2 2 2" xfId="2055" xr:uid="{00000000-0005-0000-0000-00000F080000}"/>
    <cellStyle name="Moeda 3 8 2 2 2 2" xfId="2056" xr:uid="{00000000-0005-0000-0000-000010080000}"/>
    <cellStyle name="Moeda 3 8 2 2 2 3" xfId="2057" xr:uid="{00000000-0005-0000-0000-000011080000}"/>
    <cellStyle name="Moeda 3 8 2 2 3" xfId="2058" xr:uid="{00000000-0005-0000-0000-000012080000}"/>
    <cellStyle name="Moeda 3 8 2 2 4" xfId="2059" xr:uid="{00000000-0005-0000-0000-000013080000}"/>
    <cellStyle name="Moeda 3 8 2 3" xfId="2060" xr:uid="{00000000-0005-0000-0000-000014080000}"/>
    <cellStyle name="Moeda 3 8 2 3 2" xfId="2061" xr:uid="{00000000-0005-0000-0000-000015080000}"/>
    <cellStyle name="Moeda 3 8 2 3 2 2" xfId="2062" xr:uid="{00000000-0005-0000-0000-000016080000}"/>
    <cellStyle name="Moeda 3 8 2 3 2 3" xfId="2063" xr:uid="{00000000-0005-0000-0000-000017080000}"/>
    <cellStyle name="Moeda 3 8 2 3 3" xfId="2064" xr:uid="{00000000-0005-0000-0000-000018080000}"/>
    <cellStyle name="Moeda 3 8 2 3 4" xfId="2065" xr:uid="{00000000-0005-0000-0000-000019080000}"/>
    <cellStyle name="Moeda 3 8 2 4" xfId="2066" xr:uid="{00000000-0005-0000-0000-00001A080000}"/>
    <cellStyle name="Moeda 3 8 2 4 2" xfId="2067" xr:uid="{00000000-0005-0000-0000-00001B080000}"/>
    <cellStyle name="Moeda 3 8 2 4 2 2" xfId="2068" xr:uid="{00000000-0005-0000-0000-00001C080000}"/>
    <cellStyle name="Moeda 3 8 2 4 2 3" xfId="2069" xr:uid="{00000000-0005-0000-0000-00001D080000}"/>
    <cellStyle name="Moeda 3 8 2 4 3" xfId="2070" xr:uid="{00000000-0005-0000-0000-00001E080000}"/>
    <cellStyle name="Moeda 3 8 2 4 4" xfId="2071" xr:uid="{00000000-0005-0000-0000-00001F080000}"/>
    <cellStyle name="Moeda 3 8 2 5" xfId="2072" xr:uid="{00000000-0005-0000-0000-000020080000}"/>
    <cellStyle name="Moeda 3 8 2 5 2" xfId="2073" xr:uid="{00000000-0005-0000-0000-000021080000}"/>
    <cellStyle name="Moeda 3 8 2 5 3" xfId="2074" xr:uid="{00000000-0005-0000-0000-000022080000}"/>
    <cellStyle name="Moeda 3 8 2 6" xfId="2075" xr:uid="{00000000-0005-0000-0000-000023080000}"/>
    <cellStyle name="Moeda 3 8 2 7" xfId="2076" xr:uid="{00000000-0005-0000-0000-000024080000}"/>
    <cellStyle name="Moeda 3 8 3" xfId="2077" xr:uid="{00000000-0005-0000-0000-000025080000}"/>
    <cellStyle name="Moeda 3 8 3 2" xfId="2078" xr:uid="{00000000-0005-0000-0000-000026080000}"/>
    <cellStyle name="Moeda 3 8 3 2 2" xfId="2079" xr:uid="{00000000-0005-0000-0000-000027080000}"/>
    <cellStyle name="Moeda 3 8 3 2 3" xfId="2080" xr:uid="{00000000-0005-0000-0000-000028080000}"/>
    <cellStyle name="Moeda 3 8 3 3" xfId="2081" xr:uid="{00000000-0005-0000-0000-000029080000}"/>
    <cellStyle name="Moeda 3 8 3 4" xfId="2082" xr:uid="{00000000-0005-0000-0000-00002A080000}"/>
    <cellStyle name="Moeda 3 8 4" xfId="2083" xr:uid="{00000000-0005-0000-0000-00002B080000}"/>
    <cellStyle name="Moeda 3 8 4 2" xfId="2084" xr:uid="{00000000-0005-0000-0000-00002C080000}"/>
    <cellStyle name="Moeda 3 8 4 2 2" xfId="2085" xr:uid="{00000000-0005-0000-0000-00002D080000}"/>
    <cellStyle name="Moeda 3 8 4 2 3" xfId="2086" xr:uid="{00000000-0005-0000-0000-00002E080000}"/>
    <cellStyle name="Moeda 3 8 4 3" xfId="2087" xr:uid="{00000000-0005-0000-0000-00002F080000}"/>
    <cellStyle name="Moeda 3 8 4 4" xfId="2088" xr:uid="{00000000-0005-0000-0000-000030080000}"/>
    <cellStyle name="Moeda 3 8 5" xfId="2089" xr:uid="{00000000-0005-0000-0000-000031080000}"/>
    <cellStyle name="Moeda 3 8 5 2" xfId="2090" xr:uid="{00000000-0005-0000-0000-000032080000}"/>
    <cellStyle name="Moeda 3 8 5 2 2" xfId="2091" xr:uid="{00000000-0005-0000-0000-000033080000}"/>
    <cellStyle name="Moeda 3 8 5 2 3" xfId="2092" xr:uid="{00000000-0005-0000-0000-000034080000}"/>
    <cellStyle name="Moeda 3 8 5 3" xfId="2093" xr:uid="{00000000-0005-0000-0000-000035080000}"/>
    <cellStyle name="Moeda 3 8 5 4" xfId="2094" xr:uid="{00000000-0005-0000-0000-000036080000}"/>
    <cellStyle name="Moeda 3 8 6" xfId="2095" xr:uid="{00000000-0005-0000-0000-000037080000}"/>
    <cellStyle name="Moeda 3 8 6 2" xfId="2096" xr:uid="{00000000-0005-0000-0000-000038080000}"/>
    <cellStyle name="Moeda 3 8 6 3" xfId="2097" xr:uid="{00000000-0005-0000-0000-000039080000}"/>
    <cellStyle name="Moeda 3 8 7" xfId="2098" xr:uid="{00000000-0005-0000-0000-00003A080000}"/>
    <cellStyle name="Moeda 3 8 8" xfId="2099" xr:uid="{00000000-0005-0000-0000-00003B080000}"/>
    <cellStyle name="Moeda 3 8 9" xfId="2100" xr:uid="{00000000-0005-0000-0000-00003C080000}"/>
    <cellStyle name="Moeda 3 9" xfId="2101" xr:uid="{00000000-0005-0000-0000-00003D080000}"/>
    <cellStyle name="Moeda 3 9 2" xfId="2102" xr:uid="{00000000-0005-0000-0000-00003E080000}"/>
    <cellStyle name="Moeda 3 9 2 2" xfId="2103" xr:uid="{00000000-0005-0000-0000-00003F080000}"/>
    <cellStyle name="Moeda 3 9 2 2 2" xfId="2104" xr:uid="{00000000-0005-0000-0000-000040080000}"/>
    <cellStyle name="Moeda 3 9 2 2 2 2" xfId="2105" xr:uid="{00000000-0005-0000-0000-000041080000}"/>
    <cellStyle name="Moeda 3 9 2 2 2 3" xfId="2106" xr:uid="{00000000-0005-0000-0000-000042080000}"/>
    <cellStyle name="Moeda 3 9 2 2 3" xfId="2107" xr:uid="{00000000-0005-0000-0000-000043080000}"/>
    <cellStyle name="Moeda 3 9 2 2 4" xfId="2108" xr:uid="{00000000-0005-0000-0000-000044080000}"/>
    <cellStyle name="Moeda 3 9 2 3" xfId="2109" xr:uid="{00000000-0005-0000-0000-000045080000}"/>
    <cellStyle name="Moeda 3 9 2 3 2" xfId="2110" xr:uid="{00000000-0005-0000-0000-000046080000}"/>
    <cellStyle name="Moeda 3 9 2 3 2 2" xfId="2111" xr:uid="{00000000-0005-0000-0000-000047080000}"/>
    <cellStyle name="Moeda 3 9 2 3 2 3" xfId="2112" xr:uid="{00000000-0005-0000-0000-000048080000}"/>
    <cellStyle name="Moeda 3 9 2 3 3" xfId="2113" xr:uid="{00000000-0005-0000-0000-000049080000}"/>
    <cellStyle name="Moeda 3 9 2 3 4" xfId="2114" xr:uid="{00000000-0005-0000-0000-00004A080000}"/>
    <cellStyle name="Moeda 3 9 2 4" xfId="2115" xr:uid="{00000000-0005-0000-0000-00004B080000}"/>
    <cellStyle name="Moeda 3 9 2 4 2" xfId="2116" xr:uid="{00000000-0005-0000-0000-00004C080000}"/>
    <cellStyle name="Moeda 3 9 2 4 2 2" xfId="2117" xr:uid="{00000000-0005-0000-0000-00004D080000}"/>
    <cellStyle name="Moeda 3 9 2 4 2 3" xfId="2118" xr:uid="{00000000-0005-0000-0000-00004E080000}"/>
    <cellStyle name="Moeda 3 9 2 4 3" xfId="2119" xr:uid="{00000000-0005-0000-0000-00004F080000}"/>
    <cellStyle name="Moeda 3 9 2 4 4" xfId="2120" xr:uid="{00000000-0005-0000-0000-000050080000}"/>
    <cellStyle name="Moeda 3 9 2 5" xfId="2121" xr:uid="{00000000-0005-0000-0000-000051080000}"/>
    <cellStyle name="Moeda 3 9 2 5 2" xfId="2122" xr:uid="{00000000-0005-0000-0000-000052080000}"/>
    <cellStyle name="Moeda 3 9 2 5 3" xfId="2123" xr:uid="{00000000-0005-0000-0000-000053080000}"/>
    <cellStyle name="Moeda 3 9 2 6" xfId="2124" xr:uid="{00000000-0005-0000-0000-000054080000}"/>
    <cellStyle name="Moeda 3 9 2 7" xfId="2125" xr:uid="{00000000-0005-0000-0000-000055080000}"/>
    <cellStyle name="Moeda 3 9 3" xfId="2126" xr:uid="{00000000-0005-0000-0000-000056080000}"/>
    <cellStyle name="Moeda 3 9 3 2" xfId="2127" xr:uid="{00000000-0005-0000-0000-000057080000}"/>
    <cellStyle name="Moeda 3 9 3 2 2" xfId="2128" xr:uid="{00000000-0005-0000-0000-000058080000}"/>
    <cellStyle name="Moeda 3 9 3 2 3" xfId="2129" xr:uid="{00000000-0005-0000-0000-000059080000}"/>
    <cellStyle name="Moeda 3 9 3 3" xfId="2130" xr:uid="{00000000-0005-0000-0000-00005A080000}"/>
    <cellStyle name="Moeda 3 9 3 4" xfId="2131" xr:uid="{00000000-0005-0000-0000-00005B080000}"/>
    <cellStyle name="Moeda 3 9 4" xfId="2132" xr:uid="{00000000-0005-0000-0000-00005C080000}"/>
    <cellStyle name="Moeda 3 9 4 2" xfId="2133" xr:uid="{00000000-0005-0000-0000-00005D080000}"/>
    <cellStyle name="Moeda 3 9 4 2 2" xfId="2134" xr:uid="{00000000-0005-0000-0000-00005E080000}"/>
    <cellStyle name="Moeda 3 9 4 2 3" xfId="2135" xr:uid="{00000000-0005-0000-0000-00005F080000}"/>
    <cellStyle name="Moeda 3 9 4 3" xfId="2136" xr:uid="{00000000-0005-0000-0000-000060080000}"/>
    <cellStyle name="Moeda 3 9 4 4" xfId="2137" xr:uid="{00000000-0005-0000-0000-000061080000}"/>
    <cellStyle name="Moeda 3 9 5" xfId="2138" xr:uid="{00000000-0005-0000-0000-000062080000}"/>
    <cellStyle name="Moeda 3 9 5 2" xfId="2139" xr:uid="{00000000-0005-0000-0000-000063080000}"/>
    <cellStyle name="Moeda 3 9 5 2 2" xfId="2140" xr:uid="{00000000-0005-0000-0000-000064080000}"/>
    <cellStyle name="Moeda 3 9 5 2 3" xfId="2141" xr:uid="{00000000-0005-0000-0000-000065080000}"/>
    <cellStyle name="Moeda 3 9 5 3" xfId="2142" xr:uid="{00000000-0005-0000-0000-000066080000}"/>
    <cellStyle name="Moeda 3 9 5 4" xfId="2143" xr:uid="{00000000-0005-0000-0000-000067080000}"/>
    <cellStyle name="Moeda 3 9 6" xfId="2144" xr:uid="{00000000-0005-0000-0000-000068080000}"/>
    <cellStyle name="Moeda 3 9 6 2" xfId="2145" xr:uid="{00000000-0005-0000-0000-000069080000}"/>
    <cellStyle name="Moeda 3 9 6 3" xfId="2146" xr:uid="{00000000-0005-0000-0000-00006A080000}"/>
    <cellStyle name="Moeda 3 9 7" xfId="2147" xr:uid="{00000000-0005-0000-0000-00006B080000}"/>
    <cellStyle name="Moeda 3 9 8" xfId="2148" xr:uid="{00000000-0005-0000-0000-00006C080000}"/>
    <cellStyle name="Moeda 3 9 9" xfId="2149" xr:uid="{00000000-0005-0000-0000-00006D080000}"/>
    <cellStyle name="Moeda 4" xfId="38" xr:uid="{00000000-0005-0000-0000-00006E080000}"/>
    <cellStyle name="Moeda 4 2" xfId="2150" xr:uid="{00000000-0005-0000-0000-00006F080000}"/>
    <cellStyle name="Moeda 4 3" xfId="2151" xr:uid="{00000000-0005-0000-0000-000070080000}"/>
    <cellStyle name="Moeda 4 4" xfId="43888" xr:uid="{00000000-0005-0000-0000-000071080000}"/>
    <cellStyle name="Moeda 4 5" xfId="43896" xr:uid="{00000000-0005-0000-0000-000072080000}"/>
    <cellStyle name="Moeda 5" xfId="2152" xr:uid="{00000000-0005-0000-0000-000073080000}"/>
    <cellStyle name="Moeda 5 10" xfId="2153" xr:uid="{00000000-0005-0000-0000-000074080000}"/>
    <cellStyle name="Moeda 5 11" xfId="2154" xr:uid="{00000000-0005-0000-0000-000075080000}"/>
    <cellStyle name="Moeda 5 2" xfId="2155" xr:uid="{00000000-0005-0000-0000-000076080000}"/>
    <cellStyle name="Moeda 5 2 2" xfId="2156" xr:uid="{00000000-0005-0000-0000-000077080000}"/>
    <cellStyle name="Moeda 5 2 2 2" xfId="2157" xr:uid="{00000000-0005-0000-0000-000078080000}"/>
    <cellStyle name="Moeda 5 2 2 2 2" xfId="2158" xr:uid="{00000000-0005-0000-0000-000079080000}"/>
    <cellStyle name="Moeda 5 2 2 2 2 2" xfId="2159" xr:uid="{00000000-0005-0000-0000-00007A080000}"/>
    <cellStyle name="Moeda 5 2 2 2 2 3" xfId="2160" xr:uid="{00000000-0005-0000-0000-00007B080000}"/>
    <cellStyle name="Moeda 5 2 2 2 3" xfId="2161" xr:uid="{00000000-0005-0000-0000-00007C080000}"/>
    <cellStyle name="Moeda 5 2 2 2 4" xfId="2162" xr:uid="{00000000-0005-0000-0000-00007D080000}"/>
    <cellStyle name="Moeda 5 2 2 3" xfId="2163" xr:uid="{00000000-0005-0000-0000-00007E080000}"/>
    <cellStyle name="Moeda 5 2 2 3 2" xfId="2164" xr:uid="{00000000-0005-0000-0000-00007F080000}"/>
    <cellStyle name="Moeda 5 2 2 3 2 2" xfId="2165" xr:uid="{00000000-0005-0000-0000-000080080000}"/>
    <cellStyle name="Moeda 5 2 2 3 2 3" xfId="2166" xr:uid="{00000000-0005-0000-0000-000081080000}"/>
    <cellStyle name="Moeda 5 2 2 3 3" xfId="2167" xr:uid="{00000000-0005-0000-0000-000082080000}"/>
    <cellStyle name="Moeda 5 2 2 3 4" xfId="2168" xr:uid="{00000000-0005-0000-0000-000083080000}"/>
    <cellStyle name="Moeda 5 2 2 4" xfId="2169" xr:uid="{00000000-0005-0000-0000-000084080000}"/>
    <cellStyle name="Moeda 5 2 2 4 2" xfId="2170" xr:uid="{00000000-0005-0000-0000-000085080000}"/>
    <cellStyle name="Moeda 5 2 2 4 2 2" xfId="2171" xr:uid="{00000000-0005-0000-0000-000086080000}"/>
    <cellStyle name="Moeda 5 2 2 4 2 3" xfId="2172" xr:uid="{00000000-0005-0000-0000-000087080000}"/>
    <cellStyle name="Moeda 5 2 2 4 3" xfId="2173" xr:uid="{00000000-0005-0000-0000-000088080000}"/>
    <cellStyle name="Moeda 5 2 2 4 4" xfId="2174" xr:uid="{00000000-0005-0000-0000-000089080000}"/>
    <cellStyle name="Moeda 5 2 2 5" xfId="2175" xr:uid="{00000000-0005-0000-0000-00008A080000}"/>
    <cellStyle name="Moeda 5 2 2 5 2" xfId="2176" xr:uid="{00000000-0005-0000-0000-00008B080000}"/>
    <cellStyle name="Moeda 5 2 2 5 3" xfId="2177" xr:uid="{00000000-0005-0000-0000-00008C080000}"/>
    <cellStyle name="Moeda 5 2 2 6" xfId="2178" xr:uid="{00000000-0005-0000-0000-00008D080000}"/>
    <cellStyle name="Moeda 5 2 2 7" xfId="2179" xr:uid="{00000000-0005-0000-0000-00008E080000}"/>
    <cellStyle name="Moeda 5 2 3" xfId="2180" xr:uid="{00000000-0005-0000-0000-00008F080000}"/>
    <cellStyle name="Moeda 5 2 3 2" xfId="2181" xr:uid="{00000000-0005-0000-0000-000090080000}"/>
    <cellStyle name="Moeda 5 2 3 2 2" xfId="2182" xr:uid="{00000000-0005-0000-0000-000091080000}"/>
    <cellStyle name="Moeda 5 2 3 2 3" xfId="2183" xr:uid="{00000000-0005-0000-0000-000092080000}"/>
    <cellStyle name="Moeda 5 2 3 3" xfId="2184" xr:uid="{00000000-0005-0000-0000-000093080000}"/>
    <cellStyle name="Moeda 5 2 3 4" xfId="2185" xr:uid="{00000000-0005-0000-0000-000094080000}"/>
    <cellStyle name="Moeda 5 2 4" xfId="2186" xr:uid="{00000000-0005-0000-0000-000095080000}"/>
    <cellStyle name="Moeda 5 2 4 2" xfId="2187" xr:uid="{00000000-0005-0000-0000-000096080000}"/>
    <cellStyle name="Moeda 5 2 4 2 2" xfId="2188" xr:uid="{00000000-0005-0000-0000-000097080000}"/>
    <cellStyle name="Moeda 5 2 4 2 3" xfId="2189" xr:uid="{00000000-0005-0000-0000-000098080000}"/>
    <cellStyle name="Moeda 5 2 4 3" xfId="2190" xr:uid="{00000000-0005-0000-0000-000099080000}"/>
    <cellStyle name="Moeda 5 2 4 4" xfId="2191" xr:uid="{00000000-0005-0000-0000-00009A080000}"/>
    <cellStyle name="Moeda 5 2 5" xfId="2192" xr:uid="{00000000-0005-0000-0000-00009B080000}"/>
    <cellStyle name="Moeda 5 2 5 2" xfId="2193" xr:uid="{00000000-0005-0000-0000-00009C080000}"/>
    <cellStyle name="Moeda 5 2 5 2 2" xfId="2194" xr:uid="{00000000-0005-0000-0000-00009D080000}"/>
    <cellStyle name="Moeda 5 2 5 2 3" xfId="2195" xr:uid="{00000000-0005-0000-0000-00009E080000}"/>
    <cellStyle name="Moeda 5 2 5 3" xfId="2196" xr:uid="{00000000-0005-0000-0000-00009F080000}"/>
    <cellStyle name="Moeda 5 2 5 4" xfId="2197" xr:uid="{00000000-0005-0000-0000-0000A0080000}"/>
    <cellStyle name="Moeda 5 2 6" xfId="2198" xr:uid="{00000000-0005-0000-0000-0000A1080000}"/>
    <cellStyle name="Moeda 5 2 6 2" xfId="2199" xr:uid="{00000000-0005-0000-0000-0000A2080000}"/>
    <cellStyle name="Moeda 5 2 6 3" xfId="2200" xr:uid="{00000000-0005-0000-0000-0000A3080000}"/>
    <cellStyle name="Moeda 5 2 7" xfId="2201" xr:uid="{00000000-0005-0000-0000-0000A4080000}"/>
    <cellStyle name="Moeda 5 2 8" xfId="2202" xr:uid="{00000000-0005-0000-0000-0000A5080000}"/>
    <cellStyle name="Moeda 5 2 9" xfId="2203" xr:uid="{00000000-0005-0000-0000-0000A6080000}"/>
    <cellStyle name="Moeda 5 3" xfId="2204" xr:uid="{00000000-0005-0000-0000-0000A7080000}"/>
    <cellStyle name="Moeda 5 3 2" xfId="2205" xr:uid="{00000000-0005-0000-0000-0000A8080000}"/>
    <cellStyle name="Moeda 5 3 2 2" xfId="2206" xr:uid="{00000000-0005-0000-0000-0000A9080000}"/>
    <cellStyle name="Moeda 5 3 2 2 2" xfId="2207" xr:uid="{00000000-0005-0000-0000-0000AA080000}"/>
    <cellStyle name="Moeda 5 3 2 2 3" xfId="2208" xr:uid="{00000000-0005-0000-0000-0000AB080000}"/>
    <cellStyle name="Moeda 5 3 2 3" xfId="2209" xr:uid="{00000000-0005-0000-0000-0000AC080000}"/>
    <cellStyle name="Moeda 5 3 2 4" xfId="2210" xr:uid="{00000000-0005-0000-0000-0000AD080000}"/>
    <cellStyle name="Moeda 5 3 3" xfId="2211" xr:uid="{00000000-0005-0000-0000-0000AE080000}"/>
    <cellStyle name="Moeda 5 3 3 2" xfId="2212" xr:uid="{00000000-0005-0000-0000-0000AF080000}"/>
    <cellStyle name="Moeda 5 3 3 2 2" xfId="2213" xr:uid="{00000000-0005-0000-0000-0000B0080000}"/>
    <cellStyle name="Moeda 5 3 3 2 3" xfId="2214" xr:uid="{00000000-0005-0000-0000-0000B1080000}"/>
    <cellStyle name="Moeda 5 3 3 3" xfId="2215" xr:uid="{00000000-0005-0000-0000-0000B2080000}"/>
    <cellStyle name="Moeda 5 3 3 4" xfId="2216" xr:uid="{00000000-0005-0000-0000-0000B3080000}"/>
    <cellStyle name="Moeda 5 3 4" xfId="2217" xr:uid="{00000000-0005-0000-0000-0000B4080000}"/>
    <cellStyle name="Moeda 5 3 4 2" xfId="2218" xr:uid="{00000000-0005-0000-0000-0000B5080000}"/>
    <cellStyle name="Moeda 5 3 4 2 2" xfId="2219" xr:uid="{00000000-0005-0000-0000-0000B6080000}"/>
    <cellStyle name="Moeda 5 3 4 2 3" xfId="2220" xr:uid="{00000000-0005-0000-0000-0000B7080000}"/>
    <cellStyle name="Moeda 5 3 4 3" xfId="2221" xr:uid="{00000000-0005-0000-0000-0000B8080000}"/>
    <cellStyle name="Moeda 5 3 4 4" xfId="2222" xr:uid="{00000000-0005-0000-0000-0000B9080000}"/>
    <cellStyle name="Moeda 5 3 5" xfId="2223" xr:uid="{00000000-0005-0000-0000-0000BA080000}"/>
    <cellStyle name="Moeda 5 3 5 2" xfId="2224" xr:uid="{00000000-0005-0000-0000-0000BB080000}"/>
    <cellStyle name="Moeda 5 3 5 3" xfId="2225" xr:uid="{00000000-0005-0000-0000-0000BC080000}"/>
    <cellStyle name="Moeda 5 3 6" xfId="2226" xr:uid="{00000000-0005-0000-0000-0000BD080000}"/>
    <cellStyle name="Moeda 5 3 7" xfId="2227" xr:uid="{00000000-0005-0000-0000-0000BE080000}"/>
    <cellStyle name="Moeda 5 4" xfId="2228" xr:uid="{00000000-0005-0000-0000-0000BF080000}"/>
    <cellStyle name="Moeda 5 5" xfId="2229" xr:uid="{00000000-0005-0000-0000-0000C0080000}"/>
    <cellStyle name="Moeda 5 5 2" xfId="2230" xr:uid="{00000000-0005-0000-0000-0000C1080000}"/>
    <cellStyle name="Moeda 5 5 2 2" xfId="2231" xr:uid="{00000000-0005-0000-0000-0000C2080000}"/>
    <cellStyle name="Moeda 5 5 2 3" xfId="2232" xr:uid="{00000000-0005-0000-0000-0000C3080000}"/>
    <cellStyle name="Moeda 5 5 3" xfId="2233" xr:uid="{00000000-0005-0000-0000-0000C4080000}"/>
    <cellStyle name="Moeda 5 5 4" xfId="2234" xr:uid="{00000000-0005-0000-0000-0000C5080000}"/>
    <cellStyle name="Moeda 5 6" xfId="2235" xr:uid="{00000000-0005-0000-0000-0000C6080000}"/>
    <cellStyle name="Moeda 5 6 2" xfId="2236" xr:uid="{00000000-0005-0000-0000-0000C7080000}"/>
    <cellStyle name="Moeda 5 6 2 2" xfId="2237" xr:uid="{00000000-0005-0000-0000-0000C8080000}"/>
    <cellStyle name="Moeda 5 6 2 3" xfId="2238" xr:uid="{00000000-0005-0000-0000-0000C9080000}"/>
    <cellStyle name="Moeda 5 6 3" xfId="2239" xr:uid="{00000000-0005-0000-0000-0000CA080000}"/>
    <cellStyle name="Moeda 5 6 4" xfId="2240" xr:uid="{00000000-0005-0000-0000-0000CB080000}"/>
    <cellStyle name="Moeda 5 7" xfId="2241" xr:uid="{00000000-0005-0000-0000-0000CC080000}"/>
    <cellStyle name="Moeda 5 7 2" xfId="2242" xr:uid="{00000000-0005-0000-0000-0000CD080000}"/>
    <cellStyle name="Moeda 5 7 2 2" xfId="2243" xr:uid="{00000000-0005-0000-0000-0000CE080000}"/>
    <cellStyle name="Moeda 5 7 2 3" xfId="2244" xr:uid="{00000000-0005-0000-0000-0000CF080000}"/>
    <cellStyle name="Moeda 5 7 3" xfId="2245" xr:uid="{00000000-0005-0000-0000-0000D0080000}"/>
    <cellStyle name="Moeda 5 7 4" xfId="2246" xr:uid="{00000000-0005-0000-0000-0000D1080000}"/>
    <cellStyle name="Moeda 5 8" xfId="2247" xr:uid="{00000000-0005-0000-0000-0000D2080000}"/>
    <cellStyle name="Moeda 5 8 2" xfId="2248" xr:uid="{00000000-0005-0000-0000-0000D3080000}"/>
    <cellStyle name="Moeda 5 8 3" xfId="2249" xr:uid="{00000000-0005-0000-0000-0000D4080000}"/>
    <cellStyle name="Moeda 5 9" xfId="2250" xr:uid="{00000000-0005-0000-0000-0000D5080000}"/>
    <cellStyle name="Moeda 6" xfId="2251" xr:uid="{00000000-0005-0000-0000-0000D6080000}"/>
    <cellStyle name="Moeda 6 10" xfId="2252" xr:uid="{00000000-0005-0000-0000-0000D7080000}"/>
    <cellStyle name="Moeda 6 11" xfId="2253" xr:uid="{00000000-0005-0000-0000-0000D8080000}"/>
    <cellStyle name="Moeda 6 2" xfId="2254" xr:uid="{00000000-0005-0000-0000-0000D9080000}"/>
    <cellStyle name="Moeda 6 2 2" xfId="2255" xr:uid="{00000000-0005-0000-0000-0000DA080000}"/>
    <cellStyle name="Moeda 6 2 2 2" xfId="2256" xr:uid="{00000000-0005-0000-0000-0000DB080000}"/>
    <cellStyle name="Moeda 6 2 2 2 2" xfId="2257" xr:uid="{00000000-0005-0000-0000-0000DC080000}"/>
    <cellStyle name="Moeda 6 2 2 2 2 2" xfId="2258" xr:uid="{00000000-0005-0000-0000-0000DD080000}"/>
    <cellStyle name="Moeda 6 2 2 2 2 3" xfId="2259" xr:uid="{00000000-0005-0000-0000-0000DE080000}"/>
    <cellStyle name="Moeda 6 2 2 2 3" xfId="2260" xr:uid="{00000000-0005-0000-0000-0000DF080000}"/>
    <cellStyle name="Moeda 6 2 2 2 4" xfId="2261" xr:uid="{00000000-0005-0000-0000-0000E0080000}"/>
    <cellStyle name="Moeda 6 2 2 3" xfId="2262" xr:uid="{00000000-0005-0000-0000-0000E1080000}"/>
    <cellStyle name="Moeda 6 2 2 3 2" xfId="2263" xr:uid="{00000000-0005-0000-0000-0000E2080000}"/>
    <cellStyle name="Moeda 6 2 2 3 2 2" xfId="2264" xr:uid="{00000000-0005-0000-0000-0000E3080000}"/>
    <cellStyle name="Moeda 6 2 2 3 2 3" xfId="2265" xr:uid="{00000000-0005-0000-0000-0000E4080000}"/>
    <cellStyle name="Moeda 6 2 2 3 3" xfId="2266" xr:uid="{00000000-0005-0000-0000-0000E5080000}"/>
    <cellStyle name="Moeda 6 2 2 3 4" xfId="2267" xr:uid="{00000000-0005-0000-0000-0000E6080000}"/>
    <cellStyle name="Moeda 6 2 2 4" xfId="2268" xr:uid="{00000000-0005-0000-0000-0000E7080000}"/>
    <cellStyle name="Moeda 6 2 2 4 2" xfId="2269" xr:uid="{00000000-0005-0000-0000-0000E8080000}"/>
    <cellStyle name="Moeda 6 2 2 4 2 2" xfId="2270" xr:uid="{00000000-0005-0000-0000-0000E9080000}"/>
    <cellStyle name="Moeda 6 2 2 4 2 3" xfId="2271" xr:uid="{00000000-0005-0000-0000-0000EA080000}"/>
    <cellStyle name="Moeda 6 2 2 4 3" xfId="2272" xr:uid="{00000000-0005-0000-0000-0000EB080000}"/>
    <cellStyle name="Moeda 6 2 2 4 4" xfId="2273" xr:uid="{00000000-0005-0000-0000-0000EC080000}"/>
    <cellStyle name="Moeda 6 2 2 5" xfId="2274" xr:uid="{00000000-0005-0000-0000-0000ED080000}"/>
    <cellStyle name="Moeda 6 2 2 5 2" xfId="2275" xr:uid="{00000000-0005-0000-0000-0000EE080000}"/>
    <cellStyle name="Moeda 6 2 2 5 3" xfId="2276" xr:uid="{00000000-0005-0000-0000-0000EF080000}"/>
    <cellStyle name="Moeda 6 2 2 6" xfId="2277" xr:uid="{00000000-0005-0000-0000-0000F0080000}"/>
    <cellStyle name="Moeda 6 2 2 7" xfId="2278" xr:uid="{00000000-0005-0000-0000-0000F1080000}"/>
    <cellStyle name="Moeda 6 2 3" xfId="2279" xr:uid="{00000000-0005-0000-0000-0000F2080000}"/>
    <cellStyle name="Moeda 6 2 3 2" xfId="2280" xr:uid="{00000000-0005-0000-0000-0000F3080000}"/>
    <cellStyle name="Moeda 6 2 3 2 2" xfId="2281" xr:uid="{00000000-0005-0000-0000-0000F4080000}"/>
    <cellStyle name="Moeda 6 2 3 2 3" xfId="2282" xr:uid="{00000000-0005-0000-0000-0000F5080000}"/>
    <cellStyle name="Moeda 6 2 3 3" xfId="2283" xr:uid="{00000000-0005-0000-0000-0000F6080000}"/>
    <cellStyle name="Moeda 6 2 3 4" xfId="2284" xr:uid="{00000000-0005-0000-0000-0000F7080000}"/>
    <cellStyle name="Moeda 6 2 4" xfId="2285" xr:uid="{00000000-0005-0000-0000-0000F8080000}"/>
    <cellStyle name="Moeda 6 2 4 2" xfId="2286" xr:uid="{00000000-0005-0000-0000-0000F9080000}"/>
    <cellStyle name="Moeda 6 2 4 2 2" xfId="2287" xr:uid="{00000000-0005-0000-0000-0000FA080000}"/>
    <cellStyle name="Moeda 6 2 4 2 3" xfId="2288" xr:uid="{00000000-0005-0000-0000-0000FB080000}"/>
    <cellStyle name="Moeda 6 2 4 3" xfId="2289" xr:uid="{00000000-0005-0000-0000-0000FC080000}"/>
    <cellStyle name="Moeda 6 2 4 4" xfId="2290" xr:uid="{00000000-0005-0000-0000-0000FD080000}"/>
    <cellStyle name="Moeda 6 2 5" xfId="2291" xr:uid="{00000000-0005-0000-0000-0000FE080000}"/>
    <cellStyle name="Moeda 6 2 5 2" xfId="2292" xr:uid="{00000000-0005-0000-0000-0000FF080000}"/>
    <cellStyle name="Moeda 6 2 5 2 2" xfId="2293" xr:uid="{00000000-0005-0000-0000-000000090000}"/>
    <cellStyle name="Moeda 6 2 5 2 3" xfId="2294" xr:uid="{00000000-0005-0000-0000-000001090000}"/>
    <cellStyle name="Moeda 6 2 5 3" xfId="2295" xr:uid="{00000000-0005-0000-0000-000002090000}"/>
    <cellStyle name="Moeda 6 2 5 4" xfId="2296" xr:uid="{00000000-0005-0000-0000-000003090000}"/>
    <cellStyle name="Moeda 6 2 6" xfId="2297" xr:uid="{00000000-0005-0000-0000-000004090000}"/>
    <cellStyle name="Moeda 6 2 6 2" xfId="2298" xr:uid="{00000000-0005-0000-0000-000005090000}"/>
    <cellStyle name="Moeda 6 2 6 3" xfId="2299" xr:uid="{00000000-0005-0000-0000-000006090000}"/>
    <cellStyle name="Moeda 6 2 7" xfId="2300" xr:uid="{00000000-0005-0000-0000-000007090000}"/>
    <cellStyle name="Moeda 6 2 8" xfId="2301" xr:uid="{00000000-0005-0000-0000-000008090000}"/>
    <cellStyle name="Moeda 6 2 9" xfId="2302" xr:uid="{00000000-0005-0000-0000-000009090000}"/>
    <cellStyle name="Moeda 6 3" xfId="2303" xr:uid="{00000000-0005-0000-0000-00000A090000}"/>
    <cellStyle name="Moeda 6 3 2" xfId="2304" xr:uid="{00000000-0005-0000-0000-00000B090000}"/>
    <cellStyle name="Moeda 6 3 2 2" xfId="2305" xr:uid="{00000000-0005-0000-0000-00000C090000}"/>
    <cellStyle name="Moeda 6 3 2 2 2" xfId="2306" xr:uid="{00000000-0005-0000-0000-00000D090000}"/>
    <cellStyle name="Moeda 6 3 2 2 3" xfId="2307" xr:uid="{00000000-0005-0000-0000-00000E090000}"/>
    <cellStyle name="Moeda 6 3 2 3" xfId="2308" xr:uid="{00000000-0005-0000-0000-00000F090000}"/>
    <cellStyle name="Moeda 6 3 2 4" xfId="2309" xr:uid="{00000000-0005-0000-0000-000010090000}"/>
    <cellStyle name="Moeda 6 3 3" xfId="2310" xr:uid="{00000000-0005-0000-0000-000011090000}"/>
    <cellStyle name="Moeda 6 3 3 2" xfId="2311" xr:uid="{00000000-0005-0000-0000-000012090000}"/>
    <cellStyle name="Moeda 6 3 3 2 2" xfId="2312" xr:uid="{00000000-0005-0000-0000-000013090000}"/>
    <cellStyle name="Moeda 6 3 3 2 3" xfId="2313" xr:uid="{00000000-0005-0000-0000-000014090000}"/>
    <cellStyle name="Moeda 6 3 3 3" xfId="2314" xr:uid="{00000000-0005-0000-0000-000015090000}"/>
    <cellStyle name="Moeda 6 3 3 4" xfId="2315" xr:uid="{00000000-0005-0000-0000-000016090000}"/>
    <cellStyle name="Moeda 6 3 4" xfId="2316" xr:uid="{00000000-0005-0000-0000-000017090000}"/>
    <cellStyle name="Moeda 6 3 4 2" xfId="2317" xr:uid="{00000000-0005-0000-0000-000018090000}"/>
    <cellStyle name="Moeda 6 3 4 2 2" xfId="2318" xr:uid="{00000000-0005-0000-0000-000019090000}"/>
    <cellStyle name="Moeda 6 3 4 2 3" xfId="2319" xr:uid="{00000000-0005-0000-0000-00001A090000}"/>
    <cellStyle name="Moeda 6 3 4 3" xfId="2320" xr:uid="{00000000-0005-0000-0000-00001B090000}"/>
    <cellStyle name="Moeda 6 3 4 4" xfId="2321" xr:uid="{00000000-0005-0000-0000-00001C090000}"/>
    <cellStyle name="Moeda 6 3 5" xfId="2322" xr:uid="{00000000-0005-0000-0000-00001D090000}"/>
    <cellStyle name="Moeda 6 3 5 2" xfId="2323" xr:uid="{00000000-0005-0000-0000-00001E090000}"/>
    <cellStyle name="Moeda 6 3 5 3" xfId="2324" xr:uid="{00000000-0005-0000-0000-00001F090000}"/>
    <cellStyle name="Moeda 6 3 6" xfId="2325" xr:uid="{00000000-0005-0000-0000-000020090000}"/>
    <cellStyle name="Moeda 6 3 7" xfId="2326" xr:uid="{00000000-0005-0000-0000-000021090000}"/>
    <cellStyle name="Moeda 6 4" xfId="2327" xr:uid="{00000000-0005-0000-0000-000022090000}"/>
    <cellStyle name="Moeda 6 5" xfId="2328" xr:uid="{00000000-0005-0000-0000-000023090000}"/>
    <cellStyle name="Moeda 6 5 2" xfId="2329" xr:uid="{00000000-0005-0000-0000-000024090000}"/>
    <cellStyle name="Moeda 6 5 2 2" xfId="2330" xr:uid="{00000000-0005-0000-0000-000025090000}"/>
    <cellStyle name="Moeda 6 5 2 3" xfId="2331" xr:uid="{00000000-0005-0000-0000-000026090000}"/>
    <cellStyle name="Moeda 6 5 3" xfId="2332" xr:uid="{00000000-0005-0000-0000-000027090000}"/>
    <cellStyle name="Moeda 6 5 4" xfId="2333" xr:uid="{00000000-0005-0000-0000-000028090000}"/>
    <cellStyle name="Moeda 6 6" xfId="2334" xr:uid="{00000000-0005-0000-0000-000029090000}"/>
    <cellStyle name="Moeda 6 6 2" xfId="2335" xr:uid="{00000000-0005-0000-0000-00002A090000}"/>
    <cellStyle name="Moeda 6 6 2 2" xfId="2336" xr:uid="{00000000-0005-0000-0000-00002B090000}"/>
    <cellStyle name="Moeda 6 6 2 3" xfId="2337" xr:uid="{00000000-0005-0000-0000-00002C090000}"/>
    <cellStyle name="Moeda 6 6 3" xfId="2338" xr:uid="{00000000-0005-0000-0000-00002D090000}"/>
    <cellStyle name="Moeda 6 6 4" xfId="2339" xr:uid="{00000000-0005-0000-0000-00002E090000}"/>
    <cellStyle name="Moeda 6 7" xfId="2340" xr:uid="{00000000-0005-0000-0000-00002F090000}"/>
    <cellStyle name="Moeda 6 7 2" xfId="2341" xr:uid="{00000000-0005-0000-0000-000030090000}"/>
    <cellStyle name="Moeda 6 7 2 2" xfId="2342" xr:uid="{00000000-0005-0000-0000-000031090000}"/>
    <cellStyle name="Moeda 6 7 2 3" xfId="2343" xr:uid="{00000000-0005-0000-0000-000032090000}"/>
    <cellStyle name="Moeda 6 7 3" xfId="2344" xr:uid="{00000000-0005-0000-0000-000033090000}"/>
    <cellStyle name="Moeda 6 7 4" xfId="2345" xr:uid="{00000000-0005-0000-0000-000034090000}"/>
    <cellStyle name="Moeda 6 8" xfId="2346" xr:uid="{00000000-0005-0000-0000-000035090000}"/>
    <cellStyle name="Moeda 6 8 2" xfId="2347" xr:uid="{00000000-0005-0000-0000-000036090000}"/>
    <cellStyle name="Moeda 6 8 3" xfId="2348" xr:uid="{00000000-0005-0000-0000-000037090000}"/>
    <cellStyle name="Moeda 6 9" xfId="2349" xr:uid="{00000000-0005-0000-0000-000038090000}"/>
    <cellStyle name="Moeda 7" xfId="2350" xr:uid="{00000000-0005-0000-0000-000039090000}"/>
    <cellStyle name="Moeda 7 10" xfId="2351" xr:uid="{00000000-0005-0000-0000-00003A090000}"/>
    <cellStyle name="Moeda 7 11" xfId="2352" xr:uid="{00000000-0005-0000-0000-00003B090000}"/>
    <cellStyle name="Moeda 7 2" xfId="2353" xr:uid="{00000000-0005-0000-0000-00003C090000}"/>
    <cellStyle name="Moeda 7 2 2" xfId="2354" xr:uid="{00000000-0005-0000-0000-00003D090000}"/>
    <cellStyle name="Moeda 7 2 2 2" xfId="2355" xr:uid="{00000000-0005-0000-0000-00003E090000}"/>
    <cellStyle name="Moeda 7 2 2 2 2" xfId="2356" xr:uid="{00000000-0005-0000-0000-00003F090000}"/>
    <cellStyle name="Moeda 7 2 2 2 2 2" xfId="2357" xr:uid="{00000000-0005-0000-0000-000040090000}"/>
    <cellStyle name="Moeda 7 2 2 2 2 3" xfId="2358" xr:uid="{00000000-0005-0000-0000-000041090000}"/>
    <cellStyle name="Moeda 7 2 2 2 3" xfId="2359" xr:uid="{00000000-0005-0000-0000-000042090000}"/>
    <cellStyle name="Moeda 7 2 2 2 4" xfId="2360" xr:uid="{00000000-0005-0000-0000-000043090000}"/>
    <cellStyle name="Moeda 7 2 2 3" xfId="2361" xr:uid="{00000000-0005-0000-0000-000044090000}"/>
    <cellStyle name="Moeda 7 2 2 3 2" xfId="2362" xr:uid="{00000000-0005-0000-0000-000045090000}"/>
    <cellStyle name="Moeda 7 2 2 3 2 2" xfId="2363" xr:uid="{00000000-0005-0000-0000-000046090000}"/>
    <cellStyle name="Moeda 7 2 2 3 2 3" xfId="2364" xr:uid="{00000000-0005-0000-0000-000047090000}"/>
    <cellStyle name="Moeda 7 2 2 3 3" xfId="2365" xr:uid="{00000000-0005-0000-0000-000048090000}"/>
    <cellStyle name="Moeda 7 2 2 3 4" xfId="2366" xr:uid="{00000000-0005-0000-0000-000049090000}"/>
    <cellStyle name="Moeda 7 2 2 4" xfId="2367" xr:uid="{00000000-0005-0000-0000-00004A090000}"/>
    <cellStyle name="Moeda 7 2 2 4 2" xfId="2368" xr:uid="{00000000-0005-0000-0000-00004B090000}"/>
    <cellStyle name="Moeda 7 2 2 4 2 2" xfId="2369" xr:uid="{00000000-0005-0000-0000-00004C090000}"/>
    <cellStyle name="Moeda 7 2 2 4 2 3" xfId="2370" xr:uid="{00000000-0005-0000-0000-00004D090000}"/>
    <cellStyle name="Moeda 7 2 2 4 3" xfId="2371" xr:uid="{00000000-0005-0000-0000-00004E090000}"/>
    <cellStyle name="Moeda 7 2 2 4 4" xfId="2372" xr:uid="{00000000-0005-0000-0000-00004F090000}"/>
    <cellStyle name="Moeda 7 2 2 5" xfId="2373" xr:uid="{00000000-0005-0000-0000-000050090000}"/>
    <cellStyle name="Moeda 7 2 2 5 2" xfId="2374" xr:uid="{00000000-0005-0000-0000-000051090000}"/>
    <cellStyle name="Moeda 7 2 2 5 3" xfId="2375" xr:uid="{00000000-0005-0000-0000-000052090000}"/>
    <cellStyle name="Moeda 7 2 2 6" xfId="2376" xr:uid="{00000000-0005-0000-0000-000053090000}"/>
    <cellStyle name="Moeda 7 2 2 7" xfId="2377" xr:uid="{00000000-0005-0000-0000-000054090000}"/>
    <cellStyle name="Moeda 7 2 3" xfId="2378" xr:uid="{00000000-0005-0000-0000-000055090000}"/>
    <cellStyle name="Moeda 7 2 3 2" xfId="2379" xr:uid="{00000000-0005-0000-0000-000056090000}"/>
    <cellStyle name="Moeda 7 2 3 2 2" xfId="2380" xr:uid="{00000000-0005-0000-0000-000057090000}"/>
    <cellStyle name="Moeda 7 2 3 2 3" xfId="2381" xr:uid="{00000000-0005-0000-0000-000058090000}"/>
    <cellStyle name="Moeda 7 2 3 3" xfId="2382" xr:uid="{00000000-0005-0000-0000-000059090000}"/>
    <cellStyle name="Moeda 7 2 3 4" xfId="2383" xr:uid="{00000000-0005-0000-0000-00005A090000}"/>
    <cellStyle name="Moeda 7 2 4" xfId="2384" xr:uid="{00000000-0005-0000-0000-00005B090000}"/>
    <cellStyle name="Moeda 7 2 4 2" xfId="2385" xr:uid="{00000000-0005-0000-0000-00005C090000}"/>
    <cellStyle name="Moeda 7 2 4 2 2" xfId="2386" xr:uid="{00000000-0005-0000-0000-00005D090000}"/>
    <cellStyle name="Moeda 7 2 4 2 3" xfId="2387" xr:uid="{00000000-0005-0000-0000-00005E090000}"/>
    <cellStyle name="Moeda 7 2 4 3" xfId="2388" xr:uid="{00000000-0005-0000-0000-00005F090000}"/>
    <cellStyle name="Moeda 7 2 4 4" xfId="2389" xr:uid="{00000000-0005-0000-0000-000060090000}"/>
    <cellStyle name="Moeda 7 2 5" xfId="2390" xr:uid="{00000000-0005-0000-0000-000061090000}"/>
    <cellStyle name="Moeda 7 2 5 2" xfId="2391" xr:uid="{00000000-0005-0000-0000-000062090000}"/>
    <cellStyle name="Moeda 7 2 5 2 2" xfId="2392" xr:uid="{00000000-0005-0000-0000-000063090000}"/>
    <cellStyle name="Moeda 7 2 5 2 3" xfId="2393" xr:uid="{00000000-0005-0000-0000-000064090000}"/>
    <cellStyle name="Moeda 7 2 5 3" xfId="2394" xr:uid="{00000000-0005-0000-0000-000065090000}"/>
    <cellStyle name="Moeda 7 2 5 4" xfId="2395" xr:uid="{00000000-0005-0000-0000-000066090000}"/>
    <cellStyle name="Moeda 7 2 6" xfId="2396" xr:uid="{00000000-0005-0000-0000-000067090000}"/>
    <cellStyle name="Moeda 7 2 6 2" xfId="2397" xr:uid="{00000000-0005-0000-0000-000068090000}"/>
    <cellStyle name="Moeda 7 2 6 3" xfId="2398" xr:uid="{00000000-0005-0000-0000-000069090000}"/>
    <cellStyle name="Moeda 7 2 7" xfId="2399" xr:uid="{00000000-0005-0000-0000-00006A090000}"/>
    <cellStyle name="Moeda 7 2 8" xfId="2400" xr:uid="{00000000-0005-0000-0000-00006B090000}"/>
    <cellStyle name="Moeda 7 2 9" xfId="2401" xr:uid="{00000000-0005-0000-0000-00006C090000}"/>
    <cellStyle name="Moeda 7 3" xfId="2402" xr:uid="{00000000-0005-0000-0000-00006D090000}"/>
    <cellStyle name="Moeda 7 3 2" xfId="2403" xr:uid="{00000000-0005-0000-0000-00006E090000}"/>
    <cellStyle name="Moeda 7 3 2 2" xfId="2404" xr:uid="{00000000-0005-0000-0000-00006F090000}"/>
    <cellStyle name="Moeda 7 3 2 2 2" xfId="2405" xr:uid="{00000000-0005-0000-0000-000070090000}"/>
    <cellStyle name="Moeda 7 3 2 2 3" xfId="2406" xr:uid="{00000000-0005-0000-0000-000071090000}"/>
    <cellStyle name="Moeda 7 3 2 3" xfId="2407" xr:uid="{00000000-0005-0000-0000-000072090000}"/>
    <cellStyle name="Moeda 7 3 2 4" xfId="2408" xr:uid="{00000000-0005-0000-0000-000073090000}"/>
    <cellStyle name="Moeda 7 3 3" xfId="2409" xr:uid="{00000000-0005-0000-0000-000074090000}"/>
    <cellStyle name="Moeda 7 3 3 2" xfId="2410" xr:uid="{00000000-0005-0000-0000-000075090000}"/>
    <cellStyle name="Moeda 7 3 3 2 2" xfId="2411" xr:uid="{00000000-0005-0000-0000-000076090000}"/>
    <cellStyle name="Moeda 7 3 3 2 3" xfId="2412" xr:uid="{00000000-0005-0000-0000-000077090000}"/>
    <cellStyle name="Moeda 7 3 3 3" xfId="2413" xr:uid="{00000000-0005-0000-0000-000078090000}"/>
    <cellStyle name="Moeda 7 3 3 4" xfId="2414" xr:uid="{00000000-0005-0000-0000-000079090000}"/>
    <cellStyle name="Moeda 7 3 4" xfId="2415" xr:uid="{00000000-0005-0000-0000-00007A090000}"/>
    <cellStyle name="Moeda 7 3 4 2" xfId="2416" xr:uid="{00000000-0005-0000-0000-00007B090000}"/>
    <cellStyle name="Moeda 7 3 4 2 2" xfId="2417" xr:uid="{00000000-0005-0000-0000-00007C090000}"/>
    <cellStyle name="Moeda 7 3 4 2 3" xfId="2418" xr:uid="{00000000-0005-0000-0000-00007D090000}"/>
    <cellStyle name="Moeda 7 3 4 3" xfId="2419" xr:uid="{00000000-0005-0000-0000-00007E090000}"/>
    <cellStyle name="Moeda 7 3 4 4" xfId="2420" xr:uid="{00000000-0005-0000-0000-00007F090000}"/>
    <cellStyle name="Moeda 7 3 5" xfId="2421" xr:uid="{00000000-0005-0000-0000-000080090000}"/>
    <cellStyle name="Moeda 7 3 5 2" xfId="2422" xr:uid="{00000000-0005-0000-0000-000081090000}"/>
    <cellStyle name="Moeda 7 3 5 3" xfId="2423" xr:uid="{00000000-0005-0000-0000-000082090000}"/>
    <cellStyle name="Moeda 7 3 6" xfId="2424" xr:uid="{00000000-0005-0000-0000-000083090000}"/>
    <cellStyle name="Moeda 7 3 7" xfId="2425" xr:uid="{00000000-0005-0000-0000-000084090000}"/>
    <cellStyle name="Moeda 7 4" xfId="2426" xr:uid="{00000000-0005-0000-0000-000085090000}"/>
    <cellStyle name="Moeda 7 5" xfId="2427" xr:uid="{00000000-0005-0000-0000-000086090000}"/>
    <cellStyle name="Moeda 7 5 2" xfId="2428" xr:uid="{00000000-0005-0000-0000-000087090000}"/>
    <cellStyle name="Moeda 7 5 2 2" xfId="2429" xr:uid="{00000000-0005-0000-0000-000088090000}"/>
    <cellStyle name="Moeda 7 5 2 3" xfId="2430" xr:uid="{00000000-0005-0000-0000-000089090000}"/>
    <cellStyle name="Moeda 7 5 3" xfId="2431" xr:uid="{00000000-0005-0000-0000-00008A090000}"/>
    <cellStyle name="Moeda 7 5 4" xfId="2432" xr:uid="{00000000-0005-0000-0000-00008B090000}"/>
    <cellStyle name="Moeda 7 6" xfId="2433" xr:uid="{00000000-0005-0000-0000-00008C090000}"/>
    <cellStyle name="Moeda 7 6 2" xfId="2434" xr:uid="{00000000-0005-0000-0000-00008D090000}"/>
    <cellStyle name="Moeda 7 6 2 2" xfId="2435" xr:uid="{00000000-0005-0000-0000-00008E090000}"/>
    <cellStyle name="Moeda 7 6 2 3" xfId="2436" xr:uid="{00000000-0005-0000-0000-00008F090000}"/>
    <cellStyle name="Moeda 7 6 3" xfId="2437" xr:uid="{00000000-0005-0000-0000-000090090000}"/>
    <cellStyle name="Moeda 7 6 4" xfId="2438" xr:uid="{00000000-0005-0000-0000-000091090000}"/>
    <cellStyle name="Moeda 7 7" xfId="2439" xr:uid="{00000000-0005-0000-0000-000092090000}"/>
    <cellStyle name="Moeda 7 7 2" xfId="2440" xr:uid="{00000000-0005-0000-0000-000093090000}"/>
    <cellStyle name="Moeda 7 7 2 2" xfId="2441" xr:uid="{00000000-0005-0000-0000-000094090000}"/>
    <cellStyle name="Moeda 7 7 2 3" xfId="2442" xr:uid="{00000000-0005-0000-0000-000095090000}"/>
    <cellStyle name="Moeda 7 7 3" xfId="2443" xr:uid="{00000000-0005-0000-0000-000096090000}"/>
    <cellStyle name="Moeda 7 7 4" xfId="2444" xr:uid="{00000000-0005-0000-0000-000097090000}"/>
    <cellStyle name="Moeda 7 8" xfId="2445" xr:uid="{00000000-0005-0000-0000-000098090000}"/>
    <cellStyle name="Moeda 7 8 2" xfId="2446" xr:uid="{00000000-0005-0000-0000-000099090000}"/>
    <cellStyle name="Moeda 7 8 3" xfId="2447" xr:uid="{00000000-0005-0000-0000-00009A090000}"/>
    <cellStyle name="Moeda 7 9" xfId="2448" xr:uid="{00000000-0005-0000-0000-00009B090000}"/>
    <cellStyle name="Moeda 8" xfId="2449" xr:uid="{00000000-0005-0000-0000-00009C090000}"/>
    <cellStyle name="Moeda 9" xfId="2450" xr:uid="{00000000-0005-0000-0000-00009D090000}"/>
    <cellStyle name="Neutra 2" xfId="2451" xr:uid="{00000000-0005-0000-0000-00009F090000}"/>
    <cellStyle name="Neutra 2 2" xfId="2452" xr:uid="{00000000-0005-0000-0000-0000A0090000}"/>
    <cellStyle name="Neutra 2 3" xfId="2453" xr:uid="{00000000-0005-0000-0000-0000A1090000}"/>
    <cellStyle name="Neutra 2 4" xfId="2454" xr:uid="{00000000-0005-0000-0000-0000A2090000}"/>
    <cellStyle name="Neutra 2 5" xfId="2455" xr:uid="{00000000-0005-0000-0000-0000A3090000}"/>
    <cellStyle name="Neutra 2 6" xfId="2456" xr:uid="{00000000-0005-0000-0000-0000A4090000}"/>
    <cellStyle name="Neutra 2 7" xfId="2457" xr:uid="{00000000-0005-0000-0000-0000A5090000}"/>
    <cellStyle name="Neutra 3" xfId="2458" xr:uid="{00000000-0005-0000-0000-0000A6090000}"/>
    <cellStyle name="Neutra 4" xfId="2459" xr:uid="{00000000-0005-0000-0000-0000A7090000}"/>
    <cellStyle name="Neutral" xfId="2460" xr:uid="{00000000-0005-0000-0000-0000A8090000}"/>
    <cellStyle name="Neutral 2" xfId="2461" xr:uid="{00000000-0005-0000-0000-0000A9090000}"/>
    <cellStyle name="Neutral 3" xfId="2462" xr:uid="{00000000-0005-0000-0000-0000AA090000}"/>
    <cellStyle name="Neutro" xfId="44039" builtinId="28" customBuiltin="1"/>
    <cellStyle name="Normal" xfId="0" builtinId="0"/>
    <cellStyle name="Normal 10" xfId="2463" xr:uid="{00000000-0005-0000-0000-0000AC090000}"/>
    <cellStyle name="Normal 10 10" xfId="2464" xr:uid="{00000000-0005-0000-0000-0000AD090000}"/>
    <cellStyle name="Normal 10 2" xfId="17" xr:uid="{00000000-0005-0000-0000-0000AE090000}"/>
    <cellStyle name="Normal 10 2 2" xfId="2466" xr:uid="{00000000-0005-0000-0000-0000AF090000}"/>
    <cellStyle name="Normal 10 2 2 2" xfId="2467" xr:uid="{00000000-0005-0000-0000-0000B0090000}"/>
    <cellStyle name="Normal 10 2 2 3" xfId="44074" xr:uid="{52041088-4D8C-4C49-8F6C-DCB407630B6E}"/>
    <cellStyle name="Normal 10 2 3" xfId="2468" xr:uid="{00000000-0005-0000-0000-0000B1090000}"/>
    <cellStyle name="Normal 10 2 4" xfId="2469" xr:uid="{00000000-0005-0000-0000-0000B2090000}"/>
    <cellStyle name="Normal 10 2 5" xfId="2465" xr:uid="{00000000-0005-0000-0000-0000B3090000}"/>
    <cellStyle name="Normal 10 2 6" xfId="44028" xr:uid="{00000000-0005-0000-0000-0000B4090000}"/>
    <cellStyle name="Normal 10 20" xfId="11" xr:uid="{00000000-0005-0000-0000-0000B5090000}"/>
    <cellStyle name="Normal 10 3" xfId="2470" xr:uid="{00000000-0005-0000-0000-0000B6090000}"/>
    <cellStyle name="Normal 10 3 10" xfId="2471" xr:uid="{00000000-0005-0000-0000-0000B7090000}"/>
    <cellStyle name="Normal 10 3 11" xfId="2472" xr:uid="{00000000-0005-0000-0000-0000B8090000}"/>
    <cellStyle name="Normal 10 3 12" xfId="2473" xr:uid="{00000000-0005-0000-0000-0000B9090000}"/>
    <cellStyle name="Normal 10 3 2" xfId="2474" xr:uid="{00000000-0005-0000-0000-0000BA090000}"/>
    <cellStyle name="Normal 10 3 2 2" xfId="2475" xr:uid="{00000000-0005-0000-0000-0000BB090000}"/>
    <cellStyle name="Normal 10 3 2 2 2" xfId="2476" xr:uid="{00000000-0005-0000-0000-0000BC090000}"/>
    <cellStyle name="Normal 10 3 2 2 2 2" xfId="2477" xr:uid="{00000000-0005-0000-0000-0000BD090000}"/>
    <cellStyle name="Normal 10 3 2 2 2 2 2" xfId="2478" xr:uid="{00000000-0005-0000-0000-0000BE090000}"/>
    <cellStyle name="Normal 10 3 2 2 2 2 2 2" xfId="2479" xr:uid="{00000000-0005-0000-0000-0000BF090000}"/>
    <cellStyle name="Normal 10 3 2 2 2 2 2 3" xfId="2480" xr:uid="{00000000-0005-0000-0000-0000C0090000}"/>
    <cellStyle name="Normal 10 3 2 2 2 2 3" xfId="2481" xr:uid="{00000000-0005-0000-0000-0000C1090000}"/>
    <cellStyle name="Normal 10 3 2 2 2 2 4" xfId="2482" xr:uid="{00000000-0005-0000-0000-0000C2090000}"/>
    <cellStyle name="Normal 10 3 2 2 2 3" xfId="2483" xr:uid="{00000000-0005-0000-0000-0000C3090000}"/>
    <cellStyle name="Normal 10 3 2 2 2 3 2" xfId="2484" xr:uid="{00000000-0005-0000-0000-0000C4090000}"/>
    <cellStyle name="Normal 10 3 2 2 2 3 3" xfId="2485" xr:uid="{00000000-0005-0000-0000-0000C5090000}"/>
    <cellStyle name="Normal 10 3 2 2 2 4" xfId="2486" xr:uid="{00000000-0005-0000-0000-0000C6090000}"/>
    <cellStyle name="Normal 10 3 2 2 2 5" xfId="2487" xr:uid="{00000000-0005-0000-0000-0000C7090000}"/>
    <cellStyle name="Normal 10 3 2 2 3" xfId="2488" xr:uid="{00000000-0005-0000-0000-0000C8090000}"/>
    <cellStyle name="Normal 10 3 2 2 3 2" xfId="2489" xr:uid="{00000000-0005-0000-0000-0000C9090000}"/>
    <cellStyle name="Normal 10 3 2 2 3 2 2" xfId="2490" xr:uid="{00000000-0005-0000-0000-0000CA090000}"/>
    <cellStyle name="Normal 10 3 2 2 3 2 3" xfId="2491" xr:uid="{00000000-0005-0000-0000-0000CB090000}"/>
    <cellStyle name="Normal 10 3 2 2 3 3" xfId="2492" xr:uid="{00000000-0005-0000-0000-0000CC090000}"/>
    <cellStyle name="Normal 10 3 2 2 3 4" xfId="2493" xr:uid="{00000000-0005-0000-0000-0000CD090000}"/>
    <cellStyle name="Normal 10 3 2 2 4" xfId="2494" xr:uid="{00000000-0005-0000-0000-0000CE090000}"/>
    <cellStyle name="Normal 10 3 2 2 4 2" xfId="2495" xr:uid="{00000000-0005-0000-0000-0000CF090000}"/>
    <cellStyle name="Normal 10 3 2 2 4 2 2" xfId="2496" xr:uid="{00000000-0005-0000-0000-0000D0090000}"/>
    <cellStyle name="Normal 10 3 2 2 4 2 3" xfId="2497" xr:uid="{00000000-0005-0000-0000-0000D1090000}"/>
    <cellStyle name="Normal 10 3 2 2 4 3" xfId="2498" xr:uid="{00000000-0005-0000-0000-0000D2090000}"/>
    <cellStyle name="Normal 10 3 2 2 4 4" xfId="2499" xr:uid="{00000000-0005-0000-0000-0000D3090000}"/>
    <cellStyle name="Normal 10 3 2 2 5" xfId="2500" xr:uid="{00000000-0005-0000-0000-0000D4090000}"/>
    <cellStyle name="Normal 10 3 2 2 5 2" xfId="2501" xr:uid="{00000000-0005-0000-0000-0000D5090000}"/>
    <cellStyle name="Normal 10 3 2 2 5 3" xfId="2502" xr:uid="{00000000-0005-0000-0000-0000D6090000}"/>
    <cellStyle name="Normal 10 3 2 2 6" xfId="2503" xr:uid="{00000000-0005-0000-0000-0000D7090000}"/>
    <cellStyle name="Normal 10 3 2 2 7" xfId="2504" xr:uid="{00000000-0005-0000-0000-0000D8090000}"/>
    <cellStyle name="Normal 10 3 2 2 8" xfId="2505" xr:uid="{00000000-0005-0000-0000-0000D9090000}"/>
    <cellStyle name="Normal 10 3 2 3" xfId="2506" xr:uid="{00000000-0005-0000-0000-0000DA090000}"/>
    <cellStyle name="Normal 10 3 2 3 2" xfId="2507" xr:uid="{00000000-0005-0000-0000-0000DB090000}"/>
    <cellStyle name="Normal 10 3 2 3 2 2" xfId="2508" xr:uid="{00000000-0005-0000-0000-0000DC090000}"/>
    <cellStyle name="Normal 10 3 2 3 2 3" xfId="2509" xr:uid="{00000000-0005-0000-0000-0000DD090000}"/>
    <cellStyle name="Normal 10 3 2 3 3" xfId="2510" xr:uid="{00000000-0005-0000-0000-0000DE090000}"/>
    <cellStyle name="Normal 10 3 2 3 4" xfId="2511" xr:uid="{00000000-0005-0000-0000-0000DF090000}"/>
    <cellStyle name="Normal 10 3 2 4" xfId="2512" xr:uid="{00000000-0005-0000-0000-0000E0090000}"/>
    <cellStyle name="Normal 10 3 2 4 2" xfId="2513" xr:uid="{00000000-0005-0000-0000-0000E1090000}"/>
    <cellStyle name="Normal 10 3 2 4 2 2" xfId="2514" xr:uid="{00000000-0005-0000-0000-0000E2090000}"/>
    <cellStyle name="Normal 10 3 2 4 2 3" xfId="2515" xr:uid="{00000000-0005-0000-0000-0000E3090000}"/>
    <cellStyle name="Normal 10 3 2 4 3" xfId="2516" xr:uid="{00000000-0005-0000-0000-0000E4090000}"/>
    <cellStyle name="Normal 10 3 2 4 4" xfId="2517" xr:uid="{00000000-0005-0000-0000-0000E5090000}"/>
    <cellStyle name="Normal 10 3 2 5" xfId="2518" xr:uid="{00000000-0005-0000-0000-0000E6090000}"/>
    <cellStyle name="Normal 10 3 2 5 2" xfId="2519" xr:uid="{00000000-0005-0000-0000-0000E7090000}"/>
    <cellStyle name="Normal 10 3 2 5 2 2" xfId="2520" xr:uid="{00000000-0005-0000-0000-0000E8090000}"/>
    <cellStyle name="Normal 10 3 2 5 2 3" xfId="2521" xr:uid="{00000000-0005-0000-0000-0000E9090000}"/>
    <cellStyle name="Normal 10 3 2 5 3" xfId="2522" xr:uid="{00000000-0005-0000-0000-0000EA090000}"/>
    <cellStyle name="Normal 10 3 2 5 4" xfId="2523" xr:uid="{00000000-0005-0000-0000-0000EB090000}"/>
    <cellStyle name="Normal 10 3 2 6" xfId="2524" xr:uid="{00000000-0005-0000-0000-0000EC090000}"/>
    <cellStyle name="Normal 10 3 2 6 2" xfId="2525" xr:uid="{00000000-0005-0000-0000-0000ED090000}"/>
    <cellStyle name="Normal 10 3 2 6 3" xfId="2526" xr:uid="{00000000-0005-0000-0000-0000EE090000}"/>
    <cellStyle name="Normal 10 3 2 7" xfId="2527" xr:uid="{00000000-0005-0000-0000-0000EF090000}"/>
    <cellStyle name="Normal 10 3 2 8" xfId="2528" xr:uid="{00000000-0005-0000-0000-0000F0090000}"/>
    <cellStyle name="Normal 10 3 2 9" xfId="2529" xr:uid="{00000000-0005-0000-0000-0000F1090000}"/>
    <cellStyle name="Normal 10 3 3" xfId="2530" xr:uid="{00000000-0005-0000-0000-0000F2090000}"/>
    <cellStyle name="Normal 10 3 3 2" xfId="2531" xr:uid="{00000000-0005-0000-0000-0000F3090000}"/>
    <cellStyle name="Normal 10 3 3 2 2" xfId="2532" xr:uid="{00000000-0005-0000-0000-0000F4090000}"/>
    <cellStyle name="Normal 10 3 3 2 2 2" xfId="2533" xr:uid="{00000000-0005-0000-0000-0000F5090000}"/>
    <cellStyle name="Normal 10 3 3 2 2 3" xfId="2534" xr:uid="{00000000-0005-0000-0000-0000F6090000}"/>
    <cellStyle name="Normal 10 3 3 2 3" xfId="2535" xr:uid="{00000000-0005-0000-0000-0000F7090000}"/>
    <cellStyle name="Normal 10 3 3 2 4" xfId="2536" xr:uid="{00000000-0005-0000-0000-0000F8090000}"/>
    <cellStyle name="Normal 10 3 3 2 5" xfId="2537" xr:uid="{00000000-0005-0000-0000-0000F9090000}"/>
    <cellStyle name="Normal 10 3 3 3" xfId="2538" xr:uid="{00000000-0005-0000-0000-0000FA090000}"/>
    <cellStyle name="Normal 10 3 3 3 2" xfId="2539" xr:uid="{00000000-0005-0000-0000-0000FB090000}"/>
    <cellStyle name="Normal 10 3 3 3 2 2" xfId="2540" xr:uid="{00000000-0005-0000-0000-0000FC090000}"/>
    <cellStyle name="Normal 10 3 3 3 2 3" xfId="2541" xr:uid="{00000000-0005-0000-0000-0000FD090000}"/>
    <cellStyle name="Normal 10 3 3 3 3" xfId="2542" xr:uid="{00000000-0005-0000-0000-0000FE090000}"/>
    <cellStyle name="Normal 10 3 3 3 4" xfId="2543" xr:uid="{00000000-0005-0000-0000-0000FF090000}"/>
    <cellStyle name="Normal 10 3 3 4" xfId="2544" xr:uid="{00000000-0005-0000-0000-0000000A0000}"/>
    <cellStyle name="Normal 10 3 3 4 2" xfId="2545" xr:uid="{00000000-0005-0000-0000-0000010A0000}"/>
    <cellStyle name="Normal 10 3 3 4 2 2" xfId="2546" xr:uid="{00000000-0005-0000-0000-0000020A0000}"/>
    <cellStyle name="Normal 10 3 3 4 2 3" xfId="2547" xr:uid="{00000000-0005-0000-0000-0000030A0000}"/>
    <cellStyle name="Normal 10 3 3 4 3" xfId="2548" xr:uid="{00000000-0005-0000-0000-0000040A0000}"/>
    <cellStyle name="Normal 10 3 3 4 4" xfId="2549" xr:uid="{00000000-0005-0000-0000-0000050A0000}"/>
    <cellStyle name="Normal 10 3 3 5" xfId="2550" xr:uid="{00000000-0005-0000-0000-0000060A0000}"/>
    <cellStyle name="Normal 10 3 3 5 2" xfId="2551" xr:uid="{00000000-0005-0000-0000-0000070A0000}"/>
    <cellStyle name="Normal 10 3 3 5 3" xfId="2552" xr:uid="{00000000-0005-0000-0000-0000080A0000}"/>
    <cellStyle name="Normal 10 3 3 6" xfId="2553" xr:uid="{00000000-0005-0000-0000-0000090A0000}"/>
    <cellStyle name="Normal 10 3 3 7" xfId="2554" xr:uid="{00000000-0005-0000-0000-00000A0A0000}"/>
    <cellStyle name="Normal 10 3 3 8" xfId="2555" xr:uid="{00000000-0005-0000-0000-00000B0A0000}"/>
    <cellStyle name="Normal 10 3 4" xfId="2556" xr:uid="{00000000-0005-0000-0000-00000C0A0000}"/>
    <cellStyle name="Normal 10 3 5" xfId="2557" xr:uid="{00000000-0005-0000-0000-00000D0A0000}"/>
    <cellStyle name="Normal 10 3 5 2" xfId="2558" xr:uid="{00000000-0005-0000-0000-00000E0A0000}"/>
    <cellStyle name="Normal 10 3 5 2 2" xfId="2559" xr:uid="{00000000-0005-0000-0000-00000F0A0000}"/>
    <cellStyle name="Normal 10 3 5 2 3" xfId="2560" xr:uid="{00000000-0005-0000-0000-0000100A0000}"/>
    <cellStyle name="Normal 10 3 5 3" xfId="2561" xr:uid="{00000000-0005-0000-0000-0000110A0000}"/>
    <cellStyle name="Normal 10 3 5 4" xfId="2562" xr:uid="{00000000-0005-0000-0000-0000120A0000}"/>
    <cellStyle name="Normal 10 3 6" xfId="2563" xr:uid="{00000000-0005-0000-0000-0000130A0000}"/>
    <cellStyle name="Normal 10 3 6 2" xfId="2564" xr:uid="{00000000-0005-0000-0000-0000140A0000}"/>
    <cellStyle name="Normal 10 3 6 2 2" xfId="2565" xr:uid="{00000000-0005-0000-0000-0000150A0000}"/>
    <cellStyle name="Normal 10 3 6 2 3" xfId="2566" xr:uid="{00000000-0005-0000-0000-0000160A0000}"/>
    <cellStyle name="Normal 10 3 6 3" xfId="2567" xr:uid="{00000000-0005-0000-0000-0000170A0000}"/>
    <cellStyle name="Normal 10 3 6 4" xfId="2568" xr:uid="{00000000-0005-0000-0000-0000180A0000}"/>
    <cellStyle name="Normal 10 3 7" xfId="2569" xr:uid="{00000000-0005-0000-0000-0000190A0000}"/>
    <cellStyle name="Normal 10 3 7 2" xfId="2570" xr:uid="{00000000-0005-0000-0000-00001A0A0000}"/>
    <cellStyle name="Normal 10 3 7 2 2" xfId="2571" xr:uid="{00000000-0005-0000-0000-00001B0A0000}"/>
    <cellStyle name="Normal 10 3 7 2 3" xfId="2572" xr:uid="{00000000-0005-0000-0000-00001C0A0000}"/>
    <cellStyle name="Normal 10 3 7 3" xfId="2573" xr:uid="{00000000-0005-0000-0000-00001D0A0000}"/>
    <cellStyle name="Normal 10 3 7 4" xfId="2574" xr:uid="{00000000-0005-0000-0000-00001E0A0000}"/>
    <cellStyle name="Normal 10 3 8" xfId="2575" xr:uid="{00000000-0005-0000-0000-00001F0A0000}"/>
    <cellStyle name="Normal 10 3 8 2" xfId="2576" xr:uid="{00000000-0005-0000-0000-0000200A0000}"/>
    <cellStyle name="Normal 10 3 8 3" xfId="2577" xr:uid="{00000000-0005-0000-0000-0000210A0000}"/>
    <cellStyle name="Normal 10 3 9" xfId="2578" xr:uid="{00000000-0005-0000-0000-0000220A0000}"/>
    <cellStyle name="Normal 10 4" xfId="2579" xr:uid="{00000000-0005-0000-0000-0000230A0000}"/>
    <cellStyle name="Normal 10 4 10" xfId="2580" xr:uid="{00000000-0005-0000-0000-0000240A0000}"/>
    <cellStyle name="Normal 10 4 11" xfId="2581" xr:uid="{00000000-0005-0000-0000-0000250A0000}"/>
    <cellStyle name="Normal 10 4 12" xfId="2582" xr:uid="{00000000-0005-0000-0000-0000260A0000}"/>
    <cellStyle name="Normal 10 4 13" xfId="2583" xr:uid="{00000000-0005-0000-0000-0000270A0000}"/>
    <cellStyle name="Normal 10 4 2" xfId="2584" xr:uid="{00000000-0005-0000-0000-0000280A0000}"/>
    <cellStyle name="Normal 10 4 2 10" xfId="2585" xr:uid="{00000000-0005-0000-0000-0000290A0000}"/>
    <cellStyle name="Normal 10 4 2 11" xfId="2586" xr:uid="{00000000-0005-0000-0000-00002A0A0000}"/>
    <cellStyle name="Normal 10 4 2 12" xfId="2587" xr:uid="{00000000-0005-0000-0000-00002B0A0000}"/>
    <cellStyle name="Normal 10 4 2 13" xfId="2588" xr:uid="{00000000-0005-0000-0000-00002C0A0000}"/>
    <cellStyle name="Normal 10 4 2 2" xfId="2589" xr:uid="{00000000-0005-0000-0000-00002D0A0000}"/>
    <cellStyle name="Normal 10 4 2 2 2" xfId="2590" xr:uid="{00000000-0005-0000-0000-00002E0A0000}"/>
    <cellStyle name="Normal 10 4 2 2 2 2" xfId="2591" xr:uid="{00000000-0005-0000-0000-00002F0A0000}"/>
    <cellStyle name="Normal 10 4 2 2 2 2 2" xfId="2592" xr:uid="{00000000-0005-0000-0000-0000300A0000}"/>
    <cellStyle name="Normal 10 4 2 2 2 2 2 2" xfId="2593" xr:uid="{00000000-0005-0000-0000-0000310A0000}"/>
    <cellStyle name="Normal 10 4 2 2 2 2 2 3" xfId="2594" xr:uid="{00000000-0005-0000-0000-0000320A0000}"/>
    <cellStyle name="Normal 10 4 2 2 2 2 3" xfId="2595" xr:uid="{00000000-0005-0000-0000-0000330A0000}"/>
    <cellStyle name="Normal 10 4 2 2 2 2 4" xfId="2596" xr:uid="{00000000-0005-0000-0000-0000340A0000}"/>
    <cellStyle name="Normal 10 4 2 2 2 3" xfId="2597" xr:uid="{00000000-0005-0000-0000-0000350A0000}"/>
    <cellStyle name="Normal 10 4 2 2 2 3 2" xfId="2598" xr:uid="{00000000-0005-0000-0000-0000360A0000}"/>
    <cellStyle name="Normal 10 4 2 2 2 3 2 2" xfId="2599" xr:uid="{00000000-0005-0000-0000-0000370A0000}"/>
    <cellStyle name="Normal 10 4 2 2 2 3 2 3" xfId="2600" xr:uid="{00000000-0005-0000-0000-0000380A0000}"/>
    <cellStyle name="Normal 10 4 2 2 2 3 3" xfId="2601" xr:uid="{00000000-0005-0000-0000-0000390A0000}"/>
    <cellStyle name="Normal 10 4 2 2 2 3 4" xfId="2602" xr:uid="{00000000-0005-0000-0000-00003A0A0000}"/>
    <cellStyle name="Normal 10 4 2 2 2 4" xfId="2603" xr:uid="{00000000-0005-0000-0000-00003B0A0000}"/>
    <cellStyle name="Normal 10 4 2 2 2 4 2" xfId="2604" xr:uid="{00000000-0005-0000-0000-00003C0A0000}"/>
    <cellStyle name="Normal 10 4 2 2 2 4 2 2" xfId="2605" xr:uid="{00000000-0005-0000-0000-00003D0A0000}"/>
    <cellStyle name="Normal 10 4 2 2 2 4 2 3" xfId="2606" xr:uid="{00000000-0005-0000-0000-00003E0A0000}"/>
    <cellStyle name="Normal 10 4 2 2 2 4 3" xfId="2607" xr:uid="{00000000-0005-0000-0000-00003F0A0000}"/>
    <cellStyle name="Normal 10 4 2 2 2 4 4" xfId="2608" xr:uid="{00000000-0005-0000-0000-0000400A0000}"/>
    <cellStyle name="Normal 10 4 2 2 2 5" xfId="2609" xr:uid="{00000000-0005-0000-0000-0000410A0000}"/>
    <cellStyle name="Normal 10 4 2 2 2 5 2" xfId="2610" xr:uid="{00000000-0005-0000-0000-0000420A0000}"/>
    <cellStyle name="Normal 10 4 2 2 2 5 3" xfId="2611" xr:uid="{00000000-0005-0000-0000-0000430A0000}"/>
    <cellStyle name="Normal 10 4 2 2 2 6" xfId="2612" xr:uid="{00000000-0005-0000-0000-0000440A0000}"/>
    <cellStyle name="Normal 10 4 2 2 2 7" xfId="2613" xr:uid="{00000000-0005-0000-0000-0000450A0000}"/>
    <cellStyle name="Normal 10 4 2 2 3" xfId="2614" xr:uid="{00000000-0005-0000-0000-0000460A0000}"/>
    <cellStyle name="Normal 10 4 2 2 3 2" xfId="2615" xr:uid="{00000000-0005-0000-0000-0000470A0000}"/>
    <cellStyle name="Normal 10 4 2 2 3 2 2" xfId="2616" xr:uid="{00000000-0005-0000-0000-0000480A0000}"/>
    <cellStyle name="Normal 10 4 2 2 3 2 3" xfId="2617" xr:uid="{00000000-0005-0000-0000-0000490A0000}"/>
    <cellStyle name="Normal 10 4 2 2 3 3" xfId="2618" xr:uid="{00000000-0005-0000-0000-00004A0A0000}"/>
    <cellStyle name="Normal 10 4 2 2 3 4" xfId="2619" xr:uid="{00000000-0005-0000-0000-00004B0A0000}"/>
    <cellStyle name="Normal 10 4 2 2 4" xfId="2620" xr:uid="{00000000-0005-0000-0000-00004C0A0000}"/>
    <cellStyle name="Normal 10 4 2 2 4 2" xfId="2621" xr:uid="{00000000-0005-0000-0000-00004D0A0000}"/>
    <cellStyle name="Normal 10 4 2 2 4 2 2" xfId="2622" xr:uid="{00000000-0005-0000-0000-00004E0A0000}"/>
    <cellStyle name="Normal 10 4 2 2 4 2 3" xfId="2623" xr:uid="{00000000-0005-0000-0000-00004F0A0000}"/>
    <cellStyle name="Normal 10 4 2 2 4 3" xfId="2624" xr:uid="{00000000-0005-0000-0000-0000500A0000}"/>
    <cellStyle name="Normal 10 4 2 2 4 4" xfId="2625" xr:uid="{00000000-0005-0000-0000-0000510A0000}"/>
    <cellStyle name="Normal 10 4 2 2 5" xfId="2626" xr:uid="{00000000-0005-0000-0000-0000520A0000}"/>
    <cellStyle name="Normal 10 4 2 2 5 2" xfId="2627" xr:uid="{00000000-0005-0000-0000-0000530A0000}"/>
    <cellStyle name="Normal 10 4 2 2 5 2 2" xfId="2628" xr:uid="{00000000-0005-0000-0000-0000540A0000}"/>
    <cellStyle name="Normal 10 4 2 2 5 2 3" xfId="2629" xr:uid="{00000000-0005-0000-0000-0000550A0000}"/>
    <cellStyle name="Normal 10 4 2 2 5 3" xfId="2630" xr:uid="{00000000-0005-0000-0000-0000560A0000}"/>
    <cellStyle name="Normal 10 4 2 2 5 4" xfId="2631" xr:uid="{00000000-0005-0000-0000-0000570A0000}"/>
    <cellStyle name="Normal 10 4 2 2 6" xfId="2632" xr:uid="{00000000-0005-0000-0000-0000580A0000}"/>
    <cellStyle name="Normal 10 4 2 2 6 2" xfId="2633" xr:uid="{00000000-0005-0000-0000-0000590A0000}"/>
    <cellStyle name="Normal 10 4 2 2 6 3" xfId="2634" xr:uid="{00000000-0005-0000-0000-00005A0A0000}"/>
    <cellStyle name="Normal 10 4 2 2 7" xfId="2635" xr:uid="{00000000-0005-0000-0000-00005B0A0000}"/>
    <cellStyle name="Normal 10 4 2 2 8" xfId="2636" xr:uid="{00000000-0005-0000-0000-00005C0A0000}"/>
    <cellStyle name="Normal 10 4 2 2 9" xfId="2637" xr:uid="{00000000-0005-0000-0000-00005D0A0000}"/>
    <cellStyle name="Normal 10 4 2 3" xfId="2638" xr:uid="{00000000-0005-0000-0000-00005E0A0000}"/>
    <cellStyle name="Normal 10 4 2 3 2" xfId="2639" xr:uid="{00000000-0005-0000-0000-00005F0A0000}"/>
    <cellStyle name="Normal 10 4 2 3 2 2" xfId="2640" xr:uid="{00000000-0005-0000-0000-0000600A0000}"/>
    <cellStyle name="Normal 10 4 2 3 2 2 2" xfId="2641" xr:uid="{00000000-0005-0000-0000-0000610A0000}"/>
    <cellStyle name="Normal 10 4 2 3 2 2 2 2" xfId="2642" xr:uid="{00000000-0005-0000-0000-0000620A0000}"/>
    <cellStyle name="Normal 10 4 2 3 2 2 2 3" xfId="2643" xr:uid="{00000000-0005-0000-0000-0000630A0000}"/>
    <cellStyle name="Normal 10 4 2 3 2 2 3" xfId="2644" xr:uid="{00000000-0005-0000-0000-0000640A0000}"/>
    <cellStyle name="Normal 10 4 2 3 2 2 4" xfId="2645" xr:uid="{00000000-0005-0000-0000-0000650A0000}"/>
    <cellStyle name="Normal 10 4 2 3 2 3" xfId="2646" xr:uid="{00000000-0005-0000-0000-0000660A0000}"/>
    <cellStyle name="Normal 10 4 2 3 2 3 2" xfId="2647" xr:uid="{00000000-0005-0000-0000-0000670A0000}"/>
    <cellStyle name="Normal 10 4 2 3 2 3 2 2" xfId="2648" xr:uid="{00000000-0005-0000-0000-0000680A0000}"/>
    <cellStyle name="Normal 10 4 2 3 2 3 2 3" xfId="2649" xr:uid="{00000000-0005-0000-0000-0000690A0000}"/>
    <cellStyle name="Normal 10 4 2 3 2 3 3" xfId="2650" xr:uid="{00000000-0005-0000-0000-00006A0A0000}"/>
    <cellStyle name="Normal 10 4 2 3 2 3 4" xfId="2651" xr:uid="{00000000-0005-0000-0000-00006B0A0000}"/>
    <cellStyle name="Normal 10 4 2 3 2 4" xfId="2652" xr:uid="{00000000-0005-0000-0000-00006C0A0000}"/>
    <cellStyle name="Normal 10 4 2 3 2 4 2" xfId="2653" xr:uid="{00000000-0005-0000-0000-00006D0A0000}"/>
    <cellStyle name="Normal 10 4 2 3 2 4 2 2" xfId="2654" xr:uid="{00000000-0005-0000-0000-00006E0A0000}"/>
    <cellStyle name="Normal 10 4 2 3 2 4 2 3" xfId="2655" xr:uid="{00000000-0005-0000-0000-00006F0A0000}"/>
    <cellStyle name="Normal 10 4 2 3 2 4 3" xfId="2656" xr:uid="{00000000-0005-0000-0000-0000700A0000}"/>
    <cellStyle name="Normal 10 4 2 3 2 4 4" xfId="2657" xr:uid="{00000000-0005-0000-0000-0000710A0000}"/>
    <cellStyle name="Normal 10 4 2 3 2 5" xfId="2658" xr:uid="{00000000-0005-0000-0000-0000720A0000}"/>
    <cellStyle name="Normal 10 4 2 3 2 5 2" xfId="2659" xr:uid="{00000000-0005-0000-0000-0000730A0000}"/>
    <cellStyle name="Normal 10 4 2 3 2 5 3" xfId="2660" xr:uid="{00000000-0005-0000-0000-0000740A0000}"/>
    <cellStyle name="Normal 10 4 2 3 2 6" xfId="2661" xr:uid="{00000000-0005-0000-0000-0000750A0000}"/>
    <cellStyle name="Normal 10 4 2 3 2 7" xfId="2662" xr:uid="{00000000-0005-0000-0000-0000760A0000}"/>
    <cellStyle name="Normal 10 4 2 3 3" xfId="2663" xr:uid="{00000000-0005-0000-0000-0000770A0000}"/>
    <cellStyle name="Normal 10 4 2 3 3 2" xfId="2664" xr:uid="{00000000-0005-0000-0000-0000780A0000}"/>
    <cellStyle name="Normal 10 4 2 3 3 2 2" xfId="2665" xr:uid="{00000000-0005-0000-0000-0000790A0000}"/>
    <cellStyle name="Normal 10 4 2 3 3 2 3" xfId="2666" xr:uid="{00000000-0005-0000-0000-00007A0A0000}"/>
    <cellStyle name="Normal 10 4 2 3 3 3" xfId="2667" xr:uid="{00000000-0005-0000-0000-00007B0A0000}"/>
    <cellStyle name="Normal 10 4 2 3 3 4" xfId="2668" xr:uid="{00000000-0005-0000-0000-00007C0A0000}"/>
    <cellStyle name="Normal 10 4 2 3 4" xfId="2669" xr:uid="{00000000-0005-0000-0000-00007D0A0000}"/>
    <cellStyle name="Normal 10 4 2 3 4 2" xfId="2670" xr:uid="{00000000-0005-0000-0000-00007E0A0000}"/>
    <cellStyle name="Normal 10 4 2 3 4 2 2" xfId="2671" xr:uid="{00000000-0005-0000-0000-00007F0A0000}"/>
    <cellStyle name="Normal 10 4 2 3 4 2 3" xfId="2672" xr:uid="{00000000-0005-0000-0000-0000800A0000}"/>
    <cellStyle name="Normal 10 4 2 3 4 3" xfId="2673" xr:uid="{00000000-0005-0000-0000-0000810A0000}"/>
    <cellStyle name="Normal 10 4 2 3 4 4" xfId="2674" xr:uid="{00000000-0005-0000-0000-0000820A0000}"/>
    <cellStyle name="Normal 10 4 2 3 5" xfId="2675" xr:uid="{00000000-0005-0000-0000-0000830A0000}"/>
    <cellStyle name="Normal 10 4 2 3 5 2" xfId="2676" xr:uid="{00000000-0005-0000-0000-0000840A0000}"/>
    <cellStyle name="Normal 10 4 2 3 5 2 2" xfId="2677" xr:uid="{00000000-0005-0000-0000-0000850A0000}"/>
    <cellStyle name="Normal 10 4 2 3 5 2 3" xfId="2678" xr:uid="{00000000-0005-0000-0000-0000860A0000}"/>
    <cellStyle name="Normal 10 4 2 3 5 3" xfId="2679" xr:uid="{00000000-0005-0000-0000-0000870A0000}"/>
    <cellStyle name="Normal 10 4 2 3 5 4" xfId="2680" xr:uid="{00000000-0005-0000-0000-0000880A0000}"/>
    <cellStyle name="Normal 10 4 2 3 6" xfId="2681" xr:uid="{00000000-0005-0000-0000-0000890A0000}"/>
    <cellStyle name="Normal 10 4 2 3 6 2" xfId="2682" xr:uid="{00000000-0005-0000-0000-00008A0A0000}"/>
    <cellStyle name="Normal 10 4 2 3 6 3" xfId="2683" xr:uid="{00000000-0005-0000-0000-00008B0A0000}"/>
    <cellStyle name="Normal 10 4 2 3 7" xfId="2684" xr:uid="{00000000-0005-0000-0000-00008C0A0000}"/>
    <cellStyle name="Normal 10 4 2 3 8" xfId="2685" xr:uid="{00000000-0005-0000-0000-00008D0A0000}"/>
    <cellStyle name="Normal 10 4 2 3 9" xfId="2686" xr:uid="{00000000-0005-0000-0000-00008E0A0000}"/>
    <cellStyle name="Normal 10 4 2 4" xfId="2687" xr:uid="{00000000-0005-0000-0000-00008F0A0000}"/>
    <cellStyle name="Normal 10 4 2 4 2" xfId="2688" xr:uid="{00000000-0005-0000-0000-0000900A0000}"/>
    <cellStyle name="Normal 10 4 2 4 2 2" xfId="2689" xr:uid="{00000000-0005-0000-0000-0000910A0000}"/>
    <cellStyle name="Normal 10 4 2 4 2 2 2" xfId="2690" xr:uid="{00000000-0005-0000-0000-0000920A0000}"/>
    <cellStyle name="Normal 10 4 2 4 2 2 3" xfId="2691" xr:uid="{00000000-0005-0000-0000-0000930A0000}"/>
    <cellStyle name="Normal 10 4 2 4 2 3" xfId="2692" xr:uid="{00000000-0005-0000-0000-0000940A0000}"/>
    <cellStyle name="Normal 10 4 2 4 2 4" xfId="2693" xr:uid="{00000000-0005-0000-0000-0000950A0000}"/>
    <cellStyle name="Normal 10 4 2 4 3" xfId="2694" xr:uid="{00000000-0005-0000-0000-0000960A0000}"/>
    <cellStyle name="Normal 10 4 2 4 3 2" xfId="2695" xr:uid="{00000000-0005-0000-0000-0000970A0000}"/>
    <cellStyle name="Normal 10 4 2 4 3 2 2" xfId="2696" xr:uid="{00000000-0005-0000-0000-0000980A0000}"/>
    <cellStyle name="Normal 10 4 2 4 3 2 3" xfId="2697" xr:uid="{00000000-0005-0000-0000-0000990A0000}"/>
    <cellStyle name="Normal 10 4 2 4 3 3" xfId="2698" xr:uid="{00000000-0005-0000-0000-00009A0A0000}"/>
    <cellStyle name="Normal 10 4 2 4 3 4" xfId="2699" xr:uid="{00000000-0005-0000-0000-00009B0A0000}"/>
    <cellStyle name="Normal 10 4 2 4 4" xfId="2700" xr:uid="{00000000-0005-0000-0000-00009C0A0000}"/>
    <cellStyle name="Normal 10 4 2 4 4 2" xfId="2701" xr:uid="{00000000-0005-0000-0000-00009D0A0000}"/>
    <cellStyle name="Normal 10 4 2 4 4 2 2" xfId="2702" xr:uid="{00000000-0005-0000-0000-00009E0A0000}"/>
    <cellStyle name="Normal 10 4 2 4 4 2 3" xfId="2703" xr:uid="{00000000-0005-0000-0000-00009F0A0000}"/>
    <cellStyle name="Normal 10 4 2 4 4 3" xfId="2704" xr:uid="{00000000-0005-0000-0000-0000A00A0000}"/>
    <cellStyle name="Normal 10 4 2 4 4 4" xfId="2705" xr:uid="{00000000-0005-0000-0000-0000A10A0000}"/>
    <cellStyle name="Normal 10 4 2 4 5" xfId="2706" xr:uid="{00000000-0005-0000-0000-0000A20A0000}"/>
    <cellStyle name="Normal 10 4 2 4 5 2" xfId="2707" xr:uid="{00000000-0005-0000-0000-0000A30A0000}"/>
    <cellStyle name="Normal 10 4 2 4 5 3" xfId="2708" xr:uid="{00000000-0005-0000-0000-0000A40A0000}"/>
    <cellStyle name="Normal 10 4 2 4 6" xfId="2709" xr:uid="{00000000-0005-0000-0000-0000A50A0000}"/>
    <cellStyle name="Normal 10 4 2 4 7" xfId="2710" xr:uid="{00000000-0005-0000-0000-0000A60A0000}"/>
    <cellStyle name="Normal 10 4 2 5" xfId="2711" xr:uid="{00000000-0005-0000-0000-0000A70A0000}"/>
    <cellStyle name="Normal 10 4 2 5 2" xfId="2712" xr:uid="{00000000-0005-0000-0000-0000A80A0000}"/>
    <cellStyle name="Normal 10 4 2 5 2 2" xfId="2713" xr:uid="{00000000-0005-0000-0000-0000A90A0000}"/>
    <cellStyle name="Normal 10 4 2 5 2 3" xfId="2714" xr:uid="{00000000-0005-0000-0000-0000AA0A0000}"/>
    <cellStyle name="Normal 10 4 2 5 3" xfId="2715" xr:uid="{00000000-0005-0000-0000-0000AB0A0000}"/>
    <cellStyle name="Normal 10 4 2 5 4" xfId="2716" xr:uid="{00000000-0005-0000-0000-0000AC0A0000}"/>
    <cellStyle name="Normal 10 4 2 6" xfId="2717" xr:uid="{00000000-0005-0000-0000-0000AD0A0000}"/>
    <cellStyle name="Normal 10 4 2 6 2" xfId="2718" xr:uid="{00000000-0005-0000-0000-0000AE0A0000}"/>
    <cellStyle name="Normal 10 4 2 6 2 2" xfId="2719" xr:uid="{00000000-0005-0000-0000-0000AF0A0000}"/>
    <cellStyle name="Normal 10 4 2 6 2 3" xfId="2720" xr:uid="{00000000-0005-0000-0000-0000B00A0000}"/>
    <cellStyle name="Normal 10 4 2 6 3" xfId="2721" xr:uid="{00000000-0005-0000-0000-0000B10A0000}"/>
    <cellStyle name="Normal 10 4 2 6 4" xfId="2722" xr:uid="{00000000-0005-0000-0000-0000B20A0000}"/>
    <cellStyle name="Normal 10 4 2 7" xfId="2723" xr:uid="{00000000-0005-0000-0000-0000B30A0000}"/>
    <cellStyle name="Normal 10 4 2 7 2" xfId="2724" xr:uid="{00000000-0005-0000-0000-0000B40A0000}"/>
    <cellStyle name="Normal 10 4 2 7 2 2" xfId="2725" xr:uid="{00000000-0005-0000-0000-0000B50A0000}"/>
    <cellStyle name="Normal 10 4 2 7 2 3" xfId="2726" xr:uid="{00000000-0005-0000-0000-0000B60A0000}"/>
    <cellStyle name="Normal 10 4 2 7 3" xfId="2727" xr:uid="{00000000-0005-0000-0000-0000B70A0000}"/>
    <cellStyle name="Normal 10 4 2 7 4" xfId="2728" xr:uid="{00000000-0005-0000-0000-0000B80A0000}"/>
    <cellStyle name="Normal 10 4 2 8" xfId="2729" xr:uid="{00000000-0005-0000-0000-0000B90A0000}"/>
    <cellStyle name="Normal 10 4 2 8 2" xfId="2730" xr:uid="{00000000-0005-0000-0000-0000BA0A0000}"/>
    <cellStyle name="Normal 10 4 2 8 3" xfId="2731" xr:uid="{00000000-0005-0000-0000-0000BB0A0000}"/>
    <cellStyle name="Normal 10 4 2 9" xfId="2732" xr:uid="{00000000-0005-0000-0000-0000BC0A0000}"/>
    <cellStyle name="Normal 10 4 3" xfId="2733" xr:uid="{00000000-0005-0000-0000-0000BD0A0000}"/>
    <cellStyle name="Normal 10 4 3 10" xfId="2734" xr:uid="{00000000-0005-0000-0000-0000BE0A0000}"/>
    <cellStyle name="Normal 10 4 3 2" xfId="2735" xr:uid="{00000000-0005-0000-0000-0000BF0A0000}"/>
    <cellStyle name="Normal 10 4 3 2 2" xfId="2736" xr:uid="{00000000-0005-0000-0000-0000C00A0000}"/>
    <cellStyle name="Normal 10 4 3 2 2 2" xfId="2737" xr:uid="{00000000-0005-0000-0000-0000C10A0000}"/>
    <cellStyle name="Normal 10 4 3 2 2 2 2" xfId="2738" xr:uid="{00000000-0005-0000-0000-0000C20A0000}"/>
    <cellStyle name="Normal 10 4 3 2 2 2 2 2" xfId="2739" xr:uid="{00000000-0005-0000-0000-0000C30A0000}"/>
    <cellStyle name="Normal 10 4 3 2 2 2 2 3" xfId="2740" xr:uid="{00000000-0005-0000-0000-0000C40A0000}"/>
    <cellStyle name="Normal 10 4 3 2 2 2 3" xfId="2741" xr:uid="{00000000-0005-0000-0000-0000C50A0000}"/>
    <cellStyle name="Normal 10 4 3 2 2 2 4" xfId="2742" xr:uid="{00000000-0005-0000-0000-0000C60A0000}"/>
    <cellStyle name="Normal 10 4 3 2 2 3" xfId="2743" xr:uid="{00000000-0005-0000-0000-0000C70A0000}"/>
    <cellStyle name="Normal 10 4 3 2 2 3 2" xfId="2744" xr:uid="{00000000-0005-0000-0000-0000C80A0000}"/>
    <cellStyle name="Normal 10 4 3 2 2 3 2 2" xfId="2745" xr:uid="{00000000-0005-0000-0000-0000C90A0000}"/>
    <cellStyle name="Normal 10 4 3 2 2 3 2 3" xfId="2746" xr:uid="{00000000-0005-0000-0000-0000CA0A0000}"/>
    <cellStyle name="Normal 10 4 3 2 2 3 3" xfId="2747" xr:uid="{00000000-0005-0000-0000-0000CB0A0000}"/>
    <cellStyle name="Normal 10 4 3 2 2 3 4" xfId="2748" xr:uid="{00000000-0005-0000-0000-0000CC0A0000}"/>
    <cellStyle name="Normal 10 4 3 2 2 4" xfId="2749" xr:uid="{00000000-0005-0000-0000-0000CD0A0000}"/>
    <cellStyle name="Normal 10 4 3 2 2 4 2" xfId="2750" xr:uid="{00000000-0005-0000-0000-0000CE0A0000}"/>
    <cellStyle name="Normal 10 4 3 2 2 4 2 2" xfId="2751" xr:uid="{00000000-0005-0000-0000-0000CF0A0000}"/>
    <cellStyle name="Normal 10 4 3 2 2 4 2 3" xfId="2752" xr:uid="{00000000-0005-0000-0000-0000D00A0000}"/>
    <cellStyle name="Normal 10 4 3 2 2 4 3" xfId="2753" xr:uid="{00000000-0005-0000-0000-0000D10A0000}"/>
    <cellStyle name="Normal 10 4 3 2 2 4 4" xfId="2754" xr:uid="{00000000-0005-0000-0000-0000D20A0000}"/>
    <cellStyle name="Normal 10 4 3 2 2 5" xfId="2755" xr:uid="{00000000-0005-0000-0000-0000D30A0000}"/>
    <cellStyle name="Normal 10 4 3 2 2 5 2" xfId="2756" xr:uid="{00000000-0005-0000-0000-0000D40A0000}"/>
    <cellStyle name="Normal 10 4 3 2 2 5 3" xfId="2757" xr:uid="{00000000-0005-0000-0000-0000D50A0000}"/>
    <cellStyle name="Normal 10 4 3 2 2 6" xfId="2758" xr:uid="{00000000-0005-0000-0000-0000D60A0000}"/>
    <cellStyle name="Normal 10 4 3 2 2 7" xfId="2759" xr:uid="{00000000-0005-0000-0000-0000D70A0000}"/>
    <cellStyle name="Normal 10 4 3 2 3" xfId="2760" xr:uid="{00000000-0005-0000-0000-0000D80A0000}"/>
    <cellStyle name="Normal 10 4 3 2 3 2" xfId="2761" xr:uid="{00000000-0005-0000-0000-0000D90A0000}"/>
    <cellStyle name="Normal 10 4 3 2 3 2 2" xfId="2762" xr:uid="{00000000-0005-0000-0000-0000DA0A0000}"/>
    <cellStyle name="Normal 10 4 3 2 3 2 3" xfId="2763" xr:uid="{00000000-0005-0000-0000-0000DB0A0000}"/>
    <cellStyle name="Normal 10 4 3 2 3 3" xfId="2764" xr:uid="{00000000-0005-0000-0000-0000DC0A0000}"/>
    <cellStyle name="Normal 10 4 3 2 3 4" xfId="2765" xr:uid="{00000000-0005-0000-0000-0000DD0A0000}"/>
    <cellStyle name="Normal 10 4 3 2 4" xfId="2766" xr:uid="{00000000-0005-0000-0000-0000DE0A0000}"/>
    <cellStyle name="Normal 10 4 3 2 4 2" xfId="2767" xr:uid="{00000000-0005-0000-0000-0000DF0A0000}"/>
    <cellStyle name="Normal 10 4 3 2 4 2 2" xfId="2768" xr:uid="{00000000-0005-0000-0000-0000E00A0000}"/>
    <cellStyle name="Normal 10 4 3 2 4 2 3" xfId="2769" xr:uid="{00000000-0005-0000-0000-0000E10A0000}"/>
    <cellStyle name="Normal 10 4 3 2 4 3" xfId="2770" xr:uid="{00000000-0005-0000-0000-0000E20A0000}"/>
    <cellStyle name="Normal 10 4 3 2 4 4" xfId="2771" xr:uid="{00000000-0005-0000-0000-0000E30A0000}"/>
    <cellStyle name="Normal 10 4 3 2 5" xfId="2772" xr:uid="{00000000-0005-0000-0000-0000E40A0000}"/>
    <cellStyle name="Normal 10 4 3 2 5 2" xfId="2773" xr:uid="{00000000-0005-0000-0000-0000E50A0000}"/>
    <cellStyle name="Normal 10 4 3 2 5 2 2" xfId="2774" xr:uid="{00000000-0005-0000-0000-0000E60A0000}"/>
    <cellStyle name="Normal 10 4 3 2 5 2 3" xfId="2775" xr:uid="{00000000-0005-0000-0000-0000E70A0000}"/>
    <cellStyle name="Normal 10 4 3 2 5 3" xfId="2776" xr:uid="{00000000-0005-0000-0000-0000E80A0000}"/>
    <cellStyle name="Normal 10 4 3 2 5 4" xfId="2777" xr:uid="{00000000-0005-0000-0000-0000E90A0000}"/>
    <cellStyle name="Normal 10 4 3 2 6" xfId="2778" xr:uid="{00000000-0005-0000-0000-0000EA0A0000}"/>
    <cellStyle name="Normal 10 4 3 2 6 2" xfId="2779" xr:uid="{00000000-0005-0000-0000-0000EB0A0000}"/>
    <cellStyle name="Normal 10 4 3 2 6 3" xfId="2780" xr:uid="{00000000-0005-0000-0000-0000EC0A0000}"/>
    <cellStyle name="Normal 10 4 3 2 7" xfId="2781" xr:uid="{00000000-0005-0000-0000-0000ED0A0000}"/>
    <cellStyle name="Normal 10 4 3 2 8" xfId="2782" xr:uid="{00000000-0005-0000-0000-0000EE0A0000}"/>
    <cellStyle name="Normal 10 4 3 2 9" xfId="2783" xr:uid="{00000000-0005-0000-0000-0000EF0A0000}"/>
    <cellStyle name="Normal 10 4 3 3" xfId="2784" xr:uid="{00000000-0005-0000-0000-0000F00A0000}"/>
    <cellStyle name="Normal 10 4 3 3 2" xfId="2785" xr:uid="{00000000-0005-0000-0000-0000F10A0000}"/>
    <cellStyle name="Normal 10 4 3 3 2 2" xfId="2786" xr:uid="{00000000-0005-0000-0000-0000F20A0000}"/>
    <cellStyle name="Normal 10 4 3 3 2 2 2" xfId="2787" xr:uid="{00000000-0005-0000-0000-0000F30A0000}"/>
    <cellStyle name="Normal 10 4 3 3 2 2 3" xfId="2788" xr:uid="{00000000-0005-0000-0000-0000F40A0000}"/>
    <cellStyle name="Normal 10 4 3 3 2 3" xfId="2789" xr:uid="{00000000-0005-0000-0000-0000F50A0000}"/>
    <cellStyle name="Normal 10 4 3 3 2 4" xfId="2790" xr:uid="{00000000-0005-0000-0000-0000F60A0000}"/>
    <cellStyle name="Normal 10 4 3 3 3" xfId="2791" xr:uid="{00000000-0005-0000-0000-0000F70A0000}"/>
    <cellStyle name="Normal 10 4 3 3 3 2" xfId="2792" xr:uid="{00000000-0005-0000-0000-0000F80A0000}"/>
    <cellStyle name="Normal 10 4 3 3 3 2 2" xfId="2793" xr:uid="{00000000-0005-0000-0000-0000F90A0000}"/>
    <cellStyle name="Normal 10 4 3 3 3 2 3" xfId="2794" xr:uid="{00000000-0005-0000-0000-0000FA0A0000}"/>
    <cellStyle name="Normal 10 4 3 3 3 3" xfId="2795" xr:uid="{00000000-0005-0000-0000-0000FB0A0000}"/>
    <cellStyle name="Normal 10 4 3 3 3 4" xfId="2796" xr:uid="{00000000-0005-0000-0000-0000FC0A0000}"/>
    <cellStyle name="Normal 10 4 3 3 4" xfId="2797" xr:uid="{00000000-0005-0000-0000-0000FD0A0000}"/>
    <cellStyle name="Normal 10 4 3 3 4 2" xfId="2798" xr:uid="{00000000-0005-0000-0000-0000FE0A0000}"/>
    <cellStyle name="Normal 10 4 3 3 4 2 2" xfId="2799" xr:uid="{00000000-0005-0000-0000-0000FF0A0000}"/>
    <cellStyle name="Normal 10 4 3 3 4 2 3" xfId="2800" xr:uid="{00000000-0005-0000-0000-0000000B0000}"/>
    <cellStyle name="Normal 10 4 3 3 4 3" xfId="2801" xr:uid="{00000000-0005-0000-0000-0000010B0000}"/>
    <cellStyle name="Normal 10 4 3 3 4 4" xfId="2802" xr:uid="{00000000-0005-0000-0000-0000020B0000}"/>
    <cellStyle name="Normal 10 4 3 3 5" xfId="2803" xr:uid="{00000000-0005-0000-0000-0000030B0000}"/>
    <cellStyle name="Normal 10 4 3 3 5 2" xfId="2804" xr:uid="{00000000-0005-0000-0000-0000040B0000}"/>
    <cellStyle name="Normal 10 4 3 3 5 3" xfId="2805" xr:uid="{00000000-0005-0000-0000-0000050B0000}"/>
    <cellStyle name="Normal 10 4 3 3 6" xfId="2806" xr:uid="{00000000-0005-0000-0000-0000060B0000}"/>
    <cellStyle name="Normal 10 4 3 3 7" xfId="2807" xr:uid="{00000000-0005-0000-0000-0000070B0000}"/>
    <cellStyle name="Normal 10 4 3 4" xfId="2808" xr:uid="{00000000-0005-0000-0000-0000080B0000}"/>
    <cellStyle name="Normal 10 4 3 4 2" xfId="2809" xr:uid="{00000000-0005-0000-0000-0000090B0000}"/>
    <cellStyle name="Normal 10 4 3 4 2 2" xfId="2810" xr:uid="{00000000-0005-0000-0000-00000A0B0000}"/>
    <cellStyle name="Normal 10 4 3 4 2 3" xfId="2811" xr:uid="{00000000-0005-0000-0000-00000B0B0000}"/>
    <cellStyle name="Normal 10 4 3 4 3" xfId="2812" xr:uid="{00000000-0005-0000-0000-00000C0B0000}"/>
    <cellStyle name="Normal 10 4 3 4 4" xfId="2813" xr:uid="{00000000-0005-0000-0000-00000D0B0000}"/>
    <cellStyle name="Normal 10 4 3 5" xfId="2814" xr:uid="{00000000-0005-0000-0000-00000E0B0000}"/>
    <cellStyle name="Normal 10 4 3 5 2" xfId="2815" xr:uid="{00000000-0005-0000-0000-00000F0B0000}"/>
    <cellStyle name="Normal 10 4 3 5 2 2" xfId="2816" xr:uid="{00000000-0005-0000-0000-0000100B0000}"/>
    <cellStyle name="Normal 10 4 3 5 2 3" xfId="2817" xr:uid="{00000000-0005-0000-0000-0000110B0000}"/>
    <cellStyle name="Normal 10 4 3 5 3" xfId="2818" xr:uid="{00000000-0005-0000-0000-0000120B0000}"/>
    <cellStyle name="Normal 10 4 3 5 4" xfId="2819" xr:uid="{00000000-0005-0000-0000-0000130B0000}"/>
    <cellStyle name="Normal 10 4 3 6" xfId="2820" xr:uid="{00000000-0005-0000-0000-0000140B0000}"/>
    <cellStyle name="Normal 10 4 3 6 2" xfId="2821" xr:uid="{00000000-0005-0000-0000-0000150B0000}"/>
    <cellStyle name="Normal 10 4 3 6 2 2" xfId="2822" xr:uid="{00000000-0005-0000-0000-0000160B0000}"/>
    <cellStyle name="Normal 10 4 3 6 2 3" xfId="2823" xr:uid="{00000000-0005-0000-0000-0000170B0000}"/>
    <cellStyle name="Normal 10 4 3 6 3" xfId="2824" xr:uid="{00000000-0005-0000-0000-0000180B0000}"/>
    <cellStyle name="Normal 10 4 3 6 4" xfId="2825" xr:uid="{00000000-0005-0000-0000-0000190B0000}"/>
    <cellStyle name="Normal 10 4 3 7" xfId="2826" xr:uid="{00000000-0005-0000-0000-00001A0B0000}"/>
    <cellStyle name="Normal 10 4 3 7 2" xfId="2827" xr:uid="{00000000-0005-0000-0000-00001B0B0000}"/>
    <cellStyle name="Normal 10 4 3 7 3" xfId="2828" xr:uid="{00000000-0005-0000-0000-00001C0B0000}"/>
    <cellStyle name="Normal 10 4 3 8" xfId="2829" xr:uid="{00000000-0005-0000-0000-00001D0B0000}"/>
    <cellStyle name="Normal 10 4 3 9" xfId="2830" xr:uid="{00000000-0005-0000-0000-00001E0B0000}"/>
    <cellStyle name="Normal 10 4 4" xfId="2831" xr:uid="{00000000-0005-0000-0000-00001F0B0000}"/>
    <cellStyle name="Normal 10 4 4 2" xfId="2832" xr:uid="{00000000-0005-0000-0000-0000200B0000}"/>
    <cellStyle name="Normal 10 4 4 2 2" xfId="2833" xr:uid="{00000000-0005-0000-0000-0000210B0000}"/>
    <cellStyle name="Normal 10 4 4 2 2 2" xfId="2834" xr:uid="{00000000-0005-0000-0000-0000220B0000}"/>
    <cellStyle name="Normal 10 4 4 2 2 2 2" xfId="2835" xr:uid="{00000000-0005-0000-0000-0000230B0000}"/>
    <cellStyle name="Normal 10 4 4 2 2 2 3" xfId="2836" xr:uid="{00000000-0005-0000-0000-0000240B0000}"/>
    <cellStyle name="Normal 10 4 4 2 2 3" xfId="2837" xr:uid="{00000000-0005-0000-0000-0000250B0000}"/>
    <cellStyle name="Normal 10 4 4 2 2 4" xfId="2838" xr:uid="{00000000-0005-0000-0000-0000260B0000}"/>
    <cellStyle name="Normal 10 4 4 2 3" xfId="2839" xr:uid="{00000000-0005-0000-0000-0000270B0000}"/>
    <cellStyle name="Normal 10 4 4 2 3 2" xfId="2840" xr:uid="{00000000-0005-0000-0000-0000280B0000}"/>
    <cellStyle name="Normal 10 4 4 2 3 2 2" xfId="2841" xr:uid="{00000000-0005-0000-0000-0000290B0000}"/>
    <cellStyle name="Normal 10 4 4 2 3 2 3" xfId="2842" xr:uid="{00000000-0005-0000-0000-00002A0B0000}"/>
    <cellStyle name="Normal 10 4 4 2 3 3" xfId="2843" xr:uid="{00000000-0005-0000-0000-00002B0B0000}"/>
    <cellStyle name="Normal 10 4 4 2 3 4" xfId="2844" xr:uid="{00000000-0005-0000-0000-00002C0B0000}"/>
    <cellStyle name="Normal 10 4 4 2 4" xfId="2845" xr:uid="{00000000-0005-0000-0000-00002D0B0000}"/>
    <cellStyle name="Normal 10 4 4 2 4 2" xfId="2846" xr:uid="{00000000-0005-0000-0000-00002E0B0000}"/>
    <cellStyle name="Normal 10 4 4 2 4 2 2" xfId="2847" xr:uid="{00000000-0005-0000-0000-00002F0B0000}"/>
    <cellStyle name="Normal 10 4 4 2 4 2 3" xfId="2848" xr:uid="{00000000-0005-0000-0000-0000300B0000}"/>
    <cellStyle name="Normal 10 4 4 2 4 3" xfId="2849" xr:uid="{00000000-0005-0000-0000-0000310B0000}"/>
    <cellStyle name="Normal 10 4 4 2 4 4" xfId="2850" xr:uid="{00000000-0005-0000-0000-0000320B0000}"/>
    <cellStyle name="Normal 10 4 4 2 5" xfId="2851" xr:uid="{00000000-0005-0000-0000-0000330B0000}"/>
    <cellStyle name="Normal 10 4 4 2 5 2" xfId="2852" xr:uid="{00000000-0005-0000-0000-0000340B0000}"/>
    <cellStyle name="Normal 10 4 4 2 5 3" xfId="2853" xr:uid="{00000000-0005-0000-0000-0000350B0000}"/>
    <cellStyle name="Normal 10 4 4 2 6" xfId="2854" xr:uid="{00000000-0005-0000-0000-0000360B0000}"/>
    <cellStyle name="Normal 10 4 4 2 7" xfId="2855" xr:uid="{00000000-0005-0000-0000-0000370B0000}"/>
    <cellStyle name="Normal 10 4 4 3" xfId="2856" xr:uid="{00000000-0005-0000-0000-0000380B0000}"/>
    <cellStyle name="Normal 10 4 4 3 2" xfId="2857" xr:uid="{00000000-0005-0000-0000-0000390B0000}"/>
    <cellStyle name="Normal 10 4 4 3 2 2" xfId="2858" xr:uid="{00000000-0005-0000-0000-00003A0B0000}"/>
    <cellStyle name="Normal 10 4 4 3 2 3" xfId="2859" xr:uid="{00000000-0005-0000-0000-00003B0B0000}"/>
    <cellStyle name="Normal 10 4 4 3 3" xfId="2860" xr:uid="{00000000-0005-0000-0000-00003C0B0000}"/>
    <cellStyle name="Normal 10 4 4 3 4" xfId="2861" xr:uid="{00000000-0005-0000-0000-00003D0B0000}"/>
    <cellStyle name="Normal 10 4 4 4" xfId="2862" xr:uid="{00000000-0005-0000-0000-00003E0B0000}"/>
    <cellStyle name="Normal 10 4 4 4 2" xfId="2863" xr:uid="{00000000-0005-0000-0000-00003F0B0000}"/>
    <cellStyle name="Normal 10 4 4 4 2 2" xfId="2864" xr:uid="{00000000-0005-0000-0000-0000400B0000}"/>
    <cellStyle name="Normal 10 4 4 4 2 3" xfId="2865" xr:uid="{00000000-0005-0000-0000-0000410B0000}"/>
    <cellStyle name="Normal 10 4 4 4 3" xfId="2866" xr:uid="{00000000-0005-0000-0000-0000420B0000}"/>
    <cellStyle name="Normal 10 4 4 4 4" xfId="2867" xr:uid="{00000000-0005-0000-0000-0000430B0000}"/>
    <cellStyle name="Normal 10 4 4 5" xfId="2868" xr:uid="{00000000-0005-0000-0000-0000440B0000}"/>
    <cellStyle name="Normal 10 4 4 5 2" xfId="2869" xr:uid="{00000000-0005-0000-0000-0000450B0000}"/>
    <cellStyle name="Normal 10 4 4 5 2 2" xfId="2870" xr:uid="{00000000-0005-0000-0000-0000460B0000}"/>
    <cellStyle name="Normal 10 4 4 5 2 3" xfId="2871" xr:uid="{00000000-0005-0000-0000-0000470B0000}"/>
    <cellStyle name="Normal 10 4 4 5 3" xfId="2872" xr:uid="{00000000-0005-0000-0000-0000480B0000}"/>
    <cellStyle name="Normal 10 4 4 5 4" xfId="2873" xr:uid="{00000000-0005-0000-0000-0000490B0000}"/>
    <cellStyle name="Normal 10 4 4 6" xfId="2874" xr:uid="{00000000-0005-0000-0000-00004A0B0000}"/>
    <cellStyle name="Normal 10 4 4 6 2" xfId="2875" xr:uid="{00000000-0005-0000-0000-00004B0B0000}"/>
    <cellStyle name="Normal 10 4 4 6 3" xfId="2876" xr:uid="{00000000-0005-0000-0000-00004C0B0000}"/>
    <cellStyle name="Normal 10 4 4 7" xfId="2877" xr:uid="{00000000-0005-0000-0000-00004D0B0000}"/>
    <cellStyle name="Normal 10 4 4 8" xfId="2878" xr:uid="{00000000-0005-0000-0000-00004E0B0000}"/>
    <cellStyle name="Normal 10 4 4 9" xfId="2879" xr:uid="{00000000-0005-0000-0000-00004F0B0000}"/>
    <cellStyle name="Normal 10 4 5" xfId="2880" xr:uid="{00000000-0005-0000-0000-0000500B0000}"/>
    <cellStyle name="Normal 10 4 5 2" xfId="2881" xr:uid="{00000000-0005-0000-0000-0000510B0000}"/>
    <cellStyle name="Normal 10 4 5 2 2" xfId="2882" xr:uid="{00000000-0005-0000-0000-0000520B0000}"/>
    <cellStyle name="Normal 10 4 5 2 2 2" xfId="2883" xr:uid="{00000000-0005-0000-0000-0000530B0000}"/>
    <cellStyle name="Normal 10 4 5 2 2 2 2" xfId="2884" xr:uid="{00000000-0005-0000-0000-0000540B0000}"/>
    <cellStyle name="Normal 10 4 5 2 2 2 3" xfId="2885" xr:uid="{00000000-0005-0000-0000-0000550B0000}"/>
    <cellStyle name="Normal 10 4 5 2 2 3" xfId="2886" xr:uid="{00000000-0005-0000-0000-0000560B0000}"/>
    <cellStyle name="Normal 10 4 5 2 2 4" xfId="2887" xr:uid="{00000000-0005-0000-0000-0000570B0000}"/>
    <cellStyle name="Normal 10 4 5 2 3" xfId="2888" xr:uid="{00000000-0005-0000-0000-0000580B0000}"/>
    <cellStyle name="Normal 10 4 5 2 3 2" xfId="2889" xr:uid="{00000000-0005-0000-0000-0000590B0000}"/>
    <cellStyle name="Normal 10 4 5 2 3 2 2" xfId="2890" xr:uid="{00000000-0005-0000-0000-00005A0B0000}"/>
    <cellStyle name="Normal 10 4 5 2 3 2 3" xfId="2891" xr:uid="{00000000-0005-0000-0000-00005B0B0000}"/>
    <cellStyle name="Normal 10 4 5 2 3 3" xfId="2892" xr:uid="{00000000-0005-0000-0000-00005C0B0000}"/>
    <cellStyle name="Normal 10 4 5 2 3 4" xfId="2893" xr:uid="{00000000-0005-0000-0000-00005D0B0000}"/>
    <cellStyle name="Normal 10 4 5 2 4" xfId="2894" xr:uid="{00000000-0005-0000-0000-00005E0B0000}"/>
    <cellStyle name="Normal 10 4 5 2 4 2" xfId="2895" xr:uid="{00000000-0005-0000-0000-00005F0B0000}"/>
    <cellStyle name="Normal 10 4 5 2 4 2 2" xfId="2896" xr:uid="{00000000-0005-0000-0000-0000600B0000}"/>
    <cellStyle name="Normal 10 4 5 2 4 2 3" xfId="2897" xr:uid="{00000000-0005-0000-0000-0000610B0000}"/>
    <cellStyle name="Normal 10 4 5 2 4 3" xfId="2898" xr:uid="{00000000-0005-0000-0000-0000620B0000}"/>
    <cellStyle name="Normal 10 4 5 2 4 4" xfId="2899" xr:uid="{00000000-0005-0000-0000-0000630B0000}"/>
    <cellStyle name="Normal 10 4 5 2 5" xfId="2900" xr:uid="{00000000-0005-0000-0000-0000640B0000}"/>
    <cellStyle name="Normal 10 4 5 2 5 2" xfId="2901" xr:uid="{00000000-0005-0000-0000-0000650B0000}"/>
    <cellStyle name="Normal 10 4 5 2 5 3" xfId="2902" xr:uid="{00000000-0005-0000-0000-0000660B0000}"/>
    <cellStyle name="Normal 10 4 5 2 6" xfId="2903" xr:uid="{00000000-0005-0000-0000-0000670B0000}"/>
    <cellStyle name="Normal 10 4 5 2 7" xfId="2904" xr:uid="{00000000-0005-0000-0000-0000680B0000}"/>
    <cellStyle name="Normal 10 4 5 3" xfId="2905" xr:uid="{00000000-0005-0000-0000-0000690B0000}"/>
    <cellStyle name="Normal 10 4 5 3 2" xfId="2906" xr:uid="{00000000-0005-0000-0000-00006A0B0000}"/>
    <cellStyle name="Normal 10 4 5 3 2 2" xfId="2907" xr:uid="{00000000-0005-0000-0000-00006B0B0000}"/>
    <cellStyle name="Normal 10 4 5 3 2 3" xfId="2908" xr:uid="{00000000-0005-0000-0000-00006C0B0000}"/>
    <cellStyle name="Normal 10 4 5 3 3" xfId="2909" xr:uid="{00000000-0005-0000-0000-00006D0B0000}"/>
    <cellStyle name="Normal 10 4 5 3 4" xfId="2910" xr:uid="{00000000-0005-0000-0000-00006E0B0000}"/>
    <cellStyle name="Normal 10 4 5 4" xfId="2911" xr:uid="{00000000-0005-0000-0000-00006F0B0000}"/>
    <cellStyle name="Normal 10 4 5 4 2" xfId="2912" xr:uid="{00000000-0005-0000-0000-0000700B0000}"/>
    <cellStyle name="Normal 10 4 5 4 2 2" xfId="2913" xr:uid="{00000000-0005-0000-0000-0000710B0000}"/>
    <cellStyle name="Normal 10 4 5 4 2 3" xfId="2914" xr:uid="{00000000-0005-0000-0000-0000720B0000}"/>
    <cellStyle name="Normal 10 4 5 4 3" xfId="2915" xr:uid="{00000000-0005-0000-0000-0000730B0000}"/>
    <cellStyle name="Normal 10 4 5 4 4" xfId="2916" xr:uid="{00000000-0005-0000-0000-0000740B0000}"/>
    <cellStyle name="Normal 10 4 5 5" xfId="2917" xr:uid="{00000000-0005-0000-0000-0000750B0000}"/>
    <cellStyle name="Normal 10 4 5 5 2" xfId="2918" xr:uid="{00000000-0005-0000-0000-0000760B0000}"/>
    <cellStyle name="Normal 10 4 5 5 2 2" xfId="2919" xr:uid="{00000000-0005-0000-0000-0000770B0000}"/>
    <cellStyle name="Normal 10 4 5 5 2 3" xfId="2920" xr:uid="{00000000-0005-0000-0000-0000780B0000}"/>
    <cellStyle name="Normal 10 4 5 5 3" xfId="2921" xr:uid="{00000000-0005-0000-0000-0000790B0000}"/>
    <cellStyle name="Normal 10 4 5 5 4" xfId="2922" xr:uid="{00000000-0005-0000-0000-00007A0B0000}"/>
    <cellStyle name="Normal 10 4 5 6" xfId="2923" xr:uid="{00000000-0005-0000-0000-00007B0B0000}"/>
    <cellStyle name="Normal 10 4 5 6 2" xfId="2924" xr:uid="{00000000-0005-0000-0000-00007C0B0000}"/>
    <cellStyle name="Normal 10 4 5 6 3" xfId="2925" xr:uid="{00000000-0005-0000-0000-00007D0B0000}"/>
    <cellStyle name="Normal 10 4 5 7" xfId="2926" xr:uid="{00000000-0005-0000-0000-00007E0B0000}"/>
    <cellStyle name="Normal 10 4 5 8" xfId="2927" xr:uid="{00000000-0005-0000-0000-00007F0B0000}"/>
    <cellStyle name="Normal 10 4 5 9" xfId="2928" xr:uid="{00000000-0005-0000-0000-0000800B0000}"/>
    <cellStyle name="Normal 10 4 6" xfId="2929" xr:uid="{00000000-0005-0000-0000-0000810B0000}"/>
    <cellStyle name="Normal 10 4 6 2" xfId="2930" xr:uid="{00000000-0005-0000-0000-0000820B0000}"/>
    <cellStyle name="Normal 10 4 6 3" xfId="2931" xr:uid="{00000000-0005-0000-0000-0000830B0000}"/>
    <cellStyle name="Normal 10 4 7" xfId="2932" xr:uid="{00000000-0005-0000-0000-0000840B0000}"/>
    <cellStyle name="Normal 10 4 7 2" xfId="2933" xr:uid="{00000000-0005-0000-0000-0000850B0000}"/>
    <cellStyle name="Normal 10 4 8" xfId="2934" xr:uid="{00000000-0005-0000-0000-0000860B0000}"/>
    <cellStyle name="Normal 10 4 8 2" xfId="2935" xr:uid="{00000000-0005-0000-0000-0000870B0000}"/>
    <cellStyle name="Normal 10 4 8 2 2" xfId="2936" xr:uid="{00000000-0005-0000-0000-0000880B0000}"/>
    <cellStyle name="Normal 10 4 8 2 2 2" xfId="2937" xr:uid="{00000000-0005-0000-0000-0000890B0000}"/>
    <cellStyle name="Normal 10 4 8 2 2 3" xfId="2938" xr:uid="{00000000-0005-0000-0000-00008A0B0000}"/>
    <cellStyle name="Normal 10 4 8 2 3" xfId="2939" xr:uid="{00000000-0005-0000-0000-00008B0B0000}"/>
    <cellStyle name="Normal 10 4 8 2 4" xfId="2940" xr:uid="{00000000-0005-0000-0000-00008C0B0000}"/>
    <cellStyle name="Normal 10 4 8 3" xfId="2941" xr:uid="{00000000-0005-0000-0000-00008D0B0000}"/>
    <cellStyle name="Normal 10 4 8 3 2" xfId="2942" xr:uid="{00000000-0005-0000-0000-00008E0B0000}"/>
    <cellStyle name="Normal 10 4 8 3 3" xfId="2943" xr:uid="{00000000-0005-0000-0000-00008F0B0000}"/>
    <cellStyle name="Normal 10 4 8 4" xfId="2944" xr:uid="{00000000-0005-0000-0000-0000900B0000}"/>
    <cellStyle name="Normal 10 4 8 5" xfId="2945" xr:uid="{00000000-0005-0000-0000-0000910B0000}"/>
    <cellStyle name="Normal 10 4 9" xfId="2946" xr:uid="{00000000-0005-0000-0000-0000920B0000}"/>
    <cellStyle name="Normal 10 4 9 2" xfId="2947" xr:uid="{00000000-0005-0000-0000-0000930B0000}"/>
    <cellStyle name="Normal 10 4 9 2 2" xfId="2948" xr:uid="{00000000-0005-0000-0000-0000940B0000}"/>
    <cellStyle name="Normal 10 4 9 2 3" xfId="2949" xr:uid="{00000000-0005-0000-0000-0000950B0000}"/>
    <cellStyle name="Normal 10 4 9 3" xfId="2950" xr:uid="{00000000-0005-0000-0000-0000960B0000}"/>
    <cellStyle name="Normal 10 4 9 4" xfId="2951" xr:uid="{00000000-0005-0000-0000-0000970B0000}"/>
    <cellStyle name="Normal 10 5" xfId="2952" xr:uid="{00000000-0005-0000-0000-0000980B0000}"/>
    <cellStyle name="Normal 10 5 2" xfId="2953" xr:uid="{00000000-0005-0000-0000-0000990B0000}"/>
    <cellStyle name="Normal 10 6" xfId="43913" xr:uid="{00000000-0005-0000-0000-00009A0B0000}"/>
    <cellStyle name="Normal 100" xfId="2954" xr:uid="{00000000-0005-0000-0000-00009B0B0000}"/>
    <cellStyle name="Normal 100 2" xfId="43921" xr:uid="{00000000-0005-0000-0000-00009C0B0000}"/>
    <cellStyle name="Normal 101" xfId="2955" xr:uid="{00000000-0005-0000-0000-00009D0B0000}"/>
    <cellStyle name="Normal 102" xfId="2956" xr:uid="{00000000-0005-0000-0000-00009E0B0000}"/>
    <cellStyle name="Normal 103" xfId="2957" xr:uid="{00000000-0005-0000-0000-00009F0B0000}"/>
    <cellStyle name="Normal 104" xfId="43" xr:uid="{00000000-0005-0000-0000-0000A00B0000}"/>
    <cellStyle name="Normal 104 2" xfId="43901" xr:uid="{00000000-0005-0000-0000-0000A10B0000}"/>
    <cellStyle name="Normal 104 3" xfId="43926" xr:uid="{00000000-0005-0000-0000-0000A20B0000}"/>
    <cellStyle name="Normal 105" xfId="2958" xr:uid="{00000000-0005-0000-0000-0000A30B0000}"/>
    <cellStyle name="Normal 106" xfId="46" xr:uid="{00000000-0005-0000-0000-0000A40B0000}"/>
    <cellStyle name="Normal 107" xfId="2959" xr:uid="{00000000-0005-0000-0000-0000A50B0000}"/>
    <cellStyle name="Normal 107 2" xfId="2960" xr:uid="{00000000-0005-0000-0000-0000A60B0000}"/>
    <cellStyle name="Normal 108" xfId="2961" xr:uid="{00000000-0005-0000-0000-0000A70B0000}"/>
    <cellStyle name="Normal 109" xfId="2962" xr:uid="{00000000-0005-0000-0000-0000A80B0000}"/>
    <cellStyle name="Normal 11" xfId="2963" xr:uid="{00000000-0005-0000-0000-0000A90B0000}"/>
    <cellStyle name="Normal 11 2" xfId="2964" xr:uid="{00000000-0005-0000-0000-0000AA0B0000}"/>
    <cellStyle name="Normal 11 2 2" xfId="2965" xr:uid="{00000000-0005-0000-0000-0000AB0B0000}"/>
    <cellStyle name="Normal 11 2 2 2" xfId="2966" xr:uid="{00000000-0005-0000-0000-0000AC0B0000}"/>
    <cellStyle name="Normal 11 2 2 2 2" xfId="2967" xr:uid="{00000000-0005-0000-0000-0000AD0B0000}"/>
    <cellStyle name="Normal 11 2 2 2 2 2" xfId="2968" xr:uid="{00000000-0005-0000-0000-0000AE0B0000}"/>
    <cellStyle name="Normal 11 2 2 2 2 3" xfId="2969" xr:uid="{00000000-0005-0000-0000-0000AF0B0000}"/>
    <cellStyle name="Normal 11 2 2 2 3" xfId="2970" xr:uid="{00000000-0005-0000-0000-0000B00B0000}"/>
    <cellStyle name="Normal 11 2 2 2 4" xfId="2971" xr:uid="{00000000-0005-0000-0000-0000B10B0000}"/>
    <cellStyle name="Normal 11 2 2 3" xfId="2972" xr:uid="{00000000-0005-0000-0000-0000B20B0000}"/>
    <cellStyle name="Normal 11 2 2 3 2" xfId="2973" xr:uid="{00000000-0005-0000-0000-0000B30B0000}"/>
    <cellStyle name="Normal 11 2 2 3 2 2" xfId="2974" xr:uid="{00000000-0005-0000-0000-0000B40B0000}"/>
    <cellStyle name="Normal 11 2 2 3 2 3" xfId="2975" xr:uid="{00000000-0005-0000-0000-0000B50B0000}"/>
    <cellStyle name="Normal 11 2 2 3 3" xfId="2976" xr:uid="{00000000-0005-0000-0000-0000B60B0000}"/>
    <cellStyle name="Normal 11 2 2 3 4" xfId="2977" xr:uid="{00000000-0005-0000-0000-0000B70B0000}"/>
    <cellStyle name="Normal 11 2 2 4" xfId="2978" xr:uid="{00000000-0005-0000-0000-0000B80B0000}"/>
    <cellStyle name="Normal 11 2 2 4 2" xfId="2979" xr:uid="{00000000-0005-0000-0000-0000B90B0000}"/>
    <cellStyle name="Normal 11 2 2 4 2 2" xfId="2980" xr:uid="{00000000-0005-0000-0000-0000BA0B0000}"/>
    <cellStyle name="Normal 11 2 2 4 2 3" xfId="2981" xr:uid="{00000000-0005-0000-0000-0000BB0B0000}"/>
    <cellStyle name="Normal 11 2 2 4 3" xfId="2982" xr:uid="{00000000-0005-0000-0000-0000BC0B0000}"/>
    <cellStyle name="Normal 11 2 2 4 4" xfId="2983" xr:uid="{00000000-0005-0000-0000-0000BD0B0000}"/>
    <cellStyle name="Normal 11 2 2 5" xfId="2984" xr:uid="{00000000-0005-0000-0000-0000BE0B0000}"/>
    <cellStyle name="Normal 11 2 2 5 2" xfId="2985" xr:uid="{00000000-0005-0000-0000-0000BF0B0000}"/>
    <cellStyle name="Normal 11 2 2 5 3" xfId="2986" xr:uid="{00000000-0005-0000-0000-0000C00B0000}"/>
    <cellStyle name="Normal 11 2 2 6" xfId="2987" xr:uid="{00000000-0005-0000-0000-0000C10B0000}"/>
    <cellStyle name="Normal 11 2 2 7" xfId="2988" xr:uid="{00000000-0005-0000-0000-0000C20B0000}"/>
    <cellStyle name="Normal 11 2 2 8" xfId="2989" xr:uid="{00000000-0005-0000-0000-0000C30B0000}"/>
    <cellStyle name="Normal 11 2 3" xfId="2990" xr:uid="{00000000-0005-0000-0000-0000C40B0000}"/>
    <cellStyle name="Normal 11 2 4" xfId="2991" xr:uid="{00000000-0005-0000-0000-0000C50B0000}"/>
    <cellStyle name="Normal 11 2 4 2" xfId="2992" xr:uid="{00000000-0005-0000-0000-0000C60B0000}"/>
    <cellStyle name="Normal 11 2 4 2 2" xfId="2993" xr:uid="{00000000-0005-0000-0000-0000C70B0000}"/>
    <cellStyle name="Normal 11 2 4 2 2 2" xfId="2994" xr:uid="{00000000-0005-0000-0000-0000C80B0000}"/>
    <cellStyle name="Normal 11 2 4 2 2 3" xfId="2995" xr:uid="{00000000-0005-0000-0000-0000C90B0000}"/>
    <cellStyle name="Normal 11 2 4 2 3" xfId="2996" xr:uid="{00000000-0005-0000-0000-0000CA0B0000}"/>
    <cellStyle name="Normal 11 2 4 2 4" xfId="2997" xr:uid="{00000000-0005-0000-0000-0000CB0B0000}"/>
    <cellStyle name="Normal 11 2 4 3" xfId="2998" xr:uid="{00000000-0005-0000-0000-0000CC0B0000}"/>
    <cellStyle name="Normal 11 2 4 3 2" xfId="2999" xr:uid="{00000000-0005-0000-0000-0000CD0B0000}"/>
    <cellStyle name="Normal 11 2 4 3 2 2" xfId="3000" xr:uid="{00000000-0005-0000-0000-0000CE0B0000}"/>
    <cellStyle name="Normal 11 2 4 3 2 3" xfId="3001" xr:uid="{00000000-0005-0000-0000-0000CF0B0000}"/>
    <cellStyle name="Normal 11 2 4 3 3" xfId="3002" xr:uid="{00000000-0005-0000-0000-0000D00B0000}"/>
    <cellStyle name="Normal 11 2 4 3 4" xfId="3003" xr:uid="{00000000-0005-0000-0000-0000D10B0000}"/>
    <cellStyle name="Normal 11 2 4 4" xfId="3004" xr:uid="{00000000-0005-0000-0000-0000D20B0000}"/>
    <cellStyle name="Normal 11 2 4 4 2" xfId="3005" xr:uid="{00000000-0005-0000-0000-0000D30B0000}"/>
    <cellStyle name="Normal 11 2 4 4 2 2" xfId="3006" xr:uid="{00000000-0005-0000-0000-0000D40B0000}"/>
    <cellStyle name="Normal 11 2 4 4 2 3" xfId="3007" xr:uid="{00000000-0005-0000-0000-0000D50B0000}"/>
    <cellStyle name="Normal 11 2 4 4 3" xfId="3008" xr:uid="{00000000-0005-0000-0000-0000D60B0000}"/>
    <cellStyle name="Normal 11 2 4 4 4" xfId="3009" xr:uid="{00000000-0005-0000-0000-0000D70B0000}"/>
    <cellStyle name="Normal 11 2 4 5" xfId="3010" xr:uid="{00000000-0005-0000-0000-0000D80B0000}"/>
    <cellStyle name="Normal 11 2 4 5 2" xfId="3011" xr:uid="{00000000-0005-0000-0000-0000D90B0000}"/>
    <cellStyle name="Normal 11 2 4 5 3" xfId="3012" xr:uid="{00000000-0005-0000-0000-0000DA0B0000}"/>
    <cellStyle name="Normal 11 2 4 6" xfId="3013" xr:uid="{00000000-0005-0000-0000-0000DB0B0000}"/>
    <cellStyle name="Normal 11 2 4 7" xfId="3014" xr:uid="{00000000-0005-0000-0000-0000DC0B0000}"/>
    <cellStyle name="Normal 11 2 5" xfId="3015" xr:uid="{00000000-0005-0000-0000-0000DD0B0000}"/>
    <cellStyle name="Normal 11 3" xfId="3016" xr:uid="{00000000-0005-0000-0000-0000DE0B0000}"/>
    <cellStyle name="Normal 11 3 10" xfId="3017" xr:uid="{00000000-0005-0000-0000-0000DF0B0000}"/>
    <cellStyle name="Normal 11 3 2" xfId="3018" xr:uid="{00000000-0005-0000-0000-0000E00B0000}"/>
    <cellStyle name="Normal 11 3 2 2" xfId="3019" xr:uid="{00000000-0005-0000-0000-0000E10B0000}"/>
    <cellStyle name="Normal 11 3 2 2 2" xfId="3020" xr:uid="{00000000-0005-0000-0000-0000E20B0000}"/>
    <cellStyle name="Normal 11 3 2 2 2 2" xfId="3021" xr:uid="{00000000-0005-0000-0000-0000E30B0000}"/>
    <cellStyle name="Normal 11 3 2 2 2 2 2" xfId="3022" xr:uid="{00000000-0005-0000-0000-0000E40B0000}"/>
    <cellStyle name="Normal 11 3 2 2 2 2 3" xfId="3023" xr:uid="{00000000-0005-0000-0000-0000E50B0000}"/>
    <cellStyle name="Normal 11 3 2 2 2 3" xfId="3024" xr:uid="{00000000-0005-0000-0000-0000E60B0000}"/>
    <cellStyle name="Normal 11 3 2 2 2 4" xfId="3025" xr:uid="{00000000-0005-0000-0000-0000E70B0000}"/>
    <cellStyle name="Normal 11 3 2 2 3" xfId="3026" xr:uid="{00000000-0005-0000-0000-0000E80B0000}"/>
    <cellStyle name="Normal 11 3 2 2 3 2" xfId="3027" xr:uid="{00000000-0005-0000-0000-0000E90B0000}"/>
    <cellStyle name="Normal 11 3 2 2 3 2 2" xfId="3028" xr:uid="{00000000-0005-0000-0000-0000EA0B0000}"/>
    <cellStyle name="Normal 11 3 2 2 3 2 3" xfId="3029" xr:uid="{00000000-0005-0000-0000-0000EB0B0000}"/>
    <cellStyle name="Normal 11 3 2 2 3 3" xfId="3030" xr:uid="{00000000-0005-0000-0000-0000EC0B0000}"/>
    <cellStyle name="Normal 11 3 2 2 3 4" xfId="3031" xr:uid="{00000000-0005-0000-0000-0000ED0B0000}"/>
    <cellStyle name="Normal 11 3 2 2 4" xfId="3032" xr:uid="{00000000-0005-0000-0000-0000EE0B0000}"/>
    <cellStyle name="Normal 11 3 2 2 4 2" xfId="3033" xr:uid="{00000000-0005-0000-0000-0000EF0B0000}"/>
    <cellStyle name="Normal 11 3 2 2 4 2 2" xfId="3034" xr:uid="{00000000-0005-0000-0000-0000F00B0000}"/>
    <cellStyle name="Normal 11 3 2 2 4 2 3" xfId="3035" xr:uid="{00000000-0005-0000-0000-0000F10B0000}"/>
    <cellStyle name="Normal 11 3 2 2 4 3" xfId="3036" xr:uid="{00000000-0005-0000-0000-0000F20B0000}"/>
    <cellStyle name="Normal 11 3 2 2 4 4" xfId="3037" xr:uid="{00000000-0005-0000-0000-0000F30B0000}"/>
    <cellStyle name="Normal 11 3 2 2 5" xfId="3038" xr:uid="{00000000-0005-0000-0000-0000F40B0000}"/>
    <cellStyle name="Normal 11 3 2 2 5 2" xfId="3039" xr:uid="{00000000-0005-0000-0000-0000F50B0000}"/>
    <cellStyle name="Normal 11 3 2 2 5 3" xfId="3040" xr:uid="{00000000-0005-0000-0000-0000F60B0000}"/>
    <cellStyle name="Normal 11 3 2 2 6" xfId="3041" xr:uid="{00000000-0005-0000-0000-0000F70B0000}"/>
    <cellStyle name="Normal 11 3 2 2 7" xfId="3042" xr:uid="{00000000-0005-0000-0000-0000F80B0000}"/>
    <cellStyle name="Normal 11 3 2 3" xfId="3043" xr:uid="{00000000-0005-0000-0000-0000F90B0000}"/>
    <cellStyle name="Normal 11 3 2 3 2" xfId="3044" xr:uid="{00000000-0005-0000-0000-0000FA0B0000}"/>
    <cellStyle name="Normal 11 3 2 3 2 2" xfId="3045" xr:uid="{00000000-0005-0000-0000-0000FB0B0000}"/>
    <cellStyle name="Normal 11 3 2 3 2 3" xfId="3046" xr:uid="{00000000-0005-0000-0000-0000FC0B0000}"/>
    <cellStyle name="Normal 11 3 2 3 3" xfId="3047" xr:uid="{00000000-0005-0000-0000-0000FD0B0000}"/>
    <cellStyle name="Normal 11 3 2 3 4" xfId="3048" xr:uid="{00000000-0005-0000-0000-0000FE0B0000}"/>
    <cellStyle name="Normal 11 3 2 4" xfId="3049" xr:uid="{00000000-0005-0000-0000-0000FF0B0000}"/>
    <cellStyle name="Normal 11 3 2 4 2" xfId="3050" xr:uid="{00000000-0005-0000-0000-0000000C0000}"/>
    <cellStyle name="Normal 11 3 2 4 2 2" xfId="3051" xr:uid="{00000000-0005-0000-0000-0000010C0000}"/>
    <cellStyle name="Normal 11 3 2 4 2 3" xfId="3052" xr:uid="{00000000-0005-0000-0000-0000020C0000}"/>
    <cellStyle name="Normal 11 3 2 4 3" xfId="3053" xr:uid="{00000000-0005-0000-0000-0000030C0000}"/>
    <cellStyle name="Normal 11 3 2 4 4" xfId="3054" xr:uid="{00000000-0005-0000-0000-0000040C0000}"/>
    <cellStyle name="Normal 11 3 2 5" xfId="3055" xr:uid="{00000000-0005-0000-0000-0000050C0000}"/>
    <cellStyle name="Normal 11 3 2 5 2" xfId="3056" xr:uid="{00000000-0005-0000-0000-0000060C0000}"/>
    <cellStyle name="Normal 11 3 2 5 2 2" xfId="3057" xr:uid="{00000000-0005-0000-0000-0000070C0000}"/>
    <cellStyle name="Normal 11 3 2 5 2 3" xfId="3058" xr:uid="{00000000-0005-0000-0000-0000080C0000}"/>
    <cellStyle name="Normal 11 3 2 5 3" xfId="3059" xr:uid="{00000000-0005-0000-0000-0000090C0000}"/>
    <cellStyle name="Normal 11 3 2 5 4" xfId="3060" xr:uid="{00000000-0005-0000-0000-00000A0C0000}"/>
    <cellStyle name="Normal 11 3 2 6" xfId="3061" xr:uid="{00000000-0005-0000-0000-00000B0C0000}"/>
    <cellStyle name="Normal 11 3 2 6 2" xfId="3062" xr:uid="{00000000-0005-0000-0000-00000C0C0000}"/>
    <cellStyle name="Normal 11 3 2 6 3" xfId="3063" xr:uid="{00000000-0005-0000-0000-00000D0C0000}"/>
    <cellStyle name="Normal 11 3 2 7" xfId="3064" xr:uid="{00000000-0005-0000-0000-00000E0C0000}"/>
    <cellStyle name="Normal 11 3 2 8" xfId="3065" xr:uid="{00000000-0005-0000-0000-00000F0C0000}"/>
    <cellStyle name="Normal 11 3 2 9" xfId="3066" xr:uid="{00000000-0005-0000-0000-0000100C0000}"/>
    <cellStyle name="Normal 11 3 3" xfId="3067" xr:uid="{00000000-0005-0000-0000-0000110C0000}"/>
    <cellStyle name="Normal 11 3 3 2" xfId="3068" xr:uid="{00000000-0005-0000-0000-0000120C0000}"/>
    <cellStyle name="Normal 11 3 3 2 2" xfId="3069" xr:uid="{00000000-0005-0000-0000-0000130C0000}"/>
    <cellStyle name="Normal 11 3 3 2 2 2" xfId="3070" xr:uid="{00000000-0005-0000-0000-0000140C0000}"/>
    <cellStyle name="Normal 11 3 3 2 2 3" xfId="3071" xr:uid="{00000000-0005-0000-0000-0000150C0000}"/>
    <cellStyle name="Normal 11 3 3 2 3" xfId="3072" xr:uid="{00000000-0005-0000-0000-0000160C0000}"/>
    <cellStyle name="Normal 11 3 3 2 4" xfId="3073" xr:uid="{00000000-0005-0000-0000-0000170C0000}"/>
    <cellStyle name="Normal 11 3 3 3" xfId="3074" xr:uid="{00000000-0005-0000-0000-0000180C0000}"/>
    <cellStyle name="Normal 11 3 3 3 2" xfId="3075" xr:uid="{00000000-0005-0000-0000-0000190C0000}"/>
    <cellStyle name="Normal 11 3 3 3 2 2" xfId="3076" xr:uid="{00000000-0005-0000-0000-00001A0C0000}"/>
    <cellStyle name="Normal 11 3 3 3 2 3" xfId="3077" xr:uid="{00000000-0005-0000-0000-00001B0C0000}"/>
    <cellStyle name="Normal 11 3 3 3 3" xfId="3078" xr:uid="{00000000-0005-0000-0000-00001C0C0000}"/>
    <cellStyle name="Normal 11 3 3 3 4" xfId="3079" xr:uid="{00000000-0005-0000-0000-00001D0C0000}"/>
    <cellStyle name="Normal 11 3 3 4" xfId="3080" xr:uid="{00000000-0005-0000-0000-00001E0C0000}"/>
    <cellStyle name="Normal 11 3 3 4 2" xfId="3081" xr:uid="{00000000-0005-0000-0000-00001F0C0000}"/>
    <cellStyle name="Normal 11 3 3 4 2 2" xfId="3082" xr:uid="{00000000-0005-0000-0000-0000200C0000}"/>
    <cellStyle name="Normal 11 3 3 4 2 3" xfId="3083" xr:uid="{00000000-0005-0000-0000-0000210C0000}"/>
    <cellStyle name="Normal 11 3 3 4 3" xfId="3084" xr:uid="{00000000-0005-0000-0000-0000220C0000}"/>
    <cellStyle name="Normal 11 3 3 4 4" xfId="3085" xr:uid="{00000000-0005-0000-0000-0000230C0000}"/>
    <cellStyle name="Normal 11 3 3 5" xfId="3086" xr:uid="{00000000-0005-0000-0000-0000240C0000}"/>
    <cellStyle name="Normal 11 3 3 5 2" xfId="3087" xr:uid="{00000000-0005-0000-0000-0000250C0000}"/>
    <cellStyle name="Normal 11 3 3 5 3" xfId="3088" xr:uid="{00000000-0005-0000-0000-0000260C0000}"/>
    <cellStyle name="Normal 11 3 3 6" xfId="3089" xr:uid="{00000000-0005-0000-0000-0000270C0000}"/>
    <cellStyle name="Normal 11 3 3 7" xfId="3090" xr:uid="{00000000-0005-0000-0000-0000280C0000}"/>
    <cellStyle name="Normal 11 3 4" xfId="3091" xr:uid="{00000000-0005-0000-0000-0000290C0000}"/>
    <cellStyle name="Normal 11 3 4 2" xfId="3092" xr:uid="{00000000-0005-0000-0000-00002A0C0000}"/>
    <cellStyle name="Normal 11 3 4 2 2" xfId="3093" xr:uid="{00000000-0005-0000-0000-00002B0C0000}"/>
    <cellStyle name="Normal 11 3 4 2 3" xfId="3094" xr:uid="{00000000-0005-0000-0000-00002C0C0000}"/>
    <cellStyle name="Normal 11 3 4 3" xfId="3095" xr:uid="{00000000-0005-0000-0000-00002D0C0000}"/>
    <cellStyle name="Normal 11 3 4 4" xfId="3096" xr:uid="{00000000-0005-0000-0000-00002E0C0000}"/>
    <cellStyle name="Normal 11 3 5" xfId="3097" xr:uid="{00000000-0005-0000-0000-00002F0C0000}"/>
    <cellStyle name="Normal 11 3 5 2" xfId="3098" xr:uid="{00000000-0005-0000-0000-0000300C0000}"/>
    <cellStyle name="Normal 11 3 5 2 2" xfId="3099" xr:uid="{00000000-0005-0000-0000-0000310C0000}"/>
    <cellStyle name="Normal 11 3 5 2 3" xfId="3100" xr:uid="{00000000-0005-0000-0000-0000320C0000}"/>
    <cellStyle name="Normal 11 3 5 3" xfId="3101" xr:uid="{00000000-0005-0000-0000-0000330C0000}"/>
    <cellStyle name="Normal 11 3 5 4" xfId="3102" xr:uid="{00000000-0005-0000-0000-0000340C0000}"/>
    <cellStyle name="Normal 11 3 6" xfId="3103" xr:uid="{00000000-0005-0000-0000-0000350C0000}"/>
    <cellStyle name="Normal 11 3 6 2" xfId="3104" xr:uid="{00000000-0005-0000-0000-0000360C0000}"/>
    <cellStyle name="Normal 11 3 6 2 2" xfId="3105" xr:uid="{00000000-0005-0000-0000-0000370C0000}"/>
    <cellStyle name="Normal 11 3 6 2 3" xfId="3106" xr:uid="{00000000-0005-0000-0000-0000380C0000}"/>
    <cellStyle name="Normal 11 3 6 3" xfId="3107" xr:uid="{00000000-0005-0000-0000-0000390C0000}"/>
    <cellStyle name="Normal 11 3 6 4" xfId="3108" xr:uid="{00000000-0005-0000-0000-00003A0C0000}"/>
    <cellStyle name="Normal 11 3 7" xfId="3109" xr:uid="{00000000-0005-0000-0000-00003B0C0000}"/>
    <cellStyle name="Normal 11 3 7 2" xfId="3110" xr:uid="{00000000-0005-0000-0000-00003C0C0000}"/>
    <cellStyle name="Normal 11 3 7 3" xfId="3111" xr:uid="{00000000-0005-0000-0000-00003D0C0000}"/>
    <cellStyle name="Normal 11 3 8" xfId="3112" xr:uid="{00000000-0005-0000-0000-00003E0C0000}"/>
    <cellStyle name="Normal 11 3 9" xfId="3113" xr:uid="{00000000-0005-0000-0000-00003F0C0000}"/>
    <cellStyle name="Normal 11 4" xfId="3114" xr:uid="{00000000-0005-0000-0000-0000400C0000}"/>
    <cellStyle name="Normal 11 4 10" xfId="3115" xr:uid="{00000000-0005-0000-0000-0000410C0000}"/>
    <cellStyle name="Normal 11 4 2" xfId="3116" xr:uid="{00000000-0005-0000-0000-0000420C0000}"/>
    <cellStyle name="Normal 11 4 2 2" xfId="3117" xr:uid="{00000000-0005-0000-0000-0000430C0000}"/>
    <cellStyle name="Normal 11 4 2 2 2" xfId="3118" xr:uid="{00000000-0005-0000-0000-0000440C0000}"/>
    <cellStyle name="Normal 11 4 2 2 2 2" xfId="3119" xr:uid="{00000000-0005-0000-0000-0000450C0000}"/>
    <cellStyle name="Normal 11 4 2 2 2 2 2" xfId="3120" xr:uid="{00000000-0005-0000-0000-0000460C0000}"/>
    <cellStyle name="Normal 11 4 2 2 2 2 3" xfId="3121" xr:uid="{00000000-0005-0000-0000-0000470C0000}"/>
    <cellStyle name="Normal 11 4 2 2 2 3" xfId="3122" xr:uid="{00000000-0005-0000-0000-0000480C0000}"/>
    <cellStyle name="Normal 11 4 2 2 2 4" xfId="3123" xr:uid="{00000000-0005-0000-0000-0000490C0000}"/>
    <cellStyle name="Normal 11 4 2 2 3" xfId="3124" xr:uid="{00000000-0005-0000-0000-00004A0C0000}"/>
    <cellStyle name="Normal 11 4 2 2 3 2" xfId="3125" xr:uid="{00000000-0005-0000-0000-00004B0C0000}"/>
    <cellStyle name="Normal 11 4 2 2 3 2 2" xfId="3126" xr:uid="{00000000-0005-0000-0000-00004C0C0000}"/>
    <cellStyle name="Normal 11 4 2 2 3 2 3" xfId="3127" xr:uid="{00000000-0005-0000-0000-00004D0C0000}"/>
    <cellStyle name="Normal 11 4 2 2 3 3" xfId="3128" xr:uid="{00000000-0005-0000-0000-00004E0C0000}"/>
    <cellStyle name="Normal 11 4 2 2 3 4" xfId="3129" xr:uid="{00000000-0005-0000-0000-00004F0C0000}"/>
    <cellStyle name="Normal 11 4 2 2 4" xfId="3130" xr:uid="{00000000-0005-0000-0000-0000500C0000}"/>
    <cellStyle name="Normal 11 4 2 2 4 2" xfId="3131" xr:uid="{00000000-0005-0000-0000-0000510C0000}"/>
    <cellStyle name="Normal 11 4 2 2 4 2 2" xfId="3132" xr:uid="{00000000-0005-0000-0000-0000520C0000}"/>
    <cellStyle name="Normal 11 4 2 2 4 2 3" xfId="3133" xr:uid="{00000000-0005-0000-0000-0000530C0000}"/>
    <cellStyle name="Normal 11 4 2 2 4 3" xfId="3134" xr:uid="{00000000-0005-0000-0000-0000540C0000}"/>
    <cellStyle name="Normal 11 4 2 2 4 4" xfId="3135" xr:uid="{00000000-0005-0000-0000-0000550C0000}"/>
    <cellStyle name="Normal 11 4 2 2 5" xfId="3136" xr:uid="{00000000-0005-0000-0000-0000560C0000}"/>
    <cellStyle name="Normal 11 4 2 2 5 2" xfId="3137" xr:uid="{00000000-0005-0000-0000-0000570C0000}"/>
    <cellStyle name="Normal 11 4 2 2 5 3" xfId="3138" xr:uid="{00000000-0005-0000-0000-0000580C0000}"/>
    <cellStyle name="Normal 11 4 2 2 6" xfId="3139" xr:uid="{00000000-0005-0000-0000-0000590C0000}"/>
    <cellStyle name="Normal 11 4 2 2 7" xfId="3140" xr:uid="{00000000-0005-0000-0000-00005A0C0000}"/>
    <cellStyle name="Normal 11 4 2 3" xfId="3141" xr:uid="{00000000-0005-0000-0000-00005B0C0000}"/>
    <cellStyle name="Normal 11 4 2 3 2" xfId="3142" xr:uid="{00000000-0005-0000-0000-00005C0C0000}"/>
    <cellStyle name="Normal 11 4 2 3 2 2" xfId="3143" xr:uid="{00000000-0005-0000-0000-00005D0C0000}"/>
    <cellStyle name="Normal 11 4 2 3 2 3" xfId="3144" xr:uid="{00000000-0005-0000-0000-00005E0C0000}"/>
    <cellStyle name="Normal 11 4 2 3 3" xfId="3145" xr:uid="{00000000-0005-0000-0000-00005F0C0000}"/>
    <cellStyle name="Normal 11 4 2 3 4" xfId="3146" xr:uid="{00000000-0005-0000-0000-0000600C0000}"/>
    <cellStyle name="Normal 11 4 2 4" xfId="3147" xr:uid="{00000000-0005-0000-0000-0000610C0000}"/>
    <cellStyle name="Normal 11 4 2 4 2" xfId="3148" xr:uid="{00000000-0005-0000-0000-0000620C0000}"/>
    <cellStyle name="Normal 11 4 2 4 2 2" xfId="3149" xr:uid="{00000000-0005-0000-0000-0000630C0000}"/>
    <cellStyle name="Normal 11 4 2 4 2 3" xfId="3150" xr:uid="{00000000-0005-0000-0000-0000640C0000}"/>
    <cellStyle name="Normal 11 4 2 4 3" xfId="3151" xr:uid="{00000000-0005-0000-0000-0000650C0000}"/>
    <cellStyle name="Normal 11 4 2 4 4" xfId="3152" xr:uid="{00000000-0005-0000-0000-0000660C0000}"/>
    <cellStyle name="Normal 11 4 2 5" xfId="3153" xr:uid="{00000000-0005-0000-0000-0000670C0000}"/>
    <cellStyle name="Normal 11 4 2 5 2" xfId="3154" xr:uid="{00000000-0005-0000-0000-0000680C0000}"/>
    <cellStyle name="Normal 11 4 2 5 2 2" xfId="3155" xr:uid="{00000000-0005-0000-0000-0000690C0000}"/>
    <cellStyle name="Normal 11 4 2 5 2 3" xfId="3156" xr:uid="{00000000-0005-0000-0000-00006A0C0000}"/>
    <cellStyle name="Normal 11 4 2 5 3" xfId="3157" xr:uid="{00000000-0005-0000-0000-00006B0C0000}"/>
    <cellStyle name="Normal 11 4 2 5 4" xfId="3158" xr:uid="{00000000-0005-0000-0000-00006C0C0000}"/>
    <cellStyle name="Normal 11 4 2 6" xfId="3159" xr:uid="{00000000-0005-0000-0000-00006D0C0000}"/>
    <cellStyle name="Normal 11 4 2 6 2" xfId="3160" xr:uid="{00000000-0005-0000-0000-00006E0C0000}"/>
    <cellStyle name="Normal 11 4 2 6 3" xfId="3161" xr:uid="{00000000-0005-0000-0000-00006F0C0000}"/>
    <cellStyle name="Normal 11 4 2 7" xfId="3162" xr:uid="{00000000-0005-0000-0000-0000700C0000}"/>
    <cellStyle name="Normal 11 4 2 8" xfId="3163" xr:uid="{00000000-0005-0000-0000-0000710C0000}"/>
    <cellStyle name="Normal 11 4 2 9" xfId="3164" xr:uid="{00000000-0005-0000-0000-0000720C0000}"/>
    <cellStyle name="Normal 11 4 3" xfId="3165" xr:uid="{00000000-0005-0000-0000-0000730C0000}"/>
    <cellStyle name="Normal 11 4 3 2" xfId="3166" xr:uid="{00000000-0005-0000-0000-0000740C0000}"/>
    <cellStyle name="Normal 11 4 3 2 2" xfId="3167" xr:uid="{00000000-0005-0000-0000-0000750C0000}"/>
    <cellStyle name="Normal 11 4 3 2 2 2" xfId="3168" xr:uid="{00000000-0005-0000-0000-0000760C0000}"/>
    <cellStyle name="Normal 11 4 3 2 2 3" xfId="3169" xr:uid="{00000000-0005-0000-0000-0000770C0000}"/>
    <cellStyle name="Normal 11 4 3 2 3" xfId="3170" xr:uid="{00000000-0005-0000-0000-0000780C0000}"/>
    <cellStyle name="Normal 11 4 3 2 4" xfId="3171" xr:uid="{00000000-0005-0000-0000-0000790C0000}"/>
    <cellStyle name="Normal 11 4 3 3" xfId="3172" xr:uid="{00000000-0005-0000-0000-00007A0C0000}"/>
    <cellStyle name="Normal 11 4 3 3 2" xfId="3173" xr:uid="{00000000-0005-0000-0000-00007B0C0000}"/>
    <cellStyle name="Normal 11 4 3 3 2 2" xfId="3174" xr:uid="{00000000-0005-0000-0000-00007C0C0000}"/>
    <cellStyle name="Normal 11 4 3 3 2 3" xfId="3175" xr:uid="{00000000-0005-0000-0000-00007D0C0000}"/>
    <cellStyle name="Normal 11 4 3 3 3" xfId="3176" xr:uid="{00000000-0005-0000-0000-00007E0C0000}"/>
    <cellStyle name="Normal 11 4 3 3 4" xfId="3177" xr:uid="{00000000-0005-0000-0000-00007F0C0000}"/>
    <cellStyle name="Normal 11 4 3 4" xfId="3178" xr:uid="{00000000-0005-0000-0000-0000800C0000}"/>
    <cellStyle name="Normal 11 4 3 4 2" xfId="3179" xr:uid="{00000000-0005-0000-0000-0000810C0000}"/>
    <cellStyle name="Normal 11 4 3 4 2 2" xfId="3180" xr:uid="{00000000-0005-0000-0000-0000820C0000}"/>
    <cellStyle name="Normal 11 4 3 4 2 3" xfId="3181" xr:uid="{00000000-0005-0000-0000-0000830C0000}"/>
    <cellStyle name="Normal 11 4 3 4 3" xfId="3182" xr:uid="{00000000-0005-0000-0000-0000840C0000}"/>
    <cellStyle name="Normal 11 4 3 4 4" xfId="3183" xr:uid="{00000000-0005-0000-0000-0000850C0000}"/>
    <cellStyle name="Normal 11 4 3 5" xfId="3184" xr:uid="{00000000-0005-0000-0000-0000860C0000}"/>
    <cellStyle name="Normal 11 4 3 5 2" xfId="3185" xr:uid="{00000000-0005-0000-0000-0000870C0000}"/>
    <cellStyle name="Normal 11 4 3 5 3" xfId="3186" xr:uid="{00000000-0005-0000-0000-0000880C0000}"/>
    <cellStyle name="Normal 11 4 3 6" xfId="3187" xr:uid="{00000000-0005-0000-0000-0000890C0000}"/>
    <cellStyle name="Normal 11 4 3 7" xfId="3188" xr:uid="{00000000-0005-0000-0000-00008A0C0000}"/>
    <cellStyle name="Normal 11 4 4" xfId="3189" xr:uid="{00000000-0005-0000-0000-00008B0C0000}"/>
    <cellStyle name="Normal 11 4 4 2" xfId="3190" xr:uid="{00000000-0005-0000-0000-00008C0C0000}"/>
    <cellStyle name="Normal 11 4 4 2 2" xfId="3191" xr:uid="{00000000-0005-0000-0000-00008D0C0000}"/>
    <cellStyle name="Normal 11 4 4 2 3" xfId="3192" xr:uid="{00000000-0005-0000-0000-00008E0C0000}"/>
    <cellStyle name="Normal 11 4 4 3" xfId="3193" xr:uid="{00000000-0005-0000-0000-00008F0C0000}"/>
    <cellStyle name="Normal 11 4 4 4" xfId="3194" xr:uid="{00000000-0005-0000-0000-0000900C0000}"/>
    <cellStyle name="Normal 11 4 5" xfId="3195" xr:uid="{00000000-0005-0000-0000-0000910C0000}"/>
    <cellStyle name="Normal 11 4 5 2" xfId="3196" xr:uid="{00000000-0005-0000-0000-0000920C0000}"/>
    <cellStyle name="Normal 11 4 5 2 2" xfId="3197" xr:uid="{00000000-0005-0000-0000-0000930C0000}"/>
    <cellStyle name="Normal 11 4 5 2 3" xfId="3198" xr:uid="{00000000-0005-0000-0000-0000940C0000}"/>
    <cellStyle name="Normal 11 4 5 3" xfId="3199" xr:uid="{00000000-0005-0000-0000-0000950C0000}"/>
    <cellStyle name="Normal 11 4 5 4" xfId="3200" xr:uid="{00000000-0005-0000-0000-0000960C0000}"/>
    <cellStyle name="Normal 11 4 6" xfId="3201" xr:uid="{00000000-0005-0000-0000-0000970C0000}"/>
    <cellStyle name="Normal 11 4 6 2" xfId="3202" xr:uid="{00000000-0005-0000-0000-0000980C0000}"/>
    <cellStyle name="Normal 11 4 6 2 2" xfId="3203" xr:uid="{00000000-0005-0000-0000-0000990C0000}"/>
    <cellStyle name="Normal 11 4 6 2 3" xfId="3204" xr:uid="{00000000-0005-0000-0000-00009A0C0000}"/>
    <cellStyle name="Normal 11 4 6 3" xfId="3205" xr:uid="{00000000-0005-0000-0000-00009B0C0000}"/>
    <cellStyle name="Normal 11 4 6 4" xfId="3206" xr:uid="{00000000-0005-0000-0000-00009C0C0000}"/>
    <cellStyle name="Normal 11 4 7" xfId="3207" xr:uid="{00000000-0005-0000-0000-00009D0C0000}"/>
    <cellStyle name="Normal 11 4 7 2" xfId="3208" xr:uid="{00000000-0005-0000-0000-00009E0C0000}"/>
    <cellStyle name="Normal 11 4 7 3" xfId="3209" xr:uid="{00000000-0005-0000-0000-00009F0C0000}"/>
    <cellStyle name="Normal 11 4 8" xfId="3210" xr:uid="{00000000-0005-0000-0000-0000A00C0000}"/>
    <cellStyle name="Normal 11 4 9" xfId="3211" xr:uid="{00000000-0005-0000-0000-0000A10C0000}"/>
    <cellStyle name="Normal 11 5" xfId="3212" xr:uid="{00000000-0005-0000-0000-0000A20C0000}"/>
    <cellStyle name="Normal 110" xfId="3213" xr:uid="{00000000-0005-0000-0000-0000A30C0000}"/>
    <cellStyle name="Normal 111" xfId="3214" xr:uid="{00000000-0005-0000-0000-0000A40C0000}"/>
    <cellStyle name="Normal 112" xfId="3215" xr:uid="{00000000-0005-0000-0000-0000A50C0000}"/>
    <cellStyle name="Normal 113" xfId="3216" xr:uid="{00000000-0005-0000-0000-0000A60C0000}"/>
    <cellStyle name="Normal 114" xfId="3217" xr:uid="{00000000-0005-0000-0000-0000A70C0000}"/>
    <cellStyle name="Normal 115" xfId="3218" xr:uid="{00000000-0005-0000-0000-0000A80C0000}"/>
    <cellStyle name="Normal 116" xfId="43890" xr:uid="{00000000-0005-0000-0000-0000A90C0000}"/>
    <cellStyle name="Normal 116 2" xfId="43930" xr:uid="{00000000-0005-0000-0000-0000AA0C0000}"/>
    <cellStyle name="Normal 117" xfId="43893" xr:uid="{00000000-0005-0000-0000-0000AB0C0000}"/>
    <cellStyle name="Normal 117 2" xfId="43904" xr:uid="{00000000-0005-0000-0000-0000AC0C0000}"/>
    <cellStyle name="Normal 118" xfId="3219" xr:uid="{00000000-0005-0000-0000-0000AD0C0000}"/>
    <cellStyle name="Normal 119" xfId="43906" xr:uid="{00000000-0005-0000-0000-0000AE0C0000}"/>
    <cellStyle name="Normal 12" xfId="3220" xr:uid="{00000000-0005-0000-0000-0000AF0C0000}"/>
    <cellStyle name="Normal 12 10" xfId="3221" xr:uid="{00000000-0005-0000-0000-0000B00C0000}"/>
    <cellStyle name="Normal 12 10 2" xfId="3222" xr:uid="{00000000-0005-0000-0000-0000B10C0000}"/>
    <cellStyle name="Normal 12 10 2 2" xfId="3223" xr:uid="{00000000-0005-0000-0000-0000B20C0000}"/>
    <cellStyle name="Normal 12 10 2 2 2" xfId="3224" xr:uid="{00000000-0005-0000-0000-0000B30C0000}"/>
    <cellStyle name="Normal 12 10 2 2 2 2" xfId="3225" xr:uid="{00000000-0005-0000-0000-0000B40C0000}"/>
    <cellStyle name="Normal 12 10 2 2 2 3" xfId="3226" xr:uid="{00000000-0005-0000-0000-0000B50C0000}"/>
    <cellStyle name="Normal 12 10 2 2 3" xfId="3227" xr:uid="{00000000-0005-0000-0000-0000B60C0000}"/>
    <cellStyle name="Normal 12 10 2 2 4" xfId="3228" xr:uid="{00000000-0005-0000-0000-0000B70C0000}"/>
    <cellStyle name="Normal 12 10 2 3" xfId="3229" xr:uid="{00000000-0005-0000-0000-0000B80C0000}"/>
    <cellStyle name="Normal 12 10 2 3 2" xfId="3230" xr:uid="{00000000-0005-0000-0000-0000B90C0000}"/>
    <cellStyle name="Normal 12 10 2 3 2 2" xfId="3231" xr:uid="{00000000-0005-0000-0000-0000BA0C0000}"/>
    <cellStyle name="Normal 12 10 2 3 2 3" xfId="3232" xr:uid="{00000000-0005-0000-0000-0000BB0C0000}"/>
    <cellStyle name="Normal 12 10 2 3 3" xfId="3233" xr:uid="{00000000-0005-0000-0000-0000BC0C0000}"/>
    <cellStyle name="Normal 12 10 2 3 4" xfId="3234" xr:uid="{00000000-0005-0000-0000-0000BD0C0000}"/>
    <cellStyle name="Normal 12 10 2 4" xfId="3235" xr:uid="{00000000-0005-0000-0000-0000BE0C0000}"/>
    <cellStyle name="Normal 12 10 2 4 2" xfId="3236" xr:uid="{00000000-0005-0000-0000-0000BF0C0000}"/>
    <cellStyle name="Normal 12 10 2 4 2 2" xfId="3237" xr:uid="{00000000-0005-0000-0000-0000C00C0000}"/>
    <cellStyle name="Normal 12 10 2 4 2 3" xfId="3238" xr:uid="{00000000-0005-0000-0000-0000C10C0000}"/>
    <cellStyle name="Normal 12 10 2 4 3" xfId="3239" xr:uid="{00000000-0005-0000-0000-0000C20C0000}"/>
    <cellStyle name="Normal 12 10 2 4 4" xfId="3240" xr:uid="{00000000-0005-0000-0000-0000C30C0000}"/>
    <cellStyle name="Normal 12 10 2 5" xfId="3241" xr:uid="{00000000-0005-0000-0000-0000C40C0000}"/>
    <cellStyle name="Normal 12 10 2 5 2" xfId="3242" xr:uid="{00000000-0005-0000-0000-0000C50C0000}"/>
    <cellStyle name="Normal 12 10 2 5 3" xfId="3243" xr:uid="{00000000-0005-0000-0000-0000C60C0000}"/>
    <cellStyle name="Normal 12 10 2 6" xfId="3244" xr:uid="{00000000-0005-0000-0000-0000C70C0000}"/>
    <cellStyle name="Normal 12 10 2 7" xfId="3245" xr:uid="{00000000-0005-0000-0000-0000C80C0000}"/>
    <cellStyle name="Normal 12 10 2 8" xfId="3246" xr:uid="{00000000-0005-0000-0000-0000C90C0000}"/>
    <cellStyle name="Normal 12 10 3" xfId="3247" xr:uid="{00000000-0005-0000-0000-0000CA0C0000}"/>
    <cellStyle name="Normal 12 10 3 2" xfId="3248" xr:uid="{00000000-0005-0000-0000-0000CB0C0000}"/>
    <cellStyle name="Normal 12 10 3 2 2" xfId="3249" xr:uid="{00000000-0005-0000-0000-0000CC0C0000}"/>
    <cellStyle name="Normal 12 10 3 2 3" xfId="3250" xr:uid="{00000000-0005-0000-0000-0000CD0C0000}"/>
    <cellStyle name="Normal 12 10 3 3" xfId="3251" xr:uid="{00000000-0005-0000-0000-0000CE0C0000}"/>
    <cellStyle name="Normal 12 10 3 4" xfId="3252" xr:uid="{00000000-0005-0000-0000-0000CF0C0000}"/>
    <cellStyle name="Normal 12 10 4" xfId="3253" xr:uid="{00000000-0005-0000-0000-0000D00C0000}"/>
    <cellStyle name="Normal 12 10 4 2" xfId="3254" xr:uid="{00000000-0005-0000-0000-0000D10C0000}"/>
    <cellStyle name="Normal 12 10 4 2 2" xfId="3255" xr:uid="{00000000-0005-0000-0000-0000D20C0000}"/>
    <cellStyle name="Normal 12 10 4 2 3" xfId="3256" xr:uid="{00000000-0005-0000-0000-0000D30C0000}"/>
    <cellStyle name="Normal 12 10 4 3" xfId="3257" xr:uid="{00000000-0005-0000-0000-0000D40C0000}"/>
    <cellStyle name="Normal 12 10 4 4" xfId="3258" xr:uid="{00000000-0005-0000-0000-0000D50C0000}"/>
    <cellStyle name="Normal 12 10 5" xfId="3259" xr:uid="{00000000-0005-0000-0000-0000D60C0000}"/>
    <cellStyle name="Normal 12 10 5 2" xfId="3260" xr:uid="{00000000-0005-0000-0000-0000D70C0000}"/>
    <cellStyle name="Normal 12 10 5 2 2" xfId="3261" xr:uid="{00000000-0005-0000-0000-0000D80C0000}"/>
    <cellStyle name="Normal 12 10 5 2 3" xfId="3262" xr:uid="{00000000-0005-0000-0000-0000D90C0000}"/>
    <cellStyle name="Normal 12 10 5 3" xfId="3263" xr:uid="{00000000-0005-0000-0000-0000DA0C0000}"/>
    <cellStyle name="Normal 12 10 5 4" xfId="3264" xr:uid="{00000000-0005-0000-0000-0000DB0C0000}"/>
    <cellStyle name="Normal 12 10 6" xfId="3265" xr:uid="{00000000-0005-0000-0000-0000DC0C0000}"/>
    <cellStyle name="Normal 12 10 6 2" xfId="3266" xr:uid="{00000000-0005-0000-0000-0000DD0C0000}"/>
    <cellStyle name="Normal 12 10 6 3" xfId="3267" xr:uid="{00000000-0005-0000-0000-0000DE0C0000}"/>
    <cellStyle name="Normal 12 10 7" xfId="3268" xr:uid="{00000000-0005-0000-0000-0000DF0C0000}"/>
    <cellStyle name="Normal 12 10 8" xfId="3269" xr:uid="{00000000-0005-0000-0000-0000E00C0000}"/>
    <cellStyle name="Normal 12 10 9" xfId="3270" xr:uid="{00000000-0005-0000-0000-0000E10C0000}"/>
    <cellStyle name="Normal 12 11" xfId="3271" xr:uid="{00000000-0005-0000-0000-0000E20C0000}"/>
    <cellStyle name="Normal 12 11 2" xfId="3272" xr:uid="{00000000-0005-0000-0000-0000E30C0000}"/>
    <cellStyle name="Normal 12 11 2 2" xfId="3273" xr:uid="{00000000-0005-0000-0000-0000E40C0000}"/>
    <cellStyle name="Normal 12 11 2 2 2" xfId="3274" xr:uid="{00000000-0005-0000-0000-0000E50C0000}"/>
    <cellStyle name="Normal 12 11 2 2 2 2" xfId="3275" xr:uid="{00000000-0005-0000-0000-0000E60C0000}"/>
    <cellStyle name="Normal 12 11 2 2 2 3" xfId="3276" xr:uid="{00000000-0005-0000-0000-0000E70C0000}"/>
    <cellStyle name="Normal 12 11 2 2 3" xfId="3277" xr:uid="{00000000-0005-0000-0000-0000E80C0000}"/>
    <cellStyle name="Normal 12 11 2 2 4" xfId="3278" xr:uid="{00000000-0005-0000-0000-0000E90C0000}"/>
    <cellStyle name="Normal 12 11 2 3" xfId="3279" xr:uid="{00000000-0005-0000-0000-0000EA0C0000}"/>
    <cellStyle name="Normal 12 11 2 3 2" xfId="3280" xr:uid="{00000000-0005-0000-0000-0000EB0C0000}"/>
    <cellStyle name="Normal 12 11 2 3 2 2" xfId="3281" xr:uid="{00000000-0005-0000-0000-0000EC0C0000}"/>
    <cellStyle name="Normal 12 11 2 3 2 3" xfId="3282" xr:uid="{00000000-0005-0000-0000-0000ED0C0000}"/>
    <cellStyle name="Normal 12 11 2 3 3" xfId="3283" xr:uid="{00000000-0005-0000-0000-0000EE0C0000}"/>
    <cellStyle name="Normal 12 11 2 3 4" xfId="3284" xr:uid="{00000000-0005-0000-0000-0000EF0C0000}"/>
    <cellStyle name="Normal 12 11 2 4" xfId="3285" xr:uid="{00000000-0005-0000-0000-0000F00C0000}"/>
    <cellStyle name="Normal 12 11 2 4 2" xfId="3286" xr:uid="{00000000-0005-0000-0000-0000F10C0000}"/>
    <cellStyle name="Normal 12 11 2 4 2 2" xfId="3287" xr:uid="{00000000-0005-0000-0000-0000F20C0000}"/>
    <cellStyle name="Normal 12 11 2 4 2 3" xfId="3288" xr:uid="{00000000-0005-0000-0000-0000F30C0000}"/>
    <cellStyle name="Normal 12 11 2 4 3" xfId="3289" xr:uid="{00000000-0005-0000-0000-0000F40C0000}"/>
    <cellStyle name="Normal 12 11 2 4 4" xfId="3290" xr:uid="{00000000-0005-0000-0000-0000F50C0000}"/>
    <cellStyle name="Normal 12 11 2 5" xfId="3291" xr:uid="{00000000-0005-0000-0000-0000F60C0000}"/>
    <cellStyle name="Normal 12 11 2 5 2" xfId="3292" xr:uid="{00000000-0005-0000-0000-0000F70C0000}"/>
    <cellStyle name="Normal 12 11 2 5 3" xfId="3293" xr:uid="{00000000-0005-0000-0000-0000F80C0000}"/>
    <cellStyle name="Normal 12 11 2 6" xfId="3294" xr:uid="{00000000-0005-0000-0000-0000F90C0000}"/>
    <cellStyle name="Normal 12 11 2 7" xfId="3295" xr:uid="{00000000-0005-0000-0000-0000FA0C0000}"/>
    <cellStyle name="Normal 12 11 3" xfId="3296" xr:uid="{00000000-0005-0000-0000-0000FB0C0000}"/>
    <cellStyle name="Normal 12 11 3 2" xfId="3297" xr:uid="{00000000-0005-0000-0000-0000FC0C0000}"/>
    <cellStyle name="Normal 12 11 3 2 2" xfId="3298" xr:uid="{00000000-0005-0000-0000-0000FD0C0000}"/>
    <cellStyle name="Normal 12 11 3 2 3" xfId="3299" xr:uid="{00000000-0005-0000-0000-0000FE0C0000}"/>
    <cellStyle name="Normal 12 11 3 3" xfId="3300" xr:uid="{00000000-0005-0000-0000-0000FF0C0000}"/>
    <cellStyle name="Normal 12 11 3 4" xfId="3301" xr:uid="{00000000-0005-0000-0000-0000000D0000}"/>
    <cellStyle name="Normal 12 11 4" xfId="3302" xr:uid="{00000000-0005-0000-0000-0000010D0000}"/>
    <cellStyle name="Normal 12 11 4 2" xfId="3303" xr:uid="{00000000-0005-0000-0000-0000020D0000}"/>
    <cellStyle name="Normal 12 11 4 2 2" xfId="3304" xr:uid="{00000000-0005-0000-0000-0000030D0000}"/>
    <cellStyle name="Normal 12 11 4 2 3" xfId="3305" xr:uid="{00000000-0005-0000-0000-0000040D0000}"/>
    <cellStyle name="Normal 12 11 4 3" xfId="3306" xr:uid="{00000000-0005-0000-0000-0000050D0000}"/>
    <cellStyle name="Normal 12 11 4 4" xfId="3307" xr:uid="{00000000-0005-0000-0000-0000060D0000}"/>
    <cellStyle name="Normal 12 11 5" xfId="3308" xr:uid="{00000000-0005-0000-0000-0000070D0000}"/>
    <cellStyle name="Normal 12 11 5 2" xfId="3309" xr:uid="{00000000-0005-0000-0000-0000080D0000}"/>
    <cellStyle name="Normal 12 11 5 2 2" xfId="3310" xr:uid="{00000000-0005-0000-0000-0000090D0000}"/>
    <cellStyle name="Normal 12 11 5 2 3" xfId="3311" xr:uid="{00000000-0005-0000-0000-00000A0D0000}"/>
    <cellStyle name="Normal 12 11 5 3" xfId="3312" xr:uid="{00000000-0005-0000-0000-00000B0D0000}"/>
    <cellStyle name="Normal 12 11 5 4" xfId="3313" xr:uid="{00000000-0005-0000-0000-00000C0D0000}"/>
    <cellStyle name="Normal 12 11 6" xfId="3314" xr:uid="{00000000-0005-0000-0000-00000D0D0000}"/>
    <cellStyle name="Normal 12 11 6 2" xfId="3315" xr:uid="{00000000-0005-0000-0000-00000E0D0000}"/>
    <cellStyle name="Normal 12 11 6 3" xfId="3316" xr:uid="{00000000-0005-0000-0000-00000F0D0000}"/>
    <cellStyle name="Normal 12 11 7" xfId="3317" xr:uid="{00000000-0005-0000-0000-0000100D0000}"/>
    <cellStyle name="Normal 12 11 8" xfId="3318" xr:uid="{00000000-0005-0000-0000-0000110D0000}"/>
    <cellStyle name="Normal 12 11 9" xfId="3319" xr:uid="{00000000-0005-0000-0000-0000120D0000}"/>
    <cellStyle name="Normal 12 12" xfId="3320" xr:uid="{00000000-0005-0000-0000-0000130D0000}"/>
    <cellStyle name="Normal 12 12 2" xfId="3321" xr:uid="{00000000-0005-0000-0000-0000140D0000}"/>
    <cellStyle name="Normal 12 12 2 2" xfId="3322" xr:uid="{00000000-0005-0000-0000-0000150D0000}"/>
    <cellStyle name="Normal 12 12 2 2 2" xfId="3323" xr:uid="{00000000-0005-0000-0000-0000160D0000}"/>
    <cellStyle name="Normal 12 12 2 2 2 2" xfId="3324" xr:uid="{00000000-0005-0000-0000-0000170D0000}"/>
    <cellStyle name="Normal 12 12 2 2 2 3" xfId="3325" xr:uid="{00000000-0005-0000-0000-0000180D0000}"/>
    <cellStyle name="Normal 12 12 2 2 3" xfId="3326" xr:uid="{00000000-0005-0000-0000-0000190D0000}"/>
    <cellStyle name="Normal 12 12 2 2 4" xfId="3327" xr:uid="{00000000-0005-0000-0000-00001A0D0000}"/>
    <cellStyle name="Normal 12 12 2 3" xfId="3328" xr:uid="{00000000-0005-0000-0000-00001B0D0000}"/>
    <cellStyle name="Normal 12 12 2 3 2" xfId="3329" xr:uid="{00000000-0005-0000-0000-00001C0D0000}"/>
    <cellStyle name="Normal 12 12 2 3 2 2" xfId="3330" xr:uid="{00000000-0005-0000-0000-00001D0D0000}"/>
    <cellStyle name="Normal 12 12 2 3 2 3" xfId="3331" xr:uid="{00000000-0005-0000-0000-00001E0D0000}"/>
    <cellStyle name="Normal 12 12 2 3 3" xfId="3332" xr:uid="{00000000-0005-0000-0000-00001F0D0000}"/>
    <cellStyle name="Normal 12 12 2 3 4" xfId="3333" xr:uid="{00000000-0005-0000-0000-0000200D0000}"/>
    <cellStyle name="Normal 12 12 2 4" xfId="3334" xr:uid="{00000000-0005-0000-0000-0000210D0000}"/>
    <cellStyle name="Normal 12 12 2 4 2" xfId="3335" xr:uid="{00000000-0005-0000-0000-0000220D0000}"/>
    <cellStyle name="Normal 12 12 2 4 2 2" xfId="3336" xr:uid="{00000000-0005-0000-0000-0000230D0000}"/>
    <cellStyle name="Normal 12 12 2 4 2 3" xfId="3337" xr:uid="{00000000-0005-0000-0000-0000240D0000}"/>
    <cellStyle name="Normal 12 12 2 4 3" xfId="3338" xr:uid="{00000000-0005-0000-0000-0000250D0000}"/>
    <cellStyle name="Normal 12 12 2 4 4" xfId="3339" xr:uid="{00000000-0005-0000-0000-0000260D0000}"/>
    <cellStyle name="Normal 12 12 2 5" xfId="3340" xr:uid="{00000000-0005-0000-0000-0000270D0000}"/>
    <cellStyle name="Normal 12 12 2 5 2" xfId="3341" xr:uid="{00000000-0005-0000-0000-0000280D0000}"/>
    <cellStyle name="Normal 12 12 2 5 3" xfId="3342" xr:uid="{00000000-0005-0000-0000-0000290D0000}"/>
    <cellStyle name="Normal 12 12 2 6" xfId="3343" xr:uid="{00000000-0005-0000-0000-00002A0D0000}"/>
    <cellStyle name="Normal 12 12 2 7" xfId="3344" xr:uid="{00000000-0005-0000-0000-00002B0D0000}"/>
    <cellStyle name="Normal 12 12 3" xfId="3345" xr:uid="{00000000-0005-0000-0000-00002C0D0000}"/>
    <cellStyle name="Normal 12 12 3 2" xfId="3346" xr:uid="{00000000-0005-0000-0000-00002D0D0000}"/>
    <cellStyle name="Normal 12 12 3 2 2" xfId="3347" xr:uid="{00000000-0005-0000-0000-00002E0D0000}"/>
    <cellStyle name="Normal 12 12 3 2 3" xfId="3348" xr:uid="{00000000-0005-0000-0000-00002F0D0000}"/>
    <cellStyle name="Normal 12 12 3 3" xfId="3349" xr:uid="{00000000-0005-0000-0000-0000300D0000}"/>
    <cellStyle name="Normal 12 12 3 4" xfId="3350" xr:uid="{00000000-0005-0000-0000-0000310D0000}"/>
    <cellStyle name="Normal 12 12 4" xfId="3351" xr:uid="{00000000-0005-0000-0000-0000320D0000}"/>
    <cellStyle name="Normal 12 12 4 2" xfId="3352" xr:uid="{00000000-0005-0000-0000-0000330D0000}"/>
    <cellStyle name="Normal 12 12 4 2 2" xfId="3353" xr:uid="{00000000-0005-0000-0000-0000340D0000}"/>
    <cellStyle name="Normal 12 12 4 2 3" xfId="3354" xr:uid="{00000000-0005-0000-0000-0000350D0000}"/>
    <cellStyle name="Normal 12 12 4 3" xfId="3355" xr:uid="{00000000-0005-0000-0000-0000360D0000}"/>
    <cellStyle name="Normal 12 12 4 4" xfId="3356" xr:uid="{00000000-0005-0000-0000-0000370D0000}"/>
    <cellStyle name="Normal 12 12 5" xfId="3357" xr:uid="{00000000-0005-0000-0000-0000380D0000}"/>
    <cellStyle name="Normal 12 12 5 2" xfId="3358" xr:uid="{00000000-0005-0000-0000-0000390D0000}"/>
    <cellStyle name="Normal 12 12 5 2 2" xfId="3359" xr:uid="{00000000-0005-0000-0000-00003A0D0000}"/>
    <cellStyle name="Normal 12 12 5 2 3" xfId="3360" xr:uid="{00000000-0005-0000-0000-00003B0D0000}"/>
    <cellStyle name="Normal 12 12 5 3" xfId="3361" xr:uid="{00000000-0005-0000-0000-00003C0D0000}"/>
    <cellStyle name="Normal 12 12 5 4" xfId="3362" xr:uid="{00000000-0005-0000-0000-00003D0D0000}"/>
    <cellStyle name="Normal 12 12 6" xfId="3363" xr:uid="{00000000-0005-0000-0000-00003E0D0000}"/>
    <cellStyle name="Normal 12 12 6 2" xfId="3364" xr:uid="{00000000-0005-0000-0000-00003F0D0000}"/>
    <cellStyle name="Normal 12 12 6 3" xfId="3365" xr:uid="{00000000-0005-0000-0000-0000400D0000}"/>
    <cellStyle name="Normal 12 12 7" xfId="3366" xr:uid="{00000000-0005-0000-0000-0000410D0000}"/>
    <cellStyle name="Normal 12 12 8" xfId="3367" xr:uid="{00000000-0005-0000-0000-0000420D0000}"/>
    <cellStyle name="Normal 12 12 9" xfId="3368" xr:uid="{00000000-0005-0000-0000-0000430D0000}"/>
    <cellStyle name="Normal 12 13" xfId="3369" xr:uid="{00000000-0005-0000-0000-0000440D0000}"/>
    <cellStyle name="Normal 12 13 2" xfId="3370" xr:uid="{00000000-0005-0000-0000-0000450D0000}"/>
    <cellStyle name="Normal 12 13 2 2" xfId="3371" xr:uid="{00000000-0005-0000-0000-0000460D0000}"/>
    <cellStyle name="Normal 12 13 2 2 2" xfId="3372" xr:uid="{00000000-0005-0000-0000-0000470D0000}"/>
    <cellStyle name="Normal 12 13 2 2 2 2" xfId="3373" xr:uid="{00000000-0005-0000-0000-0000480D0000}"/>
    <cellStyle name="Normal 12 13 2 2 2 3" xfId="3374" xr:uid="{00000000-0005-0000-0000-0000490D0000}"/>
    <cellStyle name="Normal 12 13 2 2 3" xfId="3375" xr:uid="{00000000-0005-0000-0000-00004A0D0000}"/>
    <cellStyle name="Normal 12 13 2 2 4" xfId="3376" xr:uid="{00000000-0005-0000-0000-00004B0D0000}"/>
    <cellStyle name="Normal 12 13 2 3" xfId="3377" xr:uid="{00000000-0005-0000-0000-00004C0D0000}"/>
    <cellStyle name="Normal 12 13 2 3 2" xfId="3378" xr:uid="{00000000-0005-0000-0000-00004D0D0000}"/>
    <cellStyle name="Normal 12 13 2 3 2 2" xfId="3379" xr:uid="{00000000-0005-0000-0000-00004E0D0000}"/>
    <cellStyle name="Normal 12 13 2 3 2 3" xfId="3380" xr:uid="{00000000-0005-0000-0000-00004F0D0000}"/>
    <cellStyle name="Normal 12 13 2 3 3" xfId="3381" xr:uid="{00000000-0005-0000-0000-0000500D0000}"/>
    <cellStyle name="Normal 12 13 2 3 4" xfId="3382" xr:uid="{00000000-0005-0000-0000-0000510D0000}"/>
    <cellStyle name="Normal 12 13 2 4" xfId="3383" xr:uid="{00000000-0005-0000-0000-0000520D0000}"/>
    <cellStyle name="Normal 12 13 2 4 2" xfId="3384" xr:uid="{00000000-0005-0000-0000-0000530D0000}"/>
    <cellStyle name="Normal 12 13 2 4 2 2" xfId="3385" xr:uid="{00000000-0005-0000-0000-0000540D0000}"/>
    <cellStyle name="Normal 12 13 2 4 2 3" xfId="3386" xr:uid="{00000000-0005-0000-0000-0000550D0000}"/>
    <cellStyle name="Normal 12 13 2 4 3" xfId="3387" xr:uid="{00000000-0005-0000-0000-0000560D0000}"/>
    <cellStyle name="Normal 12 13 2 4 4" xfId="3388" xr:uid="{00000000-0005-0000-0000-0000570D0000}"/>
    <cellStyle name="Normal 12 13 2 5" xfId="3389" xr:uid="{00000000-0005-0000-0000-0000580D0000}"/>
    <cellStyle name="Normal 12 13 2 5 2" xfId="3390" xr:uid="{00000000-0005-0000-0000-0000590D0000}"/>
    <cellStyle name="Normal 12 13 2 5 3" xfId="3391" xr:uid="{00000000-0005-0000-0000-00005A0D0000}"/>
    <cellStyle name="Normal 12 13 2 6" xfId="3392" xr:uid="{00000000-0005-0000-0000-00005B0D0000}"/>
    <cellStyle name="Normal 12 13 2 7" xfId="3393" xr:uid="{00000000-0005-0000-0000-00005C0D0000}"/>
    <cellStyle name="Normal 12 13 3" xfId="3394" xr:uid="{00000000-0005-0000-0000-00005D0D0000}"/>
    <cellStyle name="Normal 12 13 3 2" xfId="3395" xr:uid="{00000000-0005-0000-0000-00005E0D0000}"/>
    <cellStyle name="Normal 12 13 3 2 2" xfId="3396" xr:uid="{00000000-0005-0000-0000-00005F0D0000}"/>
    <cellStyle name="Normal 12 13 3 2 3" xfId="3397" xr:uid="{00000000-0005-0000-0000-0000600D0000}"/>
    <cellStyle name="Normal 12 13 3 3" xfId="3398" xr:uid="{00000000-0005-0000-0000-0000610D0000}"/>
    <cellStyle name="Normal 12 13 3 4" xfId="3399" xr:uid="{00000000-0005-0000-0000-0000620D0000}"/>
    <cellStyle name="Normal 12 13 4" xfId="3400" xr:uid="{00000000-0005-0000-0000-0000630D0000}"/>
    <cellStyle name="Normal 12 13 4 2" xfId="3401" xr:uid="{00000000-0005-0000-0000-0000640D0000}"/>
    <cellStyle name="Normal 12 13 4 2 2" xfId="3402" xr:uid="{00000000-0005-0000-0000-0000650D0000}"/>
    <cellStyle name="Normal 12 13 4 2 3" xfId="3403" xr:uid="{00000000-0005-0000-0000-0000660D0000}"/>
    <cellStyle name="Normal 12 13 4 3" xfId="3404" xr:uid="{00000000-0005-0000-0000-0000670D0000}"/>
    <cellStyle name="Normal 12 13 4 4" xfId="3405" xr:uid="{00000000-0005-0000-0000-0000680D0000}"/>
    <cellStyle name="Normal 12 13 5" xfId="3406" xr:uid="{00000000-0005-0000-0000-0000690D0000}"/>
    <cellStyle name="Normal 12 13 5 2" xfId="3407" xr:uid="{00000000-0005-0000-0000-00006A0D0000}"/>
    <cellStyle name="Normal 12 13 5 2 2" xfId="3408" xr:uid="{00000000-0005-0000-0000-00006B0D0000}"/>
    <cellStyle name="Normal 12 13 5 2 3" xfId="3409" xr:uid="{00000000-0005-0000-0000-00006C0D0000}"/>
    <cellStyle name="Normal 12 13 5 3" xfId="3410" xr:uid="{00000000-0005-0000-0000-00006D0D0000}"/>
    <cellStyle name="Normal 12 13 5 4" xfId="3411" xr:uid="{00000000-0005-0000-0000-00006E0D0000}"/>
    <cellStyle name="Normal 12 13 6" xfId="3412" xr:uid="{00000000-0005-0000-0000-00006F0D0000}"/>
    <cellStyle name="Normal 12 13 6 2" xfId="3413" xr:uid="{00000000-0005-0000-0000-0000700D0000}"/>
    <cellStyle name="Normal 12 13 6 3" xfId="3414" xr:uid="{00000000-0005-0000-0000-0000710D0000}"/>
    <cellStyle name="Normal 12 13 7" xfId="3415" xr:uid="{00000000-0005-0000-0000-0000720D0000}"/>
    <cellStyle name="Normal 12 13 8" xfId="3416" xr:uid="{00000000-0005-0000-0000-0000730D0000}"/>
    <cellStyle name="Normal 12 13 9" xfId="3417" xr:uid="{00000000-0005-0000-0000-0000740D0000}"/>
    <cellStyle name="Normal 12 14" xfId="3418" xr:uid="{00000000-0005-0000-0000-0000750D0000}"/>
    <cellStyle name="Normal 12 14 2" xfId="3419" xr:uid="{00000000-0005-0000-0000-0000760D0000}"/>
    <cellStyle name="Normal 12 14 2 2" xfId="3420" xr:uid="{00000000-0005-0000-0000-0000770D0000}"/>
    <cellStyle name="Normal 12 14 2 2 2" xfId="3421" xr:uid="{00000000-0005-0000-0000-0000780D0000}"/>
    <cellStyle name="Normal 12 14 2 2 2 2" xfId="3422" xr:uid="{00000000-0005-0000-0000-0000790D0000}"/>
    <cellStyle name="Normal 12 14 2 2 2 3" xfId="3423" xr:uid="{00000000-0005-0000-0000-00007A0D0000}"/>
    <cellStyle name="Normal 12 14 2 2 3" xfId="3424" xr:uid="{00000000-0005-0000-0000-00007B0D0000}"/>
    <cellStyle name="Normal 12 14 2 2 4" xfId="3425" xr:uid="{00000000-0005-0000-0000-00007C0D0000}"/>
    <cellStyle name="Normal 12 14 2 3" xfId="3426" xr:uid="{00000000-0005-0000-0000-00007D0D0000}"/>
    <cellStyle name="Normal 12 14 2 3 2" xfId="3427" xr:uid="{00000000-0005-0000-0000-00007E0D0000}"/>
    <cellStyle name="Normal 12 14 2 3 2 2" xfId="3428" xr:uid="{00000000-0005-0000-0000-00007F0D0000}"/>
    <cellStyle name="Normal 12 14 2 3 2 3" xfId="3429" xr:uid="{00000000-0005-0000-0000-0000800D0000}"/>
    <cellStyle name="Normal 12 14 2 3 3" xfId="3430" xr:uid="{00000000-0005-0000-0000-0000810D0000}"/>
    <cellStyle name="Normal 12 14 2 3 4" xfId="3431" xr:uid="{00000000-0005-0000-0000-0000820D0000}"/>
    <cellStyle name="Normal 12 14 2 4" xfId="3432" xr:uid="{00000000-0005-0000-0000-0000830D0000}"/>
    <cellStyle name="Normal 12 14 2 4 2" xfId="3433" xr:uid="{00000000-0005-0000-0000-0000840D0000}"/>
    <cellStyle name="Normal 12 14 2 4 2 2" xfId="3434" xr:uid="{00000000-0005-0000-0000-0000850D0000}"/>
    <cellStyle name="Normal 12 14 2 4 2 3" xfId="3435" xr:uid="{00000000-0005-0000-0000-0000860D0000}"/>
    <cellStyle name="Normal 12 14 2 4 3" xfId="3436" xr:uid="{00000000-0005-0000-0000-0000870D0000}"/>
    <cellStyle name="Normal 12 14 2 4 4" xfId="3437" xr:uid="{00000000-0005-0000-0000-0000880D0000}"/>
    <cellStyle name="Normal 12 14 2 5" xfId="3438" xr:uid="{00000000-0005-0000-0000-0000890D0000}"/>
    <cellStyle name="Normal 12 14 2 5 2" xfId="3439" xr:uid="{00000000-0005-0000-0000-00008A0D0000}"/>
    <cellStyle name="Normal 12 14 2 5 3" xfId="3440" xr:uid="{00000000-0005-0000-0000-00008B0D0000}"/>
    <cellStyle name="Normal 12 14 2 6" xfId="3441" xr:uid="{00000000-0005-0000-0000-00008C0D0000}"/>
    <cellStyle name="Normal 12 14 2 7" xfId="3442" xr:uid="{00000000-0005-0000-0000-00008D0D0000}"/>
    <cellStyle name="Normal 12 14 3" xfId="3443" xr:uid="{00000000-0005-0000-0000-00008E0D0000}"/>
    <cellStyle name="Normal 12 14 3 2" xfId="3444" xr:uid="{00000000-0005-0000-0000-00008F0D0000}"/>
    <cellStyle name="Normal 12 14 3 2 2" xfId="3445" xr:uid="{00000000-0005-0000-0000-0000900D0000}"/>
    <cellStyle name="Normal 12 14 3 2 3" xfId="3446" xr:uid="{00000000-0005-0000-0000-0000910D0000}"/>
    <cellStyle name="Normal 12 14 3 3" xfId="3447" xr:uid="{00000000-0005-0000-0000-0000920D0000}"/>
    <cellStyle name="Normal 12 14 3 4" xfId="3448" xr:uid="{00000000-0005-0000-0000-0000930D0000}"/>
    <cellStyle name="Normal 12 14 4" xfId="3449" xr:uid="{00000000-0005-0000-0000-0000940D0000}"/>
    <cellStyle name="Normal 12 14 4 2" xfId="3450" xr:uid="{00000000-0005-0000-0000-0000950D0000}"/>
    <cellStyle name="Normal 12 14 4 2 2" xfId="3451" xr:uid="{00000000-0005-0000-0000-0000960D0000}"/>
    <cellStyle name="Normal 12 14 4 2 3" xfId="3452" xr:uid="{00000000-0005-0000-0000-0000970D0000}"/>
    <cellStyle name="Normal 12 14 4 3" xfId="3453" xr:uid="{00000000-0005-0000-0000-0000980D0000}"/>
    <cellStyle name="Normal 12 14 4 4" xfId="3454" xr:uid="{00000000-0005-0000-0000-0000990D0000}"/>
    <cellStyle name="Normal 12 14 5" xfId="3455" xr:uid="{00000000-0005-0000-0000-00009A0D0000}"/>
    <cellStyle name="Normal 12 14 5 2" xfId="3456" xr:uid="{00000000-0005-0000-0000-00009B0D0000}"/>
    <cellStyle name="Normal 12 14 5 2 2" xfId="3457" xr:uid="{00000000-0005-0000-0000-00009C0D0000}"/>
    <cellStyle name="Normal 12 14 5 2 3" xfId="3458" xr:uid="{00000000-0005-0000-0000-00009D0D0000}"/>
    <cellStyle name="Normal 12 14 5 3" xfId="3459" xr:uid="{00000000-0005-0000-0000-00009E0D0000}"/>
    <cellStyle name="Normal 12 14 5 4" xfId="3460" xr:uid="{00000000-0005-0000-0000-00009F0D0000}"/>
    <cellStyle name="Normal 12 14 6" xfId="3461" xr:uid="{00000000-0005-0000-0000-0000A00D0000}"/>
    <cellStyle name="Normal 12 14 6 2" xfId="3462" xr:uid="{00000000-0005-0000-0000-0000A10D0000}"/>
    <cellStyle name="Normal 12 14 6 3" xfId="3463" xr:uid="{00000000-0005-0000-0000-0000A20D0000}"/>
    <cellStyle name="Normal 12 14 7" xfId="3464" xr:uid="{00000000-0005-0000-0000-0000A30D0000}"/>
    <cellStyle name="Normal 12 14 8" xfId="3465" xr:uid="{00000000-0005-0000-0000-0000A40D0000}"/>
    <cellStyle name="Normal 12 14 9" xfId="3466" xr:uid="{00000000-0005-0000-0000-0000A50D0000}"/>
    <cellStyle name="Normal 12 15" xfId="3467" xr:uid="{00000000-0005-0000-0000-0000A60D0000}"/>
    <cellStyle name="Normal 12 16" xfId="3468" xr:uid="{00000000-0005-0000-0000-0000A70D0000}"/>
    <cellStyle name="Normal 12 17" xfId="3469" xr:uid="{00000000-0005-0000-0000-0000A80D0000}"/>
    <cellStyle name="Normal 12 18" xfId="3470" xr:uid="{00000000-0005-0000-0000-0000A90D0000}"/>
    <cellStyle name="Normal 12 19" xfId="3471" xr:uid="{00000000-0005-0000-0000-0000AA0D0000}"/>
    <cellStyle name="Normal 12 19 2" xfId="3472" xr:uid="{00000000-0005-0000-0000-0000AB0D0000}"/>
    <cellStyle name="Normal 12 2" xfId="3473" xr:uid="{00000000-0005-0000-0000-0000AC0D0000}"/>
    <cellStyle name="Normal 12 2 2" xfId="3474" xr:uid="{00000000-0005-0000-0000-0000AD0D0000}"/>
    <cellStyle name="Normal 12 2 2 10" xfId="3475" xr:uid="{00000000-0005-0000-0000-0000AE0D0000}"/>
    <cellStyle name="Normal 12 2 2 10 2" xfId="3476" xr:uid="{00000000-0005-0000-0000-0000AF0D0000}"/>
    <cellStyle name="Normal 12 2 2 10 3" xfId="3477" xr:uid="{00000000-0005-0000-0000-0000B00D0000}"/>
    <cellStyle name="Normal 12 2 2 11" xfId="3478" xr:uid="{00000000-0005-0000-0000-0000B10D0000}"/>
    <cellStyle name="Normal 12 2 2 12" xfId="3479" xr:uid="{00000000-0005-0000-0000-0000B20D0000}"/>
    <cellStyle name="Normal 12 2 2 13" xfId="3480" xr:uid="{00000000-0005-0000-0000-0000B30D0000}"/>
    <cellStyle name="Normal 12 2 2 14" xfId="3481" xr:uid="{00000000-0005-0000-0000-0000B40D0000}"/>
    <cellStyle name="Normal 12 2 2 2" xfId="3482" xr:uid="{00000000-0005-0000-0000-0000B50D0000}"/>
    <cellStyle name="Normal 12 2 2 2 2" xfId="3483" xr:uid="{00000000-0005-0000-0000-0000B60D0000}"/>
    <cellStyle name="Normal 12 2 2 2 2 2" xfId="3484" xr:uid="{00000000-0005-0000-0000-0000B70D0000}"/>
    <cellStyle name="Normal 12 2 2 2 2 2 2" xfId="3485" xr:uid="{00000000-0005-0000-0000-0000B80D0000}"/>
    <cellStyle name="Normal 12 2 2 2 2 2 2 2" xfId="3486" xr:uid="{00000000-0005-0000-0000-0000B90D0000}"/>
    <cellStyle name="Normal 12 2 2 2 2 2 2 3" xfId="3487" xr:uid="{00000000-0005-0000-0000-0000BA0D0000}"/>
    <cellStyle name="Normal 12 2 2 2 2 2 3" xfId="3488" xr:uid="{00000000-0005-0000-0000-0000BB0D0000}"/>
    <cellStyle name="Normal 12 2 2 2 2 2 4" xfId="3489" xr:uid="{00000000-0005-0000-0000-0000BC0D0000}"/>
    <cellStyle name="Normal 12 2 2 2 2 3" xfId="3490" xr:uid="{00000000-0005-0000-0000-0000BD0D0000}"/>
    <cellStyle name="Normal 12 2 2 2 2 3 2" xfId="3491" xr:uid="{00000000-0005-0000-0000-0000BE0D0000}"/>
    <cellStyle name="Normal 12 2 2 2 2 3 2 2" xfId="3492" xr:uid="{00000000-0005-0000-0000-0000BF0D0000}"/>
    <cellStyle name="Normal 12 2 2 2 2 3 2 3" xfId="3493" xr:uid="{00000000-0005-0000-0000-0000C00D0000}"/>
    <cellStyle name="Normal 12 2 2 2 2 3 3" xfId="3494" xr:uid="{00000000-0005-0000-0000-0000C10D0000}"/>
    <cellStyle name="Normal 12 2 2 2 2 3 4" xfId="3495" xr:uid="{00000000-0005-0000-0000-0000C20D0000}"/>
    <cellStyle name="Normal 12 2 2 2 2 4" xfId="3496" xr:uid="{00000000-0005-0000-0000-0000C30D0000}"/>
    <cellStyle name="Normal 12 2 2 2 2 4 2" xfId="3497" xr:uid="{00000000-0005-0000-0000-0000C40D0000}"/>
    <cellStyle name="Normal 12 2 2 2 2 4 2 2" xfId="3498" xr:uid="{00000000-0005-0000-0000-0000C50D0000}"/>
    <cellStyle name="Normal 12 2 2 2 2 4 2 3" xfId="3499" xr:uid="{00000000-0005-0000-0000-0000C60D0000}"/>
    <cellStyle name="Normal 12 2 2 2 2 4 3" xfId="3500" xr:uid="{00000000-0005-0000-0000-0000C70D0000}"/>
    <cellStyle name="Normal 12 2 2 2 2 4 4" xfId="3501" xr:uid="{00000000-0005-0000-0000-0000C80D0000}"/>
    <cellStyle name="Normal 12 2 2 2 2 5" xfId="3502" xr:uid="{00000000-0005-0000-0000-0000C90D0000}"/>
    <cellStyle name="Normal 12 2 2 2 2 5 2" xfId="3503" xr:uid="{00000000-0005-0000-0000-0000CA0D0000}"/>
    <cellStyle name="Normal 12 2 2 2 2 5 3" xfId="3504" xr:uid="{00000000-0005-0000-0000-0000CB0D0000}"/>
    <cellStyle name="Normal 12 2 2 2 2 6" xfId="3505" xr:uid="{00000000-0005-0000-0000-0000CC0D0000}"/>
    <cellStyle name="Normal 12 2 2 2 2 7" xfId="3506" xr:uid="{00000000-0005-0000-0000-0000CD0D0000}"/>
    <cellStyle name="Normal 12 2 2 2 3" xfId="3507" xr:uid="{00000000-0005-0000-0000-0000CE0D0000}"/>
    <cellStyle name="Normal 12 2 2 2 3 2" xfId="3508" xr:uid="{00000000-0005-0000-0000-0000CF0D0000}"/>
    <cellStyle name="Normal 12 2 2 2 3 2 2" xfId="3509" xr:uid="{00000000-0005-0000-0000-0000D00D0000}"/>
    <cellStyle name="Normal 12 2 2 2 3 2 3" xfId="3510" xr:uid="{00000000-0005-0000-0000-0000D10D0000}"/>
    <cellStyle name="Normal 12 2 2 2 3 3" xfId="3511" xr:uid="{00000000-0005-0000-0000-0000D20D0000}"/>
    <cellStyle name="Normal 12 2 2 2 3 4" xfId="3512" xr:uid="{00000000-0005-0000-0000-0000D30D0000}"/>
    <cellStyle name="Normal 12 2 2 2 4" xfId="3513" xr:uid="{00000000-0005-0000-0000-0000D40D0000}"/>
    <cellStyle name="Normal 12 2 2 2 4 2" xfId="3514" xr:uid="{00000000-0005-0000-0000-0000D50D0000}"/>
    <cellStyle name="Normal 12 2 2 2 4 2 2" xfId="3515" xr:uid="{00000000-0005-0000-0000-0000D60D0000}"/>
    <cellStyle name="Normal 12 2 2 2 4 2 3" xfId="3516" xr:uid="{00000000-0005-0000-0000-0000D70D0000}"/>
    <cellStyle name="Normal 12 2 2 2 4 3" xfId="3517" xr:uid="{00000000-0005-0000-0000-0000D80D0000}"/>
    <cellStyle name="Normal 12 2 2 2 4 4" xfId="3518" xr:uid="{00000000-0005-0000-0000-0000D90D0000}"/>
    <cellStyle name="Normal 12 2 2 2 5" xfId="3519" xr:uid="{00000000-0005-0000-0000-0000DA0D0000}"/>
    <cellStyle name="Normal 12 2 2 2 5 2" xfId="3520" xr:uid="{00000000-0005-0000-0000-0000DB0D0000}"/>
    <cellStyle name="Normal 12 2 2 2 5 2 2" xfId="3521" xr:uid="{00000000-0005-0000-0000-0000DC0D0000}"/>
    <cellStyle name="Normal 12 2 2 2 5 2 3" xfId="3522" xr:uid="{00000000-0005-0000-0000-0000DD0D0000}"/>
    <cellStyle name="Normal 12 2 2 2 5 3" xfId="3523" xr:uid="{00000000-0005-0000-0000-0000DE0D0000}"/>
    <cellStyle name="Normal 12 2 2 2 5 4" xfId="3524" xr:uid="{00000000-0005-0000-0000-0000DF0D0000}"/>
    <cellStyle name="Normal 12 2 2 2 6" xfId="3525" xr:uid="{00000000-0005-0000-0000-0000E00D0000}"/>
    <cellStyle name="Normal 12 2 2 2 6 2" xfId="3526" xr:uid="{00000000-0005-0000-0000-0000E10D0000}"/>
    <cellStyle name="Normal 12 2 2 2 6 3" xfId="3527" xr:uid="{00000000-0005-0000-0000-0000E20D0000}"/>
    <cellStyle name="Normal 12 2 2 2 7" xfId="3528" xr:uid="{00000000-0005-0000-0000-0000E30D0000}"/>
    <cellStyle name="Normal 12 2 2 2 8" xfId="3529" xr:uid="{00000000-0005-0000-0000-0000E40D0000}"/>
    <cellStyle name="Normal 12 2 2 2 9" xfId="3530" xr:uid="{00000000-0005-0000-0000-0000E50D0000}"/>
    <cellStyle name="Normal 12 2 2 3" xfId="3531" xr:uid="{00000000-0005-0000-0000-0000E60D0000}"/>
    <cellStyle name="Normal 12 2 2 3 2" xfId="3532" xr:uid="{00000000-0005-0000-0000-0000E70D0000}"/>
    <cellStyle name="Normal 12 2 2 3 2 2" xfId="3533" xr:uid="{00000000-0005-0000-0000-0000E80D0000}"/>
    <cellStyle name="Normal 12 2 2 3 2 2 2" xfId="3534" xr:uid="{00000000-0005-0000-0000-0000E90D0000}"/>
    <cellStyle name="Normal 12 2 2 3 2 2 2 2" xfId="3535" xr:uid="{00000000-0005-0000-0000-0000EA0D0000}"/>
    <cellStyle name="Normal 12 2 2 3 2 2 2 3" xfId="3536" xr:uid="{00000000-0005-0000-0000-0000EB0D0000}"/>
    <cellStyle name="Normal 12 2 2 3 2 2 3" xfId="3537" xr:uid="{00000000-0005-0000-0000-0000EC0D0000}"/>
    <cellStyle name="Normal 12 2 2 3 2 2 4" xfId="3538" xr:uid="{00000000-0005-0000-0000-0000ED0D0000}"/>
    <cellStyle name="Normal 12 2 2 3 2 3" xfId="3539" xr:uid="{00000000-0005-0000-0000-0000EE0D0000}"/>
    <cellStyle name="Normal 12 2 2 3 2 3 2" xfId="3540" xr:uid="{00000000-0005-0000-0000-0000EF0D0000}"/>
    <cellStyle name="Normal 12 2 2 3 2 3 2 2" xfId="3541" xr:uid="{00000000-0005-0000-0000-0000F00D0000}"/>
    <cellStyle name="Normal 12 2 2 3 2 3 2 3" xfId="3542" xr:uid="{00000000-0005-0000-0000-0000F10D0000}"/>
    <cellStyle name="Normal 12 2 2 3 2 3 3" xfId="3543" xr:uid="{00000000-0005-0000-0000-0000F20D0000}"/>
    <cellStyle name="Normal 12 2 2 3 2 3 4" xfId="3544" xr:uid="{00000000-0005-0000-0000-0000F30D0000}"/>
    <cellStyle name="Normal 12 2 2 3 2 4" xfId="3545" xr:uid="{00000000-0005-0000-0000-0000F40D0000}"/>
    <cellStyle name="Normal 12 2 2 3 2 4 2" xfId="3546" xr:uid="{00000000-0005-0000-0000-0000F50D0000}"/>
    <cellStyle name="Normal 12 2 2 3 2 4 2 2" xfId="3547" xr:uid="{00000000-0005-0000-0000-0000F60D0000}"/>
    <cellStyle name="Normal 12 2 2 3 2 4 2 3" xfId="3548" xr:uid="{00000000-0005-0000-0000-0000F70D0000}"/>
    <cellStyle name="Normal 12 2 2 3 2 4 3" xfId="3549" xr:uid="{00000000-0005-0000-0000-0000F80D0000}"/>
    <cellStyle name="Normal 12 2 2 3 2 4 4" xfId="3550" xr:uid="{00000000-0005-0000-0000-0000F90D0000}"/>
    <cellStyle name="Normal 12 2 2 3 2 5" xfId="3551" xr:uid="{00000000-0005-0000-0000-0000FA0D0000}"/>
    <cellStyle name="Normal 12 2 2 3 2 5 2" xfId="3552" xr:uid="{00000000-0005-0000-0000-0000FB0D0000}"/>
    <cellStyle name="Normal 12 2 2 3 2 5 3" xfId="3553" xr:uid="{00000000-0005-0000-0000-0000FC0D0000}"/>
    <cellStyle name="Normal 12 2 2 3 2 6" xfId="3554" xr:uid="{00000000-0005-0000-0000-0000FD0D0000}"/>
    <cellStyle name="Normal 12 2 2 3 2 7" xfId="3555" xr:uid="{00000000-0005-0000-0000-0000FE0D0000}"/>
    <cellStyle name="Normal 12 2 2 3 3" xfId="3556" xr:uid="{00000000-0005-0000-0000-0000FF0D0000}"/>
    <cellStyle name="Normal 12 2 2 3 3 2" xfId="3557" xr:uid="{00000000-0005-0000-0000-0000000E0000}"/>
    <cellStyle name="Normal 12 2 2 3 3 2 2" xfId="3558" xr:uid="{00000000-0005-0000-0000-0000010E0000}"/>
    <cellStyle name="Normal 12 2 2 3 3 2 3" xfId="3559" xr:uid="{00000000-0005-0000-0000-0000020E0000}"/>
    <cellStyle name="Normal 12 2 2 3 3 3" xfId="3560" xr:uid="{00000000-0005-0000-0000-0000030E0000}"/>
    <cellStyle name="Normal 12 2 2 3 3 4" xfId="3561" xr:uid="{00000000-0005-0000-0000-0000040E0000}"/>
    <cellStyle name="Normal 12 2 2 3 4" xfId="3562" xr:uid="{00000000-0005-0000-0000-0000050E0000}"/>
    <cellStyle name="Normal 12 2 2 3 4 2" xfId="3563" xr:uid="{00000000-0005-0000-0000-0000060E0000}"/>
    <cellStyle name="Normal 12 2 2 3 4 2 2" xfId="3564" xr:uid="{00000000-0005-0000-0000-0000070E0000}"/>
    <cellStyle name="Normal 12 2 2 3 4 2 3" xfId="3565" xr:uid="{00000000-0005-0000-0000-0000080E0000}"/>
    <cellStyle name="Normal 12 2 2 3 4 3" xfId="3566" xr:uid="{00000000-0005-0000-0000-0000090E0000}"/>
    <cellStyle name="Normal 12 2 2 3 4 4" xfId="3567" xr:uid="{00000000-0005-0000-0000-00000A0E0000}"/>
    <cellStyle name="Normal 12 2 2 3 5" xfId="3568" xr:uid="{00000000-0005-0000-0000-00000B0E0000}"/>
    <cellStyle name="Normal 12 2 2 3 5 2" xfId="3569" xr:uid="{00000000-0005-0000-0000-00000C0E0000}"/>
    <cellStyle name="Normal 12 2 2 3 5 2 2" xfId="3570" xr:uid="{00000000-0005-0000-0000-00000D0E0000}"/>
    <cellStyle name="Normal 12 2 2 3 5 2 3" xfId="3571" xr:uid="{00000000-0005-0000-0000-00000E0E0000}"/>
    <cellStyle name="Normal 12 2 2 3 5 3" xfId="3572" xr:uid="{00000000-0005-0000-0000-00000F0E0000}"/>
    <cellStyle name="Normal 12 2 2 3 5 4" xfId="3573" xr:uid="{00000000-0005-0000-0000-0000100E0000}"/>
    <cellStyle name="Normal 12 2 2 3 6" xfId="3574" xr:uid="{00000000-0005-0000-0000-0000110E0000}"/>
    <cellStyle name="Normal 12 2 2 3 6 2" xfId="3575" xr:uid="{00000000-0005-0000-0000-0000120E0000}"/>
    <cellStyle name="Normal 12 2 2 3 6 3" xfId="3576" xr:uid="{00000000-0005-0000-0000-0000130E0000}"/>
    <cellStyle name="Normal 12 2 2 3 7" xfId="3577" xr:uid="{00000000-0005-0000-0000-0000140E0000}"/>
    <cellStyle name="Normal 12 2 2 3 8" xfId="3578" xr:uid="{00000000-0005-0000-0000-0000150E0000}"/>
    <cellStyle name="Normal 12 2 2 3 9" xfId="3579" xr:uid="{00000000-0005-0000-0000-0000160E0000}"/>
    <cellStyle name="Normal 12 2 2 4" xfId="3580" xr:uid="{00000000-0005-0000-0000-0000170E0000}"/>
    <cellStyle name="Normal 12 2 2 4 2" xfId="3581" xr:uid="{00000000-0005-0000-0000-0000180E0000}"/>
    <cellStyle name="Normal 12 2 2 4 2 2" xfId="3582" xr:uid="{00000000-0005-0000-0000-0000190E0000}"/>
    <cellStyle name="Normal 12 2 2 4 2 2 2" xfId="3583" xr:uid="{00000000-0005-0000-0000-00001A0E0000}"/>
    <cellStyle name="Normal 12 2 2 4 2 2 2 2" xfId="3584" xr:uid="{00000000-0005-0000-0000-00001B0E0000}"/>
    <cellStyle name="Normal 12 2 2 4 2 2 2 3" xfId="3585" xr:uid="{00000000-0005-0000-0000-00001C0E0000}"/>
    <cellStyle name="Normal 12 2 2 4 2 2 3" xfId="3586" xr:uid="{00000000-0005-0000-0000-00001D0E0000}"/>
    <cellStyle name="Normal 12 2 2 4 2 2 4" xfId="3587" xr:uid="{00000000-0005-0000-0000-00001E0E0000}"/>
    <cellStyle name="Normal 12 2 2 4 2 3" xfId="3588" xr:uid="{00000000-0005-0000-0000-00001F0E0000}"/>
    <cellStyle name="Normal 12 2 2 4 2 3 2" xfId="3589" xr:uid="{00000000-0005-0000-0000-0000200E0000}"/>
    <cellStyle name="Normal 12 2 2 4 2 3 2 2" xfId="3590" xr:uid="{00000000-0005-0000-0000-0000210E0000}"/>
    <cellStyle name="Normal 12 2 2 4 2 3 2 3" xfId="3591" xr:uid="{00000000-0005-0000-0000-0000220E0000}"/>
    <cellStyle name="Normal 12 2 2 4 2 3 3" xfId="3592" xr:uid="{00000000-0005-0000-0000-0000230E0000}"/>
    <cellStyle name="Normal 12 2 2 4 2 3 4" xfId="3593" xr:uid="{00000000-0005-0000-0000-0000240E0000}"/>
    <cellStyle name="Normal 12 2 2 4 2 4" xfId="3594" xr:uid="{00000000-0005-0000-0000-0000250E0000}"/>
    <cellStyle name="Normal 12 2 2 4 2 4 2" xfId="3595" xr:uid="{00000000-0005-0000-0000-0000260E0000}"/>
    <cellStyle name="Normal 12 2 2 4 2 4 2 2" xfId="3596" xr:uid="{00000000-0005-0000-0000-0000270E0000}"/>
    <cellStyle name="Normal 12 2 2 4 2 4 2 3" xfId="3597" xr:uid="{00000000-0005-0000-0000-0000280E0000}"/>
    <cellStyle name="Normal 12 2 2 4 2 4 3" xfId="3598" xr:uid="{00000000-0005-0000-0000-0000290E0000}"/>
    <cellStyle name="Normal 12 2 2 4 2 4 4" xfId="3599" xr:uid="{00000000-0005-0000-0000-00002A0E0000}"/>
    <cellStyle name="Normal 12 2 2 4 2 5" xfId="3600" xr:uid="{00000000-0005-0000-0000-00002B0E0000}"/>
    <cellStyle name="Normal 12 2 2 4 2 5 2" xfId="3601" xr:uid="{00000000-0005-0000-0000-00002C0E0000}"/>
    <cellStyle name="Normal 12 2 2 4 2 5 3" xfId="3602" xr:uid="{00000000-0005-0000-0000-00002D0E0000}"/>
    <cellStyle name="Normal 12 2 2 4 2 6" xfId="3603" xr:uid="{00000000-0005-0000-0000-00002E0E0000}"/>
    <cellStyle name="Normal 12 2 2 4 2 7" xfId="3604" xr:uid="{00000000-0005-0000-0000-00002F0E0000}"/>
    <cellStyle name="Normal 12 2 2 4 3" xfId="3605" xr:uid="{00000000-0005-0000-0000-0000300E0000}"/>
    <cellStyle name="Normal 12 2 2 4 3 2" xfId="3606" xr:uid="{00000000-0005-0000-0000-0000310E0000}"/>
    <cellStyle name="Normal 12 2 2 4 3 2 2" xfId="3607" xr:uid="{00000000-0005-0000-0000-0000320E0000}"/>
    <cellStyle name="Normal 12 2 2 4 3 2 3" xfId="3608" xr:uid="{00000000-0005-0000-0000-0000330E0000}"/>
    <cellStyle name="Normal 12 2 2 4 3 3" xfId="3609" xr:uid="{00000000-0005-0000-0000-0000340E0000}"/>
    <cellStyle name="Normal 12 2 2 4 3 4" xfId="3610" xr:uid="{00000000-0005-0000-0000-0000350E0000}"/>
    <cellStyle name="Normal 12 2 2 4 4" xfId="3611" xr:uid="{00000000-0005-0000-0000-0000360E0000}"/>
    <cellStyle name="Normal 12 2 2 4 4 2" xfId="3612" xr:uid="{00000000-0005-0000-0000-0000370E0000}"/>
    <cellStyle name="Normal 12 2 2 4 4 2 2" xfId="3613" xr:uid="{00000000-0005-0000-0000-0000380E0000}"/>
    <cellStyle name="Normal 12 2 2 4 4 2 3" xfId="3614" xr:uid="{00000000-0005-0000-0000-0000390E0000}"/>
    <cellStyle name="Normal 12 2 2 4 4 3" xfId="3615" xr:uid="{00000000-0005-0000-0000-00003A0E0000}"/>
    <cellStyle name="Normal 12 2 2 4 4 4" xfId="3616" xr:uid="{00000000-0005-0000-0000-00003B0E0000}"/>
    <cellStyle name="Normal 12 2 2 4 5" xfId="3617" xr:uid="{00000000-0005-0000-0000-00003C0E0000}"/>
    <cellStyle name="Normal 12 2 2 4 5 2" xfId="3618" xr:uid="{00000000-0005-0000-0000-00003D0E0000}"/>
    <cellStyle name="Normal 12 2 2 4 5 2 2" xfId="3619" xr:uid="{00000000-0005-0000-0000-00003E0E0000}"/>
    <cellStyle name="Normal 12 2 2 4 5 2 3" xfId="3620" xr:uid="{00000000-0005-0000-0000-00003F0E0000}"/>
    <cellStyle name="Normal 12 2 2 4 5 3" xfId="3621" xr:uid="{00000000-0005-0000-0000-0000400E0000}"/>
    <cellStyle name="Normal 12 2 2 4 5 4" xfId="3622" xr:uid="{00000000-0005-0000-0000-0000410E0000}"/>
    <cellStyle name="Normal 12 2 2 4 6" xfId="3623" xr:uid="{00000000-0005-0000-0000-0000420E0000}"/>
    <cellStyle name="Normal 12 2 2 4 6 2" xfId="3624" xr:uid="{00000000-0005-0000-0000-0000430E0000}"/>
    <cellStyle name="Normal 12 2 2 4 6 3" xfId="3625" xr:uid="{00000000-0005-0000-0000-0000440E0000}"/>
    <cellStyle name="Normal 12 2 2 4 7" xfId="3626" xr:uid="{00000000-0005-0000-0000-0000450E0000}"/>
    <cellStyle name="Normal 12 2 2 4 8" xfId="3627" xr:uid="{00000000-0005-0000-0000-0000460E0000}"/>
    <cellStyle name="Normal 12 2 2 4 9" xfId="3628" xr:uid="{00000000-0005-0000-0000-0000470E0000}"/>
    <cellStyle name="Normal 12 2 2 5" xfId="3629" xr:uid="{00000000-0005-0000-0000-0000480E0000}"/>
    <cellStyle name="Normal 12 2 2 5 2" xfId="3630" xr:uid="{00000000-0005-0000-0000-0000490E0000}"/>
    <cellStyle name="Normal 12 2 2 5 2 2" xfId="3631" xr:uid="{00000000-0005-0000-0000-00004A0E0000}"/>
    <cellStyle name="Normal 12 2 2 5 2 2 2" xfId="3632" xr:uid="{00000000-0005-0000-0000-00004B0E0000}"/>
    <cellStyle name="Normal 12 2 2 5 2 2 2 2" xfId="3633" xr:uid="{00000000-0005-0000-0000-00004C0E0000}"/>
    <cellStyle name="Normal 12 2 2 5 2 2 2 3" xfId="3634" xr:uid="{00000000-0005-0000-0000-00004D0E0000}"/>
    <cellStyle name="Normal 12 2 2 5 2 2 3" xfId="3635" xr:uid="{00000000-0005-0000-0000-00004E0E0000}"/>
    <cellStyle name="Normal 12 2 2 5 2 2 4" xfId="3636" xr:uid="{00000000-0005-0000-0000-00004F0E0000}"/>
    <cellStyle name="Normal 12 2 2 5 2 3" xfId="3637" xr:uid="{00000000-0005-0000-0000-0000500E0000}"/>
    <cellStyle name="Normal 12 2 2 5 2 3 2" xfId="3638" xr:uid="{00000000-0005-0000-0000-0000510E0000}"/>
    <cellStyle name="Normal 12 2 2 5 2 3 2 2" xfId="3639" xr:uid="{00000000-0005-0000-0000-0000520E0000}"/>
    <cellStyle name="Normal 12 2 2 5 2 3 2 3" xfId="3640" xr:uid="{00000000-0005-0000-0000-0000530E0000}"/>
    <cellStyle name="Normal 12 2 2 5 2 3 3" xfId="3641" xr:uid="{00000000-0005-0000-0000-0000540E0000}"/>
    <cellStyle name="Normal 12 2 2 5 2 3 4" xfId="3642" xr:uid="{00000000-0005-0000-0000-0000550E0000}"/>
    <cellStyle name="Normal 12 2 2 5 2 4" xfId="3643" xr:uid="{00000000-0005-0000-0000-0000560E0000}"/>
    <cellStyle name="Normal 12 2 2 5 2 4 2" xfId="3644" xr:uid="{00000000-0005-0000-0000-0000570E0000}"/>
    <cellStyle name="Normal 12 2 2 5 2 4 2 2" xfId="3645" xr:uid="{00000000-0005-0000-0000-0000580E0000}"/>
    <cellStyle name="Normal 12 2 2 5 2 4 2 3" xfId="3646" xr:uid="{00000000-0005-0000-0000-0000590E0000}"/>
    <cellStyle name="Normal 12 2 2 5 2 4 3" xfId="3647" xr:uid="{00000000-0005-0000-0000-00005A0E0000}"/>
    <cellStyle name="Normal 12 2 2 5 2 4 4" xfId="3648" xr:uid="{00000000-0005-0000-0000-00005B0E0000}"/>
    <cellStyle name="Normal 12 2 2 5 2 5" xfId="3649" xr:uid="{00000000-0005-0000-0000-00005C0E0000}"/>
    <cellStyle name="Normal 12 2 2 5 2 5 2" xfId="3650" xr:uid="{00000000-0005-0000-0000-00005D0E0000}"/>
    <cellStyle name="Normal 12 2 2 5 2 5 3" xfId="3651" xr:uid="{00000000-0005-0000-0000-00005E0E0000}"/>
    <cellStyle name="Normal 12 2 2 5 2 6" xfId="3652" xr:uid="{00000000-0005-0000-0000-00005F0E0000}"/>
    <cellStyle name="Normal 12 2 2 5 2 7" xfId="3653" xr:uid="{00000000-0005-0000-0000-0000600E0000}"/>
    <cellStyle name="Normal 12 2 2 5 3" xfId="3654" xr:uid="{00000000-0005-0000-0000-0000610E0000}"/>
    <cellStyle name="Normal 12 2 2 5 3 2" xfId="3655" xr:uid="{00000000-0005-0000-0000-0000620E0000}"/>
    <cellStyle name="Normal 12 2 2 5 3 2 2" xfId="3656" xr:uid="{00000000-0005-0000-0000-0000630E0000}"/>
    <cellStyle name="Normal 12 2 2 5 3 2 3" xfId="3657" xr:uid="{00000000-0005-0000-0000-0000640E0000}"/>
    <cellStyle name="Normal 12 2 2 5 3 3" xfId="3658" xr:uid="{00000000-0005-0000-0000-0000650E0000}"/>
    <cellStyle name="Normal 12 2 2 5 3 4" xfId="3659" xr:uid="{00000000-0005-0000-0000-0000660E0000}"/>
    <cellStyle name="Normal 12 2 2 5 4" xfId="3660" xr:uid="{00000000-0005-0000-0000-0000670E0000}"/>
    <cellStyle name="Normal 12 2 2 5 4 2" xfId="3661" xr:uid="{00000000-0005-0000-0000-0000680E0000}"/>
    <cellStyle name="Normal 12 2 2 5 4 2 2" xfId="3662" xr:uid="{00000000-0005-0000-0000-0000690E0000}"/>
    <cellStyle name="Normal 12 2 2 5 4 2 3" xfId="3663" xr:uid="{00000000-0005-0000-0000-00006A0E0000}"/>
    <cellStyle name="Normal 12 2 2 5 4 3" xfId="3664" xr:uid="{00000000-0005-0000-0000-00006B0E0000}"/>
    <cellStyle name="Normal 12 2 2 5 4 4" xfId="3665" xr:uid="{00000000-0005-0000-0000-00006C0E0000}"/>
    <cellStyle name="Normal 12 2 2 5 5" xfId="3666" xr:uid="{00000000-0005-0000-0000-00006D0E0000}"/>
    <cellStyle name="Normal 12 2 2 5 5 2" xfId="3667" xr:uid="{00000000-0005-0000-0000-00006E0E0000}"/>
    <cellStyle name="Normal 12 2 2 5 5 2 2" xfId="3668" xr:uid="{00000000-0005-0000-0000-00006F0E0000}"/>
    <cellStyle name="Normal 12 2 2 5 5 2 3" xfId="3669" xr:uid="{00000000-0005-0000-0000-0000700E0000}"/>
    <cellStyle name="Normal 12 2 2 5 5 3" xfId="3670" xr:uid="{00000000-0005-0000-0000-0000710E0000}"/>
    <cellStyle name="Normal 12 2 2 5 5 4" xfId="3671" xr:uid="{00000000-0005-0000-0000-0000720E0000}"/>
    <cellStyle name="Normal 12 2 2 5 6" xfId="3672" xr:uid="{00000000-0005-0000-0000-0000730E0000}"/>
    <cellStyle name="Normal 12 2 2 5 6 2" xfId="3673" xr:uid="{00000000-0005-0000-0000-0000740E0000}"/>
    <cellStyle name="Normal 12 2 2 5 6 3" xfId="3674" xr:uid="{00000000-0005-0000-0000-0000750E0000}"/>
    <cellStyle name="Normal 12 2 2 5 7" xfId="3675" xr:uid="{00000000-0005-0000-0000-0000760E0000}"/>
    <cellStyle name="Normal 12 2 2 5 8" xfId="3676" xr:uid="{00000000-0005-0000-0000-0000770E0000}"/>
    <cellStyle name="Normal 12 2 2 5 9" xfId="3677" xr:uid="{00000000-0005-0000-0000-0000780E0000}"/>
    <cellStyle name="Normal 12 2 2 6" xfId="3678" xr:uid="{00000000-0005-0000-0000-0000790E0000}"/>
    <cellStyle name="Normal 12 2 2 6 2" xfId="3679" xr:uid="{00000000-0005-0000-0000-00007A0E0000}"/>
    <cellStyle name="Normal 12 2 2 6 2 2" xfId="3680" xr:uid="{00000000-0005-0000-0000-00007B0E0000}"/>
    <cellStyle name="Normal 12 2 2 6 2 2 2" xfId="3681" xr:uid="{00000000-0005-0000-0000-00007C0E0000}"/>
    <cellStyle name="Normal 12 2 2 6 2 2 3" xfId="3682" xr:uid="{00000000-0005-0000-0000-00007D0E0000}"/>
    <cellStyle name="Normal 12 2 2 6 2 3" xfId="3683" xr:uid="{00000000-0005-0000-0000-00007E0E0000}"/>
    <cellStyle name="Normal 12 2 2 6 2 4" xfId="3684" xr:uid="{00000000-0005-0000-0000-00007F0E0000}"/>
    <cellStyle name="Normal 12 2 2 6 3" xfId="3685" xr:uid="{00000000-0005-0000-0000-0000800E0000}"/>
    <cellStyle name="Normal 12 2 2 6 3 2" xfId="3686" xr:uid="{00000000-0005-0000-0000-0000810E0000}"/>
    <cellStyle name="Normal 12 2 2 6 3 2 2" xfId="3687" xr:uid="{00000000-0005-0000-0000-0000820E0000}"/>
    <cellStyle name="Normal 12 2 2 6 3 2 3" xfId="3688" xr:uid="{00000000-0005-0000-0000-0000830E0000}"/>
    <cellStyle name="Normal 12 2 2 6 3 3" xfId="3689" xr:uid="{00000000-0005-0000-0000-0000840E0000}"/>
    <cellStyle name="Normal 12 2 2 6 3 4" xfId="3690" xr:uid="{00000000-0005-0000-0000-0000850E0000}"/>
    <cellStyle name="Normal 12 2 2 6 4" xfId="3691" xr:uid="{00000000-0005-0000-0000-0000860E0000}"/>
    <cellStyle name="Normal 12 2 2 6 4 2" xfId="3692" xr:uid="{00000000-0005-0000-0000-0000870E0000}"/>
    <cellStyle name="Normal 12 2 2 6 4 2 2" xfId="3693" xr:uid="{00000000-0005-0000-0000-0000880E0000}"/>
    <cellStyle name="Normal 12 2 2 6 4 2 3" xfId="3694" xr:uid="{00000000-0005-0000-0000-0000890E0000}"/>
    <cellStyle name="Normal 12 2 2 6 4 3" xfId="3695" xr:uid="{00000000-0005-0000-0000-00008A0E0000}"/>
    <cellStyle name="Normal 12 2 2 6 4 4" xfId="3696" xr:uid="{00000000-0005-0000-0000-00008B0E0000}"/>
    <cellStyle name="Normal 12 2 2 6 5" xfId="3697" xr:uid="{00000000-0005-0000-0000-00008C0E0000}"/>
    <cellStyle name="Normal 12 2 2 6 5 2" xfId="3698" xr:uid="{00000000-0005-0000-0000-00008D0E0000}"/>
    <cellStyle name="Normal 12 2 2 6 5 3" xfId="3699" xr:uid="{00000000-0005-0000-0000-00008E0E0000}"/>
    <cellStyle name="Normal 12 2 2 6 6" xfId="3700" xr:uid="{00000000-0005-0000-0000-00008F0E0000}"/>
    <cellStyle name="Normal 12 2 2 6 7" xfId="3701" xr:uid="{00000000-0005-0000-0000-0000900E0000}"/>
    <cellStyle name="Normal 12 2 2 6 8" xfId="3702" xr:uid="{00000000-0005-0000-0000-0000910E0000}"/>
    <cellStyle name="Normal 12 2 2 7" xfId="3703" xr:uid="{00000000-0005-0000-0000-0000920E0000}"/>
    <cellStyle name="Normal 12 2 2 7 2" xfId="3704" xr:uid="{00000000-0005-0000-0000-0000930E0000}"/>
    <cellStyle name="Normal 12 2 2 7 2 2" xfId="3705" xr:uid="{00000000-0005-0000-0000-0000940E0000}"/>
    <cellStyle name="Normal 12 2 2 7 2 3" xfId="3706" xr:uid="{00000000-0005-0000-0000-0000950E0000}"/>
    <cellStyle name="Normal 12 2 2 7 3" xfId="3707" xr:uid="{00000000-0005-0000-0000-0000960E0000}"/>
    <cellStyle name="Normal 12 2 2 7 4" xfId="3708" xr:uid="{00000000-0005-0000-0000-0000970E0000}"/>
    <cellStyle name="Normal 12 2 2 8" xfId="3709" xr:uid="{00000000-0005-0000-0000-0000980E0000}"/>
    <cellStyle name="Normal 12 2 2 8 2" xfId="3710" xr:uid="{00000000-0005-0000-0000-0000990E0000}"/>
    <cellStyle name="Normal 12 2 2 8 2 2" xfId="3711" xr:uid="{00000000-0005-0000-0000-00009A0E0000}"/>
    <cellStyle name="Normal 12 2 2 8 2 3" xfId="3712" xr:uid="{00000000-0005-0000-0000-00009B0E0000}"/>
    <cellStyle name="Normal 12 2 2 8 3" xfId="3713" xr:uid="{00000000-0005-0000-0000-00009C0E0000}"/>
    <cellStyle name="Normal 12 2 2 8 4" xfId="3714" xr:uid="{00000000-0005-0000-0000-00009D0E0000}"/>
    <cellStyle name="Normal 12 2 2 9" xfId="3715" xr:uid="{00000000-0005-0000-0000-00009E0E0000}"/>
    <cellStyle name="Normal 12 2 2 9 2" xfId="3716" xr:uid="{00000000-0005-0000-0000-00009F0E0000}"/>
    <cellStyle name="Normal 12 2 2 9 2 2" xfId="3717" xr:uid="{00000000-0005-0000-0000-0000A00E0000}"/>
    <cellStyle name="Normal 12 2 2 9 2 3" xfId="3718" xr:uid="{00000000-0005-0000-0000-0000A10E0000}"/>
    <cellStyle name="Normal 12 2 2 9 3" xfId="3719" xr:uid="{00000000-0005-0000-0000-0000A20E0000}"/>
    <cellStyle name="Normal 12 2 2 9 4" xfId="3720" xr:uid="{00000000-0005-0000-0000-0000A30E0000}"/>
    <cellStyle name="Normal 12 2 3" xfId="3721" xr:uid="{00000000-0005-0000-0000-0000A40E0000}"/>
    <cellStyle name="Normal 12 2 3 2" xfId="3722" xr:uid="{00000000-0005-0000-0000-0000A50E0000}"/>
    <cellStyle name="Normal 12 2 3 2 2" xfId="3723" xr:uid="{00000000-0005-0000-0000-0000A60E0000}"/>
    <cellStyle name="Normal 12 2 3 2 2 2" xfId="3724" xr:uid="{00000000-0005-0000-0000-0000A70E0000}"/>
    <cellStyle name="Normal 12 2 3 2 2 2 2" xfId="3725" xr:uid="{00000000-0005-0000-0000-0000A80E0000}"/>
    <cellStyle name="Normal 12 2 3 2 2 2 3" xfId="3726" xr:uid="{00000000-0005-0000-0000-0000A90E0000}"/>
    <cellStyle name="Normal 12 2 3 2 2 3" xfId="3727" xr:uid="{00000000-0005-0000-0000-0000AA0E0000}"/>
    <cellStyle name="Normal 12 2 3 2 2 4" xfId="3728" xr:uid="{00000000-0005-0000-0000-0000AB0E0000}"/>
    <cellStyle name="Normal 12 2 3 2 3" xfId="3729" xr:uid="{00000000-0005-0000-0000-0000AC0E0000}"/>
    <cellStyle name="Normal 12 2 3 2 3 2" xfId="3730" xr:uid="{00000000-0005-0000-0000-0000AD0E0000}"/>
    <cellStyle name="Normal 12 2 3 2 3 2 2" xfId="3731" xr:uid="{00000000-0005-0000-0000-0000AE0E0000}"/>
    <cellStyle name="Normal 12 2 3 2 3 2 3" xfId="3732" xr:uid="{00000000-0005-0000-0000-0000AF0E0000}"/>
    <cellStyle name="Normal 12 2 3 2 3 3" xfId="3733" xr:uid="{00000000-0005-0000-0000-0000B00E0000}"/>
    <cellStyle name="Normal 12 2 3 2 3 4" xfId="3734" xr:uid="{00000000-0005-0000-0000-0000B10E0000}"/>
    <cellStyle name="Normal 12 2 3 2 4" xfId="3735" xr:uid="{00000000-0005-0000-0000-0000B20E0000}"/>
    <cellStyle name="Normal 12 2 3 2 4 2" xfId="3736" xr:uid="{00000000-0005-0000-0000-0000B30E0000}"/>
    <cellStyle name="Normal 12 2 3 2 4 2 2" xfId="3737" xr:uid="{00000000-0005-0000-0000-0000B40E0000}"/>
    <cellStyle name="Normal 12 2 3 2 4 2 3" xfId="3738" xr:uid="{00000000-0005-0000-0000-0000B50E0000}"/>
    <cellStyle name="Normal 12 2 3 2 4 3" xfId="3739" xr:uid="{00000000-0005-0000-0000-0000B60E0000}"/>
    <cellStyle name="Normal 12 2 3 2 4 4" xfId="3740" xr:uid="{00000000-0005-0000-0000-0000B70E0000}"/>
    <cellStyle name="Normal 12 2 3 2 5" xfId="3741" xr:uid="{00000000-0005-0000-0000-0000B80E0000}"/>
    <cellStyle name="Normal 12 2 3 2 5 2" xfId="3742" xr:uid="{00000000-0005-0000-0000-0000B90E0000}"/>
    <cellStyle name="Normal 12 2 3 2 5 3" xfId="3743" xr:uid="{00000000-0005-0000-0000-0000BA0E0000}"/>
    <cellStyle name="Normal 12 2 3 2 6" xfId="3744" xr:uid="{00000000-0005-0000-0000-0000BB0E0000}"/>
    <cellStyle name="Normal 12 2 3 2 7" xfId="3745" xr:uid="{00000000-0005-0000-0000-0000BC0E0000}"/>
    <cellStyle name="Normal 12 2 3 3" xfId="3746" xr:uid="{00000000-0005-0000-0000-0000BD0E0000}"/>
    <cellStyle name="Normal 12 2 3 3 2" xfId="3747" xr:uid="{00000000-0005-0000-0000-0000BE0E0000}"/>
    <cellStyle name="Normal 12 2 3 3 2 2" xfId="3748" xr:uid="{00000000-0005-0000-0000-0000BF0E0000}"/>
    <cellStyle name="Normal 12 2 3 3 2 3" xfId="3749" xr:uid="{00000000-0005-0000-0000-0000C00E0000}"/>
    <cellStyle name="Normal 12 2 3 3 3" xfId="3750" xr:uid="{00000000-0005-0000-0000-0000C10E0000}"/>
    <cellStyle name="Normal 12 2 3 3 4" xfId="3751" xr:uid="{00000000-0005-0000-0000-0000C20E0000}"/>
    <cellStyle name="Normal 12 2 3 4" xfId="3752" xr:uid="{00000000-0005-0000-0000-0000C30E0000}"/>
    <cellStyle name="Normal 12 2 3 4 2" xfId="3753" xr:uid="{00000000-0005-0000-0000-0000C40E0000}"/>
    <cellStyle name="Normal 12 2 3 4 2 2" xfId="3754" xr:uid="{00000000-0005-0000-0000-0000C50E0000}"/>
    <cellStyle name="Normal 12 2 3 4 2 3" xfId="3755" xr:uid="{00000000-0005-0000-0000-0000C60E0000}"/>
    <cellStyle name="Normal 12 2 3 4 3" xfId="3756" xr:uid="{00000000-0005-0000-0000-0000C70E0000}"/>
    <cellStyle name="Normal 12 2 3 4 4" xfId="3757" xr:uid="{00000000-0005-0000-0000-0000C80E0000}"/>
    <cellStyle name="Normal 12 2 3 5" xfId="3758" xr:uid="{00000000-0005-0000-0000-0000C90E0000}"/>
    <cellStyle name="Normal 12 2 3 5 2" xfId="3759" xr:uid="{00000000-0005-0000-0000-0000CA0E0000}"/>
    <cellStyle name="Normal 12 2 3 5 2 2" xfId="3760" xr:uid="{00000000-0005-0000-0000-0000CB0E0000}"/>
    <cellStyle name="Normal 12 2 3 5 2 3" xfId="3761" xr:uid="{00000000-0005-0000-0000-0000CC0E0000}"/>
    <cellStyle name="Normal 12 2 3 5 3" xfId="3762" xr:uid="{00000000-0005-0000-0000-0000CD0E0000}"/>
    <cellStyle name="Normal 12 2 3 5 4" xfId="3763" xr:uid="{00000000-0005-0000-0000-0000CE0E0000}"/>
    <cellStyle name="Normal 12 2 3 6" xfId="3764" xr:uid="{00000000-0005-0000-0000-0000CF0E0000}"/>
    <cellStyle name="Normal 12 2 3 6 2" xfId="3765" xr:uid="{00000000-0005-0000-0000-0000D00E0000}"/>
    <cellStyle name="Normal 12 2 3 6 3" xfId="3766" xr:uid="{00000000-0005-0000-0000-0000D10E0000}"/>
    <cellStyle name="Normal 12 2 3 7" xfId="3767" xr:uid="{00000000-0005-0000-0000-0000D20E0000}"/>
    <cellStyle name="Normal 12 2 3 8" xfId="3768" xr:uid="{00000000-0005-0000-0000-0000D30E0000}"/>
    <cellStyle name="Normal 12 2 3 9" xfId="3769" xr:uid="{00000000-0005-0000-0000-0000D40E0000}"/>
    <cellStyle name="Normal 12 2 4" xfId="3770" xr:uid="{00000000-0005-0000-0000-0000D50E0000}"/>
    <cellStyle name="Normal 12 2 5" xfId="3771" xr:uid="{00000000-0005-0000-0000-0000D60E0000}"/>
    <cellStyle name="Normal 12 2 6" xfId="3772" xr:uid="{00000000-0005-0000-0000-0000D70E0000}"/>
    <cellStyle name="Normal 12 20" xfId="3773" xr:uid="{00000000-0005-0000-0000-0000D80E0000}"/>
    <cellStyle name="Normal 12 21" xfId="3774" xr:uid="{00000000-0005-0000-0000-0000D90E0000}"/>
    <cellStyle name="Normal 12 21 2" xfId="3775" xr:uid="{00000000-0005-0000-0000-0000DA0E0000}"/>
    <cellStyle name="Normal 12 22" xfId="3776" xr:uid="{00000000-0005-0000-0000-0000DB0E0000}"/>
    <cellStyle name="Normal 12 23" xfId="3777" xr:uid="{00000000-0005-0000-0000-0000DC0E0000}"/>
    <cellStyle name="Normal 12 24" xfId="3778" xr:uid="{00000000-0005-0000-0000-0000DD0E0000}"/>
    <cellStyle name="Normal 12 25" xfId="3779" xr:uid="{00000000-0005-0000-0000-0000DE0E0000}"/>
    <cellStyle name="Normal 12 26" xfId="3780" xr:uid="{00000000-0005-0000-0000-0000DF0E0000}"/>
    <cellStyle name="Normal 12 27" xfId="3781" xr:uid="{00000000-0005-0000-0000-0000E00E0000}"/>
    <cellStyle name="Normal 12 3" xfId="3782" xr:uid="{00000000-0005-0000-0000-0000E10E0000}"/>
    <cellStyle name="Normal 12 3 2" xfId="3783" xr:uid="{00000000-0005-0000-0000-0000E20E0000}"/>
    <cellStyle name="Normal 12 3 2 2" xfId="3784" xr:uid="{00000000-0005-0000-0000-0000E30E0000}"/>
    <cellStyle name="Normal 12 3 2 2 2" xfId="3785" xr:uid="{00000000-0005-0000-0000-0000E40E0000}"/>
    <cellStyle name="Normal 12 3 2 2 2 2" xfId="3786" xr:uid="{00000000-0005-0000-0000-0000E50E0000}"/>
    <cellStyle name="Normal 12 3 2 2 2 2 2" xfId="3787" xr:uid="{00000000-0005-0000-0000-0000E60E0000}"/>
    <cellStyle name="Normal 12 3 2 2 2 2 3" xfId="3788" xr:uid="{00000000-0005-0000-0000-0000E70E0000}"/>
    <cellStyle name="Normal 12 3 2 2 2 3" xfId="3789" xr:uid="{00000000-0005-0000-0000-0000E80E0000}"/>
    <cellStyle name="Normal 12 3 2 2 2 4" xfId="3790" xr:uid="{00000000-0005-0000-0000-0000E90E0000}"/>
    <cellStyle name="Normal 12 3 2 2 3" xfId="3791" xr:uid="{00000000-0005-0000-0000-0000EA0E0000}"/>
    <cellStyle name="Normal 12 3 2 2 3 2" xfId="3792" xr:uid="{00000000-0005-0000-0000-0000EB0E0000}"/>
    <cellStyle name="Normal 12 3 2 2 3 2 2" xfId="3793" xr:uid="{00000000-0005-0000-0000-0000EC0E0000}"/>
    <cellStyle name="Normal 12 3 2 2 3 2 3" xfId="3794" xr:uid="{00000000-0005-0000-0000-0000ED0E0000}"/>
    <cellStyle name="Normal 12 3 2 2 3 3" xfId="3795" xr:uid="{00000000-0005-0000-0000-0000EE0E0000}"/>
    <cellStyle name="Normal 12 3 2 2 3 4" xfId="3796" xr:uid="{00000000-0005-0000-0000-0000EF0E0000}"/>
    <cellStyle name="Normal 12 3 2 2 4" xfId="3797" xr:uid="{00000000-0005-0000-0000-0000F00E0000}"/>
    <cellStyle name="Normal 12 3 2 2 4 2" xfId="3798" xr:uid="{00000000-0005-0000-0000-0000F10E0000}"/>
    <cellStyle name="Normal 12 3 2 2 4 2 2" xfId="3799" xr:uid="{00000000-0005-0000-0000-0000F20E0000}"/>
    <cellStyle name="Normal 12 3 2 2 4 2 3" xfId="3800" xr:uid="{00000000-0005-0000-0000-0000F30E0000}"/>
    <cellStyle name="Normal 12 3 2 2 4 3" xfId="3801" xr:uid="{00000000-0005-0000-0000-0000F40E0000}"/>
    <cellStyle name="Normal 12 3 2 2 4 4" xfId="3802" xr:uid="{00000000-0005-0000-0000-0000F50E0000}"/>
    <cellStyle name="Normal 12 3 2 2 5" xfId="3803" xr:uid="{00000000-0005-0000-0000-0000F60E0000}"/>
    <cellStyle name="Normal 12 3 2 2 5 2" xfId="3804" xr:uid="{00000000-0005-0000-0000-0000F70E0000}"/>
    <cellStyle name="Normal 12 3 2 2 5 3" xfId="3805" xr:uid="{00000000-0005-0000-0000-0000F80E0000}"/>
    <cellStyle name="Normal 12 3 2 2 6" xfId="3806" xr:uid="{00000000-0005-0000-0000-0000F90E0000}"/>
    <cellStyle name="Normal 12 3 2 2 7" xfId="3807" xr:uid="{00000000-0005-0000-0000-0000FA0E0000}"/>
    <cellStyle name="Normal 12 3 2 2 8" xfId="3808" xr:uid="{00000000-0005-0000-0000-0000FB0E0000}"/>
    <cellStyle name="Normal 12 3 2 3" xfId="3809" xr:uid="{00000000-0005-0000-0000-0000FC0E0000}"/>
    <cellStyle name="Normal 12 3 2 3 2" xfId="3810" xr:uid="{00000000-0005-0000-0000-0000FD0E0000}"/>
    <cellStyle name="Normal 12 3 2 3 2 2" xfId="3811" xr:uid="{00000000-0005-0000-0000-0000FE0E0000}"/>
    <cellStyle name="Normal 12 3 2 3 2 3" xfId="3812" xr:uid="{00000000-0005-0000-0000-0000FF0E0000}"/>
    <cellStyle name="Normal 12 3 2 3 3" xfId="3813" xr:uid="{00000000-0005-0000-0000-0000000F0000}"/>
    <cellStyle name="Normal 12 3 2 3 4" xfId="3814" xr:uid="{00000000-0005-0000-0000-0000010F0000}"/>
    <cellStyle name="Normal 12 3 2 3 5" xfId="3815" xr:uid="{00000000-0005-0000-0000-0000020F0000}"/>
    <cellStyle name="Normal 12 3 2 4" xfId="3816" xr:uid="{00000000-0005-0000-0000-0000030F0000}"/>
    <cellStyle name="Normal 12 3 2 4 2" xfId="3817" xr:uid="{00000000-0005-0000-0000-0000040F0000}"/>
    <cellStyle name="Normal 12 3 2 4 2 2" xfId="3818" xr:uid="{00000000-0005-0000-0000-0000050F0000}"/>
    <cellStyle name="Normal 12 3 2 4 2 3" xfId="3819" xr:uid="{00000000-0005-0000-0000-0000060F0000}"/>
    <cellStyle name="Normal 12 3 2 4 3" xfId="3820" xr:uid="{00000000-0005-0000-0000-0000070F0000}"/>
    <cellStyle name="Normal 12 3 2 4 4" xfId="3821" xr:uid="{00000000-0005-0000-0000-0000080F0000}"/>
    <cellStyle name="Normal 12 3 2 5" xfId="3822" xr:uid="{00000000-0005-0000-0000-0000090F0000}"/>
    <cellStyle name="Normal 12 3 2 5 2" xfId="3823" xr:uid="{00000000-0005-0000-0000-00000A0F0000}"/>
    <cellStyle name="Normal 12 3 2 5 2 2" xfId="3824" xr:uid="{00000000-0005-0000-0000-00000B0F0000}"/>
    <cellStyle name="Normal 12 3 2 5 2 3" xfId="3825" xr:uid="{00000000-0005-0000-0000-00000C0F0000}"/>
    <cellStyle name="Normal 12 3 2 5 3" xfId="3826" xr:uid="{00000000-0005-0000-0000-00000D0F0000}"/>
    <cellStyle name="Normal 12 3 2 5 4" xfId="3827" xr:uid="{00000000-0005-0000-0000-00000E0F0000}"/>
    <cellStyle name="Normal 12 3 2 6" xfId="3828" xr:uid="{00000000-0005-0000-0000-00000F0F0000}"/>
    <cellStyle name="Normal 12 3 2 6 2" xfId="3829" xr:uid="{00000000-0005-0000-0000-0000100F0000}"/>
    <cellStyle name="Normal 12 3 2 6 3" xfId="3830" xr:uid="{00000000-0005-0000-0000-0000110F0000}"/>
    <cellStyle name="Normal 12 3 2 7" xfId="3831" xr:uid="{00000000-0005-0000-0000-0000120F0000}"/>
    <cellStyle name="Normal 12 3 2 8" xfId="3832" xr:uid="{00000000-0005-0000-0000-0000130F0000}"/>
    <cellStyle name="Normal 12 3 2 9" xfId="3833" xr:uid="{00000000-0005-0000-0000-0000140F0000}"/>
    <cellStyle name="Normal 12 3 3" xfId="3834" xr:uid="{00000000-0005-0000-0000-0000150F0000}"/>
    <cellStyle name="Normal 12 3 3 2" xfId="3835" xr:uid="{00000000-0005-0000-0000-0000160F0000}"/>
    <cellStyle name="Normal 12 3 3 2 2" xfId="3836" xr:uid="{00000000-0005-0000-0000-0000170F0000}"/>
    <cellStyle name="Normal 12 3 3 2 2 2" xfId="3837" xr:uid="{00000000-0005-0000-0000-0000180F0000}"/>
    <cellStyle name="Normal 12 3 3 2 2 2 2" xfId="3838" xr:uid="{00000000-0005-0000-0000-0000190F0000}"/>
    <cellStyle name="Normal 12 3 3 2 2 2 3" xfId="3839" xr:uid="{00000000-0005-0000-0000-00001A0F0000}"/>
    <cellStyle name="Normal 12 3 3 2 2 3" xfId="3840" xr:uid="{00000000-0005-0000-0000-00001B0F0000}"/>
    <cellStyle name="Normal 12 3 3 2 2 4" xfId="3841" xr:uid="{00000000-0005-0000-0000-00001C0F0000}"/>
    <cellStyle name="Normal 12 3 3 2 3" xfId="3842" xr:uid="{00000000-0005-0000-0000-00001D0F0000}"/>
    <cellStyle name="Normal 12 3 3 2 3 2" xfId="3843" xr:uid="{00000000-0005-0000-0000-00001E0F0000}"/>
    <cellStyle name="Normal 12 3 3 2 3 2 2" xfId="3844" xr:uid="{00000000-0005-0000-0000-00001F0F0000}"/>
    <cellStyle name="Normal 12 3 3 2 3 2 3" xfId="3845" xr:uid="{00000000-0005-0000-0000-0000200F0000}"/>
    <cellStyle name="Normal 12 3 3 2 3 3" xfId="3846" xr:uid="{00000000-0005-0000-0000-0000210F0000}"/>
    <cellStyle name="Normal 12 3 3 2 3 4" xfId="3847" xr:uid="{00000000-0005-0000-0000-0000220F0000}"/>
    <cellStyle name="Normal 12 3 3 2 4" xfId="3848" xr:uid="{00000000-0005-0000-0000-0000230F0000}"/>
    <cellStyle name="Normal 12 3 3 2 4 2" xfId="3849" xr:uid="{00000000-0005-0000-0000-0000240F0000}"/>
    <cellStyle name="Normal 12 3 3 2 4 2 2" xfId="3850" xr:uid="{00000000-0005-0000-0000-0000250F0000}"/>
    <cellStyle name="Normal 12 3 3 2 4 2 3" xfId="3851" xr:uid="{00000000-0005-0000-0000-0000260F0000}"/>
    <cellStyle name="Normal 12 3 3 2 4 3" xfId="3852" xr:uid="{00000000-0005-0000-0000-0000270F0000}"/>
    <cellStyle name="Normal 12 3 3 2 4 4" xfId="3853" xr:uid="{00000000-0005-0000-0000-0000280F0000}"/>
    <cellStyle name="Normal 12 3 3 2 5" xfId="3854" xr:uid="{00000000-0005-0000-0000-0000290F0000}"/>
    <cellStyle name="Normal 12 3 3 2 5 2" xfId="3855" xr:uid="{00000000-0005-0000-0000-00002A0F0000}"/>
    <cellStyle name="Normal 12 3 3 2 5 3" xfId="3856" xr:uid="{00000000-0005-0000-0000-00002B0F0000}"/>
    <cellStyle name="Normal 12 3 3 2 6" xfId="3857" xr:uid="{00000000-0005-0000-0000-00002C0F0000}"/>
    <cellStyle name="Normal 12 3 3 2 7" xfId="3858" xr:uid="{00000000-0005-0000-0000-00002D0F0000}"/>
    <cellStyle name="Normal 12 3 3 3" xfId="3859" xr:uid="{00000000-0005-0000-0000-00002E0F0000}"/>
    <cellStyle name="Normal 12 3 3 3 2" xfId="3860" xr:uid="{00000000-0005-0000-0000-00002F0F0000}"/>
    <cellStyle name="Normal 12 3 3 3 2 2" xfId="3861" xr:uid="{00000000-0005-0000-0000-0000300F0000}"/>
    <cellStyle name="Normal 12 3 3 3 2 3" xfId="3862" xr:uid="{00000000-0005-0000-0000-0000310F0000}"/>
    <cellStyle name="Normal 12 3 3 3 3" xfId="3863" xr:uid="{00000000-0005-0000-0000-0000320F0000}"/>
    <cellStyle name="Normal 12 3 3 3 4" xfId="3864" xr:uid="{00000000-0005-0000-0000-0000330F0000}"/>
    <cellStyle name="Normal 12 3 3 4" xfId="3865" xr:uid="{00000000-0005-0000-0000-0000340F0000}"/>
    <cellStyle name="Normal 12 3 3 4 2" xfId="3866" xr:uid="{00000000-0005-0000-0000-0000350F0000}"/>
    <cellStyle name="Normal 12 3 3 4 2 2" xfId="3867" xr:uid="{00000000-0005-0000-0000-0000360F0000}"/>
    <cellStyle name="Normal 12 3 3 4 2 3" xfId="3868" xr:uid="{00000000-0005-0000-0000-0000370F0000}"/>
    <cellStyle name="Normal 12 3 3 4 3" xfId="3869" xr:uid="{00000000-0005-0000-0000-0000380F0000}"/>
    <cellStyle name="Normal 12 3 3 4 4" xfId="3870" xr:uid="{00000000-0005-0000-0000-0000390F0000}"/>
    <cellStyle name="Normal 12 3 3 5" xfId="3871" xr:uid="{00000000-0005-0000-0000-00003A0F0000}"/>
    <cellStyle name="Normal 12 3 3 5 2" xfId="3872" xr:uid="{00000000-0005-0000-0000-00003B0F0000}"/>
    <cellStyle name="Normal 12 3 3 5 2 2" xfId="3873" xr:uid="{00000000-0005-0000-0000-00003C0F0000}"/>
    <cellStyle name="Normal 12 3 3 5 2 3" xfId="3874" xr:uid="{00000000-0005-0000-0000-00003D0F0000}"/>
    <cellStyle name="Normal 12 3 3 5 3" xfId="3875" xr:uid="{00000000-0005-0000-0000-00003E0F0000}"/>
    <cellStyle name="Normal 12 3 3 5 4" xfId="3876" xr:uid="{00000000-0005-0000-0000-00003F0F0000}"/>
    <cellStyle name="Normal 12 3 3 6" xfId="3877" xr:uid="{00000000-0005-0000-0000-0000400F0000}"/>
    <cellStyle name="Normal 12 3 3 6 2" xfId="3878" xr:uid="{00000000-0005-0000-0000-0000410F0000}"/>
    <cellStyle name="Normal 12 3 3 6 3" xfId="3879" xr:uid="{00000000-0005-0000-0000-0000420F0000}"/>
    <cellStyle name="Normal 12 3 3 7" xfId="3880" xr:uid="{00000000-0005-0000-0000-0000430F0000}"/>
    <cellStyle name="Normal 12 3 3 8" xfId="3881" xr:uid="{00000000-0005-0000-0000-0000440F0000}"/>
    <cellStyle name="Normal 12 3 3 9" xfId="3882" xr:uid="{00000000-0005-0000-0000-0000450F0000}"/>
    <cellStyle name="Normal 12 3 4" xfId="3883" xr:uid="{00000000-0005-0000-0000-0000460F0000}"/>
    <cellStyle name="Normal 12 3 4 2" xfId="3884" xr:uid="{00000000-0005-0000-0000-0000470F0000}"/>
    <cellStyle name="Normal 12 3 4 2 2" xfId="3885" xr:uid="{00000000-0005-0000-0000-0000480F0000}"/>
    <cellStyle name="Normal 12 3 4 2 2 2" xfId="3886" xr:uid="{00000000-0005-0000-0000-0000490F0000}"/>
    <cellStyle name="Normal 12 3 4 2 2 2 2" xfId="3887" xr:uid="{00000000-0005-0000-0000-00004A0F0000}"/>
    <cellStyle name="Normal 12 3 4 2 2 2 3" xfId="3888" xr:uid="{00000000-0005-0000-0000-00004B0F0000}"/>
    <cellStyle name="Normal 12 3 4 2 2 3" xfId="3889" xr:uid="{00000000-0005-0000-0000-00004C0F0000}"/>
    <cellStyle name="Normal 12 3 4 2 2 4" xfId="3890" xr:uid="{00000000-0005-0000-0000-00004D0F0000}"/>
    <cellStyle name="Normal 12 3 4 2 3" xfId="3891" xr:uid="{00000000-0005-0000-0000-00004E0F0000}"/>
    <cellStyle name="Normal 12 3 4 2 3 2" xfId="3892" xr:uid="{00000000-0005-0000-0000-00004F0F0000}"/>
    <cellStyle name="Normal 12 3 4 2 3 2 2" xfId="3893" xr:uid="{00000000-0005-0000-0000-0000500F0000}"/>
    <cellStyle name="Normal 12 3 4 2 3 2 3" xfId="3894" xr:uid="{00000000-0005-0000-0000-0000510F0000}"/>
    <cellStyle name="Normal 12 3 4 2 3 3" xfId="3895" xr:uid="{00000000-0005-0000-0000-0000520F0000}"/>
    <cellStyle name="Normal 12 3 4 2 3 4" xfId="3896" xr:uid="{00000000-0005-0000-0000-0000530F0000}"/>
    <cellStyle name="Normal 12 3 4 2 4" xfId="3897" xr:uid="{00000000-0005-0000-0000-0000540F0000}"/>
    <cellStyle name="Normal 12 3 4 2 4 2" xfId="3898" xr:uid="{00000000-0005-0000-0000-0000550F0000}"/>
    <cellStyle name="Normal 12 3 4 2 4 2 2" xfId="3899" xr:uid="{00000000-0005-0000-0000-0000560F0000}"/>
    <cellStyle name="Normal 12 3 4 2 4 2 3" xfId="3900" xr:uid="{00000000-0005-0000-0000-0000570F0000}"/>
    <cellStyle name="Normal 12 3 4 2 4 3" xfId="3901" xr:uid="{00000000-0005-0000-0000-0000580F0000}"/>
    <cellStyle name="Normal 12 3 4 2 4 4" xfId="3902" xr:uid="{00000000-0005-0000-0000-0000590F0000}"/>
    <cellStyle name="Normal 12 3 4 2 5" xfId="3903" xr:uid="{00000000-0005-0000-0000-00005A0F0000}"/>
    <cellStyle name="Normal 12 3 4 2 5 2" xfId="3904" xr:uid="{00000000-0005-0000-0000-00005B0F0000}"/>
    <cellStyle name="Normal 12 3 4 2 5 3" xfId="3905" xr:uid="{00000000-0005-0000-0000-00005C0F0000}"/>
    <cellStyle name="Normal 12 3 4 2 6" xfId="3906" xr:uid="{00000000-0005-0000-0000-00005D0F0000}"/>
    <cellStyle name="Normal 12 3 4 2 7" xfId="3907" xr:uid="{00000000-0005-0000-0000-00005E0F0000}"/>
    <cellStyle name="Normal 12 3 4 3" xfId="3908" xr:uid="{00000000-0005-0000-0000-00005F0F0000}"/>
    <cellStyle name="Normal 12 3 4 3 2" xfId="3909" xr:uid="{00000000-0005-0000-0000-0000600F0000}"/>
    <cellStyle name="Normal 12 3 4 3 2 2" xfId="3910" xr:uid="{00000000-0005-0000-0000-0000610F0000}"/>
    <cellStyle name="Normal 12 3 4 3 2 3" xfId="3911" xr:uid="{00000000-0005-0000-0000-0000620F0000}"/>
    <cellStyle name="Normal 12 3 4 3 3" xfId="3912" xr:uid="{00000000-0005-0000-0000-0000630F0000}"/>
    <cellStyle name="Normal 12 3 4 3 4" xfId="3913" xr:uid="{00000000-0005-0000-0000-0000640F0000}"/>
    <cellStyle name="Normal 12 3 4 4" xfId="3914" xr:uid="{00000000-0005-0000-0000-0000650F0000}"/>
    <cellStyle name="Normal 12 3 4 4 2" xfId="3915" xr:uid="{00000000-0005-0000-0000-0000660F0000}"/>
    <cellStyle name="Normal 12 3 4 4 2 2" xfId="3916" xr:uid="{00000000-0005-0000-0000-0000670F0000}"/>
    <cellStyle name="Normal 12 3 4 4 2 3" xfId="3917" xr:uid="{00000000-0005-0000-0000-0000680F0000}"/>
    <cellStyle name="Normal 12 3 4 4 3" xfId="3918" xr:uid="{00000000-0005-0000-0000-0000690F0000}"/>
    <cellStyle name="Normal 12 3 4 4 4" xfId="3919" xr:uid="{00000000-0005-0000-0000-00006A0F0000}"/>
    <cellStyle name="Normal 12 3 4 5" xfId="3920" xr:uid="{00000000-0005-0000-0000-00006B0F0000}"/>
    <cellStyle name="Normal 12 3 4 5 2" xfId="3921" xr:uid="{00000000-0005-0000-0000-00006C0F0000}"/>
    <cellStyle name="Normal 12 3 4 5 2 2" xfId="3922" xr:uid="{00000000-0005-0000-0000-00006D0F0000}"/>
    <cellStyle name="Normal 12 3 4 5 2 3" xfId="3923" xr:uid="{00000000-0005-0000-0000-00006E0F0000}"/>
    <cellStyle name="Normal 12 3 4 5 3" xfId="3924" xr:uid="{00000000-0005-0000-0000-00006F0F0000}"/>
    <cellStyle name="Normal 12 3 4 5 4" xfId="3925" xr:uid="{00000000-0005-0000-0000-0000700F0000}"/>
    <cellStyle name="Normal 12 3 4 6" xfId="3926" xr:uid="{00000000-0005-0000-0000-0000710F0000}"/>
    <cellStyle name="Normal 12 3 4 6 2" xfId="3927" xr:uid="{00000000-0005-0000-0000-0000720F0000}"/>
    <cellStyle name="Normal 12 3 4 6 3" xfId="3928" xr:uid="{00000000-0005-0000-0000-0000730F0000}"/>
    <cellStyle name="Normal 12 3 4 7" xfId="3929" xr:uid="{00000000-0005-0000-0000-0000740F0000}"/>
    <cellStyle name="Normal 12 3 4 8" xfId="3930" xr:uid="{00000000-0005-0000-0000-0000750F0000}"/>
    <cellStyle name="Normal 12 3 4 9" xfId="3931" xr:uid="{00000000-0005-0000-0000-0000760F0000}"/>
    <cellStyle name="Normal 12 3 5" xfId="3932" xr:uid="{00000000-0005-0000-0000-0000770F0000}"/>
    <cellStyle name="Normal 12 4" xfId="3933" xr:uid="{00000000-0005-0000-0000-0000780F0000}"/>
    <cellStyle name="Normal 12 4 10" xfId="3934" xr:uid="{00000000-0005-0000-0000-0000790F0000}"/>
    <cellStyle name="Normal 12 4 11" xfId="3935" xr:uid="{00000000-0005-0000-0000-00007A0F0000}"/>
    <cellStyle name="Normal 12 4 12" xfId="3936" xr:uid="{00000000-0005-0000-0000-00007B0F0000}"/>
    <cellStyle name="Normal 12 4 13" xfId="3937" xr:uid="{00000000-0005-0000-0000-00007C0F0000}"/>
    <cellStyle name="Normal 12 4 14" xfId="3938" xr:uid="{00000000-0005-0000-0000-00007D0F0000}"/>
    <cellStyle name="Normal 12 4 15" xfId="3939" xr:uid="{00000000-0005-0000-0000-00007E0F0000}"/>
    <cellStyle name="Normal 12 4 2" xfId="3940" xr:uid="{00000000-0005-0000-0000-00007F0F0000}"/>
    <cellStyle name="Normal 12 4 2 2" xfId="3941" xr:uid="{00000000-0005-0000-0000-0000800F0000}"/>
    <cellStyle name="Normal 12 4 2 2 2" xfId="3942" xr:uid="{00000000-0005-0000-0000-0000810F0000}"/>
    <cellStyle name="Normal 12 4 2 2 2 2" xfId="3943" xr:uid="{00000000-0005-0000-0000-0000820F0000}"/>
    <cellStyle name="Normal 12 4 2 2 2 2 2" xfId="3944" xr:uid="{00000000-0005-0000-0000-0000830F0000}"/>
    <cellStyle name="Normal 12 4 2 2 2 2 3" xfId="3945" xr:uid="{00000000-0005-0000-0000-0000840F0000}"/>
    <cellStyle name="Normal 12 4 2 2 2 3" xfId="3946" xr:uid="{00000000-0005-0000-0000-0000850F0000}"/>
    <cellStyle name="Normal 12 4 2 2 2 4" xfId="3947" xr:uid="{00000000-0005-0000-0000-0000860F0000}"/>
    <cellStyle name="Normal 12 4 2 2 2 5" xfId="3948" xr:uid="{00000000-0005-0000-0000-0000870F0000}"/>
    <cellStyle name="Normal 12 4 2 2 3" xfId="3949" xr:uid="{00000000-0005-0000-0000-0000880F0000}"/>
    <cellStyle name="Normal 12 4 2 2 3 2" xfId="3950" xr:uid="{00000000-0005-0000-0000-0000890F0000}"/>
    <cellStyle name="Normal 12 4 2 2 3 2 2" xfId="3951" xr:uid="{00000000-0005-0000-0000-00008A0F0000}"/>
    <cellStyle name="Normal 12 4 2 2 3 2 3" xfId="3952" xr:uid="{00000000-0005-0000-0000-00008B0F0000}"/>
    <cellStyle name="Normal 12 4 2 2 3 3" xfId="3953" xr:uid="{00000000-0005-0000-0000-00008C0F0000}"/>
    <cellStyle name="Normal 12 4 2 2 3 4" xfId="3954" xr:uid="{00000000-0005-0000-0000-00008D0F0000}"/>
    <cellStyle name="Normal 12 4 2 2 4" xfId="3955" xr:uid="{00000000-0005-0000-0000-00008E0F0000}"/>
    <cellStyle name="Normal 12 4 2 2 4 2" xfId="3956" xr:uid="{00000000-0005-0000-0000-00008F0F0000}"/>
    <cellStyle name="Normal 12 4 2 2 4 2 2" xfId="3957" xr:uid="{00000000-0005-0000-0000-0000900F0000}"/>
    <cellStyle name="Normal 12 4 2 2 4 2 3" xfId="3958" xr:uid="{00000000-0005-0000-0000-0000910F0000}"/>
    <cellStyle name="Normal 12 4 2 2 4 3" xfId="3959" xr:uid="{00000000-0005-0000-0000-0000920F0000}"/>
    <cellStyle name="Normal 12 4 2 2 4 4" xfId="3960" xr:uid="{00000000-0005-0000-0000-0000930F0000}"/>
    <cellStyle name="Normal 12 4 2 2 5" xfId="3961" xr:uid="{00000000-0005-0000-0000-0000940F0000}"/>
    <cellStyle name="Normal 12 4 2 2 5 2" xfId="3962" xr:uid="{00000000-0005-0000-0000-0000950F0000}"/>
    <cellStyle name="Normal 12 4 2 2 5 3" xfId="3963" xr:uid="{00000000-0005-0000-0000-0000960F0000}"/>
    <cellStyle name="Normal 12 4 2 2 6" xfId="3964" xr:uid="{00000000-0005-0000-0000-0000970F0000}"/>
    <cellStyle name="Normal 12 4 2 2 7" xfId="3965" xr:uid="{00000000-0005-0000-0000-0000980F0000}"/>
    <cellStyle name="Normal 12 4 2 2 8" xfId="3966" xr:uid="{00000000-0005-0000-0000-0000990F0000}"/>
    <cellStyle name="Normal 12 4 2 3" xfId="3967" xr:uid="{00000000-0005-0000-0000-00009A0F0000}"/>
    <cellStyle name="Normal 12 4 2 3 2" xfId="3968" xr:uid="{00000000-0005-0000-0000-00009B0F0000}"/>
    <cellStyle name="Normal 12 4 2 3 2 2" xfId="3969" xr:uid="{00000000-0005-0000-0000-00009C0F0000}"/>
    <cellStyle name="Normal 12 4 2 3 2 3" xfId="3970" xr:uid="{00000000-0005-0000-0000-00009D0F0000}"/>
    <cellStyle name="Normal 12 4 2 3 3" xfId="3971" xr:uid="{00000000-0005-0000-0000-00009E0F0000}"/>
    <cellStyle name="Normal 12 4 2 3 4" xfId="3972" xr:uid="{00000000-0005-0000-0000-00009F0F0000}"/>
    <cellStyle name="Normal 12 4 2 4" xfId="3973" xr:uid="{00000000-0005-0000-0000-0000A00F0000}"/>
    <cellStyle name="Normal 12 4 2 4 2" xfId="3974" xr:uid="{00000000-0005-0000-0000-0000A10F0000}"/>
    <cellStyle name="Normal 12 4 2 4 2 2" xfId="3975" xr:uid="{00000000-0005-0000-0000-0000A20F0000}"/>
    <cellStyle name="Normal 12 4 2 4 2 3" xfId="3976" xr:uid="{00000000-0005-0000-0000-0000A30F0000}"/>
    <cellStyle name="Normal 12 4 2 4 3" xfId="3977" xr:uid="{00000000-0005-0000-0000-0000A40F0000}"/>
    <cellStyle name="Normal 12 4 2 4 4" xfId="3978" xr:uid="{00000000-0005-0000-0000-0000A50F0000}"/>
    <cellStyle name="Normal 12 4 2 5" xfId="3979" xr:uid="{00000000-0005-0000-0000-0000A60F0000}"/>
    <cellStyle name="Normal 12 4 2 5 2" xfId="3980" xr:uid="{00000000-0005-0000-0000-0000A70F0000}"/>
    <cellStyle name="Normal 12 4 2 5 2 2" xfId="3981" xr:uid="{00000000-0005-0000-0000-0000A80F0000}"/>
    <cellStyle name="Normal 12 4 2 5 2 3" xfId="3982" xr:uid="{00000000-0005-0000-0000-0000A90F0000}"/>
    <cellStyle name="Normal 12 4 2 5 3" xfId="3983" xr:uid="{00000000-0005-0000-0000-0000AA0F0000}"/>
    <cellStyle name="Normal 12 4 2 5 4" xfId="3984" xr:uid="{00000000-0005-0000-0000-0000AB0F0000}"/>
    <cellStyle name="Normal 12 4 2 6" xfId="3985" xr:uid="{00000000-0005-0000-0000-0000AC0F0000}"/>
    <cellStyle name="Normal 12 4 2 6 2" xfId="3986" xr:uid="{00000000-0005-0000-0000-0000AD0F0000}"/>
    <cellStyle name="Normal 12 4 2 6 3" xfId="3987" xr:uid="{00000000-0005-0000-0000-0000AE0F0000}"/>
    <cellStyle name="Normal 12 4 2 7" xfId="3988" xr:uid="{00000000-0005-0000-0000-0000AF0F0000}"/>
    <cellStyle name="Normal 12 4 2 8" xfId="3989" xr:uid="{00000000-0005-0000-0000-0000B00F0000}"/>
    <cellStyle name="Normal 12 4 2 9" xfId="3990" xr:uid="{00000000-0005-0000-0000-0000B10F0000}"/>
    <cellStyle name="Normal 12 4 3" xfId="3991" xr:uid="{00000000-0005-0000-0000-0000B20F0000}"/>
    <cellStyle name="Normal 12 4 3 2" xfId="3992" xr:uid="{00000000-0005-0000-0000-0000B30F0000}"/>
    <cellStyle name="Normal 12 4 3 2 2" xfId="3993" xr:uid="{00000000-0005-0000-0000-0000B40F0000}"/>
    <cellStyle name="Normal 12 4 3 2 2 2" xfId="3994" xr:uid="{00000000-0005-0000-0000-0000B50F0000}"/>
    <cellStyle name="Normal 12 4 3 2 2 2 2" xfId="3995" xr:uid="{00000000-0005-0000-0000-0000B60F0000}"/>
    <cellStyle name="Normal 12 4 3 2 2 2 3" xfId="3996" xr:uid="{00000000-0005-0000-0000-0000B70F0000}"/>
    <cellStyle name="Normal 12 4 3 2 2 3" xfId="3997" xr:uid="{00000000-0005-0000-0000-0000B80F0000}"/>
    <cellStyle name="Normal 12 4 3 2 2 4" xfId="3998" xr:uid="{00000000-0005-0000-0000-0000B90F0000}"/>
    <cellStyle name="Normal 12 4 3 2 3" xfId="3999" xr:uid="{00000000-0005-0000-0000-0000BA0F0000}"/>
    <cellStyle name="Normal 12 4 3 2 3 2" xfId="4000" xr:uid="{00000000-0005-0000-0000-0000BB0F0000}"/>
    <cellStyle name="Normal 12 4 3 2 3 2 2" xfId="4001" xr:uid="{00000000-0005-0000-0000-0000BC0F0000}"/>
    <cellStyle name="Normal 12 4 3 2 3 2 3" xfId="4002" xr:uid="{00000000-0005-0000-0000-0000BD0F0000}"/>
    <cellStyle name="Normal 12 4 3 2 3 3" xfId="4003" xr:uid="{00000000-0005-0000-0000-0000BE0F0000}"/>
    <cellStyle name="Normal 12 4 3 2 3 4" xfId="4004" xr:uid="{00000000-0005-0000-0000-0000BF0F0000}"/>
    <cellStyle name="Normal 12 4 3 2 4" xfId="4005" xr:uid="{00000000-0005-0000-0000-0000C00F0000}"/>
    <cellStyle name="Normal 12 4 3 2 4 2" xfId="4006" xr:uid="{00000000-0005-0000-0000-0000C10F0000}"/>
    <cellStyle name="Normal 12 4 3 2 4 2 2" xfId="4007" xr:uid="{00000000-0005-0000-0000-0000C20F0000}"/>
    <cellStyle name="Normal 12 4 3 2 4 2 3" xfId="4008" xr:uid="{00000000-0005-0000-0000-0000C30F0000}"/>
    <cellStyle name="Normal 12 4 3 2 4 3" xfId="4009" xr:uid="{00000000-0005-0000-0000-0000C40F0000}"/>
    <cellStyle name="Normal 12 4 3 2 4 4" xfId="4010" xr:uid="{00000000-0005-0000-0000-0000C50F0000}"/>
    <cellStyle name="Normal 12 4 3 2 5" xfId="4011" xr:uid="{00000000-0005-0000-0000-0000C60F0000}"/>
    <cellStyle name="Normal 12 4 3 2 5 2" xfId="4012" xr:uid="{00000000-0005-0000-0000-0000C70F0000}"/>
    <cellStyle name="Normal 12 4 3 2 5 3" xfId="4013" xr:uid="{00000000-0005-0000-0000-0000C80F0000}"/>
    <cellStyle name="Normal 12 4 3 2 6" xfId="4014" xr:uid="{00000000-0005-0000-0000-0000C90F0000}"/>
    <cellStyle name="Normal 12 4 3 2 7" xfId="4015" xr:uid="{00000000-0005-0000-0000-0000CA0F0000}"/>
    <cellStyle name="Normal 12 4 3 3" xfId="4016" xr:uid="{00000000-0005-0000-0000-0000CB0F0000}"/>
    <cellStyle name="Normal 12 4 3 3 2" xfId="4017" xr:uid="{00000000-0005-0000-0000-0000CC0F0000}"/>
    <cellStyle name="Normal 12 4 3 3 2 2" xfId="4018" xr:uid="{00000000-0005-0000-0000-0000CD0F0000}"/>
    <cellStyle name="Normal 12 4 3 3 2 3" xfId="4019" xr:uid="{00000000-0005-0000-0000-0000CE0F0000}"/>
    <cellStyle name="Normal 12 4 3 3 3" xfId="4020" xr:uid="{00000000-0005-0000-0000-0000CF0F0000}"/>
    <cellStyle name="Normal 12 4 3 3 4" xfId="4021" xr:uid="{00000000-0005-0000-0000-0000D00F0000}"/>
    <cellStyle name="Normal 12 4 3 4" xfId="4022" xr:uid="{00000000-0005-0000-0000-0000D10F0000}"/>
    <cellStyle name="Normal 12 4 3 4 2" xfId="4023" xr:uid="{00000000-0005-0000-0000-0000D20F0000}"/>
    <cellStyle name="Normal 12 4 3 4 2 2" xfId="4024" xr:uid="{00000000-0005-0000-0000-0000D30F0000}"/>
    <cellStyle name="Normal 12 4 3 4 2 3" xfId="4025" xr:uid="{00000000-0005-0000-0000-0000D40F0000}"/>
    <cellStyle name="Normal 12 4 3 4 3" xfId="4026" xr:uid="{00000000-0005-0000-0000-0000D50F0000}"/>
    <cellStyle name="Normal 12 4 3 4 4" xfId="4027" xr:uid="{00000000-0005-0000-0000-0000D60F0000}"/>
    <cellStyle name="Normal 12 4 3 5" xfId="4028" xr:uid="{00000000-0005-0000-0000-0000D70F0000}"/>
    <cellStyle name="Normal 12 4 3 5 2" xfId="4029" xr:uid="{00000000-0005-0000-0000-0000D80F0000}"/>
    <cellStyle name="Normal 12 4 3 5 2 2" xfId="4030" xr:uid="{00000000-0005-0000-0000-0000D90F0000}"/>
    <cellStyle name="Normal 12 4 3 5 2 3" xfId="4031" xr:uid="{00000000-0005-0000-0000-0000DA0F0000}"/>
    <cellStyle name="Normal 12 4 3 5 3" xfId="4032" xr:uid="{00000000-0005-0000-0000-0000DB0F0000}"/>
    <cellStyle name="Normal 12 4 3 5 4" xfId="4033" xr:uid="{00000000-0005-0000-0000-0000DC0F0000}"/>
    <cellStyle name="Normal 12 4 3 6" xfId="4034" xr:uid="{00000000-0005-0000-0000-0000DD0F0000}"/>
    <cellStyle name="Normal 12 4 3 6 2" xfId="4035" xr:uid="{00000000-0005-0000-0000-0000DE0F0000}"/>
    <cellStyle name="Normal 12 4 3 6 3" xfId="4036" xr:uid="{00000000-0005-0000-0000-0000DF0F0000}"/>
    <cellStyle name="Normal 12 4 3 7" xfId="4037" xr:uid="{00000000-0005-0000-0000-0000E00F0000}"/>
    <cellStyle name="Normal 12 4 3 8" xfId="4038" xr:uid="{00000000-0005-0000-0000-0000E10F0000}"/>
    <cellStyle name="Normal 12 4 3 9" xfId="4039" xr:uid="{00000000-0005-0000-0000-0000E20F0000}"/>
    <cellStyle name="Normal 12 4 4" xfId="4040" xr:uid="{00000000-0005-0000-0000-0000E30F0000}"/>
    <cellStyle name="Normal 12 4 4 2" xfId="4041" xr:uid="{00000000-0005-0000-0000-0000E40F0000}"/>
    <cellStyle name="Normal 12 4 4 2 2" xfId="4042" xr:uid="{00000000-0005-0000-0000-0000E50F0000}"/>
    <cellStyle name="Normal 12 4 4 2 2 2" xfId="4043" xr:uid="{00000000-0005-0000-0000-0000E60F0000}"/>
    <cellStyle name="Normal 12 4 4 2 2 2 2" xfId="4044" xr:uid="{00000000-0005-0000-0000-0000E70F0000}"/>
    <cellStyle name="Normal 12 4 4 2 2 2 3" xfId="4045" xr:uid="{00000000-0005-0000-0000-0000E80F0000}"/>
    <cellStyle name="Normal 12 4 4 2 2 3" xfId="4046" xr:uid="{00000000-0005-0000-0000-0000E90F0000}"/>
    <cellStyle name="Normal 12 4 4 2 2 4" xfId="4047" xr:uid="{00000000-0005-0000-0000-0000EA0F0000}"/>
    <cellStyle name="Normal 12 4 4 2 3" xfId="4048" xr:uid="{00000000-0005-0000-0000-0000EB0F0000}"/>
    <cellStyle name="Normal 12 4 4 2 3 2" xfId="4049" xr:uid="{00000000-0005-0000-0000-0000EC0F0000}"/>
    <cellStyle name="Normal 12 4 4 2 3 2 2" xfId="4050" xr:uid="{00000000-0005-0000-0000-0000ED0F0000}"/>
    <cellStyle name="Normal 12 4 4 2 3 2 3" xfId="4051" xr:uid="{00000000-0005-0000-0000-0000EE0F0000}"/>
    <cellStyle name="Normal 12 4 4 2 3 3" xfId="4052" xr:uid="{00000000-0005-0000-0000-0000EF0F0000}"/>
    <cellStyle name="Normal 12 4 4 2 3 4" xfId="4053" xr:uid="{00000000-0005-0000-0000-0000F00F0000}"/>
    <cellStyle name="Normal 12 4 4 2 4" xfId="4054" xr:uid="{00000000-0005-0000-0000-0000F10F0000}"/>
    <cellStyle name="Normal 12 4 4 2 4 2" xfId="4055" xr:uid="{00000000-0005-0000-0000-0000F20F0000}"/>
    <cellStyle name="Normal 12 4 4 2 4 2 2" xfId="4056" xr:uid="{00000000-0005-0000-0000-0000F30F0000}"/>
    <cellStyle name="Normal 12 4 4 2 4 2 3" xfId="4057" xr:uid="{00000000-0005-0000-0000-0000F40F0000}"/>
    <cellStyle name="Normal 12 4 4 2 4 3" xfId="4058" xr:uid="{00000000-0005-0000-0000-0000F50F0000}"/>
    <cellStyle name="Normal 12 4 4 2 4 4" xfId="4059" xr:uid="{00000000-0005-0000-0000-0000F60F0000}"/>
    <cellStyle name="Normal 12 4 4 2 5" xfId="4060" xr:uid="{00000000-0005-0000-0000-0000F70F0000}"/>
    <cellStyle name="Normal 12 4 4 2 5 2" xfId="4061" xr:uid="{00000000-0005-0000-0000-0000F80F0000}"/>
    <cellStyle name="Normal 12 4 4 2 5 3" xfId="4062" xr:uid="{00000000-0005-0000-0000-0000F90F0000}"/>
    <cellStyle name="Normal 12 4 4 2 6" xfId="4063" xr:uid="{00000000-0005-0000-0000-0000FA0F0000}"/>
    <cellStyle name="Normal 12 4 4 2 7" xfId="4064" xr:uid="{00000000-0005-0000-0000-0000FB0F0000}"/>
    <cellStyle name="Normal 12 4 4 3" xfId="4065" xr:uid="{00000000-0005-0000-0000-0000FC0F0000}"/>
    <cellStyle name="Normal 12 4 4 3 2" xfId="4066" xr:uid="{00000000-0005-0000-0000-0000FD0F0000}"/>
    <cellStyle name="Normal 12 4 4 3 2 2" xfId="4067" xr:uid="{00000000-0005-0000-0000-0000FE0F0000}"/>
    <cellStyle name="Normal 12 4 4 3 2 3" xfId="4068" xr:uid="{00000000-0005-0000-0000-0000FF0F0000}"/>
    <cellStyle name="Normal 12 4 4 3 3" xfId="4069" xr:uid="{00000000-0005-0000-0000-000000100000}"/>
    <cellStyle name="Normal 12 4 4 3 4" xfId="4070" xr:uid="{00000000-0005-0000-0000-000001100000}"/>
    <cellStyle name="Normal 12 4 4 4" xfId="4071" xr:uid="{00000000-0005-0000-0000-000002100000}"/>
    <cellStyle name="Normal 12 4 4 4 2" xfId="4072" xr:uid="{00000000-0005-0000-0000-000003100000}"/>
    <cellStyle name="Normal 12 4 4 4 2 2" xfId="4073" xr:uid="{00000000-0005-0000-0000-000004100000}"/>
    <cellStyle name="Normal 12 4 4 4 2 3" xfId="4074" xr:uid="{00000000-0005-0000-0000-000005100000}"/>
    <cellStyle name="Normal 12 4 4 4 3" xfId="4075" xr:uid="{00000000-0005-0000-0000-000006100000}"/>
    <cellStyle name="Normal 12 4 4 4 4" xfId="4076" xr:uid="{00000000-0005-0000-0000-000007100000}"/>
    <cellStyle name="Normal 12 4 4 5" xfId="4077" xr:uid="{00000000-0005-0000-0000-000008100000}"/>
    <cellStyle name="Normal 12 4 4 5 2" xfId="4078" xr:uid="{00000000-0005-0000-0000-000009100000}"/>
    <cellStyle name="Normal 12 4 4 5 2 2" xfId="4079" xr:uid="{00000000-0005-0000-0000-00000A100000}"/>
    <cellStyle name="Normal 12 4 4 5 2 3" xfId="4080" xr:uid="{00000000-0005-0000-0000-00000B100000}"/>
    <cellStyle name="Normal 12 4 4 5 3" xfId="4081" xr:uid="{00000000-0005-0000-0000-00000C100000}"/>
    <cellStyle name="Normal 12 4 4 5 4" xfId="4082" xr:uid="{00000000-0005-0000-0000-00000D100000}"/>
    <cellStyle name="Normal 12 4 4 6" xfId="4083" xr:uid="{00000000-0005-0000-0000-00000E100000}"/>
    <cellStyle name="Normal 12 4 4 6 2" xfId="4084" xr:uid="{00000000-0005-0000-0000-00000F100000}"/>
    <cellStyle name="Normal 12 4 4 6 3" xfId="4085" xr:uid="{00000000-0005-0000-0000-000010100000}"/>
    <cellStyle name="Normal 12 4 4 7" xfId="4086" xr:uid="{00000000-0005-0000-0000-000011100000}"/>
    <cellStyle name="Normal 12 4 4 8" xfId="4087" xr:uid="{00000000-0005-0000-0000-000012100000}"/>
    <cellStyle name="Normal 12 4 4 9" xfId="4088" xr:uid="{00000000-0005-0000-0000-000013100000}"/>
    <cellStyle name="Normal 12 4 5" xfId="4089" xr:uid="{00000000-0005-0000-0000-000014100000}"/>
    <cellStyle name="Normal 12 4 5 2" xfId="4090" xr:uid="{00000000-0005-0000-0000-000015100000}"/>
    <cellStyle name="Normal 12 4 5 2 2" xfId="4091" xr:uid="{00000000-0005-0000-0000-000016100000}"/>
    <cellStyle name="Normal 12 4 5 2 2 2" xfId="4092" xr:uid="{00000000-0005-0000-0000-000017100000}"/>
    <cellStyle name="Normal 12 4 5 2 2 3" xfId="4093" xr:uid="{00000000-0005-0000-0000-000018100000}"/>
    <cellStyle name="Normal 12 4 5 2 3" xfId="4094" xr:uid="{00000000-0005-0000-0000-000019100000}"/>
    <cellStyle name="Normal 12 4 5 2 4" xfId="4095" xr:uid="{00000000-0005-0000-0000-00001A100000}"/>
    <cellStyle name="Normal 12 4 5 3" xfId="4096" xr:uid="{00000000-0005-0000-0000-00001B100000}"/>
    <cellStyle name="Normal 12 4 5 3 2" xfId="4097" xr:uid="{00000000-0005-0000-0000-00001C100000}"/>
    <cellStyle name="Normal 12 4 5 3 2 2" xfId="4098" xr:uid="{00000000-0005-0000-0000-00001D100000}"/>
    <cellStyle name="Normal 12 4 5 3 2 3" xfId="4099" xr:uid="{00000000-0005-0000-0000-00001E100000}"/>
    <cellStyle name="Normal 12 4 5 3 3" xfId="4100" xr:uid="{00000000-0005-0000-0000-00001F100000}"/>
    <cellStyle name="Normal 12 4 5 3 4" xfId="4101" xr:uid="{00000000-0005-0000-0000-000020100000}"/>
    <cellStyle name="Normal 12 4 5 4" xfId="4102" xr:uid="{00000000-0005-0000-0000-000021100000}"/>
    <cellStyle name="Normal 12 4 5 4 2" xfId="4103" xr:uid="{00000000-0005-0000-0000-000022100000}"/>
    <cellStyle name="Normal 12 4 5 4 2 2" xfId="4104" xr:uid="{00000000-0005-0000-0000-000023100000}"/>
    <cellStyle name="Normal 12 4 5 4 2 3" xfId="4105" xr:uid="{00000000-0005-0000-0000-000024100000}"/>
    <cellStyle name="Normal 12 4 5 4 3" xfId="4106" xr:uid="{00000000-0005-0000-0000-000025100000}"/>
    <cellStyle name="Normal 12 4 5 4 4" xfId="4107" xr:uid="{00000000-0005-0000-0000-000026100000}"/>
    <cellStyle name="Normal 12 4 5 5" xfId="4108" xr:uid="{00000000-0005-0000-0000-000027100000}"/>
    <cellStyle name="Normal 12 4 5 5 2" xfId="4109" xr:uid="{00000000-0005-0000-0000-000028100000}"/>
    <cellStyle name="Normal 12 4 5 5 3" xfId="4110" xr:uid="{00000000-0005-0000-0000-000029100000}"/>
    <cellStyle name="Normal 12 4 5 6" xfId="4111" xr:uid="{00000000-0005-0000-0000-00002A100000}"/>
    <cellStyle name="Normal 12 4 5 7" xfId="4112" xr:uid="{00000000-0005-0000-0000-00002B100000}"/>
    <cellStyle name="Normal 12 4 6" xfId="4113" xr:uid="{00000000-0005-0000-0000-00002C100000}"/>
    <cellStyle name="Normal 12 4 6 2" xfId="4114" xr:uid="{00000000-0005-0000-0000-00002D100000}"/>
    <cellStyle name="Normal 12 4 6 2 2" xfId="4115" xr:uid="{00000000-0005-0000-0000-00002E100000}"/>
    <cellStyle name="Normal 12 4 6 2 3" xfId="4116" xr:uid="{00000000-0005-0000-0000-00002F100000}"/>
    <cellStyle name="Normal 12 4 6 3" xfId="4117" xr:uid="{00000000-0005-0000-0000-000030100000}"/>
    <cellStyle name="Normal 12 4 6 4" xfId="4118" xr:uid="{00000000-0005-0000-0000-000031100000}"/>
    <cellStyle name="Normal 12 4 7" xfId="4119" xr:uid="{00000000-0005-0000-0000-000032100000}"/>
    <cellStyle name="Normal 12 4 7 2" xfId="4120" xr:uid="{00000000-0005-0000-0000-000033100000}"/>
    <cellStyle name="Normal 12 4 7 2 2" xfId="4121" xr:uid="{00000000-0005-0000-0000-000034100000}"/>
    <cellStyle name="Normal 12 4 7 2 3" xfId="4122" xr:uid="{00000000-0005-0000-0000-000035100000}"/>
    <cellStyle name="Normal 12 4 7 3" xfId="4123" xr:uid="{00000000-0005-0000-0000-000036100000}"/>
    <cellStyle name="Normal 12 4 7 4" xfId="4124" xr:uid="{00000000-0005-0000-0000-000037100000}"/>
    <cellStyle name="Normal 12 4 8" xfId="4125" xr:uid="{00000000-0005-0000-0000-000038100000}"/>
    <cellStyle name="Normal 12 4 8 2" xfId="4126" xr:uid="{00000000-0005-0000-0000-000039100000}"/>
    <cellStyle name="Normal 12 4 8 2 2" xfId="4127" xr:uid="{00000000-0005-0000-0000-00003A100000}"/>
    <cellStyle name="Normal 12 4 8 2 3" xfId="4128" xr:uid="{00000000-0005-0000-0000-00003B100000}"/>
    <cellStyle name="Normal 12 4 8 3" xfId="4129" xr:uid="{00000000-0005-0000-0000-00003C100000}"/>
    <cellStyle name="Normal 12 4 8 4" xfId="4130" xr:uid="{00000000-0005-0000-0000-00003D100000}"/>
    <cellStyle name="Normal 12 4 9" xfId="4131" xr:uid="{00000000-0005-0000-0000-00003E100000}"/>
    <cellStyle name="Normal 12 4 9 2" xfId="4132" xr:uid="{00000000-0005-0000-0000-00003F100000}"/>
    <cellStyle name="Normal 12 4 9 3" xfId="4133" xr:uid="{00000000-0005-0000-0000-000040100000}"/>
    <cellStyle name="Normal 12 5" xfId="4134" xr:uid="{00000000-0005-0000-0000-000041100000}"/>
    <cellStyle name="Normal 12 5 10" xfId="4135" xr:uid="{00000000-0005-0000-0000-000042100000}"/>
    <cellStyle name="Normal 12 5 11" xfId="4136" xr:uid="{00000000-0005-0000-0000-000043100000}"/>
    <cellStyle name="Normal 12 5 2" xfId="4137" xr:uid="{00000000-0005-0000-0000-000044100000}"/>
    <cellStyle name="Normal 12 5 2 2" xfId="4138" xr:uid="{00000000-0005-0000-0000-000045100000}"/>
    <cellStyle name="Normal 12 5 2 2 2" xfId="4139" xr:uid="{00000000-0005-0000-0000-000046100000}"/>
    <cellStyle name="Normal 12 5 2 2 2 2" xfId="4140" xr:uid="{00000000-0005-0000-0000-000047100000}"/>
    <cellStyle name="Normal 12 5 2 2 2 2 2" xfId="4141" xr:uid="{00000000-0005-0000-0000-000048100000}"/>
    <cellStyle name="Normal 12 5 2 2 2 2 3" xfId="4142" xr:uid="{00000000-0005-0000-0000-000049100000}"/>
    <cellStyle name="Normal 12 5 2 2 2 3" xfId="4143" xr:uid="{00000000-0005-0000-0000-00004A100000}"/>
    <cellStyle name="Normal 12 5 2 2 2 4" xfId="4144" xr:uid="{00000000-0005-0000-0000-00004B100000}"/>
    <cellStyle name="Normal 12 5 2 2 3" xfId="4145" xr:uid="{00000000-0005-0000-0000-00004C100000}"/>
    <cellStyle name="Normal 12 5 2 2 3 2" xfId="4146" xr:uid="{00000000-0005-0000-0000-00004D100000}"/>
    <cellStyle name="Normal 12 5 2 2 3 2 2" xfId="4147" xr:uid="{00000000-0005-0000-0000-00004E100000}"/>
    <cellStyle name="Normal 12 5 2 2 3 2 3" xfId="4148" xr:uid="{00000000-0005-0000-0000-00004F100000}"/>
    <cellStyle name="Normal 12 5 2 2 3 3" xfId="4149" xr:uid="{00000000-0005-0000-0000-000050100000}"/>
    <cellStyle name="Normal 12 5 2 2 3 4" xfId="4150" xr:uid="{00000000-0005-0000-0000-000051100000}"/>
    <cellStyle name="Normal 12 5 2 2 4" xfId="4151" xr:uid="{00000000-0005-0000-0000-000052100000}"/>
    <cellStyle name="Normal 12 5 2 2 4 2" xfId="4152" xr:uid="{00000000-0005-0000-0000-000053100000}"/>
    <cellStyle name="Normal 12 5 2 2 4 2 2" xfId="4153" xr:uid="{00000000-0005-0000-0000-000054100000}"/>
    <cellStyle name="Normal 12 5 2 2 4 2 3" xfId="4154" xr:uid="{00000000-0005-0000-0000-000055100000}"/>
    <cellStyle name="Normal 12 5 2 2 4 3" xfId="4155" xr:uid="{00000000-0005-0000-0000-000056100000}"/>
    <cellStyle name="Normal 12 5 2 2 4 4" xfId="4156" xr:uid="{00000000-0005-0000-0000-000057100000}"/>
    <cellStyle name="Normal 12 5 2 2 5" xfId="4157" xr:uid="{00000000-0005-0000-0000-000058100000}"/>
    <cellStyle name="Normal 12 5 2 2 5 2" xfId="4158" xr:uid="{00000000-0005-0000-0000-000059100000}"/>
    <cellStyle name="Normal 12 5 2 2 5 3" xfId="4159" xr:uid="{00000000-0005-0000-0000-00005A100000}"/>
    <cellStyle name="Normal 12 5 2 2 6" xfId="4160" xr:uid="{00000000-0005-0000-0000-00005B100000}"/>
    <cellStyle name="Normal 12 5 2 2 7" xfId="4161" xr:uid="{00000000-0005-0000-0000-00005C100000}"/>
    <cellStyle name="Normal 12 5 2 3" xfId="4162" xr:uid="{00000000-0005-0000-0000-00005D100000}"/>
    <cellStyle name="Normal 12 5 2 3 2" xfId="4163" xr:uid="{00000000-0005-0000-0000-00005E100000}"/>
    <cellStyle name="Normal 12 5 2 3 2 2" xfId="4164" xr:uid="{00000000-0005-0000-0000-00005F100000}"/>
    <cellStyle name="Normal 12 5 2 3 2 3" xfId="4165" xr:uid="{00000000-0005-0000-0000-000060100000}"/>
    <cellStyle name="Normal 12 5 2 3 3" xfId="4166" xr:uid="{00000000-0005-0000-0000-000061100000}"/>
    <cellStyle name="Normal 12 5 2 3 4" xfId="4167" xr:uid="{00000000-0005-0000-0000-000062100000}"/>
    <cellStyle name="Normal 12 5 2 4" xfId="4168" xr:uid="{00000000-0005-0000-0000-000063100000}"/>
    <cellStyle name="Normal 12 5 2 4 2" xfId="4169" xr:uid="{00000000-0005-0000-0000-000064100000}"/>
    <cellStyle name="Normal 12 5 2 4 2 2" xfId="4170" xr:uid="{00000000-0005-0000-0000-000065100000}"/>
    <cellStyle name="Normal 12 5 2 4 2 3" xfId="4171" xr:uid="{00000000-0005-0000-0000-000066100000}"/>
    <cellStyle name="Normal 12 5 2 4 3" xfId="4172" xr:uid="{00000000-0005-0000-0000-000067100000}"/>
    <cellStyle name="Normal 12 5 2 4 4" xfId="4173" xr:uid="{00000000-0005-0000-0000-000068100000}"/>
    <cellStyle name="Normal 12 5 2 5" xfId="4174" xr:uid="{00000000-0005-0000-0000-000069100000}"/>
    <cellStyle name="Normal 12 5 2 5 2" xfId="4175" xr:uid="{00000000-0005-0000-0000-00006A100000}"/>
    <cellStyle name="Normal 12 5 2 5 2 2" xfId="4176" xr:uid="{00000000-0005-0000-0000-00006B100000}"/>
    <cellStyle name="Normal 12 5 2 5 2 3" xfId="4177" xr:uid="{00000000-0005-0000-0000-00006C100000}"/>
    <cellStyle name="Normal 12 5 2 5 3" xfId="4178" xr:uid="{00000000-0005-0000-0000-00006D100000}"/>
    <cellStyle name="Normal 12 5 2 5 4" xfId="4179" xr:uid="{00000000-0005-0000-0000-00006E100000}"/>
    <cellStyle name="Normal 12 5 2 6" xfId="4180" xr:uid="{00000000-0005-0000-0000-00006F100000}"/>
    <cellStyle name="Normal 12 5 2 6 2" xfId="4181" xr:uid="{00000000-0005-0000-0000-000070100000}"/>
    <cellStyle name="Normal 12 5 2 6 3" xfId="4182" xr:uid="{00000000-0005-0000-0000-000071100000}"/>
    <cellStyle name="Normal 12 5 2 7" xfId="4183" xr:uid="{00000000-0005-0000-0000-000072100000}"/>
    <cellStyle name="Normal 12 5 2 8" xfId="4184" xr:uid="{00000000-0005-0000-0000-000073100000}"/>
    <cellStyle name="Normal 12 5 2 9" xfId="4185" xr:uid="{00000000-0005-0000-0000-000074100000}"/>
    <cellStyle name="Normal 12 5 3" xfId="4186" xr:uid="{00000000-0005-0000-0000-000075100000}"/>
    <cellStyle name="Normal 12 5 3 2" xfId="4187" xr:uid="{00000000-0005-0000-0000-000076100000}"/>
    <cellStyle name="Normal 12 5 3 2 2" xfId="4188" xr:uid="{00000000-0005-0000-0000-000077100000}"/>
    <cellStyle name="Normal 12 5 3 2 2 2" xfId="4189" xr:uid="{00000000-0005-0000-0000-000078100000}"/>
    <cellStyle name="Normal 12 5 3 2 2 3" xfId="4190" xr:uid="{00000000-0005-0000-0000-000079100000}"/>
    <cellStyle name="Normal 12 5 3 2 3" xfId="4191" xr:uid="{00000000-0005-0000-0000-00007A100000}"/>
    <cellStyle name="Normal 12 5 3 2 4" xfId="4192" xr:uid="{00000000-0005-0000-0000-00007B100000}"/>
    <cellStyle name="Normal 12 5 3 3" xfId="4193" xr:uid="{00000000-0005-0000-0000-00007C100000}"/>
    <cellStyle name="Normal 12 5 3 3 2" xfId="4194" xr:uid="{00000000-0005-0000-0000-00007D100000}"/>
    <cellStyle name="Normal 12 5 3 3 2 2" xfId="4195" xr:uid="{00000000-0005-0000-0000-00007E100000}"/>
    <cellStyle name="Normal 12 5 3 3 2 3" xfId="4196" xr:uid="{00000000-0005-0000-0000-00007F100000}"/>
    <cellStyle name="Normal 12 5 3 3 3" xfId="4197" xr:uid="{00000000-0005-0000-0000-000080100000}"/>
    <cellStyle name="Normal 12 5 3 3 4" xfId="4198" xr:uid="{00000000-0005-0000-0000-000081100000}"/>
    <cellStyle name="Normal 12 5 3 4" xfId="4199" xr:uid="{00000000-0005-0000-0000-000082100000}"/>
    <cellStyle name="Normal 12 5 3 4 2" xfId="4200" xr:uid="{00000000-0005-0000-0000-000083100000}"/>
    <cellStyle name="Normal 12 5 3 4 2 2" xfId="4201" xr:uid="{00000000-0005-0000-0000-000084100000}"/>
    <cellStyle name="Normal 12 5 3 4 2 3" xfId="4202" xr:uid="{00000000-0005-0000-0000-000085100000}"/>
    <cellStyle name="Normal 12 5 3 4 3" xfId="4203" xr:uid="{00000000-0005-0000-0000-000086100000}"/>
    <cellStyle name="Normal 12 5 3 4 4" xfId="4204" xr:uid="{00000000-0005-0000-0000-000087100000}"/>
    <cellStyle name="Normal 12 5 3 5" xfId="4205" xr:uid="{00000000-0005-0000-0000-000088100000}"/>
    <cellStyle name="Normal 12 5 3 5 2" xfId="4206" xr:uid="{00000000-0005-0000-0000-000089100000}"/>
    <cellStyle name="Normal 12 5 3 5 3" xfId="4207" xr:uid="{00000000-0005-0000-0000-00008A100000}"/>
    <cellStyle name="Normal 12 5 3 6" xfId="4208" xr:uid="{00000000-0005-0000-0000-00008B100000}"/>
    <cellStyle name="Normal 12 5 3 7" xfId="4209" xr:uid="{00000000-0005-0000-0000-00008C100000}"/>
    <cellStyle name="Normal 12 5 3 8" xfId="4210" xr:uid="{00000000-0005-0000-0000-00008D100000}"/>
    <cellStyle name="Normal 12 5 4" xfId="4211" xr:uid="{00000000-0005-0000-0000-00008E100000}"/>
    <cellStyle name="Normal 12 5 4 2" xfId="4212" xr:uid="{00000000-0005-0000-0000-00008F100000}"/>
    <cellStyle name="Normal 12 5 4 2 2" xfId="4213" xr:uid="{00000000-0005-0000-0000-000090100000}"/>
    <cellStyle name="Normal 12 5 4 2 3" xfId="4214" xr:uid="{00000000-0005-0000-0000-000091100000}"/>
    <cellStyle name="Normal 12 5 4 3" xfId="4215" xr:uid="{00000000-0005-0000-0000-000092100000}"/>
    <cellStyle name="Normal 12 5 4 4" xfId="4216" xr:uid="{00000000-0005-0000-0000-000093100000}"/>
    <cellStyle name="Normal 12 5 5" xfId="4217" xr:uid="{00000000-0005-0000-0000-000094100000}"/>
    <cellStyle name="Normal 12 5 5 2" xfId="4218" xr:uid="{00000000-0005-0000-0000-000095100000}"/>
    <cellStyle name="Normal 12 5 5 2 2" xfId="4219" xr:uid="{00000000-0005-0000-0000-000096100000}"/>
    <cellStyle name="Normal 12 5 5 2 3" xfId="4220" xr:uid="{00000000-0005-0000-0000-000097100000}"/>
    <cellStyle name="Normal 12 5 5 3" xfId="4221" xr:uid="{00000000-0005-0000-0000-000098100000}"/>
    <cellStyle name="Normal 12 5 5 4" xfId="4222" xr:uid="{00000000-0005-0000-0000-000099100000}"/>
    <cellStyle name="Normal 12 5 6" xfId="4223" xr:uid="{00000000-0005-0000-0000-00009A100000}"/>
    <cellStyle name="Normal 12 5 6 2" xfId="4224" xr:uid="{00000000-0005-0000-0000-00009B100000}"/>
    <cellStyle name="Normal 12 5 6 2 2" xfId="4225" xr:uid="{00000000-0005-0000-0000-00009C100000}"/>
    <cellStyle name="Normal 12 5 6 2 3" xfId="4226" xr:uid="{00000000-0005-0000-0000-00009D100000}"/>
    <cellStyle name="Normal 12 5 6 3" xfId="4227" xr:uid="{00000000-0005-0000-0000-00009E100000}"/>
    <cellStyle name="Normal 12 5 6 4" xfId="4228" xr:uid="{00000000-0005-0000-0000-00009F100000}"/>
    <cellStyle name="Normal 12 5 7" xfId="4229" xr:uid="{00000000-0005-0000-0000-0000A0100000}"/>
    <cellStyle name="Normal 12 5 7 2" xfId="4230" xr:uid="{00000000-0005-0000-0000-0000A1100000}"/>
    <cellStyle name="Normal 12 5 7 3" xfId="4231" xr:uid="{00000000-0005-0000-0000-0000A2100000}"/>
    <cellStyle name="Normal 12 5 8" xfId="4232" xr:uid="{00000000-0005-0000-0000-0000A3100000}"/>
    <cellStyle name="Normal 12 5 9" xfId="4233" xr:uid="{00000000-0005-0000-0000-0000A4100000}"/>
    <cellStyle name="Normal 12 6" xfId="4234" xr:uid="{00000000-0005-0000-0000-0000A5100000}"/>
    <cellStyle name="Normal 12 6 10" xfId="4235" xr:uid="{00000000-0005-0000-0000-0000A6100000}"/>
    <cellStyle name="Normal 12 6 2" xfId="4236" xr:uid="{00000000-0005-0000-0000-0000A7100000}"/>
    <cellStyle name="Normal 12 6 2 2" xfId="4237" xr:uid="{00000000-0005-0000-0000-0000A8100000}"/>
    <cellStyle name="Normal 12 6 2 2 2" xfId="4238" xr:uid="{00000000-0005-0000-0000-0000A9100000}"/>
    <cellStyle name="Normal 12 6 2 2 2 2" xfId="4239" xr:uid="{00000000-0005-0000-0000-0000AA100000}"/>
    <cellStyle name="Normal 12 6 2 2 2 2 2" xfId="4240" xr:uid="{00000000-0005-0000-0000-0000AB100000}"/>
    <cellStyle name="Normal 12 6 2 2 2 2 3" xfId="4241" xr:uid="{00000000-0005-0000-0000-0000AC100000}"/>
    <cellStyle name="Normal 12 6 2 2 2 3" xfId="4242" xr:uid="{00000000-0005-0000-0000-0000AD100000}"/>
    <cellStyle name="Normal 12 6 2 2 2 4" xfId="4243" xr:uid="{00000000-0005-0000-0000-0000AE100000}"/>
    <cellStyle name="Normal 12 6 2 2 3" xfId="4244" xr:uid="{00000000-0005-0000-0000-0000AF100000}"/>
    <cellStyle name="Normal 12 6 2 2 3 2" xfId="4245" xr:uid="{00000000-0005-0000-0000-0000B0100000}"/>
    <cellStyle name="Normal 12 6 2 2 3 2 2" xfId="4246" xr:uid="{00000000-0005-0000-0000-0000B1100000}"/>
    <cellStyle name="Normal 12 6 2 2 3 2 3" xfId="4247" xr:uid="{00000000-0005-0000-0000-0000B2100000}"/>
    <cellStyle name="Normal 12 6 2 2 3 3" xfId="4248" xr:uid="{00000000-0005-0000-0000-0000B3100000}"/>
    <cellStyle name="Normal 12 6 2 2 3 4" xfId="4249" xr:uid="{00000000-0005-0000-0000-0000B4100000}"/>
    <cellStyle name="Normal 12 6 2 2 4" xfId="4250" xr:uid="{00000000-0005-0000-0000-0000B5100000}"/>
    <cellStyle name="Normal 12 6 2 2 4 2" xfId="4251" xr:uid="{00000000-0005-0000-0000-0000B6100000}"/>
    <cellStyle name="Normal 12 6 2 2 4 2 2" xfId="4252" xr:uid="{00000000-0005-0000-0000-0000B7100000}"/>
    <cellStyle name="Normal 12 6 2 2 4 2 3" xfId="4253" xr:uid="{00000000-0005-0000-0000-0000B8100000}"/>
    <cellStyle name="Normal 12 6 2 2 4 3" xfId="4254" xr:uid="{00000000-0005-0000-0000-0000B9100000}"/>
    <cellStyle name="Normal 12 6 2 2 4 4" xfId="4255" xr:uid="{00000000-0005-0000-0000-0000BA100000}"/>
    <cellStyle name="Normal 12 6 2 2 5" xfId="4256" xr:uid="{00000000-0005-0000-0000-0000BB100000}"/>
    <cellStyle name="Normal 12 6 2 2 5 2" xfId="4257" xr:uid="{00000000-0005-0000-0000-0000BC100000}"/>
    <cellStyle name="Normal 12 6 2 2 5 3" xfId="4258" xr:uid="{00000000-0005-0000-0000-0000BD100000}"/>
    <cellStyle name="Normal 12 6 2 2 6" xfId="4259" xr:uid="{00000000-0005-0000-0000-0000BE100000}"/>
    <cellStyle name="Normal 12 6 2 2 7" xfId="4260" xr:uid="{00000000-0005-0000-0000-0000BF100000}"/>
    <cellStyle name="Normal 12 6 2 3" xfId="4261" xr:uid="{00000000-0005-0000-0000-0000C0100000}"/>
    <cellStyle name="Normal 12 6 2 3 2" xfId="4262" xr:uid="{00000000-0005-0000-0000-0000C1100000}"/>
    <cellStyle name="Normal 12 6 2 3 2 2" xfId="4263" xr:uid="{00000000-0005-0000-0000-0000C2100000}"/>
    <cellStyle name="Normal 12 6 2 3 2 3" xfId="4264" xr:uid="{00000000-0005-0000-0000-0000C3100000}"/>
    <cellStyle name="Normal 12 6 2 3 3" xfId="4265" xr:uid="{00000000-0005-0000-0000-0000C4100000}"/>
    <cellStyle name="Normal 12 6 2 3 4" xfId="4266" xr:uid="{00000000-0005-0000-0000-0000C5100000}"/>
    <cellStyle name="Normal 12 6 2 4" xfId="4267" xr:uid="{00000000-0005-0000-0000-0000C6100000}"/>
    <cellStyle name="Normal 12 6 2 4 2" xfId="4268" xr:uid="{00000000-0005-0000-0000-0000C7100000}"/>
    <cellStyle name="Normal 12 6 2 4 2 2" xfId="4269" xr:uid="{00000000-0005-0000-0000-0000C8100000}"/>
    <cellStyle name="Normal 12 6 2 4 2 3" xfId="4270" xr:uid="{00000000-0005-0000-0000-0000C9100000}"/>
    <cellStyle name="Normal 12 6 2 4 3" xfId="4271" xr:uid="{00000000-0005-0000-0000-0000CA100000}"/>
    <cellStyle name="Normal 12 6 2 4 4" xfId="4272" xr:uid="{00000000-0005-0000-0000-0000CB100000}"/>
    <cellStyle name="Normal 12 6 2 5" xfId="4273" xr:uid="{00000000-0005-0000-0000-0000CC100000}"/>
    <cellStyle name="Normal 12 6 2 5 2" xfId="4274" xr:uid="{00000000-0005-0000-0000-0000CD100000}"/>
    <cellStyle name="Normal 12 6 2 5 2 2" xfId="4275" xr:uid="{00000000-0005-0000-0000-0000CE100000}"/>
    <cellStyle name="Normal 12 6 2 5 2 3" xfId="4276" xr:uid="{00000000-0005-0000-0000-0000CF100000}"/>
    <cellStyle name="Normal 12 6 2 5 3" xfId="4277" xr:uid="{00000000-0005-0000-0000-0000D0100000}"/>
    <cellStyle name="Normal 12 6 2 5 4" xfId="4278" xr:uid="{00000000-0005-0000-0000-0000D1100000}"/>
    <cellStyle name="Normal 12 6 2 6" xfId="4279" xr:uid="{00000000-0005-0000-0000-0000D2100000}"/>
    <cellStyle name="Normal 12 6 2 6 2" xfId="4280" xr:uid="{00000000-0005-0000-0000-0000D3100000}"/>
    <cellStyle name="Normal 12 6 2 6 3" xfId="4281" xr:uid="{00000000-0005-0000-0000-0000D4100000}"/>
    <cellStyle name="Normal 12 6 2 7" xfId="4282" xr:uid="{00000000-0005-0000-0000-0000D5100000}"/>
    <cellStyle name="Normal 12 6 2 8" xfId="4283" xr:uid="{00000000-0005-0000-0000-0000D6100000}"/>
    <cellStyle name="Normal 12 6 2 9" xfId="4284" xr:uid="{00000000-0005-0000-0000-0000D7100000}"/>
    <cellStyle name="Normal 12 6 3" xfId="4285" xr:uid="{00000000-0005-0000-0000-0000D8100000}"/>
    <cellStyle name="Normal 12 6 3 2" xfId="4286" xr:uid="{00000000-0005-0000-0000-0000D9100000}"/>
    <cellStyle name="Normal 12 6 3 2 2" xfId="4287" xr:uid="{00000000-0005-0000-0000-0000DA100000}"/>
    <cellStyle name="Normal 12 6 3 2 2 2" xfId="4288" xr:uid="{00000000-0005-0000-0000-0000DB100000}"/>
    <cellStyle name="Normal 12 6 3 2 2 3" xfId="4289" xr:uid="{00000000-0005-0000-0000-0000DC100000}"/>
    <cellStyle name="Normal 12 6 3 2 3" xfId="4290" xr:uid="{00000000-0005-0000-0000-0000DD100000}"/>
    <cellStyle name="Normal 12 6 3 2 4" xfId="4291" xr:uid="{00000000-0005-0000-0000-0000DE100000}"/>
    <cellStyle name="Normal 12 6 3 3" xfId="4292" xr:uid="{00000000-0005-0000-0000-0000DF100000}"/>
    <cellStyle name="Normal 12 6 3 3 2" xfId="4293" xr:uid="{00000000-0005-0000-0000-0000E0100000}"/>
    <cellStyle name="Normal 12 6 3 3 2 2" xfId="4294" xr:uid="{00000000-0005-0000-0000-0000E1100000}"/>
    <cellStyle name="Normal 12 6 3 3 2 3" xfId="4295" xr:uid="{00000000-0005-0000-0000-0000E2100000}"/>
    <cellStyle name="Normal 12 6 3 3 3" xfId="4296" xr:uid="{00000000-0005-0000-0000-0000E3100000}"/>
    <cellStyle name="Normal 12 6 3 3 4" xfId="4297" xr:uid="{00000000-0005-0000-0000-0000E4100000}"/>
    <cellStyle name="Normal 12 6 3 4" xfId="4298" xr:uid="{00000000-0005-0000-0000-0000E5100000}"/>
    <cellStyle name="Normal 12 6 3 4 2" xfId="4299" xr:uid="{00000000-0005-0000-0000-0000E6100000}"/>
    <cellStyle name="Normal 12 6 3 4 2 2" xfId="4300" xr:uid="{00000000-0005-0000-0000-0000E7100000}"/>
    <cellStyle name="Normal 12 6 3 4 2 3" xfId="4301" xr:uid="{00000000-0005-0000-0000-0000E8100000}"/>
    <cellStyle name="Normal 12 6 3 4 3" xfId="4302" xr:uid="{00000000-0005-0000-0000-0000E9100000}"/>
    <cellStyle name="Normal 12 6 3 4 4" xfId="4303" xr:uid="{00000000-0005-0000-0000-0000EA100000}"/>
    <cellStyle name="Normal 12 6 3 5" xfId="4304" xr:uid="{00000000-0005-0000-0000-0000EB100000}"/>
    <cellStyle name="Normal 12 6 3 5 2" xfId="4305" xr:uid="{00000000-0005-0000-0000-0000EC100000}"/>
    <cellStyle name="Normal 12 6 3 5 3" xfId="4306" xr:uid="{00000000-0005-0000-0000-0000ED100000}"/>
    <cellStyle name="Normal 12 6 3 6" xfId="4307" xr:uid="{00000000-0005-0000-0000-0000EE100000}"/>
    <cellStyle name="Normal 12 6 3 7" xfId="4308" xr:uid="{00000000-0005-0000-0000-0000EF100000}"/>
    <cellStyle name="Normal 12 6 4" xfId="4309" xr:uid="{00000000-0005-0000-0000-0000F0100000}"/>
    <cellStyle name="Normal 12 6 4 2" xfId="4310" xr:uid="{00000000-0005-0000-0000-0000F1100000}"/>
    <cellStyle name="Normal 12 6 4 2 2" xfId="4311" xr:uid="{00000000-0005-0000-0000-0000F2100000}"/>
    <cellStyle name="Normal 12 6 4 2 3" xfId="4312" xr:uid="{00000000-0005-0000-0000-0000F3100000}"/>
    <cellStyle name="Normal 12 6 4 3" xfId="4313" xr:uid="{00000000-0005-0000-0000-0000F4100000}"/>
    <cellStyle name="Normal 12 6 4 4" xfId="4314" xr:uid="{00000000-0005-0000-0000-0000F5100000}"/>
    <cellStyle name="Normal 12 6 5" xfId="4315" xr:uid="{00000000-0005-0000-0000-0000F6100000}"/>
    <cellStyle name="Normal 12 6 5 2" xfId="4316" xr:uid="{00000000-0005-0000-0000-0000F7100000}"/>
    <cellStyle name="Normal 12 6 5 2 2" xfId="4317" xr:uid="{00000000-0005-0000-0000-0000F8100000}"/>
    <cellStyle name="Normal 12 6 5 2 3" xfId="4318" xr:uid="{00000000-0005-0000-0000-0000F9100000}"/>
    <cellStyle name="Normal 12 6 5 3" xfId="4319" xr:uid="{00000000-0005-0000-0000-0000FA100000}"/>
    <cellStyle name="Normal 12 6 5 4" xfId="4320" xr:uid="{00000000-0005-0000-0000-0000FB100000}"/>
    <cellStyle name="Normal 12 6 6" xfId="4321" xr:uid="{00000000-0005-0000-0000-0000FC100000}"/>
    <cellStyle name="Normal 12 6 6 2" xfId="4322" xr:uid="{00000000-0005-0000-0000-0000FD100000}"/>
    <cellStyle name="Normal 12 6 6 2 2" xfId="4323" xr:uid="{00000000-0005-0000-0000-0000FE100000}"/>
    <cellStyle name="Normal 12 6 6 2 3" xfId="4324" xr:uid="{00000000-0005-0000-0000-0000FF100000}"/>
    <cellStyle name="Normal 12 6 6 3" xfId="4325" xr:uid="{00000000-0005-0000-0000-000000110000}"/>
    <cellStyle name="Normal 12 6 6 4" xfId="4326" xr:uid="{00000000-0005-0000-0000-000001110000}"/>
    <cellStyle name="Normal 12 6 7" xfId="4327" xr:uid="{00000000-0005-0000-0000-000002110000}"/>
    <cellStyle name="Normal 12 6 7 2" xfId="4328" xr:uid="{00000000-0005-0000-0000-000003110000}"/>
    <cellStyle name="Normal 12 6 7 3" xfId="4329" xr:uid="{00000000-0005-0000-0000-000004110000}"/>
    <cellStyle name="Normal 12 6 8" xfId="4330" xr:uid="{00000000-0005-0000-0000-000005110000}"/>
    <cellStyle name="Normal 12 6 9" xfId="4331" xr:uid="{00000000-0005-0000-0000-000006110000}"/>
    <cellStyle name="Normal 12 7" xfId="4332" xr:uid="{00000000-0005-0000-0000-000007110000}"/>
    <cellStyle name="Normal 12 7 10" xfId="4333" xr:uid="{00000000-0005-0000-0000-000008110000}"/>
    <cellStyle name="Normal 12 7 2" xfId="4334" xr:uid="{00000000-0005-0000-0000-000009110000}"/>
    <cellStyle name="Normal 12 7 2 2" xfId="4335" xr:uid="{00000000-0005-0000-0000-00000A110000}"/>
    <cellStyle name="Normal 12 7 2 2 2" xfId="4336" xr:uid="{00000000-0005-0000-0000-00000B110000}"/>
    <cellStyle name="Normal 12 7 2 2 2 2" xfId="4337" xr:uid="{00000000-0005-0000-0000-00000C110000}"/>
    <cellStyle name="Normal 12 7 2 2 2 2 2" xfId="4338" xr:uid="{00000000-0005-0000-0000-00000D110000}"/>
    <cellStyle name="Normal 12 7 2 2 2 2 3" xfId="4339" xr:uid="{00000000-0005-0000-0000-00000E110000}"/>
    <cellStyle name="Normal 12 7 2 2 2 3" xfId="4340" xr:uid="{00000000-0005-0000-0000-00000F110000}"/>
    <cellStyle name="Normal 12 7 2 2 2 4" xfId="4341" xr:uid="{00000000-0005-0000-0000-000010110000}"/>
    <cellStyle name="Normal 12 7 2 2 3" xfId="4342" xr:uid="{00000000-0005-0000-0000-000011110000}"/>
    <cellStyle name="Normal 12 7 2 2 3 2" xfId="4343" xr:uid="{00000000-0005-0000-0000-000012110000}"/>
    <cellStyle name="Normal 12 7 2 2 3 2 2" xfId="4344" xr:uid="{00000000-0005-0000-0000-000013110000}"/>
    <cellStyle name="Normal 12 7 2 2 3 2 3" xfId="4345" xr:uid="{00000000-0005-0000-0000-000014110000}"/>
    <cellStyle name="Normal 12 7 2 2 3 3" xfId="4346" xr:uid="{00000000-0005-0000-0000-000015110000}"/>
    <cellStyle name="Normal 12 7 2 2 3 4" xfId="4347" xr:uid="{00000000-0005-0000-0000-000016110000}"/>
    <cellStyle name="Normal 12 7 2 2 4" xfId="4348" xr:uid="{00000000-0005-0000-0000-000017110000}"/>
    <cellStyle name="Normal 12 7 2 2 4 2" xfId="4349" xr:uid="{00000000-0005-0000-0000-000018110000}"/>
    <cellStyle name="Normal 12 7 2 2 4 2 2" xfId="4350" xr:uid="{00000000-0005-0000-0000-000019110000}"/>
    <cellStyle name="Normal 12 7 2 2 4 2 3" xfId="4351" xr:uid="{00000000-0005-0000-0000-00001A110000}"/>
    <cellStyle name="Normal 12 7 2 2 4 3" xfId="4352" xr:uid="{00000000-0005-0000-0000-00001B110000}"/>
    <cellStyle name="Normal 12 7 2 2 4 4" xfId="4353" xr:uid="{00000000-0005-0000-0000-00001C110000}"/>
    <cellStyle name="Normal 12 7 2 2 5" xfId="4354" xr:uid="{00000000-0005-0000-0000-00001D110000}"/>
    <cellStyle name="Normal 12 7 2 2 5 2" xfId="4355" xr:uid="{00000000-0005-0000-0000-00001E110000}"/>
    <cellStyle name="Normal 12 7 2 2 5 3" xfId="4356" xr:uid="{00000000-0005-0000-0000-00001F110000}"/>
    <cellStyle name="Normal 12 7 2 2 6" xfId="4357" xr:uid="{00000000-0005-0000-0000-000020110000}"/>
    <cellStyle name="Normal 12 7 2 2 7" xfId="4358" xr:uid="{00000000-0005-0000-0000-000021110000}"/>
    <cellStyle name="Normal 12 7 2 3" xfId="4359" xr:uid="{00000000-0005-0000-0000-000022110000}"/>
    <cellStyle name="Normal 12 7 2 3 2" xfId="4360" xr:uid="{00000000-0005-0000-0000-000023110000}"/>
    <cellStyle name="Normal 12 7 2 3 2 2" xfId="4361" xr:uid="{00000000-0005-0000-0000-000024110000}"/>
    <cellStyle name="Normal 12 7 2 3 2 3" xfId="4362" xr:uid="{00000000-0005-0000-0000-000025110000}"/>
    <cellStyle name="Normal 12 7 2 3 3" xfId="4363" xr:uid="{00000000-0005-0000-0000-000026110000}"/>
    <cellStyle name="Normal 12 7 2 3 4" xfId="4364" xr:uid="{00000000-0005-0000-0000-000027110000}"/>
    <cellStyle name="Normal 12 7 2 4" xfId="4365" xr:uid="{00000000-0005-0000-0000-000028110000}"/>
    <cellStyle name="Normal 12 7 2 4 2" xfId="4366" xr:uid="{00000000-0005-0000-0000-000029110000}"/>
    <cellStyle name="Normal 12 7 2 4 2 2" xfId="4367" xr:uid="{00000000-0005-0000-0000-00002A110000}"/>
    <cellStyle name="Normal 12 7 2 4 2 3" xfId="4368" xr:uid="{00000000-0005-0000-0000-00002B110000}"/>
    <cellStyle name="Normal 12 7 2 4 3" xfId="4369" xr:uid="{00000000-0005-0000-0000-00002C110000}"/>
    <cellStyle name="Normal 12 7 2 4 4" xfId="4370" xr:uid="{00000000-0005-0000-0000-00002D110000}"/>
    <cellStyle name="Normal 12 7 2 5" xfId="4371" xr:uid="{00000000-0005-0000-0000-00002E110000}"/>
    <cellStyle name="Normal 12 7 2 5 2" xfId="4372" xr:uid="{00000000-0005-0000-0000-00002F110000}"/>
    <cellStyle name="Normal 12 7 2 5 2 2" xfId="4373" xr:uid="{00000000-0005-0000-0000-000030110000}"/>
    <cellStyle name="Normal 12 7 2 5 2 3" xfId="4374" xr:uid="{00000000-0005-0000-0000-000031110000}"/>
    <cellStyle name="Normal 12 7 2 5 3" xfId="4375" xr:uid="{00000000-0005-0000-0000-000032110000}"/>
    <cellStyle name="Normal 12 7 2 5 4" xfId="4376" xr:uid="{00000000-0005-0000-0000-000033110000}"/>
    <cellStyle name="Normal 12 7 2 6" xfId="4377" xr:uid="{00000000-0005-0000-0000-000034110000}"/>
    <cellStyle name="Normal 12 7 2 6 2" xfId="4378" xr:uid="{00000000-0005-0000-0000-000035110000}"/>
    <cellStyle name="Normal 12 7 2 6 3" xfId="4379" xr:uid="{00000000-0005-0000-0000-000036110000}"/>
    <cellStyle name="Normal 12 7 2 7" xfId="4380" xr:uid="{00000000-0005-0000-0000-000037110000}"/>
    <cellStyle name="Normal 12 7 2 8" xfId="4381" xr:uid="{00000000-0005-0000-0000-000038110000}"/>
    <cellStyle name="Normal 12 7 2 9" xfId="4382" xr:uid="{00000000-0005-0000-0000-000039110000}"/>
    <cellStyle name="Normal 12 7 3" xfId="4383" xr:uid="{00000000-0005-0000-0000-00003A110000}"/>
    <cellStyle name="Normal 12 7 3 2" xfId="4384" xr:uid="{00000000-0005-0000-0000-00003B110000}"/>
    <cellStyle name="Normal 12 7 3 2 2" xfId="4385" xr:uid="{00000000-0005-0000-0000-00003C110000}"/>
    <cellStyle name="Normal 12 7 3 2 2 2" xfId="4386" xr:uid="{00000000-0005-0000-0000-00003D110000}"/>
    <cellStyle name="Normal 12 7 3 2 2 3" xfId="4387" xr:uid="{00000000-0005-0000-0000-00003E110000}"/>
    <cellStyle name="Normal 12 7 3 2 3" xfId="4388" xr:uid="{00000000-0005-0000-0000-00003F110000}"/>
    <cellStyle name="Normal 12 7 3 2 4" xfId="4389" xr:uid="{00000000-0005-0000-0000-000040110000}"/>
    <cellStyle name="Normal 12 7 3 3" xfId="4390" xr:uid="{00000000-0005-0000-0000-000041110000}"/>
    <cellStyle name="Normal 12 7 3 3 2" xfId="4391" xr:uid="{00000000-0005-0000-0000-000042110000}"/>
    <cellStyle name="Normal 12 7 3 3 2 2" xfId="4392" xr:uid="{00000000-0005-0000-0000-000043110000}"/>
    <cellStyle name="Normal 12 7 3 3 2 3" xfId="4393" xr:uid="{00000000-0005-0000-0000-000044110000}"/>
    <cellStyle name="Normal 12 7 3 3 3" xfId="4394" xr:uid="{00000000-0005-0000-0000-000045110000}"/>
    <cellStyle name="Normal 12 7 3 3 4" xfId="4395" xr:uid="{00000000-0005-0000-0000-000046110000}"/>
    <cellStyle name="Normal 12 7 3 4" xfId="4396" xr:uid="{00000000-0005-0000-0000-000047110000}"/>
    <cellStyle name="Normal 12 7 3 4 2" xfId="4397" xr:uid="{00000000-0005-0000-0000-000048110000}"/>
    <cellStyle name="Normal 12 7 3 4 2 2" xfId="4398" xr:uid="{00000000-0005-0000-0000-000049110000}"/>
    <cellStyle name="Normal 12 7 3 4 2 3" xfId="4399" xr:uid="{00000000-0005-0000-0000-00004A110000}"/>
    <cellStyle name="Normal 12 7 3 4 3" xfId="4400" xr:uid="{00000000-0005-0000-0000-00004B110000}"/>
    <cellStyle name="Normal 12 7 3 4 4" xfId="4401" xr:uid="{00000000-0005-0000-0000-00004C110000}"/>
    <cellStyle name="Normal 12 7 3 5" xfId="4402" xr:uid="{00000000-0005-0000-0000-00004D110000}"/>
    <cellStyle name="Normal 12 7 3 5 2" xfId="4403" xr:uid="{00000000-0005-0000-0000-00004E110000}"/>
    <cellStyle name="Normal 12 7 3 5 3" xfId="4404" xr:uid="{00000000-0005-0000-0000-00004F110000}"/>
    <cellStyle name="Normal 12 7 3 6" xfId="4405" xr:uid="{00000000-0005-0000-0000-000050110000}"/>
    <cellStyle name="Normal 12 7 3 7" xfId="4406" xr:uid="{00000000-0005-0000-0000-000051110000}"/>
    <cellStyle name="Normal 12 7 4" xfId="4407" xr:uid="{00000000-0005-0000-0000-000052110000}"/>
    <cellStyle name="Normal 12 7 4 2" xfId="4408" xr:uid="{00000000-0005-0000-0000-000053110000}"/>
    <cellStyle name="Normal 12 7 4 2 2" xfId="4409" xr:uid="{00000000-0005-0000-0000-000054110000}"/>
    <cellStyle name="Normal 12 7 4 2 3" xfId="4410" xr:uid="{00000000-0005-0000-0000-000055110000}"/>
    <cellStyle name="Normal 12 7 4 3" xfId="4411" xr:uid="{00000000-0005-0000-0000-000056110000}"/>
    <cellStyle name="Normal 12 7 4 4" xfId="4412" xr:uid="{00000000-0005-0000-0000-000057110000}"/>
    <cellStyle name="Normal 12 7 5" xfId="4413" xr:uid="{00000000-0005-0000-0000-000058110000}"/>
    <cellStyle name="Normal 12 7 5 2" xfId="4414" xr:uid="{00000000-0005-0000-0000-000059110000}"/>
    <cellStyle name="Normal 12 7 5 2 2" xfId="4415" xr:uid="{00000000-0005-0000-0000-00005A110000}"/>
    <cellStyle name="Normal 12 7 5 2 3" xfId="4416" xr:uid="{00000000-0005-0000-0000-00005B110000}"/>
    <cellStyle name="Normal 12 7 5 3" xfId="4417" xr:uid="{00000000-0005-0000-0000-00005C110000}"/>
    <cellStyle name="Normal 12 7 5 4" xfId="4418" xr:uid="{00000000-0005-0000-0000-00005D110000}"/>
    <cellStyle name="Normal 12 7 6" xfId="4419" xr:uid="{00000000-0005-0000-0000-00005E110000}"/>
    <cellStyle name="Normal 12 7 6 2" xfId="4420" xr:uid="{00000000-0005-0000-0000-00005F110000}"/>
    <cellStyle name="Normal 12 7 6 2 2" xfId="4421" xr:uid="{00000000-0005-0000-0000-000060110000}"/>
    <cellStyle name="Normal 12 7 6 2 3" xfId="4422" xr:uid="{00000000-0005-0000-0000-000061110000}"/>
    <cellStyle name="Normal 12 7 6 3" xfId="4423" xr:uid="{00000000-0005-0000-0000-000062110000}"/>
    <cellStyle name="Normal 12 7 6 4" xfId="4424" xr:uid="{00000000-0005-0000-0000-000063110000}"/>
    <cellStyle name="Normal 12 7 7" xfId="4425" xr:uid="{00000000-0005-0000-0000-000064110000}"/>
    <cellStyle name="Normal 12 7 7 2" xfId="4426" xr:uid="{00000000-0005-0000-0000-000065110000}"/>
    <cellStyle name="Normal 12 7 7 3" xfId="4427" xr:uid="{00000000-0005-0000-0000-000066110000}"/>
    <cellStyle name="Normal 12 7 8" xfId="4428" xr:uid="{00000000-0005-0000-0000-000067110000}"/>
    <cellStyle name="Normal 12 7 9" xfId="4429" xr:uid="{00000000-0005-0000-0000-000068110000}"/>
    <cellStyle name="Normal 12 8" xfId="4430" xr:uid="{00000000-0005-0000-0000-000069110000}"/>
    <cellStyle name="Normal 12 8 10" xfId="4431" xr:uid="{00000000-0005-0000-0000-00006A110000}"/>
    <cellStyle name="Normal 12 8 2" xfId="4432" xr:uid="{00000000-0005-0000-0000-00006B110000}"/>
    <cellStyle name="Normal 12 8 2 2" xfId="4433" xr:uid="{00000000-0005-0000-0000-00006C110000}"/>
    <cellStyle name="Normal 12 8 2 2 2" xfId="4434" xr:uid="{00000000-0005-0000-0000-00006D110000}"/>
    <cellStyle name="Normal 12 8 2 2 2 2" xfId="4435" xr:uid="{00000000-0005-0000-0000-00006E110000}"/>
    <cellStyle name="Normal 12 8 2 2 2 2 2" xfId="4436" xr:uid="{00000000-0005-0000-0000-00006F110000}"/>
    <cellStyle name="Normal 12 8 2 2 2 2 3" xfId="4437" xr:uid="{00000000-0005-0000-0000-000070110000}"/>
    <cellStyle name="Normal 12 8 2 2 2 3" xfId="4438" xr:uid="{00000000-0005-0000-0000-000071110000}"/>
    <cellStyle name="Normal 12 8 2 2 2 4" xfId="4439" xr:uid="{00000000-0005-0000-0000-000072110000}"/>
    <cellStyle name="Normal 12 8 2 2 3" xfId="4440" xr:uid="{00000000-0005-0000-0000-000073110000}"/>
    <cellStyle name="Normal 12 8 2 2 3 2" xfId="4441" xr:uid="{00000000-0005-0000-0000-000074110000}"/>
    <cellStyle name="Normal 12 8 2 2 3 2 2" xfId="4442" xr:uid="{00000000-0005-0000-0000-000075110000}"/>
    <cellStyle name="Normal 12 8 2 2 3 2 3" xfId="4443" xr:uid="{00000000-0005-0000-0000-000076110000}"/>
    <cellStyle name="Normal 12 8 2 2 3 3" xfId="4444" xr:uid="{00000000-0005-0000-0000-000077110000}"/>
    <cellStyle name="Normal 12 8 2 2 3 4" xfId="4445" xr:uid="{00000000-0005-0000-0000-000078110000}"/>
    <cellStyle name="Normal 12 8 2 2 4" xfId="4446" xr:uid="{00000000-0005-0000-0000-000079110000}"/>
    <cellStyle name="Normal 12 8 2 2 4 2" xfId="4447" xr:uid="{00000000-0005-0000-0000-00007A110000}"/>
    <cellStyle name="Normal 12 8 2 2 4 2 2" xfId="4448" xr:uid="{00000000-0005-0000-0000-00007B110000}"/>
    <cellStyle name="Normal 12 8 2 2 4 2 3" xfId="4449" xr:uid="{00000000-0005-0000-0000-00007C110000}"/>
    <cellStyle name="Normal 12 8 2 2 4 3" xfId="4450" xr:uid="{00000000-0005-0000-0000-00007D110000}"/>
    <cellStyle name="Normal 12 8 2 2 4 4" xfId="4451" xr:uid="{00000000-0005-0000-0000-00007E110000}"/>
    <cellStyle name="Normal 12 8 2 2 5" xfId="4452" xr:uid="{00000000-0005-0000-0000-00007F110000}"/>
    <cellStyle name="Normal 12 8 2 2 5 2" xfId="4453" xr:uid="{00000000-0005-0000-0000-000080110000}"/>
    <cellStyle name="Normal 12 8 2 2 5 3" xfId="4454" xr:uid="{00000000-0005-0000-0000-000081110000}"/>
    <cellStyle name="Normal 12 8 2 2 6" xfId="4455" xr:uid="{00000000-0005-0000-0000-000082110000}"/>
    <cellStyle name="Normal 12 8 2 2 7" xfId="4456" xr:uid="{00000000-0005-0000-0000-000083110000}"/>
    <cellStyle name="Normal 12 8 2 3" xfId="4457" xr:uid="{00000000-0005-0000-0000-000084110000}"/>
    <cellStyle name="Normal 12 8 2 3 2" xfId="4458" xr:uid="{00000000-0005-0000-0000-000085110000}"/>
    <cellStyle name="Normal 12 8 2 3 2 2" xfId="4459" xr:uid="{00000000-0005-0000-0000-000086110000}"/>
    <cellStyle name="Normal 12 8 2 3 2 3" xfId="4460" xr:uid="{00000000-0005-0000-0000-000087110000}"/>
    <cellStyle name="Normal 12 8 2 3 3" xfId="4461" xr:uid="{00000000-0005-0000-0000-000088110000}"/>
    <cellStyle name="Normal 12 8 2 3 4" xfId="4462" xr:uid="{00000000-0005-0000-0000-000089110000}"/>
    <cellStyle name="Normal 12 8 2 4" xfId="4463" xr:uid="{00000000-0005-0000-0000-00008A110000}"/>
    <cellStyle name="Normal 12 8 2 4 2" xfId="4464" xr:uid="{00000000-0005-0000-0000-00008B110000}"/>
    <cellStyle name="Normal 12 8 2 4 2 2" xfId="4465" xr:uid="{00000000-0005-0000-0000-00008C110000}"/>
    <cellStyle name="Normal 12 8 2 4 2 3" xfId="4466" xr:uid="{00000000-0005-0000-0000-00008D110000}"/>
    <cellStyle name="Normal 12 8 2 4 3" xfId="4467" xr:uid="{00000000-0005-0000-0000-00008E110000}"/>
    <cellStyle name="Normal 12 8 2 4 4" xfId="4468" xr:uid="{00000000-0005-0000-0000-00008F110000}"/>
    <cellStyle name="Normal 12 8 2 5" xfId="4469" xr:uid="{00000000-0005-0000-0000-000090110000}"/>
    <cellStyle name="Normal 12 8 2 5 2" xfId="4470" xr:uid="{00000000-0005-0000-0000-000091110000}"/>
    <cellStyle name="Normal 12 8 2 5 2 2" xfId="4471" xr:uid="{00000000-0005-0000-0000-000092110000}"/>
    <cellStyle name="Normal 12 8 2 5 2 3" xfId="4472" xr:uid="{00000000-0005-0000-0000-000093110000}"/>
    <cellStyle name="Normal 12 8 2 5 3" xfId="4473" xr:uid="{00000000-0005-0000-0000-000094110000}"/>
    <cellStyle name="Normal 12 8 2 5 4" xfId="4474" xr:uid="{00000000-0005-0000-0000-000095110000}"/>
    <cellStyle name="Normal 12 8 2 6" xfId="4475" xr:uid="{00000000-0005-0000-0000-000096110000}"/>
    <cellStyle name="Normal 12 8 2 6 2" xfId="4476" xr:uid="{00000000-0005-0000-0000-000097110000}"/>
    <cellStyle name="Normal 12 8 2 6 3" xfId="4477" xr:uid="{00000000-0005-0000-0000-000098110000}"/>
    <cellStyle name="Normal 12 8 2 7" xfId="4478" xr:uid="{00000000-0005-0000-0000-000099110000}"/>
    <cellStyle name="Normal 12 8 2 8" xfId="4479" xr:uid="{00000000-0005-0000-0000-00009A110000}"/>
    <cellStyle name="Normal 12 8 2 9" xfId="4480" xr:uid="{00000000-0005-0000-0000-00009B110000}"/>
    <cellStyle name="Normal 12 8 3" xfId="4481" xr:uid="{00000000-0005-0000-0000-00009C110000}"/>
    <cellStyle name="Normal 12 8 3 2" xfId="4482" xr:uid="{00000000-0005-0000-0000-00009D110000}"/>
    <cellStyle name="Normal 12 8 3 2 2" xfId="4483" xr:uid="{00000000-0005-0000-0000-00009E110000}"/>
    <cellStyle name="Normal 12 8 3 2 2 2" xfId="4484" xr:uid="{00000000-0005-0000-0000-00009F110000}"/>
    <cellStyle name="Normal 12 8 3 2 2 3" xfId="4485" xr:uid="{00000000-0005-0000-0000-0000A0110000}"/>
    <cellStyle name="Normal 12 8 3 2 3" xfId="4486" xr:uid="{00000000-0005-0000-0000-0000A1110000}"/>
    <cellStyle name="Normal 12 8 3 2 4" xfId="4487" xr:uid="{00000000-0005-0000-0000-0000A2110000}"/>
    <cellStyle name="Normal 12 8 3 3" xfId="4488" xr:uid="{00000000-0005-0000-0000-0000A3110000}"/>
    <cellStyle name="Normal 12 8 3 3 2" xfId="4489" xr:uid="{00000000-0005-0000-0000-0000A4110000}"/>
    <cellStyle name="Normal 12 8 3 3 2 2" xfId="4490" xr:uid="{00000000-0005-0000-0000-0000A5110000}"/>
    <cellStyle name="Normal 12 8 3 3 2 3" xfId="4491" xr:uid="{00000000-0005-0000-0000-0000A6110000}"/>
    <cellStyle name="Normal 12 8 3 3 3" xfId="4492" xr:uid="{00000000-0005-0000-0000-0000A7110000}"/>
    <cellStyle name="Normal 12 8 3 3 4" xfId="4493" xr:uid="{00000000-0005-0000-0000-0000A8110000}"/>
    <cellStyle name="Normal 12 8 3 4" xfId="4494" xr:uid="{00000000-0005-0000-0000-0000A9110000}"/>
    <cellStyle name="Normal 12 8 3 4 2" xfId="4495" xr:uid="{00000000-0005-0000-0000-0000AA110000}"/>
    <cellStyle name="Normal 12 8 3 4 2 2" xfId="4496" xr:uid="{00000000-0005-0000-0000-0000AB110000}"/>
    <cellStyle name="Normal 12 8 3 4 2 3" xfId="4497" xr:uid="{00000000-0005-0000-0000-0000AC110000}"/>
    <cellStyle name="Normal 12 8 3 4 3" xfId="4498" xr:uid="{00000000-0005-0000-0000-0000AD110000}"/>
    <cellStyle name="Normal 12 8 3 4 4" xfId="4499" xr:uid="{00000000-0005-0000-0000-0000AE110000}"/>
    <cellStyle name="Normal 12 8 3 5" xfId="4500" xr:uid="{00000000-0005-0000-0000-0000AF110000}"/>
    <cellStyle name="Normal 12 8 3 5 2" xfId="4501" xr:uid="{00000000-0005-0000-0000-0000B0110000}"/>
    <cellStyle name="Normal 12 8 3 5 3" xfId="4502" xr:uid="{00000000-0005-0000-0000-0000B1110000}"/>
    <cellStyle name="Normal 12 8 3 6" xfId="4503" xr:uid="{00000000-0005-0000-0000-0000B2110000}"/>
    <cellStyle name="Normal 12 8 3 7" xfId="4504" xr:uid="{00000000-0005-0000-0000-0000B3110000}"/>
    <cellStyle name="Normal 12 8 4" xfId="4505" xr:uid="{00000000-0005-0000-0000-0000B4110000}"/>
    <cellStyle name="Normal 12 8 4 2" xfId="4506" xr:uid="{00000000-0005-0000-0000-0000B5110000}"/>
    <cellStyle name="Normal 12 8 4 2 2" xfId="4507" xr:uid="{00000000-0005-0000-0000-0000B6110000}"/>
    <cellStyle name="Normal 12 8 4 2 3" xfId="4508" xr:uid="{00000000-0005-0000-0000-0000B7110000}"/>
    <cellStyle name="Normal 12 8 4 3" xfId="4509" xr:uid="{00000000-0005-0000-0000-0000B8110000}"/>
    <cellStyle name="Normal 12 8 4 4" xfId="4510" xr:uid="{00000000-0005-0000-0000-0000B9110000}"/>
    <cellStyle name="Normal 12 8 5" xfId="4511" xr:uid="{00000000-0005-0000-0000-0000BA110000}"/>
    <cellStyle name="Normal 12 8 5 2" xfId="4512" xr:uid="{00000000-0005-0000-0000-0000BB110000}"/>
    <cellStyle name="Normal 12 8 5 2 2" xfId="4513" xr:uid="{00000000-0005-0000-0000-0000BC110000}"/>
    <cellStyle name="Normal 12 8 5 2 3" xfId="4514" xr:uid="{00000000-0005-0000-0000-0000BD110000}"/>
    <cellStyle name="Normal 12 8 5 3" xfId="4515" xr:uid="{00000000-0005-0000-0000-0000BE110000}"/>
    <cellStyle name="Normal 12 8 5 4" xfId="4516" xr:uid="{00000000-0005-0000-0000-0000BF110000}"/>
    <cellStyle name="Normal 12 8 6" xfId="4517" xr:uid="{00000000-0005-0000-0000-0000C0110000}"/>
    <cellStyle name="Normal 12 8 6 2" xfId="4518" xr:uid="{00000000-0005-0000-0000-0000C1110000}"/>
    <cellStyle name="Normal 12 8 6 2 2" xfId="4519" xr:uid="{00000000-0005-0000-0000-0000C2110000}"/>
    <cellStyle name="Normal 12 8 6 2 3" xfId="4520" xr:uid="{00000000-0005-0000-0000-0000C3110000}"/>
    <cellStyle name="Normal 12 8 6 3" xfId="4521" xr:uid="{00000000-0005-0000-0000-0000C4110000}"/>
    <cellStyle name="Normal 12 8 6 4" xfId="4522" xr:uid="{00000000-0005-0000-0000-0000C5110000}"/>
    <cellStyle name="Normal 12 8 7" xfId="4523" xr:uid="{00000000-0005-0000-0000-0000C6110000}"/>
    <cellStyle name="Normal 12 8 7 2" xfId="4524" xr:uid="{00000000-0005-0000-0000-0000C7110000}"/>
    <cellStyle name="Normal 12 8 7 3" xfId="4525" xr:uid="{00000000-0005-0000-0000-0000C8110000}"/>
    <cellStyle name="Normal 12 8 8" xfId="4526" xr:uid="{00000000-0005-0000-0000-0000C9110000}"/>
    <cellStyle name="Normal 12 8 9" xfId="4527" xr:uid="{00000000-0005-0000-0000-0000CA110000}"/>
    <cellStyle name="Normal 12 9" xfId="4528" xr:uid="{00000000-0005-0000-0000-0000CB110000}"/>
    <cellStyle name="Normal 12 9 10" xfId="4529" xr:uid="{00000000-0005-0000-0000-0000CC110000}"/>
    <cellStyle name="Normal 12 9 2" xfId="4530" xr:uid="{00000000-0005-0000-0000-0000CD110000}"/>
    <cellStyle name="Normal 12 9 2 2" xfId="4531" xr:uid="{00000000-0005-0000-0000-0000CE110000}"/>
    <cellStyle name="Normal 12 9 2 2 2" xfId="4532" xr:uid="{00000000-0005-0000-0000-0000CF110000}"/>
    <cellStyle name="Normal 12 9 2 2 2 2" xfId="4533" xr:uid="{00000000-0005-0000-0000-0000D0110000}"/>
    <cellStyle name="Normal 12 9 2 2 2 2 2" xfId="4534" xr:uid="{00000000-0005-0000-0000-0000D1110000}"/>
    <cellStyle name="Normal 12 9 2 2 2 2 3" xfId="4535" xr:uid="{00000000-0005-0000-0000-0000D2110000}"/>
    <cellStyle name="Normal 12 9 2 2 2 3" xfId="4536" xr:uid="{00000000-0005-0000-0000-0000D3110000}"/>
    <cellStyle name="Normal 12 9 2 2 2 4" xfId="4537" xr:uid="{00000000-0005-0000-0000-0000D4110000}"/>
    <cellStyle name="Normal 12 9 2 2 3" xfId="4538" xr:uid="{00000000-0005-0000-0000-0000D5110000}"/>
    <cellStyle name="Normal 12 9 2 2 3 2" xfId="4539" xr:uid="{00000000-0005-0000-0000-0000D6110000}"/>
    <cellStyle name="Normal 12 9 2 2 3 2 2" xfId="4540" xr:uid="{00000000-0005-0000-0000-0000D7110000}"/>
    <cellStyle name="Normal 12 9 2 2 3 2 3" xfId="4541" xr:uid="{00000000-0005-0000-0000-0000D8110000}"/>
    <cellStyle name="Normal 12 9 2 2 3 3" xfId="4542" xr:uid="{00000000-0005-0000-0000-0000D9110000}"/>
    <cellStyle name="Normal 12 9 2 2 3 4" xfId="4543" xr:uid="{00000000-0005-0000-0000-0000DA110000}"/>
    <cellStyle name="Normal 12 9 2 2 4" xfId="4544" xr:uid="{00000000-0005-0000-0000-0000DB110000}"/>
    <cellStyle name="Normal 12 9 2 2 4 2" xfId="4545" xr:uid="{00000000-0005-0000-0000-0000DC110000}"/>
    <cellStyle name="Normal 12 9 2 2 4 2 2" xfId="4546" xr:uid="{00000000-0005-0000-0000-0000DD110000}"/>
    <cellStyle name="Normal 12 9 2 2 4 2 3" xfId="4547" xr:uid="{00000000-0005-0000-0000-0000DE110000}"/>
    <cellStyle name="Normal 12 9 2 2 4 3" xfId="4548" xr:uid="{00000000-0005-0000-0000-0000DF110000}"/>
    <cellStyle name="Normal 12 9 2 2 4 4" xfId="4549" xr:uid="{00000000-0005-0000-0000-0000E0110000}"/>
    <cellStyle name="Normal 12 9 2 2 5" xfId="4550" xr:uid="{00000000-0005-0000-0000-0000E1110000}"/>
    <cellStyle name="Normal 12 9 2 2 5 2" xfId="4551" xr:uid="{00000000-0005-0000-0000-0000E2110000}"/>
    <cellStyle name="Normal 12 9 2 2 5 3" xfId="4552" xr:uid="{00000000-0005-0000-0000-0000E3110000}"/>
    <cellStyle name="Normal 12 9 2 2 6" xfId="4553" xr:uid="{00000000-0005-0000-0000-0000E4110000}"/>
    <cellStyle name="Normal 12 9 2 2 7" xfId="4554" xr:uid="{00000000-0005-0000-0000-0000E5110000}"/>
    <cellStyle name="Normal 12 9 2 3" xfId="4555" xr:uid="{00000000-0005-0000-0000-0000E6110000}"/>
    <cellStyle name="Normal 12 9 2 3 2" xfId="4556" xr:uid="{00000000-0005-0000-0000-0000E7110000}"/>
    <cellStyle name="Normal 12 9 2 3 2 2" xfId="4557" xr:uid="{00000000-0005-0000-0000-0000E8110000}"/>
    <cellStyle name="Normal 12 9 2 3 2 3" xfId="4558" xr:uid="{00000000-0005-0000-0000-0000E9110000}"/>
    <cellStyle name="Normal 12 9 2 3 3" xfId="4559" xr:uid="{00000000-0005-0000-0000-0000EA110000}"/>
    <cellStyle name="Normal 12 9 2 3 4" xfId="4560" xr:uid="{00000000-0005-0000-0000-0000EB110000}"/>
    <cellStyle name="Normal 12 9 2 4" xfId="4561" xr:uid="{00000000-0005-0000-0000-0000EC110000}"/>
    <cellStyle name="Normal 12 9 2 4 2" xfId="4562" xr:uid="{00000000-0005-0000-0000-0000ED110000}"/>
    <cellStyle name="Normal 12 9 2 4 2 2" xfId="4563" xr:uid="{00000000-0005-0000-0000-0000EE110000}"/>
    <cellStyle name="Normal 12 9 2 4 2 3" xfId="4564" xr:uid="{00000000-0005-0000-0000-0000EF110000}"/>
    <cellStyle name="Normal 12 9 2 4 3" xfId="4565" xr:uid="{00000000-0005-0000-0000-0000F0110000}"/>
    <cellStyle name="Normal 12 9 2 4 4" xfId="4566" xr:uid="{00000000-0005-0000-0000-0000F1110000}"/>
    <cellStyle name="Normal 12 9 2 5" xfId="4567" xr:uid="{00000000-0005-0000-0000-0000F2110000}"/>
    <cellStyle name="Normal 12 9 2 5 2" xfId="4568" xr:uid="{00000000-0005-0000-0000-0000F3110000}"/>
    <cellStyle name="Normal 12 9 2 5 2 2" xfId="4569" xr:uid="{00000000-0005-0000-0000-0000F4110000}"/>
    <cellStyle name="Normal 12 9 2 5 2 3" xfId="4570" xr:uid="{00000000-0005-0000-0000-0000F5110000}"/>
    <cellStyle name="Normal 12 9 2 5 3" xfId="4571" xr:uid="{00000000-0005-0000-0000-0000F6110000}"/>
    <cellStyle name="Normal 12 9 2 5 4" xfId="4572" xr:uid="{00000000-0005-0000-0000-0000F7110000}"/>
    <cellStyle name="Normal 12 9 2 6" xfId="4573" xr:uid="{00000000-0005-0000-0000-0000F8110000}"/>
    <cellStyle name="Normal 12 9 2 6 2" xfId="4574" xr:uid="{00000000-0005-0000-0000-0000F9110000}"/>
    <cellStyle name="Normal 12 9 2 6 3" xfId="4575" xr:uid="{00000000-0005-0000-0000-0000FA110000}"/>
    <cellStyle name="Normal 12 9 2 7" xfId="4576" xr:uid="{00000000-0005-0000-0000-0000FB110000}"/>
    <cellStyle name="Normal 12 9 2 8" xfId="4577" xr:uid="{00000000-0005-0000-0000-0000FC110000}"/>
    <cellStyle name="Normal 12 9 2 9" xfId="4578" xr:uid="{00000000-0005-0000-0000-0000FD110000}"/>
    <cellStyle name="Normal 12 9 3" xfId="4579" xr:uid="{00000000-0005-0000-0000-0000FE110000}"/>
    <cellStyle name="Normal 12 9 3 2" xfId="4580" xr:uid="{00000000-0005-0000-0000-0000FF110000}"/>
    <cellStyle name="Normal 12 9 3 2 2" xfId="4581" xr:uid="{00000000-0005-0000-0000-000000120000}"/>
    <cellStyle name="Normal 12 9 3 2 2 2" xfId="4582" xr:uid="{00000000-0005-0000-0000-000001120000}"/>
    <cellStyle name="Normal 12 9 3 2 2 3" xfId="4583" xr:uid="{00000000-0005-0000-0000-000002120000}"/>
    <cellStyle name="Normal 12 9 3 2 3" xfId="4584" xr:uid="{00000000-0005-0000-0000-000003120000}"/>
    <cellStyle name="Normal 12 9 3 2 4" xfId="4585" xr:uid="{00000000-0005-0000-0000-000004120000}"/>
    <cellStyle name="Normal 12 9 3 3" xfId="4586" xr:uid="{00000000-0005-0000-0000-000005120000}"/>
    <cellStyle name="Normal 12 9 3 3 2" xfId="4587" xr:uid="{00000000-0005-0000-0000-000006120000}"/>
    <cellStyle name="Normal 12 9 3 3 2 2" xfId="4588" xr:uid="{00000000-0005-0000-0000-000007120000}"/>
    <cellStyle name="Normal 12 9 3 3 2 3" xfId="4589" xr:uid="{00000000-0005-0000-0000-000008120000}"/>
    <cellStyle name="Normal 12 9 3 3 3" xfId="4590" xr:uid="{00000000-0005-0000-0000-000009120000}"/>
    <cellStyle name="Normal 12 9 3 3 4" xfId="4591" xr:uid="{00000000-0005-0000-0000-00000A120000}"/>
    <cellStyle name="Normal 12 9 3 4" xfId="4592" xr:uid="{00000000-0005-0000-0000-00000B120000}"/>
    <cellStyle name="Normal 12 9 3 4 2" xfId="4593" xr:uid="{00000000-0005-0000-0000-00000C120000}"/>
    <cellStyle name="Normal 12 9 3 4 2 2" xfId="4594" xr:uid="{00000000-0005-0000-0000-00000D120000}"/>
    <cellStyle name="Normal 12 9 3 4 2 3" xfId="4595" xr:uid="{00000000-0005-0000-0000-00000E120000}"/>
    <cellStyle name="Normal 12 9 3 4 3" xfId="4596" xr:uid="{00000000-0005-0000-0000-00000F120000}"/>
    <cellStyle name="Normal 12 9 3 4 4" xfId="4597" xr:uid="{00000000-0005-0000-0000-000010120000}"/>
    <cellStyle name="Normal 12 9 3 5" xfId="4598" xr:uid="{00000000-0005-0000-0000-000011120000}"/>
    <cellStyle name="Normal 12 9 3 5 2" xfId="4599" xr:uid="{00000000-0005-0000-0000-000012120000}"/>
    <cellStyle name="Normal 12 9 3 5 3" xfId="4600" xr:uid="{00000000-0005-0000-0000-000013120000}"/>
    <cellStyle name="Normal 12 9 3 6" xfId="4601" xr:uid="{00000000-0005-0000-0000-000014120000}"/>
    <cellStyle name="Normal 12 9 3 7" xfId="4602" xr:uid="{00000000-0005-0000-0000-000015120000}"/>
    <cellStyle name="Normal 12 9 4" xfId="4603" xr:uid="{00000000-0005-0000-0000-000016120000}"/>
    <cellStyle name="Normal 12 9 4 2" xfId="4604" xr:uid="{00000000-0005-0000-0000-000017120000}"/>
    <cellStyle name="Normal 12 9 4 2 2" xfId="4605" xr:uid="{00000000-0005-0000-0000-000018120000}"/>
    <cellStyle name="Normal 12 9 4 2 3" xfId="4606" xr:uid="{00000000-0005-0000-0000-000019120000}"/>
    <cellStyle name="Normal 12 9 4 3" xfId="4607" xr:uid="{00000000-0005-0000-0000-00001A120000}"/>
    <cellStyle name="Normal 12 9 4 4" xfId="4608" xr:uid="{00000000-0005-0000-0000-00001B120000}"/>
    <cellStyle name="Normal 12 9 5" xfId="4609" xr:uid="{00000000-0005-0000-0000-00001C120000}"/>
    <cellStyle name="Normal 12 9 5 2" xfId="4610" xr:uid="{00000000-0005-0000-0000-00001D120000}"/>
    <cellStyle name="Normal 12 9 5 2 2" xfId="4611" xr:uid="{00000000-0005-0000-0000-00001E120000}"/>
    <cellStyle name="Normal 12 9 5 2 3" xfId="4612" xr:uid="{00000000-0005-0000-0000-00001F120000}"/>
    <cellStyle name="Normal 12 9 5 3" xfId="4613" xr:uid="{00000000-0005-0000-0000-000020120000}"/>
    <cellStyle name="Normal 12 9 5 4" xfId="4614" xr:uid="{00000000-0005-0000-0000-000021120000}"/>
    <cellStyle name="Normal 12 9 6" xfId="4615" xr:uid="{00000000-0005-0000-0000-000022120000}"/>
    <cellStyle name="Normal 12 9 6 2" xfId="4616" xr:uid="{00000000-0005-0000-0000-000023120000}"/>
    <cellStyle name="Normal 12 9 6 2 2" xfId="4617" xr:uid="{00000000-0005-0000-0000-000024120000}"/>
    <cellStyle name="Normal 12 9 6 2 3" xfId="4618" xr:uid="{00000000-0005-0000-0000-000025120000}"/>
    <cellStyle name="Normal 12 9 6 3" xfId="4619" xr:uid="{00000000-0005-0000-0000-000026120000}"/>
    <cellStyle name="Normal 12 9 6 4" xfId="4620" xr:uid="{00000000-0005-0000-0000-000027120000}"/>
    <cellStyle name="Normal 12 9 7" xfId="4621" xr:uid="{00000000-0005-0000-0000-000028120000}"/>
    <cellStyle name="Normal 12 9 7 2" xfId="4622" xr:uid="{00000000-0005-0000-0000-000029120000}"/>
    <cellStyle name="Normal 12 9 7 3" xfId="4623" xr:uid="{00000000-0005-0000-0000-00002A120000}"/>
    <cellStyle name="Normal 12 9 8" xfId="4624" xr:uid="{00000000-0005-0000-0000-00002B120000}"/>
    <cellStyle name="Normal 12 9 9" xfId="4625" xr:uid="{00000000-0005-0000-0000-00002C120000}"/>
    <cellStyle name="Normal 120" xfId="43910" xr:uid="{00000000-0005-0000-0000-00002D120000}"/>
    <cellStyle name="Normal 121" xfId="4626" xr:uid="{00000000-0005-0000-0000-00002E120000}"/>
    <cellStyle name="Normal 122" xfId="43912" xr:uid="{00000000-0005-0000-0000-00002F120000}"/>
    <cellStyle name="Normal 123" xfId="43925" xr:uid="{00000000-0005-0000-0000-000030120000}"/>
    <cellStyle name="Normal 124" xfId="23" xr:uid="{00000000-0005-0000-0000-000031120000}"/>
    <cellStyle name="Normal 125" xfId="43914" xr:uid="{00000000-0005-0000-0000-000032120000}"/>
    <cellStyle name="Normal 126" xfId="43933" xr:uid="{00000000-0005-0000-0000-000033120000}"/>
    <cellStyle name="Normal 127" xfId="43937" xr:uid="{00000000-0005-0000-0000-000034120000}"/>
    <cellStyle name="Normal 128" xfId="43946" xr:uid="{00000000-0005-0000-0000-000035120000}"/>
    <cellStyle name="Normal 129" xfId="43947" xr:uid="{00000000-0005-0000-0000-000036120000}"/>
    <cellStyle name="Normal 13" xfId="4627" xr:uid="{00000000-0005-0000-0000-000037120000}"/>
    <cellStyle name="Normal 13 2" xfId="4628" xr:uid="{00000000-0005-0000-0000-000038120000}"/>
    <cellStyle name="Normal 13 2 2" xfId="4629" xr:uid="{00000000-0005-0000-0000-000039120000}"/>
    <cellStyle name="Normal 13 2 3" xfId="4630" xr:uid="{00000000-0005-0000-0000-00003A120000}"/>
    <cellStyle name="Normal 13 2 4" xfId="43959" xr:uid="{00000000-0005-0000-0000-00003B120000}"/>
    <cellStyle name="Normal 13 3" xfId="4631" xr:uid="{00000000-0005-0000-0000-00003C120000}"/>
    <cellStyle name="Normal 13 3 2" xfId="4632" xr:uid="{00000000-0005-0000-0000-00003D120000}"/>
    <cellStyle name="Normal 13 3 3" xfId="43960" xr:uid="{00000000-0005-0000-0000-00003E120000}"/>
    <cellStyle name="Normal 13 4" xfId="4633" xr:uid="{00000000-0005-0000-0000-00003F120000}"/>
    <cellStyle name="Normal 13 4 2" xfId="43961" xr:uid="{00000000-0005-0000-0000-000040120000}"/>
    <cellStyle name="Normal 130" xfId="43958" xr:uid="{00000000-0005-0000-0000-000041120000}"/>
    <cellStyle name="Normal 131" xfId="44013" xr:uid="{00000000-0005-0000-0000-000042120000}"/>
    <cellStyle name="Normal 14" xfId="4634" xr:uid="{00000000-0005-0000-0000-000043120000}"/>
    <cellStyle name="Normal 14 2" xfId="4635" xr:uid="{00000000-0005-0000-0000-000044120000}"/>
    <cellStyle name="Normal 14 2 2" xfId="43942" xr:uid="{00000000-0005-0000-0000-000045120000}"/>
    <cellStyle name="Normal 14 3" xfId="4636" xr:uid="{00000000-0005-0000-0000-000046120000}"/>
    <cellStyle name="Normal 14 3 2" xfId="43962" xr:uid="{00000000-0005-0000-0000-000047120000}"/>
    <cellStyle name="Normal 14 4" xfId="4637" xr:uid="{00000000-0005-0000-0000-000048120000}"/>
    <cellStyle name="Normal 15" xfId="4638" xr:uid="{00000000-0005-0000-0000-000049120000}"/>
    <cellStyle name="Normal 15 10 3" xfId="4639" xr:uid="{00000000-0005-0000-0000-00004A120000}"/>
    <cellStyle name="Normal 15 2" xfId="4640" xr:uid="{00000000-0005-0000-0000-00004B120000}"/>
    <cellStyle name="Normal 15 2 2" xfId="4641" xr:uid="{00000000-0005-0000-0000-00004C120000}"/>
    <cellStyle name="Normal 15 2 2 2" xfId="4642" xr:uid="{00000000-0005-0000-0000-00004D120000}"/>
    <cellStyle name="Normal 15 2 3" xfId="4643" xr:uid="{00000000-0005-0000-0000-00004E120000}"/>
    <cellStyle name="Normal 15 2 4" xfId="4644" xr:uid="{00000000-0005-0000-0000-00004F120000}"/>
    <cellStyle name="Normal 15 3" xfId="4645" xr:uid="{00000000-0005-0000-0000-000050120000}"/>
    <cellStyle name="Normal 15 3 2" xfId="4646" xr:uid="{00000000-0005-0000-0000-000051120000}"/>
    <cellStyle name="Normal 15 3 2 2" xfId="4647" xr:uid="{00000000-0005-0000-0000-000052120000}"/>
    <cellStyle name="Normal 15 3 3" xfId="4648" xr:uid="{00000000-0005-0000-0000-000053120000}"/>
    <cellStyle name="Normal 15 3 4" xfId="4649" xr:uid="{00000000-0005-0000-0000-000054120000}"/>
    <cellStyle name="Normal 15 3 5" xfId="43963" xr:uid="{00000000-0005-0000-0000-000055120000}"/>
    <cellStyle name="Normal 15 4" xfId="4650" xr:uid="{00000000-0005-0000-0000-000056120000}"/>
    <cellStyle name="Normal 15 4 2" xfId="4651" xr:uid="{00000000-0005-0000-0000-000057120000}"/>
    <cellStyle name="Normal 15 4 3" xfId="43964" xr:uid="{00000000-0005-0000-0000-000058120000}"/>
    <cellStyle name="Normal 16" xfId="10" xr:uid="{00000000-0005-0000-0000-000059120000}"/>
    <cellStyle name="Normal 16 2" xfId="4653" xr:uid="{00000000-0005-0000-0000-00005A120000}"/>
    <cellStyle name="Normal 16 2 2" xfId="4654" xr:uid="{00000000-0005-0000-0000-00005B120000}"/>
    <cellStyle name="Normal 16 2 3" xfId="43965" xr:uid="{00000000-0005-0000-0000-00005C120000}"/>
    <cellStyle name="Normal 16 3" xfId="4655" xr:uid="{00000000-0005-0000-0000-00005D120000}"/>
    <cellStyle name="Normal 16 3 2" xfId="43966" xr:uid="{00000000-0005-0000-0000-00005E120000}"/>
    <cellStyle name="Normal 16 4" xfId="4656" xr:uid="{00000000-0005-0000-0000-00005F120000}"/>
    <cellStyle name="Normal 16 4 2" xfId="43967" xr:uid="{00000000-0005-0000-0000-000060120000}"/>
    <cellStyle name="Normal 16 5" xfId="4657" xr:uid="{00000000-0005-0000-0000-000061120000}"/>
    <cellStyle name="Normal 16 6" xfId="4652" xr:uid="{00000000-0005-0000-0000-000062120000}"/>
    <cellStyle name="Normal 165" xfId="13" xr:uid="{00000000-0005-0000-0000-000063120000}"/>
    <cellStyle name="Normal 17" xfId="4658" xr:uid="{00000000-0005-0000-0000-000064120000}"/>
    <cellStyle name="Normal 17 2" xfId="4659" xr:uid="{00000000-0005-0000-0000-000065120000}"/>
    <cellStyle name="Normal 17 2 2" xfId="4660" xr:uid="{00000000-0005-0000-0000-000066120000}"/>
    <cellStyle name="Normal 17 2 3" xfId="43968" xr:uid="{00000000-0005-0000-0000-000067120000}"/>
    <cellStyle name="Normal 17 3" xfId="4661" xr:uid="{00000000-0005-0000-0000-000068120000}"/>
    <cellStyle name="Normal 17 3 2" xfId="43969" xr:uid="{00000000-0005-0000-0000-000069120000}"/>
    <cellStyle name="Normal 17 4" xfId="43970" xr:uid="{00000000-0005-0000-0000-00006A120000}"/>
    <cellStyle name="Normal 18" xfId="4662" xr:uid="{00000000-0005-0000-0000-00006B120000}"/>
    <cellStyle name="Normal 18 10" xfId="4663" xr:uid="{00000000-0005-0000-0000-00006C120000}"/>
    <cellStyle name="Normal 18 10 2" xfId="4664" xr:uid="{00000000-0005-0000-0000-00006D120000}"/>
    <cellStyle name="Normal 18 10 2 2" xfId="4665" xr:uid="{00000000-0005-0000-0000-00006E120000}"/>
    <cellStyle name="Normal 18 10 2 2 2" xfId="4666" xr:uid="{00000000-0005-0000-0000-00006F120000}"/>
    <cellStyle name="Normal 18 10 2 2 2 2" xfId="4667" xr:uid="{00000000-0005-0000-0000-000070120000}"/>
    <cellStyle name="Normal 18 10 2 2 2 3" xfId="4668" xr:uid="{00000000-0005-0000-0000-000071120000}"/>
    <cellStyle name="Normal 18 10 2 2 3" xfId="4669" xr:uid="{00000000-0005-0000-0000-000072120000}"/>
    <cellStyle name="Normal 18 10 2 2 4" xfId="4670" xr:uid="{00000000-0005-0000-0000-000073120000}"/>
    <cellStyle name="Normal 18 10 2 3" xfId="4671" xr:uid="{00000000-0005-0000-0000-000074120000}"/>
    <cellStyle name="Normal 18 10 2 3 2" xfId="4672" xr:uid="{00000000-0005-0000-0000-000075120000}"/>
    <cellStyle name="Normal 18 10 2 3 2 2" xfId="4673" xr:uid="{00000000-0005-0000-0000-000076120000}"/>
    <cellStyle name="Normal 18 10 2 3 2 3" xfId="4674" xr:uid="{00000000-0005-0000-0000-000077120000}"/>
    <cellStyle name="Normal 18 10 2 3 3" xfId="4675" xr:uid="{00000000-0005-0000-0000-000078120000}"/>
    <cellStyle name="Normal 18 10 2 3 4" xfId="4676" xr:uid="{00000000-0005-0000-0000-000079120000}"/>
    <cellStyle name="Normal 18 10 2 4" xfId="4677" xr:uid="{00000000-0005-0000-0000-00007A120000}"/>
    <cellStyle name="Normal 18 10 2 4 2" xfId="4678" xr:uid="{00000000-0005-0000-0000-00007B120000}"/>
    <cellStyle name="Normal 18 10 2 4 2 2" xfId="4679" xr:uid="{00000000-0005-0000-0000-00007C120000}"/>
    <cellStyle name="Normal 18 10 2 4 2 3" xfId="4680" xr:uid="{00000000-0005-0000-0000-00007D120000}"/>
    <cellStyle name="Normal 18 10 2 4 3" xfId="4681" xr:uid="{00000000-0005-0000-0000-00007E120000}"/>
    <cellStyle name="Normal 18 10 2 4 4" xfId="4682" xr:uid="{00000000-0005-0000-0000-00007F120000}"/>
    <cellStyle name="Normal 18 10 2 5" xfId="4683" xr:uid="{00000000-0005-0000-0000-000080120000}"/>
    <cellStyle name="Normal 18 10 2 5 2" xfId="4684" xr:uid="{00000000-0005-0000-0000-000081120000}"/>
    <cellStyle name="Normal 18 10 2 5 3" xfId="4685" xr:uid="{00000000-0005-0000-0000-000082120000}"/>
    <cellStyle name="Normal 18 10 2 6" xfId="4686" xr:uid="{00000000-0005-0000-0000-000083120000}"/>
    <cellStyle name="Normal 18 10 2 7" xfId="4687" xr:uid="{00000000-0005-0000-0000-000084120000}"/>
    <cellStyle name="Normal 18 10 3" xfId="4688" xr:uid="{00000000-0005-0000-0000-000085120000}"/>
    <cellStyle name="Normal 18 10 3 2" xfId="4689" xr:uid="{00000000-0005-0000-0000-000086120000}"/>
    <cellStyle name="Normal 18 10 3 2 2" xfId="4690" xr:uid="{00000000-0005-0000-0000-000087120000}"/>
    <cellStyle name="Normal 18 10 3 2 3" xfId="4691" xr:uid="{00000000-0005-0000-0000-000088120000}"/>
    <cellStyle name="Normal 18 10 3 3" xfId="4692" xr:uid="{00000000-0005-0000-0000-000089120000}"/>
    <cellStyle name="Normal 18 10 3 4" xfId="4693" xr:uid="{00000000-0005-0000-0000-00008A120000}"/>
    <cellStyle name="Normal 18 10 4" xfId="4694" xr:uid="{00000000-0005-0000-0000-00008B120000}"/>
    <cellStyle name="Normal 18 10 4 2" xfId="4695" xr:uid="{00000000-0005-0000-0000-00008C120000}"/>
    <cellStyle name="Normal 18 10 4 2 2" xfId="4696" xr:uid="{00000000-0005-0000-0000-00008D120000}"/>
    <cellStyle name="Normal 18 10 4 2 3" xfId="4697" xr:uid="{00000000-0005-0000-0000-00008E120000}"/>
    <cellStyle name="Normal 18 10 4 3" xfId="4698" xr:uid="{00000000-0005-0000-0000-00008F120000}"/>
    <cellStyle name="Normal 18 10 4 4" xfId="4699" xr:uid="{00000000-0005-0000-0000-000090120000}"/>
    <cellStyle name="Normal 18 10 5" xfId="4700" xr:uid="{00000000-0005-0000-0000-000091120000}"/>
    <cellStyle name="Normal 18 10 5 2" xfId="4701" xr:uid="{00000000-0005-0000-0000-000092120000}"/>
    <cellStyle name="Normal 18 10 5 2 2" xfId="4702" xr:uid="{00000000-0005-0000-0000-000093120000}"/>
    <cellStyle name="Normal 18 10 5 2 3" xfId="4703" xr:uid="{00000000-0005-0000-0000-000094120000}"/>
    <cellStyle name="Normal 18 10 5 3" xfId="4704" xr:uid="{00000000-0005-0000-0000-000095120000}"/>
    <cellStyle name="Normal 18 10 5 4" xfId="4705" xr:uid="{00000000-0005-0000-0000-000096120000}"/>
    <cellStyle name="Normal 18 10 6" xfId="4706" xr:uid="{00000000-0005-0000-0000-000097120000}"/>
    <cellStyle name="Normal 18 10 6 2" xfId="4707" xr:uid="{00000000-0005-0000-0000-000098120000}"/>
    <cellStyle name="Normal 18 10 6 3" xfId="4708" xr:uid="{00000000-0005-0000-0000-000099120000}"/>
    <cellStyle name="Normal 18 10 7" xfId="4709" xr:uid="{00000000-0005-0000-0000-00009A120000}"/>
    <cellStyle name="Normal 18 10 8" xfId="4710" xr:uid="{00000000-0005-0000-0000-00009B120000}"/>
    <cellStyle name="Normal 18 10 9" xfId="4711" xr:uid="{00000000-0005-0000-0000-00009C120000}"/>
    <cellStyle name="Normal 18 11" xfId="4712" xr:uid="{00000000-0005-0000-0000-00009D120000}"/>
    <cellStyle name="Normal 18 11 2" xfId="4713" xr:uid="{00000000-0005-0000-0000-00009E120000}"/>
    <cellStyle name="Normal 18 11 2 2" xfId="4714" xr:uid="{00000000-0005-0000-0000-00009F120000}"/>
    <cellStyle name="Normal 18 11 2 2 2" xfId="4715" xr:uid="{00000000-0005-0000-0000-0000A0120000}"/>
    <cellStyle name="Normal 18 11 2 2 3" xfId="4716" xr:uid="{00000000-0005-0000-0000-0000A1120000}"/>
    <cellStyle name="Normal 18 11 2 3" xfId="4717" xr:uid="{00000000-0005-0000-0000-0000A2120000}"/>
    <cellStyle name="Normal 18 11 2 4" xfId="4718" xr:uid="{00000000-0005-0000-0000-0000A3120000}"/>
    <cellStyle name="Normal 18 11 3" xfId="4719" xr:uid="{00000000-0005-0000-0000-0000A4120000}"/>
    <cellStyle name="Normal 18 11 3 2" xfId="4720" xr:uid="{00000000-0005-0000-0000-0000A5120000}"/>
    <cellStyle name="Normal 18 11 3 2 2" xfId="4721" xr:uid="{00000000-0005-0000-0000-0000A6120000}"/>
    <cellStyle name="Normal 18 11 3 2 3" xfId="4722" xr:uid="{00000000-0005-0000-0000-0000A7120000}"/>
    <cellStyle name="Normal 18 11 3 3" xfId="4723" xr:uid="{00000000-0005-0000-0000-0000A8120000}"/>
    <cellStyle name="Normal 18 11 3 4" xfId="4724" xr:uid="{00000000-0005-0000-0000-0000A9120000}"/>
    <cellStyle name="Normal 18 11 4" xfId="4725" xr:uid="{00000000-0005-0000-0000-0000AA120000}"/>
    <cellStyle name="Normal 18 11 4 2" xfId="4726" xr:uid="{00000000-0005-0000-0000-0000AB120000}"/>
    <cellStyle name="Normal 18 11 4 2 2" xfId="4727" xr:uid="{00000000-0005-0000-0000-0000AC120000}"/>
    <cellStyle name="Normal 18 11 4 2 3" xfId="4728" xr:uid="{00000000-0005-0000-0000-0000AD120000}"/>
    <cellStyle name="Normal 18 11 4 3" xfId="4729" xr:uid="{00000000-0005-0000-0000-0000AE120000}"/>
    <cellStyle name="Normal 18 11 4 4" xfId="4730" xr:uid="{00000000-0005-0000-0000-0000AF120000}"/>
    <cellStyle name="Normal 18 11 5" xfId="4731" xr:uid="{00000000-0005-0000-0000-0000B0120000}"/>
    <cellStyle name="Normal 18 11 5 2" xfId="4732" xr:uid="{00000000-0005-0000-0000-0000B1120000}"/>
    <cellStyle name="Normal 18 11 5 3" xfId="4733" xr:uid="{00000000-0005-0000-0000-0000B2120000}"/>
    <cellStyle name="Normal 18 11 6" xfId="4734" xr:uid="{00000000-0005-0000-0000-0000B3120000}"/>
    <cellStyle name="Normal 18 11 7" xfId="4735" xr:uid="{00000000-0005-0000-0000-0000B4120000}"/>
    <cellStyle name="Normal 18 11 8" xfId="4736" xr:uid="{00000000-0005-0000-0000-0000B5120000}"/>
    <cellStyle name="Normal 18 12" xfId="4737" xr:uid="{00000000-0005-0000-0000-0000B6120000}"/>
    <cellStyle name="Normal 18 12 2" xfId="4738" xr:uid="{00000000-0005-0000-0000-0000B7120000}"/>
    <cellStyle name="Normal 18 12 2 2" xfId="4739" xr:uid="{00000000-0005-0000-0000-0000B8120000}"/>
    <cellStyle name="Normal 18 12 2 3" xfId="4740" xr:uid="{00000000-0005-0000-0000-0000B9120000}"/>
    <cellStyle name="Normal 18 12 3" xfId="4741" xr:uid="{00000000-0005-0000-0000-0000BA120000}"/>
    <cellStyle name="Normal 18 12 4" xfId="4742" xr:uid="{00000000-0005-0000-0000-0000BB120000}"/>
    <cellStyle name="Normal 18 12 5" xfId="4743" xr:uid="{00000000-0005-0000-0000-0000BC120000}"/>
    <cellStyle name="Normal 18 13" xfId="4744" xr:uid="{00000000-0005-0000-0000-0000BD120000}"/>
    <cellStyle name="Normal 18 13 2" xfId="4745" xr:uid="{00000000-0005-0000-0000-0000BE120000}"/>
    <cellStyle name="Normal 18 13 2 2" xfId="4746" xr:uid="{00000000-0005-0000-0000-0000BF120000}"/>
    <cellStyle name="Normal 18 13 2 3" xfId="4747" xr:uid="{00000000-0005-0000-0000-0000C0120000}"/>
    <cellStyle name="Normal 18 13 3" xfId="4748" xr:uid="{00000000-0005-0000-0000-0000C1120000}"/>
    <cellStyle name="Normal 18 13 4" xfId="4749" xr:uid="{00000000-0005-0000-0000-0000C2120000}"/>
    <cellStyle name="Normal 18 14" xfId="4750" xr:uid="{00000000-0005-0000-0000-0000C3120000}"/>
    <cellStyle name="Normal 18 14 2" xfId="4751" xr:uid="{00000000-0005-0000-0000-0000C4120000}"/>
    <cellStyle name="Normal 18 14 2 2" xfId="4752" xr:uid="{00000000-0005-0000-0000-0000C5120000}"/>
    <cellStyle name="Normal 18 14 2 3" xfId="4753" xr:uid="{00000000-0005-0000-0000-0000C6120000}"/>
    <cellStyle name="Normal 18 14 3" xfId="4754" xr:uid="{00000000-0005-0000-0000-0000C7120000}"/>
    <cellStyle name="Normal 18 14 4" xfId="4755" xr:uid="{00000000-0005-0000-0000-0000C8120000}"/>
    <cellStyle name="Normal 18 15" xfId="4756" xr:uid="{00000000-0005-0000-0000-0000C9120000}"/>
    <cellStyle name="Normal 18 15 2" xfId="4757" xr:uid="{00000000-0005-0000-0000-0000CA120000}"/>
    <cellStyle name="Normal 18 15 3" xfId="4758" xr:uid="{00000000-0005-0000-0000-0000CB120000}"/>
    <cellStyle name="Normal 18 16" xfId="4759" xr:uid="{00000000-0005-0000-0000-0000CC120000}"/>
    <cellStyle name="Normal 18 17" xfId="4760" xr:uid="{00000000-0005-0000-0000-0000CD120000}"/>
    <cellStyle name="Normal 18 18" xfId="4761" xr:uid="{00000000-0005-0000-0000-0000CE120000}"/>
    <cellStyle name="Normal 18 19" xfId="4762" xr:uid="{00000000-0005-0000-0000-0000CF120000}"/>
    <cellStyle name="Normal 18 2" xfId="4763" xr:uid="{00000000-0005-0000-0000-0000D0120000}"/>
    <cellStyle name="Normal 18 2 10" xfId="4764" xr:uid="{00000000-0005-0000-0000-0000D1120000}"/>
    <cellStyle name="Normal 18 2 11" xfId="4765" xr:uid="{00000000-0005-0000-0000-0000D2120000}"/>
    <cellStyle name="Normal 18 2 12" xfId="4766" xr:uid="{00000000-0005-0000-0000-0000D3120000}"/>
    <cellStyle name="Normal 18 2 13" xfId="43971" xr:uid="{00000000-0005-0000-0000-0000D4120000}"/>
    <cellStyle name="Normal 18 2 2" xfId="4767" xr:uid="{00000000-0005-0000-0000-0000D5120000}"/>
    <cellStyle name="Normal 18 2 2 10" xfId="4768" xr:uid="{00000000-0005-0000-0000-0000D6120000}"/>
    <cellStyle name="Normal 18 2 2 2" xfId="4769" xr:uid="{00000000-0005-0000-0000-0000D7120000}"/>
    <cellStyle name="Normal 18 2 2 2 2" xfId="4770" xr:uid="{00000000-0005-0000-0000-0000D8120000}"/>
    <cellStyle name="Normal 18 2 2 2 2 2" xfId="4771" xr:uid="{00000000-0005-0000-0000-0000D9120000}"/>
    <cellStyle name="Normal 18 2 2 2 2 2 2" xfId="4772" xr:uid="{00000000-0005-0000-0000-0000DA120000}"/>
    <cellStyle name="Normal 18 2 2 2 2 2 2 2" xfId="4773" xr:uid="{00000000-0005-0000-0000-0000DB120000}"/>
    <cellStyle name="Normal 18 2 2 2 2 2 2 3" xfId="4774" xr:uid="{00000000-0005-0000-0000-0000DC120000}"/>
    <cellStyle name="Normal 18 2 2 2 2 2 3" xfId="4775" xr:uid="{00000000-0005-0000-0000-0000DD120000}"/>
    <cellStyle name="Normal 18 2 2 2 2 2 4" xfId="4776" xr:uid="{00000000-0005-0000-0000-0000DE120000}"/>
    <cellStyle name="Normal 18 2 2 2 2 3" xfId="4777" xr:uid="{00000000-0005-0000-0000-0000DF120000}"/>
    <cellStyle name="Normal 18 2 2 2 2 3 2" xfId="4778" xr:uid="{00000000-0005-0000-0000-0000E0120000}"/>
    <cellStyle name="Normal 18 2 2 2 2 3 2 2" xfId="4779" xr:uid="{00000000-0005-0000-0000-0000E1120000}"/>
    <cellStyle name="Normal 18 2 2 2 2 3 2 3" xfId="4780" xr:uid="{00000000-0005-0000-0000-0000E2120000}"/>
    <cellStyle name="Normal 18 2 2 2 2 3 3" xfId="4781" xr:uid="{00000000-0005-0000-0000-0000E3120000}"/>
    <cellStyle name="Normal 18 2 2 2 2 3 4" xfId="4782" xr:uid="{00000000-0005-0000-0000-0000E4120000}"/>
    <cellStyle name="Normal 18 2 2 2 2 4" xfId="4783" xr:uid="{00000000-0005-0000-0000-0000E5120000}"/>
    <cellStyle name="Normal 18 2 2 2 2 4 2" xfId="4784" xr:uid="{00000000-0005-0000-0000-0000E6120000}"/>
    <cellStyle name="Normal 18 2 2 2 2 4 2 2" xfId="4785" xr:uid="{00000000-0005-0000-0000-0000E7120000}"/>
    <cellStyle name="Normal 18 2 2 2 2 4 2 3" xfId="4786" xr:uid="{00000000-0005-0000-0000-0000E8120000}"/>
    <cellStyle name="Normal 18 2 2 2 2 4 3" xfId="4787" xr:uid="{00000000-0005-0000-0000-0000E9120000}"/>
    <cellStyle name="Normal 18 2 2 2 2 4 4" xfId="4788" xr:uid="{00000000-0005-0000-0000-0000EA120000}"/>
    <cellStyle name="Normal 18 2 2 2 2 5" xfId="4789" xr:uid="{00000000-0005-0000-0000-0000EB120000}"/>
    <cellStyle name="Normal 18 2 2 2 2 5 2" xfId="4790" xr:uid="{00000000-0005-0000-0000-0000EC120000}"/>
    <cellStyle name="Normal 18 2 2 2 2 5 3" xfId="4791" xr:uid="{00000000-0005-0000-0000-0000ED120000}"/>
    <cellStyle name="Normal 18 2 2 2 2 6" xfId="4792" xr:uid="{00000000-0005-0000-0000-0000EE120000}"/>
    <cellStyle name="Normal 18 2 2 2 2 7" xfId="4793" xr:uid="{00000000-0005-0000-0000-0000EF120000}"/>
    <cellStyle name="Normal 18 2 2 2 3" xfId="4794" xr:uid="{00000000-0005-0000-0000-0000F0120000}"/>
    <cellStyle name="Normal 18 2 2 2 3 2" xfId="4795" xr:uid="{00000000-0005-0000-0000-0000F1120000}"/>
    <cellStyle name="Normal 18 2 2 2 3 2 2" xfId="4796" xr:uid="{00000000-0005-0000-0000-0000F2120000}"/>
    <cellStyle name="Normal 18 2 2 2 3 2 3" xfId="4797" xr:uid="{00000000-0005-0000-0000-0000F3120000}"/>
    <cellStyle name="Normal 18 2 2 2 3 3" xfId="4798" xr:uid="{00000000-0005-0000-0000-0000F4120000}"/>
    <cellStyle name="Normal 18 2 2 2 3 4" xfId="4799" xr:uid="{00000000-0005-0000-0000-0000F5120000}"/>
    <cellStyle name="Normal 18 2 2 2 4" xfId="4800" xr:uid="{00000000-0005-0000-0000-0000F6120000}"/>
    <cellStyle name="Normal 18 2 2 2 4 2" xfId="4801" xr:uid="{00000000-0005-0000-0000-0000F7120000}"/>
    <cellStyle name="Normal 18 2 2 2 4 2 2" xfId="4802" xr:uid="{00000000-0005-0000-0000-0000F8120000}"/>
    <cellStyle name="Normal 18 2 2 2 4 2 3" xfId="4803" xr:uid="{00000000-0005-0000-0000-0000F9120000}"/>
    <cellStyle name="Normal 18 2 2 2 4 3" xfId="4804" xr:uid="{00000000-0005-0000-0000-0000FA120000}"/>
    <cellStyle name="Normal 18 2 2 2 4 4" xfId="4805" xr:uid="{00000000-0005-0000-0000-0000FB120000}"/>
    <cellStyle name="Normal 18 2 2 2 5" xfId="4806" xr:uid="{00000000-0005-0000-0000-0000FC120000}"/>
    <cellStyle name="Normal 18 2 2 2 5 2" xfId="4807" xr:uid="{00000000-0005-0000-0000-0000FD120000}"/>
    <cellStyle name="Normal 18 2 2 2 5 2 2" xfId="4808" xr:uid="{00000000-0005-0000-0000-0000FE120000}"/>
    <cellStyle name="Normal 18 2 2 2 5 2 3" xfId="4809" xr:uid="{00000000-0005-0000-0000-0000FF120000}"/>
    <cellStyle name="Normal 18 2 2 2 5 3" xfId="4810" xr:uid="{00000000-0005-0000-0000-000000130000}"/>
    <cellStyle name="Normal 18 2 2 2 5 4" xfId="4811" xr:uid="{00000000-0005-0000-0000-000001130000}"/>
    <cellStyle name="Normal 18 2 2 2 6" xfId="4812" xr:uid="{00000000-0005-0000-0000-000002130000}"/>
    <cellStyle name="Normal 18 2 2 2 6 2" xfId="4813" xr:uid="{00000000-0005-0000-0000-000003130000}"/>
    <cellStyle name="Normal 18 2 2 2 6 3" xfId="4814" xr:uid="{00000000-0005-0000-0000-000004130000}"/>
    <cellStyle name="Normal 18 2 2 2 7" xfId="4815" xr:uid="{00000000-0005-0000-0000-000005130000}"/>
    <cellStyle name="Normal 18 2 2 2 8" xfId="4816" xr:uid="{00000000-0005-0000-0000-000006130000}"/>
    <cellStyle name="Normal 18 2 2 2 9" xfId="4817" xr:uid="{00000000-0005-0000-0000-000007130000}"/>
    <cellStyle name="Normal 18 2 2 3" xfId="4818" xr:uid="{00000000-0005-0000-0000-000008130000}"/>
    <cellStyle name="Normal 18 2 2 3 2" xfId="4819" xr:uid="{00000000-0005-0000-0000-000009130000}"/>
    <cellStyle name="Normal 18 2 2 3 2 2" xfId="4820" xr:uid="{00000000-0005-0000-0000-00000A130000}"/>
    <cellStyle name="Normal 18 2 2 3 2 2 2" xfId="4821" xr:uid="{00000000-0005-0000-0000-00000B130000}"/>
    <cellStyle name="Normal 18 2 2 3 2 2 3" xfId="4822" xr:uid="{00000000-0005-0000-0000-00000C130000}"/>
    <cellStyle name="Normal 18 2 2 3 2 3" xfId="4823" xr:uid="{00000000-0005-0000-0000-00000D130000}"/>
    <cellStyle name="Normal 18 2 2 3 2 4" xfId="4824" xr:uid="{00000000-0005-0000-0000-00000E130000}"/>
    <cellStyle name="Normal 18 2 2 3 3" xfId="4825" xr:uid="{00000000-0005-0000-0000-00000F130000}"/>
    <cellStyle name="Normal 18 2 2 3 3 2" xfId="4826" xr:uid="{00000000-0005-0000-0000-000010130000}"/>
    <cellStyle name="Normal 18 2 2 3 3 2 2" xfId="4827" xr:uid="{00000000-0005-0000-0000-000011130000}"/>
    <cellStyle name="Normal 18 2 2 3 3 2 3" xfId="4828" xr:uid="{00000000-0005-0000-0000-000012130000}"/>
    <cellStyle name="Normal 18 2 2 3 3 3" xfId="4829" xr:uid="{00000000-0005-0000-0000-000013130000}"/>
    <cellStyle name="Normal 18 2 2 3 3 4" xfId="4830" xr:uid="{00000000-0005-0000-0000-000014130000}"/>
    <cellStyle name="Normal 18 2 2 3 4" xfId="4831" xr:uid="{00000000-0005-0000-0000-000015130000}"/>
    <cellStyle name="Normal 18 2 2 3 4 2" xfId="4832" xr:uid="{00000000-0005-0000-0000-000016130000}"/>
    <cellStyle name="Normal 18 2 2 3 4 2 2" xfId="4833" xr:uid="{00000000-0005-0000-0000-000017130000}"/>
    <cellStyle name="Normal 18 2 2 3 4 2 3" xfId="4834" xr:uid="{00000000-0005-0000-0000-000018130000}"/>
    <cellStyle name="Normal 18 2 2 3 4 3" xfId="4835" xr:uid="{00000000-0005-0000-0000-000019130000}"/>
    <cellStyle name="Normal 18 2 2 3 4 4" xfId="4836" xr:uid="{00000000-0005-0000-0000-00001A130000}"/>
    <cellStyle name="Normal 18 2 2 3 5" xfId="4837" xr:uid="{00000000-0005-0000-0000-00001B130000}"/>
    <cellStyle name="Normal 18 2 2 3 5 2" xfId="4838" xr:uid="{00000000-0005-0000-0000-00001C130000}"/>
    <cellStyle name="Normal 18 2 2 3 5 3" xfId="4839" xr:uid="{00000000-0005-0000-0000-00001D130000}"/>
    <cellStyle name="Normal 18 2 2 3 6" xfId="4840" xr:uid="{00000000-0005-0000-0000-00001E130000}"/>
    <cellStyle name="Normal 18 2 2 3 7" xfId="4841" xr:uid="{00000000-0005-0000-0000-00001F130000}"/>
    <cellStyle name="Normal 18 2 2 4" xfId="4842" xr:uid="{00000000-0005-0000-0000-000020130000}"/>
    <cellStyle name="Normal 18 2 2 4 2" xfId="4843" xr:uid="{00000000-0005-0000-0000-000021130000}"/>
    <cellStyle name="Normal 18 2 2 4 2 2" xfId="4844" xr:uid="{00000000-0005-0000-0000-000022130000}"/>
    <cellStyle name="Normal 18 2 2 4 2 3" xfId="4845" xr:uid="{00000000-0005-0000-0000-000023130000}"/>
    <cellStyle name="Normal 18 2 2 4 3" xfId="4846" xr:uid="{00000000-0005-0000-0000-000024130000}"/>
    <cellStyle name="Normal 18 2 2 4 4" xfId="4847" xr:uid="{00000000-0005-0000-0000-000025130000}"/>
    <cellStyle name="Normal 18 2 2 5" xfId="4848" xr:uid="{00000000-0005-0000-0000-000026130000}"/>
    <cellStyle name="Normal 18 2 2 5 2" xfId="4849" xr:uid="{00000000-0005-0000-0000-000027130000}"/>
    <cellStyle name="Normal 18 2 2 5 2 2" xfId="4850" xr:uid="{00000000-0005-0000-0000-000028130000}"/>
    <cellStyle name="Normal 18 2 2 5 2 3" xfId="4851" xr:uid="{00000000-0005-0000-0000-000029130000}"/>
    <cellStyle name="Normal 18 2 2 5 3" xfId="4852" xr:uid="{00000000-0005-0000-0000-00002A130000}"/>
    <cellStyle name="Normal 18 2 2 5 4" xfId="4853" xr:uid="{00000000-0005-0000-0000-00002B130000}"/>
    <cellStyle name="Normal 18 2 2 6" xfId="4854" xr:uid="{00000000-0005-0000-0000-00002C130000}"/>
    <cellStyle name="Normal 18 2 2 6 2" xfId="4855" xr:uid="{00000000-0005-0000-0000-00002D130000}"/>
    <cellStyle name="Normal 18 2 2 6 2 2" xfId="4856" xr:uid="{00000000-0005-0000-0000-00002E130000}"/>
    <cellStyle name="Normal 18 2 2 6 2 3" xfId="4857" xr:uid="{00000000-0005-0000-0000-00002F130000}"/>
    <cellStyle name="Normal 18 2 2 6 3" xfId="4858" xr:uid="{00000000-0005-0000-0000-000030130000}"/>
    <cellStyle name="Normal 18 2 2 6 4" xfId="4859" xr:uid="{00000000-0005-0000-0000-000031130000}"/>
    <cellStyle name="Normal 18 2 2 7" xfId="4860" xr:uid="{00000000-0005-0000-0000-000032130000}"/>
    <cellStyle name="Normal 18 2 2 7 2" xfId="4861" xr:uid="{00000000-0005-0000-0000-000033130000}"/>
    <cellStyle name="Normal 18 2 2 7 3" xfId="4862" xr:uid="{00000000-0005-0000-0000-000034130000}"/>
    <cellStyle name="Normal 18 2 2 8" xfId="4863" xr:uid="{00000000-0005-0000-0000-000035130000}"/>
    <cellStyle name="Normal 18 2 2 9" xfId="4864" xr:uid="{00000000-0005-0000-0000-000036130000}"/>
    <cellStyle name="Normal 18 2 3" xfId="4865" xr:uid="{00000000-0005-0000-0000-000037130000}"/>
    <cellStyle name="Normal 18 2 3 2" xfId="4866" xr:uid="{00000000-0005-0000-0000-000038130000}"/>
    <cellStyle name="Normal 18 2 3 2 2" xfId="4867" xr:uid="{00000000-0005-0000-0000-000039130000}"/>
    <cellStyle name="Normal 18 2 3 2 2 2" xfId="4868" xr:uid="{00000000-0005-0000-0000-00003A130000}"/>
    <cellStyle name="Normal 18 2 3 2 2 2 2" xfId="4869" xr:uid="{00000000-0005-0000-0000-00003B130000}"/>
    <cellStyle name="Normal 18 2 3 2 2 2 3" xfId="4870" xr:uid="{00000000-0005-0000-0000-00003C130000}"/>
    <cellStyle name="Normal 18 2 3 2 2 3" xfId="4871" xr:uid="{00000000-0005-0000-0000-00003D130000}"/>
    <cellStyle name="Normal 18 2 3 2 2 4" xfId="4872" xr:uid="{00000000-0005-0000-0000-00003E130000}"/>
    <cellStyle name="Normal 18 2 3 2 3" xfId="4873" xr:uid="{00000000-0005-0000-0000-00003F130000}"/>
    <cellStyle name="Normal 18 2 3 2 3 2" xfId="4874" xr:uid="{00000000-0005-0000-0000-000040130000}"/>
    <cellStyle name="Normal 18 2 3 2 3 2 2" xfId="4875" xr:uid="{00000000-0005-0000-0000-000041130000}"/>
    <cellStyle name="Normal 18 2 3 2 3 2 3" xfId="4876" xr:uid="{00000000-0005-0000-0000-000042130000}"/>
    <cellStyle name="Normal 18 2 3 2 3 3" xfId="4877" xr:uid="{00000000-0005-0000-0000-000043130000}"/>
    <cellStyle name="Normal 18 2 3 2 3 4" xfId="4878" xr:uid="{00000000-0005-0000-0000-000044130000}"/>
    <cellStyle name="Normal 18 2 3 2 4" xfId="4879" xr:uid="{00000000-0005-0000-0000-000045130000}"/>
    <cellStyle name="Normal 18 2 3 2 4 2" xfId="4880" xr:uid="{00000000-0005-0000-0000-000046130000}"/>
    <cellStyle name="Normal 18 2 3 2 4 2 2" xfId="4881" xr:uid="{00000000-0005-0000-0000-000047130000}"/>
    <cellStyle name="Normal 18 2 3 2 4 2 3" xfId="4882" xr:uid="{00000000-0005-0000-0000-000048130000}"/>
    <cellStyle name="Normal 18 2 3 2 4 3" xfId="4883" xr:uid="{00000000-0005-0000-0000-000049130000}"/>
    <cellStyle name="Normal 18 2 3 2 4 4" xfId="4884" xr:uid="{00000000-0005-0000-0000-00004A130000}"/>
    <cellStyle name="Normal 18 2 3 2 5" xfId="4885" xr:uid="{00000000-0005-0000-0000-00004B130000}"/>
    <cellStyle name="Normal 18 2 3 2 5 2" xfId="4886" xr:uid="{00000000-0005-0000-0000-00004C130000}"/>
    <cellStyle name="Normal 18 2 3 2 5 3" xfId="4887" xr:uid="{00000000-0005-0000-0000-00004D130000}"/>
    <cellStyle name="Normal 18 2 3 2 6" xfId="4888" xr:uid="{00000000-0005-0000-0000-00004E130000}"/>
    <cellStyle name="Normal 18 2 3 2 7" xfId="4889" xr:uid="{00000000-0005-0000-0000-00004F130000}"/>
    <cellStyle name="Normal 18 2 3 3" xfId="4890" xr:uid="{00000000-0005-0000-0000-000050130000}"/>
    <cellStyle name="Normal 18 2 3 3 2" xfId="4891" xr:uid="{00000000-0005-0000-0000-000051130000}"/>
    <cellStyle name="Normal 18 2 3 3 2 2" xfId="4892" xr:uid="{00000000-0005-0000-0000-000052130000}"/>
    <cellStyle name="Normal 18 2 3 3 2 3" xfId="4893" xr:uid="{00000000-0005-0000-0000-000053130000}"/>
    <cellStyle name="Normal 18 2 3 3 3" xfId="4894" xr:uid="{00000000-0005-0000-0000-000054130000}"/>
    <cellStyle name="Normal 18 2 3 3 4" xfId="4895" xr:uid="{00000000-0005-0000-0000-000055130000}"/>
    <cellStyle name="Normal 18 2 3 4" xfId="4896" xr:uid="{00000000-0005-0000-0000-000056130000}"/>
    <cellStyle name="Normal 18 2 3 4 2" xfId="4897" xr:uid="{00000000-0005-0000-0000-000057130000}"/>
    <cellStyle name="Normal 18 2 3 4 2 2" xfId="4898" xr:uid="{00000000-0005-0000-0000-000058130000}"/>
    <cellStyle name="Normal 18 2 3 4 2 3" xfId="4899" xr:uid="{00000000-0005-0000-0000-000059130000}"/>
    <cellStyle name="Normal 18 2 3 4 3" xfId="4900" xr:uid="{00000000-0005-0000-0000-00005A130000}"/>
    <cellStyle name="Normal 18 2 3 4 4" xfId="4901" xr:uid="{00000000-0005-0000-0000-00005B130000}"/>
    <cellStyle name="Normal 18 2 3 5" xfId="4902" xr:uid="{00000000-0005-0000-0000-00005C130000}"/>
    <cellStyle name="Normal 18 2 3 5 2" xfId="4903" xr:uid="{00000000-0005-0000-0000-00005D130000}"/>
    <cellStyle name="Normal 18 2 3 5 2 2" xfId="4904" xr:uid="{00000000-0005-0000-0000-00005E130000}"/>
    <cellStyle name="Normal 18 2 3 5 2 3" xfId="4905" xr:uid="{00000000-0005-0000-0000-00005F130000}"/>
    <cellStyle name="Normal 18 2 3 5 3" xfId="4906" xr:uid="{00000000-0005-0000-0000-000060130000}"/>
    <cellStyle name="Normal 18 2 3 5 4" xfId="4907" xr:uid="{00000000-0005-0000-0000-000061130000}"/>
    <cellStyle name="Normal 18 2 3 6" xfId="4908" xr:uid="{00000000-0005-0000-0000-000062130000}"/>
    <cellStyle name="Normal 18 2 3 6 2" xfId="4909" xr:uid="{00000000-0005-0000-0000-000063130000}"/>
    <cellStyle name="Normal 18 2 3 6 3" xfId="4910" xr:uid="{00000000-0005-0000-0000-000064130000}"/>
    <cellStyle name="Normal 18 2 3 7" xfId="4911" xr:uid="{00000000-0005-0000-0000-000065130000}"/>
    <cellStyle name="Normal 18 2 3 8" xfId="4912" xr:uid="{00000000-0005-0000-0000-000066130000}"/>
    <cellStyle name="Normal 18 2 3 9" xfId="4913" xr:uid="{00000000-0005-0000-0000-000067130000}"/>
    <cellStyle name="Normal 18 2 4" xfId="4914" xr:uid="{00000000-0005-0000-0000-000068130000}"/>
    <cellStyle name="Normal 18 2 4 2" xfId="4915" xr:uid="{00000000-0005-0000-0000-000069130000}"/>
    <cellStyle name="Normal 18 2 4 2 2" xfId="4916" xr:uid="{00000000-0005-0000-0000-00006A130000}"/>
    <cellStyle name="Normal 18 2 4 2 2 2" xfId="4917" xr:uid="{00000000-0005-0000-0000-00006B130000}"/>
    <cellStyle name="Normal 18 2 4 2 2 3" xfId="4918" xr:uid="{00000000-0005-0000-0000-00006C130000}"/>
    <cellStyle name="Normal 18 2 4 2 3" xfId="4919" xr:uid="{00000000-0005-0000-0000-00006D130000}"/>
    <cellStyle name="Normal 18 2 4 2 4" xfId="4920" xr:uid="{00000000-0005-0000-0000-00006E130000}"/>
    <cellStyle name="Normal 18 2 4 3" xfId="4921" xr:uid="{00000000-0005-0000-0000-00006F130000}"/>
    <cellStyle name="Normal 18 2 4 3 2" xfId="4922" xr:uid="{00000000-0005-0000-0000-000070130000}"/>
    <cellStyle name="Normal 18 2 4 3 2 2" xfId="4923" xr:uid="{00000000-0005-0000-0000-000071130000}"/>
    <cellStyle name="Normal 18 2 4 3 2 3" xfId="4924" xr:uid="{00000000-0005-0000-0000-000072130000}"/>
    <cellStyle name="Normal 18 2 4 3 3" xfId="4925" xr:uid="{00000000-0005-0000-0000-000073130000}"/>
    <cellStyle name="Normal 18 2 4 3 4" xfId="4926" xr:uid="{00000000-0005-0000-0000-000074130000}"/>
    <cellStyle name="Normal 18 2 4 4" xfId="4927" xr:uid="{00000000-0005-0000-0000-000075130000}"/>
    <cellStyle name="Normal 18 2 4 4 2" xfId="4928" xr:uid="{00000000-0005-0000-0000-000076130000}"/>
    <cellStyle name="Normal 18 2 4 4 2 2" xfId="4929" xr:uid="{00000000-0005-0000-0000-000077130000}"/>
    <cellStyle name="Normal 18 2 4 4 2 3" xfId="4930" xr:uid="{00000000-0005-0000-0000-000078130000}"/>
    <cellStyle name="Normal 18 2 4 4 3" xfId="4931" xr:uid="{00000000-0005-0000-0000-000079130000}"/>
    <cellStyle name="Normal 18 2 4 4 4" xfId="4932" xr:uid="{00000000-0005-0000-0000-00007A130000}"/>
    <cellStyle name="Normal 18 2 4 5" xfId="4933" xr:uid="{00000000-0005-0000-0000-00007B130000}"/>
    <cellStyle name="Normal 18 2 4 5 2" xfId="4934" xr:uid="{00000000-0005-0000-0000-00007C130000}"/>
    <cellStyle name="Normal 18 2 4 5 3" xfId="4935" xr:uid="{00000000-0005-0000-0000-00007D130000}"/>
    <cellStyle name="Normal 18 2 4 6" xfId="4936" xr:uid="{00000000-0005-0000-0000-00007E130000}"/>
    <cellStyle name="Normal 18 2 4 7" xfId="4937" xr:uid="{00000000-0005-0000-0000-00007F130000}"/>
    <cellStyle name="Normal 18 2 4 8" xfId="4938" xr:uid="{00000000-0005-0000-0000-000080130000}"/>
    <cellStyle name="Normal 18 2 5" xfId="4939" xr:uid="{00000000-0005-0000-0000-000081130000}"/>
    <cellStyle name="Normal 18 2 5 2" xfId="4940" xr:uid="{00000000-0005-0000-0000-000082130000}"/>
    <cellStyle name="Normal 18 2 5 2 2" xfId="4941" xr:uid="{00000000-0005-0000-0000-000083130000}"/>
    <cellStyle name="Normal 18 2 5 2 3" xfId="4942" xr:uid="{00000000-0005-0000-0000-000084130000}"/>
    <cellStyle name="Normal 18 2 5 3" xfId="4943" xr:uid="{00000000-0005-0000-0000-000085130000}"/>
    <cellStyle name="Normal 18 2 5 4" xfId="4944" xr:uid="{00000000-0005-0000-0000-000086130000}"/>
    <cellStyle name="Normal 18 2 6" xfId="4945" xr:uid="{00000000-0005-0000-0000-000087130000}"/>
    <cellStyle name="Normal 18 2 6 2" xfId="4946" xr:uid="{00000000-0005-0000-0000-000088130000}"/>
    <cellStyle name="Normal 18 2 6 2 2" xfId="4947" xr:uid="{00000000-0005-0000-0000-000089130000}"/>
    <cellStyle name="Normal 18 2 6 2 3" xfId="4948" xr:uid="{00000000-0005-0000-0000-00008A130000}"/>
    <cellStyle name="Normal 18 2 6 3" xfId="4949" xr:uid="{00000000-0005-0000-0000-00008B130000}"/>
    <cellStyle name="Normal 18 2 6 4" xfId="4950" xr:uid="{00000000-0005-0000-0000-00008C130000}"/>
    <cellStyle name="Normal 18 2 7" xfId="4951" xr:uid="{00000000-0005-0000-0000-00008D130000}"/>
    <cellStyle name="Normal 18 2 7 2" xfId="4952" xr:uid="{00000000-0005-0000-0000-00008E130000}"/>
    <cellStyle name="Normal 18 2 7 2 2" xfId="4953" xr:uid="{00000000-0005-0000-0000-00008F130000}"/>
    <cellStyle name="Normal 18 2 7 2 3" xfId="4954" xr:uid="{00000000-0005-0000-0000-000090130000}"/>
    <cellStyle name="Normal 18 2 7 3" xfId="4955" xr:uid="{00000000-0005-0000-0000-000091130000}"/>
    <cellStyle name="Normal 18 2 7 4" xfId="4956" xr:uid="{00000000-0005-0000-0000-000092130000}"/>
    <cellStyle name="Normal 18 2 8" xfId="4957" xr:uid="{00000000-0005-0000-0000-000093130000}"/>
    <cellStyle name="Normal 18 2 8 2" xfId="4958" xr:uid="{00000000-0005-0000-0000-000094130000}"/>
    <cellStyle name="Normal 18 2 8 3" xfId="4959" xr:uid="{00000000-0005-0000-0000-000095130000}"/>
    <cellStyle name="Normal 18 2 9" xfId="4960" xr:uid="{00000000-0005-0000-0000-000096130000}"/>
    <cellStyle name="Normal 18 20" xfId="4961" xr:uid="{00000000-0005-0000-0000-000097130000}"/>
    <cellStyle name="Normal 18 21" xfId="4962" xr:uid="{00000000-0005-0000-0000-000098130000}"/>
    <cellStyle name="Normal 18 22" xfId="4963" xr:uid="{00000000-0005-0000-0000-000099130000}"/>
    <cellStyle name="Normal 18 23" xfId="4964" xr:uid="{00000000-0005-0000-0000-00009A130000}"/>
    <cellStyle name="Normal 18 24" xfId="4965" xr:uid="{00000000-0005-0000-0000-00009B130000}"/>
    <cellStyle name="Normal 18 3" xfId="4966" xr:uid="{00000000-0005-0000-0000-00009C130000}"/>
    <cellStyle name="Normal 18 3 2" xfId="4967" xr:uid="{00000000-0005-0000-0000-00009D130000}"/>
    <cellStyle name="Normal 18 3 3" xfId="43972" xr:uid="{00000000-0005-0000-0000-00009E130000}"/>
    <cellStyle name="Normal 18 4" xfId="4968" xr:uid="{00000000-0005-0000-0000-00009F130000}"/>
    <cellStyle name="Normal 18 4 10" xfId="4969" xr:uid="{00000000-0005-0000-0000-0000A0130000}"/>
    <cellStyle name="Normal 18 4 11" xfId="43973" xr:uid="{00000000-0005-0000-0000-0000A1130000}"/>
    <cellStyle name="Normal 18 4 2" xfId="4970" xr:uid="{00000000-0005-0000-0000-0000A2130000}"/>
    <cellStyle name="Normal 18 4 2 2" xfId="4971" xr:uid="{00000000-0005-0000-0000-0000A3130000}"/>
    <cellStyle name="Normal 18 4 2 2 2" xfId="4972" xr:uid="{00000000-0005-0000-0000-0000A4130000}"/>
    <cellStyle name="Normal 18 4 2 2 2 2" xfId="4973" xr:uid="{00000000-0005-0000-0000-0000A5130000}"/>
    <cellStyle name="Normal 18 4 2 2 2 2 2" xfId="4974" xr:uid="{00000000-0005-0000-0000-0000A6130000}"/>
    <cellStyle name="Normal 18 4 2 2 2 2 3" xfId="4975" xr:uid="{00000000-0005-0000-0000-0000A7130000}"/>
    <cellStyle name="Normal 18 4 2 2 2 3" xfId="4976" xr:uid="{00000000-0005-0000-0000-0000A8130000}"/>
    <cellStyle name="Normal 18 4 2 2 2 4" xfId="4977" xr:uid="{00000000-0005-0000-0000-0000A9130000}"/>
    <cellStyle name="Normal 18 4 2 2 3" xfId="4978" xr:uid="{00000000-0005-0000-0000-0000AA130000}"/>
    <cellStyle name="Normal 18 4 2 2 3 2" xfId="4979" xr:uid="{00000000-0005-0000-0000-0000AB130000}"/>
    <cellStyle name="Normal 18 4 2 2 3 2 2" xfId="4980" xr:uid="{00000000-0005-0000-0000-0000AC130000}"/>
    <cellStyle name="Normal 18 4 2 2 3 2 3" xfId="4981" xr:uid="{00000000-0005-0000-0000-0000AD130000}"/>
    <cellStyle name="Normal 18 4 2 2 3 3" xfId="4982" xr:uid="{00000000-0005-0000-0000-0000AE130000}"/>
    <cellStyle name="Normal 18 4 2 2 3 4" xfId="4983" xr:uid="{00000000-0005-0000-0000-0000AF130000}"/>
    <cellStyle name="Normal 18 4 2 2 4" xfId="4984" xr:uid="{00000000-0005-0000-0000-0000B0130000}"/>
    <cellStyle name="Normal 18 4 2 2 4 2" xfId="4985" xr:uid="{00000000-0005-0000-0000-0000B1130000}"/>
    <cellStyle name="Normal 18 4 2 2 4 2 2" xfId="4986" xr:uid="{00000000-0005-0000-0000-0000B2130000}"/>
    <cellStyle name="Normal 18 4 2 2 4 2 3" xfId="4987" xr:uid="{00000000-0005-0000-0000-0000B3130000}"/>
    <cellStyle name="Normal 18 4 2 2 4 3" xfId="4988" xr:uid="{00000000-0005-0000-0000-0000B4130000}"/>
    <cellStyle name="Normal 18 4 2 2 4 4" xfId="4989" xr:uid="{00000000-0005-0000-0000-0000B5130000}"/>
    <cellStyle name="Normal 18 4 2 2 5" xfId="4990" xr:uid="{00000000-0005-0000-0000-0000B6130000}"/>
    <cellStyle name="Normal 18 4 2 2 5 2" xfId="4991" xr:uid="{00000000-0005-0000-0000-0000B7130000}"/>
    <cellStyle name="Normal 18 4 2 2 5 3" xfId="4992" xr:uid="{00000000-0005-0000-0000-0000B8130000}"/>
    <cellStyle name="Normal 18 4 2 2 6" xfId="4993" xr:uid="{00000000-0005-0000-0000-0000B9130000}"/>
    <cellStyle name="Normal 18 4 2 2 7" xfId="4994" xr:uid="{00000000-0005-0000-0000-0000BA130000}"/>
    <cellStyle name="Normal 18 4 2 3" xfId="4995" xr:uid="{00000000-0005-0000-0000-0000BB130000}"/>
    <cellStyle name="Normal 18 4 2 3 2" xfId="4996" xr:uid="{00000000-0005-0000-0000-0000BC130000}"/>
    <cellStyle name="Normal 18 4 2 3 2 2" xfId="4997" xr:uid="{00000000-0005-0000-0000-0000BD130000}"/>
    <cellStyle name="Normal 18 4 2 3 2 3" xfId="4998" xr:uid="{00000000-0005-0000-0000-0000BE130000}"/>
    <cellStyle name="Normal 18 4 2 3 3" xfId="4999" xr:uid="{00000000-0005-0000-0000-0000BF130000}"/>
    <cellStyle name="Normal 18 4 2 3 4" xfId="5000" xr:uid="{00000000-0005-0000-0000-0000C0130000}"/>
    <cellStyle name="Normal 18 4 2 4" xfId="5001" xr:uid="{00000000-0005-0000-0000-0000C1130000}"/>
    <cellStyle name="Normal 18 4 2 4 2" xfId="5002" xr:uid="{00000000-0005-0000-0000-0000C2130000}"/>
    <cellStyle name="Normal 18 4 2 4 2 2" xfId="5003" xr:uid="{00000000-0005-0000-0000-0000C3130000}"/>
    <cellStyle name="Normal 18 4 2 4 2 3" xfId="5004" xr:uid="{00000000-0005-0000-0000-0000C4130000}"/>
    <cellStyle name="Normal 18 4 2 4 3" xfId="5005" xr:uid="{00000000-0005-0000-0000-0000C5130000}"/>
    <cellStyle name="Normal 18 4 2 4 4" xfId="5006" xr:uid="{00000000-0005-0000-0000-0000C6130000}"/>
    <cellStyle name="Normal 18 4 2 5" xfId="5007" xr:uid="{00000000-0005-0000-0000-0000C7130000}"/>
    <cellStyle name="Normal 18 4 2 5 2" xfId="5008" xr:uid="{00000000-0005-0000-0000-0000C8130000}"/>
    <cellStyle name="Normal 18 4 2 5 2 2" xfId="5009" xr:uid="{00000000-0005-0000-0000-0000C9130000}"/>
    <cellStyle name="Normal 18 4 2 5 2 3" xfId="5010" xr:uid="{00000000-0005-0000-0000-0000CA130000}"/>
    <cellStyle name="Normal 18 4 2 5 3" xfId="5011" xr:uid="{00000000-0005-0000-0000-0000CB130000}"/>
    <cellStyle name="Normal 18 4 2 5 4" xfId="5012" xr:uid="{00000000-0005-0000-0000-0000CC130000}"/>
    <cellStyle name="Normal 18 4 2 6" xfId="5013" xr:uid="{00000000-0005-0000-0000-0000CD130000}"/>
    <cellStyle name="Normal 18 4 2 6 2" xfId="5014" xr:uid="{00000000-0005-0000-0000-0000CE130000}"/>
    <cellStyle name="Normal 18 4 2 6 3" xfId="5015" xr:uid="{00000000-0005-0000-0000-0000CF130000}"/>
    <cellStyle name="Normal 18 4 2 7" xfId="5016" xr:uid="{00000000-0005-0000-0000-0000D0130000}"/>
    <cellStyle name="Normal 18 4 2 8" xfId="5017" xr:uid="{00000000-0005-0000-0000-0000D1130000}"/>
    <cellStyle name="Normal 18 4 2 9" xfId="5018" xr:uid="{00000000-0005-0000-0000-0000D2130000}"/>
    <cellStyle name="Normal 18 4 3" xfId="5019" xr:uid="{00000000-0005-0000-0000-0000D3130000}"/>
    <cellStyle name="Normal 18 4 3 2" xfId="5020" xr:uid="{00000000-0005-0000-0000-0000D4130000}"/>
    <cellStyle name="Normal 18 4 3 2 2" xfId="5021" xr:uid="{00000000-0005-0000-0000-0000D5130000}"/>
    <cellStyle name="Normal 18 4 3 2 2 2" xfId="5022" xr:uid="{00000000-0005-0000-0000-0000D6130000}"/>
    <cellStyle name="Normal 18 4 3 2 2 3" xfId="5023" xr:uid="{00000000-0005-0000-0000-0000D7130000}"/>
    <cellStyle name="Normal 18 4 3 2 3" xfId="5024" xr:uid="{00000000-0005-0000-0000-0000D8130000}"/>
    <cellStyle name="Normal 18 4 3 2 4" xfId="5025" xr:uid="{00000000-0005-0000-0000-0000D9130000}"/>
    <cellStyle name="Normal 18 4 3 3" xfId="5026" xr:uid="{00000000-0005-0000-0000-0000DA130000}"/>
    <cellStyle name="Normal 18 4 3 3 2" xfId="5027" xr:uid="{00000000-0005-0000-0000-0000DB130000}"/>
    <cellStyle name="Normal 18 4 3 3 2 2" xfId="5028" xr:uid="{00000000-0005-0000-0000-0000DC130000}"/>
    <cellStyle name="Normal 18 4 3 3 2 3" xfId="5029" xr:uid="{00000000-0005-0000-0000-0000DD130000}"/>
    <cellStyle name="Normal 18 4 3 3 3" xfId="5030" xr:uid="{00000000-0005-0000-0000-0000DE130000}"/>
    <cellStyle name="Normal 18 4 3 3 4" xfId="5031" xr:uid="{00000000-0005-0000-0000-0000DF130000}"/>
    <cellStyle name="Normal 18 4 3 4" xfId="5032" xr:uid="{00000000-0005-0000-0000-0000E0130000}"/>
    <cellStyle name="Normal 18 4 3 4 2" xfId="5033" xr:uid="{00000000-0005-0000-0000-0000E1130000}"/>
    <cellStyle name="Normal 18 4 3 4 2 2" xfId="5034" xr:uid="{00000000-0005-0000-0000-0000E2130000}"/>
    <cellStyle name="Normal 18 4 3 4 2 3" xfId="5035" xr:uid="{00000000-0005-0000-0000-0000E3130000}"/>
    <cellStyle name="Normal 18 4 3 4 3" xfId="5036" xr:uid="{00000000-0005-0000-0000-0000E4130000}"/>
    <cellStyle name="Normal 18 4 3 4 4" xfId="5037" xr:uid="{00000000-0005-0000-0000-0000E5130000}"/>
    <cellStyle name="Normal 18 4 3 5" xfId="5038" xr:uid="{00000000-0005-0000-0000-0000E6130000}"/>
    <cellStyle name="Normal 18 4 3 5 2" xfId="5039" xr:uid="{00000000-0005-0000-0000-0000E7130000}"/>
    <cellStyle name="Normal 18 4 3 5 3" xfId="5040" xr:uid="{00000000-0005-0000-0000-0000E8130000}"/>
    <cellStyle name="Normal 18 4 3 6" xfId="5041" xr:uid="{00000000-0005-0000-0000-0000E9130000}"/>
    <cellStyle name="Normal 18 4 3 7" xfId="5042" xr:uid="{00000000-0005-0000-0000-0000EA130000}"/>
    <cellStyle name="Normal 18 4 4" xfId="5043" xr:uid="{00000000-0005-0000-0000-0000EB130000}"/>
    <cellStyle name="Normal 18 4 4 2" xfId="5044" xr:uid="{00000000-0005-0000-0000-0000EC130000}"/>
    <cellStyle name="Normal 18 4 4 2 2" xfId="5045" xr:uid="{00000000-0005-0000-0000-0000ED130000}"/>
    <cellStyle name="Normal 18 4 4 2 3" xfId="5046" xr:uid="{00000000-0005-0000-0000-0000EE130000}"/>
    <cellStyle name="Normal 18 4 4 3" xfId="5047" xr:uid="{00000000-0005-0000-0000-0000EF130000}"/>
    <cellStyle name="Normal 18 4 4 4" xfId="5048" xr:uid="{00000000-0005-0000-0000-0000F0130000}"/>
    <cellStyle name="Normal 18 4 5" xfId="5049" xr:uid="{00000000-0005-0000-0000-0000F1130000}"/>
    <cellStyle name="Normal 18 4 5 2" xfId="5050" xr:uid="{00000000-0005-0000-0000-0000F2130000}"/>
    <cellStyle name="Normal 18 4 5 2 2" xfId="5051" xr:uid="{00000000-0005-0000-0000-0000F3130000}"/>
    <cellStyle name="Normal 18 4 5 2 3" xfId="5052" xr:uid="{00000000-0005-0000-0000-0000F4130000}"/>
    <cellStyle name="Normal 18 4 5 3" xfId="5053" xr:uid="{00000000-0005-0000-0000-0000F5130000}"/>
    <cellStyle name="Normal 18 4 5 4" xfId="5054" xr:uid="{00000000-0005-0000-0000-0000F6130000}"/>
    <cellStyle name="Normal 18 4 6" xfId="5055" xr:uid="{00000000-0005-0000-0000-0000F7130000}"/>
    <cellStyle name="Normal 18 4 6 2" xfId="5056" xr:uid="{00000000-0005-0000-0000-0000F8130000}"/>
    <cellStyle name="Normal 18 4 6 2 2" xfId="5057" xr:uid="{00000000-0005-0000-0000-0000F9130000}"/>
    <cellStyle name="Normal 18 4 6 2 3" xfId="5058" xr:uid="{00000000-0005-0000-0000-0000FA130000}"/>
    <cellStyle name="Normal 18 4 6 3" xfId="5059" xr:uid="{00000000-0005-0000-0000-0000FB130000}"/>
    <cellStyle name="Normal 18 4 6 4" xfId="5060" xr:uid="{00000000-0005-0000-0000-0000FC130000}"/>
    <cellStyle name="Normal 18 4 7" xfId="5061" xr:uid="{00000000-0005-0000-0000-0000FD130000}"/>
    <cellStyle name="Normal 18 4 7 2" xfId="5062" xr:uid="{00000000-0005-0000-0000-0000FE130000}"/>
    <cellStyle name="Normal 18 4 7 3" xfId="5063" xr:uid="{00000000-0005-0000-0000-0000FF130000}"/>
    <cellStyle name="Normal 18 4 8" xfId="5064" xr:uid="{00000000-0005-0000-0000-000000140000}"/>
    <cellStyle name="Normal 18 4 9" xfId="5065" xr:uid="{00000000-0005-0000-0000-000001140000}"/>
    <cellStyle name="Normal 18 5" xfId="5066" xr:uid="{00000000-0005-0000-0000-000002140000}"/>
    <cellStyle name="Normal 18 5 10" xfId="5067" xr:uid="{00000000-0005-0000-0000-000003140000}"/>
    <cellStyle name="Normal 18 5 2" xfId="5068" xr:uid="{00000000-0005-0000-0000-000004140000}"/>
    <cellStyle name="Normal 18 5 2 2" xfId="5069" xr:uid="{00000000-0005-0000-0000-000005140000}"/>
    <cellStyle name="Normal 18 5 2 2 2" xfId="5070" xr:uid="{00000000-0005-0000-0000-000006140000}"/>
    <cellStyle name="Normal 18 5 2 2 2 2" xfId="5071" xr:uid="{00000000-0005-0000-0000-000007140000}"/>
    <cellStyle name="Normal 18 5 2 2 2 2 2" xfId="5072" xr:uid="{00000000-0005-0000-0000-000008140000}"/>
    <cellStyle name="Normal 18 5 2 2 2 2 3" xfId="5073" xr:uid="{00000000-0005-0000-0000-000009140000}"/>
    <cellStyle name="Normal 18 5 2 2 2 3" xfId="5074" xr:uid="{00000000-0005-0000-0000-00000A140000}"/>
    <cellStyle name="Normal 18 5 2 2 2 4" xfId="5075" xr:uid="{00000000-0005-0000-0000-00000B140000}"/>
    <cellStyle name="Normal 18 5 2 2 3" xfId="5076" xr:uid="{00000000-0005-0000-0000-00000C140000}"/>
    <cellStyle name="Normal 18 5 2 2 3 2" xfId="5077" xr:uid="{00000000-0005-0000-0000-00000D140000}"/>
    <cellStyle name="Normal 18 5 2 2 3 2 2" xfId="5078" xr:uid="{00000000-0005-0000-0000-00000E140000}"/>
    <cellStyle name="Normal 18 5 2 2 3 2 3" xfId="5079" xr:uid="{00000000-0005-0000-0000-00000F140000}"/>
    <cellStyle name="Normal 18 5 2 2 3 3" xfId="5080" xr:uid="{00000000-0005-0000-0000-000010140000}"/>
    <cellStyle name="Normal 18 5 2 2 3 4" xfId="5081" xr:uid="{00000000-0005-0000-0000-000011140000}"/>
    <cellStyle name="Normal 18 5 2 2 4" xfId="5082" xr:uid="{00000000-0005-0000-0000-000012140000}"/>
    <cellStyle name="Normal 18 5 2 2 4 2" xfId="5083" xr:uid="{00000000-0005-0000-0000-000013140000}"/>
    <cellStyle name="Normal 18 5 2 2 4 2 2" xfId="5084" xr:uid="{00000000-0005-0000-0000-000014140000}"/>
    <cellStyle name="Normal 18 5 2 2 4 2 3" xfId="5085" xr:uid="{00000000-0005-0000-0000-000015140000}"/>
    <cellStyle name="Normal 18 5 2 2 4 3" xfId="5086" xr:uid="{00000000-0005-0000-0000-000016140000}"/>
    <cellStyle name="Normal 18 5 2 2 4 4" xfId="5087" xr:uid="{00000000-0005-0000-0000-000017140000}"/>
    <cellStyle name="Normal 18 5 2 2 5" xfId="5088" xr:uid="{00000000-0005-0000-0000-000018140000}"/>
    <cellStyle name="Normal 18 5 2 2 5 2" xfId="5089" xr:uid="{00000000-0005-0000-0000-000019140000}"/>
    <cellStyle name="Normal 18 5 2 2 5 3" xfId="5090" xr:uid="{00000000-0005-0000-0000-00001A140000}"/>
    <cellStyle name="Normal 18 5 2 2 6" xfId="5091" xr:uid="{00000000-0005-0000-0000-00001B140000}"/>
    <cellStyle name="Normal 18 5 2 2 7" xfId="5092" xr:uid="{00000000-0005-0000-0000-00001C140000}"/>
    <cellStyle name="Normal 18 5 2 3" xfId="5093" xr:uid="{00000000-0005-0000-0000-00001D140000}"/>
    <cellStyle name="Normal 18 5 2 3 2" xfId="5094" xr:uid="{00000000-0005-0000-0000-00001E140000}"/>
    <cellStyle name="Normal 18 5 2 3 2 2" xfId="5095" xr:uid="{00000000-0005-0000-0000-00001F140000}"/>
    <cellStyle name="Normal 18 5 2 3 2 3" xfId="5096" xr:uid="{00000000-0005-0000-0000-000020140000}"/>
    <cellStyle name="Normal 18 5 2 3 3" xfId="5097" xr:uid="{00000000-0005-0000-0000-000021140000}"/>
    <cellStyle name="Normal 18 5 2 3 4" xfId="5098" xr:uid="{00000000-0005-0000-0000-000022140000}"/>
    <cellStyle name="Normal 18 5 2 4" xfId="5099" xr:uid="{00000000-0005-0000-0000-000023140000}"/>
    <cellStyle name="Normal 18 5 2 4 2" xfId="5100" xr:uid="{00000000-0005-0000-0000-000024140000}"/>
    <cellStyle name="Normal 18 5 2 4 2 2" xfId="5101" xr:uid="{00000000-0005-0000-0000-000025140000}"/>
    <cellStyle name="Normal 18 5 2 4 2 3" xfId="5102" xr:uid="{00000000-0005-0000-0000-000026140000}"/>
    <cellStyle name="Normal 18 5 2 4 3" xfId="5103" xr:uid="{00000000-0005-0000-0000-000027140000}"/>
    <cellStyle name="Normal 18 5 2 4 4" xfId="5104" xr:uid="{00000000-0005-0000-0000-000028140000}"/>
    <cellStyle name="Normal 18 5 2 5" xfId="5105" xr:uid="{00000000-0005-0000-0000-000029140000}"/>
    <cellStyle name="Normal 18 5 2 5 2" xfId="5106" xr:uid="{00000000-0005-0000-0000-00002A140000}"/>
    <cellStyle name="Normal 18 5 2 5 2 2" xfId="5107" xr:uid="{00000000-0005-0000-0000-00002B140000}"/>
    <cellStyle name="Normal 18 5 2 5 2 3" xfId="5108" xr:uid="{00000000-0005-0000-0000-00002C140000}"/>
    <cellStyle name="Normal 18 5 2 5 3" xfId="5109" xr:uid="{00000000-0005-0000-0000-00002D140000}"/>
    <cellStyle name="Normal 18 5 2 5 4" xfId="5110" xr:uid="{00000000-0005-0000-0000-00002E140000}"/>
    <cellStyle name="Normal 18 5 2 6" xfId="5111" xr:uid="{00000000-0005-0000-0000-00002F140000}"/>
    <cellStyle name="Normal 18 5 2 6 2" xfId="5112" xr:uid="{00000000-0005-0000-0000-000030140000}"/>
    <cellStyle name="Normal 18 5 2 6 3" xfId="5113" xr:uid="{00000000-0005-0000-0000-000031140000}"/>
    <cellStyle name="Normal 18 5 2 7" xfId="5114" xr:uid="{00000000-0005-0000-0000-000032140000}"/>
    <cellStyle name="Normal 18 5 2 8" xfId="5115" xr:uid="{00000000-0005-0000-0000-000033140000}"/>
    <cellStyle name="Normal 18 5 2 9" xfId="5116" xr:uid="{00000000-0005-0000-0000-000034140000}"/>
    <cellStyle name="Normal 18 5 3" xfId="5117" xr:uid="{00000000-0005-0000-0000-000035140000}"/>
    <cellStyle name="Normal 18 5 3 2" xfId="5118" xr:uid="{00000000-0005-0000-0000-000036140000}"/>
    <cellStyle name="Normal 18 5 3 2 2" xfId="5119" xr:uid="{00000000-0005-0000-0000-000037140000}"/>
    <cellStyle name="Normal 18 5 3 2 2 2" xfId="5120" xr:uid="{00000000-0005-0000-0000-000038140000}"/>
    <cellStyle name="Normal 18 5 3 2 2 3" xfId="5121" xr:uid="{00000000-0005-0000-0000-000039140000}"/>
    <cellStyle name="Normal 18 5 3 2 3" xfId="5122" xr:uid="{00000000-0005-0000-0000-00003A140000}"/>
    <cellStyle name="Normal 18 5 3 2 4" xfId="5123" xr:uid="{00000000-0005-0000-0000-00003B140000}"/>
    <cellStyle name="Normal 18 5 3 3" xfId="5124" xr:uid="{00000000-0005-0000-0000-00003C140000}"/>
    <cellStyle name="Normal 18 5 3 3 2" xfId="5125" xr:uid="{00000000-0005-0000-0000-00003D140000}"/>
    <cellStyle name="Normal 18 5 3 3 2 2" xfId="5126" xr:uid="{00000000-0005-0000-0000-00003E140000}"/>
    <cellStyle name="Normal 18 5 3 3 2 3" xfId="5127" xr:uid="{00000000-0005-0000-0000-00003F140000}"/>
    <cellStyle name="Normal 18 5 3 3 3" xfId="5128" xr:uid="{00000000-0005-0000-0000-000040140000}"/>
    <cellStyle name="Normal 18 5 3 3 4" xfId="5129" xr:uid="{00000000-0005-0000-0000-000041140000}"/>
    <cellStyle name="Normal 18 5 3 4" xfId="5130" xr:uid="{00000000-0005-0000-0000-000042140000}"/>
    <cellStyle name="Normal 18 5 3 4 2" xfId="5131" xr:uid="{00000000-0005-0000-0000-000043140000}"/>
    <cellStyle name="Normal 18 5 3 4 2 2" xfId="5132" xr:uid="{00000000-0005-0000-0000-000044140000}"/>
    <cellStyle name="Normal 18 5 3 4 2 3" xfId="5133" xr:uid="{00000000-0005-0000-0000-000045140000}"/>
    <cellStyle name="Normal 18 5 3 4 3" xfId="5134" xr:uid="{00000000-0005-0000-0000-000046140000}"/>
    <cellStyle name="Normal 18 5 3 4 4" xfId="5135" xr:uid="{00000000-0005-0000-0000-000047140000}"/>
    <cellStyle name="Normal 18 5 3 5" xfId="5136" xr:uid="{00000000-0005-0000-0000-000048140000}"/>
    <cellStyle name="Normal 18 5 3 5 2" xfId="5137" xr:uid="{00000000-0005-0000-0000-000049140000}"/>
    <cellStyle name="Normal 18 5 3 5 3" xfId="5138" xr:uid="{00000000-0005-0000-0000-00004A140000}"/>
    <cellStyle name="Normal 18 5 3 6" xfId="5139" xr:uid="{00000000-0005-0000-0000-00004B140000}"/>
    <cellStyle name="Normal 18 5 3 7" xfId="5140" xr:uid="{00000000-0005-0000-0000-00004C140000}"/>
    <cellStyle name="Normal 18 5 4" xfId="5141" xr:uid="{00000000-0005-0000-0000-00004D140000}"/>
    <cellStyle name="Normal 18 5 4 2" xfId="5142" xr:uid="{00000000-0005-0000-0000-00004E140000}"/>
    <cellStyle name="Normal 18 5 4 2 2" xfId="5143" xr:uid="{00000000-0005-0000-0000-00004F140000}"/>
    <cellStyle name="Normal 18 5 4 2 3" xfId="5144" xr:uid="{00000000-0005-0000-0000-000050140000}"/>
    <cellStyle name="Normal 18 5 4 3" xfId="5145" xr:uid="{00000000-0005-0000-0000-000051140000}"/>
    <cellStyle name="Normal 18 5 4 4" xfId="5146" xr:uid="{00000000-0005-0000-0000-000052140000}"/>
    <cellStyle name="Normal 18 5 5" xfId="5147" xr:uid="{00000000-0005-0000-0000-000053140000}"/>
    <cellStyle name="Normal 18 5 5 2" xfId="5148" xr:uid="{00000000-0005-0000-0000-000054140000}"/>
    <cellStyle name="Normal 18 5 5 2 2" xfId="5149" xr:uid="{00000000-0005-0000-0000-000055140000}"/>
    <cellStyle name="Normal 18 5 5 2 3" xfId="5150" xr:uid="{00000000-0005-0000-0000-000056140000}"/>
    <cellStyle name="Normal 18 5 5 3" xfId="5151" xr:uid="{00000000-0005-0000-0000-000057140000}"/>
    <cellStyle name="Normal 18 5 5 4" xfId="5152" xr:uid="{00000000-0005-0000-0000-000058140000}"/>
    <cellStyle name="Normal 18 5 6" xfId="5153" xr:uid="{00000000-0005-0000-0000-000059140000}"/>
    <cellStyle name="Normal 18 5 6 2" xfId="5154" xr:uid="{00000000-0005-0000-0000-00005A140000}"/>
    <cellStyle name="Normal 18 5 6 2 2" xfId="5155" xr:uid="{00000000-0005-0000-0000-00005B140000}"/>
    <cellStyle name="Normal 18 5 6 2 3" xfId="5156" xr:uid="{00000000-0005-0000-0000-00005C140000}"/>
    <cellStyle name="Normal 18 5 6 3" xfId="5157" xr:uid="{00000000-0005-0000-0000-00005D140000}"/>
    <cellStyle name="Normal 18 5 6 4" xfId="5158" xr:uid="{00000000-0005-0000-0000-00005E140000}"/>
    <cellStyle name="Normal 18 5 7" xfId="5159" xr:uid="{00000000-0005-0000-0000-00005F140000}"/>
    <cellStyle name="Normal 18 5 7 2" xfId="5160" xr:uid="{00000000-0005-0000-0000-000060140000}"/>
    <cellStyle name="Normal 18 5 7 3" xfId="5161" xr:uid="{00000000-0005-0000-0000-000061140000}"/>
    <cellStyle name="Normal 18 5 8" xfId="5162" xr:uid="{00000000-0005-0000-0000-000062140000}"/>
    <cellStyle name="Normal 18 5 9" xfId="5163" xr:uid="{00000000-0005-0000-0000-000063140000}"/>
    <cellStyle name="Normal 18 6" xfId="5164" xr:uid="{00000000-0005-0000-0000-000064140000}"/>
    <cellStyle name="Normal 18 6 2" xfId="5165" xr:uid="{00000000-0005-0000-0000-000065140000}"/>
    <cellStyle name="Normal 18 6 2 2" xfId="5166" xr:uid="{00000000-0005-0000-0000-000066140000}"/>
    <cellStyle name="Normal 18 6 2 2 2" xfId="5167" xr:uid="{00000000-0005-0000-0000-000067140000}"/>
    <cellStyle name="Normal 18 6 2 2 2 2" xfId="5168" xr:uid="{00000000-0005-0000-0000-000068140000}"/>
    <cellStyle name="Normal 18 6 2 2 2 3" xfId="5169" xr:uid="{00000000-0005-0000-0000-000069140000}"/>
    <cellStyle name="Normal 18 6 2 2 3" xfId="5170" xr:uid="{00000000-0005-0000-0000-00006A140000}"/>
    <cellStyle name="Normal 18 6 2 2 4" xfId="5171" xr:uid="{00000000-0005-0000-0000-00006B140000}"/>
    <cellStyle name="Normal 18 6 2 3" xfId="5172" xr:uid="{00000000-0005-0000-0000-00006C140000}"/>
    <cellStyle name="Normal 18 6 2 3 2" xfId="5173" xr:uid="{00000000-0005-0000-0000-00006D140000}"/>
    <cellStyle name="Normal 18 6 2 3 2 2" xfId="5174" xr:uid="{00000000-0005-0000-0000-00006E140000}"/>
    <cellStyle name="Normal 18 6 2 3 2 3" xfId="5175" xr:uid="{00000000-0005-0000-0000-00006F140000}"/>
    <cellStyle name="Normal 18 6 2 3 3" xfId="5176" xr:uid="{00000000-0005-0000-0000-000070140000}"/>
    <cellStyle name="Normal 18 6 2 3 4" xfId="5177" xr:uid="{00000000-0005-0000-0000-000071140000}"/>
    <cellStyle name="Normal 18 6 2 4" xfId="5178" xr:uid="{00000000-0005-0000-0000-000072140000}"/>
    <cellStyle name="Normal 18 6 2 4 2" xfId="5179" xr:uid="{00000000-0005-0000-0000-000073140000}"/>
    <cellStyle name="Normal 18 6 2 4 2 2" xfId="5180" xr:uid="{00000000-0005-0000-0000-000074140000}"/>
    <cellStyle name="Normal 18 6 2 4 2 3" xfId="5181" xr:uid="{00000000-0005-0000-0000-000075140000}"/>
    <cellStyle name="Normal 18 6 2 4 3" xfId="5182" xr:uid="{00000000-0005-0000-0000-000076140000}"/>
    <cellStyle name="Normal 18 6 2 4 4" xfId="5183" xr:uid="{00000000-0005-0000-0000-000077140000}"/>
    <cellStyle name="Normal 18 6 2 5" xfId="5184" xr:uid="{00000000-0005-0000-0000-000078140000}"/>
    <cellStyle name="Normal 18 6 2 5 2" xfId="5185" xr:uid="{00000000-0005-0000-0000-000079140000}"/>
    <cellStyle name="Normal 18 6 2 5 3" xfId="5186" xr:uid="{00000000-0005-0000-0000-00007A140000}"/>
    <cellStyle name="Normal 18 6 2 6" xfId="5187" xr:uid="{00000000-0005-0000-0000-00007B140000}"/>
    <cellStyle name="Normal 18 6 2 7" xfId="5188" xr:uid="{00000000-0005-0000-0000-00007C140000}"/>
    <cellStyle name="Normal 18 6 3" xfId="5189" xr:uid="{00000000-0005-0000-0000-00007D140000}"/>
    <cellStyle name="Normal 18 6 3 2" xfId="5190" xr:uid="{00000000-0005-0000-0000-00007E140000}"/>
    <cellStyle name="Normal 18 6 3 2 2" xfId="5191" xr:uid="{00000000-0005-0000-0000-00007F140000}"/>
    <cellStyle name="Normal 18 6 3 2 3" xfId="5192" xr:uid="{00000000-0005-0000-0000-000080140000}"/>
    <cellStyle name="Normal 18 6 3 3" xfId="5193" xr:uid="{00000000-0005-0000-0000-000081140000}"/>
    <cellStyle name="Normal 18 6 3 4" xfId="5194" xr:uid="{00000000-0005-0000-0000-000082140000}"/>
    <cellStyle name="Normal 18 6 4" xfId="5195" xr:uid="{00000000-0005-0000-0000-000083140000}"/>
    <cellStyle name="Normal 18 6 4 2" xfId="5196" xr:uid="{00000000-0005-0000-0000-000084140000}"/>
    <cellStyle name="Normal 18 6 4 2 2" xfId="5197" xr:uid="{00000000-0005-0000-0000-000085140000}"/>
    <cellStyle name="Normal 18 6 4 2 3" xfId="5198" xr:uid="{00000000-0005-0000-0000-000086140000}"/>
    <cellStyle name="Normal 18 6 4 3" xfId="5199" xr:uid="{00000000-0005-0000-0000-000087140000}"/>
    <cellStyle name="Normal 18 6 4 4" xfId="5200" xr:uid="{00000000-0005-0000-0000-000088140000}"/>
    <cellStyle name="Normal 18 6 5" xfId="5201" xr:uid="{00000000-0005-0000-0000-000089140000}"/>
    <cellStyle name="Normal 18 6 5 2" xfId="5202" xr:uid="{00000000-0005-0000-0000-00008A140000}"/>
    <cellStyle name="Normal 18 6 5 2 2" xfId="5203" xr:uid="{00000000-0005-0000-0000-00008B140000}"/>
    <cellStyle name="Normal 18 6 5 2 3" xfId="5204" xr:uid="{00000000-0005-0000-0000-00008C140000}"/>
    <cellStyle name="Normal 18 6 5 3" xfId="5205" xr:uid="{00000000-0005-0000-0000-00008D140000}"/>
    <cellStyle name="Normal 18 6 5 4" xfId="5206" xr:uid="{00000000-0005-0000-0000-00008E140000}"/>
    <cellStyle name="Normal 18 6 6" xfId="5207" xr:uid="{00000000-0005-0000-0000-00008F140000}"/>
    <cellStyle name="Normal 18 6 6 2" xfId="5208" xr:uid="{00000000-0005-0000-0000-000090140000}"/>
    <cellStyle name="Normal 18 6 6 3" xfId="5209" xr:uid="{00000000-0005-0000-0000-000091140000}"/>
    <cellStyle name="Normal 18 6 7" xfId="5210" xr:uid="{00000000-0005-0000-0000-000092140000}"/>
    <cellStyle name="Normal 18 6 8" xfId="5211" xr:uid="{00000000-0005-0000-0000-000093140000}"/>
    <cellStyle name="Normal 18 6 9" xfId="5212" xr:uid="{00000000-0005-0000-0000-000094140000}"/>
    <cellStyle name="Normal 18 7" xfId="5213" xr:uid="{00000000-0005-0000-0000-000095140000}"/>
    <cellStyle name="Normal 18 7 2" xfId="5214" xr:uid="{00000000-0005-0000-0000-000096140000}"/>
    <cellStyle name="Normal 18 7 2 2" xfId="5215" xr:uid="{00000000-0005-0000-0000-000097140000}"/>
    <cellStyle name="Normal 18 7 2 2 2" xfId="5216" xr:uid="{00000000-0005-0000-0000-000098140000}"/>
    <cellStyle name="Normal 18 7 2 2 2 2" xfId="5217" xr:uid="{00000000-0005-0000-0000-000099140000}"/>
    <cellStyle name="Normal 18 7 2 2 2 3" xfId="5218" xr:uid="{00000000-0005-0000-0000-00009A140000}"/>
    <cellStyle name="Normal 18 7 2 2 3" xfId="5219" xr:uid="{00000000-0005-0000-0000-00009B140000}"/>
    <cellStyle name="Normal 18 7 2 2 4" xfId="5220" xr:uid="{00000000-0005-0000-0000-00009C140000}"/>
    <cellStyle name="Normal 18 7 2 3" xfId="5221" xr:uid="{00000000-0005-0000-0000-00009D140000}"/>
    <cellStyle name="Normal 18 7 2 3 2" xfId="5222" xr:uid="{00000000-0005-0000-0000-00009E140000}"/>
    <cellStyle name="Normal 18 7 2 3 2 2" xfId="5223" xr:uid="{00000000-0005-0000-0000-00009F140000}"/>
    <cellStyle name="Normal 18 7 2 3 2 3" xfId="5224" xr:uid="{00000000-0005-0000-0000-0000A0140000}"/>
    <cellStyle name="Normal 18 7 2 3 3" xfId="5225" xr:uid="{00000000-0005-0000-0000-0000A1140000}"/>
    <cellStyle name="Normal 18 7 2 3 4" xfId="5226" xr:uid="{00000000-0005-0000-0000-0000A2140000}"/>
    <cellStyle name="Normal 18 7 2 4" xfId="5227" xr:uid="{00000000-0005-0000-0000-0000A3140000}"/>
    <cellStyle name="Normal 18 7 2 4 2" xfId="5228" xr:uid="{00000000-0005-0000-0000-0000A4140000}"/>
    <cellStyle name="Normal 18 7 2 4 2 2" xfId="5229" xr:uid="{00000000-0005-0000-0000-0000A5140000}"/>
    <cellStyle name="Normal 18 7 2 4 2 3" xfId="5230" xr:uid="{00000000-0005-0000-0000-0000A6140000}"/>
    <cellStyle name="Normal 18 7 2 4 3" xfId="5231" xr:uid="{00000000-0005-0000-0000-0000A7140000}"/>
    <cellStyle name="Normal 18 7 2 4 4" xfId="5232" xr:uid="{00000000-0005-0000-0000-0000A8140000}"/>
    <cellStyle name="Normal 18 7 2 5" xfId="5233" xr:uid="{00000000-0005-0000-0000-0000A9140000}"/>
    <cellStyle name="Normal 18 7 2 5 2" xfId="5234" xr:uid="{00000000-0005-0000-0000-0000AA140000}"/>
    <cellStyle name="Normal 18 7 2 5 3" xfId="5235" xr:uid="{00000000-0005-0000-0000-0000AB140000}"/>
    <cellStyle name="Normal 18 7 2 6" xfId="5236" xr:uid="{00000000-0005-0000-0000-0000AC140000}"/>
    <cellStyle name="Normal 18 7 2 7" xfId="5237" xr:uid="{00000000-0005-0000-0000-0000AD140000}"/>
    <cellStyle name="Normal 18 7 3" xfId="5238" xr:uid="{00000000-0005-0000-0000-0000AE140000}"/>
    <cellStyle name="Normal 18 7 3 2" xfId="5239" xr:uid="{00000000-0005-0000-0000-0000AF140000}"/>
    <cellStyle name="Normal 18 7 3 2 2" xfId="5240" xr:uid="{00000000-0005-0000-0000-0000B0140000}"/>
    <cellStyle name="Normal 18 7 3 2 3" xfId="5241" xr:uid="{00000000-0005-0000-0000-0000B1140000}"/>
    <cellStyle name="Normal 18 7 3 3" xfId="5242" xr:uid="{00000000-0005-0000-0000-0000B2140000}"/>
    <cellStyle name="Normal 18 7 3 4" xfId="5243" xr:uid="{00000000-0005-0000-0000-0000B3140000}"/>
    <cellStyle name="Normal 18 7 4" xfId="5244" xr:uid="{00000000-0005-0000-0000-0000B4140000}"/>
    <cellStyle name="Normal 18 7 4 2" xfId="5245" xr:uid="{00000000-0005-0000-0000-0000B5140000}"/>
    <cellStyle name="Normal 18 7 4 2 2" xfId="5246" xr:uid="{00000000-0005-0000-0000-0000B6140000}"/>
    <cellStyle name="Normal 18 7 4 2 3" xfId="5247" xr:uid="{00000000-0005-0000-0000-0000B7140000}"/>
    <cellStyle name="Normal 18 7 4 3" xfId="5248" xr:uid="{00000000-0005-0000-0000-0000B8140000}"/>
    <cellStyle name="Normal 18 7 4 4" xfId="5249" xr:uid="{00000000-0005-0000-0000-0000B9140000}"/>
    <cellStyle name="Normal 18 7 5" xfId="5250" xr:uid="{00000000-0005-0000-0000-0000BA140000}"/>
    <cellStyle name="Normal 18 7 5 2" xfId="5251" xr:uid="{00000000-0005-0000-0000-0000BB140000}"/>
    <cellStyle name="Normal 18 7 5 2 2" xfId="5252" xr:uid="{00000000-0005-0000-0000-0000BC140000}"/>
    <cellStyle name="Normal 18 7 5 2 3" xfId="5253" xr:uid="{00000000-0005-0000-0000-0000BD140000}"/>
    <cellStyle name="Normal 18 7 5 3" xfId="5254" xr:uid="{00000000-0005-0000-0000-0000BE140000}"/>
    <cellStyle name="Normal 18 7 5 4" xfId="5255" xr:uid="{00000000-0005-0000-0000-0000BF140000}"/>
    <cellStyle name="Normal 18 7 6" xfId="5256" xr:uid="{00000000-0005-0000-0000-0000C0140000}"/>
    <cellStyle name="Normal 18 7 6 2" xfId="5257" xr:uid="{00000000-0005-0000-0000-0000C1140000}"/>
    <cellStyle name="Normal 18 7 6 3" xfId="5258" xr:uid="{00000000-0005-0000-0000-0000C2140000}"/>
    <cellStyle name="Normal 18 7 7" xfId="5259" xr:uid="{00000000-0005-0000-0000-0000C3140000}"/>
    <cellStyle name="Normal 18 7 8" xfId="5260" xr:uid="{00000000-0005-0000-0000-0000C4140000}"/>
    <cellStyle name="Normal 18 7 9" xfId="5261" xr:uid="{00000000-0005-0000-0000-0000C5140000}"/>
    <cellStyle name="Normal 18 8" xfId="5262" xr:uid="{00000000-0005-0000-0000-0000C6140000}"/>
    <cellStyle name="Normal 18 8 2" xfId="5263" xr:uid="{00000000-0005-0000-0000-0000C7140000}"/>
    <cellStyle name="Normal 18 8 2 2" xfId="5264" xr:uid="{00000000-0005-0000-0000-0000C8140000}"/>
    <cellStyle name="Normal 18 8 2 2 2" xfId="5265" xr:uid="{00000000-0005-0000-0000-0000C9140000}"/>
    <cellStyle name="Normal 18 8 2 2 2 2" xfId="5266" xr:uid="{00000000-0005-0000-0000-0000CA140000}"/>
    <cellStyle name="Normal 18 8 2 2 2 3" xfId="5267" xr:uid="{00000000-0005-0000-0000-0000CB140000}"/>
    <cellStyle name="Normal 18 8 2 2 3" xfId="5268" xr:uid="{00000000-0005-0000-0000-0000CC140000}"/>
    <cellStyle name="Normal 18 8 2 2 4" xfId="5269" xr:uid="{00000000-0005-0000-0000-0000CD140000}"/>
    <cellStyle name="Normal 18 8 2 3" xfId="5270" xr:uid="{00000000-0005-0000-0000-0000CE140000}"/>
    <cellStyle name="Normal 18 8 2 3 2" xfId="5271" xr:uid="{00000000-0005-0000-0000-0000CF140000}"/>
    <cellStyle name="Normal 18 8 2 3 2 2" xfId="5272" xr:uid="{00000000-0005-0000-0000-0000D0140000}"/>
    <cellStyle name="Normal 18 8 2 3 2 3" xfId="5273" xr:uid="{00000000-0005-0000-0000-0000D1140000}"/>
    <cellStyle name="Normal 18 8 2 3 3" xfId="5274" xr:uid="{00000000-0005-0000-0000-0000D2140000}"/>
    <cellStyle name="Normal 18 8 2 3 4" xfId="5275" xr:uid="{00000000-0005-0000-0000-0000D3140000}"/>
    <cellStyle name="Normal 18 8 2 4" xfId="5276" xr:uid="{00000000-0005-0000-0000-0000D4140000}"/>
    <cellStyle name="Normal 18 8 2 4 2" xfId="5277" xr:uid="{00000000-0005-0000-0000-0000D5140000}"/>
    <cellStyle name="Normal 18 8 2 4 2 2" xfId="5278" xr:uid="{00000000-0005-0000-0000-0000D6140000}"/>
    <cellStyle name="Normal 18 8 2 4 2 3" xfId="5279" xr:uid="{00000000-0005-0000-0000-0000D7140000}"/>
    <cellStyle name="Normal 18 8 2 4 3" xfId="5280" xr:uid="{00000000-0005-0000-0000-0000D8140000}"/>
    <cellStyle name="Normal 18 8 2 4 4" xfId="5281" xr:uid="{00000000-0005-0000-0000-0000D9140000}"/>
    <cellStyle name="Normal 18 8 2 5" xfId="5282" xr:uid="{00000000-0005-0000-0000-0000DA140000}"/>
    <cellStyle name="Normal 18 8 2 5 2" xfId="5283" xr:uid="{00000000-0005-0000-0000-0000DB140000}"/>
    <cellStyle name="Normal 18 8 2 5 3" xfId="5284" xr:uid="{00000000-0005-0000-0000-0000DC140000}"/>
    <cellStyle name="Normal 18 8 2 6" xfId="5285" xr:uid="{00000000-0005-0000-0000-0000DD140000}"/>
    <cellStyle name="Normal 18 8 2 7" xfId="5286" xr:uid="{00000000-0005-0000-0000-0000DE140000}"/>
    <cellStyle name="Normal 18 8 3" xfId="5287" xr:uid="{00000000-0005-0000-0000-0000DF140000}"/>
    <cellStyle name="Normal 18 8 3 2" xfId="5288" xr:uid="{00000000-0005-0000-0000-0000E0140000}"/>
    <cellStyle name="Normal 18 8 3 2 2" xfId="5289" xr:uid="{00000000-0005-0000-0000-0000E1140000}"/>
    <cellStyle name="Normal 18 8 3 2 3" xfId="5290" xr:uid="{00000000-0005-0000-0000-0000E2140000}"/>
    <cellStyle name="Normal 18 8 3 3" xfId="5291" xr:uid="{00000000-0005-0000-0000-0000E3140000}"/>
    <cellStyle name="Normal 18 8 3 4" xfId="5292" xr:uid="{00000000-0005-0000-0000-0000E4140000}"/>
    <cellStyle name="Normal 18 8 4" xfId="5293" xr:uid="{00000000-0005-0000-0000-0000E5140000}"/>
    <cellStyle name="Normal 18 8 4 2" xfId="5294" xr:uid="{00000000-0005-0000-0000-0000E6140000}"/>
    <cellStyle name="Normal 18 8 4 2 2" xfId="5295" xr:uid="{00000000-0005-0000-0000-0000E7140000}"/>
    <cellStyle name="Normal 18 8 4 2 3" xfId="5296" xr:uid="{00000000-0005-0000-0000-0000E8140000}"/>
    <cellStyle name="Normal 18 8 4 3" xfId="5297" xr:uid="{00000000-0005-0000-0000-0000E9140000}"/>
    <cellStyle name="Normal 18 8 4 4" xfId="5298" xr:uid="{00000000-0005-0000-0000-0000EA140000}"/>
    <cellStyle name="Normal 18 8 5" xfId="5299" xr:uid="{00000000-0005-0000-0000-0000EB140000}"/>
    <cellStyle name="Normal 18 8 5 2" xfId="5300" xr:uid="{00000000-0005-0000-0000-0000EC140000}"/>
    <cellStyle name="Normal 18 8 5 2 2" xfId="5301" xr:uid="{00000000-0005-0000-0000-0000ED140000}"/>
    <cellStyle name="Normal 18 8 5 2 3" xfId="5302" xr:uid="{00000000-0005-0000-0000-0000EE140000}"/>
    <cellStyle name="Normal 18 8 5 3" xfId="5303" xr:uid="{00000000-0005-0000-0000-0000EF140000}"/>
    <cellStyle name="Normal 18 8 5 4" xfId="5304" xr:uid="{00000000-0005-0000-0000-0000F0140000}"/>
    <cellStyle name="Normal 18 8 6" xfId="5305" xr:uid="{00000000-0005-0000-0000-0000F1140000}"/>
    <cellStyle name="Normal 18 8 6 2" xfId="5306" xr:uid="{00000000-0005-0000-0000-0000F2140000}"/>
    <cellStyle name="Normal 18 8 6 3" xfId="5307" xr:uid="{00000000-0005-0000-0000-0000F3140000}"/>
    <cellStyle name="Normal 18 8 7" xfId="5308" xr:uid="{00000000-0005-0000-0000-0000F4140000}"/>
    <cellStyle name="Normal 18 8 8" xfId="5309" xr:uid="{00000000-0005-0000-0000-0000F5140000}"/>
    <cellStyle name="Normal 18 8 9" xfId="5310" xr:uid="{00000000-0005-0000-0000-0000F6140000}"/>
    <cellStyle name="Normal 18 9" xfId="5311" xr:uid="{00000000-0005-0000-0000-0000F7140000}"/>
    <cellStyle name="Normal 18 9 2" xfId="5312" xr:uid="{00000000-0005-0000-0000-0000F8140000}"/>
    <cellStyle name="Normal 18 9 2 2" xfId="5313" xr:uid="{00000000-0005-0000-0000-0000F9140000}"/>
    <cellStyle name="Normal 18 9 2 2 2" xfId="5314" xr:uid="{00000000-0005-0000-0000-0000FA140000}"/>
    <cellStyle name="Normal 18 9 2 2 2 2" xfId="5315" xr:uid="{00000000-0005-0000-0000-0000FB140000}"/>
    <cellStyle name="Normal 18 9 2 2 2 3" xfId="5316" xr:uid="{00000000-0005-0000-0000-0000FC140000}"/>
    <cellStyle name="Normal 18 9 2 2 3" xfId="5317" xr:uid="{00000000-0005-0000-0000-0000FD140000}"/>
    <cellStyle name="Normal 18 9 2 2 4" xfId="5318" xr:uid="{00000000-0005-0000-0000-0000FE140000}"/>
    <cellStyle name="Normal 18 9 2 3" xfId="5319" xr:uid="{00000000-0005-0000-0000-0000FF140000}"/>
    <cellStyle name="Normal 18 9 2 3 2" xfId="5320" xr:uid="{00000000-0005-0000-0000-000000150000}"/>
    <cellStyle name="Normal 18 9 2 3 2 2" xfId="5321" xr:uid="{00000000-0005-0000-0000-000001150000}"/>
    <cellStyle name="Normal 18 9 2 3 2 3" xfId="5322" xr:uid="{00000000-0005-0000-0000-000002150000}"/>
    <cellStyle name="Normal 18 9 2 3 3" xfId="5323" xr:uid="{00000000-0005-0000-0000-000003150000}"/>
    <cellStyle name="Normal 18 9 2 3 4" xfId="5324" xr:uid="{00000000-0005-0000-0000-000004150000}"/>
    <cellStyle name="Normal 18 9 2 4" xfId="5325" xr:uid="{00000000-0005-0000-0000-000005150000}"/>
    <cellStyle name="Normal 18 9 2 4 2" xfId="5326" xr:uid="{00000000-0005-0000-0000-000006150000}"/>
    <cellStyle name="Normal 18 9 2 4 2 2" xfId="5327" xr:uid="{00000000-0005-0000-0000-000007150000}"/>
    <cellStyle name="Normal 18 9 2 4 2 3" xfId="5328" xr:uid="{00000000-0005-0000-0000-000008150000}"/>
    <cellStyle name="Normal 18 9 2 4 3" xfId="5329" xr:uid="{00000000-0005-0000-0000-000009150000}"/>
    <cellStyle name="Normal 18 9 2 4 4" xfId="5330" xr:uid="{00000000-0005-0000-0000-00000A150000}"/>
    <cellStyle name="Normal 18 9 2 5" xfId="5331" xr:uid="{00000000-0005-0000-0000-00000B150000}"/>
    <cellStyle name="Normal 18 9 2 5 2" xfId="5332" xr:uid="{00000000-0005-0000-0000-00000C150000}"/>
    <cellStyle name="Normal 18 9 2 5 3" xfId="5333" xr:uid="{00000000-0005-0000-0000-00000D150000}"/>
    <cellStyle name="Normal 18 9 2 6" xfId="5334" xr:uid="{00000000-0005-0000-0000-00000E150000}"/>
    <cellStyle name="Normal 18 9 2 7" xfId="5335" xr:uid="{00000000-0005-0000-0000-00000F150000}"/>
    <cellStyle name="Normal 18 9 3" xfId="5336" xr:uid="{00000000-0005-0000-0000-000010150000}"/>
    <cellStyle name="Normal 18 9 3 2" xfId="5337" xr:uid="{00000000-0005-0000-0000-000011150000}"/>
    <cellStyle name="Normal 18 9 3 2 2" xfId="5338" xr:uid="{00000000-0005-0000-0000-000012150000}"/>
    <cellStyle name="Normal 18 9 3 2 3" xfId="5339" xr:uid="{00000000-0005-0000-0000-000013150000}"/>
    <cellStyle name="Normal 18 9 3 3" xfId="5340" xr:uid="{00000000-0005-0000-0000-000014150000}"/>
    <cellStyle name="Normal 18 9 3 4" xfId="5341" xr:uid="{00000000-0005-0000-0000-000015150000}"/>
    <cellStyle name="Normal 18 9 4" xfId="5342" xr:uid="{00000000-0005-0000-0000-000016150000}"/>
    <cellStyle name="Normal 18 9 4 2" xfId="5343" xr:uid="{00000000-0005-0000-0000-000017150000}"/>
    <cellStyle name="Normal 18 9 4 2 2" xfId="5344" xr:uid="{00000000-0005-0000-0000-000018150000}"/>
    <cellStyle name="Normal 18 9 4 2 3" xfId="5345" xr:uid="{00000000-0005-0000-0000-000019150000}"/>
    <cellStyle name="Normal 18 9 4 3" xfId="5346" xr:uid="{00000000-0005-0000-0000-00001A150000}"/>
    <cellStyle name="Normal 18 9 4 4" xfId="5347" xr:uid="{00000000-0005-0000-0000-00001B150000}"/>
    <cellStyle name="Normal 18 9 5" xfId="5348" xr:uid="{00000000-0005-0000-0000-00001C150000}"/>
    <cellStyle name="Normal 18 9 5 2" xfId="5349" xr:uid="{00000000-0005-0000-0000-00001D150000}"/>
    <cellStyle name="Normal 18 9 5 2 2" xfId="5350" xr:uid="{00000000-0005-0000-0000-00001E150000}"/>
    <cellStyle name="Normal 18 9 5 2 3" xfId="5351" xr:uid="{00000000-0005-0000-0000-00001F150000}"/>
    <cellStyle name="Normal 18 9 5 3" xfId="5352" xr:uid="{00000000-0005-0000-0000-000020150000}"/>
    <cellStyle name="Normal 18 9 5 4" xfId="5353" xr:uid="{00000000-0005-0000-0000-000021150000}"/>
    <cellStyle name="Normal 18 9 6" xfId="5354" xr:uid="{00000000-0005-0000-0000-000022150000}"/>
    <cellStyle name="Normal 18 9 6 2" xfId="5355" xr:uid="{00000000-0005-0000-0000-000023150000}"/>
    <cellStyle name="Normal 18 9 6 3" xfId="5356" xr:uid="{00000000-0005-0000-0000-000024150000}"/>
    <cellStyle name="Normal 18 9 7" xfId="5357" xr:uid="{00000000-0005-0000-0000-000025150000}"/>
    <cellStyle name="Normal 18 9 8" xfId="5358" xr:uid="{00000000-0005-0000-0000-000026150000}"/>
    <cellStyle name="Normal 18 9 9" xfId="5359" xr:uid="{00000000-0005-0000-0000-000027150000}"/>
    <cellStyle name="Normal 19" xfId="5360" xr:uid="{00000000-0005-0000-0000-000028150000}"/>
    <cellStyle name="Normal 19 2" xfId="5361" xr:uid="{00000000-0005-0000-0000-000029150000}"/>
    <cellStyle name="Normal 19 2 2" xfId="5362" xr:uid="{00000000-0005-0000-0000-00002A150000}"/>
    <cellStyle name="Normal 19 2 2 2" xfId="5363" xr:uid="{00000000-0005-0000-0000-00002B150000}"/>
    <cellStyle name="Normal 19 2 2 3" xfId="5364" xr:uid="{00000000-0005-0000-0000-00002C150000}"/>
    <cellStyle name="Normal 19 2 3" xfId="5365" xr:uid="{00000000-0005-0000-0000-00002D150000}"/>
    <cellStyle name="Normal 19 2 4" xfId="5366" xr:uid="{00000000-0005-0000-0000-00002E150000}"/>
    <cellStyle name="Normal 19 2 5" xfId="43974" xr:uid="{00000000-0005-0000-0000-00002F150000}"/>
    <cellStyle name="Normal 19 3" xfId="5367" xr:uid="{00000000-0005-0000-0000-000030150000}"/>
    <cellStyle name="Normal 19 3 2" xfId="5368" xr:uid="{00000000-0005-0000-0000-000031150000}"/>
    <cellStyle name="Normal 19 3 2 2" xfId="5369" xr:uid="{00000000-0005-0000-0000-000032150000}"/>
    <cellStyle name="Normal 19 3 2 3" xfId="5370" xr:uid="{00000000-0005-0000-0000-000033150000}"/>
    <cellStyle name="Normal 19 3 3" xfId="5371" xr:uid="{00000000-0005-0000-0000-000034150000}"/>
    <cellStyle name="Normal 19 3 3 2" xfId="5372" xr:uid="{00000000-0005-0000-0000-000035150000}"/>
    <cellStyle name="Normal 19 3 3 2 2" xfId="5373" xr:uid="{00000000-0005-0000-0000-000036150000}"/>
    <cellStyle name="Normal 19 3 3 2 3" xfId="5374" xr:uid="{00000000-0005-0000-0000-000037150000}"/>
    <cellStyle name="Normal 19 3 3 3" xfId="5375" xr:uid="{00000000-0005-0000-0000-000038150000}"/>
    <cellStyle name="Normal 19 3 3 4" xfId="5376" xr:uid="{00000000-0005-0000-0000-000039150000}"/>
    <cellStyle name="Normal 19 3 3 5" xfId="5377" xr:uid="{00000000-0005-0000-0000-00003A150000}"/>
    <cellStyle name="Normal 19 3 4" xfId="5378" xr:uid="{00000000-0005-0000-0000-00003B150000}"/>
    <cellStyle name="Normal 19 3 4 2" xfId="5379" xr:uid="{00000000-0005-0000-0000-00003C150000}"/>
    <cellStyle name="Normal 19 3 4 2 2" xfId="5380" xr:uid="{00000000-0005-0000-0000-00003D150000}"/>
    <cellStyle name="Normal 19 3 4 2 3" xfId="5381" xr:uid="{00000000-0005-0000-0000-00003E150000}"/>
    <cellStyle name="Normal 19 3 4 3" xfId="5382" xr:uid="{00000000-0005-0000-0000-00003F150000}"/>
    <cellStyle name="Normal 19 3 4 4" xfId="5383" xr:uid="{00000000-0005-0000-0000-000040150000}"/>
    <cellStyle name="Normal 19 3 5" xfId="5384" xr:uid="{00000000-0005-0000-0000-000041150000}"/>
    <cellStyle name="Normal 19 3 5 2" xfId="5385" xr:uid="{00000000-0005-0000-0000-000042150000}"/>
    <cellStyle name="Normal 19 3 5 2 2" xfId="5386" xr:uid="{00000000-0005-0000-0000-000043150000}"/>
    <cellStyle name="Normal 19 3 5 2 3" xfId="5387" xr:uid="{00000000-0005-0000-0000-000044150000}"/>
    <cellStyle name="Normal 19 3 5 3" xfId="5388" xr:uid="{00000000-0005-0000-0000-000045150000}"/>
    <cellStyle name="Normal 19 3 5 4" xfId="5389" xr:uid="{00000000-0005-0000-0000-000046150000}"/>
    <cellStyle name="Normal 19 3 6" xfId="5390" xr:uid="{00000000-0005-0000-0000-000047150000}"/>
    <cellStyle name="Normal 19 3 6 2" xfId="5391" xr:uid="{00000000-0005-0000-0000-000048150000}"/>
    <cellStyle name="Normal 19 3 6 3" xfId="5392" xr:uid="{00000000-0005-0000-0000-000049150000}"/>
    <cellStyle name="Normal 19 3 7" xfId="5393" xr:uid="{00000000-0005-0000-0000-00004A150000}"/>
    <cellStyle name="Normal 19 3 8" xfId="5394" xr:uid="{00000000-0005-0000-0000-00004B150000}"/>
    <cellStyle name="Normal 19 3 9" xfId="5395" xr:uid="{00000000-0005-0000-0000-00004C150000}"/>
    <cellStyle name="Normal 19 4" xfId="5396" xr:uid="{00000000-0005-0000-0000-00004D150000}"/>
    <cellStyle name="Normal 19 4 2" xfId="5397" xr:uid="{00000000-0005-0000-0000-00004E150000}"/>
    <cellStyle name="Normal 19 4 3" xfId="43975" xr:uid="{00000000-0005-0000-0000-00004F150000}"/>
    <cellStyle name="Normal 19 5" xfId="5398" xr:uid="{00000000-0005-0000-0000-000050150000}"/>
    <cellStyle name="Normal 19 6" xfId="5399" xr:uid="{00000000-0005-0000-0000-000051150000}"/>
    <cellStyle name="Normal 19 7" xfId="5400" xr:uid="{00000000-0005-0000-0000-000052150000}"/>
    <cellStyle name="Normal 2" xfId="22" xr:uid="{00000000-0005-0000-0000-000053150000}"/>
    <cellStyle name="Normal 2 10" xfId="5401" xr:uid="{00000000-0005-0000-0000-000054150000}"/>
    <cellStyle name="Normal 2 10 10" xfId="43976" xr:uid="{00000000-0005-0000-0000-000055150000}"/>
    <cellStyle name="Normal 2 10 2" xfId="5402" xr:uid="{00000000-0005-0000-0000-000056150000}"/>
    <cellStyle name="Normal 2 10 2 2" xfId="5403" xr:uid="{00000000-0005-0000-0000-000057150000}"/>
    <cellStyle name="Normal 2 10 2 2 2" xfId="5404" xr:uid="{00000000-0005-0000-0000-000058150000}"/>
    <cellStyle name="Normal 2 10 2 2 2 2" xfId="5405" xr:uid="{00000000-0005-0000-0000-000059150000}"/>
    <cellStyle name="Normal 2 10 2 2 2 3" xfId="5406" xr:uid="{00000000-0005-0000-0000-00005A150000}"/>
    <cellStyle name="Normal 2 10 2 2 3" xfId="5407" xr:uid="{00000000-0005-0000-0000-00005B150000}"/>
    <cellStyle name="Normal 2 10 2 2 4" xfId="5408" xr:uid="{00000000-0005-0000-0000-00005C150000}"/>
    <cellStyle name="Normal 2 10 2 3" xfId="5409" xr:uid="{00000000-0005-0000-0000-00005D150000}"/>
    <cellStyle name="Normal 2 10 2 3 2" xfId="5410" xr:uid="{00000000-0005-0000-0000-00005E150000}"/>
    <cellStyle name="Normal 2 10 2 3 2 2" xfId="5411" xr:uid="{00000000-0005-0000-0000-00005F150000}"/>
    <cellStyle name="Normal 2 10 2 3 2 3" xfId="5412" xr:uid="{00000000-0005-0000-0000-000060150000}"/>
    <cellStyle name="Normal 2 10 2 3 3" xfId="5413" xr:uid="{00000000-0005-0000-0000-000061150000}"/>
    <cellStyle name="Normal 2 10 2 3 4" xfId="5414" xr:uid="{00000000-0005-0000-0000-000062150000}"/>
    <cellStyle name="Normal 2 10 2 4" xfId="5415" xr:uid="{00000000-0005-0000-0000-000063150000}"/>
    <cellStyle name="Normal 2 10 2 4 2" xfId="5416" xr:uid="{00000000-0005-0000-0000-000064150000}"/>
    <cellStyle name="Normal 2 10 2 4 2 2" xfId="5417" xr:uid="{00000000-0005-0000-0000-000065150000}"/>
    <cellStyle name="Normal 2 10 2 4 2 3" xfId="5418" xr:uid="{00000000-0005-0000-0000-000066150000}"/>
    <cellStyle name="Normal 2 10 2 4 3" xfId="5419" xr:uid="{00000000-0005-0000-0000-000067150000}"/>
    <cellStyle name="Normal 2 10 2 4 4" xfId="5420" xr:uid="{00000000-0005-0000-0000-000068150000}"/>
    <cellStyle name="Normal 2 10 2 5" xfId="5421" xr:uid="{00000000-0005-0000-0000-000069150000}"/>
    <cellStyle name="Normal 2 10 2 5 2" xfId="5422" xr:uid="{00000000-0005-0000-0000-00006A150000}"/>
    <cellStyle name="Normal 2 10 2 5 3" xfId="5423" xr:uid="{00000000-0005-0000-0000-00006B150000}"/>
    <cellStyle name="Normal 2 10 2 6" xfId="5424" xr:uid="{00000000-0005-0000-0000-00006C150000}"/>
    <cellStyle name="Normal 2 10 2 7" xfId="5425" xr:uid="{00000000-0005-0000-0000-00006D150000}"/>
    <cellStyle name="Normal 2 10 3" xfId="5426" xr:uid="{00000000-0005-0000-0000-00006E150000}"/>
    <cellStyle name="Normal 2 10 3 2" xfId="5427" xr:uid="{00000000-0005-0000-0000-00006F150000}"/>
    <cellStyle name="Normal 2 10 3 2 2" xfId="5428" xr:uid="{00000000-0005-0000-0000-000070150000}"/>
    <cellStyle name="Normal 2 10 3 2 3" xfId="5429" xr:uid="{00000000-0005-0000-0000-000071150000}"/>
    <cellStyle name="Normal 2 10 3 3" xfId="5430" xr:uid="{00000000-0005-0000-0000-000072150000}"/>
    <cellStyle name="Normal 2 10 3 4" xfId="5431" xr:uid="{00000000-0005-0000-0000-000073150000}"/>
    <cellStyle name="Normal 2 10 4" xfId="5432" xr:uid="{00000000-0005-0000-0000-000074150000}"/>
    <cellStyle name="Normal 2 10 4 2" xfId="5433" xr:uid="{00000000-0005-0000-0000-000075150000}"/>
    <cellStyle name="Normal 2 10 4 2 2" xfId="5434" xr:uid="{00000000-0005-0000-0000-000076150000}"/>
    <cellStyle name="Normal 2 10 4 2 3" xfId="5435" xr:uid="{00000000-0005-0000-0000-000077150000}"/>
    <cellStyle name="Normal 2 10 4 3" xfId="5436" xr:uid="{00000000-0005-0000-0000-000078150000}"/>
    <cellStyle name="Normal 2 10 4 4" xfId="5437" xr:uid="{00000000-0005-0000-0000-000079150000}"/>
    <cellStyle name="Normal 2 10 5" xfId="5438" xr:uid="{00000000-0005-0000-0000-00007A150000}"/>
    <cellStyle name="Normal 2 10 5 2" xfId="5439" xr:uid="{00000000-0005-0000-0000-00007B150000}"/>
    <cellStyle name="Normal 2 10 5 2 2" xfId="5440" xr:uid="{00000000-0005-0000-0000-00007C150000}"/>
    <cellStyle name="Normal 2 10 5 2 3" xfId="5441" xr:uid="{00000000-0005-0000-0000-00007D150000}"/>
    <cellStyle name="Normal 2 10 5 3" xfId="5442" xr:uid="{00000000-0005-0000-0000-00007E150000}"/>
    <cellStyle name="Normal 2 10 5 4" xfId="5443" xr:uid="{00000000-0005-0000-0000-00007F150000}"/>
    <cellStyle name="Normal 2 10 6" xfId="5444" xr:uid="{00000000-0005-0000-0000-000080150000}"/>
    <cellStyle name="Normal 2 10 6 2" xfId="5445" xr:uid="{00000000-0005-0000-0000-000081150000}"/>
    <cellStyle name="Normal 2 10 6 3" xfId="5446" xr:uid="{00000000-0005-0000-0000-000082150000}"/>
    <cellStyle name="Normal 2 10 7" xfId="5447" xr:uid="{00000000-0005-0000-0000-000083150000}"/>
    <cellStyle name="Normal 2 10 8" xfId="5448" xr:uid="{00000000-0005-0000-0000-000084150000}"/>
    <cellStyle name="Normal 2 10 9" xfId="5449" xr:uid="{00000000-0005-0000-0000-000085150000}"/>
    <cellStyle name="Normal 2 11" xfId="5450" xr:uid="{00000000-0005-0000-0000-000086150000}"/>
    <cellStyle name="Normal 2 11 2" xfId="5451" xr:uid="{00000000-0005-0000-0000-000087150000}"/>
    <cellStyle name="Normal 2 11 3" xfId="5452" xr:uid="{00000000-0005-0000-0000-000088150000}"/>
    <cellStyle name="Normal 2 11 4" xfId="43977" xr:uid="{00000000-0005-0000-0000-000089150000}"/>
    <cellStyle name="Normal 2 12" xfId="5453" xr:uid="{00000000-0005-0000-0000-00008A150000}"/>
    <cellStyle name="Normal 2 12 2" xfId="43978" xr:uid="{00000000-0005-0000-0000-00008B150000}"/>
    <cellStyle name="Normal 2 13" xfId="5454" xr:uid="{00000000-0005-0000-0000-00008C150000}"/>
    <cellStyle name="Normal 2 13 2" xfId="43979" xr:uid="{00000000-0005-0000-0000-00008D150000}"/>
    <cellStyle name="Normal 2 14" xfId="5455" xr:uid="{00000000-0005-0000-0000-00008E150000}"/>
    <cellStyle name="Normal 2 14 2" xfId="43980" xr:uid="{00000000-0005-0000-0000-00008F150000}"/>
    <cellStyle name="Normal 2 15" xfId="5456" xr:uid="{00000000-0005-0000-0000-000090150000}"/>
    <cellStyle name="Normal 2 16" xfId="5457" xr:uid="{00000000-0005-0000-0000-000091150000}"/>
    <cellStyle name="Normal 2 17" xfId="43877" xr:uid="{00000000-0005-0000-0000-000092150000}"/>
    <cellStyle name="Normal 2 18" xfId="43895" xr:uid="{00000000-0005-0000-0000-000093150000}"/>
    <cellStyle name="Normal 2 18 2" xfId="43898" xr:uid="{00000000-0005-0000-0000-000094150000}"/>
    <cellStyle name="Normal 2 19" xfId="24" xr:uid="{00000000-0005-0000-0000-000095150000}"/>
    <cellStyle name="Normal 2 19 2" xfId="43981" xr:uid="{00000000-0005-0000-0000-000096150000}"/>
    <cellStyle name="Normal 2 2" xfId="36" xr:uid="{00000000-0005-0000-0000-000097150000}"/>
    <cellStyle name="Normal 2 2 10" xfId="5458" xr:uid="{00000000-0005-0000-0000-000098150000}"/>
    <cellStyle name="Normal 2 2 2" xfId="5459" xr:uid="{00000000-0005-0000-0000-000099150000}"/>
    <cellStyle name="Normal 2 2 2 2" xfId="5460" xr:uid="{00000000-0005-0000-0000-00009A150000}"/>
    <cellStyle name="Normal 2 2 2 2 2" xfId="5461" xr:uid="{00000000-0005-0000-0000-00009B150000}"/>
    <cellStyle name="Normal 2 2 2 2 2 2" xfId="5462" xr:uid="{00000000-0005-0000-0000-00009C150000}"/>
    <cellStyle name="Normal 2 2 2 2 2 3" xfId="5463" xr:uid="{00000000-0005-0000-0000-00009D150000}"/>
    <cellStyle name="Normal 2 2 2 2 3" xfId="5464" xr:uid="{00000000-0005-0000-0000-00009E150000}"/>
    <cellStyle name="Normal 2 2 2 2 4" xfId="5465" xr:uid="{00000000-0005-0000-0000-00009F150000}"/>
    <cellStyle name="Normal 2 2 2 2 5" xfId="44081" xr:uid="{3440FA37-D293-49AC-B8EF-2115F2B0D4B1}"/>
    <cellStyle name="Normal 2 2 2 3" xfId="5466" xr:uid="{00000000-0005-0000-0000-0000A0150000}"/>
    <cellStyle name="Normal 2 2 2 4" xfId="5467" xr:uid="{00000000-0005-0000-0000-0000A1150000}"/>
    <cellStyle name="Normal 2 2 2 4 10" xfId="5468" xr:uid="{00000000-0005-0000-0000-0000A2150000}"/>
    <cellStyle name="Normal 2 2 2 4 2" xfId="5469" xr:uid="{00000000-0005-0000-0000-0000A3150000}"/>
    <cellStyle name="Normal 2 2 2 4 2 2" xfId="5470" xr:uid="{00000000-0005-0000-0000-0000A4150000}"/>
    <cellStyle name="Normal 2 2 2 4 2 2 2" xfId="5471" xr:uid="{00000000-0005-0000-0000-0000A5150000}"/>
    <cellStyle name="Normal 2 2 2 4 2 2 2 2" xfId="5472" xr:uid="{00000000-0005-0000-0000-0000A6150000}"/>
    <cellStyle name="Normal 2 2 2 4 2 2 2 2 2" xfId="5473" xr:uid="{00000000-0005-0000-0000-0000A7150000}"/>
    <cellStyle name="Normal 2 2 2 4 2 2 2 2 3" xfId="5474" xr:uid="{00000000-0005-0000-0000-0000A8150000}"/>
    <cellStyle name="Normal 2 2 2 4 2 2 2 3" xfId="5475" xr:uid="{00000000-0005-0000-0000-0000A9150000}"/>
    <cellStyle name="Normal 2 2 2 4 2 2 2 4" xfId="5476" xr:uid="{00000000-0005-0000-0000-0000AA150000}"/>
    <cellStyle name="Normal 2 2 2 4 2 2 3" xfId="5477" xr:uid="{00000000-0005-0000-0000-0000AB150000}"/>
    <cellStyle name="Normal 2 2 2 4 2 2 3 2" xfId="5478" xr:uid="{00000000-0005-0000-0000-0000AC150000}"/>
    <cellStyle name="Normal 2 2 2 4 2 2 3 2 2" xfId="5479" xr:uid="{00000000-0005-0000-0000-0000AD150000}"/>
    <cellStyle name="Normal 2 2 2 4 2 2 3 2 3" xfId="5480" xr:uid="{00000000-0005-0000-0000-0000AE150000}"/>
    <cellStyle name="Normal 2 2 2 4 2 2 3 3" xfId="5481" xr:uid="{00000000-0005-0000-0000-0000AF150000}"/>
    <cellStyle name="Normal 2 2 2 4 2 2 3 4" xfId="5482" xr:uid="{00000000-0005-0000-0000-0000B0150000}"/>
    <cellStyle name="Normal 2 2 2 4 2 2 4" xfId="5483" xr:uid="{00000000-0005-0000-0000-0000B1150000}"/>
    <cellStyle name="Normal 2 2 2 4 2 2 4 2" xfId="5484" xr:uid="{00000000-0005-0000-0000-0000B2150000}"/>
    <cellStyle name="Normal 2 2 2 4 2 2 4 2 2" xfId="5485" xr:uid="{00000000-0005-0000-0000-0000B3150000}"/>
    <cellStyle name="Normal 2 2 2 4 2 2 4 2 3" xfId="5486" xr:uid="{00000000-0005-0000-0000-0000B4150000}"/>
    <cellStyle name="Normal 2 2 2 4 2 2 4 3" xfId="5487" xr:uid="{00000000-0005-0000-0000-0000B5150000}"/>
    <cellStyle name="Normal 2 2 2 4 2 2 4 4" xfId="5488" xr:uid="{00000000-0005-0000-0000-0000B6150000}"/>
    <cellStyle name="Normal 2 2 2 4 2 2 5" xfId="5489" xr:uid="{00000000-0005-0000-0000-0000B7150000}"/>
    <cellStyle name="Normal 2 2 2 4 2 2 5 2" xfId="5490" xr:uid="{00000000-0005-0000-0000-0000B8150000}"/>
    <cellStyle name="Normal 2 2 2 4 2 2 5 3" xfId="5491" xr:uid="{00000000-0005-0000-0000-0000B9150000}"/>
    <cellStyle name="Normal 2 2 2 4 2 2 6" xfId="5492" xr:uid="{00000000-0005-0000-0000-0000BA150000}"/>
    <cellStyle name="Normal 2 2 2 4 2 2 7" xfId="5493" xr:uid="{00000000-0005-0000-0000-0000BB150000}"/>
    <cellStyle name="Normal 2 2 2 4 2 3" xfId="5494" xr:uid="{00000000-0005-0000-0000-0000BC150000}"/>
    <cellStyle name="Normal 2 2 2 4 2 3 2" xfId="5495" xr:uid="{00000000-0005-0000-0000-0000BD150000}"/>
    <cellStyle name="Normal 2 2 2 4 2 3 2 2" xfId="5496" xr:uid="{00000000-0005-0000-0000-0000BE150000}"/>
    <cellStyle name="Normal 2 2 2 4 2 3 2 3" xfId="5497" xr:uid="{00000000-0005-0000-0000-0000BF150000}"/>
    <cellStyle name="Normal 2 2 2 4 2 3 3" xfId="5498" xr:uid="{00000000-0005-0000-0000-0000C0150000}"/>
    <cellStyle name="Normal 2 2 2 4 2 3 4" xfId="5499" xr:uid="{00000000-0005-0000-0000-0000C1150000}"/>
    <cellStyle name="Normal 2 2 2 4 2 4" xfId="5500" xr:uid="{00000000-0005-0000-0000-0000C2150000}"/>
    <cellStyle name="Normal 2 2 2 4 2 4 2" xfId="5501" xr:uid="{00000000-0005-0000-0000-0000C3150000}"/>
    <cellStyle name="Normal 2 2 2 4 2 4 2 2" xfId="5502" xr:uid="{00000000-0005-0000-0000-0000C4150000}"/>
    <cellStyle name="Normal 2 2 2 4 2 4 2 3" xfId="5503" xr:uid="{00000000-0005-0000-0000-0000C5150000}"/>
    <cellStyle name="Normal 2 2 2 4 2 4 3" xfId="5504" xr:uid="{00000000-0005-0000-0000-0000C6150000}"/>
    <cellStyle name="Normal 2 2 2 4 2 4 4" xfId="5505" xr:uid="{00000000-0005-0000-0000-0000C7150000}"/>
    <cellStyle name="Normal 2 2 2 4 2 5" xfId="5506" xr:uid="{00000000-0005-0000-0000-0000C8150000}"/>
    <cellStyle name="Normal 2 2 2 4 2 5 2" xfId="5507" xr:uid="{00000000-0005-0000-0000-0000C9150000}"/>
    <cellStyle name="Normal 2 2 2 4 2 5 2 2" xfId="5508" xr:uid="{00000000-0005-0000-0000-0000CA150000}"/>
    <cellStyle name="Normal 2 2 2 4 2 5 2 3" xfId="5509" xr:uid="{00000000-0005-0000-0000-0000CB150000}"/>
    <cellStyle name="Normal 2 2 2 4 2 5 3" xfId="5510" xr:uid="{00000000-0005-0000-0000-0000CC150000}"/>
    <cellStyle name="Normal 2 2 2 4 2 5 4" xfId="5511" xr:uid="{00000000-0005-0000-0000-0000CD150000}"/>
    <cellStyle name="Normal 2 2 2 4 2 6" xfId="5512" xr:uid="{00000000-0005-0000-0000-0000CE150000}"/>
    <cellStyle name="Normal 2 2 2 4 2 6 2" xfId="5513" xr:uid="{00000000-0005-0000-0000-0000CF150000}"/>
    <cellStyle name="Normal 2 2 2 4 2 6 3" xfId="5514" xr:uid="{00000000-0005-0000-0000-0000D0150000}"/>
    <cellStyle name="Normal 2 2 2 4 2 7" xfId="5515" xr:uid="{00000000-0005-0000-0000-0000D1150000}"/>
    <cellStyle name="Normal 2 2 2 4 2 8" xfId="5516" xr:uid="{00000000-0005-0000-0000-0000D2150000}"/>
    <cellStyle name="Normal 2 2 2 4 2 9" xfId="5517" xr:uid="{00000000-0005-0000-0000-0000D3150000}"/>
    <cellStyle name="Normal 2 2 2 4 3" xfId="5518" xr:uid="{00000000-0005-0000-0000-0000D4150000}"/>
    <cellStyle name="Normal 2 2 2 4 3 2" xfId="5519" xr:uid="{00000000-0005-0000-0000-0000D5150000}"/>
    <cellStyle name="Normal 2 2 2 4 3 2 2" xfId="5520" xr:uid="{00000000-0005-0000-0000-0000D6150000}"/>
    <cellStyle name="Normal 2 2 2 4 3 2 2 2" xfId="5521" xr:uid="{00000000-0005-0000-0000-0000D7150000}"/>
    <cellStyle name="Normal 2 2 2 4 3 2 2 3" xfId="5522" xr:uid="{00000000-0005-0000-0000-0000D8150000}"/>
    <cellStyle name="Normal 2 2 2 4 3 2 3" xfId="5523" xr:uid="{00000000-0005-0000-0000-0000D9150000}"/>
    <cellStyle name="Normal 2 2 2 4 3 2 4" xfId="5524" xr:uid="{00000000-0005-0000-0000-0000DA150000}"/>
    <cellStyle name="Normal 2 2 2 4 3 3" xfId="5525" xr:uid="{00000000-0005-0000-0000-0000DB150000}"/>
    <cellStyle name="Normal 2 2 2 4 3 3 2" xfId="5526" xr:uid="{00000000-0005-0000-0000-0000DC150000}"/>
    <cellStyle name="Normal 2 2 2 4 3 3 2 2" xfId="5527" xr:uid="{00000000-0005-0000-0000-0000DD150000}"/>
    <cellStyle name="Normal 2 2 2 4 3 3 2 3" xfId="5528" xr:uid="{00000000-0005-0000-0000-0000DE150000}"/>
    <cellStyle name="Normal 2 2 2 4 3 3 3" xfId="5529" xr:uid="{00000000-0005-0000-0000-0000DF150000}"/>
    <cellStyle name="Normal 2 2 2 4 3 3 4" xfId="5530" xr:uid="{00000000-0005-0000-0000-0000E0150000}"/>
    <cellStyle name="Normal 2 2 2 4 3 4" xfId="5531" xr:uid="{00000000-0005-0000-0000-0000E1150000}"/>
    <cellStyle name="Normal 2 2 2 4 3 4 2" xfId="5532" xr:uid="{00000000-0005-0000-0000-0000E2150000}"/>
    <cellStyle name="Normal 2 2 2 4 3 4 2 2" xfId="5533" xr:uid="{00000000-0005-0000-0000-0000E3150000}"/>
    <cellStyle name="Normal 2 2 2 4 3 4 2 3" xfId="5534" xr:uid="{00000000-0005-0000-0000-0000E4150000}"/>
    <cellStyle name="Normal 2 2 2 4 3 4 3" xfId="5535" xr:uid="{00000000-0005-0000-0000-0000E5150000}"/>
    <cellStyle name="Normal 2 2 2 4 3 4 4" xfId="5536" xr:uid="{00000000-0005-0000-0000-0000E6150000}"/>
    <cellStyle name="Normal 2 2 2 4 3 5" xfId="5537" xr:uid="{00000000-0005-0000-0000-0000E7150000}"/>
    <cellStyle name="Normal 2 2 2 4 3 5 2" xfId="5538" xr:uid="{00000000-0005-0000-0000-0000E8150000}"/>
    <cellStyle name="Normal 2 2 2 4 3 5 3" xfId="5539" xr:uid="{00000000-0005-0000-0000-0000E9150000}"/>
    <cellStyle name="Normal 2 2 2 4 3 6" xfId="5540" xr:uid="{00000000-0005-0000-0000-0000EA150000}"/>
    <cellStyle name="Normal 2 2 2 4 3 7" xfId="5541" xr:uid="{00000000-0005-0000-0000-0000EB150000}"/>
    <cellStyle name="Normal 2 2 2 4 4" xfId="5542" xr:uid="{00000000-0005-0000-0000-0000EC150000}"/>
    <cellStyle name="Normal 2 2 2 4 4 2" xfId="5543" xr:uid="{00000000-0005-0000-0000-0000ED150000}"/>
    <cellStyle name="Normal 2 2 2 4 4 2 2" xfId="5544" xr:uid="{00000000-0005-0000-0000-0000EE150000}"/>
    <cellStyle name="Normal 2 2 2 4 4 2 3" xfId="5545" xr:uid="{00000000-0005-0000-0000-0000EF150000}"/>
    <cellStyle name="Normal 2 2 2 4 4 3" xfId="5546" xr:uid="{00000000-0005-0000-0000-0000F0150000}"/>
    <cellStyle name="Normal 2 2 2 4 4 4" xfId="5547" xr:uid="{00000000-0005-0000-0000-0000F1150000}"/>
    <cellStyle name="Normal 2 2 2 4 5" xfId="5548" xr:uid="{00000000-0005-0000-0000-0000F2150000}"/>
    <cellStyle name="Normal 2 2 2 4 5 2" xfId="5549" xr:uid="{00000000-0005-0000-0000-0000F3150000}"/>
    <cellStyle name="Normal 2 2 2 4 5 2 2" xfId="5550" xr:uid="{00000000-0005-0000-0000-0000F4150000}"/>
    <cellStyle name="Normal 2 2 2 4 5 2 3" xfId="5551" xr:uid="{00000000-0005-0000-0000-0000F5150000}"/>
    <cellStyle name="Normal 2 2 2 4 5 3" xfId="5552" xr:uid="{00000000-0005-0000-0000-0000F6150000}"/>
    <cellStyle name="Normal 2 2 2 4 5 4" xfId="5553" xr:uid="{00000000-0005-0000-0000-0000F7150000}"/>
    <cellStyle name="Normal 2 2 2 4 6" xfId="5554" xr:uid="{00000000-0005-0000-0000-0000F8150000}"/>
    <cellStyle name="Normal 2 2 2 4 6 2" xfId="5555" xr:uid="{00000000-0005-0000-0000-0000F9150000}"/>
    <cellStyle name="Normal 2 2 2 4 6 2 2" xfId="5556" xr:uid="{00000000-0005-0000-0000-0000FA150000}"/>
    <cellStyle name="Normal 2 2 2 4 6 2 3" xfId="5557" xr:uid="{00000000-0005-0000-0000-0000FB150000}"/>
    <cellStyle name="Normal 2 2 2 4 6 3" xfId="5558" xr:uid="{00000000-0005-0000-0000-0000FC150000}"/>
    <cellStyle name="Normal 2 2 2 4 6 4" xfId="5559" xr:uid="{00000000-0005-0000-0000-0000FD150000}"/>
    <cellStyle name="Normal 2 2 2 4 7" xfId="5560" xr:uid="{00000000-0005-0000-0000-0000FE150000}"/>
    <cellStyle name="Normal 2 2 2 4 7 2" xfId="5561" xr:uid="{00000000-0005-0000-0000-0000FF150000}"/>
    <cellStyle name="Normal 2 2 2 4 7 3" xfId="5562" xr:uid="{00000000-0005-0000-0000-000000160000}"/>
    <cellStyle name="Normal 2 2 2 4 8" xfId="5563" xr:uid="{00000000-0005-0000-0000-000001160000}"/>
    <cellStyle name="Normal 2 2 2 4 9" xfId="5564" xr:uid="{00000000-0005-0000-0000-000002160000}"/>
    <cellStyle name="Normal 2 2 2 5" xfId="5565" xr:uid="{00000000-0005-0000-0000-000003160000}"/>
    <cellStyle name="Normal 2 2 2 5 2" xfId="5566" xr:uid="{00000000-0005-0000-0000-000004160000}"/>
    <cellStyle name="Normal 2 2 2 5 3" xfId="5567" xr:uid="{00000000-0005-0000-0000-000005160000}"/>
    <cellStyle name="Normal 2 2 2 6" xfId="5568" xr:uid="{00000000-0005-0000-0000-000006160000}"/>
    <cellStyle name="Normal 2 2 2 7" xfId="43917" xr:uid="{00000000-0005-0000-0000-000007160000}"/>
    <cellStyle name="Normal 2 2 3" xfId="5569" xr:uid="{00000000-0005-0000-0000-000008160000}"/>
    <cellStyle name="Normal 2 2 3 2" xfId="5570" xr:uid="{00000000-0005-0000-0000-000009160000}"/>
    <cellStyle name="Normal 2 2 3 2 10" xfId="5571" xr:uid="{00000000-0005-0000-0000-00000A160000}"/>
    <cellStyle name="Normal 2 2 3 2 10 2" xfId="5572" xr:uid="{00000000-0005-0000-0000-00000B160000}"/>
    <cellStyle name="Normal 2 2 3 2 10 2 2" xfId="5573" xr:uid="{00000000-0005-0000-0000-00000C160000}"/>
    <cellStyle name="Normal 2 2 3 2 10 2 2 2" xfId="5574" xr:uid="{00000000-0005-0000-0000-00000D160000}"/>
    <cellStyle name="Normal 2 2 3 2 10 2 2 3" xfId="5575" xr:uid="{00000000-0005-0000-0000-00000E160000}"/>
    <cellStyle name="Normal 2 2 3 2 10 2 3" xfId="5576" xr:uid="{00000000-0005-0000-0000-00000F160000}"/>
    <cellStyle name="Normal 2 2 3 2 10 2 4" xfId="5577" xr:uid="{00000000-0005-0000-0000-000010160000}"/>
    <cellStyle name="Normal 2 2 3 2 10 3" xfId="5578" xr:uid="{00000000-0005-0000-0000-000011160000}"/>
    <cellStyle name="Normal 2 2 3 2 10 3 2" xfId="5579" xr:uid="{00000000-0005-0000-0000-000012160000}"/>
    <cellStyle name="Normal 2 2 3 2 10 3 2 2" xfId="5580" xr:uid="{00000000-0005-0000-0000-000013160000}"/>
    <cellStyle name="Normal 2 2 3 2 10 3 2 3" xfId="5581" xr:uid="{00000000-0005-0000-0000-000014160000}"/>
    <cellStyle name="Normal 2 2 3 2 10 3 3" xfId="5582" xr:uid="{00000000-0005-0000-0000-000015160000}"/>
    <cellStyle name="Normal 2 2 3 2 10 3 4" xfId="5583" xr:uid="{00000000-0005-0000-0000-000016160000}"/>
    <cellStyle name="Normal 2 2 3 2 10 4" xfId="5584" xr:uid="{00000000-0005-0000-0000-000017160000}"/>
    <cellStyle name="Normal 2 2 3 2 10 4 2" xfId="5585" xr:uid="{00000000-0005-0000-0000-000018160000}"/>
    <cellStyle name="Normal 2 2 3 2 10 4 2 2" xfId="5586" xr:uid="{00000000-0005-0000-0000-000019160000}"/>
    <cellStyle name="Normal 2 2 3 2 10 4 2 3" xfId="5587" xr:uid="{00000000-0005-0000-0000-00001A160000}"/>
    <cellStyle name="Normal 2 2 3 2 10 4 3" xfId="5588" xr:uid="{00000000-0005-0000-0000-00001B160000}"/>
    <cellStyle name="Normal 2 2 3 2 10 4 4" xfId="5589" xr:uid="{00000000-0005-0000-0000-00001C160000}"/>
    <cellStyle name="Normal 2 2 3 2 10 5" xfId="5590" xr:uid="{00000000-0005-0000-0000-00001D160000}"/>
    <cellStyle name="Normal 2 2 3 2 10 5 2" xfId="5591" xr:uid="{00000000-0005-0000-0000-00001E160000}"/>
    <cellStyle name="Normal 2 2 3 2 10 5 3" xfId="5592" xr:uid="{00000000-0005-0000-0000-00001F160000}"/>
    <cellStyle name="Normal 2 2 3 2 10 6" xfId="5593" xr:uid="{00000000-0005-0000-0000-000020160000}"/>
    <cellStyle name="Normal 2 2 3 2 10 7" xfId="5594" xr:uid="{00000000-0005-0000-0000-000021160000}"/>
    <cellStyle name="Normal 2 2 3 2 10 8" xfId="5595" xr:uid="{00000000-0005-0000-0000-000022160000}"/>
    <cellStyle name="Normal 2 2 3 2 11" xfId="5596" xr:uid="{00000000-0005-0000-0000-000023160000}"/>
    <cellStyle name="Normal 2 2 3 2 11 2" xfId="5597" xr:uid="{00000000-0005-0000-0000-000024160000}"/>
    <cellStyle name="Normal 2 2 3 2 11 2 2" xfId="5598" xr:uid="{00000000-0005-0000-0000-000025160000}"/>
    <cellStyle name="Normal 2 2 3 2 11 2 3" xfId="5599" xr:uid="{00000000-0005-0000-0000-000026160000}"/>
    <cellStyle name="Normal 2 2 3 2 11 3" xfId="5600" xr:uid="{00000000-0005-0000-0000-000027160000}"/>
    <cellStyle name="Normal 2 2 3 2 11 4" xfId="5601" xr:uid="{00000000-0005-0000-0000-000028160000}"/>
    <cellStyle name="Normal 2 2 3 2 11 5" xfId="5602" xr:uid="{00000000-0005-0000-0000-000029160000}"/>
    <cellStyle name="Normal 2 2 3 2 12" xfId="5603" xr:uid="{00000000-0005-0000-0000-00002A160000}"/>
    <cellStyle name="Normal 2 2 3 2 12 2" xfId="5604" xr:uid="{00000000-0005-0000-0000-00002B160000}"/>
    <cellStyle name="Normal 2 2 3 2 12 2 2" xfId="5605" xr:uid="{00000000-0005-0000-0000-00002C160000}"/>
    <cellStyle name="Normal 2 2 3 2 12 2 3" xfId="5606" xr:uid="{00000000-0005-0000-0000-00002D160000}"/>
    <cellStyle name="Normal 2 2 3 2 12 3" xfId="5607" xr:uid="{00000000-0005-0000-0000-00002E160000}"/>
    <cellStyle name="Normal 2 2 3 2 12 4" xfId="5608" xr:uid="{00000000-0005-0000-0000-00002F160000}"/>
    <cellStyle name="Normal 2 2 3 2 13" xfId="5609" xr:uid="{00000000-0005-0000-0000-000030160000}"/>
    <cellStyle name="Normal 2 2 3 2 13 2" xfId="5610" xr:uid="{00000000-0005-0000-0000-000031160000}"/>
    <cellStyle name="Normal 2 2 3 2 13 2 2" xfId="5611" xr:uid="{00000000-0005-0000-0000-000032160000}"/>
    <cellStyle name="Normal 2 2 3 2 13 2 3" xfId="5612" xr:uid="{00000000-0005-0000-0000-000033160000}"/>
    <cellStyle name="Normal 2 2 3 2 13 3" xfId="5613" xr:uid="{00000000-0005-0000-0000-000034160000}"/>
    <cellStyle name="Normal 2 2 3 2 13 4" xfId="5614" xr:uid="{00000000-0005-0000-0000-000035160000}"/>
    <cellStyle name="Normal 2 2 3 2 14" xfId="5615" xr:uid="{00000000-0005-0000-0000-000036160000}"/>
    <cellStyle name="Normal 2 2 3 2 14 2" xfId="5616" xr:uid="{00000000-0005-0000-0000-000037160000}"/>
    <cellStyle name="Normal 2 2 3 2 14 3" xfId="5617" xr:uid="{00000000-0005-0000-0000-000038160000}"/>
    <cellStyle name="Normal 2 2 3 2 15" xfId="5618" xr:uid="{00000000-0005-0000-0000-000039160000}"/>
    <cellStyle name="Normal 2 2 3 2 16" xfId="5619" xr:uid="{00000000-0005-0000-0000-00003A160000}"/>
    <cellStyle name="Normal 2 2 3 2 17" xfId="5620" xr:uid="{00000000-0005-0000-0000-00003B160000}"/>
    <cellStyle name="Normal 2 2 3 2 18" xfId="5621" xr:uid="{00000000-0005-0000-0000-00003C160000}"/>
    <cellStyle name="Normal 2 2 3 2 19" xfId="5622" xr:uid="{00000000-0005-0000-0000-00003D160000}"/>
    <cellStyle name="Normal 2 2 3 2 2" xfId="5623" xr:uid="{00000000-0005-0000-0000-00003E160000}"/>
    <cellStyle name="Normal 2 2 3 2 2 10" xfId="5624" xr:uid="{00000000-0005-0000-0000-00003F160000}"/>
    <cellStyle name="Normal 2 2 3 2 2 11" xfId="5625" xr:uid="{00000000-0005-0000-0000-000040160000}"/>
    <cellStyle name="Normal 2 2 3 2 2 2" xfId="5626" xr:uid="{00000000-0005-0000-0000-000041160000}"/>
    <cellStyle name="Normal 2 2 3 2 2 2 10" xfId="5627" xr:uid="{00000000-0005-0000-0000-000042160000}"/>
    <cellStyle name="Normal 2 2 3 2 2 2 2" xfId="5628" xr:uid="{00000000-0005-0000-0000-000043160000}"/>
    <cellStyle name="Normal 2 2 3 2 2 2 2 2" xfId="5629" xr:uid="{00000000-0005-0000-0000-000044160000}"/>
    <cellStyle name="Normal 2 2 3 2 2 2 2 2 2" xfId="5630" xr:uid="{00000000-0005-0000-0000-000045160000}"/>
    <cellStyle name="Normal 2 2 3 2 2 2 2 2 2 2" xfId="5631" xr:uid="{00000000-0005-0000-0000-000046160000}"/>
    <cellStyle name="Normal 2 2 3 2 2 2 2 2 2 2 2" xfId="5632" xr:uid="{00000000-0005-0000-0000-000047160000}"/>
    <cellStyle name="Normal 2 2 3 2 2 2 2 2 2 2 3" xfId="5633" xr:uid="{00000000-0005-0000-0000-000048160000}"/>
    <cellStyle name="Normal 2 2 3 2 2 2 2 2 2 3" xfId="5634" xr:uid="{00000000-0005-0000-0000-000049160000}"/>
    <cellStyle name="Normal 2 2 3 2 2 2 2 2 2 4" xfId="5635" xr:uid="{00000000-0005-0000-0000-00004A160000}"/>
    <cellStyle name="Normal 2 2 3 2 2 2 2 2 3" xfId="5636" xr:uid="{00000000-0005-0000-0000-00004B160000}"/>
    <cellStyle name="Normal 2 2 3 2 2 2 2 2 3 2" xfId="5637" xr:uid="{00000000-0005-0000-0000-00004C160000}"/>
    <cellStyle name="Normal 2 2 3 2 2 2 2 2 3 2 2" xfId="5638" xr:uid="{00000000-0005-0000-0000-00004D160000}"/>
    <cellStyle name="Normal 2 2 3 2 2 2 2 2 3 2 3" xfId="5639" xr:uid="{00000000-0005-0000-0000-00004E160000}"/>
    <cellStyle name="Normal 2 2 3 2 2 2 2 2 3 3" xfId="5640" xr:uid="{00000000-0005-0000-0000-00004F160000}"/>
    <cellStyle name="Normal 2 2 3 2 2 2 2 2 3 4" xfId="5641" xr:uid="{00000000-0005-0000-0000-000050160000}"/>
    <cellStyle name="Normal 2 2 3 2 2 2 2 2 4" xfId="5642" xr:uid="{00000000-0005-0000-0000-000051160000}"/>
    <cellStyle name="Normal 2 2 3 2 2 2 2 2 4 2" xfId="5643" xr:uid="{00000000-0005-0000-0000-000052160000}"/>
    <cellStyle name="Normal 2 2 3 2 2 2 2 2 4 2 2" xfId="5644" xr:uid="{00000000-0005-0000-0000-000053160000}"/>
    <cellStyle name="Normal 2 2 3 2 2 2 2 2 4 2 3" xfId="5645" xr:uid="{00000000-0005-0000-0000-000054160000}"/>
    <cellStyle name="Normal 2 2 3 2 2 2 2 2 4 3" xfId="5646" xr:uid="{00000000-0005-0000-0000-000055160000}"/>
    <cellStyle name="Normal 2 2 3 2 2 2 2 2 4 4" xfId="5647" xr:uid="{00000000-0005-0000-0000-000056160000}"/>
    <cellStyle name="Normal 2 2 3 2 2 2 2 2 5" xfId="5648" xr:uid="{00000000-0005-0000-0000-000057160000}"/>
    <cellStyle name="Normal 2 2 3 2 2 2 2 2 5 2" xfId="5649" xr:uid="{00000000-0005-0000-0000-000058160000}"/>
    <cellStyle name="Normal 2 2 3 2 2 2 2 2 5 3" xfId="5650" xr:uid="{00000000-0005-0000-0000-000059160000}"/>
    <cellStyle name="Normal 2 2 3 2 2 2 2 2 6" xfId="5651" xr:uid="{00000000-0005-0000-0000-00005A160000}"/>
    <cellStyle name="Normal 2 2 3 2 2 2 2 2 7" xfId="5652" xr:uid="{00000000-0005-0000-0000-00005B160000}"/>
    <cellStyle name="Normal 2 2 3 2 2 2 2 3" xfId="5653" xr:uid="{00000000-0005-0000-0000-00005C160000}"/>
    <cellStyle name="Normal 2 2 3 2 2 2 2 3 2" xfId="5654" xr:uid="{00000000-0005-0000-0000-00005D160000}"/>
    <cellStyle name="Normal 2 2 3 2 2 2 2 3 2 2" xfId="5655" xr:uid="{00000000-0005-0000-0000-00005E160000}"/>
    <cellStyle name="Normal 2 2 3 2 2 2 2 3 2 3" xfId="5656" xr:uid="{00000000-0005-0000-0000-00005F160000}"/>
    <cellStyle name="Normal 2 2 3 2 2 2 2 3 3" xfId="5657" xr:uid="{00000000-0005-0000-0000-000060160000}"/>
    <cellStyle name="Normal 2 2 3 2 2 2 2 3 4" xfId="5658" xr:uid="{00000000-0005-0000-0000-000061160000}"/>
    <cellStyle name="Normal 2 2 3 2 2 2 2 4" xfId="5659" xr:uid="{00000000-0005-0000-0000-000062160000}"/>
    <cellStyle name="Normal 2 2 3 2 2 2 2 4 2" xfId="5660" xr:uid="{00000000-0005-0000-0000-000063160000}"/>
    <cellStyle name="Normal 2 2 3 2 2 2 2 4 2 2" xfId="5661" xr:uid="{00000000-0005-0000-0000-000064160000}"/>
    <cellStyle name="Normal 2 2 3 2 2 2 2 4 2 3" xfId="5662" xr:uid="{00000000-0005-0000-0000-000065160000}"/>
    <cellStyle name="Normal 2 2 3 2 2 2 2 4 3" xfId="5663" xr:uid="{00000000-0005-0000-0000-000066160000}"/>
    <cellStyle name="Normal 2 2 3 2 2 2 2 4 4" xfId="5664" xr:uid="{00000000-0005-0000-0000-000067160000}"/>
    <cellStyle name="Normal 2 2 3 2 2 2 2 5" xfId="5665" xr:uid="{00000000-0005-0000-0000-000068160000}"/>
    <cellStyle name="Normal 2 2 3 2 2 2 2 5 2" xfId="5666" xr:uid="{00000000-0005-0000-0000-000069160000}"/>
    <cellStyle name="Normal 2 2 3 2 2 2 2 5 2 2" xfId="5667" xr:uid="{00000000-0005-0000-0000-00006A160000}"/>
    <cellStyle name="Normal 2 2 3 2 2 2 2 5 2 3" xfId="5668" xr:uid="{00000000-0005-0000-0000-00006B160000}"/>
    <cellStyle name="Normal 2 2 3 2 2 2 2 5 3" xfId="5669" xr:uid="{00000000-0005-0000-0000-00006C160000}"/>
    <cellStyle name="Normal 2 2 3 2 2 2 2 5 4" xfId="5670" xr:uid="{00000000-0005-0000-0000-00006D160000}"/>
    <cellStyle name="Normal 2 2 3 2 2 2 2 6" xfId="5671" xr:uid="{00000000-0005-0000-0000-00006E160000}"/>
    <cellStyle name="Normal 2 2 3 2 2 2 2 6 2" xfId="5672" xr:uid="{00000000-0005-0000-0000-00006F160000}"/>
    <cellStyle name="Normal 2 2 3 2 2 2 2 6 3" xfId="5673" xr:uid="{00000000-0005-0000-0000-000070160000}"/>
    <cellStyle name="Normal 2 2 3 2 2 2 2 7" xfId="5674" xr:uid="{00000000-0005-0000-0000-000071160000}"/>
    <cellStyle name="Normal 2 2 3 2 2 2 2 8" xfId="5675" xr:uid="{00000000-0005-0000-0000-000072160000}"/>
    <cellStyle name="Normal 2 2 3 2 2 2 2 9" xfId="5676" xr:uid="{00000000-0005-0000-0000-000073160000}"/>
    <cellStyle name="Normal 2 2 3 2 2 2 3" xfId="5677" xr:uid="{00000000-0005-0000-0000-000074160000}"/>
    <cellStyle name="Normal 2 2 3 2 2 2 3 2" xfId="5678" xr:uid="{00000000-0005-0000-0000-000075160000}"/>
    <cellStyle name="Normal 2 2 3 2 2 2 3 2 2" xfId="5679" xr:uid="{00000000-0005-0000-0000-000076160000}"/>
    <cellStyle name="Normal 2 2 3 2 2 2 3 2 2 2" xfId="5680" xr:uid="{00000000-0005-0000-0000-000077160000}"/>
    <cellStyle name="Normal 2 2 3 2 2 2 3 2 2 3" xfId="5681" xr:uid="{00000000-0005-0000-0000-000078160000}"/>
    <cellStyle name="Normal 2 2 3 2 2 2 3 2 3" xfId="5682" xr:uid="{00000000-0005-0000-0000-000079160000}"/>
    <cellStyle name="Normal 2 2 3 2 2 2 3 2 4" xfId="5683" xr:uid="{00000000-0005-0000-0000-00007A160000}"/>
    <cellStyle name="Normal 2 2 3 2 2 2 3 3" xfId="5684" xr:uid="{00000000-0005-0000-0000-00007B160000}"/>
    <cellStyle name="Normal 2 2 3 2 2 2 3 3 2" xfId="5685" xr:uid="{00000000-0005-0000-0000-00007C160000}"/>
    <cellStyle name="Normal 2 2 3 2 2 2 3 3 2 2" xfId="5686" xr:uid="{00000000-0005-0000-0000-00007D160000}"/>
    <cellStyle name="Normal 2 2 3 2 2 2 3 3 2 3" xfId="5687" xr:uid="{00000000-0005-0000-0000-00007E160000}"/>
    <cellStyle name="Normal 2 2 3 2 2 2 3 3 3" xfId="5688" xr:uid="{00000000-0005-0000-0000-00007F160000}"/>
    <cellStyle name="Normal 2 2 3 2 2 2 3 3 4" xfId="5689" xr:uid="{00000000-0005-0000-0000-000080160000}"/>
    <cellStyle name="Normal 2 2 3 2 2 2 3 4" xfId="5690" xr:uid="{00000000-0005-0000-0000-000081160000}"/>
    <cellStyle name="Normal 2 2 3 2 2 2 3 4 2" xfId="5691" xr:uid="{00000000-0005-0000-0000-000082160000}"/>
    <cellStyle name="Normal 2 2 3 2 2 2 3 4 2 2" xfId="5692" xr:uid="{00000000-0005-0000-0000-000083160000}"/>
    <cellStyle name="Normal 2 2 3 2 2 2 3 4 2 3" xfId="5693" xr:uid="{00000000-0005-0000-0000-000084160000}"/>
    <cellStyle name="Normal 2 2 3 2 2 2 3 4 3" xfId="5694" xr:uid="{00000000-0005-0000-0000-000085160000}"/>
    <cellStyle name="Normal 2 2 3 2 2 2 3 4 4" xfId="5695" xr:uid="{00000000-0005-0000-0000-000086160000}"/>
    <cellStyle name="Normal 2 2 3 2 2 2 3 5" xfId="5696" xr:uid="{00000000-0005-0000-0000-000087160000}"/>
    <cellStyle name="Normal 2 2 3 2 2 2 3 5 2" xfId="5697" xr:uid="{00000000-0005-0000-0000-000088160000}"/>
    <cellStyle name="Normal 2 2 3 2 2 2 3 5 3" xfId="5698" xr:uid="{00000000-0005-0000-0000-000089160000}"/>
    <cellStyle name="Normal 2 2 3 2 2 2 3 6" xfId="5699" xr:uid="{00000000-0005-0000-0000-00008A160000}"/>
    <cellStyle name="Normal 2 2 3 2 2 2 3 7" xfId="5700" xr:uid="{00000000-0005-0000-0000-00008B160000}"/>
    <cellStyle name="Normal 2 2 3 2 2 2 4" xfId="5701" xr:uid="{00000000-0005-0000-0000-00008C160000}"/>
    <cellStyle name="Normal 2 2 3 2 2 2 4 2" xfId="5702" xr:uid="{00000000-0005-0000-0000-00008D160000}"/>
    <cellStyle name="Normal 2 2 3 2 2 2 4 2 2" xfId="5703" xr:uid="{00000000-0005-0000-0000-00008E160000}"/>
    <cellStyle name="Normal 2 2 3 2 2 2 4 2 3" xfId="5704" xr:uid="{00000000-0005-0000-0000-00008F160000}"/>
    <cellStyle name="Normal 2 2 3 2 2 2 4 3" xfId="5705" xr:uid="{00000000-0005-0000-0000-000090160000}"/>
    <cellStyle name="Normal 2 2 3 2 2 2 4 4" xfId="5706" xr:uid="{00000000-0005-0000-0000-000091160000}"/>
    <cellStyle name="Normal 2 2 3 2 2 2 5" xfId="5707" xr:uid="{00000000-0005-0000-0000-000092160000}"/>
    <cellStyle name="Normal 2 2 3 2 2 2 5 2" xfId="5708" xr:uid="{00000000-0005-0000-0000-000093160000}"/>
    <cellStyle name="Normal 2 2 3 2 2 2 5 2 2" xfId="5709" xr:uid="{00000000-0005-0000-0000-000094160000}"/>
    <cellStyle name="Normal 2 2 3 2 2 2 5 2 3" xfId="5710" xr:uid="{00000000-0005-0000-0000-000095160000}"/>
    <cellStyle name="Normal 2 2 3 2 2 2 5 3" xfId="5711" xr:uid="{00000000-0005-0000-0000-000096160000}"/>
    <cellStyle name="Normal 2 2 3 2 2 2 5 4" xfId="5712" xr:uid="{00000000-0005-0000-0000-000097160000}"/>
    <cellStyle name="Normal 2 2 3 2 2 2 6" xfId="5713" xr:uid="{00000000-0005-0000-0000-000098160000}"/>
    <cellStyle name="Normal 2 2 3 2 2 2 6 2" xfId="5714" xr:uid="{00000000-0005-0000-0000-000099160000}"/>
    <cellStyle name="Normal 2 2 3 2 2 2 6 2 2" xfId="5715" xr:uid="{00000000-0005-0000-0000-00009A160000}"/>
    <cellStyle name="Normal 2 2 3 2 2 2 6 2 3" xfId="5716" xr:uid="{00000000-0005-0000-0000-00009B160000}"/>
    <cellStyle name="Normal 2 2 3 2 2 2 6 3" xfId="5717" xr:uid="{00000000-0005-0000-0000-00009C160000}"/>
    <cellStyle name="Normal 2 2 3 2 2 2 6 4" xfId="5718" xr:uid="{00000000-0005-0000-0000-00009D160000}"/>
    <cellStyle name="Normal 2 2 3 2 2 2 7" xfId="5719" xr:uid="{00000000-0005-0000-0000-00009E160000}"/>
    <cellStyle name="Normal 2 2 3 2 2 2 7 2" xfId="5720" xr:uid="{00000000-0005-0000-0000-00009F160000}"/>
    <cellStyle name="Normal 2 2 3 2 2 2 7 3" xfId="5721" xr:uid="{00000000-0005-0000-0000-0000A0160000}"/>
    <cellStyle name="Normal 2 2 3 2 2 2 8" xfId="5722" xr:uid="{00000000-0005-0000-0000-0000A1160000}"/>
    <cellStyle name="Normal 2 2 3 2 2 2 9" xfId="5723" xr:uid="{00000000-0005-0000-0000-0000A2160000}"/>
    <cellStyle name="Normal 2 2 3 2 2 3" xfId="5724" xr:uid="{00000000-0005-0000-0000-0000A3160000}"/>
    <cellStyle name="Normal 2 2 3 2 2 3 2" xfId="5725" xr:uid="{00000000-0005-0000-0000-0000A4160000}"/>
    <cellStyle name="Normal 2 2 3 2 2 3 2 2" xfId="5726" xr:uid="{00000000-0005-0000-0000-0000A5160000}"/>
    <cellStyle name="Normal 2 2 3 2 2 3 2 2 2" xfId="5727" xr:uid="{00000000-0005-0000-0000-0000A6160000}"/>
    <cellStyle name="Normal 2 2 3 2 2 3 2 2 2 2" xfId="5728" xr:uid="{00000000-0005-0000-0000-0000A7160000}"/>
    <cellStyle name="Normal 2 2 3 2 2 3 2 2 2 3" xfId="5729" xr:uid="{00000000-0005-0000-0000-0000A8160000}"/>
    <cellStyle name="Normal 2 2 3 2 2 3 2 2 3" xfId="5730" xr:uid="{00000000-0005-0000-0000-0000A9160000}"/>
    <cellStyle name="Normal 2 2 3 2 2 3 2 2 4" xfId="5731" xr:uid="{00000000-0005-0000-0000-0000AA160000}"/>
    <cellStyle name="Normal 2 2 3 2 2 3 2 3" xfId="5732" xr:uid="{00000000-0005-0000-0000-0000AB160000}"/>
    <cellStyle name="Normal 2 2 3 2 2 3 2 3 2" xfId="5733" xr:uid="{00000000-0005-0000-0000-0000AC160000}"/>
    <cellStyle name="Normal 2 2 3 2 2 3 2 3 2 2" xfId="5734" xr:uid="{00000000-0005-0000-0000-0000AD160000}"/>
    <cellStyle name="Normal 2 2 3 2 2 3 2 3 2 3" xfId="5735" xr:uid="{00000000-0005-0000-0000-0000AE160000}"/>
    <cellStyle name="Normal 2 2 3 2 2 3 2 3 3" xfId="5736" xr:uid="{00000000-0005-0000-0000-0000AF160000}"/>
    <cellStyle name="Normal 2 2 3 2 2 3 2 3 4" xfId="5737" xr:uid="{00000000-0005-0000-0000-0000B0160000}"/>
    <cellStyle name="Normal 2 2 3 2 2 3 2 4" xfId="5738" xr:uid="{00000000-0005-0000-0000-0000B1160000}"/>
    <cellStyle name="Normal 2 2 3 2 2 3 2 4 2" xfId="5739" xr:uid="{00000000-0005-0000-0000-0000B2160000}"/>
    <cellStyle name="Normal 2 2 3 2 2 3 2 4 2 2" xfId="5740" xr:uid="{00000000-0005-0000-0000-0000B3160000}"/>
    <cellStyle name="Normal 2 2 3 2 2 3 2 4 2 3" xfId="5741" xr:uid="{00000000-0005-0000-0000-0000B4160000}"/>
    <cellStyle name="Normal 2 2 3 2 2 3 2 4 3" xfId="5742" xr:uid="{00000000-0005-0000-0000-0000B5160000}"/>
    <cellStyle name="Normal 2 2 3 2 2 3 2 4 4" xfId="5743" xr:uid="{00000000-0005-0000-0000-0000B6160000}"/>
    <cellStyle name="Normal 2 2 3 2 2 3 2 5" xfId="5744" xr:uid="{00000000-0005-0000-0000-0000B7160000}"/>
    <cellStyle name="Normal 2 2 3 2 2 3 2 5 2" xfId="5745" xr:uid="{00000000-0005-0000-0000-0000B8160000}"/>
    <cellStyle name="Normal 2 2 3 2 2 3 2 5 3" xfId="5746" xr:uid="{00000000-0005-0000-0000-0000B9160000}"/>
    <cellStyle name="Normal 2 2 3 2 2 3 2 6" xfId="5747" xr:uid="{00000000-0005-0000-0000-0000BA160000}"/>
    <cellStyle name="Normal 2 2 3 2 2 3 2 7" xfId="5748" xr:uid="{00000000-0005-0000-0000-0000BB160000}"/>
    <cellStyle name="Normal 2 2 3 2 2 3 3" xfId="5749" xr:uid="{00000000-0005-0000-0000-0000BC160000}"/>
    <cellStyle name="Normal 2 2 3 2 2 3 3 2" xfId="5750" xr:uid="{00000000-0005-0000-0000-0000BD160000}"/>
    <cellStyle name="Normal 2 2 3 2 2 3 3 2 2" xfId="5751" xr:uid="{00000000-0005-0000-0000-0000BE160000}"/>
    <cellStyle name="Normal 2 2 3 2 2 3 3 2 3" xfId="5752" xr:uid="{00000000-0005-0000-0000-0000BF160000}"/>
    <cellStyle name="Normal 2 2 3 2 2 3 3 3" xfId="5753" xr:uid="{00000000-0005-0000-0000-0000C0160000}"/>
    <cellStyle name="Normal 2 2 3 2 2 3 3 4" xfId="5754" xr:uid="{00000000-0005-0000-0000-0000C1160000}"/>
    <cellStyle name="Normal 2 2 3 2 2 3 4" xfId="5755" xr:uid="{00000000-0005-0000-0000-0000C2160000}"/>
    <cellStyle name="Normal 2 2 3 2 2 3 4 2" xfId="5756" xr:uid="{00000000-0005-0000-0000-0000C3160000}"/>
    <cellStyle name="Normal 2 2 3 2 2 3 4 2 2" xfId="5757" xr:uid="{00000000-0005-0000-0000-0000C4160000}"/>
    <cellStyle name="Normal 2 2 3 2 2 3 4 2 3" xfId="5758" xr:uid="{00000000-0005-0000-0000-0000C5160000}"/>
    <cellStyle name="Normal 2 2 3 2 2 3 4 3" xfId="5759" xr:uid="{00000000-0005-0000-0000-0000C6160000}"/>
    <cellStyle name="Normal 2 2 3 2 2 3 4 4" xfId="5760" xr:uid="{00000000-0005-0000-0000-0000C7160000}"/>
    <cellStyle name="Normal 2 2 3 2 2 3 5" xfId="5761" xr:uid="{00000000-0005-0000-0000-0000C8160000}"/>
    <cellStyle name="Normal 2 2 3 2 2 3 5 2" xfId="5762" xr:uid="{00000000-0005-0000-0000-0000C9160000}"/>
    <cellStyle name="Normal 2 2 3 2 2 3 5 2 2" xfId="5763" xr:uid="{00000000-0005-0000-0000-0000CA160000}"/>
    <cellStyle name="Normal 2 2 3 2 2 3 5 2 3" xfId="5764" xr:uid="{00000000-0005-0000-0000-0000CB160000}"/>
    <cellStyle name="Normal 2 2 3 2 2 3 5 3" xfId="5765" xr:uid="{00000000-0005-0000-0000-0000CC160000}"/>
    <cellStyle name="Normal 2 2 3 2 2 3 5 4" xfId="5766" xr:uid="{00000000-0005-0000-0000-0000CD160000}"/>
    <cellStyle name="Normal 2 2 3 2 2 3 6" xfId="5767" xr:uid="{00000000-0005-0000-0000-0000CE160000}"/>
    <cellStyle name="Normal 2 2 3 2 2 3 6 2" xfId="5768" xr:uid="{00000000-0005-0000-0000-0000CF160000}"/>
    <cellStyle name="Normal 2 2 3 2 2 3 6 3" xfId="5769" xr:uid="{00000000-0005-0000-0000-0000D0160000}"/>
    <cellStyle name="Normal 2 2 3 2 2 3 7" xfId="5770" xr:uid="{00000000-0005-0000-0000-0000D1160000}"/>
    <cellStyle name="Normal 2 2 3 2 2 3 8" xfId="5771" xr:uid="{00000000-0005-0000-0000-0000D2160000}"/>
    <cellStyle name="Normal 2 2 3 2 2 3 9" xfId="5772" xr:uid="{00000000-0005-0000-0000-0000D3160000}"/>
    <cellStyle name="Normal 2 2 3 2 2 4" xfId="5773" xr:uid="{00000000-0005-0000-0000-0000D4160000}"/>
    <cellStyle name="Normal 2 2 3 2 2 4 2" xfId="5774" xr:uid="{00000000-0005-0000-0000-0000D5160000}"/>
    <cellStyle name="Normal 2 2 3 2 2 4 2 2" xfId="5775" xr:uid="{00000000-0005-0000-0000-0000D6160000}"/>
    <cellStyle name="Normal 2 2 3 2 2 4 2 2 2" xfId="5776" xr:uid="{00000000-0005-0000-0000-0000D7160000}"/>
    <cellStyle name="Normal 2 2 3 2 2 4 2 2 3" xfId="5777" xr:uid="{00000000-0005-0000-0000-0000D8160000}"/>
    <cellStyle name="Normal 2 2 3 2 2 4 2 3" xfId="5778" xr:uid="{00000000-0005-0000-0000-0000D9160000}"/>
    <cellStyle name="Normal 2 2 3 2 2 4 2 4" xfId="5779" xr:uid="{00000000-0005-0000-0000-0000DA160000}"/>
    <cellStyle name="Normal 2 2 3 2 2 4 3" xfId="5780" xr:uid="{00000000-0005-0000-0000-0000DB160000}"/>
    <cellStyle name="Normal 2 2 3 2 2 4 3 2" xfId="5781" xr:uid="{00000000-0005-0000-0000-0000DC160000}"/>
    <cellStyle name="Normal 2 2 3 2 2 4 3 2 2" xfId="5782" xr:uid="{00000000-0005-0000-0000-0000DD160000}"/>
    <cellStyle name="Normal 2 2 3 2 2 4 3 2 3" xfId="5783" xr:uid="{00000000-0005-0000-0000-0000DE160000}"/>
    <cellStyle name="Normal 2 2 3 2 2 4 3 3" xfId="5784" xr:uid="{00000000-0005-0000-0000-0000DF160000}"/>
    <cellStyle name="Normal 2 2 3 2 2 4 3 4" xfId="5785" xr:uid="{00000000-0005-0000-0000-0000E0160000}"/>
    <cellStyle name="Normal 2 2 3 2 2 4 4" xfId="5786" xr:uid="{00000000-0005-0000-0000-0000E1160000}"/>
    <cellStyle name="Normal 2 2 3 2 2 4 4 2" xfId="5787" xr:uid="{00000000-0005-0000-0000-0000E2160000}"/>
    <cellStyle name="Normal 2 2 3 2 2 4 4 2 2" xfId="5788" xr:uid="{00000000-0005-0000-0000-0000E3160000}"/>
    <cellStyle name="Normal 2 2 3 2 2 4 4 2 3" xfId="5789" xr:uid="{00000000-0005-0000-0000-0000E4160000}"/>
    <cellStyle name="Normal 2 2 3 2 2 4 4 3" xfId="5790" xr:uid="{00000000-0005-0000-0000-0000E5160000}"/>
    <cellStyle name="Normal 2 2 3 2 2 4 4 4" xfId="5791" xr:uid="{00000000-0005-0000-0000-0000E6160000}"/>
    <cellStyle name="Normal 2 2 3 2 2 4 5" xfId="5792" xr:uid="{00000000-0005-0000-0000-0000E7160000}"/>
    <cellStyle name="Normal 2 2 3 2 2 4 5 2" xfId="5793" xr:uid="{00000000-0005-0000-0000-0000E8160000}"/>
    <cellStyle name="Normal 2 2 3 2 2 4 5 3" xfId="5794" xr:uid="{00000000-0005-0000-0000-0000E9160000}"/>
    <cellStyle name="Normal 2 2 3 2 2 4 6" xfId="5795" xr:uid="{00000000-0005-0000-0000-0000EA160000}"/>
    <cellStyle name="Normal 2 2 3 2 2 4 7" xfId="5796" xr:uid="{00000000-0005-0000-0000-0000EB160000}"/>
    <cellStyle name="Normal 2 2 3 2 2 4 8" xfId="5797" xr:uid="{00000000-0005-0000-0000-0000EC160000}"/>
    <cellStyle name="Normal 2 2 3 2 2 5" xfId="5798" xr:uid="{00000000-0005-0000-0000-0000ED160000}"/>
    <cellStyle name="Normal 2 2 3 2 2 5 2" xfId="5799" xr:uid="{00000000-0005-0000-0000-0000EE160000}"/>
    <cellStyle name="Normal 2 2 3 2 2 5 2 2" xfId="5800" xr:uid="{00000000-0005-0000-0000-0000EF160000}"/>
    <cellStyle name="Normal 2 2 3 2 2 5 2 3" xfId="5801" xr:uid="{00000000-0005-0000-0000-0000F0160000}"/>
    <cellStyle name="Normal 2 2 3 2 2 5 3" xfId="5802" xr:uid="{00000000-0005-0000-0000-0000F1160000}"/>
    <cellStyle name="Normal 2 2 3 2 2 5 4" xfId="5803" xr:uid="{00000000-0005-0000-0000-0000F2160000}"/>
    <cellStyle name="Normal 2 2 3 2 2 6" xfId="5804" xr:uid="{00000000-0005-0000-0000-0000F3160000}"/>
    <cellStyle name="Normal 2 2 3 2 2 6 2" xfId="5805" xr:uid="{00000000-0005-0000-0000-0000F4160000}"/>
    <cellStyle name="Normal 2 2 3 2 2 6 2 2" xfId="5806" xr:uid="{00000000-0005-0000-0000-0000F5160000}"/>
    <cellStyle name="Normal 2 2 3 2 2 6 2 3" xfId="5807" xr:uid="{00000000-0005-0000-0000-0000F6160000}"/>
    <cellStyle name="Normal 2 2 3 2 2 6 3" xfId="5808" xr:uid="{00000000-0005-0000-0000-0000F7160000}"/>
    <cellStyle name="Normal 2 2 3 2 2 6 4" xfId="5809" xr:uid="{00000000-0005-0000-0000-0000F8160000}"/>
    <cellStyle name="Normal 2 2 3 2 2 7" xfId="5810" xr:uid="{00000000-0005-0000-0000-0000F9160000}"/>
    <cellStyle name="Normal 2 2 3 2 2 7 2" xfId="5811" xr:uid="{00000000-0005-0000-0000-0000FA160000}"/>
    <cellStyle name="Normal 2 2 3 2 2 7 2 2" xfId="5812" xr:uid="{00000000-0005-0000-0000-0000FB160000}"/>
    <cellStyle name="Normal 2 2 3 2 2 7 2 3" xfId="5813" xr:uid="{00000000-0005-0000-0000-0000FC160000}"/>
    <cellStyle name="Normal 2 2 3 2 2 7 3" xfId="5814" xr:uid="{00000000-0005-0000-0000-0000FD160000}"/>
    <cellStyle name="Normal 2 2 3 2 2 7 4" xfId="5815" xr:uid="{00000000-0005-0000-0000-0000FE160000}"/>
    <cellStyle name="Normal 2 2 3 2 2 8" xfId="5816" xr:uid="{00000000-0005-0000-0000-0000FF160000}"/>
    <cellStyle name="Normal 2 2 3 2 2 8 2" xfId="5817" xr:uid="{00000000-0005-0000-0000-000000170000}"/>
    <cellStyle name="Normal 2 2 3 2 2 8 3" xfId="5818" xr:uid="{00000000-0005-0000-0000-000001170000}"/>
    <cellStyle name="Normal 2 2 3 2 2 9" xfId="5819" xr:uid="{00000000-0005-0000-0000-000002170000}"/>
    <cellStyle name="Normal 2 2 3 2 20" xfId="5820" xr:uid="{00000000-0005-0000-0000-000003170000}"/>
    <cellStyle name="Normal 2 2 3 2 21" xfId="5821" xr:uid="{00000000-0005-0000-0000-000004170000}"/>
    <cellStyle name="Normal 2 2 3 2 3" xfId="5822" xr:uid="{00000000-0005-0000-0000-000005170000}"/>
    <cellStyle name="Normal 2 2 3 2 3 10" xfId="5823" xr:uid="{00000000-0005-0000-0000-000006170000}"/>
    <cellStyle name="Normal 2 2 3 2 3 2" xfId="5824" xr:uid="{00000000-0005-0000-0000-000007170000}"/>
    <cellStyle name="Normal 2 2 3 2 3 2 2" xfId="5825" xr:uid="{00000000-0005-0000-0000-000008170000}"/>
    <cellStyle name="Normal 2 2 3 2 3 2 2 2" xfId="5826" xr:uid="{00000000-0005-0000-0000-000009170000}"/>
    <cellStyle name="Normal 2 2 3 2 3 2 2 2 2" xfId="5827" xr:uid="{00000000-0005-0000-0000-00000A170000}"/>
    <cellStyle name="Normal 2 2 3 2 3 2 2 2 2 2" xfId="5828" xr:uid="{00000000-0005-0000-0000-00000B170000}"/>
    <cellStyle name="Normal 2 2 3 2 3 2 2 2 2 3" xfId="5829" xr:uid="{00000000-0005-0000-0000-00000C170000}"/>
    <cellStyle name="Normal 2 2 3 2 3 2 2 2 3" xfId="5830" xr:uid="{00000000-0005-0000-0000-00000D170000}"/>
    <cellStyle name="Normal 2 2 3 2 3 2 2 2 4" xfId="5831" xr:uid="{00000000-0005-0000-0000-00000E170000}"/>
    <cellStyle name="Normal 2 2 3 2 3 2 2 3" xfId="5832" xr:uid="{00000000-0005-0000-0000-00000F170000}"/>
    <cellStyle name="Normal 2 2 3 2 3 2 2 3 2" xfId="5833" xr:uid="{00000000-0005-0000-0000-000010170000}"/>
    <cellStyle name="Normal 2 2 3 2 3 2 2 3 2 2" xfId="5834" xr:uid="{00000000-0005-0000-0000-000011170000}"/>
    <cellStyle name="Normal 2 2 3 2 3 2 2 3 2 3" xfId="5835" xr:uid="{00000000-0005-0000-0000-000012170000}"/>
    <cellStyle name="Normal 2 2 3 2 3 2 2 3 3" xfId="5836" xr:uid="{00000000-0005-0000-0000-000013170000}"/>
    <cellStyle name="Normal 2 2 3 2 3 2 2 3 4" xfId="5837" xr:uid="{00000000-0005-0000-0000-000014170000}"/>
    <cellStyle name="Normal 2 2 3 2 3 2 2 4" xfId="5838" xr:uid="{00000000-0005-0000-0000-000015170000}"/>
    <cellStyle name="Normal 2 2 3 2 3 2 2 4 2" xfId="5839" xr:uid="{00000000-0005-0000-0000-000016170000}"/>
    <cellStyle name="Normal 2 2 3 2 3 2 2 4 2 2" xfId="5840" xr:uid="{00000000-0005-0000-0000-000017170000}"/>
    <cellStyle name="Normal 2 2 3 2 3 2 2 4 2 3" xfId="5841" xr:uid="{00000000-0005-0000-0000-000018170000}"/>
    <cellStyle name="Normal 2 2 3 2 3 2 2 4 3" xfId="5842" xr:uid="{00000000-0005-0000-0000-000019170000}"/>
    <cellStyle name="Normal 2 2 3 2 3 2 2 4 4" xfId="5843" xr:uid="{00000000-0005-0000-0000-00001A170000}"/>
    <cellStyle name="Normal 2 2 3 2 3 2 2 5" xfId="5844" xr:uid="{00000000-0005-0000-0000-00001B170000}"/>
    <cellStyle name="Normal 2 2 3 2 3 2 2 5 2" xfId="5845" xr:uid="{00000000-0005-0000-0000-00001C170000}"/>
    <cellStyle name="Normal 2 2 3 2 3 2 2 5 3" xfId="5846" xr:uid="{00000000-0005-0000-0000-00001D170000}"/>
    <cellStyle name="Normal 2 2 3 2 3 2 2 6" xfId="5847" xr:uid="{00000000-0005-0000-0000-00001E170000}"/>
    <cellStyle name="Normal 2 2 3 2 3 2 2 7" xfId="5848" xr:uid="{00000000-0005-0000-0000-00001F170000}"/>
    <cellStyle name="Normal 2 2 3 2 3 2 3" xfId="5849" xr:uid="{00000000-0005-0000-0000-000020170000}"/>
    <cellStyle name="Normal 2 2 3 2 3 2 3 2" xfId="5850" xr:uid="{00000000-0005-0000-0000-000021170000}"/>
    <cellStyle name="Normal 2 2 3 2 3 2 3 2 2" xfId="5851" xr:uid="{00000000-0005-0000-0000-000022170000}"/>
    <cellStyle name="Normal 2 2 3 2 3 2 3 2 3" xfId="5852" xr:uid="{00000000-0005-0000-0000-000023170000}"/>
    <cellStyle name="Normal 2 2 3 2 3 2 3 3" xfId="5853" xr:uid="{00000000-0005-0000-0000-000024170000}"/>
    <cellStyle name="Normal 2 2 3 2 3 2 3 4" xfId="5854" xr:uid="{00000000-0005-0000-0000-000025170000}"/>
    <cellStyle name="Normal 2 2 3 2 3 2 4" xfId="5855" xr:uid="{00000000-0005-0000-0000-000026170000}"/>
    <cellStyle name="Normal 2 2 3 2 3 2 4 2" xfId="5856" xr:uid="{00000000-0005-0000-0000-000027170000}"/>
    <cellStyle name="Normal 2 2 3 2 3 2 4 2 2" xfId="5857" xr:uid="{00000000-0005-0000-0000-000028170000}"/>
    <cellStyle name="Normal 2 2 3 2 3 2 4 2 3" xfId="5858" xr:uid="{00000000-0005-0000-0000-000029170000}"/>
    <cellStyle name="Normal 2 2 3 2 3 2 4 3" xfId="5859" xr:uid="{00000000-0005-0000-0000-00002A170000}"/>
    <cellStyle name="Normal 2 2 3 2 3 2 4 4" xfId="5860" xr:uid="{00000000-0005-0000-0000-00002B170000}"/>
    <cellStyle name="Normal 2 2 3 2 3 2 5" xfId="5861" xr:uid="{00000000-0005-0000-0000-00002C170000}"/>
    <cellStyle name="Normal 2 2 3 2 3 2 5 2" xfId="5862" xr:uid="{00000000-0005-0000-0000-00002D170000}"/>
    <cellStyle name="Normal 2 2 3 2 3 2 5 2 2" xfId="5863" xr:uid="{00000000-0005-0000-0000-00002E170000}"/>
    <cellStyle name="Normal 2 2 3 2 3 2 5 2 3" xfId="5864" xr:uid="{00000000-0005-0000-0000-00002F170000}"/>
    <cellStyle name="Normal 2 2 3 2 3 2 5 3" xfId="5865" xr:uid="{00000000-0005-0000-0000-000030170000}"/>
    <cellStyle name="Normal 2 2 3 2 3 2 5 4" xfId="5866" xr:uid="{00000000-0005-0000-0000-000031170000}"/>
    <cellStyle name="Normal 2 2 3 2 3 2 6" xfId="5867" xr:uid="{00000000-0005-0000-0000-000032170000}"/>
    <cellStyle name="Normal 2 2 3 2 3 2 6 2" xfId="5868" xr:uid="{00000000-0005-0000-0000-000033170000}"/>
    <cellStyle name="Normal 2 2 3 2 3 2 6 3" xfId="5869" xr:uid="{00000000-0005-0000-0000-000034170000}"/>
    <cellStyle name="Normal 2 2 3 2 3 2 7" xfId="5870" xr:uid="{00000000-0005-0000-0000-000035170000}"/>
    <cellStyle name="Normal 2 2 3 2 3 2 8" xfId="5871" xr:uid="{00000000-0005-0000-0000-000036170000}"/>
    <cellStyle name="Normal 2 2 3 2 3 2 9" xfId="5872" xr:uid="{00000000-0005-0000-0000-000037170000}"/>
    <cellStyle name="Normal 2 2 3 2 3 3" xfId="5873" xr:uid="{00000000-0005-0000-0000-000038170000}"/>
    <cellStyle name="Normal 2 2 3 2 3 3 2" xfId="5874" xr:uid="{00000000-0005-0000-0000-000039170000}"/>
    <cellStyle name="Normal 2 2 3 2 3 3 2 2" xfId="5875" xr:uid="{00000000-0005-0000-0000-00003A170000}"/>
    <cellStyle name="Normal 2 2 3 2 3 3 2 2 2" xfId="5876" xr:uid="{00000000-0005-0000-0000-00003B170000}"/>
    <cellStyle name="Normal 2 2 3 2 3 3 2 2 3" xfId="5877" xr:uid="{00000000-0005-0000-0000-00003C170000}"/>
    <cellStyle name="Normal 2 2 3 2 3 3 2 3" xfId="5878" xr:uid="{00000000-0005-0000-0000-00003D170000}"/>
    <cellStyle name="Normal 2 2 3 2 3 3 2 4" xfId="5879" xr:uid="{00000000-0005-0000-0000-00003E170000}"/>
    <cellStyle name="Normal 2 2 3 2 3 3 3" xfId="5880" xr:uid="{00000000-0005-0000-0000-00003F170000}"/>
    <cellStyle name="Normal 2 2 3 2 3 3 3 2" xfId="5881" xr:uid="{00000000-0005-0000-0000-000040170000}"/>
    <cellStyle name="Normal 2 2 3 2 3 3 3 2 2" xfId="5882" xr:uid="{00000000-0005-0000-0000-000041170000}"/>
    <cellStyle name="Normal 2 2 3 2 3 3 3 2 3" xfId="5883" xr:uid="{00000000-0005-0000-0000-000042170000}"/>
    <cellStyle name="Normal 2 2 3 2 3 3 3 3" xfId="5884" xr:uid="{00000000-0005-0000-0000-000043170000}"/>
    <cellStyle name="Normal 2 2 3 2 3 3 3 4" xfId="5885" xr:uid="{00000000-0005-0000-0000-000044170000}"/>
    <cellStyle name="Normal 2 2 3 2 3 3 4" xfId="5886" xr:uid="{00000000-0005-0000-0000-000045170000}"/>
    <cellStyle name="Normal 2 2 3 2 3 3 4 2" xfId="5887" xr:uid="{00000000-0005-0000-0000-000046170000}"/>
    <cellStyle name="Normal 2 2 3 2 3 3 4 2 2" xfId="5888" xr:uid="{00000000-0005-0000-0000-000047170000}"/>
    <cellStyle name="Normal 2 2 3 2 3 3 4 2 3" xfId="5889" xr:uid="{00000000-0005-0000-0000-000048170000}"/>
    <cellStyle name="Normal 2 2 3 2 3 3 4 3" xfId="5890" xr:uid="{00000000-0005-0000-0000-000049170000}"/>
    <cellStyle name="Normal 2 2 3 2 3 3 4 4" xfId="5891" xr:uid="{00000000-0005-0000-0000-00004A170000}"/>
    <cellStyle name="Normal 2 2 3 2 3 3 5" xfId="5892" xr:uid="{00000000-0005-0000-0000-00004B170000}"/>
    <cellStyle name="Normal 2 2 3 2 3 3 5 2" xfId="5893" xr:uid="{00000000-0005-0000-0000-00004C170000}"/>
    <cellStyle name="Normal 2 2 3 2 3 3 5 3" xfId="5894" xr:uid="{00000000-0005-0000-0000-00004D170000}"/>
    <cellStyle name="Normal 2 2 3 2 3 3 6" xfId="5895" xr:uid="{00000000-0005-0000-0000-00004E170000}"/>
    <cellStyle name="Normal 2 2 3 2 3 3 7" xfId="5896" xr:uid="{00000000-0005-0000-0000-00004F170000}"/>
    <cellStyle name="Normal 2 2 3 2 3 4" xfId="5897" xr:uid="{00000000-0005-0000-0000-000050170000}"/>
    <cellStyle name="Normal 2 2 3 2 3 4 2" xfId="5898" xr:uid="{00000000-0005-0000-0000-000051170000}"/>
    <cellStyle name="Normal 2 2 3 2 3 4 2 2" xfId="5899" xr:uid="{00000000-0005-0000-0000-000052170000}"/>
    <cellStyle name="Normal 2 2 3 2 3 4 2 3" xfId="5900" xr:uid="{00000000-0005-0000-0000-000053170000}"/>
    <cellStyle name="Normal 2 2 3 2 3 4 3" xfId="5901" xr:uid="{00000000-0005-0000-0000-000054170000}"/>
    <cellStyle name="Normal 2 2 3 2 3 4 4" xfId="5902" xr:uid="{00000000-0005-0000-0000-000055170000}"/>
    <cellStyle name="Normal 2 2 3 2 3 5" xfId="5903" xr:uid="{00000000-0005-0000-0000-000056170000}"/>
    <cellStyle name="Normal 2 2 3 2 3 5 2" xfId="5904" xr:uid="{00000000-0005-0000-0000-000057170000}"/>
    <cellStyle name="Normal 2 2 3 2 3 5 2 2" xfId="5905" xr:uid="{00000000-0005-0000-0000-000058170000}"/>
    <cellStyle name="Normal 2 2 3 2 3 5 2 3" xfId="5906" xr:uid="{00000000-0005-0000-0000-000059170000}"/>
    <cellStyle name="Normal 2 2 3 2 3 5 3" xfId="5907" xr:uid="{00000000-0005-0000-0000-00005A170000}"/>
    <cellStyle name="Normal 2 2 3 2 3 5 4" xfId="5908" xr:uid="{00000000-0005-0000-0000-00005B170000}"/>
    <cellStyle name="Normal 2 2 3 2 3 6" xfId="5909" xr:uid="{00000000-0005-0000-0000-00005C170000}"/>
    <cellStyle name="Normal 2 2 3 2 3 6 2" xfId="5910" xr:uid="{00000000-0005-0000-0000-00005D170000}"/>
    <cellStyle name="Normal 2 2 3 2 3 6 2 2" xfId="5911" xr:uid="{00000000-0005-0000-0000-00005E170000}"/>
    <cellStyle name="Normal 2 2 3 2 3 6 2 3" xfId="5912" xr:uid="{00000000-0005-0000-0000-00005F170000}"/>
    <cellStyle name="Normal 2 2 3 2 3 6 3" xfId="5913" xr:uid="{00000000-0005-0000-0000-000060170000}"/>
    <cellStyle name="Normal 2 2 3 2 3 6 4" xfId="5914" xr:uid="{00000000-0005-0000-0000-000061170000}"/>
    <cellStyle name="Normal 2 2 3 2 3 7" xfId="5915" xr:uid="{00000000-0005-0000-0000-000062170000}"/>
    <cellStyle name="Normal 2 2 3 2 3 7 2" xfId="5916" xr:uid="{00000000-0005-0000-0000-000063170000}"/>
    <cellStyle name="Normal 2 2 3 2 3 7 3" xfId="5917" xr:uid="{00000000-0005-0000-0000-000064170000}"/>
    <cellStyle name="Normal 2 2 3 2 3 8" xfId="5918" xr:uid="{00000000-0005-0000-0000-000065170000}"/>
    <cellStyle name="Normal 2 2 3 2 3 9" xfId="5919" xr:uid="{00000000-0005-0000-0000-000066170000}"/>
    <cellStyle name="Normal 2 2 3 2 4" xfId="5920" xr:uid="{00000000-0005-0000-0000-000067170000}"/>
    <cellStyle name="Normal 2 2 3 2 4 2" xfId="5921" xr:uid="{00000000-0005-0000-0000-000068170000}"/>
    <cellStyle name="Normal 2 2 3 2 4 2 2" xfId="5922" xr:uid="{00000000-0005-0000-0000-000069170000}"/>
    <cellStyle name="Normal 2 2 3 2 4 2 2 2" xfId="5923" xr:uid="{00000000-0005-0000-0000-00006A170000}"/>
    <cellStyle name="Normal 2 2 3 2 4 2 2 2 2" xfId="5924" xr:uid="{00000000-0005-0000-0000-00006B170000}"/>
    <cellStyle name="Normal 2 2 3 2 4 2 2 2 3" xfId="5925" xr:uid="{00000000-0005-0000-0000-00006C170000}"/>
    <cellStyle name="Normal 2 2 3 2 4 2 2 3" xfId="5926" xr:uid="{00000000-0005-0000-0000-00006D170000}"/>
    <cellStyle name="Normal 2 2 3 2 4 2 2 4" xfId="5927" xr:uid="{00000000-0005-0000-0000-00006E170000}"/>
    <cellStyle name="Normal 2 2 3 2 4 2 3" xfId="5928" xr:uid="{00000000-0005-0000-0000-00006F170000}"/>
    <cellStyle name="Normal 2 2 3 2 4 2 3 2" xfId="5929" xr:uid="{00000000-0005-0000-0000-000070170000}"/>
    <cellStyle name="Normal 2 2 3 2 4 2 3 2 2" xfId="5930" xr:uid="{00000000-0005-0000-0000-000071170000}"/>
    <cellStyle name="Normal 2 2 3 2 4 2 3 2 3" xfId="5931" xr:uid="{00000000-0005-0000-0000-000072170000}"/>
    <cellStyle name="Normal 2 2 3 2 4 2 3 3" xfId="5932" xr:uid="{00000000-0005-0000-0000-000073170000}"/>
    <cellStyle name="Normal 2 2 3 2 4 2 3 4" xfId="5933" xr:uid="{00000000-0005-0000-0000-000074170000}"/>
    <cellStyle name="Normal 2 2 3 2 4 2 4" xfId="5934" xr:uid="{00000000-0005-0000-0000-000075170000}"/>
    <cellStyle name="Normal 2 2 3 2 4 2 4 2" xfId="5935" xr:uid="{00000000-0005-0000-0000-000076170000}"/>
    <cellStyle name="Normal 2 2 3 2 4 2 4 2 2" xfId="5936" xr:uid="{00000000-0005-0000-0000-000077170000}"/>
    <cellStyle name="Normal 2 2 3 2 4 2 4 2 3" xfId="5937" xr:uid="{00000000-0005-0000-0000-000078170000}"/>
    <cellStyle name="Normal 2 2 3 2 4 2 4 3" xfId="5938" xr:uid="{00000000-0005-0000-0000-000079170000}"/>
    <cellStyle name="Normal 2 2 3 2 4 2 4 4" xfId="5939" xr:uid="{00000000-0005-0000-0000-00007A170000}"/>
    <cellStyle name="Normal 2 2 3 2 4 2 5" xfId="5940" xr:uid="{00000000-0005-0000-0000-00007B170000}"/>
    <cellStyle name="Normal 2 2 3 2 4 2 5 2" xfId="5941" xr:uid="{00000000-0005-0000-0000-00007C170000}"/>
    <cellStyle name="Normal 2 2 3 2 4 2 5 3" xfId="5942" xr:uid="{00000000-0005-0000-0000-00007D170000}"/>
    <cellStyle name="Normal 2 2 3 2 4 2 6" xfId="5943" xr:uid="{00000000-0005-0000-0000-00007E170000}"/>
    <cellStyle name="Normal 2 2 3 2 4 2 7" xfId="5944" xr:uid="{00000000-0005-0000-0000-00007F170000}"/>
    <cellStyle name="Normal 2 2 3 2 4 3" xfId="5945" xr:uid="{00000000-0005-0000-0000-000080170000}"/>
    <cellStyle name="Normal 2 2 3 2 4 3 2" xfId="5946" xr:uid="{00000000-0005-0000-0000-000081170000}"/>
    <cellStyle name="Normal 2 2 3 2 4 3 2 2" xfId="5947" xr:uid="{00000000-0005-0000-0000-000082170000}"/>
    <cellStyle name="Normal 2 2 3 2 4 3 2 3" xfId="5948" xr:uid="{00000000-0005-0000-0000-000083170000}"/>
    <cellStyle name="Normal 2 2 3 2 4 3 3" xfId="5949" xr:uid="{00000000-0005-0000-0000-000084170000}"/>
    <cellStyle name="Normal 2 2 3 2 4 3 4" xfId="5950" xr:uid="{00000000-0005-0000-0000-000085170000}"/>
    <cellStyle name="Normal 2 2 3 2 4 4" xfId="5951" xr:uid="{00000000-0005-0000-0000-000086170000}"/>
    <cellStyle name="Normal 2 2 3 2 4 4 2" xfId="5952" xr:uid="{00000000-0005-0000-0000-000087170000}"/>
    <cellStyle name="Normal 2 2 3 2 4 4 2 2" xfId="5953" xr:uid="{00000000-0005-0000-0000-000088170000}"/>
    <cellStyle name="Normal 2 2 3 2 4 4 2 3" xfId="5954" xr:uid="{00000000-0005-0000-0000-000089170000}"/>
    <cellStyle name="Normal 2 2 3 2 4 4 3" xfId="5955" xr:uid="{00000000-0005-0000-0000-00008A170000}"/>
    <cellStyle name="Normal 2 2 3 2 4 4 4" xfId="5956" xr:uid="{00000000-0005-0000-0000-00008B170000}"/>
    <cellStyle name="Normal 2 2 3 2 4 5" xfId="5957" xr:uid="{00000000-0005-0000-0000-00008C170000}"/>
    <cellStyle name="Normal 2 2 3 2 4 5 2" xfId="5958" xr:uid="{00000000-0005-0000-0000-00008D170000}"/>
    <cellStyle name="Normal 2 2 3 2 4 5 2 2" xfId="5959" xr:uid="{00000000-0005-0000-0000-00008E170000}"/>
    <cellStyle name="Normal 2 2 3 2 4 5 2 3" xfId="5960" xr:uid="{00000000-0005-0000-0000-00008F170000}"/>
    <cellStyle name="Normal 2 2 3 2 4 5 3" xfId="5961" xr:uid="{00000000-0005-0000-0000-000090170000}"/>
    <cellStyle name="Normal 2 2 3 2 4 5 4" xfId="5962" xr:uid="{00000000-0005-0000-0000-000091170000}"/>
    <cellStyle name="Normal 2 2 3 2 4 6" xfId="5963" xr:uid="{00000000-0005-0000-0000-000092170000}"/>
    <cellStyle name="Normal 2 2 3 2 4 6 2" xfId="5964" xr:uid="{00000000-0005-0000-0000-000093170000}"/>
    <cellStyle name="Normal 2 2 3 2 4 6 3" xfId="5965" xr:uid="{00000000-0005-0000-0000-000094170000}"/>
    <cellStyle name="Normal 2 2 3 2 4 7" xfId="5966" xr:uid="{00000000-0005-0000-0000-000095170000}"/>
    <cellStyle name="Normal 2 2 3 2 4 8" xfId="5967" xr:uid="{00000000-0005-0000-0000-000096170000}"/>
    <cellStyle name="Normal 2 2 3 2 4 9" xfId="5968" xr:uid="{00000000-0005-0000-0000-000097170000}"/>
    <cellStyle name="Normal 2 2 3 2 5" xfId="5969" xr:uid="{00000000-0005-0000-0000-000098170000}"/>
    <cellStyle name="Normal 2 2 3 2 5 2" xfId="5970" xr:uid="{00000000-0005-0000-0000-000099170000}"/>
    <cellStyle name="Normal 2 2 3 2 5 2 2" xfId="5971" xr:uid="{00000000-0005-0000-0000-00009A170000}"/>
    <cellStyle name="Normal 2 2 3 2 5 2 2 2" xfId="5972" xr:uid="{00000000-0005-0000-0000-00009B170000}"/>
    <cellStyle name="Normal 2 2 3 2 5 2 2 2 2" xfId="5973" xr:uid="{00000000-0005-0000-0000-00009C170000}"/>
    <cellStyle name="Normal 2 2 3 2 5 2 2 2 3" xfId="5974" xr:uid="{00000000-0005-0000-0000-00009D170000}"/>
    <cellStyle name="Normal 2 2 3 2 5 2 2 3" xfId="5975" xr:uid="{00000000-0005-0000-0000-00009E170000}"/>
    <cellStyle name="Normal 2 2 3 2 5 2 2 4" xfId="5976" xr:uid="{00000000-0005-0000-0000-00009F170000}"/>
    <cellStyle name="Normal 2 2 3 2 5 2 3" xfId="5977" xr:uid="{00000000-0005-0000-0000-0000A0170000}"/>
    <cellStyle name="Normal 2 2 3 2 5 2 3 2" xfId="5978" xr:uid="{00000000-0005-0000-0000-0000A1170000}"/>
    <cellStyle name="Normal 2 2 3 2 5 2 3 2 2" xfId="5979" xr:uid="{00000000-0005-0000-0000-0000A2170000}"/>
    <cellStyle name="Normal 2 2 3 2 5 2 3 2 3" xfId="5980" xr:uid="{00000000-0005-0000-0000-0000A3170000}"/>
    <cellStyle name="Normal 2 2 3 2 5 2 3 3" xfId="5981" xr:uid="{00000000-0005-0000-0000-0000A4170000}"/>
    <cellStyle name="Normal 2 2 3 2 5 2 3 4" xfId="5982" xr:uid="{00000000-0005-0000-0000-0000A5170000}"/>
    <cellStyle name="Normal 2 2 3 2 5 2 4" xfId="5983" xr:uid="{00000000-0005-0000-0000-0000A6170000}"/>
    <cellStyle name="Normal 2 2 3 2 5 2 4 2" xfId="5984" xr:uid="{00000000-0005-0000-0000-0000A7170000}"/>
    <cellStyle name="Normal 2 2 3 2 5 2 4 2 2" xfId="5985" xr:uid="{00000000-0005-0000-0000-0000A8170000}"/>
    <cellStyle name="Normal 2 2 3 2 5 2 4 2 3" xfId="5986" xr:uid="{00000000-0005-0000-0000-0000A9170000}"/>
    <cellStyle name="Normal 2 2 3 2 5 2 4 3" xfId="5987" xr:uid="{00000000-0005-0000-0000-0000AA170000}"/>
    <cellStyle name="Normal 2 2 3 2 5 2 4 4" xfId="5988" xr:uid="{00000000-0005-0000-0000-0000AB170000}"/>
    <cellStyle name="Normal 2 2 3 2 5 2 5" xfId="5989" xr:uid="{00000000-0005-0000-0000-0000AC170000}"/>
    <cellStyle name="Normal 2 2 3 2 5 2 5 2" xfId="5990" xr:uid="{00000000-0005-0000-0000-0000AD170000}"/>
    <cellStyle name="Normal 2 2 3 2 5 2 5 3" xfId="5991" xr:uid="{00000000-0005-0000-0000-0000AE170000}"/>
    <cellStyle name="Normal 2 2 3 2 5 2 6" xfId="5992" xr:uid="{00000000-0005-0000-0000-0000AF170000}"/>
    <cellStyle name="Normal 2 2 3 2 5 2 7" xfId="5993" xr:uid="{00000000-0005-0000-0000-0000B0170000}"/>
    <cellStyle name="Normal 2 2 3 2 5 3" xfId="5994" xr:uid="{00000000-0005-0000-0000-0000B1170000}"/>
    <cellStyle name="Normal 2 2 3 2 5 3 2" xfId="5995" xr:uid="{00000000-0005-0000-0000-0000B2170000}"/>
    <cellStyle name="Normal 2 2 3 2 5 3 2 2" xfId="5996" xr:uid="{00000000-0005-0000-0000-0000B3170000}"/>
    <cellStyle name="Normal 2 2 3 2 5 3 2 3" xfId="5997" xr:uid="{00000000-0005-0000-0000-0000B4170000}"/>
    <cellStyle name="Normal 2 2 3 2 5 3 3" xfId="5998" xr:uid="{00000000-0005-0000-0000-0000B5170000}"/>
    <cellStyle name="Normal 2 2 3 2 5 3 4" xfId="5999" xr:uid="{00000000-0005-0000-0000-0000B6170000}"/>
    <cellStyle name="Normal 2 2 3 2 5 4" xfId="6000" xr:uid="{00000000-0005-0000-0000-0000B7170000}"/>
    <cellStyle name="Normal 2 2 3 2 5 4 2" xfId="6001" xr:uid="{00000000-0005-0000-0000-0000B8170000}"/>
    <cellStyle name="Normal 2 2 3 2 5 4 2 2" xfId="6002" xr:uid="{00000000-0005-0000-0000-0000B9170000}"/>
    <cellStyle name="Normal 2 2 3 2 5 4 2 3" xfId="6003" xr:uid="{00000000-0005-0000-0000-0000BA170000}"/>
    <cellStyle name="Normal 2 2 3 2 5 4 3" xfId="6004" xr:uid="{00000000-0005-0000-0000-0000BB170000}"/>
    <cellStyle name="Normal 2 2 3 2 5 4 4" xfId="6005" xr:uid="{00000000-0005-0000-0000-0000BC170000}"/>
    <cellStyle name="Normal 2 2 3 2 5 5" xfId="6006" xr:uid="{00000000-0005-0000-0000-0000BD170000}"/>
    <cellStyle name="Normal 2 2 3 2 5 5 2" xfId="6007" xr:uid="{00000000-0005-0000-0000-0000BE170000}"/>
    <cellStyle name="Normal 2 2 3 2 5 5 2 2" xfId="6008" xr:uid="{00000000-0005-0000-0000-0000BF170000}"/>
    <cellStyle name="Normal 2 2 3 2 5 5 2 3" xfId="6009" xr:uid="{00000000-0005-0000-0000-0000C0170000}"/>
    <cellStyle name="Normal 2 2 3 2 5 5 3" xfId="6010" xr:uid="{00000000-0005-0000-0000-0000C1170000}"/>
    <cellStyle name="Normal 2 2 3 2 5 5 4" xfId="6011" xr:uid="{00000000-0005-0000-0000-0000C2170000}"/>
    <cellStyle name="Normal 2 2 3 2 5 6" xfId="6012" xr:uid="{00000000-0005-0000-0000-0000C3170000}"/>
    <cellStyle name="Normal 2 2 3 2 5 6 2" xfId="6013" xr:uid="{00000000-0005-0000-0000-0000C4170000}"/>
    <cellStyle name="Normal 2 2 3 2 5 6 3" xfId="6014" xr:uid="{00000000-0005-0000-0000-0000C5170000}"/>
    <cellStyle name="Normal 2 2 3 2 5 7" xfId="6015" xr:uid="{00000000-0005-0000-0000-0000C6170000}"/>
    <cellStyle name="Normal 2 2 3 2 5 8" xfId="6016" xr:uid="{00000000-0005-0000-0000-0000C7170000}"/>
    <cellStyle name="Normal 2 2 3 2 5 9" xfId="6017" xr:uid="{00000000-0005-0000-0000-0000C8170000}"/>
    <cellStyle name="Normal 2 2 3 2 6" xfId="6018" xr:uid="{00000000-0005-0000-0000-0000C9170000}"/>
    <cellStyle name="Normal 2 2 3 2 6 2" xfId="6019" xr:uid="{00000000-0005-0000-0000-0000CA170000}"/>
    <cellStyle name="Normal 2 2 3 2 6 2 2" xfId="6020" xr:uid="{00000000-0005-0000-0000-0000CB170000}"/>
    <cellStyle name="Normal 2 2 3 2 6 2 2 2" xfId="6021" xr:uid="{00000000-0005-0000-0000-0000CC170000}"/>
    <cellStyle name="Normal 2 2 3 2 6 2 2 2 2" xfId="6022" xr:uid="{00000000-0005-0000-0000-0000CD170000}"/>
    <cellStyle name="Normal 2 2 3 2 6 2 2 2 3" xfId="6023" xr:uid="{00000000-0005-0000-0000-0000CE170000}"/>
    <cellStyle name="Normal 2 2 3 2 6 2 2 3" xfId="6024" xr:uid="{00000000-0005-0000-0000-0000CF170000}"/>
    <cellStyle name="Normal 2 2 3 2 6 2 2 4" xfId="6025" xr:uid="{00000000-0005-0000-0000-0000D0170000}"/>
    <cellStyle name="Normal 2 2 3 2 6 2 3" xfId="6026" xr:uid="{00000000-0005-0000-0000-0000D1170000}"/>
    <cellStyle name="Normal 2 2 3 2 6 2 3 2" xfId="6027" xr:uid="{00000000-0005-0000-0000-0000D2170000}"/>
    <cellStyle name="Normal 2 2 3 2 6 2 3 2 2" xfId="6028" xr:uid="{00000000-0005-0000-0000-0000D3170000}"/>
    <cellStyle name="Normal 2 2 3 2 6 2 3 2 3" xfId="6029" xr:uid="{00000000-0005-0000-0000-0000D4170000}"/>
    <cellStyle name="Normal 2 2 3 2 6 2 3 3" xfId="6030" xr:uid="{00000000-0005-0000-0000-0000D5170000}"/>
    <cellStyle name="Normal 2 2 3 2 6 2 3 4" xfId="6031" xr:uid="{00000000-0005-0000-0000-0000D6170000}"/>
    <cellStyle name="Normal 2 2 3 2 6 2 4" xfId="6032" xr:uid="{00000000-0005-0000-0000-0000D7170000}"/>
    <cellStyle name="Normal 2 2 3 2 6 2 4 2" xfId="6033" xr:uid="{00000000-0005-0000-0000-0000D8170000}"/>
    <cellStyle name="Normal 2 2 3 2 6 2 4 2 2" xfId="6034" xr:uid="{00000000-0005-0000-0000-0000D9170000}"/>
    <cellStyle name="Normal 2 2 3 2 6 2 4 2 3" xfId="6035" xr:uid="{00000000-0005-0000-0000-0000DA170000}"/>
    <cellStyle name="Normal 2 2 3 2 6 2 4 3" xfId="6036" xr:uid="{00000000-0005-0000-0000-0000DB170000}"/>
    <cellStyle name="Normal 2 2 3 2 6 2 4 4" xfId="6037" xr:uid="{00000000-0005-0000-0000-0000DC170000}"/>
    <cellStyle name="Normal 2 2 3 2 6 2 5" xfId="6038" xr:uid="{00000000-0005-0000-0000-0000DD170000}"/>
    <cellStyle name="Normal 2 2 3 2 6 2 5 2" xfId="6039" xr:uid="{00000000-0005-0000-0000-0000DE170000}"/>
    <cellStyle name="Normal 2 2 3 2 6 2 5 3" xfId="6040" xr:uid="{00000000-0005-0000-0000-0000DF170000}"/>
    <cellStyle name="Normal 2 2 3 2 6 2 6" xfId="6041" xr:uid="{00000000-0005-0000-0000-0000E0170000}"/>
    <cellStyle name="Normal 2 2 3 2 6 2 7" xfId="6042" xr:uid="{00000000-0005-0000-0000-0000E1170000}"/>
    <cellStyle name="Normal 2 2 3 2 6 3" xfId="6043" xr:uid="{00000000-0005-0000-0000-0000E2170000}"/>
    <cellStyle name="Normal 2 2 3 2 6 3 2" xfId="6044" xr:uid="{00000000-0005-0000-0000-0000E3170000}"/>
    <cellStyle name="Normal 2 2 3 2 6 3 2 2" xfId="6045" xr:uid="{00000000-0005-0000-0000-0000E4170000}"/>
    <cellStyle name="Normal 2 2 3 2 6 3 2 3" xfId="6046" xr:uid="{00000000-0005-0000-0000-0000E5170000}"/>
    <cellStyle name="Normal 2 2 3 2 6 3 3" xfId="6047" xr:uid="{00000000-0005-0000-0000-0000E6170000}"/>
    <cellStyle name="Normal 2 2 3 2 6 3 4" xfId="6048" xr:uid="{00000000-0005-0000-0000-0000E7170000}"/>
    <cellStyle name="Normal 2 2 3 2 6 4" xfId="6049" xr:uid="{00000000-0005-0000-0000-0000E8170000}"/>
    <cellStyle name="Normal 2 2 3 2 6 4 2" xfId="6050" xr:uid="{00000000-0005-0000-0000-0000E9170000}"/>
    <cellStyle name="Normal 2 2 3 2 6 4 2 2" xfId="6051" xr:uid="{00000000-0005-0000-0000-0000EA170000}"/>
    <cellStyle name="Normal 2 2 3 2 6 4 2 3" xfId="6052" xr:uid="{00000000-0005-0000-0000-0000EB170000}"/>
    <cellStyle name="Normal 2 2 3 2 6 4 3" xfId="6053" xr:uid="{00000000-0005-0000-0000-0000EC170000}"/>
    <cellStyle name="Normal 2 2 3 2 6 4 4" xfId="6054" xr:uid="{00000000-0005-0000-0000-0000ED170000}"/>
    <cellStyle name="Normal 2 2 3 2 6 5" xfId="6055" xr:uid="{00000000-0005-0000-0000-0000EE170000}"/>
    <cellStyle name="Normal 2 2 3 2 6 5 2" xfId="6056" xr:uid="{00000000-0005-0000-0000-0000EF170000}"/>
    <cellStyle name="Normal 2 2 3 2 6 5 2 2" xfId="6057" xr:uid="{00000000-0005-0000-0000-0000F0170000}"/>
    <cellStyle name="Normal 2 2 3 2 6 5 2 3" xfId="6058" xr:uid="{00000000-0005-0000-0000-0000F1170000}"/>
    <cellStyle name="Normal 2 2 3 2 6 5 3" xfId="6059" xr:uid="{00000000-0005-0000-0000-0000F2170000}"/>
    <cellStyle name="Normal 2 2 3 2 6 5 4" xfId="6060" xr:uid="{00000000-0005-0000-0000-0000F3170000}"/>
    <cellStyle name="Normal 2 2 3 2 6 6" xfId="6061" xr:uid="{00000000-0005-0000-0000-0000F4170000}"/>
    <cellStyle name="Normal 2 2 3 2 6 6 2" xfId="6062" xr:uid="{00000000-0005-0000-0000-0000F5170000}"/>
    <cellStyle name="Normal 2 2 3 2 6 6 3" xfId="6063" xr:uid="{00000000-0005-0000-0000-0000F6170000}"/>
    <cellStyle name="Normal 2 2 3 2 6 7" xfId="6064" xr:uid="{00000000-0005-0000-0000-0000F7170000}"/>
    <cellStyle name="Normal 2 2 3 2 6 8" xfId="6065" xr:uid="{00000000-0005-0000-0000-0000F8170000}"/>
    <cellStyle name="Normal 2 2 3 2 6 9" xfId="6066" xr:uid="{00000000-0005-0000-0000-0000F9170000}"/>
    <cellStyle name="Normal 2 2 3 2 7" xfId="6067" xr:uid="{00000000-0005-0000-0000-0000FA170000}"/>
    <cellStyle name="Normal 2 2 3 2 7 2" xfId="6068" xr:uid="{00000000-0005-0000-0000-0000FB170000}"/>
    <cellStyle name="Normal 2 2 3 2 7 2 2" xfId="6069" xr:uid="{00000000-0005-0000-0000-0000FC170000}"/>
    <cellStyle name="Normal 2 2 3 2 7 2 2 2" xfId="6070" xr:uid="{00000000-0005-0000-0000-0000FD170000}"/>
    <cellStyle name="Normal 2 2 3 2 7 2 2 2 2" xfId="6071" xr:uid="{00000000-0005-0000-0000-0000FE170000}"/>
    <cellStyle name="Normal 2 2 3 2 7 2 2 2 3" xfId="6072" xr:uid="{00000000-0005-0000-0000-0000FF170000}"/>
    <cellStyle name="Normal 2 2 3 2 7 2 2 3" xfId="6073" xr:uid="{00000000-0005-0000-0000-000000180000}"/>
    <cellStyle name="Normal 2 2 3 2 7 2 2 4" xfId="6074" xr:uid="{00000000-0005-0000-0000-000001180000}"/>
    <cellStyle name="Normal 2 2 3 2 7 2 3" xfId="6075" xr:uid="{00000000-0005-0000-0000-000002180000}"/>
    <cellStyle name="Normal 2 2 3 2 7 2 3 2" xfId="6076" xr:uid="{00000000-0005-0000-0000-000003180000}"/>
    <cellStyle name="Normal 2 2 3 2 7 2 3 2 2" xfId="6077" xr:uid="{00000000-0005-0000-0000-000004180000}"/>
    <cellStyle name="Normal 2 2 3 2 7 2 3 2 3" xfId="6078" xr:uid="{00000000-0005-0000-0000-000005180000}"/>
    <cellStyle name="Normal 2 2 3 2 7 2 3 3" xfId="6079" xr:uid="{00000000-0005-0000-0000-000006180000}"/>
    <cellStyle name="Normal 2 2 3 2 7 2 3 4" xfId="6080" xr:uid="{00000000-0005-0000-0000-000007180000}"/>
    <cellStyle name="Normal 2 2 3 2 7 2 4" xfId="6081" xr:uid="{00000000-0005-0000-0000-000008180000}"/>
    <cellStyle name="Normal 2 2 3 2 7 2 4 2" xfId="6082" xr:uid="{00000000-0005-0000-0000-000009180000}"/>
    <cellStyle name="Normal 2 2 3 2 7 2 4 2 2" xfId="6083" xr:uid="{00000000-0005-0000-0000-00000A180000}"/>
    <cellStyle name="Normal 2 2 3 2 7 2 4 2 3" xfId="6084" xr:uid="{00000000-0005-0000-0000-00000B180000}"/>
    <cellStyle name="Normal 2 2 3 2 7 2 4 3" xfId="6085" xr:uid="{00000000-0005-0000-0000-00000C180000}"/>
    <cellStyle name="Normal 2 2 3 2 7 2 4 4" xfId="6086" xr:uid="{00000000-0005-0000-0000-00000D180000}"/>
    <cellStyle name="Normal 2 2 3 2 7 2 5" xfId="6087" xr:uid="{00000000-0005-0000-0000-00000E180000}"/>
    <cellStyle name="Normal 2 2 3 2 7 2 5 2" xfId="6088" xr:uid="{00000000-0005-0000-0000-00000F180000}"/>
    <cellStyle name="Normal 2 2 3 2 7 2 5 3" xfId="6089" xr:uid="{00000000-0005-0000-0000-000010180000}"/>
    <cellStyle name="Normal 2 2 3 2 7 2 6" xfId="6090" xr:uid="{00000000-0005-0000-0000-000011180000}"/>
    <cellStyle name="Normal 2 2 3 2 7 2 7" xfId="6091" xr:uid="{00000000-0005-0000-0000-000012180000}"/>
    <cellStyle name="Normal 2 2 3 2 7 3" xfId="6092" xr:uid="{00000000-0005-0000-0000-000013180000}"/>
    <cellStyle name="Normal 2 2 3 2 7 3 2" xfId="6093" xr:uid="{00000000-0005-0000-0000-000014180000}"/>
    <cellStyle name="Normal 2 2 3 2 7 3 2 2" xfId="6094" xr:uid="{00000000-0005-0000-0000-000015180000}"/>
    <cellStyle name="Normal 2 2 3 2 7 3 2 3" xfId="6095" xr:uid="{00000000-0005-0000-0000-000016180000}"/>
    <cellStyle name="Normal 2 2 3 2 7 3 3" xfId="6096" xr:uid="{00000000-0005-0000-0000-000017180000}"/>
    <cellStyle name="Normal 2 2 3 2 7 3 4" xfId="6097" xr:uid="{00000000-0005-0000-0000-000018180000}"/>
    <cellStyle name="Normal 2 2 3 2 7 4" xfId="6098" xr:uid="{00000000-0005-0000-0000-000019180000}"/>
    <cellStyle name="Normal 2 2 3 2 7 4 2" xfId="6099" xr:uid="{00000000-0005-0000-0000-00001A180000}"/>
    <cellStyle name="Normal 2 2 3 2 7 4 2 2" xfId="6100" xr:uid="{00000000-0005-0000-0000-00001B180000}"/>
    <cellStyle name="Normal 2 2 3 2 7 4 2 3" xfId="6101" xr:uid="{00000000-0005-0000-0000-00001C180000}"/>
    <cellStyle name="Normal 2 2 3 2 7 4 3" xfId="6102" xr:uid="{00000000-0005-0000-0000-00001D180000}"/>
    <cellStyle name="Normal 2 2 3 2 7 4 4" xfId="6103" xr:uid="{00000000-0005-0000-0000-00001E180000}"/>
    <cellStyle name="Normal 2 2 3 2 7 5" xfId="6104" xr:uid="{00000000-0005-0000-0000-00001F180000}"/>
    <cellStyle name="Normal 2 2 3 2 7 5 2" xfId="6105" xr:uid="{00000000-0005-0000-0000-000020180000}"/>
    <cellStyle name="Normal 2 2 3 2 7 5 2 2" xfId="6106" xr:uid="{00000000-0005-0000-0000-000021180000}"/>
    <cellStyle name="Normal 2 2 3 2 7 5 2 3" xfId="6107" xr:uid="{00000000-0005-0000-0000-000022180000}"/>
    <cellStyle name="Normal 2 2 3 2 7 5 3" xfId="6108" xr:uid="{00000000-0005-0000-0000-000023180000}"/>
    <cellStyle name="Normal 2 2 3 2 7 5 4" xfId="6109" xr:uid="{00000000-0005-0000-0000-000024180000}"/>
    <cellStyle name="Normal 2 2 3 2 7 6" xfId="6110" xr:uid="{00000000-0005-0000-0000-000025180000}"/>
    <cellStyle name="Normal 2 2 3 2 7 6 2" xfId="6111" xr:uid="{00000000-0005-0000-0000-000026180000}"/>
    <cellStyle name="Normal 2 2 3 2 7 6 3" xfId="6112" xr:uid="{00000000-0005-0000-0000-000027180000}"/>
    <cellStyle name="Normal 2 2 3 2 7 7" xfId="6113" xr:uid="{00000000-0005-0000-0000-000028180000}"/>
    <cellStyle name="Normal 2 2 3 2 7 8" xfId="6114" xr:uid="{00000000-0005-0000-0000-000029180000}"/>
    <cellStyle name="Normal 2 2 3 2 7 9" xfId="6115" xr:uid="{00000000-0005-0000-0000-00002A180000}"/>
    <cellStyle name="Normal 2 2 3 2 8" xfId="6116" xr:uid="{00000000-0005-0000-0000-00002B180000}"/>
    <cellStyle name="Normal 2 2 3 2 8 2" xfId="6117" xr:uid="{00000000-0005-0000-0000-00002C180000}"/>
    <cellStyle name="Normal 2 2 3 2 8 2 2" xfId="6118" xr:uid="{00000000-0005-0000-0000-00002D180000}"/>
    <cellStyle name="Normal 2 2 3 2 8 2 2 2" xfId="6119" xr:uid="{00000000-0005-0000-0000-00002E180000}"/>
    <cellStyle name="Normal 2 2 3 2 8 2 2 2 2" xfId="6120" xr:uid="{00000000-0005-0000-0000-00002F180000}"/>
    <cellStyle name="Normal 2 2 3 2 8 2 2 2 3" xfId="6121" xr:uid="{00000000-0005-0000-0000-000030180000}"/>
    <cellStyle name="Normal 2 2 3 2 8 2 2 3" xfId="6122" xr:uid="{00000000-0005-0000-0000-000031180000}"/>
    <cellStyle name="Normal 2 2 3 2 8 2 2 4" xfId="6123" xr:uid="{00000000-0005-0000-0000-000032180000}"/>
    <cellStyle name="Normal 2 2 3 2 8 2 3" xfId="6124" xr:uid="{00000000-0005-0000-0000-000033180000}"/>
    <cellStyle name="Normal 2 2 3 2 8 2 3 2" xfId="6125" xr:uid="{00000000-0005-0000-0000-000034180000}"/>
    <cellStyle name="Normal 2 2 3 2 8 2 3 2 2" xfId="6126" xr:uid="{00000000-0005-0000-0000-000035180000}"/>
    <cellStyle name="Normal 2 2 3 2 8 2 3 2 3" xfId="6127" xr:uid="{00000000-0005-0000-0000-000036180000}"/>
    <cellStyle name="Normal 2 2 3 2 8 2 3 3" xfId="6128" xr:uid="{00000000-0005-0000-0000-000037180000}"/>
    <cellStyle name="Normal 2 2 3 2 8 2 3 4" xfId="6129" xr:uid="{00000000-0005-0000-0000-000038180000}"/>
    <cellStyle name="Normal 2 2 3 2 8 2 4" xfId="6130" xr:uid="{00000000-0005-0000-0000-000039180000}"/>
    <cellStyle name="Normal 2 2 3 2 8 2 4 2" xfId="6131" xr:uid="{00000000-0005-0000-0000-00003A180000}"/>
    <cellStyle name="Normal 2 2 3 2 8 2 4 2 2" xfId="6132" xr:uid="{00000000-0005-0000-0000-00003B180000}"/>
    <cellStyle name="Normal 2 2 3 2 8 2 4 2 3" xfId="6133" xr:uid="{00000000-0005-0000-0000-00003C180000}"/>
    <cellStyle name="Normal 2 2 3 2 8 2 4 3" xfId="6134" xr:uid="{00000000-0005-0000-0000-00003D180000}"/>
    <cellStyle name="Normal 2 2 3 2 8 2 4 4" xfId="6135" xr:uid="{00000000-0005-0000-0000-00003E180000}"/>
    <cellStyle name="Normal 2 2 3 2 8 2 5" xfId="6136" xr:uid="{00000000-0005-0000-0000-00003F180000}"/>
    <cellStyle name="Normal 2 2 3 2 8 2 5 2" xfId="6137" xr:uid="{00000000-0005-0000-0000-000040180000}"/>
    <cellStyle name="Normal 2 2 3 2 8 2 5 3" xfId="6138" xr:uid="{00000000-0005-0000-0000-000041180000}"/>
    <cellStyle name="Normal 2 2 3 2 8 2 6" xfId="6139" xr:uid="{00000000-0005-0000-0000-000042180000}"/>
    <cellStyle name="Normal 2 2 3 2 8 2 7" xfId="6140" xr:uid="{00000000-0005-0000-0000-000043180000}"/>
    <cellStyle name="Normal 2 2 3 2 8 3" xfId="6141" xr:uid="{00000000-0005-0000-0000-000044180000}"/>
    <cellStyle name="Normal 2 2 3 2 8 3 2" xfId="6142" xr:uid="{00000000-0005-0000-0000-000045180000}"/>
    <cellStyle name="Normal 2 2 3 2 8 3 2 2" xfId="6143" xr:uid="{00000000-0005-0000-0000-000046180000}"/>
    <cellStyle name="Normal 2 2 3 2 8 3 2 3" xfId="6144" xr:uid="{00000000-0005-0000-0000-000047180000}"/>
    <cellStyle name="Normal 2 2 3 2 8 3 3" xfId="6145" xr:uid="{00000000-0005-0000-0000-000048180000}"/>
    <cellStyle name="Normal 2 2 3 2 8 3 4" xfId="6146" xr:uid="{00000000-0005-0000-0000-000049180000}"/>
    <cellStyle name="Normal 2 2 3 2 8 4" xfId="6147" xr:uid="{00000000-0005-0000-0000-00004A180000}"/>
    <cellStyle name="Normal 2 2 3 2 8 4 2" xfId="6148" xr:uid="{00000000-0005-0000-0000-00004B180000}"/>
    <cellStyle name="Normal 2 2 3 2 8 4 2 2" xfId="6149" xr:uid="{00000000-0005-0000-0000-00004C180000}"/>
    <cellStyle name="Normal 2 2 3 2 8 4 2 3" xfId="6150" xr:uid="{00000000-0005-0000-0000-00004D180000}"/>
    <cellStyle name="Normal 2 2 3 2 8 4 3" xfId="6151" xr:uid="{00000000-0005-0000-0000-00004E180000}"/>
    <cellStyle name="Normal 2 2 3 2 8 4 4" xfId="6152" xr:uid="{00000000-0005-0000-0000-00004F180000}"/>
    <cellStyle name="Normal 2 2 3 2 8 5" xfId="6153" xr:uid="{00000000-0005-0000-0000-000050180000}"/>
    <cellStyle name="Normal 2 2 3 2 8 5 2" xfId="6154" xr:uid="{00000000-0005-0000-0000-000051180000}"/>
    <cellStyle name="Normal 2 2 3 2 8 5 2 2" xfId="6155" xr:uid="{00000000-0005-0000-0000-000052180000}"/>
    <cellStyle name="Normal 2 2 3 2 8 5 2 3" xfId="6156" xr:uid="{00000000-0005-0000-0000-000053180000}"/>
    <cellStyle name="Normal 2 2 3 2 8 5 3" xfId="6157" xr:uid="{00000000-0005-0000-0000-000054180000}"/>
    <cellStyle name="Normal 2 2 3 2 8 5 4" xfId="6158" xr:uid="{00000000-0005-0000-0000-000055180000}"/>
    <cellStyle name="Normal 2 2 3 2 8 6" xfId="6159" xr:uid="{00000000-0005-0000-0000-000056180000}"/>
    <cellStyle name="Normal 2 2 3 2 8 6 2" xfId="6160" xr:uid="{00000000-0005-0000-0000-000057180000}"/>
    <cellStyle name="Normal 2 2 3 2 8 6 3" xfId="6161" xr:uid="{00000000-0005-0000-0000-000058180000}"/>
    <cellStyle name="Normal 2 2 3 2 8 7" xfId="6162" xr:uid="{00000000-0005-0000-0000-000059180000}"/>
    <cellStyle name="Normal 2 2 3 2 8 8" xfId="6163" xr:uid="{00000000-0005-0000-0000-00005A180000}"/>
    <cellStyle name="Normal 2 2 3 2 8 9" xfId="6164" xr:uid="{00000000-0005-0000-0000-00005B180000}"/>
    <cellStyle name="Normal 2 2 3 2 9" xfId="6165" xr:uid="{00000000-0005-0000-0000-00005C180000}"/>
    <cellStyle name="Normal 2 2 3 2 9 2" xfId="6166" xr:uid="{00000000-0005-0000-0000-00005D180000}"/>
    <cellStyle name="Normal 2 2 3 2 9 2 2" xfId="6167" xr:uid="{00000000-0005-0000-0000-00005E180000}"/>
    <cellStyle name="Normal 2 2 3 2 9 2 2 2" xfId="6168" xr:uid="{00000000-0005-0000-0000-00005F180000}"/>
    <cellStyle name="Normal 2 2 3 2 9 2 2 2 2" xfId="6169" xr:uid="{00000000-0005-0000-0000-000060180000}"/>
    <cellStyle name="Normal 2 2 3 2 9 2 2 2 3" xfId="6170" xr:uid="{00000000-0005-0000-0000-000061180000}"/>
    <cellStyle name="Normal 2 2 3 2 9 2 2 3" xfId="6171" xr:uid="{00000000-0005-0000-0000-000062180000}"/>
    <cellStyle name="Normal 2 2 3 2 9 2 2 4" xfId="6172" xr:uid="{00000000-0005-0000-0000-000063180000}"/>
    <cellStyle name="Normal 2 2 3 2 9 2 3" xfId="6173" xr:uid="{00000000-0005-0000-0000-000064180000}"/>
    <cellStyle name="Normal 2 2 3 2 9 2 3 2" xfId="6174" xr:uid="{00000000-0005-0000-0000-000065180000}"/>
    <cellStyle name="Normal 2 2 3 2 9 2 3 2 2" xfId="6175" xr:uid="{00000000-0005-0000-0000-000066180000}"/>
    <cellStyle name="Normal 2 2 3 2 9 2 3 2 3" xfId="6176" xr:uid="{00000000-0005-0000-0000-000067180000}"/>
    <cellStyle name="Normal 2 2 3 2 9 2 3 3" xfId="6177" xr:uid="{00000000-0005-0000-0000-000068180000}"/>
    <cellStyle name="Normal 2 2 3 2 9 2 3 4" xfId="6178" xr:uid="{00000000-0005-0000-0000-000069180000}"/>
    <cellStyle name="Normal 2 2 3 2 9 2 4" xfId="6179" xr:uid="{00000000-0005-0000-0000-00006A180000}"/>
    <cellStyle name="Normal 2 2 3 2 9 2 4 2" xfId="6180" xr:uid="{00000000-0005-0000-0000-00006B180000}"/>
    <cellStyle name="Normal 2 2 3 2 9 2 4 2 2" xfId="6181" xr:uid="{00000000-0005-0000-0000-00006C180000}"/>
    <cellStyle name="Normal 2 2 3 2 9 2 4 2 3" xfId="6182" xr:uid="{00000000-0005-0000-0000-00006D180000}"/>
    <cellStyle name="Normal 2 2 3 2 9 2 4 3" xfId="6183" xr:uid="{00000000-0005-0000-0000-00006E180000}"/>
    <cellStyle name="Normal 2 2 3 2 9 2 4 4" xfId="6184" xr:uid="{00000000-0005-0000-0000-00006F180000}"/>
    <cellStyle name="Normal 2 2 3 2 9 2 5" xfId="6185" xr:uid="{00000000-0005-0000-0000-000070180000}"/>
    <cellStyle name="Normal 2 2 3 2 9 2 5 2" xfId="6186" xr:uid="{00000000-0005-0000-0000-000071180000}"/>
    <cellStyle name="Normal 2 2 3 2 9 2 5 3" xfId="6187" xr:uid="{00000000-0005-0000-0000-000072180000}"/>
    <cellStyle name="Normal 2 2 3 2 9 2 6" xfId="6188" xr:uid="{00000000-0005-0000-0000-000073180000}"/>
    <cellStyle name="Normal 2 2 3 2 9 2 7" xfId="6189" xr:uid="{00000000-0005-0000-0000-000074180000}"/>
    <cellStyle name="Normal 2 2 3 2 9 3" xfId="6190" xr:uid="{00000000-0005-0000-0000-000075180000}"/>
    <cellStyle name="Normal 2 2 3 2 9 3 2" xfId="6191" xr:uid="{00000000-0005-0000-0000-000076180000}"/>
    <cellStyle name="Normal 2 2 3 2 9 3 2 2" xfId="6192" xr:uid="{00000000-0005-0000-0000-000077180000}"/>
    <cellStyle name="Normal 2 2 3 2 9 3 2 3" xfId="6193" xr:uid="{00000000-0005-0000-0000-000078180000}"/>
    <cellStyle name="Normal 2 2 3 2 9 3 3" xfId="6194" xr:uid="{00000000-0005-0000-0000-000079180000}"/>
    <cellStyle name="Normal 2 2 3 2 9 3 4" xfId="6195" xr:uid="{00000000-0005-0000-0000-00007A180000}"/>
    <cellStyle name="Normal 2 2 3 2 9 4" xfId="6196" xr:uid="{00000000-0005-0000-0000-00007B180000}"/>
    <cellStyle name="Normal 2 2 3 2 9 4 2" xfId="6197" xr:uid="{00000000-0005-0000-0000-00007C180000}"/>
    <cellStyle name="Normal 2 2 3 2 9 4 2 2" xfId="6198" xr:uid="{00000000-0005-0000-0000-00007D180000}"/>
    <cellStyle name="Normal 2 2 3 2 9 4 2 3" xfId="6199" xr:uid="{00000000-0005-0000-0000-00007E180000}"/>
    <cellStyle name="Normal 2 2 3 2 9 4 3" xfId="6200" xr:uid="{00000000-0005-0000-0000-00007F180000}"/>
    <cellStyle name="Normal 2 2 3 2 9 4 4" xfId="6201" xr:uid="{00000000-0005-0000-0000-000080180000}"/>
    <cellStyle name="Normal 2 2 3 2 9 5" xfId="6202" xr:uid="{00000000-0005-0000-0000-000081180000}"/>
    <cellStyle name="Normal 2 2 3 2 9 5 2" xfId="6203" xr:uid="{00000000-0005-0000-0000-000082180000}"/>
    <cellStyle name="Normal 2 2 3 2 9 5 2 2" xfId="6204" xr:uid="{00000000-0005-0000-0000-000083180000}"/>
    <cellStyle name="Normal 2 2 3 2 9 5 2 3" xfId="6205" xr:uid="{00000000-0005-0000-0000-000084180000}"/>
    <cellStyle name="Normal 2 2 3 2 9 5 3" xfId="6206" xr:uid="{00000000-0005-0000-0000-000085180000}"/>
    <cellStyle name="Normal 2 2 3 2 9 5 4" xfId="6207" xr:uid="{00000000-0005-0000-0000-000086180000}"/>
    <cellStyle name="Normal 2 2 3 2 9 6" xfId="6208" xr:uid="{00000000-0005-0000-0000-000087180000}"/>
    <cellStyle name="Normal 2 2 3 2 9 6 2" xfId="6209" xr:uid="{00000000-0005-0000-0000-000088180000}"/>
    <cellStyle name="Normal 2 2 3 2 9 6 3" xfId="6210" xr:uid="{00000000-0005-0000-0000-000089180000}"/>
    <cellStyle name="Normal 2 2 3 2 9 7" xfId="6211" xr:uid="{00000000-0005-0000-0000-00008A180000}"/>
    <cellStyle name="Normal 2 2 3 2 9 8" xfId="6212" xr:uid="{00000000-0005-0000-0000-00008B180000}"/>
    <cellStyle name="Normal 2 2 3 2 9 9" xfId="6213" xr:uid="{00000000-0005-0000-0000-00008C180000}"/>
    <cellStyle name="Normal 2 2 3 3" xfId="6214" xr:uid="{00000000-0005-0000-0000-00008D180000}"/>
    <cellStyle name="Normal 2 2 3 3 2" xfId="6215" xr:uid="{00000000-0005-0000-0000-00008E180000}"/>
    <cellStyle name="Normal 2 2 3 3 3" xfId="6216" xr:uid="{00000000-0005-0000-0000-00008F180000}"/>
    <cellStyle name="Normal 2 2 3 4" xfId="6217" xr:uid="{00000000-0005-0000-0000-000090180000}"/>
    <cellStyle name="Normal 2 2 3 5" xfId="6218" xr:uid="{00000000-0005-0000-0000-000091180000}"/>
    <cellStyle name="Normal 2 2 3 6" xfId="6219" xr:uid="{00000000-0005-0000-0000-000092180000}"/>
    <cellStyle name="Normal 2 2 4" xfId="6220" xr:uid="{00000000-0005-0000-0000-000093180000}"/>
    <cellStyle name="Normal 2 2 4 2" xfId="6221" xr:uid="{00000000-0005-0000-0000-000094180000}"/>
    <cellStyle name="Normal 2 2 4 2 2" xfId="6222" xr:uid="{00000000-0005-0000-0000-000095180000}"/>
    <cellStyle name="Normal 2 2 4 2 2 2" xfId="6223" xr:uid="{00000000-0005-0000-0000-000096180000}"/>
    <cellStyle name="Normal 2 2 4 2 3" xfId="6224" xr:uid="{00000000-0005-0000-0000-000097180000}"/>
    <cellStyle name="Normal 2 2 4 3" xfId="6225" xr:uid="{00000000-0005-0000-0000-000098180000}"/>
    <cellStyle name="Normal 2 2 5" xfId="6226" xr:uid="{00000000-0005-0000-0000-000099180000}"/>
    <cellStyle name="Normal 2 2 5 2" xfId="6227" xr:uid="{00000000-0005-0000-0000-00009A180000}"/>
    <cellStyle name="Normal 2 2 5 3" xfId="6228" xr:uid="{00000000-0005-0000-0000-00009B180000}"/>
    <cellStyle name="Normal 2 2 5 4" xfId="6229" xr:uid="{00000000-0005-0000-0000-00009C180000}"/>
    <cellStyle name="Normal 2 2 6" xfId="6230" xr:uid="{00000000-0005-0000-0000-00009D180000}"/>
    <cellStyle name="Normal 2 2 6 2" xfId="6231" xr:uid="{00000000-0005-0000-0000-00009E180000}"/>
    <cellStyle name="Normal 2 2 6 2 2" xfId="6232" xr:uid="{00000000-0005-0000-0000-00009F180000}"/>
    <cellStyle name="Normal 2 2 6 2 2 2" xfId="6233" xr:uid="{00000000-0005-0000-0000-0000A0180000}"/>
    <cellStyle name="Normal 2 2 6 2 2 2 2" xfId="6234" xr:uid="{00000000-0005-0000-0000-0000A1180000}"/>
    <cellStyle name="Normal 2 2 6 2 2 2 3" xfId="6235" xr:uid="{00000000-0005-0000-0000-0000A2180000}"/>
    <cellStyle name="Normal 2 2 6 2 2 3" xfId="6236" xr:uid="{00000000-0005-0000-0000-0000A3180000}"/>
    <cellStyle name="Normal 2 2 6 2 2 4" xfId="6237" xr:uid="{00000000-0005-0000-0000-0000A4180000}"/>
    <cellStyle name="Normal 2 2 6 2 3" xfId="6238" xr:uid="{00000000-0005-0000-0000-0000A5180000}"/>
    <cellStyle name="Normal 2 2 6 2 3 2" xfId="6239" xr:uid="{00000000-0005-0000-0000-0000A6180000}"/>
    <cellStyle name="Normal 2 2 6 2 3 2 2" xfId="6240" xr:uid="{00000000-0005-0000-0000-0000A7180000}"/>
    <cellStyle name="Normal 2 2 6 2 3 2 3" xfId="6241" xr:uid="{00000000-0005-0000-0000-0000A8180000}"/>
    <cellStyle name="Normal 2 2 6 2 3 3" xfId="6242" xr:uid="{00000000-0005-0000-0000-0000A9180000}"/>
    <cellStyle name="Normal 2 2 6 2 3 4" xfId="6243" xr:uid="{00000000-0005-0000-0000-0000AA180000}"/>
    <cellStyle name="Normal 2 2 6 2 4" xfId="6244" xr:uid="{00000000-0005-0000-0000-0000AB180000}"/>
    <cellStyle name="Normal 2 2 6 2 4 2" xfId="6245" xr:uid="{00000000-0005-0000-0000-0000AC180000}"/>
    <cellStyle name="Normal 2 2 6 2 4 2 2" xfId="6246" xr:uid="{00000000-0005-0000-0000-0000AD180000}"/>
    <cellStyle name="Normal 2 2 6 2 4 2 3" xfId="6247" xr:uid="{00000000-0005-0000-0000-0000AE180000}"/>
    <cellStyle name="Normal 2 2 6 2 4 3" xfId="6248" xr:uid="{00000000-0005-0000-0000-0000AF180000}"/>
    <cellStyle name="Normal 2 2 6 2 4 4" xfId="6249" xr:uid="{00000000-0005-0000-0000-0000B0180000}"/>
    <cellStyle name="Normal 2 2 6 2 5" xfId="6250" xr:uid="{00000000-0005-0000-0000-0000B1180000}"/>
    <cellStyle name="Normal 2 2 6 2 5 2" xfId="6251" xr:uid="{00000000-0005-0000-0000-0000B2180000}"/>
    <cellStyle name="Normal 2 2 6 2 5 3" xfId="6252" xr:uid="{00000000-0005-0000-0000-0000B3180000}"/>
    <cellStyle name="Normal 2 2 6 2 6" xfId="6253" xr:uid="{00000000-0005-0000-0000-0000B4180000}"/>
    <cellStyle name="Normal 2 2 6 2 7" xfId="6254" xr:uid="{00000000-0005-0000-0000-0000B5180000}"/>
    <cellStyle name="Normal 2 2 6 3" xfId="6255" xr:uid="{00000000-0005-0000-0000-0000B6180000}"/>
    <cellStyle name="Normal 2 2 6 3 2" xfId="6256" xr:uid="{00000000-0005-0000-0000-0000B7180000}"/>
    <cellStyle name="Normal 2 2 6 3 2 2" xfId="6257" xr:uid="{00000000-0005-0000-0000-0000B8180000}"/>
    <cellStyle name="Normal 2 2 6 3 2 3" xfId="6258" xr:uid="{00000000-0005-0000-0000-0000B9180000}"/>
    <cellStyle name="Normal 2 2 6 3 3" xfId="6259" xr:uid="{00000000-0005-0000-0000-0000BA180000}"/>
    <cellStyle name="Normal 2 2 6 3 4" xfId="6260" xr:uid="{00000000-0005-0000-0000-0000BB180000}"/>
    <cellStyle name="Normal 2 2 6 4" xfId="6261" xr:uid="{00000000-0005-0000-0000-0000BC180000}"/>
    <cellStyle name="Normal 2 2 6 4 2" xfId="6262" xr:uid="{00000000-0005-0000-0000-0000BD180000}"/>
    <cellStyle name="Normal 2 2 6 4 2 2" xfId="6263" xr:uid="{00000000-0005-0000-0000-0000BE180000}"/>
    <cellStyle name="Normal 2 2 6 4 2 3" xfId="6264" xr:uid="{00000000-0005-0000-0000-0000BF180000}"/>
    <cellStyle name="Normal 2 2 6 4 3" xfId="6265" xr:uid="{00000000-0005-0000-0000-0000C0180000}"/>
    <cellStyle name="Normal 2 2 6 4 4" xfId="6266" xr:uid="{00000000-0005-0000-0000-0000C1180000}"/>
    <cellStyle name="Normal 2 2 6 5" xfId="6267" xr:uid="{00000000-0005-0000-0000-0000C2180000}"/>
    <cellStyle name="Normal 2 2 6 5 2" xfId="6268" xr:uid="{00000000-0005-0000-0000-0000C3180000}"/>
    <cellStyle name="Normal 2 2 6 5 2 2" xfId="6269" xr:uid="{00000000-0005-0000-0000-0000C4180000}"/>
    <cellStyle name="Normal 2 2 6 5 2 3" xfId="6270" xr:uid="{00000000-0005-0000-0000-0000C5180000}"/>
    <cellStyle name="Normal 2 2 6 5 3" xfId="6271" xr:uid="{00000000-0005-0000-0000-0000C6180000}"/>
    <cellStyle name="Normal 2 2 6 5 4" xfId="6272" xr:uid="{00000000-0005-0000-0000-0000C7180000}"/>
    <cellStyle name="Normal 2 2 6 6" xfId="6273" xr:uid="{00000000-0005-0000-0000-0000C8180000}"/>
    <cellStyle name="Normal 2 2 6 6 2" xfId="6274" xr:uid="{00000000-0005-0000-0000-0000C9180000}"/>
    <cellStyle name="Normal 2 2 6 6 3" xfId="6275" xr:uid="{00000000-0005-0000-0000-0000CA180000}"/>
    <cellStyle name="Normal 2 2 6 7" xfId="6276" xr:uid="{00000000-0005-0000-0000-0000CB180000}"/>
    <cellStyle name="Normal 2 2 6 8" xfId="6277" xr:uid="{00000000-0005-0000-0000-0000CC180000}"/>
    <cellStyle name="Normal 2 2 6 9" xfId="6278" xr:uid="{00000000-0005-0000-0000-0000CD180000}"/>
    <cellStyle name="Normal 2 2 7" xfId="6279" xr:uid="{00000000-0005-0000-0000-0000CE180000}"/>
    <cellStyle name="Normal 2 2 7 2" xfId="6280" xr:uid="{00000000-0005-0000-0000-0000CF180000}"/>
    <cellStyle name="Normal 2 2 7 2 2" xfId="6281" xr:uid="{00000000-0005-0000-0000-0000D0180000}"/>
    <cellStyle name="Normal 2 2 7 2 2 2" xfId="6282" xr:uid="{00000000-0005-0000-0000-0000D1180000}"/>
    <cellStyle name="Normal 2 2 7 2 2 2 2" xfId="6283" xr:uid="{00000000-0005-0000-0000-0000D2180000}"/>
    <cellStyle name="Normal 2 2 7 2 2 2 3" xfId="6284" xr:uid="{00000000-0005-0000-0000-0000D3180000}"/>
    <cellStyle name="Normal 2 2 7 2 2 3" xfId="6285" xr:uid="{00000000-0005-0000-0000-0000D4180000}"/>
    <cellStyle name="Normal 2 2 7 2 2 4" xfId="6286" xr:uid="{00000000-0005-0000-0000-0000D5180000}"/>
    <cellStyle name="Normal 2 2 7 2 3" xfId="6287" xr:uid="{00000000-0005-0000-0000-0000D6180000}"/>
    <cellStyle name="Normal 2 2 7 2 3 2" xfId="6288" xr:uid="{00000000-0005-0000-0000-0000D7180000}"/>
    <cellStyle name="Normal 2 2 7 2 3 2 2" xfId="6289" xr:uid="{00000000-0005-0000-0000-0000D8180000}"/>
    <cellStyle name="Normal 2 2 7 2 3 2 3" xfId="6290" xr:uid="{00000000-0005-0000-0000-0000D9180000}"/>
    <cellStyle name="Normal 2 2 7 2 3 3" xfId="6291" xr:uid="{00000000-0005-0000-0000-0000DA180000}"/>
    <cellStyle name="Normal 2 2 7 2 3 4" xfId="6292" xr:uid="{00000000-0005-0000-0000-0000DB180000}"/>
    <cellStyle name="Normal 2 2 7 2 4" xfId="6293" xr:uid="{00000000-0005-0000-0000-0000DC180000}"/>
    <cellStyle name="Normal 2 2 7 2 4 2" xfId="6294" xr:uid="{00000000-0005-0000-0000-0000DD180000}"/>
    <cellStyle name="Normal 2 2 7 2 4 2 2" xfId="6295" xr:uid="{00000000-0005-0000-0000-0000DE180000}"/>
    <cellStyle name="Normal 2 2 7 2 4 2 3" xfId="6296" xr:uid="{00000000-0005-0000-0000-0000DF180000}"/>
    <cellStyle name="Normal 2 2 7 2 4 3" xfId="6297" xr:uid="{00000000-0005-0000-0000-0000E0180000}"/>
    <cellStyle name="Normal 2 2 7 2 4 4" xfId="6298" xr:uid="{00000000-0005-0000-0000-0000E1180000}"/>
    <cellStyle name="Normal 2 2 7 2 5" xfId="6299" xr:uid="{00000000-0005-0000-0000-0000E2180000}"/>
    <cellStyle name="Normal 2 2 7 2 5 2" xfId="6300" xr:uid="{00000000-0005-0000-0000-0000E3180000}"/>
    <cellStyle name="Normal 2 2 7 2 5 3" xfId="6301" xr:uid="{00000000-0005-0000-0000-0000E4180000}"/>
    <cellStyle name="Normal 2 2 7 2 6" xfId="6302" xr:uid="{00000000-0005-0000-0000-0000E5180000}"/>
    <cellStyle name="Normal 2 2 7 2 7" xfId="6303" xr:uid="{00000000-0005-0000-0000-0000E6180000}"/>
    <cellStyle name="Normal 2 2 7 3" xfId="6304" xr:uid="{00000000-0005-0000-0000-0000E7180000}"/>
    <cellStyle name="Normal 2 2 7 3 2" xfId="6305" xr:uid="{00000000-0005-0000-0000-0000E8180000}"/>
    <cellStyle name="Normal 2 2 7 3 2 2" xfId="6306" xr:uid="{00000000-0005-0000-0000-0000E9180000}"/>
    <cellStyle name="Normal 2 2 7 3 2 3" xfId="6307" xr:uid="{00000000-0005-0000-0000-0000EA180000}"/>
    <cellStyle name="Normal 2 2 7 3 3" xfId="6308" xr:uid="{00000000-0005-0000-0000-0000EB180000}"/>
    <cellStyle name="Normal 2 2 7 3 4" xfId="6309" xr:uid="{00000000-0005-0000-0000-0000EC180000}"/>
    <cellStyle name="Normal 2 2 7 4" xfId="6310" xr:uid="{00000000-0005-0000-0000-0000ED180000}"/>
    <cellStyle name="Normal 2 2 7 4 2" xfId="6311" xr:uid="{00000000-0005-0000-0000-0000EE180000}"/>
    <cellStyle name="Normal 2 2 7 4 2 2" xfId="6312" xr:uid="{00000000-0005-0000-0000-0000EF180000}"/>
    <cellStyle name="Normal 2 2 7 4 2 3" xfId="6313" xr:uid="{00000000-0005-0000-0000-0000F0180000}"/>
    <cellStyle name="Normal 2 2 7 4 3" xfId="6314" xr:uid="{00000000-0005-0000-0000-0000F1180000}"/>
    <cellStyle name="Normal 2 2 7 4 4" xfId="6315" xr:uid="{00000000-0005-0000-0000-0000F2180000}"/>
    <cellStyle name="Normal 2 2 7 5" xfId="6316" xr:uid="{00000000-0005-0000-0000-0000F3180000}"/>
    <cellStyle name="Normal 2 2 7 5 2" xfId="6317" xr:uid="{00000000-0005-0000-0000-0000F4180000}"/>
    <cellStyle name="Normal 2 2 7 5 2 2" xfId="6318" xr:uid="{00000000-0005-0000-0000-0000F5180000}"/>
    <cellStyle name="Normal 2 2 7 5 2 3" xfId="6319" xr:uid="{00000000-0005-0000-0000-0000F6180000}"/>
    <cellStyle name="Normal 2 2 7 5 3" xfId="6320" xr:uid="{00000000-0005-0000-0000-0000F7180000}"/>
    <cellStyle name="Normal 2 2 7 5 4" xfId="6321" xr:uid="{00000000-0005-0000-0000-0000F8180000}"/>
    <cellStyle name="Normal 2 2 7 6" xfId="6322" xr:uid="{00000000-0005-0000-0000-0000F9180000}"/>
    <cellStyle name="Normal 2 2 7 6 2" xfId="6323" xr:uid="{00000000-0005-0000-0000-0000FA180000}"/>
    <cellStyle name="Normal 2 2 7 6 3" xfId="6324" xr:uid="{00000000-0005-0000-0000-0000FB180000}"/>
    <cellStyle name="Normal 2 2 7 7" xfId="6325" xr:uid="{00000000-0005-0000-0000-0000FC180000}"/>
    <cellStyle name="Normal 2 2 7 8" xfId="6326" xr:uid="{00000000-0005-0000-0000-0000FD180000}"/>
    <cellStyle name="Normal 2 2 8" xfId="6327" xr:uid="{00000000-0005-0000-0000-0000FE180000}"/>
    <cellStyle name="Normal 2 2 8 2" xfId="6328" xr:uid="{00000000-0005-0000-0000-0000FF180000}"/>
    <cellStyle name="Normal 2 2 8 2 2" xfId="6329" xr:uid="{00000000-0005-0000-0000-000000190000}"/>
    <cellStyle name="Normal 2 2 8 2 2 2" xfId="6330" xr:uid="{00000000-0005-0000-0000-000001190000}"/>
    <cellStyle name="Normal 2 2 8 2 2 2 2" xfId="6331" xr:uid="{00000000-0005-0000-0000-000002190000}"/>
    <cellStyle name="Normal 2 2 8 2 2 2 3" xfId="6332" xr:uid="{00000000-0005-0000-0000-000003190000}"/>
    <cellStyle name="Normal 2 2 8 2 2 3" xfId="6333" xr:uid="{00000000-0005-0000-0000-000004190000}"/>
    <cellStyle name="Normal 2 2 8 2 2 4" xfId="6334" xr:uid="{00000000-0005-0000-0000-000005190000}"/>
    <cellStyle name="Normal 2 2 8 2 3" xfId="6335" xr:uid="{00000000-0005-0000-0000-000006190000}"/>
    <cellStyle name="Normal 2 2 8 2 3 2" xfId="6336" xr:uid="{00000000-0005-0000-0000-000007190000}"/>
    <cellStyle name="Normal 2 2 8 2 3 2 2" xfId="6337" xr:uid="{00000000-0005-0000-0000-000008190000}"/>
    <cellStyle name="Normal 2 2 8 2 3 2 3" xfId="6338" xr:uid="{00000000-0005-0000-0000-000009190000}"/>
    <cellStyle name="Normal 2 2 8 2 3 3" xfId="6339" xr:uid="{00000000-0005-0000-0000-00000A190000}"/>
    <cellStyle name="Normal 2 2 8 2 3 4" xfId="6340" xr:uid="{00000000-0005-0000-0000-00000B190000}"/>
    <cellStyle name="Normal 2 2 8 2 4" xfId="6341" xr:uid="{00000000-0005-0000-0000-00000C190000}"/>
    <cellStyle name="Normal 2 2 8 2 4 2" xfId="6342" xr:uid="{00000000-0005-0000-0000-00000D190000}"/>
    <cellStyle name="Normal 2 2 8 2 4 2 2" xfId="6343" xr:uid="{00000000-0005-0000-0000-00000E190000}"/>
    <cellStyle name="Normal 2 2 8 2 4 2 3" xfId="6344" xr:uid="{00000000-0005-0000-0000-00000F190000}"/>
    <cellStyle name="Normal 2 2 8 2 4 3" xfId="6345" xr:uid="{00000000-0005-0000-0000-000010190000}"/>
    <cellStyle name="Normal 2 2 8 2 4 4" xfId="6346" xr:uid="{00000000-0005-0000-0000-000011190000}"/>
    <cellStyle name="Normal 2 2 8 2 5" xfId="6347" xr:uid="{00000000-0005-0000-0000-000012190000}"/>
    <cellStyle name="Normal 2 2 8 2 5 2" xfId="6348" xr:uid="{00000000-0005-0000-0000-000013190000}"/>
    <cellStyle name="Normal 2 2 8 2 5 3" xfId="6349" xr:uid="{00000000-0005-0000-0000-000014190000}"/>
    <cellStyle name="Normal 2 2 8 2 6" xfId="6350" xr:uid="{00000000-0005-0000-0000-000015190000}"/>
    <cellStyle name="Normal 2 2 8 2 7" xfId="6351" xr:uid="{00000000-0005-0000-0000-000016190000}"/>
    <cellStyle name="Normal 2 2 8 3" xfId="6352" xr:uid="{00000000-0005-0000-0000-000017190000}"/>
    <cellStyle name="Normal 2 2 8 3 2" xfId="6353" xr:uid="{00000000-0005-0000-0000-000018190000}"/>
    <cellStyle name="Normal 2 2 8 3 2 2" xfId="6354" xr:uid="{00000000-0005-0000-0000-000019190000}"/>
    <cellStyle name="Normal 2 2 8 3 2 3" xfId="6355" xr:uid="{00000000-0005-0000-0000-00001A190000}"/>
    <cellStyle name="Normal 2 2 8 3 3" xfId="6356" xr:uid="{00000000-0005-0000-0000-00001B190000}"/>
    <cellStyle name="Normal 2 2 8 3 4" xfId="6357" xr:uid="{00000000-0005-0000-0000-00001C190000}"/>
    <cellStyle name="Normal 2 2 8 4" xfId="6358" xr:uid="{00000000-0005-0000-0000-00001D190000}"/>
    <cellStyle name="Normal 2 2 8 4 2" xfId="6359" xr:uid="{00000000-0005-0000-0000-00001E190000}"/>
    <cellStyle name="Normal 2 2 8 4 2 2" xfId="6360" xr:uid="{00000000-0005-0000-0000-00001F190000}"/>
    <cellStyle name="Normal 2 2 8 4 2 3" xfId="6361" xr:uid="{00000000-0005-0000-0000-000020190000}"/>
    <cellStyle name="Normal 2 2 8 4 3" xfId="6362" xr:uid="{00000000-0005-0000-0000-000021190000}"/>
    <cellStyle name="Normal 2 2 8 4 4" xfId="6363" xr:uid="{00000000-0005-0000-0000-000022190000}"/>
    <cellStyle name="Normal 2 2 8 5" xfId="6364" xr:uid="{00000000-0005-0000-0000-000023190000}"/>
    <cellStyle name="Normal 2 2 8 5 2" xfId="6365" xr:uid="{00000000-0005-0000-0000-000024190000}"/>
    <cellStyle name="Normal 2 2 8 5 2 2" xfId="6366" xr:uid="{00000000-0005-0000-0000-000025190000}"/>
    <cellStyle name="Normal 2 2 8 5 2 3" xfId="6367" xr:uid="{00000000-0005-0000-0000-000026190000}"/>
    <cellStyle name="Normal 2 2 8 5 3" xfId="6368" xr:uid="{00000000-0005-0000-0000-000027190000}"/>
    <cellStyle name="Normal 2 2 8 5 4" xfId="6369" xr:uid="{00000000-0005-0000-0000-000028190000}"/>
    <cellStyle name="Normal 2 2 8 6" xfId="6370" xr:uid="{00000000-0005-0000-0000-000029190000}"/>
    <cellStyle name="Normal 2 2 8 6 2" xfId="6371" xr:uid="{00000000-0005-0000-0000-00002A190000}"/>
    <cellStyle name="Normal 2 2 8 6 3" xfId="6372" xr:uid="{00000000-0005-0000-0000-00002B190000}"/>
    <cellStyle name="Normal 2 2 8 7" xfId="6373" xr:uid="{00000000-0005-0000-0000-00002C190000}"/>
    <cellStyle name="Normal 2 2 8 8" xfId="6374" xr:uid="{00000000-0005-0000-0000-00002D190000}"/>
    <cellStyle name="Normal 2 2 9" xfId="6375" xr:uid="{00000000-0005-0000-0000-00002E190000}"/>
    <cellStyle name="Normal 2 2 9 2" xfId="6376" xr:uid="{00000000-0005-0000-0000-00002F190000}"/>
    <cellStyle name="Normal 2 2 9 3" xfId="6377" xr:uid="{00000000-0005-0000-0000-000030190000}"/>
    <cellStyle name="Normal 2 20" xfId="43982" xr:uid="{00000000-0005-0000-0000-000031190000}"/>
    <cellStyle name="Normal 2 21" xfId="43983" xr:uid="{00000000-0005-0000-0000-000032190000}"/>
    <cellStyle name="Normal 2 22" xfId="44025" xr:uid="{00000000-0005-0000-0000-000033190000}"/>
    <cellStyle name="Normal 2 3" xfId="6378" xr:uid="{00000000-0005-0000-0000-000034190000}"/>
    <cellStyle name="Normal 2 3 2" xfId="6379" xr:uid="{00000000-0005-0000-0000-000035190000}"/>
    <cellStyle name="Normal 2 3 2 2" xfId="6380" xr:uid="{00000000-0005-0000-0000-000036190000}"/>
    <cellStyle name="Normal 2 3 2 2 2" xfId="6381" xr:uid="{00000000-0005-0000-0000-000037190000}"/>
    <cellStyle name="Normal 2 3 2 2 3" xfId="6382" xr:uid="{00000000-0005-0000-0000-000038190000}"/>
    <cellStyle name="Normal 2 3 2 3" xfId="6383" xr:uid="{00000000-0005-0000-0000-000039190000}"/>
    <cellStyle name="Normal 2 3 3" xfId="6384" xr:uid="{00000000-0005-0000-0000-00003A190000}"/>
    <cellStyle name="Normal 2 3 3 2" xfId="6385" xr:uid="{00000000-0005-0000-0000-00003B190000}"/>
    <cellStyle name="Normal 2 3 3 2 10" xfId="6386" xr:uid="{00000000-0005-0000-0000-00003C190000}"/>
    <cellStyle name="Normal 2 3 3 2 2" xfId="6387" xr:uid="{00000000-0005-0000-0000-00003D190000}"/>
    <cellStyle name="Normal 2 3 3 2 2 2" xfId="6388" xr:uid="{00000000-0005-0000-0000-00003E190000}"/>
    <cellStyle name="Normal 2 3 3 2 2 2 2" xfId="6389" xr:uid="{00000000-0005-0000-0000-00003F190000}"/>
    <cellStyle name="Normal 2 3 3 2 2 2 2 2" xfId="6390" xr:uid="{00000000-0005-0000-0000-000040190000}"/>
    <cellStyle name="Normal 2 3 3 2 2 2 2 2 2" xfId="6391" xr:uid="{00000000-0005-0000-0000-000041190000}"/>
    <cellStyle name="Normal 2 3 3 2 2 2 2 2 3" xfId="6392" xr:uid="{00000000-0005-0000-0000-000042190000}"/>
    <cellStyle name="Normal 2 3 3 2 2 2 2 3" xfId="6393" xr:uid="{00000000-0005-0000-0000-000043190000}"/>
    <cellStyle name="Normal 2 3 3 2 2 2 2 4" xfId="6394" xr:uid="{00000000-0005-0000-0000-000044190000}"/>
    <cellStyle name="Normal 2 3 3 2 2 2 3" xfId="6395" xr:uid="{00000000-0005-0000-0000-000045190000}"/>
    <cellStyle name="Normal 2 3 3 2 2 2 3 2" xfId="6396" xr:uid="{00000000-0005-0000-0000-000046190000}"/>
    <cellStyle name="Normal 2 3 3 2 2 2 3 2 2" xfId="6397" xr:uid="{00000000-0005-0000-0000-000047190000}"/>
    <cellStyle name="Normal 2 3 3 2 2 2 3 2 3" xfId="6398" xr:uid="{00000000-0005-0000-0000-000048190000}"/>
    <cellStyle name="Normal 2 3 3 2 2 2 3 3" xfId="6399" xr:uid="{00000000-0005-0000-0000-000049190000}"/>
    <cellStyle name="Normal 2 3 3 2 2 2 3 4" xfId="6400" xr:uid="{00000000-0005-0000-0000-00004A190000}"/>
    <cellStyle name="Normal 2 3 3 2 2 2 4" xfId="6401" xr:uid="{00000000-0005-0000-0000-00004B190000}"/>
    <cellStyle name="Normal 2 3 3 2 2 2 4 2" xfId="6402" xr:uid="{00000000-0005-0000-0000-00004C190000}"/>
    <cellStyle name="Normal 2 3 3 2 2 2 4 2 2" xfId="6403" xr:uid="{00000000-0005-0000-0000-00004D190000}"/>
    <cellStyle name="Normal 2 3 3 2 2 2 4 2 3" xfId="6404" xr:uid="{00000000-0005-0000-0000-00004E190000}"/>
    <cellStyle name="Normal 2 3 3 2 2 2 4 3" xfId="6405" xr:uid="{00000000-0005-0000-0000-00004F190000}"/>
    <cellStyle name="Normal 2 3 3 2 2 2 4 4" xfId="6406" xr:uid="{00000000-0005-0000-0000-000050190000}"/>
    <cellStyle name="Normal 2 3 3 2 2 2 5" xfId="6407" xr:uid="{00000000-0005-0000-0000-000051190000}"/>
    <cellStyle name="Normal 2 3 3 2 2 2 5 2" xfId="6408" xr:uid="{00000000-0005-0000-0000-000052190000}"/>
    <cellStyle name="Normal 2 3 3 2 2 2 5 3" xfId="6409" xr:uid="{00000000-0005-0000-0000-000053190000}"/>
    <cellStyle name="Normal 2 3 3 2 2 2 6" xfId="6410" xr:uid="{00000000-0005-0000-0000-000054190000}"/>
    <cellStyle name="Normal 2 3 3 2 2 2 7" xfId="6411" xr:uid="{00000000-0005-0000-0000-000055190000}"/>
    <cellStyle name="Normal 2 3 3 2 2 3" xfId="6412" xr:uid="{00000000-0005-0000-0000-000056190000}"/>
    <cellStyle name="Normal 2 3 3 2 2 3 2" xfId="6413" xr:uid="{00000000-0005-0000-0000-000057190000}"/>
    <cellStyle name="Normal 2 3 3 2 2 3 2 2" xfId="6414" xr:uid="{00000000-0005-0000-0000-000058190000}"/>
    <cellStyle name="Normal 2 3 3 2 2 3 2 3" xfId="6415" xr:uid="{00000000-0005-0000-0000-000059190000}"/>
    <cellStyle name="Normal 2 3 3 2 2 3 3" xfId="6416" xr:uid="{00000000-0005-0000-0000-00005A190000}"/>
    <cellStyle name="Normal 2 3 3 2 2 3 4" xfId="6417" xr:uid="{00000000-0005-0000-0000-00005B190000}"/>
    <cellStyle name="Normal 2 3 3 2 2 4" xfId="6418" xr:uid="{00000000-0005-0000-0000-00005C190000}"/>
    <cellStyle name="Normal 2 3 3 2 2 4 2" xfId="6419" xr:uid="{00000000-0005-0000-0000-00005D190000}"/>
    <cellStyle name="Normal 2 3 3 2 2 4 2 2" xfId="6420" xr:uid="{00000000-0005-0000-0000-00005E190000}"/>
    <cellStyle name="Normal 2 3 3 2 2 4 2 3" xfId="6421" xr:uid="{00000000-0005-0000-0000-00005F190000}"/>
    <cellStyle name="Normal 2 3 3 2 2 4 3" xfId="6422" xr:uid="{00000000-0005-0000-0000-000060190000}"/>
    <cellStyle name="Normal 2 3 3 2 2 4 4" xfId="6423" xr:uid="{00000000-0005-0000-0000-000061190000}"/>
    <cellStyle name="Normal 2 3 3 2 2 5" xfId="6424" xr:uid="{00000000-0005-0000-0000-000062190000}"/>
    <cellStyle name="Normal 2 3 3 2 2 5 2" xfId="6425" xr:uid="{00000000-0005-0000-0000-000063190000}"/>
    <cellStyle name="Normal 2 3 3 2 2 5 2 2" xfId="6426" xr:uid="{00000000-0005-0000-0000-000064190000}"/>
    <cellStyle name="Normal 2 3 3 2 2 5 2 3" xfId="6427" xr:uid="{00000000-0005-0000-0000-000065190000}"/>
    <cellStyle name="Normal 2 3 3 2 2 5 3" xfId="6428" xr:uid="{00000000-0005-0000-0000-000066190000}"/>
    <cellStyle name="Normal 2 3 3 2 2 5 4" xfId="6429" xr:uid="{00000000-0005-0000-0000-000067190000}"/>
    <cellStyle name="Normal 2 3 3 2 2 6" xfId="6430" xr:uid="{00000000-0005-0000-0000-000068190000}"/>
    <cellStyle name="Normal 2 3 3 2 2 6 2" xfId="6431" xr:uid="{00000000-0005-0000-0000-000069190000}"/>
    <cellStyle name="Normal 2 3 3 2 2 6 3" xfId="6432" xr:uid="{00000000-0005-0000-0000-00006A190000}"/>
    <cellStyle name="Normal 2 3 3 2 2 7" xfId="6433" xr:uid="{00000000-0005-0000-0000-00006B190000}"/>
    <cellStyle name="Normal 2 3 3 2 2 8" xfId="6434" xr:uid="{00000000-0005-0000-0000-00006C190000}"/>
    <cellStyle name="Normal 2 3 3 2 2 9" xfId="6435" xr:uid="{00000000-0005-0000-0000-00006D190000}"/>
    <cellStyle name="Normal 2 3 3 2 3" xfId="6436" xr:uid="{00000000-0005-0000-0000-00006E190000}"/>
    <cellStyle name="Normal 2 3 3 2 3 2" xfId="6437" xr:uid="{00000000-0005-0000-0000-00006F190000}"/>
    <cellStyle name="Normal 2 3 3 2 3 2 2" xfId="6438" xr:uid="{00000000-0005-0000-0000-000070190000}"/>
    <cellStyle name="Normal 2 3 3 2 3 2 2 2" xfId="6439" xr:uid="{00000000-0005-0000-0000-000071190000}"/>
    <cellStyle name="Normal 2 3 3 2 3 2 2 3" xfId="6440" xr:uid="{00000000-0005-0000-0000-000072190000}"/>
    <cellStyle name="Normal 2 3 3 2 3 2 3" xfId="6441" xr:uid="{00000000-0005-0000-0000-000073190000}"/>
    <cellStyle name="Normal 2 3 3 2 3 2 4" xfId="6442" xr:uid="{00000000-0005-0000-0000-000074190000}"/>
    <cellStyle name="Normal 2 3 3 2 3 2 5" xfId="6443" xr:uid="{00000000-0005-0000-0000-000075190000}"/>
    <cellStyle name="Normal 2 3 3 2 3 3" xfId="6444" xr:uid="{00000000-0005-0000-0000-000076190000}"/>
    <cellStyle name="Normal 2 3 3 2 3 3 2" xfId="6445" xr:uid="{00000000-0005-0000-0000-000077190000}"/>
    <cellStyle name="Normal 2 3 3 2 3 3 2 2" xfId="6446" xr:uid="{00000000-0005-0000-0000-000078190000}"/>
    <cellStyle name="Normal 2 3 3 2 3 3 2 3" xfId="6447" xr:uid="{00000000-0005-0000-0000-000079190000}"/>
    <cellStyle name="Normal 2 3 3 2 3 3 3" xfId="6448" xr:uid="{00000000-0005-0000-0000-00007A190000}"/>
    <cellStyle name="Normal 2 3 3 2 3 3 4" xfId="6449" xr:uid="{00000000-0005-0000-0000-00007B190000}"/>
    <cellStyle name="Normal 2 3 3 2 3 4" xfId="6450" xr:uid="{00000000-0005-0000-0000-00007C190000}"/>
    <cellStyle name="Normal 2 3 3 2 3 4 2" xfId="6451" xr:uid="{00000000-0005-0000-0000-00007D190000}"/>
    <cellStyle name="Normal 2 3 3 2 3 4 2 2" xfId="6452" xr:uid="{00000000-0005-0000-0000-00007E190000}"/>
    <cellStyle name="Normal 2 3 3 2 3 4 2 3" xfId="6453" xr:uid="{00000000-0005-0000-0000-00007F190000}"/>
    <cellStyle name="Normal 2 3 3 2 3 4 3" xfId="6454" xr:uid="{00000000-0005-0000-0000-000080190000}"/>
    <cellStyle name="Normal 2 3 3 2 3 4 4" xfId="6455" xr:uid="{00000000-0005-0000-0000-000081190000}"/>
    <cellStyle name="Normal 2 3 3 2 3 5" xfId="6456" xr:uid="{00000000-0005-0000-0000-000082190000}"/>
    <cellStyle name="Normal 2 3 3 2 3 5 2" xfId="6457" xr:uid="{00000000-0005-0000-0000-000083190000}"/>
    <cellStyle name="Normal 2 3 3 2 3 5 3" xfId="6458" xr:uid="{00000000-0005-0000-0000-000084190000}"/>
    <cellStyle name="Normal 2 3 3 2 3 6" xfId="6459" xr:uid="{00000000-0005-0000-0000-000085190000}"/>
    <cellStyle name="Normal 2 3 3 2 3 7" xfId="6460" xr:uid="{00000000-0005-0000-0000-000086190000}"/>
    <cellStyle name="Normal 2 3 3 2 4" xfId="6461" xr:uid="{00000000-0005-0000-0000-000087190000}"/>
    <cellStyle name="Normal 2 3 3 2 4 2" xfId="6462" xr:uid="{00000000-0005-0000-0000-000088190000}"/>
    <cellStyle name="Normal 2 3 3 2 4 2 2" xfId="6463" xr:uid="{00000000-0005-0000-0000-000089190000}"/>
    <cellStyle name="Normal 2 3 3 2 4 2 3" xfId="6464" xr:uid="{00000000-0005-0000-0000-00008A190000}"/>
    <cellStyle name="Normal 2 3 3 2 4 3" xfId="6465" xr:uid="{00000000-0005-0000-0000-00008B190000}"/>
    <cellStyle name="Normal 2 3 3 2 4 4" xfId="6466" xr:uid="{00000000-0005-0000-0000-00008C190000}"/>
    <cellStyle name="Normal 2 3 3 2 5" xfId="6467" xr:uid="{00000000-0005-0000-0000-00008D190000}"/>
    <cellStyle name="Normal 2 3 3 2 5 2" xfId="6468" xr:uid="{00000000-0005-0000-0000-00008E190000}"/>
    <cellStyle name="Normal 2 3 3 2 5 2 2" xfId="6469" xr:uid="{00000000-0005-0000-0000-00008F190000}"/>
    <cellStyle name="Normal 2 3 3 2 5 2 3" xfId="6470" xr:uid="{00000000-0005-0000-0000-000090190000}"/>
    <cellStyle name="Normal 2 3 3 2 5 3" xfId="6471" xr:uid="{00000000-0005-0000-0000-000091190000}"/>
    <cellStyle name="Normal 2 3 3 2 5 4" xfId="6472" xr:uid="{00000000-0005-0000-0000-000092190000}"/>
    <cellStyle name="Normal 2 3 3 2 6" xfId="6473" xr:uid="{00000000-0005-0000-0000-000093190000}"/>
    <cellStyle name="Normal 2 3 3 2 6 2" xfId="6474" xr:uid="{00000000-0005-0000-0000-000094190000}"/>
    <cellStyle name="Normal 2 3 3 2 6 2 2" xfId="6475" xr:uid="{00000000-0005-0000-0000-000095190000}"/>
    <cellStyle name="Normal 2 3 3 2 6 2 3" xfId="6476" xr:uid="{00000000-0005-0000-0000-000096190000}"/>
    <cellStyle name="Normal 2 3 3 2 6 3" xfId="6477" xr:uid="{00000000-0005-0000-0000-000097190000}"/>
    <cellStyle name="Normal 2 3 3 2 6 4" xfId="6478" xr:uid="{00000000-0005-0000-0000-000098190000}"/>
    <cellStyle name="Normal 2 3 3 2 7" xfId="6479" xr:uid="{00000000-0005-0000-0000-000099190000}"/>
    <cellStyle name="Normal 2 3 3 2 7 2" xfId="6480" xr:uid="{00000000-0005-0000-0000-00009A190000}"/>
    <cellStyle name="Normal 2 3 3 2 7 3" xfId="6481" xr:uid="{00000000-0005-0000-0000-00009B190000}"/>
    <cellStyle name="Normal 2 3 3 2 8" xfId="6482" xr:uid="{00000000-0005-0000-0000-00009C190000}"/>
    <cellStyle name="Normal 2 3 3 2 9" xfId="6483" xr:uid="{00000000-0005-0000-0000-00009D190000}"/>
    <cellStyle name="Normal 2 3 3 3" xfId="6484" xr:uid="{00000000-0005-0000-0000-00009E190000}"/>
    <cellStyle name="Normal 2 3 3 3 2" xfId="6485" xr:uid="{00000000-0005-0000-0000-00009F190000}"/>
    <cellStyle name="Normal 2 3 3 3 2 2" xfId="6486" xr:uid="{00000000-0005-0000-0000-0000A0190000}"/>
    <cellStyle name="Normal 2 3 3 3 2 2 2" xfId="6487" xr:uid="{00000000-0005-0000-0000-0000A1190000}"/>
    <cellStyle name="Normal 2 3 3 3 2 2 2 2" xfId="6488" xr:uid="{00000000-0005-0000-0000-0000A2190000}"/>
    <cellStyle name="Normal 2 3 3 3 2 2 2 3" xfId="6489" xr:uid="{00000000-0005-0000-0000-0000A3190000}"/>
    <cellStyle name="Normal 2 3 3 3 2 2 3" xfId="6490" xr:uid="{00000000-0005-0000-0000-0000A4190000}"/>
    <cellStyle name="Normal 2 3 3 3 2 2 4" xfId="6491" xr:uid="{00000000-0005-0000-0000-0000A5190000}"/>
    <cellStyle name="Normal 2 3 3 3 2 3" xfId="6492" xr:uid="{00000000-0005-0000-0000-0000A6190000}"/>
    <cellStyle name="Normal 2 3 3 3 2 3 2" xfId="6493" xr:uid="{00000000-0005-0000-0000-0000A7190000}"/>
    <cellStyle name="Normal 2 3 3 3 2 3 2 2" xfId="6494" xr:uid="{00000000-0005-0000-0000-0000A8190000}"/>
    <cellStyle name="Normal 2 3 3 3 2 3 2 3" xfId="6495" xr:uid="{00000000-0005-0000-0000-0000A9190000}"/>
    <cellStyle name="Normal 2 3 3 3 2 3 3" xfId="6496" xr:uid="{00000000-0005-0000-0000-0000AA190000}"/>
    <cellStyle name="Normal 2 3 3 3 2 3 4" xfId="6497" xr:uid="{00000000-0005-0000-0000-0000AB190000}"/>
    <cellStyle name="Normal 2 3 3 3 2 4" xfId="6498" xr:uid="{00000000-0005-0000-0000-0000AC190000}"/>
    <cellStyle name="Normal 2 3 3 3 2 4 2" xfId="6499" xr:uid="{00000000-0005-0000-0000-0000AD190000}"/>
    <cellStyle name="Normal 2 3 3 3 2 4 2 2" xfId="6500" xr:uid="{00000000-0005-0000-0000-0000AE190000}"/>
    <cellStyle name="Normal 2 3 3 3 2 4 2 3" xfId="6501" xr:uid="{00000000-0005-0000-0000-0000AF190000}"/>
    <cellStyle name="Normal 2 3 3 3 2 4 3" xfId="6502" xr:uid="{00000000-0005-0000-0000-0000B0190000}"/>
    <cellStyle name="Normal 2 3 3 3 2 4 4" xfId="6503" xr:uid="{00000000-0005-0000-0000-0000B1190000}"/>
    <cellStyle name="Normal 2 3 3 3 2 5" xfId="6504" xr:uid="{00000000-0005-0000-0000-0000B2190000}"/>
    <cellStyle name="Normal 2 3 3 3 2 5 2" xfId="6505" xr:uid="{00000000-0005-0000-0000-0000B3190000}"/>
    <cellStyle name="Normal 2 3 3 3 2 5 3" xfId="6506" xr:uid="{00000000-0005-0000-0000-0000B4190000}"/>
    <cellStyle name="Normal 2 3 3 3 2 6" xfId="6507" xr:uid="{00000000-0005-0000-0000-0000B5190000}"/>
    <cellStyle name="Normal 2 3 3 3 2 7" xfId="6508" xr:uid="{00000000-0005-0000-0000-0000B6190000}"/>
    <cellStyle name="Normal 2 3 3 3 3" xfId="6509" xr:uid="{00000000-0005-0000-0000-0000B7190000}"/>
    <cellStyle name="Normal 2 3 3 3 3 2" xfId="6510" xr:uid="{00000000-0005-0000-0000-0000B8190000}"/>
    <cellStyle name="Normal 2 3 3 3 3 2 2" xfId="6511" xr:uid="{00000000-0005-0000-0000-0000B9190000}"/>
    <cellStyle name="Normal 2 3 3 3 3 2 3" xfId="6512" xr:uid="{00000000-0005-0000-0000-0000BA190000}"/>
    <cellStyle name="Normal 2 3 3 3 3 3" xfId="6513" xr:uid="{00000000-0005-0000-0000-0000BB190000}"/>
    <cellStyle name="Normal 2 3 3 3 3 4" xfId="6514" xr:uid="{00000000-0005-0000-0000-0000BC190000}"/>
    <cellStyle name="Normal 2 3 3 3 4" xfId="6515" xr:uid="{00000000-0005-0000-0000-0000BD190000}"/>
    <cellStyle name="Normal 2 3 3 3 4 2" xfId="6516" xr:uid="{00000000-0005-0000-0000-0000BE190000}"/>
    <cellStyle name="Normal 2 3 3 3 4 2 2" xfId="6517" xr:uid="{00000000-0005-0000-0000-0000BF190000}"/>
    <cellStyle name="Normal 2 3 3 3 4 2 3" xfId="6518" xr:uid="{00000000-0005-0000-0000-0000C0190000}"/>
    <cellStyle name="Normal 2 3 3 3 4 3" xfId="6519" xr:uid="{00000000-0005-0000-0000-0000C1190000}"/>
    <cellStyle name="Normal 2 3 3 3 4 4" xfId="6520" xr:uid="{00000000-0005-0000-0000-0000C2190000}"/>
    <cellStyle name="Normal 2 3 3 3 5" xfId="6521" xr:uid="{00000000-0005-0000-0000-0000C3190000}"/>
    <cellStyle name="Normal 2 3 3 3 5 2" xfId="6522" xr:uid="{00000000-0005-0000-0000-0000C4190000}"/>
    <cellStyle name="Normal 2 3 3 3 5 2 2" xfId="6523" xr:uid="{00000000-0005-0000-0000-0000C5190000}"/>
    <cellStyle name="Normal 2 3 3 3 5 2 3" xfId="6524" xr:uid="{00000000-0005-0000-0000-0000C6190000}"/>
    <cellStyle name="Normal 2 3 3 3 5 3" xfId="6525" xr:uid="{00000000-0005-0000-0000-0000C7190000}"/>
    <cellStyle name="Normal 2 3 3 3 5 4" xfId="6526" xr:uid="{00000000-0005-0000-0000-0000C8190000}"/>
    <cellStyle name="Normal 2 3 3 3 6" xfId="6527" xr:uid="{00000000-0005-0000-0000-0000C9190000}"/>
    <cellStyle name="Normal 2 3 3 3 6 2" xfId="6528" xr:uid="{00000000-0005-0000-0000-0000CA190000}"/>
    <cellStyle name="Normal 2 3 3 3 6 3" xfId="6529" xr:uid="{00000000-0005-0000-0000-0000CB190000}"/>
    <cellStyle name="Normal 2 3 3 3 7" xfId="6530" xr:uid="{00000000-0005-0000-0000-0000CC190000}"/>
    <cellStyle name="Normal 2 3 3 3 8" xfId="6531" xr:uid="{00000000-0005-0000-0000-0000CD190000}"/>
    <cellStyle name="Normal 2 3 3 3 9" xfId="6532" xr:uid="{00000000-0005-0000-0000-0000CE190000}"/>
    <cellStyle name="Normal 2 3 3 4" xfId="6533" xr:uid="{00000000-0005-0000-0000-0000CF190000}"/>
    <cellStyle name="Normal 2 3 3 4 2" xfId="6534" xr:uid="{00000000-0005-0000-0000-0000D0190000}"/>
    <cellStyle name="Normal 2 3 3 4 2 2" xfId="6535" xr:uid="{00000000-0005-0000-0000-0000D1190000}"/>
    <cellStyle name="Normal 2 3 3 4 2 2 2" xfId="6536" xr:uid="{00000000-0005-0000-0000-0000D2190000}"/>
    <cellStyle name="Normal 2 3 3 4 2 2 2 2" xfId="6537" xr:uid="{00000000-0005-0000-0000-0000D3190000}"/>
    <cellStyle name="Normal 2 3 3 4 2 2 2 3" xfId="6538" xr:uid="{00000000-0005-0000-0000-0000D4190000}"/>
    <cellStyle name="Normal 2 3 3 4 2 2 3" xfId="6539" xr:uid="{00000000-0005-0000-0000-0000D5190000}"/>
    <cellStyle name="Normal 2 3 3 4 2 2 4" xfId="6540" xr:uid="{00000000-0005-0000-0000-0000D6190000}"/>
    <cellStyle name="Normal 2 3 3 4 2 3" xfId="6541" xr:uid="{00000000-0005-0000-0000-0000D7190000}"/>
    <cellStyle name="Normal 2 3 3 4 2 3 2" xfId="6542" xr:uid="{00000000-0005-0000-0000-0000D8190000}"/>
    <cellStyle name="Normal 2 3 3 4 2 3 2 2" xfId="6543" xr:uid="{00000000-0005-0000-0000-0000D9190000}"/>
    <cellStyle name="Normal 2 3 3 4 2 3 2 3" xfId="6544" xr:uid="{00000000-0005-0000-0000-0000DA190000}"/>
    <cellStyle name="Normal 2 3 3 4 2 3 3" xfId="6545" xr:uid="{00000000-0005-0000-0000-0000DB190000}"/>
    <cellStyle name="Normal 2 3 3 4 2 3 4" xfId="6546" xr:uid="{00000000-0005-0000-0000-0000DC190000}"/>
    <cellStyle name="Normal 2 3 3 4 2 4" xfId="6547" xr:uid="{00000000-0005-0000-0000-0000DD190000}"/>
    <cellStyle name="Normal 2 3 3 4 2 4 2" xfId="6548" xr:uid="{00000000-0005-0000-0000-0000DE190000}"/>
    <cellStyle name="Normal 2 3 3 4 2 4 2 2" xfId="6549" xr:uid="{00000000-0005-0000-0000-0000DF190000}"/>
    <cellStyle name="Normal 2 3 3 4 2 4 2 3" xfId="6550" xr:uid="{00000000-0005-0000-0000-0000E0190000}"/>
    <cellStyle name="Normal 2 3 3 4 2 4 3" xfId="6551" xr:uid="{00000000-0005-0000-0000-0000E1190000}"/>
    <cellStyle name="Normal 2 3 3 4 2 4 4" xfId="6552" xr:uid="{00000000-0005-0000-0000-0000E2190000}"/>
    <cellStyle name="Normal 2 3 3 4 2 5" xfId="6553" xr:uid="{00000000-0005-0000-0000-0000E3190000}"/>
    <cellStyle name="Normal 2 3 3 4 2 5 2" xfId="6554" xr:uid="{00000000-0005-0000-0000-0000E4190000}"/>
    <cellStyle name="Normal 2 3 3 4 2 5 3" xfId="6555" xr:uid="{00000000-0005-0000-0000-0000E5190000}"/>
    <cellStyle name="Normal 2 3 3 4 2 6" xfId="6556" xr:uid="{00000000-0005-0000-0000-0000E6190000}"/>
    <cellStyle name="Normal 2 3 3 4 2 7" xfId="6557" xr:uid="{00000000-0005-0000-0000-0000E7190000}"/>
    <cellStyle name="Normal 2 3 3 4 3" xfId="6558" xr:uid="{00000000-0005-0000-0000-0000E8190000}"/>
    <cellStyle name="Normal 2 3 3 4 3 2" xfId="6559" xr:uid="{00000000-0005-0000-0000-0000E9190000}"/>
    <cellStyle name="Normal 2 3 3 4 3 2 2" xfId="6560" xr:uid="{00000000-0005-0000-0000-0000EA190000}"/>
    <cellStyle name="Normal 2 3 3 4 3 2 3" xfId="6561" xr:uid="{00000000-0005-0000-0000-0000EB190000}"/>
    <cellStyle name="Normal 2 3 3 4 3 3" xfId="6562" xr:uid="{00000000-0005-0000-0000-0000EC190000}"/>
    <cellStyle name="Normal 2 3 3 4 3 4" xfId="6563" xr:uid="{00000000-0005-0000-0000-0000ED190000}"/>
    <cellStyle name="Normal 2 3 3 4 4" xfId="6564" xr:uid="{00000000-0005-0000-0000-0000EE190000}"/>
    <cellStyle name="Normal 2 3 3 4 4 2" xfId="6565" xr:uid="{00000000-0005-0000-0000-0000EF190000}"/>
    <cellStyle name="Normal 2 3 3 4 4 2 2" xfId="6566" xr:uid="{00000000-0005-0000-0000-0000F0190000}"/>
    <cellStyle name="Normal 2 3 3 4 4 2 3" xfId="6567" xr:uid="{00000000-0005-0000-0000-0000F1190000}"/>
    <cellStyle name="Normal 2 3 3 4 4 3" xfId="6568" xr:uid="{00000000-0005-0000-0000-0000F2190000}"/>
    <cellStyle name="Normal 2 3 3 4 4 4" xfId="6569" xr:uid="{00000000-0005-0000-0000-0000F3190000}"/>
    <cellStyle name="Normal 2 3 3 4 5" xfId="6570" xr:uid="{00000000-0005-0000-0000-0000F4190000}"/>
    <cellStyle name="Normal 2 3 3 4 5 2" xfId="6571" xr:uid="{00000000-0005-0000-0000-0000F5190000}"/>
    <cellStyle name="Normal 2 3 3 4 5 2 2" xfId="6572" xr:uid="{00000000-0005-0000-0000-0000F6190000}"/>
    <cellStyle name="Normal 2 3 3 4 5 2 3" xfId="6573" xr:uid="{00000000-0005-0000-0000-0000F7190000}"/>
    <cellStyle name="Normal 2 3 3 4 5 3" xfId="6574" xr:uid="{00000000-0005-0000-0000-0000F8190000}"/>
    <cellStyle name="Normal 2 3 3 4 5 4" xfId="6575" xr:uid="{00000000-0005-0000-0000-0000F9190000}"/>
    <cellStyle name="Normal 2 3 3 4 6" xfId="6576" xr:uid="{00000000-0005-0000-0000-0000FA190000}"/>
    <cellStyle name="Normal 2 3 3 4 6 2" xfId="6577" xr:uid="{00000000-0005-0000-0000-0000FB190000}"/>
    <cellStyle name="Normal 2 3 3 4 6 3" xfId="6578" xr:uid="{00000000-0005-0000-0000-0000FC190000}"/>
    <cellStyle name="Normal 2 3 3 4 7" xfId="6579" xr:uid="{00000000-0005-0000-0000-0000FD190000}"/>
    <cellStyle name="Normal 2 3 3 4 8" xfId="6580" xr:uid="{00000000-0005-0000-0000-0000FE190000}"/>
    <cellStyle name="Normal 2 3 3 4 9" xfId="6581" xr:uid="{00000000-0005-0000-0000-0000FF190000}"/>
    <cellStyle name="Normal 2 3 3 5" xfId="6582" xr:uid="{00000000-0005-0000-0000-0000001A0000}"/>
    <cellStyle name="Normal 2 3 3 5 2" xfId="6583" xr:uid="{00000000-0005-0000-0000-0000011A0000}"/>
    <cellStyle name="Normal 2 3 3 5 3" xfId="6584" xr:uid="{00000000-0005-0000-0000-0000021A0000}"/>
    <cellStyle name="Normal 2 3 3 6" xfId="6585" xr:uid="{00000000-0005-0000-0000-0000031A0000}"/>
    <cellStyle name="Normal 2 3 3 6 2" xfId="6586" xr:uid="{00000000-0005-0000-0000-0000041A0000}"/>
    <cellStyle name="Normal 2 3 3 6 3" xfId="6587" xr:uid="{00000000-0005-0000-0000-0000051A0000}"/>
    <cellStyle name="Normal 2 3 3 7" xfId="6588" xr:uid="{00000000-0005-0000-0000-0000061A0000}"/>
    <cellStyle name="Normal 2 3 3 7 2" xfId="6589" xr:uid="{00000000-0005-0000-0000-0000071A0000}"/>
    <cellStyle name="Normal 2 3 3 8" xfId="6590" xr:uid="{00000000-0005-0000-0000-0000081A0000}"/>
    <cellStyle name="Normal 2 3 3 9" xfId="6591" xr:uid="{00000000-0005-0000-0000-0000091A0000}"/>
    <cellStyle name="Normal 2 3 4" xfId="6592" xr:uid="{00000000-0005-0000-0000-00000A1A0000}"/>
    <cellStyle name="Normal 2 3 4 2" xfId="6593" xr:uid="{00000000-0005-0000-0000-00000B1A0000}"/>
    <cellStyle name="Normal 2 3 4 2 2" xfId="6594" xr:uid="{00000000-0005-0000-0000-00000C1A0000}"/>
    <cellStyle name="Normal 2 3 4 3" xfId="6595" xr:uid="{00000000-0005-0000-0000-00000D1A0000}"/>
    <cellStyle name="Normal 2 3 4 4" xfId="6596" xr:uid="{00000000-0005-0000-0000-00000E1A0000}"/>
    <cellStyle name="Normal 2 3 5" xfId="6597" xr:uid="{00000000-0005-0000-0000-00000F1A0000}"/>
    <cellStyle name="Normal 2 3 5 2" xfId="6598" xr:uid="{00000000-0005-0000-0000-0000101A0000}"/>
    <cellStyle name="Normal 2 3 5 2 2" xfId="6599" xr:uid="{00000000-0005-0000-0000-0000111A0000}"/>
    <cellStyle name="Normal 2 3 5 3" xfId="6600" xr:uid="{00000000-0005-0000-0000-0000121A0000}"/>
    <cellStyle name="Normal 2 3 5 4" xfId="6601" xr:uid="{00000000-0005-0000-0000-0000131A0000}"/>
    <cellStyle name="Normal 2 3 6" xfId="6602" xr:uid="{00000000-0005-0000-0000-0000141A0000}"/>
    <cellStyle name="Normal 2 3 6 2" xfId="6603" xr:uid="{00000000-0005-0000-0000-0000151A0000}"/>
    <cellStyle name="Normal 2 3 6 2 2" xfId="6604" xr:uid="{00000000-0005-0000-0000-0000161A0000}"/>
    <cellStyle name="Normal 2 3 6 2 2 2" xfId="6605" xr:uid="{00000000-0005-0000-0000-0000171A0000}"/>
    <cellStyle name="Normal 2 3 6 2 2 2 2" xfId="6606" xr:uid="{00000000-0005-0000-0000-0000181A0000}"/>
    <cellStyle name="Normal 2 3 6 2 2 2 3" xfId="6607" xr:uid="{00000000-0005-0000-0000-0000191A0000}"/>
    <cellStyle name="Normal 2 3 6 2 2 3" xfId="6608" xr:uid="{00000000-0005-0000-0000-00001A1A0000}"/>
    <cellStyle name="Normal 2 3 6 2 2 4" xfId="6609" xr:uid="{00000000-0005-0000-0000-00001B1A0000}"/>
    <cellStyle name="Normal 2 3 6 2 3" xfId="6610" xr:uid="{00000000-0005-0000-0000-00001C1A0000}"/>
    <cellStyle name="Normal 2 3 6 2 3 2" xfId="6611" xr:uid="{00000000-0005-0000-0000-00001D1A0000}"/>
    <cellStyle name="Normal 2 3 6 2 3 2 2" xfId="6612" xr:uid="{00000000-0005-0000-0000-00001E1A0000}"/>
    <cellStyle name="Normal 2 3 6 2 3 2 3" xfId="6613" xr:uid="{00000000-0005-0000-0000-00001F1A0000}"/>
    <cellStyle name="Normal 2 3 6 2 3 3" xfId="6614" xr:uid="{00000000-0005-0000-0000-0000201A0000}"/>
    <cellStyle name="Normal 2 3 6 2 3 4" xfId="6615" xr:uid="{00000000-0005-0000-0000-0000211A0000}"/>
    <cellStyle name="Normal 2 3 6 2 4" xfId="6616" xr:uid="{00000000-0005-0000-0000-0000221A0000}"/>
    <cellStyle name="Normal 2 3 6 2 4 2" xfId="6617" xr:uid="{00000000-0005-0000-0000-0000231A0000}"/>
    <cellStyle name="Normal 2 3 6 2 4 2 2" xfId="6618" xr:uid="{00000000-0005-0000-0000-0000241A0000}"/>
    <cellStyle name="Normal 2 3 6 2 4 2 3" xfId="6619" xr:uid="{00000000-0005-0000-0000-0000251A0000}"/>
    <cellStyle name="Normal 2 3 6 2 4 3" xfId="6620" xr:uid="{00000000-0005-0000-0000-0000261A0000}"/>
    <cellStyle name="Normal 2 3 6 2 4 4" xfId="6621" xr:uid="{00000000-0005-0000-0000-0000271A0000}"/>
    <cellStyle name="Normal 2 3 6 2 5" xfId="6622" xr:uid="{00000000-0005-0000-0000-0000281A0000}"/>
    <cellStyle name="Normal 2 3 6 2 5 2" xfId="6623" xr:uid="{00000000-0005-0000-0000-0000291A0000}"/>
    <cellStyle name="Normal 2 3 6 2 5 3" xfId="6624" xr:uid="{00000000-0005-0000-0000-00002A1A0000}"/>
    <cellStyle name="Normal 2 3 6 2 6" xfId="6625" xr:uid="{00000000-0005-0000-0000-00002B1A0000}"/>
    <cellStyle name="Normal 2 3 6 2 7" xfId="6626" xr:uid="{00000000-0005-0000-0000-00002C1A0000}"/>
    <cellStyle name="Normal 2 3 6 3" xfId="6627" xr:uid="{00000000-0005-0000-0000-00002D1A0000}"/>
    <cellStyle name="Normal 2 3 6 3 2" xfId="6628" xr:uid="{00000000-0005-0000-0000-00002E1A0000}"/>
    <cellStyle name="Normal 2 3 6 3 2 2" xfId="6629" xr:uid="{00000000-0005-0000-0000-00002F1A0000}"/>
    <cellStyle name="Normal 2 3 6 3 2 3" xfId="6630" xr:uid="{00000000-0005-0000-0000-0000301A0000}"/>
    <cellStyle name="Normal 2 3 6 3 3" xfId="6631" xr:uid="{00000000-0005-0000-0000-0000311A0000}"/>
    <cellStyle name="Normal 2 3 6 3 4" xfId="6632" xr:uid="{00000000-0005-0000-0000-0000321A0000}"/>
    <cellStyle name="Normal 2 3 6 4" xfId="6633" xr:uid="{00000000-0005-0000-0000-0000331A0000}"/>
    <cellStyle name="Normal 2 3 6 4 2" xfId="6634" xr:uid="{00000000-0005-0000-0000-0000341A0000}"/>
    <cellStyle name="Normal 2 3 6 4 2 2" xfId="6635" xr:uid="{00000000-0005-0000-0000-0000351A0000}"/>
    <cellStyle name="Normal 2 3 6 4 2 3" xfId="6636" xr:uid="{00000000-0005-0000-0000-0000361A0000}"/>
    <cellStyle name="Normal 2 3 6 4 3" xfId="6637" xr:uid="{00000000-0005-0000-0000-0000371A0000}"/>
    <cellStyle name="Normal 2 3 6 4 4" xfId="6638" xr:uid="{00000000-0005-0000-0000-0000381A0000}"/>
    <cellStyle name="Normal 2 3 6 5" xfId="6639" xr:uid="{00000000-0005-0000-0000-0000391A0000}"/>
    <cellStyle name="Normal 2 3 6 5 2" xfId="6640" xr:uid="{00000000-0005-0000-0000-00003A1A0000}"/>
    <cellStyle name="Normal 2 3 6 5 2 2" xfId="6641" xr:uid="{00000000-0005-0000-0000-00003B1A0000}"/>
    <cellStyle name="Normal 2 3 6 5 2 3" xfId="6642" xr:uid="{00000000-0005-0000-0000-00003C1A0000}"/>
    <cellStyle name="Normal 2 3 6 5 3" xfId="6643" xr:uid="{00000000-0005-0000-0000-00003D1A0000}"/>
    <cellStyle name="Normal 2 3 6 5 4" xfId="6644" xr:uid="{00000000-0005-0000-0000-00003E1A0000}"/>
    <cellStyle name="Normal 2 3 6 6" xfId="6645" xr:uid="{00000000-0005-0000-0000-00003F1A0000}"/>
    <cellStyle name="Normal 2 3 6 6 2" xfId="6646" xr:uid="{00000000-0005-0000-0000-0000401A0000}"/>
    <cellStyle name="Normal 2 3 6 6 3" xfId="6647" xr:uid="{00000000-0005-0000-0000-0000411A0000}"/>
    <cellStyle name="Normal 2 3 6 7" xfId="6648" xr:uid="{00000000-0005-0000-0000-0000421A0000}"/>
    <cellStyle name="Normal 2 3 6 8" xfId="6649" xr:uid="{00000000-0005-0000-0000-0000431A0000}"/>
    <cellStyle name="Normal 2 3 6 9" xfId="6650" xr:uid="{00000000-0005-0000-0000-0000441A0000}"/>
    <cellStyle name="Normal 2 3 7" xfId="6651" xr:uid="{00000000-0005-0000-0000-0000451A0000}"/>
    <cellStyle name="Normal 2 3 8" xfId="6652" xr:uid="{00000000-0005-0000-0000-0000461A0000}"/>
    <cellStyle name="Normal 2 4" xfId="6653" xr:uid="{00000000-0005-0000-0000-0000471A0000}"/>
    <cellStyle name="Normal 2 4 10" xfId="6654" xr:uid="{00000000-0005-0000-0000-0000481A0000}"/>
    <cellStyle name="Normal 2 4 10 2" xfId="6655" xr:uid="{00000000-0005-0000-0000-0000491A0000}"/>
    <cellStyle name="Normal 2 4 10 3" xfId="6656" xr:uid="{00000000-0005-0000-0000-00004A1A0000}"/>
    <cellStyle name="Normal 2 4 11" xfId="6657" xr:uid="{00000000-0005-0000-0000-00004B1A0000}"/>
    <cellStyle name="Normal 2 4 11 2" xfId="6658" xr:uid="{00000000-0005-0000-0000-00004C1A0000}"/>
    <cellStyle name="Normal 2 4 11 2 2" xfId="6659" xr:uid="{00000000-0005-0000-0000-00004D1A0000}"/>
    <cellStyle name="Normal 2 4 11 2 2 2" xfId="6660" xr:uid="{00000000-0005-0000-0000-00004E1A0000}"/>
    <cellStyle name="Normal 2 4 11 2 2 3" xfId="6661" xr:uid="{00000000-0005-0000-0000-00004F1A0000}"/>
    <cellStyle name="Normal 2 4 11 2 3" xfId="6662" xr:uid="{00000000-0005-0000-0000-0000501A0000}"/>
    <cellStyle name="Normal 2 4 11 2 4" xfId="6663" xr:uid="{00000000-0005-0000-0000-0000511A0000}"/>
    <cellStyle name="Normal 2 4 11 3" xfId="6664" xr:uid="{00000000-0005-0000-0000-0000521A0000}"/>
    <cellStyle name="Normal 2 4 11 3 2" xfId="6665" xr:uid="{00000000-0005-0000-0000-0000531A0000}"/>
    <cellStyle name="Normal 2 4 11 3 2 2" xfId="6666" xr:uid="{00000000-0005-0000-0000-0000541A0000}"/>
    <cellStyle name="Normal 2 4 11 3 2 3" xfId="6667" xr:uid="{00000000-0005-0000-0000-0000551A0000}"/>
    <cellStyle name="Normal 2 4 11 3 3" xfId="6668" xr:uid="{00000000-0005-0000-0000-0000561A0000}"/>
    <cellStyle name="Normal 2 4 11 3 4" xfId="6669" xr:uid="{00000000-0005-0000-0000-0000571A0000}"/>
    <cellStyle name="Normal 2 4 11 4" xfId="6670" xr:uid="{00000000-0005-0000-0000-0000581A0000}"/>
    <cellStyle name="Normal 2 4 11 4 2" xfId="6671" xr:uid="{00000000-0005-0000-0000-0000591A0000}"/>
    <cellStyle name="Normal 2 4 11 4 2 2" xfId="6672" xr:uid="{00000000-0005-0000-0000-00005A1A0000}"/>
    <cellStyle name="Normal 2 4 11 4 2 3" xfId="6673" xr:uid="{00000000-0005-0000-0000-00005B1A0000}"/>
    <cellStyle name="Normal 2 4 11 4 3" xfId="6674" xr:uid="{00000000-0005-0000-0000-00005C1A0000}"/>
    <cellStyle name="Normal 2 4 11 4 4" xfId="6675" xr:uid="{00000000-0005-0000-0000-00005D1A0000}"/>
    <cellStyle name="Normal 2 4 11 5" xfId="6676" xr:uid="{00000000-0005-0000-0000-00005E1A0000}"/>
    <cellStyle name="Normal 2 4 11 5 2" xfId="6677" xr:uid="{00000000-0005-0000-0000-00005F1A0000}"/>
    <cellStyle name="Normal 2 4 11 5 3" xfId="6678" xr:uid="{00000000-0005-0000-0000-0000601A0000}"/>
    <cellStyle name="Normal 2 4 11 6" xfId="6679" xr:uid="{00000000-0005-0000-0000-0000611A0000}"/>
    <cellStyle name="Normal 2 4 11 7" xfId="6680" xr:uid="{00000000-0005-0000-0000-0000621A0000}"/>
    <cellStyle name="Normal 2 4 11 8" xfId="6681" xr:uid="{00000000-0005-0000-0000-0000631A0000}"/>
    <cellStyle name="Normal 2 4 12" xfId="6682" xr:uid="{00000000-0005-0000-0000-0000641A0000}"/>
    <cellStyle name="Normal 2 4 12 2" xfId="6683" xr:uid="{00000000-0005-0000-0000-0000651A0000}"/>
    <cellStyle name="Normal 2 4 12 2 2" xfId="6684" xr:uid="{00000000-0005-0000-0000-0000661A0000}"/>
    <cellStyle name="Normal 2 4 12 2 2 2" xfId="6685" xr:uid="{00000000-0005-0000-0000-0000671A0000}"/>
    <cellStyle name="Normal 2 4 12 2 2 3" xfId="6686" xr:uid="{00000000-0005-0000-0000-0000681A0000}"/>
    <cellStyle name="Normal 2 4 12 2 3" xfId="6687" xr:uid="{00000000-0005-0000-0000-0000691A0000}"/>
    <cellStyle name="Normal 2 4 12 2 4" xfId="6688" xr:uid="{00000000-0005-0000-0000-00006A1A0000}"/>
    <cellStyle name="Normal 2 4 12 3" xfId="6689" xr:uid="{00000000-0005-0000-0000-00006B1A0000}"/>
    <cellStyle name="Normal 2 4 12 3 2" xfId="6690" xr:uid="{00000000-0005-0000-0000-00006C1A0000}"/>
    <cellStyle name="Normal 2 4 12 3 3" xfId="6691" xr:uid="{00000000-0005-0000-0000-00006D1A0000}"/>
    <cellStyle name="Normal 2 4 12 4" xfId="6692" xr:uid="{00000000-0005-0000-0000-00006E1A0000}"/>
    <cellStyle name="Normal 2 4 12 5" xfId="6693" xr:uid="{00000000-0005-0000-0000-00006F1A0000}"/>
    <cellStyle name="Normal 2 4 12 6" xfId="6694" xr:uid="{00000000-0005-0000-0000-0000701A0000}"/>
    <cellStyle name="Normal 2 4 13" xfId="6695" xr:uid="{00000000-0005-0000-0000-0000711A0000}"/>
    <cellStyle name="Normal 2 4 13 2" xfId="6696" xr:uid="{00000000-0005-0000-0000-0000721A0000}"/>
    <cellStyle name="Normal 2 4 13 2 2" xfId="6697" xr:uid="{00000000-0005-0000-0000-0000731A0000}"/>
    <cellStyle name="Normal 2 4 13 2 3" xfId="6698" xr:uid="{00000000-0005-0000-0000-0000741A0000}"/>
    <cellStyle name="Normal 2 4 13 3" xfId="6699" xr:uid="{00000000-0005-0000-0000-0000751A0000}"/>
    <cellStyle name="Normal 2 4 13 4" xfId="6700" xr:uid="{00000000-0005-0000-0000-0000761A0000}"/>
    <cellStyle name="Normal 2 4 14" xfId="6701" xr:uid="{00000000-0005-0000-0000-0000771A0000}"/>
    <cellStyle name="Normal 2 4 14 2" xfId="6702" xr:uid="{00000000-0005-0000-0000-0000781A0000}"/>
    <cellStyle name="Normal 2 4 14 2 2" xfId="6703" xr:uid="{00000000-0005-0000-0000-0000791A0000}"/>
    <cellStyle name="Normal 2 4 14 2 3" xfId="6704" xr:uid="{00000000-0005-0000-0000-00007A1A0000}"/>
    <cellStyle name="Normal 2 4 14 3" xfId="6705" xr:uid="{00000000-0005-0000-0000-00007B1A0000}"/>
    <cellStyle name="Normal 2 4 14 4" xfId="6706" xr:uid="{00000000-0005-0000-0000-00007C1A0000}"/>
    <cellStyle name="Normal 2 4 15" xfId="6707" xr:uid="{00000000-0005-0000-0000-00007D1A0000}"/>
    <cellStyle name="Normal 2 4 15 2" xfId="6708" xr:uid="{00000000-0005-0000-0000-00007E1A0000}"/>
    <cellStyle name="Normal 2 4 15 2 2" xfId="6709" xr:uid="{00000000-0005-0000-0000-00007F1A0000}"/>
    <cellStyle name="Normal 2 4 15 2 3" xfId="6710" xr:uid="{00000000-0005-0000-0000-0000801A0000}"/>
    <cellStyle name="Normal 2 4 15 3" xfId="6711" xr:uid="{00000000-0005-0000-0000-0000811A0000}"/>
    <cellStyle name="Normal 2 4 15 4" xfId="6712" xr:uid="{00000000-0005-0000-0000-0000821A0000}"/>
    <cellStyle name="Normal 2 4 16" xfId="6713" xr:uid="{00000000-0005-0000-0000-0000831A0000}"/>
    <cellStyle name="Normal 2 4 17" xfId="6714" xr:uid="{00000000-0005-0000-0000-0000841A0000}"/>
    <cellStyle name="Normal 2 4 17 2" xfId="6715" xr:uid="{00000000-0005-0000-0000-0000851A0000}"/>
    <cellStyle name="Normal 2 4 17 3" xfId="6716" xr:uid="{00000000-0005-0000-0000-0000861A0000}"/>
    <cellStyle name="Normal 2 4 18" xfId="6717" xr:uid="{00000000-0005-0000-0000-0000871A0000}"/>
    <cellStyle name="Normal 2 4 19" xfId="6718" xr:uid="{00000000-0005-0000-0000-0000881A0000}"/>
    <cellStyle name="Normal 2 4 2" xfId="6719" xr:uid="{00000000-0005-0000-0000-0000891A0000}"/>
    <cellStyle name="Normal 2 4 2 10" xfId="6720" xr:uid="{00000000-0005-0000-0000-00008A1A0000}"/>
    <cellStyle name="Normal 2 4 2 11" xfId="6721" xr:uid="{00000000-0005-0000-0000-00008B1A0000}"/>
    <cellStyle name="Normal 2 4 2 12" xfId="6722" xr:uid="{00000000-0005-0000-0000-00008C1A0000}"/>
    <cellStyle name="Normal 2 4 2 13" xfId="6723" xr:uid="{00000000-0005-0000-0000-00008D1A0000}"/>
    <cellStyle name="Normal 2 4 2 2" xfId="6724" xr:uid="{00000000-0005-0000-0000-00008E1A0000}"/>
    <cellStyle name="Normal 2 4 2 2 2" xfId="6725" xr:uid="{00000000-0005-0000-0000-00008F1A0000}"/>
    <cellStyle name="Normal 2 4 2 3" xfId="6726" xr:uid="{00000000-0005-0000-0000-0000901A0000}"/>
    <cellStyle name="Normal 2 4 2 3 2" xfId="6727" xr:uid="{00000000-0005-0000-0000-0000911A0000}"/>
    <cellStyle name="Normal 2 4 2 3 2 2" xfId="6728" xr:uid="{00000000-0005-0000-0000-0000921A0000}"/>
    <cellStyle name="Normal 2 4 2 3 2 2 2" xfId="6729" xr:uid="{00000000-0005-0000-0000-0000931A0000}"/>
    <cellStyle name="Normal 2 4 2 3 2 2 2 2" xfId="6730" xr:uid="{00000000-0005-0000-0000-0000941A0000}"/>
    <cellStyle name="Normal 2 4 2 3 2 2 2 3" xfId="6731" xr:uid="{00000000-0005-0000-0000-0000951A0000}"/>
    <cellStyle name="Normal 2 4 2 3 2 2 3" xfId="6732" xr:uid="{00000000-0005-0000-0000-0000961A0000}"/>
    <cellStyle name="Normal 2 4 2 3 2 2 4" xfId="6733" xr:uid="{00000000-0005-0000-0000-0000971A0000}"/>
    <cellStyle name="Normal 2 4 2 3 2 3" xfId="6734" xr:uid="{00000000-0005-0000-0000-0000981A0000}"/>
    <cellStyle name="Normal 2 4 2 3 2 3 2" xfId="6735" xr:uid="{00000000-0005-0000-0000-0000991A0000}"/>
    <cellStyle name="Normal 2 4 2 3 2 3 2 2" xfId="6736" xr:uid="{00000000-0005-0000-0000-00009A1A0000}"/>
    <cellStyle name="Normal 2 4 2 3 2 3 2 3" xfId="6737" xr:uid="{00000000-0005-0000-0000-00009B1A0000}"/>
    <cellStyle name="Normal 2 4 2 3 2 3 3" xfId="6738" xr:uid="{00000000-0005-0000-0000-00009C1A0000}"/>
    <cellStyle name="Normal 2 4 2 3 2 3 4" xfId="6739" xr:uid="{00000000-0005-0000-0000-00009D1A0000}"/>
    <cellStyle name="Normal 2 4 2 3 2 4" xfId="6740" xr:uid="{00000000-0005-0000-0000-00009E1A0000}"/>
    <cellStyle name="Normal 2 4 2 3 2 4 2" xfId="6741" xr:uid="{00000000-0005-0000-0000-00009F1A0000}"/>
    <cellStyle name="Normal 2 4 2 3 2 4 2 2" xfId="6742" xr:uid="{00000000-0005-0000-0000-0000A01A0000}"/>
    <cellStyle name="Normal 2 4 2 3 2 4 2 3" xfId="6743" xr:uid="{00000000-0005-0000-0000-0000A11A0000}"/>
    <cellStyle name="Normal 2 4 2 3 2 4 3" xfId="6744" xr:uid="{00000000-0005-0000-0000-0000A21A0000}"/>
    <cellStyle name="Normal 2 4 2 3 2 4 4" xfId="6745" xr:uid="{00000000-0005-0000-0000-0000A31A0000}"/>
    <cellStyle name="Normal 2 4 2 3 2 5" xfId="6746" xr:uid="{00000000-0005-0000-0000-0000A41A0000}"/>
    <cellStyle name="Normal 2 4 2 3 2 5 2" xfId="6747" xr:uid="{00000000-0005-0000-0000-0000A51A0000}"/>
    <cellStyle name="Normal 2 4 2 3 2 5 3" xfId="6748" xr:uid="{00000000-0005-0000-0000-0000A61A0000}"/>
    <cellStyle name="Normal 2 4 2 3 2 6" xfId="6749" xr:uid="{00000000-0005-0000-0000-0000A71A0000}"/>
    <cellStyle name="Normal 2 4 2 3 2 7" xfId="6750" xr:uid="{00000000-0005-0000-0000-0000A81A0000}"/>
    <cellStyle name="Normal 2 4 2 3 3" xfId="6751" xr:uid="{00000000-0005-0000-0000-0000A91A0000}"/>
    <cellStyle name="Normal 2 4 2 3 3 2" xfId="6752" xr:uid="{00000000-0005-0000-0000-0000AA1A0000}"/>
    <cellStyle name="Normal 2 4 2 3 3 2 2" xfId="6753" xr:uid="{00000000-0005-0000-0000-0000AB1A0000}"/>
    <cellStyle name="Normal 2 4 2 3 3 2 3" xfId="6754" xr:uid="{00000000-0005-0000-0000-0000AC1A0000}"/>
    <cellStyle name="Normal 2 4 2 3 3 3" xfId="6755" xr:uid="{00000000-0005-0000-0000-0000AD1A0000}"/>
    <cellStyle name="Normal 2 4 2 3 3 4" xfId="6756" xr:uid="{00000000-0005-0000-0000-0000AE1A0000}"/>
    <cellStyle name="Normal 2 4 2 3 4" xfId="6757" xr:uid="{00000000-0005-0000-0000-0000AF1A0000}"/>
    <cellStyle name="Normal 2 4 2 3 4 2" xfId="6758" xr:uid="{00000000-0005-0000-0000-0000B01A0000}"/>
    <cellStyle name="Normal 2 4 2 3 4 2 2" xfId="6759" xr:uid="{00000000-0005-0000-0000-0000B11A0000}"/>
    <cellStyle name="Normal 2 4 2 3 4 2 3" xfId="6760" xr:uid="{00000000-0005-0000-0000-0000B21A0000}"/>
    <cellStyle name="Normal 2 4 2 3 4 3" xfId="6761" xr:uid="{00000000-0005-0000-0000-0000B31A0000}"/>
    <cellStyle name="Normal 2 4 2 3 4 4" xfId="6762" xr:uid="{00000000-0005-0000-0000-0000B41A0000}"/>
    <cellStyle name="Normal 2 4 2 3 5" xfId="6763" xr:uid="{00000000-0005-0000-0000-0000B51A0000}"/>
    <cellStyle name="Normal 2 4 2 3 5 2" xfId="6764" xr:uid="{00000000-0005-0000-0000-0000B61A0000}"/>
    <cellStyle name="Normal 2 4 2 3 5 2 2" xfId="6765" xr:uid="{00000000-0005-0000-0000-0000B71A0000}"/>
    <cellStyle name="Normal 2 4 2 3 5 2 3" xfId="6766" xr:uid="{00000000-0005-0000-0000-0000B81A0000}"/>
    <cellStyle name="Normal 2 4 2 3 5 3" xfId="6767" xr:uid="{00000000-0005-0000-0000-0000B91A0000}"/>
    <cellStyle name="Normal 2 4 2 3 5 4" xfId="6768" xr:uid="{00000000-0005-0000-0000-0000BA1A0000}"/>
    <cellStyle name="Normal 2 4 2 3 6" xfId="6769" xr:uid="{00000000-0005-0000-0000-0000BB1A0000}"/>
    <cellStyle name="Normal 2 4 2 3 6 2" xfId="6770" xr:uid="{00000000-0005-0000-0000-0000BC1A0000}"/>
    <cellStyle name="Normal 2 4 2 3 6 3" xfId="6771" xr:uid="{00000000-0005-0000-0000-0000BD1A0000}"/>
    <cellStyle name="Normal 2 4 2 3 7" xfId="6772" xr:uid="{00000000-0005-0000-0000-0000BE1A0000}"/>
    <cellStyle name="Normal 2 4 2 3 8" xfId="6773" xr:uid="{00000000-0005-0000-0000-0000BF1A0000}"/>
    <cellStyle name="Normal 2 4 2 4" xfId="6774" xr:uid="{00000000-0005-0000-0000-0000C01A0000}"/>
    <cellStyle name="Normal 2 4 2 4 2" xfId="6775" xr:uid="{00000000-0005-0000-0000-0000C11A0000}"/>
    <cellStyle name="Normal 2 4 2 4 2 2" xfId="6776" xr:uid="{00000000-0005-0000-0000-0000C21A0000}"/>
    <cellStyle name="Normal 2 4 2 4 2 2 2" xfId="6777" xr:uid="{00000000-0005-0000-0000-0000C31A0000}"/>
    <cellStyle name="Normal 2 4 2 4 2 2 2 2" xfId="6778" xr:uid="{00000000-0005-0000-0000-0000C41A0000}"/>
    <cellStyle name="Normal 2 4 2 4 2 2 2 3" xfId="6779" xr:uid="{00000000-0005-0000-0000-0000C51A0000}"/>
    <cellStyle name="Normal 2 4 2 4 2 2 3" xfId="6780" xr:uid="{00000000-0005-0000-0000-0000C61A0000}"/>
    <cellStyle name="Normal 2 4 2 4 2 2 4" xfId="6781" xr:uid="{00000000-0005-0000-0000-0000C71A0000}"/>
    <cellStyle name="Normal 2 4 2 4 2 3" xfId="6782" xr:uid="{00000000-0005-0000-0000-0000C81A0000}"/>
    <cellStyle name="Normal 2 4 2 4 2 3 2" xfId="6783" xr:uid="{00000000-0005-0000-0000-0000C91A0000}"/>
    <cellStyle name="Normal 2 4 2 4 2 3 2 2" xfId="6784" xr:uid="{00000000-0005-0000-0000-0000CA1A0000}"/>
    <cellStyle name="Normal 2 4 2 4 2 3 2 3" xfId="6785" xr:uid="{00000000-0005-0000-0000-0000CB1A0000}"/>
    <cellStyle name="Normal 2 4 2 4 2 3 3" xfId="6786" xr:uid="{00000000-0005-0000-0000-0000CC1A0000}"/>
    <cellStyle name="Normal 2 4 2 4 2 3 4" xfId="6787" xr:uid="{00000000-0005-0000-0000-0000CD1A0000}"/>
    <cellStyle name="Normal 2 4 2 4 2 4" xfId="6788" xr:uid="{00000000-0005-0000-0000-0000CE1A0000}"/>
    <cellStyle name="Normal 2 4 2 4 2 4 2" xfId="6789" xr:uid="{00000000-0005-0000-0000-0000CF1A0000}"/>
    <cellStyle name="Normal 2 4 2 4 2 4 2 2" xfId="6790" xr:uid="{00000000-0005-0000-0000-0000D01A0000}"/>
    <cellStyle name="Normal 2 4 2 4 2 4 2 3" xfId="6791" xr:uid="{00000000-0005-0000-0000-0000D11A0000}"/>
    <cellStyle name="Normal 2 4 2 4 2 4 3" xfId="6792" xr:uid="{00000000-0005-0000-0000-0000D21A0000}"/>
    <cellStyle name="Normal 2 4 2 4 2 4 4" xfId="6793" xr:uid="{00000000-0005-0000-0000-0000D31A0000}"/>
    <cellStyle name="Normal 2 4 2 4 2 5" xfId="6794" xr:uid="{00000000-0005-0000-0000-0000D41A0000}"/>
    <cellStyle name="Normal 2 4 2 4 2 5 2" xfId="6795" xr:uid="{00000000-0005-0000-0000-0000D51A0000}"/>
    <cellStyle name="Normal 2 4 2 4 2 5 3" xfId="6796" xr:uid="{00000000-0005-0000-0000-0000D61A0000}"/>
    <cellStyle name="Normal 2 4 2 4 2 6" xfId="6797" xr:uid="{00000000-0005-0000-0000-0000D71A0000}"/>
    <cellStyle name="Normal 2 4 2 4 2 7" xfId="6798" xr:uid="{00000000-0005-0000-0000-0000D81A0000}"/>
    <cellStyle name="Normal 2 4 2 4 3" xfId="6799" xr:uid="{00000000-0005-0000-0000-0000D91A0000}"/>
    <cellStyle name="Normal 2 4 2 4 3 2" xfId="6800" xr:uid="{00000000-0005-0000-0000-0000DA1A0000}"/>
    <cellStyle name="Normal 2 4 2 4 3 2 2" xfId="6801" xr:uid="{00000000-0005-0000-0000-0000DB1A0000}"/>
    <cellStyle name="Normal 2 4 2 4 3 2 3" xfId="6802" xr:uid="{00000000-0005-0000-0000-0000DC1A0000}"/>
    <cellStyle name="Normal 2 4 2 4 3 3" xfId="6803" xr:uid="{00000000-0005-0000-0000-0000DD1A0000}"/>
    <cellStyle name="Normal 2 4 2 4 3 4" xfId="6804" xr:uid="{00000000-0005-0000-0000-0000DE1A0000}"/>
    <cellStyle name="Normal 2 4 2 4 4" xfId="6805" xr:uid="{00000000-0005-0000-0000-0000DF1A0000}"/>
    <cellStyle name="Normal 2 4 2 4 4 2" xfId="6806" xr:uid="{00000000-0005-0000-0000-0000E01A0000}"/>
    <cellStyle name="Normal 2 4 2 4 4 2 2" xfId="6807" xr:uid="{00000000-0005-0000-0000-0000E11A0000}"/>
    <cellStyle name="Normal 2 4 2 4 4 2 3" xfId="6808" xr:uid="{00000000-0005-0000-0000-0000E21A0000}"/>
    <cellStyle name="Normal 2 4 2 4 4 3" xfId="6809" xr:uid="{00000000-0005-0000-0000-0000E31A0000}"/>
    <cellStyle name="Normal 2 4 2 4 4 4" xfId="6810" xr:uid="{00000000-0005-0000-0000-0000E41A0000}"/>
    <cellStyle name="Normal 2 4 2 4 5" xfId="6811" xr:uid="{00000000-0005-0000-0000-0000E51A0000}"/>
    <cellStyle name="Normal 2 4 2 4 5 2" xfId="6812" xr:uid="{00000000-0005-0000-0000-0000E61A0000}"/>
    <cellStyle name="Normal 2 4 2 4 5 2 2" xfId="6813" xr:uid="{00000000-0005-0000-0000-0000E71A0000}"/>
    <cellStyle name="Normal 2 4 2 4 5 2 3" xfId="6814" xr:uid="{00000000-0005-0000-0000-0000E81A0000}"/>
    <cellStyle name="Normal 2 4 2 4 5 3" xfId="6815" xr:uid="{00000000-0005-0000-0000-0000E91A0000}"/>
    <cellStyle name="Normal 2 4 2 4 5 4" xfId="6816" xr:uid="{00000000-0005-0000-0000-0000EA1A0000}"/>
    <cellStyle name="Normal 2 4 2 4 6" xfId="6817" xr:uid="{00000000-0005-0000-0000-0000EB1A0000}"/>
    <cellStyle name="Normal 2 4 2 4 6 2" xfId="6818" xr:uid="{00000000-0005-0000-0000-0000EC1A0000}"/>
    <cellStyle name="Normal 2 4 2 4 6 3" xfId="6819" xr:uid="{00000000-0005-0000-0000-0000ED1A0000}"/>
    <cellStyle name="Normal 2 4 2 4 7" xfId="6820" xr:uid="{00000000-0005-0000-0000-0000EE1A0000}"/>
    <cellStyle name="Normal 2 4 2 4 8" xfId="6821" xr:uid="{00000000-0005-0000-0000-0000EF1A0000}"/>
    <cellStyle name="Normal 2 4 2 5" xfId="6822" xr:uid="{00000000-0005-0000-0000-0000F01A0000}"/>
    <cellStyle name="Normal 2 4 2 5 2" xfId="6823" xr:uid="{00000000-0005-0000-0000-0000F11A0000}"/>
    <cellStyle name="Normal 2 4 2 5 2 2" xfId="6824" xr:uid="{00000000-0005-0000-0000-0000F21A0000}"/>
    <cellStyle name="Normal 2 4 2 5 2 2 2" xfId="6825" xr:uid="{00000000-0005-0000-0000-0000F31A0000}"/>
    <cellStyle name="Normal 2 4 2 5 2 2 3" xfId="6826" xr:uid="{00000000-0005-0000-0000-0000F41A0000}"/>
    <cellStyle name="Normal 2 4 2 5 2 3" xfId="6827" xr:uid="{00000000-0005-0000-0000-0000F51A0000}"/>
    <cellStyle name="Normal 2 4 2 5 2 4" xfId="6828" xr:uid="{00000000-0005-0000-0000-0000F61A0000}"/>
    <cellStyle name="Normal 2 4 2 5 3" xfId="6829" xr:uid="{00000000-0005-0000-0000-0000F71A0000}"/>
    <cellStyle name="Normal 2 4 2 5 3 2" xfId="6830" xr:uid="{00000000-0005-0000-0000-0000F81A0000}"/>
    <cellStyle name="Normal 2 4 2 5 3 2 2" xfId="6831" xr:uid="{00000000-0005-0000-0000-0000F91A0000}"/>
    <cellStyle name="Normal 2 4 2 5 3 2 3" xfId="6832" xr:uid="{00000000-0005-0000-0000-0000FA1A0000}"/>
    <cellStyle name="Normal 2 4 2 5 3 3" xfId="6833" xr:uid="{00000000-0005-0000-0000-0000FB1A0000}"/>
    <cellStyle name="Normal 2 4 2 5 3 4" xfId="6834" xr:uid="{00000000-0005-0000-0000-0000FC1A0000}"/>
    <cellStyle name="Normal 2 4 2 5 4" xfId="6835" xr:uid="{00000000-0005-0000-0000-0000FD1A0000}"/>
    <cellStyle name="Normal 2 4 2 5 4 2" xfId="6836" xr:uid="{00000000-0005-0000-0000-0000FE1A0000}"/>
    <cellStyle name="Normal 2 4 2 5 4 2 2" xfId="6837" xr:uid="{00000000-0005-0000-0000-0000FF1A0000}"/>
    <cellStyle name="Normal 2 4 2 5 4 2 3" xfId="6838" xr:uid="{00000000-0005-0000-0000-0000001B0000}"/>
    <cellStyle name="Normal 2 4 2 5 4 3" xfId="6839" xr:uid="{00000000-0005-0000-0000-0000011B0000}"/>
    <cellStyle name="Normal 2 4 2 5 4 4" xfId="6840" xr:uid="{00000000-0005-0000-0000-0000021B0000}"/>
    <cellStyle name="Normal 2 4 2 5 5" xfId="6841" xr:uid="{00000000-0005-0000-0000-0000031B0000}"/>
    <cellStyle name="Normal 2 4 2 5 5 2" xfId="6842" xr:uid="{00000000-0005-0000-0000-0000041B0000}"/>
    <cellStyle name="Normal 2 4 2 5 5 3" xfId="6843" xr:uid="{00000000-0005-0000-0000-0000051B0000}"/>
    <cellStyle name="Normal 2 4 2 5 6" xfId="6844" xr:uid="{00000000-0005-0000-0000-0000061B0000}"/>
    <cellStyle name="Normal 2 4 2 5 7" xfId="6845" xr:uid="{00000000-0005-0000-0000-0000071B0000}"/>
    <cellStyle name="Normal 2 4 2 6" xfId="6846" xr:uid="{00000000-0005-0000-0000-0000081B0000}"/>
    <cellStyle name="Normal 2 4 2 6 2" xfId="6847" xr:uid="{00000000-0005-0000-0000-0000091B0000}"/>
    <cellStyle name="Normal 2 4 2 6 2 2" xfId="6848" xr:uid="{00000000-0005-0000-0000-00000A1B0000}"/>
    <cellStyle name="Normal 2 4 2 6 2 3" xfId="6849" xr:uid="{00000000-0005-0000-0000-00000B1B0000}"/>
    <cellStyle name="Normal 2 4 2 6 3" xfId="6850" xr:uid="{00000000-0005-0000-0000-00000C1B0000}"/>
    <cellStyle name="Normal 2 4 2 6 4" xfId="6851" xr:uid="{00000000-0005-0000-0000-00000D1B0000}"/>
    <cellStyle name="Normal 2 4 2 7" xfId="6852" xr:uid="{00000000-0005-0000-0000-00000E1B0000}"/>
    <cellStyle name="Normal 2 4 2 7 2" xfId="6853" xr:uid="{00000000-0005-0000-0000-00000F1B0000}"/>
    <cellStyle name="Normal 2 4 2 7 2 2" xfId="6854" xr:uid="{00000000-0005-0000-0000-0000101B0000}"/>
    <cellStyle name="Normal 2 4 2 7 2 3" xfId="6855" xr:uid="{00000000-0005-0000-0000-0000111B0000}"/>
    <cellStyle name="Normal 2 4 2 7 3" xfId="6856" xr:uid="{00000000-0005-0000-0000-0000121B0000}"/>
    <cellStyle name="Normal 2 4 2 7 4" xfId="6857" xr:uid="{00000000-0005-0000-0000-0000131B0000}"/>
    <cellStyle name="Normal 2 4 2 8" xfId="6858" xr:uid="{00000000-0005-0000-0000-0000141B0000}"/>
    <cellStyle name="Normal 2 4 2 8 2" xfId="6859" xr:uid="{00000000-0005-0000-0000-0000151B0000}"/>
    <cellStyle name="Normal 2 4 2 8 2 2" xfId="6860" xr:uid="{00000000-0005-0000-0000-0000161B0000}"/>
    <cellStyle name="Normal 2 4 2 8 2 3" xfId="6861" xr:uid="{00000000-0005-0000-0000-0000171B0000}"/>
    <cellStyle name="Normal 2 4 2 8 3" xfId="6862" xr:uid="{00000000-0005-0000-0000-0000181B0000}"/>
    <cellStyle name="Normal 2 4 2 8 4" xfId="6863" xr:uid="{00000000-0005-0000-0000-0000191B0000}"/>
    <cellStyle name="Normal 2 4 2 9" xfId="6864" xr:uid="{00000000-0005-0000-0000-00001A1B0000}"/>
    <cellStyle name="Normal 2 4 2 9 2" xfId="6865" xr:uid="{00000000-0005-0000-0000-00001B1B0000}"/>
    <cellStyle name="Normal 2 4 2 9 3" xfId="6866" xr:uid="{00000000-0005-0000-0000-00001C1B0000}"/>
    <cellStyle name="Normal 2 4 20" xfId="6867" xr:uid="{00000000-0005-0000-0000-00001D1B0000}"/>
    <cellStyle name="Normal 2 4 21" xfId="6868" xr:uid="{00000000-0005-0000-0000-00001E1B0000}"/>
    <cellStyle name="Normal 2 4 22" xfId="6869" xr:uid="{00000000-0005-0000-0000-00001F1B0000}"/>
    <cellStyle name="Normal 2 4 23" xfId="6870" xr:uid="{00000000-0005-0000-0000-0000201B0000}"/>
    <cellStyle name="Normal 2 4 24" xfId="43984" xr:uid="{00000000-0005-0000-0000-0000211B0000}"/>
    <cellStyle name="Normal 2 4 3" xfId="6871" xr:uid="{00000000-0005-0000-0000-0000221B0000}"/>
    <cellStyle name="Normal 2 4 3 2" xfId="6872" xr:uid="{00000000-0005-0000-0000-0000231B0000}"/>
    <cellStyle name="Normal 2 4 3 3" xfId="6873" xr:uid="{00000000-0005-0000-0000-0000241B0000}"/>
    <cellStyle name="Normal 2 4 3 3 2" xfId="6874" xr:uid="{00000000-0005-0000-0000-0000251B0000}"/>
    <cellStyle name="Normal 2 4 3 3 2 2" xfId="6875" xr:uid="{00000000-0005-0000-0000-0000261B0000}"/>
    <cellStyle name="Normal 2 4 3 3 2 2 2" xfId="6876" xr:uid="{00000000-0005-0000-0000-0000271B0000}"/>
    <cellStyle name="Normal 2 4 3 3 2 2 2 2" xfId="6877" xr:uid="{00000000-0005-0000-0000-0000281B0000}"/>
    <cellStyle name="Normal 2 4 3 3 2 2 2 3" xfId="6878" xr:uid="{00000000-0005-0000-0000-0000291B0000}"/>
    <cellStyle name="Normal 2 4 3 3 2 2 3" xfId="6879" xr:uid="{00000000-0005-0000-0000-00002A1B0000}"/>
    <cellStyle name="Normal 2 4 3 3 2 2 4" xfId="6880" xr:uid="{00000000-0005-0000-0000-00002B1B0000}"/>
    <cellStyle name="Normal 2 4 3 3 2 3" xfId="6881" xr:uid="{00000000-0005-0000-0000-00002C1B0000}"/>
    <cellStyle name="Normal 2 4 3 3 2 3 2" xfId="6882" xr:uid="{00000000-0005-0000-0000-00002D1B0000}"/>
    <cellStyle name="Normal 2 4 3 3 2 3 2 2" xfId="6883" xr:uid="{00000000-0005-0000-0000-00002E1B0000}"/>
    <cellStyle name="Normal 2 4 3 3 2 3 2 3" xfId="6884" xr:uid="{00000000-0005-0000-0000-00002F1B0000}"/>
    <cellStyle name="Normal 2 4 3 3 2 3 3" xfId="6885" xr:uid="{00000000-0005-0000-0000-0000301B0000}"/>
    <cellStyle name="Normal 2 4 3 3 2 3 4" xfId="6886" xr:uid="{00000000-0005-0000-0000-0000311B0000}"/>
    <cellStyle name="Normal 2 4 3 3 2 4" xfId="6887" xr:uid="{00000000-0005-0000-0000-0000321B0000}"/>
    <cellStyle name="Normal 2 4 3 3 2 4 2" xfId="6888" xr:uid="{00000000-0005-0000-0000-0000331B0000}"/>
    <cellStyle name="Normal 2 4 3 3 2 4 2 2" xfId="6889" xr:uid="{00000000-0005-0000-0000-0000341B0000}"/>
    <cellStyle name="Normal 2 4 3 3 2 4 2 3" xfId="6890" xr:uid="{00000000-0005-0000-0000-0000351B0000}"/>
    <cellStyle name="Normal 2 4 3 3 2 4 3" xfId="6891" xr:uid="{00000000-0005-0000-0000-0000361B0000}"/>
    <cellStyle name="Normal 2 4 3 3 2 4 4" xfId="6892" xr:uid="{00000000-0005-0000-0000-0000371B0000}"/>
    <cellStyle name="Normal 2 4 3 3 2 5" xfId="6893" xr:uid="{00000000-0005-0000-0000-0000381B0000}"/>
    <cellStyle name="Normal 2 4 3 3 2 5 2" xfId="6894" xr:uid="{00000000-0005-0000-0000-0000391B0000}"/>
    <cellStyle name="Normal 2 4 3 3 2 5 3" xfId="6895" xr:uid="{00000000-0005-0000-0000-00003A1B0000}"/>
    <cellStyle name="Normal 2 4 3 3 2 6" xfId="6896" xr:uid="{00000000-0005-0000-0000-00003B1B0000}"/>
    <cellStyle name="Normal 2 4 3 3 2 7" xfId="6897" xr:uid="{00000000-0005-0000-0000-00003C1B0000}"/>
    <cellStyle name="Normal 2 4 3 3 3" xfId="6898" xr:uid="{00000000-0005-0000-0000-00003D1B0000}"/>
    <cellStyle name="Normal 2 4 3 3 3 2" xfId="6899" xr:uid="{00000000-0005-0000-0000-00003E1B0000}"/>
    <cellStyle name="Normal 2 4 3 3 3 2 2" xfId="6900" xr:uid="{00000000-0005-0000-0000-00003F1B0000}"/>
    <cellStyle name="Normal 2 4 3 3 3 2 3" xfId="6901" xr:uid="{00000000-0005-0000-0000-0000401B0000}"/>
    <cellStyle name="Normal 2 4 3 3 3 3" xfId="6902" xr:uid="{00000000-0005-0000-0000-0000411B0000}"/>
    <cellStyle name="Normal 2 4 3 3 3 4" xfId="6903" xr:uid="{00000000-0005-0000-0000-0000421B0000}"/>
    <cellStyle name="Normal 2 4 3 3 4" xfId="6904" xr:uid="{00000000-0005-0000-0000-0000431B0000}"/>
    <cellStyle name="Normal 2 4 3 3 4 2" xfId="6905" xr:uid="{00000000-0005-0000-0000-0000441B0000}"/>
    <cellStyle name="Normal 2 4 3 3 4 2 2" xfId="6906" xr:uid="{00000000-0005-0000-0000-0000451B0000}"/>
    <cellStyle name="Normal 2 4 3 3 4 2 3" xfId="6907" xr:uid="{00000000-0005-0000-0000-0000461B0000}"/>
    <cellStyle name="Normal 2 4 3 3 4 3" xfId="6908" xr:uid="{00000000-0005-0000-0000-0000471B0000}"/>
    <cellStyle name="Normal 2 4 3 3 4 4" xfId="6909" xr:uid="{00000000-0005-0000-0000-0000481B0000}"/>
    <cellStyle name="Normal 2 4 3 3 5" xfId="6910" xr:uid="{00000000-0005-0000-0000-0000491B0000}"/>
    <cellStyle name="Normal 2 4 3 3 5 2" xfId="6911" xr:uid="{00000000-0005-0000-0000-00004A1B0000}"/>
    <cellStyle name="Normal 2 4 3 3 5 2 2" xfId="6912" xr:uid="{00000000-0005-0000-0000-00004B1B0000}"/>
    <cellStyle name="Normal 2 4 3 3 5 2 3" xfId="6913" xr:uid="{00000000-0005-0000-0000-00004C1B0000}"/>
    <cellStyle name="Normal 2 4 3 3 5 3" xfId="6914" xr:uid="{00000000-0005-0000-0000-00004D1B0000}"/>
    <cellStyle name="Normal 2 4 3 3 5 4" xfId="6915" xr:uid="{00000000-0005-0000-0000-00004E1B0000}"/>
    <cellStyle name="Normal 2 4 3 3 6" xfId="6916" xr:uid="{00000000-0005-0000-0000-00004F1B0000}"/>
    <cellStyle name="Normal 2 4 3 3 6 2" xfId="6917" xr:uid="{00000000-0005-0000-0000-0000501B0000}"/>
    <cellStyle name="Normal 2 4 3 3 6 3" xfId="6918" xr:uid="{00000000-0005-0000-0000-0000511B0000}"/>
    <cellStyle name="Normal 2 4 3 3 7" xfId="6919" xr:uid="{00000000-0005-0000-0000-0000521B0000}"/>
    <cellStyle name="Normal 2 4 3 3 8" xfId="6920" xr:uid="{00000000-0005-0000-0000-0000531B0000}"/>
    <cellStyle name="Normal 2 4 3 3 9" xfId="6921" xr:uid="{00000000-0005-0000-0000-0000541B0000}"/>
    <cellStyle name="Normal 2 4 3 4" xfId="6922" xr:uid="{00000000-0005-0000-0000-0000551B0000}"/>
    <cellStyle name="Normal 2 4 3 4 2" xfId="6923" xr:uid="{00000000-0005-0000-0000-0000561B0000}"/>
    <cellStyle name="Normal 2 4 3 4 2 2" xfId="6924" xr:uid="{00000000-0005-0000-0000-0000571B0000}"/>
    <cellStyle name="Normal 2 4 3 4 2 2 2" xfId="6925" xr:uid="{00000000-0005-0000-0000-0000581B0000}"/>
    <cellStyle name="Normal 2 4 3 4 2 2 2 2" xfId="6926" xr:uid="{00000000-0005-0000-0000-0000591B0000}"/>
    <cellStyle name="Normal 2 4 3 4 2 2 2 3" xfId="6927" xr:uid="{00000000-0005-0000-0000-00005A1B0000}"/>
    <cellStyle name="Normal 2 4 3 4 2 2 3" xfId="6928" xr:uid="{00000000-0005-0000-0000-00005B1B0000}"/>
    <cellStyle name="Normal 2 4 3 4 2 2 4" xfId="6929" xr:uid="{00000000-0005-0000-0000-00005C1B0000}"/>
    <cellStyle name="Normal 2 4 3 4 2 3" xfId="6930" xr:uid="{00000000-0005-0000-0000-00005D1B0000}"/>
    <cellStyle name="Normal 2 4 3 4 2 3 2" xfId="6931" xr:uid="{00000000-0005-0000-0000-00005E1B0000}"/>
    <cellStyle name="Normal 2 4 3 4 2 3 2 2" xfId="6932" xr:uid="{00000000-0005-0000-0000-00005F1B0000}"/>
    <cellStyle name="Normal 2 4 3 4 2 3 2 3" xfId="6933" xr:uid="{00000000-0005-0000-0000-0000601B0000}"/>
    <cellStyle name="Normal 2 4 3 4 2 3 3" xfId="6934" xr:uid="{00000000-0005-0000-0000-0000611B0000}"/>
    <cellStyle name="Normal 2 4 3 4 2 3 4" xfId="6935" xr:uid="{00000000-0005-0000-0000-0000621B0000}"/>
    <cellStyle name="Normal 2 4 3 4 2 4" xfId="6936" xr:uid="{00000000-0005-0000-0000-0000631B0000}"/>
    <cellStyle name="Normal 2 4 3 4 2 4 2" xfId="6937" xr:uid="{00000000-0005-0000-0000-0000641B0000}"/>
    <cellStyle name="Normal 2 4 3 4 2 4 2 2" xfId="6938" xr:uid="{00000000-0005-0000-0000-0000651B0000}"/>
    <cellStyle name="Normal 2 4 3 4 2 4 2 3" xfId="6939" xr:uid="{00000000-0005-0000-0000-0000661B0000}"/>
    <cellStyle name="Normal 2 4 3 4 2 4 3" xfId="6940" xr:uid="{00000000-0005-0000-0000-0000671B0000}"/>
    <cellStyle name="Normal 2 4 3 4 2 4 4" xfId="6941" xr:uid="{00000000-0005-0000-0000-0000681B0000}"/>
    <cellStyle name="Normal 2 4 3 4 2 5" xfId="6942" xr:uid="{00000000-0005-0000-0000-0000691B0000}"/>
    <cellStyle name="Normal 2 4 3 4 2 5 2" xfId="6943" xr:uid="{00000000-0005-0000-0000-00006A1B0000}"/>
    <cellStyle name="Normal 2 4 3 4 2 5 3" xfId="6944" xr:uid="{00000000-0005-0000-0000-00006B1B0000}"/>
    <cellStyle name="Normal 2 4 3 4 2 6" xfId="6945" xr:uid="{00000000-0005-0000-0000-00006C1B0000}"/>
    <cellStyle name="Normal 2 4 3 4 2 7" xfId="6946" xr:uid="{00000000-0005-0000-0000-00006D1B0000}"/>
    <cellStyle name="Normal 2 4 3 4 3" xfId="6947" xr:uid="{00000000-0005-0000-0000-00006E1B0000}"/>
    <cellStyle name="Normal 2 4 3 4 3 2" xfId="6948" xr:uid="{00000000-0005-0000-0000-00006F1B0000}"/>
    <cellStyle name="Normal 2 4 3 4 3 2 2" xfId="6949" xr:uid="{00000000-0005-0000-0000-0000701B0000}"/>
    <cellStyle name="Normal 2 4 3 4 3 2 3" xfId="6950" xr:uid="{00000000-0005-0000-0000-0000711B0000}"/>
    <cellStyle name="Normal 2 4 3 4 3 3" xfId="6951" xr:uid="{00000000-0005-0000-0000-0000721B0000}"/>
    <cellStyle name="Normal 2 4 3 4 3 4" xfId="6952" xr:uid="{00000000-0005-0000-0000-0000731B0000}"/>
    <cellStyle name="Normal 2 4 3 4 4" xfId="6953" xr:uid="{00000000-0005-0000-0000-0000741B0000}"/>
    <cellStyle name="Normal 2 4 3 4 4 2" xfId="6954" xr:uid="{00000000-0005-0000-0000-0000751B0000}"/>
    <cellStyle name="Normal 2 4 3 4 4 2 2" xfId="6955" xr:uid="{00000000-0005-0000-0000-0000761B0000}"/>
    <cellStyle name="Normal 2 4 3 4 4 2 3" xfId="6956" xr:uid="{00000000-0005-0000-0000-0000771B0000}"/>
    <cellStyle name="Normal 2 4 3 4 4 3" xfId="6957" xr:uid="{00000000-0005-0000-0000-0000781B0000}"/>
    <cellStyle name="Normal 2 4 3 4 4 4" xfId="6958" xr:uid="{00000000-0005-0000-0000-0000791B0000}"/>
    <cellStyle name="Normal 2 4 3 4 5" xfId="6959" xr:uid="{00000000-0005-0000-0000-00007A1B0000}"/>
    <cellStyle name="Normal 2 4 3 4 5 2" xfId="6960" xr:uid="{00000000-0005-0000-0000-00007B1B0000}"/>
    <cellStyle name="Normal 2 4 3 4 5 2 2" xfId="6961" xr:uid="{00000000-0005-0000-0000-00007C1B0000}"/>
    <cellStyle name="Normal 2 4 3 4 5 2 3" xfId="6962" xr:uid="{00000000-0005-0000-0000-00007D1B0000}"/>
    <cellStyle name="Normal 2 4 3 4 5 3" xfId="6963" xr:uid="{00000000-0005-0000-0000-00007E1B0000}"/>
    <cellStyle name="Normal 2 4 3 4 5 4" xfId="6964" xr:uid="{00000000-0005-0000-0000-00007F1B0000}"/>
    <cellStyle name="Normal 2 4 3 4 6" xfId="6965" xr:uid="{00000000-0005-0000-0000-0000801B0000}"/>
    <cellStyle name="Normal 2 4 3 4 6 2" xfId="6966" xr:uid="{00000000-0005-0000-0000-0000811B0000}"/>
    <cellStyle name="Normal 2 4 3 4 6 3" xfId="6967" xr:uid="{00000000-0005-0000-0000-0000821B0000}"/>
    <cellStyle name="Normal 2 4 3 4 7" xfId="6968" xr:uid="{00000000-0005-0000-0000-0000831B0000}"/>
    <cellStyle name="Normal 2 4 3 4 8" xfId="6969" xr:uid="{00000000-0005-0000-0000-0000841B0000}"/>
    <cellStyle name="Normal 2 4 3 4 9" xfId="6970" xr:uid="{00000000-0005-0000-0000-0000851B0000}"/>
    <cellStyle name="Normal 2 4 3 5" xfId="6971" xr:uid="{00000000-0005-0000-0000-0000861B0000}"/>
    <cellStyle name="Normal 2 4 3 5 2" xfId="6972" xr:uid="{00000000-0005-0000-0000-0000871B0000}"/>
    <cellStyle name="Normal 2 4 3 5 2 2" xfId="6973" xr:uid="{00000000-0005-0000-0000-0000881B0000}"/>
    <cellStyle name="Normal 2 4 3 5 2 2 2" xfId="6974" xr:uid="{00000000-0005-0000-0000-0000891B0000}"/>
    <cellStyle name="Normal 2 4 3 5 2 2 2 2" xfId="6975" xr:uid="{00000000-0005-0000-0000-00008A1B0000}"/>
    <cellStyle name="Normal 2 4 3 5 2 2 2 3" xfId="6976" xr:uid="{00000000-0005-0000-0000-00008B1B0000}"/>
    <cellStyle name="Normal 2 4 3 5 2 2 3" xfId="6977" xr:uid="{00000000-0005-0000-0000-00008C1B0000}"/>
    <cellStyle name="Normal 2 4 3 5 2 2 4" xfId="6978" xr:uid="{00000000-0005-0000-0000-00008D1B0000}"/>
    <cellStyle name="Normal 2 4 3 5 2 3" xfId="6979" xr:uid="{00000000-0005-0000-0000-00008E1B0000}"/>
    <cellStyle name="Normal 2 4 3 5 2 3 2" xfId="6980" xr:uid="{00000000-0005-0000-0000-00008F1B0000}"/>
    <cellStyle name="Normal 2 4 3 5 2 3 2 2" xfId="6981" xr:uid="{00000000-0005-0000-0000-0000901B0000}"/>
    <cellStyle name="Normal 2 4 3 5 2 3 2 3" xfId="6982" xr:uid="{00000000-0005-0000-0000-0000911B0000}"/>
    <cellStyle name="Normal 2 4 3 5 2 3 3" xfId="6983" xr:uid="{00000000-0005-0000-0000-0000921B0000}"/>
    <cellStyle name="Normal 2 4 3 5 2 3 4" xfId="6984" xr:uid="{00000000-0005-0000-0000-0000931B0000}"/>
    <cellStyle name="Normal 2 4 3 5 2 4" xfId="6985" xr:uid="{00000000-0005-0000-0000-0000941B0000}"/>
    <cellStyle name="Normal 2 4 3 5 2 4 2" xfId="6986" xr:uid="{00000000-0005-0000-0000-0000951B0000}"/>
    <cellStyle name="Normal 2 4 3 5 2 4 2 2" xfId="6987" xr:uid="{00000000-0005-0000-0000-0000961B0000}"/>
    <cellStyle name="Normal 2 4 3 5 2 4 2 3" xfId="6988" xr:uid="{00000000-0005-0000-0000-0000971B0000}"/>
    <cellStyle name="Normal 2 4 3 5 2 4 3" xfId="6989" xr:uid="{00000000-0005-0000-0000-0000981B0000}"/>
    <cellStyle name="Normal 2 4 3 5 2 4 4" xfId="6990" xr:uid="{00000000-0005-0000-0000-0000991B0000}"/>
    <cellStyle name="Normal 2 4 3 5 2 5" xfId="6991" xr:uid="{00000000-0005-0000-0000-00009A1B0000}"/>
    <cellStyle name="Normal 2 4 3 5 2 5 2" xfId="6992" xr:uid="{00000000-0005-0000-0000-00009B1B0000}"/>
    <cellStyle name="Normal 2 4 3 5 2 5 3" xfId="6993" xr:uid="{00000000-0005-0000-0000-00009C1B0000}"/>
    <cellStyle name="Normal 2 4 3 5 2 6" xfId="6994" xr:uid="{00000000-0005-0000-0000-00009D1B0000}"/>
    <cellStyle name="Normal 2 4 3 5 2 7" xfId="6995" xr:uid="{00000000-0005-0000-0000-00009E1B0000}"/>
    <cellStyle name="Normal 2 4 3 5 3" xfId="6996" xr:uid="{00000000-0005-0000-0000-00009F1B0000}"/>
    <cellStyle name="Normal 2 4 3 5 3 2" xfId="6997" xr:uid="{00000000-0005-0000-0000-0000A01B0000}"/>
    <cellStyle name="Normal 2 4 3 5 3 2 2" xfId="6998" xr:uid="{00000000-0005-0000-0000-0000A11B0000}"/>
    <cellStyle name="Normal 2 4 3 5 3 2 3" xfId="6999" xr:uid="{00000000-0005-0000-0000-0000A21B0000}"/>
    <cellStyle name="Normal 2 4 3 5 3 3" xfId="7000" xr:uid="{00000000-0005-0000-0000-0000A31B0000}"/>
    <cellStyle name="Normal 2 4 3 5 3 4" xfId="7001" xr:uid="{00000000-0005-0000-0000-0000A41B0000}"/>
    <cellStyle name="Normal 2 4 3 5 4" xfId="7002" xr:uid="{00000000-0005-0000-0000-0000A51B0000}"/>
    <cellStyle name="Normal 2 4 3 5 4 2" xfId="7003" xr:uid="{00000000-0005-0000-0000-0000A61B0000}"/>
    <cellStyle name="Normal 2 4 3 5 4 2 2" xfId="7004" xr:uid="{00000000-0005-0000-0000-0000A71B0000}"/>
    <cellStyle name="Normal 2 4 3 5 4 2 3" xfId="7005" xr:uid="{00000000-0005-0000-0000-0000A81B0000}"/>
    <cellStyle name="Normal 2 4 3 5 4 3" xfId="7006" xr:uid="{00000000-0005-0000-0000-0000A91B0000}"/>
    <cellStyle name="Normal 2 4 3 5 4 4" xfId="7007" xr:uid="{00000000-0005-0000-0000-0000AA1B0000}"/>
    <cellStyle name="Normal 2 4 3 5 5" xfId="7008" xr:uid="{00000000-0005-0000-0000-0000AB1B0000}"/>
    <cellStyle name="Normal 2 4 3 5 5 2" xfId="7009" xr:uid="{00000000-0005-0000-0000-0000AC1B0000}"/>
    <cellStyle name="Normal 2 4 3 5 5 2 2" xfId="7010" xr:uid="{00000000-0005-0000-0000-0000AD1B0000}"/>
    <cellStyle name="Normal 2 4 3 5 5 2 3" xfId="7011" xr:uid="{00000000-0005-0000-0000-0000AE1B0000}"/>
    <cellStyle name="Normal 2 4 3 5 5 3" xfId="7012" xr:uid="{00000000-0005-0000-0000-0000AF1B0000}"/>
    <cellStyle name="Normal 2 4 3 5 5 4" xfId="7013" xr:uid="{00000000-0005-0000-0000-0000B01B0000}"/>
    <cellStyle name="Normal 2 4 3 5 6" xfId="7014" xr:uid="{00000000-0005-0000-0000-0000B11B0000}"/>
    <cellStyle name="Normal 2 4 3 5 6 2" xfId="7015" xr:uid="{00000000-0005-0000-0000-0000B21B0000}"/>
    <cellStyle name="Normal 2 4 3 5 6 3" xfId="7016" xr:uid="{00000000-0005-0000-0000-0000B31B0000}"/>
    <cellStyle name="Normal 2 4 3 5 7" xfId="7017" xr:uid="{00000000-0005-0000-0000-0000B41B0000}"/>
    <cellStyle name="Normal 2 4 3 5 8" xfId="7018" xr:uid="{00000000-0005-0000-0000-0000B51B0000}"/>
    <cellStyle name="Normal 2 4 3 5 9" xfId="7019" xr:uid="{00000000-0005-0000-0000-0000B61B0000}"/>
    <cellStyle name="Normal 2 4 3 6" xfId="7020" xr:uid="{00000000-0005-0000-0000-0000B71B0000}"/>
    <cellStyle name="Normal 2 4 3 7" xfId="7021" xr:uid="{00000000-0005-0000-0000-0000B81B0000}"/>
    <cellStyle name="Normal 2 4 3 8" xfId="7022" xr:uid="{00000000-0005-0000-0000-0000B91B0000}"/>
    <cellStyle name="Normal 2 4 4" xfId="7023" xr:uid="{00000000-0005-0000-0000-0000BA1B0000}"/>
    <cellStyle name="Normal 2 4 4 10" xfId="7024" xr:uid="{00000000-0005-0000-0000-0000BB1B0000}"/>
    <cellStyle name="Normal 2 4 4 11" xfId="7025" xr:uid="{00000000-0005-0000-0000-0000BC1B0000}"/>
    <cellStyle name="Normal 2 4 4 2" xfId="7026" xr:uid="{00000000-0005-0000-0000-0000BD1B0000}"/>
    <cellStyle name="Normal 2 4 4 2 2" xfId="7027" xr:uid="{00000000-0005-0000-0000-0000BE1B0000}"/>
    <cellStyle name="Normal 2 4 4 2 2 2" xfId="7028" xr:uid="{00000000-0005-0000-0000-0000BF1B0000}"/>
    <cellStyle name="Normal 2 4 4 2 2 2 2" xfId="7029" xr:uid="{00000000-0005-0000-0000-0000C01B0000}"/>
    <cellStyle name="Normal 2 4 4 2 2 2 2 2" xfId="7030" xr:uid="{00000000-0005-0000-0000-0000C11B0000}"/>
    <cellStyle name="Normal 2 4 4 2 2 2 2 3" xfId="7031" xr:uid="{00000000-0005-0000-0000-0000C21B0000}"/>
    <cellStyle name="Normal 2 4 4 2 2 2 3" xfId="7032" xr:uid="{00000000-0005-0000-0000-0000C31B0000}"/>
    <cellStyle name="Normal 2 4 4 2 2 2 4" xfId="7033" xr:uid="{00000000-0005-0000-0000-0000C41B0000}"/>
    <cellStyle name="Normal 2 4 4 2 2 3" xfId="7034" xr:uid="{00000000-0005-0000-0000-0000C51B0000}"/>
    <cellStyle name="Normal 2 4 4 2 2 3 2" xfId="7035" xr:uid="{00000000-0005-0000-0000-0000C61B0000}"/>
    <cellStyle name="Normal 2 4 4 2 2 3 2 2" xfId="7036" xr:uid="{00000000-0005-0000-0000-0000C71B0000}"/>
    <cellStyle name="Normal 2 4 4 2 2 3 2 3" xfId="7037" xr:uid="{00000000-0005-0000-0000-0000C81B0000}"/>
    <cellStyle name="Normal 2 4 4 2 2 3 3" xfId="7038" xr:uid="{00000000-0005-0000-0000-0000C91B0000}"/>
    <cellStyle name="Normal 2 4 4 2 2 3 4" xfId="7039" xr:uid="{00000000-0005-0000-0000-0000CA1B0000}"/>
    <cellStyle name="Normal 2 4 4 2 2 4" xfId="7040" xr:uid="{00000000-0005-0000-0000-0000CB1B0000}"/>
    <cellStyle name="Normal 2 4 4 2 2 4 2" xfId="7041" xr:uid="{00000000-0005-0000-0000-0000CC1B0000}"/>
    <cellStyle name="Normal 2 4 4 2 2 4 2 2" xfId="7042" xr:uid="{00000000-0005-0000-0000-0000CD1B0000}"/>
    <cellStyle name="Normal 2 4 4 2 2 4 2 3" xfId="7043" xr:uid="{00000000-0005-0000-0000-0000CE1B0000}"/>
    <cellStyle name="Normal 2 4 4 2 2 4 3" xfId="7044" xr:uid="{00000000-0005-0000-0000-0000CF1B0000}"/>
    <cellStyle name="Normal 2 4 4 2 2 4 4" xfId="7045" xr:uid="{00000000-0005-0000-0000-0000D01B0000}"/>
    <cellStyle name="Normal 2 4 4 2 2 5" xfId="7046" xr:uid="{00000000-0005-0000-0000-0000D11B0000}"/>
    <cellStyle name="Normal 2 4 4 2 2 5 2" xfId="7047" xr:uid="{00000000-0005-0000-0000-0000D21B0000}"/>
    <cellStyle name="Normal 2 4 4 2 2 5 3" xfId="7048" xr:uid="{00000000-0005-0000-0000-0000D31B0000}"/>
    <cellStyle name="Normal 2 4 4 2 2 6" xfId="7049" xr:uid="{00000000-0005-0000-0000-0000D41B0000}"/>
    <cellStyle name="Normal 2 4 4 2 2 7" xfId="7050" xr:uid="{00000000-0005-0000-0000-0000D51B0000}"/>
    <cellStyle name="Normal 2 4 4 2 3" xfId="7051" xr:uid="{00000000-0005-0000-0000-0000D61B0000}"/>
    <cellStyle name="Normal 2 4 4 2 3 2" xfId="7052" xr:uid="{00000000-0005-0000-0000-0000D71B0000}"/>
    <cellStyle name="Normal 2 4 4 2 3 2 2" xfId="7053" xr:uid="{00000000-0005-0000-0000-0000D81B0000}"/>
    <cellStyle name="Normal 2 4 4 2 3 2 3" xfId="7054" xr:uid="{00000000-0005-0000-0000-0000D91B0000}"/>
    <cellStyle name="Normal 2 4 4 2 3 3" xfId="7055" xr:uid="{00000000-0005-0000-0000-0000DA1B0000}"/>
    <cellStyle name="Normal 2 4 4 2 3 4" xfId="7056" xr:uid="{00000000-0005-0000-0000-0000DB1B0000}"/>
    <cellStyle name="Normal 2 4 4 2 4" xfId="7057" xr:uid="{00000000-0005-0000-0000-0000DC1B0000}"/>
    <cellStyle name="Normal 2 4 4 2 4 2" xfId="7058" xr:uid="{00000000-0005-0000-0000-0000DD1B0000}"/>
    <cellStyle name="Normal 2 4 4 2 4 2 2" xfId="7059" xr:uid="{00000000-0005-0000-0000-0000DE1B0000}"/>
    <cellStyle name="Normal 2 4 4 2 4 2 3" xfId="7060" xr:uid="{00000000-0005-0000-0000-0000DF1B0000}"/>
    <cellStyle name="Normal 2 4 4 2 4 3" xfId="7061" xr:uid="{00000000-0005-0000-0000-0000E01B0000}"/>
    <cellStyle name="Normal 2 4 4 2 4 4" xfId="7062" xr:uid="{00000000-0005-0000-0000-0000E11B0000}"/>
    <cellStyle name="Normal 2 4 4 2 5" xfId="7063" xr:uid="{00000000-0005-0000-0000-0000E21B0000}"/>
    <cellStyle name="Normal 2 4 4 2 5 2" xfId="7064" xr:uid="{00000000-0005-0000-0000-0000E31B0000}"/>
    <cellStyle name="Normal 2 4 4 2 5 2 2" xfId="7065" xr:uid="{00000000-0005-0000-0000-0000E41B0000}"/>
    <cellStyle name="Normal 2 4 4 2 5 2 3" xfId="7066" xr:uid="{00000000-0005-0000-0000-0000E51B0000}"/>
    <cellStyle name="Normal 2 4 4 2 5 3" xfId="7067" xr:uid="{00000000-0005-0000-0000-0000E61B0000}"/>
    <cellStyle name="Normal 2 4 4 2 5 4" xfId="7068" xr:uid="{00000000-0005-0000-0000-0000E71B0000}"/>
    <cellStyle name="Normal 2 4 4 2 6" xfId="7069" xr:uid="{00000000-0005-0000-0000-0000E81B0000}"/>
    <cellStyle name="Normal 2 4 4 2 6 2" xfId="7070" xr:uid="{00000000-0005-0000-0000-0000E91B0000}"/>
    <cellStyle name="Normal 2 4 4 2 6 3" xfId="7071" xr:uid="{00000000-0005-0000-0000-0000EA1B0000}"/>
    <cellStyle name="Normal 2 4 4 2 7" xfId="7072" xr:uid="{00000000-0005-0000-0000-0000EB1B0000}"/>
    <cellStyle name="Normal 2 4 4 2 8" xfId="7073" xr:uid="{00000000-0005-0000-0000-0000EC1B0000}"/>
    <cellStyle name="Normal 2 4 4 2 9" xfId="7074" xr:uid="{00000000-0005-0000-0000-0000ED1B0000}"/>
    <cellStyle name="Normal 2 4 4 3" xfId="7075" xr:uid="{00000000-0005-0000-0000-0000EE1B0000}"/>
    <cellStyle name="Normal 2 4 4 3 2" xfId="7076" xr:uid="{00000000-0005-0000-0000-0000EF1B0000}"/>
    <cellStyle name="Normal 2 4 4 3 2 2" xfId="7077" xr:uid="{00000000-0005-0000-0000-0000F01B0000}"/>
    <cellStyle name="Normal 2 4 4 3 2 2 2" xfId="7078" xr:uid="{00000000-0005-0000-0000-0000F11B0000}"/>
    <cellStyle name="Normal 2 4 4 3 2 2 3" xfId="7079" xr:uid="{00000000-0005-0000-0000-0000F21B0000}"/>
    <cellStyle name="Normal 2 4 4 3 2 3" xfId="7080" xr:uid="{00000000-0005-0000-0000-0000F31B0000}"/>
    <cellStyle name="Normal 2 4 4 3 2 4" xfId="7081" xr:uid="{00000000-0005-0000-0000-0000F41B0000}"/>
    <cellStyle name="Normal 2 4 4 3 3" xfId="7082" xr:uid="{00000000-0005-0000-0000-0000F51B0000}"/>
    <cellStyle name="Normal 2 4 4 3 3 2" xfId="7083" xr:uid="{00000000-0005-0000-0000-0000F61B0000}"/>
    <cellStyle name="Normal 2 4 4 3 3 2 2" xfId="7084" xr:uid="{00000000-0005-0000-0000-0000F71B0000}"/>
    <cellStyle name="Normal 2 4 4 3 3 2 3" xfId="7085" xr:uid="{00000000-0005-0000-0000-0000F81B0000}"/>
    <cellStyle name="Normal 2 4 4 3 3 3" xfId="7086" xr:uid="{00000000-0005-0000-0000-0000F91B0000}"/>
    <cellStyle name="Normal 2 4 4 3 3 4" xfId="7087" xr:uid="{00000000-0005-0000-0000-0000FA1B0000}"/>
    <cellStyle name="Normal 2 4 4 3 4" xfId="7088" xr:uid="{00000000-0005-0000-0000-0000FB1B0000}"/>
    <cellStyle name="Normal 2 4 4 3 4 2" xfId="7089" xr:uid="{00000000-0005-0000-0000-0000FC1B0000}"/>
    <cellStyle name="Normal 2 4 4 3 4 2 2" xfId="7090" xr:uid="{00000000-0005-0000-0000-0000FD1B0000}"/>
    <cellStyle name="Normal 2 4 4 3 4 2 3" xfId="7091" xr:uid="{00000000-0005-0000-0000-0000FE1B0000}"/>
    <cellStyle name="Normal 2 4 4 3 4 3" xfId="7092" xr:uid="{00000000-0005-0000-0000-0000FF1B0000}"/>
    <cellStyle name="Normal 2 4 4 3 4 4" xfId="7093" xr:uid="{00000000-0005-0000-0000-0000001C0000}"/>
    <cellStyle name="Normal 2 4 4 3 5" xfId="7094" xr:uid="{00000000-0005-0000-0000-0000011C0000}"/>
    <cellStyle name="Normal 2 4 4 3 5 2" xfId="7095" xr:uid="{00000000-0005-0000-0000-0000021C0000}"/>
    <cellStyle name="Normal 2 4 4 3 5 3" xfId="7096" xr:uid="{00000000-0005-0000-0000-0000031C0000}"/>
    <cellStyle name="Normal 2 4 4 3 6" xfId="7097" xr:uid="{00000000-0005-0000-0000-0000041C0000}"/>
    <cellStyle name="Normal 2 4 4 3 7" xfId="7098" xr:uid="{00000000-0005-0000-0000-0000051C0000}"/>
    <cellStyle name="Normal 2 4 4 3 8" xfId="7099" xr:uid="{00000000-0005-0000-0000-0000061C0000}"/>
    <cellStyle name="Normal 2 4 4 4" xfId="7100" xr:uid="{00000000-0005-0000-0000-0000071C0000}"/>
    <cellStyle name="Normal 2 4 4 4 2" xfId="7101" xr:uid="{00000000-0005-0000-0000-0000081C0000}"/>
    <cellStyle name="Normal 2 4 4 4 2 2" xfId="7102" xr:uid="{00000000-0005-0000-0000-0000091C0000}"/>
    <cellStyle name="Normal 2 4 4 4 2 3" xfId="7103" xr:uid="{00000000-0005-0000-0000-00000A1C0000}"/>
    <cellStyle name="Normal 2 4 4 4 3" xfId="7104" xr:uid="{00000000-0005-0000-0000-00000B1C0000}"/>
    <cellStyle name="Normal 2 4 4 4 4" xfId="7105" xr:uid="{00000000-0005-0000-0000-00000C1C0000}"/>
    <cellStyle name="Normal 2 4 4 5" xfId="7106" xr:uid="{00000000-0005-0000-0000-00000D1C0000}"/>
    <cellStyle name="Normal 2 4 4 5 2" xfId="7107" xr:uid="{00000000-0005-0000-0000-00000E1C0000}"/>
    <cellStyle name="Normal 2 4 4 5 2 2" xfId="7108" xr:uid="{00000000-0005-0000-0000-00000F1C0000}"/>
    <cellStyle name="Normal 2 4 4 5 2 3" xfId="7109" xr:uid="{00000000-0005-0000-0000-0000101C0000}"/>
    <cellStyle name="Normal 2 4 4 5 3" xfId="7110" xr:uid="{00000000-0005-0000-0000-0000111C0000}"/>
    <cellStyle name="Normal 2 4 4 5 4" xfId="7111" xr:uid="{00000000-0005-0000-0000-0000121C0000}"/>
    <cellStyle name="Normal 2 4 4 6" xfId="7112" xr:uid="{00000000-0005-0000-0000-0000131C0000}"/>
    <cellStyle name="Normal 2 4 4 6 2" xfId="7113" xr:uid="{00000000-0005-0000-0000-0000141C0000}"/>
    <cellStyle name="Normal 2 4 4 6 2 2" xfId="7114" xr:uid="{00000000-0005-0000-0000-0000151C0000}"/>
    <cellStyle name="Normal 2 4 4 6 2 3" xfId="7115" xr:uid="{00000000-0005-0000-0000-0000161C0000}"/>
    <cellStyle name="Normal 2 4 4 6 3" xfId="7116" xr:uid="{00000000-0005-0000-0000-0000171C0000}"/>
    <cellStyle name="Normal 2 4 4 6 4" xfId="7117" xr:uid="{00000000-0005-0000-0000-0000181C0000}"/>
    <cellStyle name="Normal 2 4 4 7" xfId="7118" xr:uid="{00000000-0005-0000-0000-0000191C0000}"/>
    <cellStyle name="Normal 2 4 4 7 2" xfId="7119" xr:uid="{00000000-0005-0000-0000-00001A1C0000}"/>
    <cellStyle name="Normal 2 4 4 7 3" xfId="7120" xr:uid="{00000000-0005-0000-0000-00001B1C0000}"/>
    <cellStyle name="Normal 2 4 4 8" xfId="7121" xr:uid="{00000000-0005-0000-0000-00001C1C0000}"/>
    <cellStyle name="Normal 2 4 4 9" xfId="7122" xr:uid="{00000000-0005-0000-0000-00001D1C0000}"/>
    <cellStyle name="Normal 2 4 5" xfId="7123" xr:uid="{00000000-0005-0000-0000-00001E1C0000}"/>
    <cellStyle name="Normal 2 4 5 10" xfId="7124" xr:uid="{00000000-0005-0000-0000-00001F1C0000}"/>
    <cellStyle name="Normal 2 4 5 2" xfId="7125" xr:uid="{00000000-0005-0000-0000-0000201C0000}"/>
    <cellStyle name="Normal 2 4 5 2 2" xfId="7126" xr:uid="{00000000-0005-0000-0000-0000211C0000}"/>
    <cellStyle name="Normal 2 4 5 2 2 2" xfId="7127" xr:uid="{00000000-0005-0000-0000-0000221C0000}"/>
    <cellStyle name="Normal 2 4 5 2 2 2 2" xfId="7128" xr:uid="{00000000-0005-0000-0000-0000231C0000}"/>
    <cellStyle name="Normal 2 4 5 2 2 2 2 2" xfId="7129" xr:uid="{00000000-0005-0000-0000-0000241C0000}"/>
    <cellStyle name="Normal 2 4 5 2 2 2 2 3" xfId="7130" xr:uid="{00000000-0005-0000-0000-0000251C0000}"/>
    <cellStyle name="Normal 2 4 5 2 2 2 3" xfId="7131" xr:uid="{00000000-0005-0000-0000-0000261C0000}"/>
    <cellStyle name="Normal 2 4 5 2 2 2 4" xfId="7132" xr:uid="{00000000-0005-0000-0000-0000271C0000}"/>
    <cellStyle name="Normal 2 4 5 2 2 3" xfId="7133" xr:uid="{00000000-0005-0000-0000-0000281C0000}"/>
    <cellStyle name="Normal 2 4 5 2 2 3 2" xfId="7134" xr:uid="{00000000-0005-0000-0000-0000291C0000}"/>
    <cellStyle name="Normal 2 4 5 2 2 3 2 2" xfId="7135" xr:uid="{00000000-0005-0000-0000-00002A1C0000}"/>
    <cellStyle name="Normal 2 4 5 2 2 3 2 3" xfId="7136" xr:uid="{00000000-0005-0000-0000-00002B1C0000}"/>
    <cellStyle name="Normal 2 4 5 2 2 3 3" xfId="7137" xr:uid="{00000000-0005-0000-0000-00002C1C0000}"/>
    <cellStyle name="Normal 2 4 5 2 2 3 4" xfId="7138" xr:uid="{00000000-0005-0000-0000-00002D1C0000}"/>
    <cellStyle name="Normal 2 4 5 2 2 4" xfId="7139" xr:uid="{00000000-0005-0000-0000-00002E1C0000}"/>
    <cellStyle name="Normal 2 4 5 2 2 4 2" xfId="7140" xr:uid="{00000000-0005-0000-0000-00002F1C0000}"/>
    <cellStyle name="Normal 2 4 5 2 2 4 2 2" xfId="7141" xr:uid="{00000000-0005-0000-0000-0000301C0000}"/>
    <cellStyle name="Normal 2 4 5 2 2 4 2 3" xfId="7142" xr:uid="{00000000-0005-0000-0000-0000311C0000}"/>
    <cellStyle name="Normal 2 4 5 2 2 4 3" xfId="7143" xr:uid="{00000000-0005-0000-0000-0000321C0000}"/>
    <cellStyle name="Normal 2 4 5 2 2 4 4" xfId="7144" xr:uid="{00000000-0005-0000-0000-0000331C0000}"/>
    <cellStyle name="Normal 2 4 5 2 2 5" xfId="7145" xr:uid="{00000000-0005-0000-0000-0000341C0000}"/>
    <cellStyle name="Normal 2 4 5 2 2 5 2" xfId="7146" xr:uid="{00000000-0005-0000-0000-0000351C0000}"/>
    <cellStyle name="Normal 2 4 5 2 2 5 3" xfId="7147" xr:uid="{00000000-0005-0000-0000-0000361C0000}"/>
    <cellStyle name="Normal 2 4 5 2 2 6" xfId="7148" xr:uid="{00000000-0005-0000-0000-0000371C0000}"/>
    <cellStyle name="Normal 2 4 5 2 2 7" xfId="7149" xr:uid="{00000000-0005-0000-0000-0000381C0000}"/>
    <cellStyle name="Normal 2 4 5 2 3" xfId="7150" xr:uid="{00000000-0005-0000-0000-0000391C0000}"/>
    <cellStyle name="Normal 2 4 5 2 3 2" xfId="7151" xr:uid="{00000000-0005-0000-0000-00003A1C0000}"/>
    <cellStyle name="Normal 2 4 5 2 3 2 2" xfId="7152" xr:uid="{00000000-0005-0000-0000-00003B1C0000}"/>
    <cellStyle name="Normal 2 4 5 2 3 2 3" xfId="7153" xr:uid="{00000000-0005-0000-0000-00003C1C0000}"/>
    <cellStyle name="Normal 2 4 5 2 3 3" xfId="7154" xr:uid="{00000000-0005-0000-0000-00003D1C0000}"/>
    <cellStyle name="Normal 2 4 5 2 3 4" xfId="7155" xr:uid="{00000000-0005-0000-0000-00003E1C0000}"/>
    <cellStyle name="Normal 2 4 5 2 4" xfId="7156" xr:uid="{00000000-0005-0000-0000-00003F1C0000}"/>
    <cellStyle name="Normal 2 4 5 2 4 2" xfId="7157" xr:uid="{00000000-0005-0000-0000-0000401C0000}"/>
    <cellStyle name="Normal 2 4 5 2 4 2 2" xfId="7158" xr:uid="{00000000-0005-0000-0000-0000411C0000}"/>
    <cellStyle name="Normal 2 4 5 2 4 2 3" xfId="7159" xr:uid="{00000000-0005-0000-0000-0000421C0000}"/>
    <cellStyle name="Normal 2 4 5 2 4 3" xfId="7160" xr:uid="{00000000-0005-0000-0000-0000431C0000}"/>
    <cellStyle name="Normal 2 4 5 2 4 4" xfId="7161" xr:uid="{00000000-0005-0000-0000-0000441C0000}"/>
    <cellStyle name="Normal 2 4 5 2 5" xfId="7162" xr:uid="{00000000-0005-0000-0000-0000451C0000}"/>
    <cellStyle name="Normal 2 4 5 2 5 2" xfId="7163" xr:uid="{00000000-0005-0000-0000-0000461C0000}"/>
    <cellStyle name="Normal 2 4 5 2 5 2 2" xfId="7164" xr:uid="{00000000-0005-0000-0000-0000471C0000}"/>
    <cellStyle name="Normal 2 4 5 2 5 2 3" xfId="7165" xr:uid="{00000000-0005-0000-0000-0000481C0000}"/>
    <cellStyle name="Normal 2 4 5 2 5 3" xfId="7166" xr:uid="{00000000-0005-0000-0000-0000491C0000}"/>
    <cellStyle name="Normal 2 4 5 2 5 4" xfId="7167" xr:uid="{00000000-0005-0000-0000-00004A1C0000}"/>
    <cellStyle name="Normal 2 4 5 2 6" xfId="7168" xr:uid="{00000000-0005-0000-0000-00004B1C0000}"/>
    <cellStyle name="Normal 2 4 5 2 6 2" xfId="7169" xr:uid="{00000000-0005-0000-0000-00004C1C0000}"/>
    <cellStyle name="Normal 2 4 5 2 6 3" xfId="7170" xr:uid="{00000000-0005-0000-0000-00004D1C0000}"/>
    <cellStyle name="Normal 2 4 5 2 7" xfId="7171" xr:uid="{00000000-0005-0000-0000-00004E1C0000}"/>
    <cellStyle name="Normal 2 4 5 2 8" xfId="7172" xr:uid="{00000000-0005-0000-0000-00004F1C0000}"/>
    <cellStyle name="Normal 2 4 5 2 9" xfId="7173" xr:uid="{00000000-0005-0000-0000-0000501C0000}"/>
    <cellStyle name="Normal 2 4 5 3" xfId="7174" xr:uid="{00000000-0005-0000-0000-0000511C0000}"/>
    <cellStyle name="Normal 2 4 5 3 2" xfId="7175" xr:uid="{00000000-0005-0000-0000-0000521C0000}"/>
    <cellStyle name="Normal 2 4 5 3 2 2" xfId="7176" xr:uid="{00000000-0005-0000-0000-0000531C0000}"/>
    <cellStyle name="Normal 2 4 5 3 2 2 2" xfId="7177" xr:uid="{00000000-0005-0000-0000-0000541C0000}"/>
    <cellStyle name="Normal 2 4 5 3 2 2 3" xfId="7178" xr:uid="{00000000-0005-0000-0000-0000551C0000}"/>
    <cellStyle name="Normal 2 4 5 3 2 3" xfId="7179" xr:uid="{00000000-0005-0000-0000-0000561C0000}"/>
    <cellStyle name="Normal 2 4 5 3 2 4" xfId="7180" xr:uid="{00000000-0005-0000-0000-0000571C0000}"/>
    <cellStyle name="Normal 2 4 5 3 3" xfId="7181" xr:uid="{00000000-0005-0000-0000-0000581C0000}"/>
    <cellStyle name="Normal 2 4 5 3 3 2" xfId="7182" xr:uid="{00000000-0005-0000-0000-0000591C0000}"/>
    <cellStyle name="Normal 2 4 5 3 3 2 2" xfId="7183" xr:uid="{00000000-0005-0000-0000-00005A1C0000}"/>
    <cellStyle name="Normal 2 4 5 3 3 2 3" xfId="7184" xr:uid="{00000000-0005-0000-0000-00005B1C0000}"/>
    <cellStyle name="Normal 2 4 5 3 3 3" xfId="7185" xr:uid="{00000000-0005-0000-0000-00005C1C0000}"/>
    <cellStyle name="Normal 2 4 5 3 3 4" xfId="7186" xr:uid="{00000000-0005-0000-0000-00005D1C0000}"/>
    <cellStyle name="Normal 2 4 5 3 4" xfId="7187" xr:uid="{00000000-0005-0000-0000-00005E1C0000}"/>
    <cellStyle name="Normal 2 4 5 3 4 2" xfId="7188" xr:uid="{00000000-0005-0000-0000-00005F1C0000}"/>
    <cellStyle name="Normal 2 4 5 3 4 2 2" xfId="7189" xr:uid="{00000000-0005-0000-0000-0000601C0000}"/>
    <cellStyle name="Normal 2 4 5 3 4 2 3" xfId="7190" xr:uid="{00000000-0005-0000-0000-0000611C0000}"/>
    <cellStyle name="Normal 2 4 5 3 4 3" xfId="7191" xr:uid="{00000000-0005-0000-0000-0000621C0000}"/>
    <cellStyle name="Normal 2 4 5 3 4 4" xfId="7192" xr:uid="{00000000-0005-0000-0000-0000631C0000}"/>
    <cellStyle name="Normal 2 4 5 3 5" xfId="7193" xr:uid="{00000000-0005-0000-0000-0000641C0000}"/>
    <cellStyle name="Normal 2 4 5 3 5 2" xfId="7194" xr:uid="{00000000-0005-0000-0000-0000651C0000}"/>
    <cellStyle name="Normal 2 4 5 3 5 3" xfId="7195" xr:uid="{00000000-0005-0000-0000-0000661C0000}"/>
    <cellStyle name="Normal 2 4 5 3 6" xfId="7196" xr:uid="{00000000-0005-0000-0000-0000671C0000}"/>
    <cellStyle name="Normal 2 4 5 3 7" xfId="7197" xr:uid="{00000000-0005-0000-0000-0000681C0000}"/>
    <cellStyle name="Normal 2 4 5 4" xfId="7198" xr:uid="{00000000-0005-0000-0000-0000691C0000}"/>
    <cellStyle name="Normal 2 4 5 4 2" xfId="7199" xr:uid="{00000000-0005-0000-0000-00006A1C0000}"/>
    <cellStyle name="Normal 2 4 5 4 2 2" xfId="7200" xr:uid="{00000000-0005-0000-0000-00006B1C0000}"/>
    <cellStyle name="Normal 2 4 5 4 2 3" xfId="7201" xr:uid="{00000000-0005-0000-0000-00006C1C0000}"/>
    <cellStyle name="Normal 2 4 5 4 3" xfId="7202" xr:uid="{00000000-0005-0000-0000-00006D1C0000}"/>
    <cellStyle name="Normal 2 4 5 4 4" xfId="7203" xr:uid="{00000000-0005-0000-0000-00006E1C0000}"/>
    <cellStyle name="Normal 2 4 5 5" xfId="7204" xr:uid="{00000000-0005-0000-0000-00006F1C0000}"/>
    <cellStyle name="Normal 2 4 5 5 2" xfId="7205" xr:uid="{00000000-0005-0000-0000-0000701C0000}"/>
    <cellStyle name="Normal 2 4 5 5 2 2" xfId="7206" xr:uid="{00000000-0005-0000-0000-0000711C0000}"/>
    <cellStyle name="Normal 2 4 5 5 2 3" xfId="7207" xr:uid="{00000000-0005-0000-0000-0000721C0000}"/>
    <cellStyle name="Normal 2 4 5 5 3" xfId="7208" xr:uid="{00000000-0005-0000-0000-0000731C0000}"/>
    <cellStyle name="Normal 2 4 5 5 4" xfId="7209" xr:uid="{00000000-0005-0000-0000-0000741C0000}"/>
    <cellStyle name="Normal 2 4 5 6" xfId="7210" xr:uid="{00000000-0005-0000-0000-0000751C0000}"/>
    <cellStyle name="Normal 2 4 5 6 2" xfId="7211" xr:uid="{00000000-0005-0000-0000-0000761C0000}"/>
    <cellStyle name="Normal 2 4 5 6 2 2" xfId="7212" xr:uid="{00000000-0005-0000-0000-0000771C0000}"/>
    <cellStyle name="Normal 2 4 5 6 2 3" xfId="7213" xr:uid="{00000000-0005-0000-0000-0000781C0000}"/>
    <cellStyle name="Normal 2 4 5 6 3" xfId="7214" xr:uid="{00000000-0005-0000-0000-0000791C0000}"/>
    <cellStyle name="Normal 2 4 5 6 4" xfId="7215" xr:uid="{00000000-0005-0000-0000-00007A1C0000}"/>
    <cellStyle name="Normal 2 4 5 7" xfId="7216" xr:uid="{00000000-0005-0000-0000-00007B1C0000}"/>
    <cellStyle name="Normal 2 4 5 7 2" xfId="7217" xr:uid="{00000000-0005-0000-0000-00007C1C0000}"/>
    <cellStyle name="Normal 2 4 5 7 3" xfId="7218" xr:uid="{00000000-0005-0000-0000-00007D1C0000}"/>
    <cellStyle name="Normal 2 4 5 8" xfId="7219" xr:uid="{00000000-0005-0000-0000-00007E1C0000}"/>
    <cellStyle name="Normal 2 4 5 9" xfId="7220" xr:uid="{00000000-0005-0000-0000-00007F1C0000}"/>
    <cellStyle name="Normal 2 4 6" xfId="7221" xr:uid="{00000000-0005-0000-0000-0000801C0000}"/>
    <cellStyle name="Normal 2 4 6 2" xfId="7222" xr:uid="{00000000-0005-0000-0000-0000811C0000}"/>
    <cellStyle name="Normal 2 4 6 2 2" xfId="7223" xr:uid="{00000000-0005-0000-0000-0000821C0000}"/>
    <cellStyle name="Normal 2 4 6 2 2 2" xfId="7224" xr:uid="{00000000-0005-0000-0000-0000831C0000}"/>
    <cellStyle name="Normal 2 4 6 2 2 2 2" xfId="7225" xr:uid="{00000000-0005-0000-0000-0000841C0000}"/>
    <cellStyle name="Normal 2 4 6 2 2 2 3" xfId="7226" xr:uid="{00000000-0005-0000-0000-0000851C0000}"/>
    <cellStyle name="Normal 2 4 6 2 2 3" xfId="7227" xr:uid="{00000000-0005-0000-0000-0000861C0000}"/>
    <cellStyle name="Normal 2 4 6 2 2 4" xfId="7228" xr:uid="{00000000-0005-0000-0000-0000871C0000}"/>
    <cellStyle name="Normal 2 4 6 2 3" xfId="7229" xr:uid="{00000000-0005-0000-0000-0000881C0000}"/>
    <cellStyle name="Normal 2 4 6 2 3 2" xfId="7230" xr:uid="{00000000-0005-0000-0000-0000891C0000}"/>
    <cellStyle name="Normal 2 4 6 2 3 2 2" xfId="7231" xr:uid="{00000000-0005-0000-0000-00008A1C0000}"/>
    <cellStyle name="Normal 2 4 6 2 3 2 3" xfId="7232" xr:uid="{00000000-0005-0000-0000-00008B1C0000}"/>
    <cellStyle name="Normal 2 4 6 2 3 3" xfId="7233" xr:uid="{00000000-0005-0000-0000-00008C1C0000}"/>
    <cellStyle name="Normal 2 4 6 2 3 4" xfId="7234" xr:uid="{00000000-0005-0000-0000-00008D1C0000}"/>
    <cellStyle name="Normal 2 4 6 2 4" xfId="7235" xr:uid="{00000000-0005-0000-0000-00008E1C0000}"/>
    <cellStyle name="Normal 2 4 6 2 4 2" xfId="7236" xr:uid="{00000000-0005-0000-0000-00008F1C0000}"/>
    <cellStyle name="Normal 2 4 6 2 4 2 2" xfId="7237" xr:uid="{00000000-0005-0000-0000-0000901C0000}"/>
    <cellStyle name="Normal 2 4 6 2 4 2 3" xfId="7238" xr:uid="{00000000-0005-0000-0000-0000911C0000}"/>
    <cellStyle name="Normal 2 4 6 2 4 3" xfId="7239" xr:uid="{00000000-0005-0000-0000-0000921C0000}"/>
    <cellStyle name="Normal 2 4 6 2 4 4" xfId="7240" xr:uid="{00000000-0005-0000-0000-0000931C0000}"/>
    <cellStyle name="Normal 2 4 6 2 5" xfId="7241" xr:uid="{00000000-0005-0000-0000-0000941C0000}"/>
    <cellStyle name="Normal 2 4 6 2 5 2" xfId="7242" xr:uid="{00000000-0005-0000-0000-0000951C0000}"/>
    <cellStyle name="Normal 2 4 6 2 5 3" xfId="7243" xr:uid="{00000000-0005-0000-0000-0000961C0000}"/>
    <cellStyle name="Normal 2 4 6 2 6" xfId="7244" xr:uid="{00000000-0005-0000-0000-0000971C0000}"/>
    <cellStyle name="Normal 2 4 6 2 7" xfId="7245" xr:uid="{00000000-0005-0000-0000-0000981C0000}"/>
    <cellStyle name="Normal 2 4 6 3" xfId="7246" xr:uid="{00000000-0005-0000-0000-0000991C0000}"/>
    <cellStyle name="Normal 2 4 6 3 2" xfId="7247" xr:uid="{00000000-0005-0000-0000-00009A1C0000}"/>
    <cellStyle name="Normal 2 4 6 3 2 2" xfId="7248" xr:uid="{00000000-0005-0000-0000-00009B1C0000}"/>
    <cellStyle name="Normal 2 4 6 3 2 3" xfId="7249" xr:uid="{00000000-0005-0000-0000-00009C1C0000}"/>
    <cellStyle name="Normal 2 4 6 3 3" xfId="7250" xr:uid="{00000000-0005-0000-0000-00009D1C0000}"/>
    <cellStyle name="Normal 2 4 6 3 4" xfId="7251" xr:uid="{00000000-0005-0000-0000-00009E1C0000}"/>
    <cellStyle name="Normal 2 4 6 4" xfId="7252" xr:uid="{00000000-0005-0000-0000-00009F1C0000}"/>
    <cellStyle name="Normal 2 4 6 4 2" xfId="7253" xr:uid="{00000000-0005-0000-0000-0000A01C0000}"/>
    <cellStyle name="Normal 2 4 6 4 2 2" xfId="7254" xr:uid="{00000000-0005-0000-0000-0000A11C0000}"/>
    <cellStyle name="Normal 2 4 6 4 2 3" xfId="7255" xr:uid="{00000000-0005-0000-0000-0000A21C0000}"/>
    <cellStyle name="Normal 2 4 6 4 3" xfId="7256" xr:uid="{00000000-0005-0000-0000-0000A31C0000}"/>
    <cellStyle name="Normal 2 4 6 4 4" xfId="7257" xr:uid="{00000000-0005-0000-0000-0000A41C0000}"/>
    <cellStyle name="Normal 2 4 6 5" xfId="7258" xr:uid="{00000000-0005-0000-0000-0000A51C0000}"/>
    <cellStyle name="Normal 2 4 6 5 2" xfId="7259" xr:uid="{00000000-0005-0000-0000-0000A61C0000}"/>
    <cellStyle name="Normal 2 4 6 5 2 2" xfId="7260" xr:uid="{00000000-0005-0000-0000-0000A71C0000}"/>
    <cellStyle name="Normal 2 4 6 5 2 3" xfId="7261" xr:uid="{00000000-0005-0000-0000-0000A81C0000}"/>
    <cellStyle name="Normal 2 4 6 5 3" xfId="7262" xr:uid="{00000000-0005-0000-0000-0000A91C0000}"/>
    <cellStyle name="Normal 2 4 6 5 4" xfId="7263" xr:uid="{00000000-0005-0000-0000-0000AA1C0000}"/>
    <cellStyle name="Normal 2 4 6 6" xfId="7264" xr:uid="{00000000-0005-0000-0000-0000AB1C0000}"/>
    <cellStyle name="Normal 2 4 6 6 2" xfId="7265" xr:uid="{00000000-0005-0000-0000-0000AC1C0000}"/>
    <cellStyle name="Normal 2 4 6 6 3" xfId="7266" xr:uid="{00000000-0005-0000-0000-0000AD1C0000}"/>
    <cellStyle name="Normal 2 4 6 7" xfId="7267" xr:uid="{00000000-0005-0000-0000-0000AE1C0000}"/>
    <cellStyle name="Normal 2 4 6 8" xfId="7268" xr:uid="{00000000-0005-0000-0000-0000AF1C0000}"/>
    <cellStyle name="Normal 2 4 6 9" xfId="7269" xr:uid="{00000000-0005-0000-0000-0000B01C0000}"/>
    <cellStyle name="Normal 2 4 7" xfId="7270" xr:uid="{00000000-0005-0000-0000-0000B11C0000}"/>
    <cellStyle name="Normal 2 4 7 2" xfId="7271" xr:uid="{00000000-0005-0000-0000-0000B21C0000}"/>
    <cellStyle name="Normal 2 4 7 2 2" xfId="7272" xr:uid="{00000000-0005-0000-0000-0000B31C0000}"/>
    <cellStyle name="Normal 2 4 7 2 2 2" xfId="7273" xr:uid="{00000000-0005-0000-0000-0000B41C0000}"/>
    <cellStyle name="Normal 2 4 7 2 2 2 2" xfId="7274" xr:uid="{00000000-0005-0000-0000-0000B51C0000}"/>
    <cellStyle name="Normal 2 4 7 2 2 2 3" xfId="7275" xr:uid="{00000000-0005-0000-0000-0000B61C0000}"/>
    <cellStyle name="Normal 2 4 7 2 2 3" xfId="7276" xr:uid="{00000000-0005-0000-0000-0000B71C0000}"/>
    <cellStyle name="Normal 2 4 7 2 2 4" xfId="7277" xr:uid="{00000000-0005-0000-0000-0000B81C0000}"/>
    <cellStyle name="Normal 2 4 7 2 3" xfId="7278" xr:uid="{00000000-0005-0000-0000-0000B91C0000}"/>
    <cellStyle name="Normal 2 4 7 2 3 2" xfId="7279" xr:uid="{00000000-0005-0000-0000-0000BA1C0000}"/>
    <cellStyle name="Normal 2 4 7 2 3 2 2" xfId="7280" xr:uid="{00000000-0005-0000-0000-0000BB1C0000}"/>
    <cellStyle name="Normal 2 4 7 2 3 2 3" xfId="7281" xr:uid="{00000000-0005-0000-0000-0000BC1C0000}"/>
    <cellStyle name="Normal 2 4 7 2 3 3" xfId="7282" xr:uid="{00000000-0005-0000-0000-0000BD1C0000}"/>
    <cellStyle name="Normal 2 4 7 2 3 4" xfId="7283" xr:uid="{00000000-0005-0000-0000-0000BE1C0000}"/>
    <cellStyle name="Normal 2 4 7 2 4" xfId="7284" xr:uid="{00000000-0005-0000-0000-0000BF1C0000}"/>
    <cellStyle name="Normal 2 4 7 2 4 2" xfId="7285" xr:uid="{00000000-0005-0000-0000-0000C01C0000}"/>
    <cellStyle name="Normal 2 4 7 2 4 2 2" xfId="7286" xr:uid="{00000000-0005-0000-0000-0000C11C0000}"/>
    <cellStyle name="Normal 2 4 7 2 4 2 3" xfId="7287" xr:uid="{00000000-0005-0000-0000-0000C21C0000}"/>
    <cellStyle name="Normal 2 4 7 2 4 3" xfId="7288" xr:uid="{00000000-0005-0000-0000-0000C31C0000}"/>
    <cellStyle name="Normal 2 4 7 2 4 4" xfId="7289" xr:uid="{00000000-0005-0000-0000-0000C41C0000}"/>
    <cellStyle name="Normal 2 4 7 2 5" xfId="7290" xr:uid="{00000000-0005-0000-0000-0000C51C0000}"/>
    <cellStyle name="Normal 2 4 7 2 5 2" xfId="7291" xr:uid="{00000000-0005-0000-0000-0000C61C0000}"/>
    <cellStyle name="Normal 2 4 7 2 5 3" xfId="7292" xr:uid="{00000000-0005-0000-0000-0000C71C0000}"/>
    <cellStyle name="Normal 2 4 7 2 6" xfId="7293" xr:uid="{00000000-0005-0000-0000-0000C81C0000}"/>
    <cellStyle name="Normal 2 4 7 2 7" xfId="7294" xr:uid="{00000000-0005-0000-0000-0000C91C0000}"/>
    <cellStyle name="Normal 2 4 7 3" xfId="7295" xr:uid="{00000000-0005-0000-0000-0000CA1C0000}"/>
    <cellStyle name="Normal 2 4 7 3 2" xfId="7296" xr:uid="{00000000-0005-0000-0000-0000CB1C0000}"/>
    <cellStyle name="Normal 2 4 7 3 2 2" xfId="7297" xr:uid="{00000000-0005-0000-0000-0000CC1C0000}"/>
    <cellStyle name="Normal 2 4 7 3 2 3" xfId="7298" xr:uid="{00000000-0005-0000-0000-0000CD1C0000}"/>
    <cellStyle name="Normal 2 4 7 3 3" xfId="7299" xr:uid="{00000000-0005-0000-0000-0000CE1C0000}"/>
    <cellStyle name="Normal 2 4 7 3 4" xfId="7300" xr:uid="{00000000-0005-0000-0000-0000CF1C0000}"/>
    <cellStyle name="Normal 2 4 7 4" xfId="7301" xr:uid="{00000000-0005-0000-0000-0000D01C0000}"/>
    <cellStyle name="Normal 2 4 7 4 2" xfId="7302" xr:uid="{00000000-0005-0000-0000-0000D11C0000}"/>
    <cellStyle name="Normal 2 4 7 4 2 2" xfId="7303" xr:uid="{00000000-0005-0000-0000-0000D21C0000}"/>
    <cellStyle name="Normal 2 4 7 4 2 3" xfId="7304" xr:uid="{00000000-0005-0000-0000-0000D31C0000}"/>
    <cellStyle name="Normal 2 4 7 4 3" xfId="7305" xr:uid="{00000000-0005-0000-0000-0000D41C0000}"/>
    <cellStyle name="Normal 2 4 7 4 4" xfId="7306" xr:uid="{00000000-0005-0000-0000-0000D51C0000}"/>
    <cellStyle name="Normal 2 4 7 5" xfId="7307" xr:uid="{00000000-0005-0000-0000-0000D61C0000}"/>
    <cellStyle name="Normal 2 4 7 5 2" xfId="7308" xr:uid="{00000000-0005-0000-0000-0000D71C0000}"/>
    <cellStyle name="Normal 2 4 7 5 2 2" xfId="7309" xr:uid="{00000000-0005-0000-0000-0000D81C0000}"/>
    <cellStyle name="Normal 2 4 7 5 2 3" xfId="7310" xr:uid="{00000000-0005-0000-0000-0000D91C0000}"/>
    <cellStyle name="Normal 2 4 7 5 3" xfId="7311" xr:uid="{00000000-0005-0000-0000-0000DA1C0000}"/>
    <cellStyle name="Normal 2 4 7 5 4" xfId="7312" xr:uid="{00000000-0005-0000-0000-0000DB1C0000}"/>
    <cellStyle name="Normal 2 4 7 6" xfId="7313" xr:uid="{00000000-0005-0000-0000-0000DC1C0000}"/>
    <cellStyle name="Normal 2 4 7 6 2" xfId="7314" xr:uid="{00000000-0005-0000-0000-0000DD1C0000}"/>
    <cellStyle name="Normal 2 4 7 6 3" xfId="7315" xr:uid="{00000000-0005-0000-0000-0000DE1C0000}"/>
    <cellStyle name="Normal 2 4 7 7" xfId="7316" xr:uid="{00000000-0005-0000-0000-0000DF1C0000}"/>
    <cellStyle name="Normal 2 4 7 8" xfId="7317" xr:uid="{00000000-0005-0000-0000-0000E01C0000}"/>
    <cellStyle name="Normal 2 4 7 9" xfId="7318" xr:uid="{00000000-0005-0000-0000-0000E11C0000}"/>
    <cellStyle name="Normal 2 4 8" xfId="7319" xr:uid="{00000000-0005-0000-0000-0000E21C0000}"/>
    <cellStyle name="Normal 2 4 8 2" xfId="7320" xr:uid="{00000000-0005-0000-0000-0000E31C0000}"/>
    <cellStyle name="Normal 2 4 8 2 2" xfId="7321" xr:uid="{00000000-0005-0000-0000-0000E41C0000}"/>
    <cellStyle name="Normal 2 4 8 2 2 2" xfId="7322" xr:uid="{00000000-0005-0000-0000-0000E51C0000}"/>
    <cellStyle name="Normal 2 4 8 2 2 2 2" xfId="7323" xr:uid="{00000000-0005-0000-0000-0000E61C0000}"/>
    <cellStyle name="Normal 2 4 8 2 2 2 3" xfId="7324" xr:uid="{00000000-0005-0000-0000-0000E71C0000}"/>
    <cellStyle name="Normal 2 4 8 2 2 3" xfId="7325" xr:uid="{00000000-0005-0000-0000-0000E81C0000}"/>
    <cellStyle name="Normal 2 4 8 2 2 4" xfId="7326" xr:uid="{00000000-0005-0000-0000-0000E91C0000}"/>
    <cellStyle name="Normal 2 4 8 2 3" xfId="7327" xr:uid="{00000000-0005-0000-0000-0000EA1C0000}"/>
    <cellStyle name="Normal 2 4 8 2 3 2" xfId="7328" xr:uid="{00000000-0005-0000-0000-0000EB1C0000}"/>
    <cellStyle name="Normal 2 4 8 2 3 2 2" xfId="7329" xr:uid="{00000000-0005-0000-0000-0000EC1C0000}"/>
    <cellStyle name="Normal 2 4 8 2 3 2 3" xfId="7330" xr:uid="{00000000-0005-0000-0000-0000ED1C0000}"/>
    <cellStyle name="Normal 2 4 8 2 3 3" xfId="7331" xr:uid="{00000000-0005-0000-0000-0000EE1C0000}"/>
    <cellStyle name="Normal 2 4 8 2 3 4" xfId="7332" xr:uid="{00000000-0005-0000-0000-0000EF1C0000}"/>
    <cellStyle name="Normal 2 4 8 2 4" xfId="7333" xr:uid="{00000000-0005-0000-0000-0000F01C0000}"/>
    <cellStyle name="Normal 2 4 8 2 4 2" xfId="7334" xr:uid="{00000000-0005-0000-0000-0000F11C0000}"/>
    <cellStyle name="Normal 2 4 8 2 4 2 2" xfId="7335" xr:uid="{00000000-0005-0000-0000-0000F21C0000}"/>
    <cellStyle name="Normal 2 4 8 2 4 2 3" xfId="7336" xr:uid="{00000000-0005-0000-0000-0000F31C0000}"/>
    <cellStyle name="Normal 2 4 8 2 4 3" xfId="7337" xr:uid="{00000000-0005-0000-0000-0000F41C0000}"/>
    <cellStyle name="Normal 2 4 8 2 4 4" xfId="7338" xr:uid="{00000000-0005-0000-0000-0000F51C0000}"/>
    <cellStyle name="Normal 2 4 8 2 5" xfId="7339" xr:uid="{00000000-0005-0000-0000-0000F61C0000}"/>
    <cellStyle name="Normal 2 4 8 2 5 2" xfId="7340" xr:uid="{00000000-0005-0000-0000-0000F71C0000}"/>
    <cellStyle name="Normal 2 4 8 2 5 3" xfId="7341" xr:uid="{00000000-0005-0000-0000-0000F81C0000}"/>
    <cellStyle name="Normal 2 4 8 2 6" xfId="7342" xr:uid="{00000000-0005-0000-0000-0000F91C0000}"/>
    <cellStyle name="Normal 2 4 8 2 7" xfId="7343" xr:uid="{00000000-0005-0000-0000-0000FA1C0000}"/>
    <cellStyle name="Normal 2 4 8 3" xfId="7344" xr:uid="{00000000-0005-0000-0000-0000FB1C0000}"/>
    <cellStyle name="Normal 2 4 8 3 2" xfId="7345" xr:uid="{00000000-0005-0000-0000-0000FC1C0000}"/>
    <cellStyle name="Normal 2 4 8 3 2 2" xfId="7346" xr:uid="{00000000-0005-0000-0000-0000FD1C0000}"/>
    <cellStyle name="Normal 2 4 8 3 2 3" xfId="7347" xr:uid="{00000000-0005-0000-0000-0000FE1C0000}"/>
    <cellStyle name="Normal 2 4 8 3 3" xfId="7348" xr:uid="{00000000-0005-0000-0000-0000FF1C0000}"/>
    <cellStyle name="Normal 2 4 8 3 4" xfId="7349" xr:uid="{00000000-0005-0000-0000-0000001D0000}"/>
    <cellStyle name="Normal 2 4 8 4" xfId="7350" xr:uid="{00000000-0005-0000-0000-0000011D0000}"/>
    <cellStyle name="Normal 2 4 8 4 2" xfId="7351" xr:uid="{00000000-0005-0000-0000-0000021D0000}"/>
    <cellStyle name="Normal 2 4 8 4 2 2" xfId="7352" xr:uid="{00000000-0005-0000-0000-0000031D0000}"/>
    <cellStyle name="Normal 2 4 8 4 2 3" xfId="7353" xr:uid="{00000000-0005-0000-0000-0000041D0000}"/>
    <cellStyle name="Normal 2 4 8 4 3" xfId="7354" xr:uid="{00000000-0005-0000-0000-0000051D0000}"/>
    <cellStyle name="Normal 2 4 8 4 4" xfId="7355" xr:uid="{00000000-0005-0000-0000-0000061D0000}"/>
    <cellStyle name="Normal 2 4 8 5" xfId="7356" xr:uid="{00000000-0005-0000-0000-0000071D0000}"/>
    <cellStyle name="Normal 2 4 8 5 2" xfId="7357" xr:uid="{00000000-0005-0000-0000-0000081D0000}"/>
    <cellStyle name="Normal 2 4 8 5 2 2" xfId="7358" xr:uid="{00000000-0005-0000-0000-0000091D0000}"/>
    <cellStyle name="Normal 2 4 8 5 2 3" xfId="7359" xr:uid="{00000000-0005-0000-0000-00000A1D0000}"/>
    <cellStyle name="Normal 2 4 8 5 3" xfId="7360" xr:uid="{00000000-0005-0000-0000-00000B1D0000}"/>
    <cellStyle name="Normal 2 4 8 5 4" xfId="7361" xr:uid="{00000000-0005-0000-0000-00000C1D0000}"/>
    <cellStyle name="Normal 2 4 8 6" xfId="7362" xr:uid="{00000000-0005-0000-0000-00000D1D0000}"/>
    <cellStyle name="Normal 2 4 8 6 2" xfId="7363" xr:uid="{00000000-0005-0000-0000-00000E1D0000}"/>
    <cellStyle name="Normal 2 4 8 6 3" xfId="7364" xr:uid="{00000000-0005-0000-0000-00000F1D0000}"/>
    <cellStyle name="Normal 2 4 8 7" xfId="7365" xr:uid="{00000000-0005-0000-0000-0000101D0000}"/>
    <cellStyle name="Normal 2 4 8 8" xfId="7366" xr:uid="{00000000-0005-0000-0000-0000111D0000}"/>
    <cellStyle name="Normal 2 4 8 9" xfId="7367" xr:uid="{00000000-0005-0000-0000-0000121D0000}"/>
    <cellStyle name="Normal 2 4 9" xfId="7368" xr:uid="{00000000-0005-0000-0000-0000131D0000}"/>
    <cellStyle name="Normal 2 4 9 2" xfId="7369" xr:uid="{00000000-0005-0000-0000-0000141D0000}"/>
    <cellStyle name="Normal 2 4 9 2 2" xfId="7370" xr:uid="{00000000-0005-0000-0000-0000151D0000}"/>
    <cellStyle name="Normal 2 4 9 2 2 2" xfId="7371" xr:uid="{00000000-0005-0000-0000-0000161D0000}"/>
    <cellStyle name="Normal 2 4 9 2 2 2 2" xfId="7372" xr:uid="{00000000-0005-0000-0000-0000171D0000}"/>
    <cellStyle name="Normal 2 4 9 2 2 2 3" xfId="7373" xr:uid="{00000000-0005-0000-0000-0000181D0000}"/>
    <cellStyle name="Normal 2 4 9 2 2 3" xfId="7374" xr:uid="{00000000-0005-0000-0000-0000191D0000}"/>
    <cellStyle name="Normal 2 4 9 2 2 4" xfId="7375" xr:uid="{00000000-0005-0000-0000-00001A1D0000}"/>
    <cellStyle name="Normal 2 4 9 2 3" xfId="7376" xr:uid="{00000000-0005-0000-0000-00001B1D0000}"/>
    <cellStyle name="Normal 2 4 9 2 3 2" xfId="7377" xr:uid="{00000000-0005-0000-0000-00001C1D0000}"/>
    <cellStyle name="Normal 2 4 9 2 3 2 2" xfId="7378" xr:uid="{00000000-0005-0000-0000-00001D1D0000}"/>
    <cellStyle name="Normal 2 4 9 2 3 2 3" xfId="7379" xr:uid="{00000000-0005-0000-0000-00001E1D0000}"/>
    <cellStyle name="Normal 2 4 9 2 3 3" xfId="7380" xr:uid="{00000000-0005-0000-0000-00001F1D0000}"/>
    <cellStyle name="Normal 2 4 9 2 3 4" xfId="7381" xr:uid="{00000000-0005-0000-0000-0000201D0000}"/>
    <cellStyle name="Normal 2 4 9 2 4" xfId="7382" xr:uid="{00000000-0005-0000-0000-0000211D0000}"/>
    <cellStyle name="Normal 2 4 9 2 4 2" xfId="7383" xr:uid="{00000000-0005-0000-0000-0000221D0000}"/>
    <cellStyle name="Normal 2 4 9 2 4 2 2" xfId="7384" xr:uid="{00000000-0005-0000-0000-0000231D0000}"/>
    <cellStyle name="Normal 2 4 9 2 4 2 3" xfId="7385" xr:uid="{00000000-0005-0000-0000-0000241D0000}"/>
    <cellStyle name="Normal 2 4 9 2 4 3" xfId="7386" xr:uid="{00000000-0005-0000-0000-0000251D0000}"/>
    <cellStyle name="Normal 2 4 9 2 4 4" xfId="7387" xr:uid="{00000000-0005-0000-0000-0000261D0000}"/>
    <cellStyle name="Normal 2 4 9 2 5" xfId="7388" xr:uid="{00000000-0005-0000-0000-0000271D0000}"/>
    <cellStyle name="Normal 2 4 9 2 5 2" xfId="7389" xr:uid="{00000000-0005-0000-0000-0000281D0000}"/>
    <cellStyle name="Normal 2 4 9 2 5 3" xfId="7390" xr:uid="{00000000-0005-0000-0000-0000291D0000}"/>
    <cellStyle name="Normal 2 4 9 2 6" xfId="7391" xr:uid="{00000000-0005-0000-0000-00002A1D0000}"/>
    <cellStyle name="Normal 2 4 9 2 7" xfId="7392" xr:uid="{00000000-0005-0000-0000-00002B1D0000}"/>
    <cellStyle name="Normal 2 4 9 3" xfId="7393" xr:uid="{00000000-0005-0000-0000-00002C1D0000}"/>
    <cellStyle name="Normal 2 4 9 3 2" xfId="7394" xr:uid="{00000000-0005-0000-0000-00002D1D0000}"/>
    <cellStyle name="Normal 2 4 9 3 2 2" xfId="7395" xr:uid="{00000000-0005-0000-0000-00002E1D0000}"/>
    <cellStyle name="Normal 2 4 9 3 2 3" xfId="7396" xr:uid="{00000000-0005-0000-0000-00002F1D0000}"/>
    <cellStyle name="Normal 2 4 9 3 3" xfId="7397" xr:uid="{00000000-0005-0000-0000-0000301D0000}"/>
    <cellStyle name="Normal 2 4 9 3 4" xfId="7398" xr:uid="{00000000-0005-0000-0000-0000311D0000}"/>
    <cellStyle name="Normal 2 4 9 4" xfId="7399" xr:uid="{00000000-0005-0000-0000-0000321D0000}"/>
    <cellStyle name="Normal 2 4 9 4 2" xfId="7400" xr:uid="{00000000-0005-0000-0000-0000331D0000}"/>
    <cellStyle name="Normal 2 4 9 4 2 2" xfId="7401" xr:uid="{00000000-0005-0000-0000-0000341D0000}"/>
    <cellStyle name="Normal 2 4 9 4 2 3" xfId="7402" xr:uid="{00000000-0005-0000-0000-0000351D0000}"/>
    <cellStyle name="Normal 2 4 9 4 3" xfId="7403" xr:uid="{00000000-0005-0000-0000-0000361D0000}"/>
    <cellStyle name="Normal 2 4 9 4 4" xfId="7404" xr:uid="{00000000-0005-0000-0000-0000371D0000}"/>
    <cellStyle name="Normal 2 4 9 5" xfId="7405" xr:uid="{00000000-0005-0000-0000-0000381D0000}"/>
    <cellStyle name="Normal 2 4 9 5 2" xfId="7406" xr:uid="{00000000-0005-0000-0000-0000391D0000}"/>
    <cellStyle name="Normal 2 4 9 5 2 2" xfId="7407" xr:uid="{00000000-0005-0000-0000-00003A1D0000}"/>
    <cellStyle name="Normal 2 4 9 5 2 3" xfId="7408" xr:uid="{00000000-0005-0000-0000-00003B1D0000}"/>
    <cellStyle name="Normal 2 4 9 5 3" xfId="7409" xr:uid="{00000000-0005-0000-0000-00003C1D0000}"/>
    <cellStyle name="Normal 2 4 9 5 4" xfId="7410" xr:uid="{00000000-0005-0000-0000-00003D1D0000}"/>
    <cellStyle name="Normal 2 4 9 6" xfId="7411" xr:uid="{00000000-0005-0000-0000-00003E1D0000}"/>
    <cellStyle name="Normal 2 4 9 6 2" xfId="7412" xr:uid="{00000000-0005-0000-0000-00003F1D0000}"/>
    <cellStyle name="Normal 2 4 9 6 3" xfId="7413" xr:uid="{00000000-0005-0000-0000-0000401D0000}"/>
    <cellStyle name="Normal 2 4 9 7" xfId="7414" xr:uid="{00000000-0005-0000-0000-0000411D0000}"/>
    <cellStyle name="Normal 2 4 9 8" xfId="7415" xr:uid="{00000000-0005-0000-0000-0000421D0000}"/>
    <cellStyle name="Normal 2 4 9 9" xfId="7416" xr:uid="{00000000-0005-0000-0000-0000431D0000}"/>
    <cellStyle name="Normal 2 5" xfId="7417" xr:uid="{00000000-0005-0000-0000-0000441D0000}"/>
    <cellStyle name="Normal 2 5 2" xfId="7418" xr:uid="{00000000-0005-0000-0000-0000451D0000}"/>
    <cellStyle name="Normal 2 5 2 10" xfId="7419" xr:uid="{00000000-0005-0000-0000-0000461D0000}"/>
    <cellStyle name="Normal 2 5 2 11" xfId="43907" xr:uid="{00000000-0005-0000-0000-0000471D0000}"/>
    <cellStyle name="Normal 2 5 2 12" xfId="43911" xr:uid="{00000000-0005-0000-0000-0000481D0000}"/>
    <cellStyle name="Normal 2 5 2 2" xfId="7420" xr:uid="{00000000-0005-0000-0000-0000491D0000}"/>
    <cellStyle name="Normal 2 5 2 2 2" xfId="7421" xr:uid="{00000000-0005-0000-0000-00004A1D0000}"/>
    <cellStyle name="Normal 2 5 2 2 2 2" xfId="7422" xr:uid="{00000000-0005-0000-0000-00004B1D0000}"/>
    <cellStyle name="Normal 2 5 2 2 2 2 2" xfId="7423" xr:uid="{00000000-0005-0000-0000-00004C1D0000}"/>
    <cellStyle name="Normal 2 5 2 2 2 2 2 2" xfId="7424" xr:uid="{00000000-0005-0000-0000-00004D1D0000}"/>
    <cellStyle name="Normal 2 5 2 2 2 2 2 3" xfId="7425" xr:uid="{00000000-0005-0000-0000-00004E1D0000}"/>
    <cellStyle name="Normal 2 5 2 2 2 2 3" xfId="7426" xr:uid="{00000000-0005-0000-0000-00004F1D0000}"/>
    <cellStyle name="Normal 2 5 2 2 2 2 4" xfId="7427" xr:uid="{00000000-0005-0000-0000-0000501D0000}"/>
    <cellStyle name="Normal 2 5 2 2 2 3" xfId="7428" xr:uid="{00000000-0005-0000-0000-0000511D0000}"/>
    <cellStyle name="Normal 2 5 2 2 2 3 2" xfId="7429" xr:uid="{00000000-0005-0000-0000-0000521D0000}"/>
    <cellStyle name="Normal 2 5 2 2 2 3 2 2" xfId="7430" xr:uid="{00000000-0005-0000-0000-0000531D0000}"/>
    <cellStyle name="Normal 2 5 2 2 2 3 2 3" xfId="7431" xr:uid="{00000000-0005-0000-0000-0000541D0000}"/>
    <cellStyle name="Normal 2 5 2 2 2 3 3" xfId="7432" xr:uid="{00000000-0005-0000-0000-0000551D0000}"/>
    <cellStyle name="Normal 2 5 2 2 2 3 4" xfId="7433" xr:uid="{00000000-0005-0000-0000-0000561D0000}"/>
    <cellStyle name="Normal 2 5 2 2 2 4" xfId="7434" xr:uid="{00000000-0005-0000-0000-0000571D0000}"/>
    <cellStyle name="Normal 2 5 2 2 2 4 2" xfId="7435" xr:uid="{00000000-0005-0000-0000-0000581D0000}"/>
    <cellStyle name="Normal 2 5 2 2 2 4 2 2" xfId="7436" xr:uid="{00000000-0005-0000-0000-0000591D0000}"/>
    <cellStyle name="Normal 2 5 2 2 2 4 2 3" xfId="7437" xr:uid="{00000000-0005-0000-0000-00005A1D0000}"/>
    <cellStyle name="Normal 2 5 2 2 2 4 3" xfId="7438" xr:uid="{00000000-0005-0000-0000-00005B1D0000}"/>
    <cellStyle name="Normal 2 5 2 2 2 4 4" xfId="7439" xr:uid="{00000000-0005-0000-0000-00005C1D0000}"/>
    <cellStyle name="Normal 2 5 2 2 2 5" xfId="7440" xr:uid="{00000000-0005-0000-0000-00005D1D0000}"/>
    <cellStyle name="Normal 2 5 2 2 2 5 2" xfId="7441" xr:uid="{00000000-0005-0000-0000-00005E1D0000}"/>
    <cellStyle name="Normal 2 5 2 2 2 5 3" xfId="7442" xr:uid="{00000000-0005-0000-0000-00005F1D0000}"/>
    <cellStyle name="Normal 2 5 2 2 2 6" xfId="7443" xr:uid="{00000000-0005-0000-0000-0000601D0000}"/>
    <cellStyle name="Normal 2 5 2 2 2 7" xfId="7444" xr:uid="{00000000-0005-0000-0000-0000611D0000}"/>
    <cellStyle name="Normal 2 5 2 2 3" xfId="7445" xr:uid="{00000000-0005-0000-0000-0000621D0000}"/>
    <cellStyle name="Normal 2 5 2 2 3 2" xfId="7446" xr:uid="{00000000-0005-0000-0000-0000631D0000}"/>
    <cellStyle name="Normal 2 5 2 2 3 2 2" xfId="7447" xr:uid="{00000000-0005-0000-0000-0000641D0000}"/>
    <cellStyle name="Normal 2 5 2 2 3 2 3" xfId="7448" xr:uid="{00000000-0005-0000-0000-0000651D0000}"/>
    <cellStyle name="Normal 2 5 2 2 3 3" xfId="7449" xr:uid="{00000000-0005-0000-0000-0000661D0000}"/>
    <cellStyle name="Normal 2 5 2 2 3 4" xfId="7450" xr:uid="{00000000-0005-0000-0000-0000671D0000}"/>
    <cellStyle name="Normal 2 5 2 2 4" xfId="7451" xr:uid="{00000000-0005-0000-0000-0000681D0000}"/>
    <cellStyle name="Normal 2 5 2 2 4 2" xfId="7452" xr:uid="{00000000-0005-0000-0000-0000691D0000}"/>
    <cellStyle name="Normal 2 5 2 2 4 2 2" xfId="7453" xr:uid="{00000000-0005-0000-0000-00006A1D0000}"/>
    <cellStyle name="Normal 2 5 2 2 4 2 3" xfId="7454" xr:uid="{00000000-0005-0000-0000-00006B1D0000}"/>
    <cellStyle name="Normal 2 5 2 2 4 3" xfId="7455" xr:uid="{00000000-0005-0000-0000-00006C1D0000}"/>
    <cellStyle name="Normal 2 5 2 2 4 4" xfId="7456" xr:uid="{00000000-0005-0000-0000-00006D1D0000}"/>
    <cellStyle name="Normal 2 5 2 2 5" xfId="7457" xr:uid="{00000000-0005-0000-0000-00006E1D0000}"/>
    <cellStyle name="Normal 2 5 2 2 5 2" xfId="7458" xr:uid="{00000000-0005-0000-0000-00006F1D0000}"/>
    <cellStyle name="Normal 2 5 2 2 5 2 2" xfId="7459" xr:uid="{00000000-0005-0000-0000-0000701D0000}"/>
    <cellStyle name="Normal 2 5 2 2 5 2 3" xfId="7460" xr:uid="{00000000-0005-0000-0000-0000711D0000}"/>
    <cellStyle name="Normal 2 5 2 2 5 3" xfId="7461" xr:uid="{00000000-0005-0000-0000-0000721D0000}"/>
    <cellStyle name="Normal 2 5 2 2 5 4" xfId="7462" xr:uid="{00000000-0005-0000-0000-0000731D0000}"/>
    <cellStyle name="Normal 2 5 2 2 6" xfId="7463" xr:uid="{00000000-0005-0000-0000-0000741D0000}"/>
    <cellStyle name="Normal 2 5 2 2 6 2" xfId="7464" xr:uid="{00000000-0005-0000-0000-0000751D0000}"/>
    <cellStyle name="Normal 2 5 2 2 6 3" xfId="7465" xr:uid="{00000000-0005-0000-0000-0000761D0000}"/>
    <cellStyle name="Normal 2 5 2 2 7" xfId="7466" xr:uid="{00000000-0005-0000-0000-0000771D0000}"/>
    <cellStyle name="Normal 2 5 2 2 8" xfId="7467" xr:uid="{00000000-0005-0000-0000-0000781D0000}"/>
    <cellStyle name="Normal 2 5 2 2 9" xfId="7468" xr:uid="{00000000-0005-0000-0000-0000791D0000}"/>
    <cellStyle name="Normal 2 5 2 3" xfId="7469" xr:uid="{00000000-0005-0000-0000-00007A1D0000}"/>
    <cellStyle name="Normal 2 5 2 3 2" xfId="7470" xr:uid="{00000000-0005-0000-0000-00007B1D0000}"/>
    <cellStyle name="Normal 2 5 2 3 2 2" xfId="7471" xr:uid="{00000000-0005-0000-0000-00007C1D0000}"/>
    <cellStyle name="Normal 2 5 2 3 2 2 2" xfId="7472" xr:uid="{00000000-0005-0000-0000-00007D1D0000}"/>
    <cellStyle name="Normal 2 5 2 3 2 2 3" xfId="7473" xr:uid="{00000000-0005-0000-0000-00007E1D0000}"/>
    <cellStyle name="Normal 2 5 2 3 2 3" xfId="7474" xr:uid="{00000000-0005-0000-0000-00007F1D0000}"/>
    <cellStyle name="Normal 2 5 2 3 2 4" xfId="7475" xr:uid="{00000000-0005-0000-0000-0000801D0000}"/>
    <cellStyle name="Normal 2 5 2 3 3" xfId="7476" xr:uid="{00000000-0005-0000-0000-0000811D0000}"/>
    <cellStyle name="Normal 2 5 2 3 3 2" xfId="7477" xr:uid="{00000000-0005-0000-0000-0000821D0000}"/>
    <cellStyle name="Normal 2 5 2 3 3 2 2" xfId="7478" xr:uid="{00000000-0005-0000-0000-0000831D0000}"/>
    <cellStyle name="Normal 2 5 2 3 3 2 3" xfId="7479" xr:uid="{00000000-0005-0000-0000-0000841D0000}"/>
    <cellStyle name="Normal 2 5 2 3 3 3" xfId="7480" xr:uid="{00000000-0005-0000-0000-0000851D0000}"/>
    <cellStyle name="Normal 2 5 2 3 3 4" xfId="7481" xr:uid="{00000000-0005-0000-0000-0000861D0000}"/>
    <cellStyle name="Normal 2 5 2 3 4" xfId="7482" xr:uid="{00000000-0005-0000-0000-0000871D0000}"/>
    <cellStyle name="Normal 2 5 2 3 4 2" xfId="7483" xr:uid="{00000000-0005-0000-0000-0000881D0000}"/>
    <cellStyle name="Normal 2 5 2 3 4 2 2" xfId="7484" xr:uid="{00000000-0005-0000-0000-0000891D0000}"/>
    <cellStyle name="Normal 2 5 2 3 4 2 3" xfId="7485" xr:uid="{00000000-0005-0000-0000-00008A1D0000}"/>
    <cellStyle name="Normal 2 5 2 3 4 3" xfId="7486" xr:uid="{00000000-0005-0000-0000-00008B1D0000}"/>
    <cellStyle name="Normal 2 5 2 3 4 4" xfId="7487" xr:uid="{00000000-0005-0000-0000-00008C1D0000}"/>
    <cellStyle name="Normal 2 5 2 3 5" xfId="7488" xr:uid="{00000000-0005-0000-0000-00008D1D0000}"/>
    <cellStyle name="Normal 2 5 2 3 5 2" xfId="7489" xr:uid="{00000000-0005-0000-0000-00008E1D0000}"/>
    <cellStyle name="Normal 2 5 2 3 5 3" xfId="7490" xr:uid="{00000000-0005-0000-0000-00008F1D0000}"/>
    <cellStyle name="Normal 2 5 2 3 6" xfId="7491" xr:uid="{00000000-0005-0000-0000-0000901D0000}"/>
    <cellStyle name="Normal 2 5 2 3 7" xfId="7492" xr:uid="{00000000-0005-0000-0000-0000911D0000}"/>
    <cellStyle name="Normal 2 5 2 3 8" xfId="7493" xr:uid="{00000000-0005-0000-0000-0000921D0000}"/>
    <cellStyle name="Normal 2 5 2 4" xfId="7494" xr:uid="{00000000-0005-0000-0000-0000931D0000}"/>
    <cellStyle name="Normal 2 5 2 4 2" xfId="7495" xr:uid="{00000000-0005-0000-0000-0000941D0000}"/>
    <cellStyle name="Normal 2 5 2 4 2 2" xfId="7496" xr:uid="{00000000-0005-0000-0000-0000951D0000}"/>
    <cellStyle name="Normal 2 5 2 4 2 3" xfId="7497" xr:uid="{00000000-0005-0000-0000-0000961D0000}"/>
    <cellStyle name="Normal 2 5 2 4 3" xfId="7498" xr:uid="{00000000-0005-0000-0000-0000971D0000}"/>
    <cellStyle name="Normal 2 5 2 4 4" xfId="7499" xr:uid="{00000000-0005-0000-0000-0000981D0000}"/>
    <cellStyle name="Normal 2 5 2 4 5" xfId="7500" xr:uid="{00000000-0005-0000-0000-0000991D0000}"/>
    <cellStyle name="Normal 2 5 2 5" xfId="7501" xr:uid="{00000000-0005-0000-0000-00009A1D0000}"/>
    <cellStyle name="Normal 2 5 2 5 2" xfId="7502" xr:uid="{00000000-0005-0000-0000-00009B1D0000}"/>
    <cellStyle name="Normal 2 5 2 5 2 2" xfId="7503" xr:uid="{00000000-0005-0000-0000-00009C1D0000}"/>
    <cellStyle name="Normal 2 5 2 5 2 3" xfId="7504" xr:uid="{00000000-0005-0000-0000-00009D1D0000}"/>
    <cellStyle name="Normal 2 5 2 5 3" xfId="7505" xr:uid="{00000000-0005-0000-0000-00009E1D0000}"/>
    <cellStyle name="Normal 2 5 2 5 4" xfId="7506" xr:uid="{00000000-0005-0000-0000-00009F1D0000}"/>
    <cellStyle name="Normal 2 5 2 6" xfId="7507" xr:uid="{00000000-0005-0000-0000-0000A01D0000}"/>
    <cellStyle name="Normal 2 5 2 6 2" xfId="7508" xr:uid="{00000000-0005-0000-0000-0000A11D0000}"/>
    <cellStyle name="Normal 2 5 2 6 2 2" xfId="7509" xr:uid="{00000000-0005-0000-0000-0000A21D0000}"/>
    <cellStyle name="Normal 2 5 2 6 2 3" xfId="7510" xr:uid="{00000000-0005-0000-0000-0000A31D0000}"/>
    <cellStyle name="Normal 2 5 2 6 3" xfId="7511" xr:uid="{00000000-0005-0000-0000-0000A41D0000}"/>
    <cellStyle name="Normal 2 5 2 6 4" xfId="7512" xr:uid="{00000000-0005-0000-0000-0000A51D0000}"/>
    <cellStyle name="Normal 2 5 2 7" xfId="7513" xr:uid="{00000000-0005-0000-0000-0000A61D0000}"/>
    <cellStyle name="Normal 2 5 2 7 2" xfId="7514" xr:uid="{00000000-0005-0000-0000-0000A71D0000}"/>
    <cellStyle name="Normal 2 5 2 7 3" xfId="7515" xr:uid="{00000000-0005-0000-0000-0000A81D0000}"/>
    <cellStyle name="Normal 2 5 2 8" xfId="7516" xr:uid="{00000000-0005-0000-0000-0000A91D0000}"/>
    <cellStyle name="Normal 2 5 2 9" xfId="7517" xr:uid="{00000000-0005-0000-0000-0000AA1D0000}"/>
    <cellStyle name="Normal 2 5 3" xfId="7518" xr:uid="{00000000-0005-0000-0000-0000AB1D0000}"/>
    <cellStyle name="Normal 2 5 3 2" xfId="7519" xr:uid="{00000000-0005-0000-0000-0000AC1D0000}"/>
    <cellStyle name="Normal 2 5 3 2 2" xfId="7520" xr:uid="{00000000-0005-0000-0000-0000AD1D0000}"/>
    <cellStyle name="Normal 2 5 3 2 2 2" xfId="7521" xr:uid="{00000000-0005-0000-0000-0000AE1D0000}"/>
    <cellStyle name="Normal 2 5 3 2 2 2 2" xfId="7522" xr:uid="{00000000-0005-0000-0000-0000AF1D0000}"/>
    <cellStyle name="Normal 2 5 3 2 2 2 3" xfId="7523" xr:uid="{00000000-0005-0000-0000-0000B01D0000}"/>
    <cellStyle name="Normal 2 5 3 2 2 3" xfId="7524" xr:uid="{00000000-0005-0000-0000-0000B11D0000}"/>
    <cellStyle name="Normal 2 5 3 2 2 4" xfId="7525" xr:uid="{00000000-0005-0000-0000-0000B21D0000}"/>
    <cellStyle name="Normal 2 5 3 2 2 5" xfId="7526" xr:uid="{00000000-0005-0000-0000-0000B31D0000}"/>
    <cellStyle name="Normal 2 5 3 2 3" xfId="7527" xr:uid="{00000000-0005-0000-0000-0000B41D0000}"/>
    <cellStyle name="Normal 2 5 3 2 3 2" xfId="7528" xr:uid="{00000000-0005-0000-0000-0000B51D0000}"/>
    <cellStyle name="Normal 2 5 3 2 3 2 2" xfId="7529" xr:uid="{00000000-0005-0000-0000-0000B61D0000}"/>
    <cellStyle name="Normal 2 5 3 2 3 2 3" xfId="7530" xr:uid="{00000000-0005-0000-0000-0000B71D0000}"/>
    <cellStyle name="Normal 2 5 3 2 3 3" xfId="7531" xr:uid="{00000000-0005-0000-0000-0000B81D0000}"/>
    <cellStyle name="Normal 2 5 3 2 3 4" xfId="7532" xr:uid="{00000000-0005-0000-0000-0000B91D0000}"/>
    <cellStyle name="Normal 2 5 3 2 4" xfId="7533" xr:uid="{00000000-0005-0000-0000-0000BA1D0000}"/>
    <cellStyle name="Normal 2 5 3 2 4 2" xfId="7534" xr:uid="{00000000-0005-0000-0000-0000BB1D0000}"/>
    <cellStyle name="Normal 2 5 3 2 4 2 2" xfId="7535" xr:uid="{00000000-0005-0000-0000-0000BC1D0000}"/>
    <cellStyle name="Normal 2 5 3 2 4 2 3" xfId="7536" xr:uid="{00000000-0005-0000-0000-0000BD1D0000}"/>
    <cellStyle name="Normal 2 5 3 2 4 3" xfId="7537" xr:uid="{00000000-0005-0000-0000-0000BE1D0000}"/>
    <cellStyle name="Normal 2 5 3 2 4 4" xfId="7538" xr:uid="{00000000-0005-0000-0000-0000BF1D0000}"/>
    <cellStyle name="Normal 2 5 3 2 5" xfId="7539" xr:uid="{00000000-0005-0000-0000-0000C01D0000}"/>
    <cellStyle name="Normal 2 5 3 2 5 2" xfId="7540" xr:uid="{00000000-0005-0000-0000-0000C11D0000}"/>
    <cellStyle name="Normal 2 5 3 2 5 3" xfId="7541" xr:uid="{00000000-0005-0000-0000-0000C21D0000}"/>
    <cellStyle name="Normal 2 5 3 2 6" xfId="7542" xr:uid="{00000000-0005-0000-0000-0000C31D0000}"/>
    <cellStyle name="Normal 2 5 3 2 7" xfId="7543" xr:uid="{00000000-0005-0000-0000-0000C41D0000}"/>
    <cellStyle name="Normal 2 5 3 3" xfId="7544" xr:uid="{00000000-0005-0000-0000-0000C51D0000}"/>
    <cellStyle name="Normal 2 5 3 3 2" xfId="7545" xr:uid="{00000000-0005-0000-0000-0000C61D0000}"/>
    <cellStyle name="Normal 2 5 3 3 2 2" xfId="7546" xr:uid="{00000000-0005-0000-0000-0000C71D0000}"/>
    <cellStyle name="Normal 2 5 3 3 2 3" xfId="7547" xr:uid="{00000000-0005-0000-0000-0000C81D0000}"/>
    <cellStyle name="Normal 2 5 3 3 3" xfId="7548" xr:uid="{00000000-0005-0000-0000-0000C91D0000}"/>
    <cellStyle name="Normal 2 5 3 3 4" xfId="7549" xr:uid="{00000000-0005-0000-0000-0000CA1D0000}"/>
    <cellStyle name="Normal 2 5 3 4" xfId="7550" xr:uid="{00000000-0005-0000-0000-0000CB1D0000}"/>
    <cellStyle name="Normal 2 5 3 4 2" xfId="7551" xr:uid="{00000000-0005-0000-0000-0000CC1D0000}"/>
    <cellStyle name="Normal 2 5 3 4 2 2" xfId="7552" xr:uid="{00000000-0005-0000-0000-0000CD1D0000}"/>
    <cellStyle name="Normal 2 5 3 4 2 3" xfId="7553" xr:uid="{00000000-0005-0000-0000-0000CE1D0000}"/>
    <cellStyle name="Normal 2 5 3 4 3" xfId="7554" xr:uid="{00000000-0005-0000-0000-0000CF1D0000}"/>
    <cellStyle name="Normal 2 5 3 4 4" xfId="7555" xr:uid="{00000000-0005-0000-0000-0000D01D0000}"/>
    <cellStyle name="Normal 2 5 3 5" xfId="7556" xr:uid="{00000000-0005-0000-0000-0000D11D0000}"/>
    <cellStyle name="Normal 2 5 3 5 2" xfId="7557" xr:uid="{00000000-0005-0000-0000-0000D21D0000}"/>
    <cellStyle name="Normal 2 5 3 5 2 2" xfId="7558" xr:uid="{00000000-0005-0000-0000-0000D31D0000}"/>
    <cellStyle name="Normal 2 5 3 5 2 3" xfId="7559" xr:uid="{00000000-0005-0000-0000-0000D41D0000}"/>
    <cellStyle name="Normal 2 5 3 5 3" xfId="7560" xr:uid="{00000000-0005-0000-0000-0000D51D0000}"/>
    <cellStyle name="Normal 2 5 3 5 4" xfId="7561" xr:uid="{00000000-0005-0000-0000-0000D61D0000}"/>
    <cellStyle name="Normal 2 5 3 6" xfId="7562" xr:uid="{00000000-0005-0000-0000-0000D71D0000}"/>
    <cellStyle name="Normal 2 5 3 6 2" xfId="7563" xr:uid="{00000000-0005-0000-0000-0000D81D0000}"/>
    <cellStyle name="Normal 2 5 3 6 3" xfId="7564" xr:uid="{00000000-0005-0000-0000-0000D91D0000}"/>
    <cellStyle name="Normal 2 5 3 7" xfId="7565" xr:uid="{00000000-0005-0000-0000-0000DA1D0000}"/>
    <cellStyle name="Normal 2 5 3 8" xfId="7566" xr:uid="{00000000-0005-0000-0000-0000DB1D0000}"/>
    <cellStyle name="Normal 2 5 3 9" xfId="7567" xr:uid="{00000000-0005-0000-0000-0000DC1D0000}"/>
    <cellStyle name="Normal 2 5 4" xfId="7568" xr:uid="{00000000-0005-0000-0000-0000DD1D0000}"/>
    <cellStyle name="Normal 2 5 4 2" xfId="7569" xr:uid="{00000000-0005-0000-0000-0000DE1D0000}"/>
    <cellStyle name="Normal 2 5 4 2 2" xfId="7570" xr:uid="{00000000-0005-0000-0000-0000DF1D0000}"/>
    <cellStyle name="Normal 2 5 4 2 2 2" xfId="7571" xr:uid="{00000000-0005-0000-0000-0000E01D0000}"/>
    <cellStyle name="Normal 2 5 4 2 2 2 2" xfId="7572" xr:uid="{00000000-0005-0000-0000-0000E11D0000}"/>
    <cellStyle name="Normal 2 5 4 2 2 2 3" xfId="7573" xr:uid="{00000000-0005-0000-0000-0000E21D0000}"/>
    <cellStyle name="Normal 2 5 4 2 2 3" xfId="7574" xr:uid="{00000000-0005-0000-0000-0000E31D0000}"/>
    <cellStyle name="Normal 2 5 4 2 2 4" xfId="7575" xr:uid="{00000000-0005-0000-0000-0000E41D0000}"/>
    <cellStyle name="Normal 2 5 4 2 3" xfId="7576" xr:uid="{00000000-0005-0000-0000-0000E51D0000}"/>
    <cellStyle name="Normal 2 5 4 2 3 2" xfId="7577" xr:uid="{00000000-0005-0000-0000-0000E61D0000}"/>
    <cellStyle name="Normal 2 5 4 2 3 2 2" xfId="7578" xr:uid="{00000000-0005-0000-0000-0000E71D0000}"/>
    <cellStyle name="Normal 2 5 4 2 3 2 3" xfId="7579" xr:uid="{00000000-0005-0000-0000-0000E81D0000}"/>
    <cellStyle name="Normal 2 5 4 2 3 3" xfId="7580" xr:uid="{00000000-0005-0000-0000-0000E91D0000}"/>
    <cellStyle name="Normal 2 5 4 2 3 4" xfId="7581" xr:uid="{00000000-0005-0000-0000-0000EA1D0000}"/>
    <cellStyle name="Normal 2 5 4 2 4" xfId="7582" xr:uid="{00000000-0005-0000-0000-0000EB1D0000}"/>
    <cellStyle name="Normal 2 5 4 2 4 2" xfId="7583" xr:uid="{00000000-0005-0000-0000-0000EC1D0000}"/>
    <cellStyle name="Normal 2 5 4 2 4 2 2" xfId="7584" xr:uid="{00000000-0005-0000-0000-0000ED1D0000}"/>
    <cellStyle name="Normal 2 5 4 2 4 2 3" xfId="7585" xr:uid="{00000000-0005-0000-0000-0000EE1D0000}"/>
    <cellStyle name="Normal 2 5 4 2 4 3" xfId="7586" xr:uid="{00000000-0005-0000-0000-0000EF1D0000}"/>
    <cellStyle name="Normal 2 5 4 2 4 4" xfId="7587" xr:uid="{00000000-0005-0000-0000-0000F01D0000}"/>
    <cellStyle name="Normal 2 5 4 2 5" xfId="7588" xr:uid="{00000000-0005-0000-0000-0000F11D0000}"/>
    <cellStyle name="Normal 2 5 4 2 5 2" xfId="7589" xr:uid="{00000000-0005-0000-0000-0000F21D0000}"/>
    <cellStyle name="Normal 2 5 4 2 5 3" xfId="7590" xr:uid="{00000000-0005-0000-0000-0000F31D0000}"/>
    <cellStyle name="Normal 2 5 4 2 6" xfId="7591" xr:uid="{00000000-0005-0000-0000-0000F41D0000}"/>
    <cellStyle name="Normal 2 5 4 2 7" xfId="7592" xr:uid="{00000000-0005-0000-0000-0000F51D0000}"/>
    <cellStyle name="Normal 2 5 4 2 8" xfId="7593" xr:uid="{00000000-0005-0000-0000-0000F61D0000}"/>
    <cellStyle name="Normal 2 5 4 3" xfId="7594" xr:uid="{00000000-0005-0000-0000-0000F71D0000}"/>
    <cellStyle name="Normal 2 5 4 3 2" xfId="7595" xr:uid="{00000000-0005-0000-0000-0000F81D0000}"/>
    <cellStyle name="Normal 2 5 4 3 2 2" xfId="7596" xr:uid="{00000000-0005-0000-0000-0000F91D0000}"/>
    <cellStyle name="Normal 2 5 4 3 2 3" xfId="7597" xr:uid="{00000000-0005-0000-0000-0000FA1D0000}"/>
    <cellStyle name="Normal 2 5 4 3 3" xfId="7598" xr:uid="{00000000-0005-0000-0000-0000FB1D0000}"/>
    <cellStyle name="Normal 2 5 4 3 4" xfId="7599" xr:uid="{00000000-0005-0000-0000-0000FC1D0000}"/>
    <cellStyle name="Normal 2 5 4 4" xfId="7600" xr:uid="{00000000-0005-0000-0000-0000FD1D0000}"/>
    <cellStyle name="Normal 2 5 4 4 2" xfId="7601" xr:uid="{00000000-0005-0000-0000-0000FE1D0000}"/>
    <cellStyle name="Normal 2 5 4 4 2 2" xfId="7602" xr:uid="{00000000-0005-0000-0000-0000FF1D0000}"/>
    <cellStyle name="Normal 2 5 4 4 2 3" xfId="7603" xr:uid="{00000000-0005-0000-0000-0000001E0000}"/>
    <cellStyle name="Normal 2 5 4 4 3" xfId="7604" xr:uid="{00000000-0005-0000-0000-0000011E0000}"/>
    <cellStyle name="Normal 2 5 4 4 4" xfId="7605" xr:uid="{00000000-0005-0000-0000-0000021E0000}"/>
    <cellStyle name="Normal 2 5 4 5" xfId="7606" xr:uid="{00000000-0005-0000-0000-0000031E0000}"/>
    <cellStyle name="Normal 2 5 4 5 2" xfId="7607" xr:uid="{00000000-0005-0000-0000-0000041E0000}"/>
    <cellStyle name="Normal 2 5 4 5 2 2" xfId="7608" xr:uid="{00000000-0005-0000-0000-0000051E0000}"/>
    <cellStyle name="Normal 2 5 4 5 2 3" xfId="7609" xr:uid="{00000000-0005-0000-0000-0000061E0000}"/>
    <cellStyle name="Normal 2 5 4 5 3" xfId="7610" xr:uid="{00000000-0005-0000-0000-0000071E0000}"/>
    <cellStyle name="Normal 2 5 4 5 4" xfId="7611" xr:uid="{00000000-0005-0000-0000-0000081E0000}"/>
    <cellStyle name="Normal 2 5 4 6" xfId="7612" xr:uid="{00000000-0005-0000-0000-0000091E0000}"/>
    <cellStyle name="Normal 2 5 4 6 2" xfId="7613" xr:uid="{00000000-0005-0000-0000-00000A1E0000}"/>
    <cellStyle name="Normal 2 5 4 6 3" xfId="7614" xr:uid="{00000000-0005-0000-0000-00000B1E0000}"/>
    <cellStyle name="Normal 2 5 4 7" xfId="7615" xr:uid="{00000000-0005-0000-0000-00000C1E0000}"/>
    <cellStyle name="Normal 2 5 4 8" xfId="7616" xr:uid="{00000000-0005-0000-0000-00000D1E0000}"/>
    <cellStyle name="Normal 2 5 4 9" xfId="7617" xr:uid="{00000000-0005-0000-0000-00000E1E0000}"/>
    <cellStyle name="Normal 2 5 5" xfId="7618" xr:uid="{00000000-0005-0000-0000-00000F1E0000}"/>
    <cellStyle name="Normal 2 5 5 2" xfId="7619" xr:uid="{00000000-0005-0000-0000-0000101E0000}"/>
    <cellStyle name="Normal 2 5 6" xfId="7620" xr:uid="{00000000-0005-0000-0000-0000111E0000}"/>
    <cellStyle name="Normal 2 5 6 2" xfId="7621" xr:uid="{00000000-0005-0000-0000-0000121E0000}"/>
    <cellStyle name="Normal 2 5 7" xfId="7622" xr:uid="{00000000-0005-0000-0000-0000131E0000}"/>
    <cellStyle name="Normal 2 5 7 2" xfId="7623" xr:uid="{00000000-0005-0000-0000-0000141E0000}"/>
    <cellStyle name="Normal 2 5 8" xfId="7624" xr:uid="{00000000-0005-0000-0000-0000151E0000}"/>
    <cellStyle name="Normal 2 5 9" xfId="7625" xr:uid="{00000000-0005-0000-0000-0000161E0000}"/>
    <cellStyle name="Normal 2 6" xfId="7626" xr:uid="{00000000-0005-0000-0000-0000171E0000}"/>
    <cellStyle name="Normal 2 6 10" xfId="7627" xr:uid="{00000000-0005-0000-0000-0000181E0000}"/>
    <cellStyle name="Normal 2 6 10 2" xfId="7628" xr:uid="{00000000-0005-0000-0000-0000191E0000}"/>
    <cellStyle name="Normal 2 6 10 2 2" xfId="7629" xr:uid="{00000000-0005-0000-0000-00001A1E0000}"/>
    <cellStyle name="Normal 2 6 10 2 3" xfId="7630" xr:uid="{00000000-0005-0000-0000-00001B1E0000}"/>
    <cellStyle name="Normal 2 6 10 3" xfId="7631" xr:uid="{00000000-0005-0000-0000-00001C1E0000}"/>
    <cellStyle name="Normal 2 6 10 4" xfId="7632" xr:uid="{00000000-0005-0000-0000-00001D1E0000}"/>
    <cellStyle name="Normal 2 6 11" xfId="7633" xr:uid="{00000000-0005-0000-0000-00001E1E0000}"/>
    <cellStyle name="Normal 2 6 11 2" xfId="7634" xr:uid="{00000000-0005-0000-0000-00001F1E0000}"/>
    <cellStyle name="Normal 2 6 11 2 2" xfId="7635" xr:uid="{00000000-0005-0000-0000-0000201E0000}"/>
    <cellStyle name="Normal 2 6 11 2 3" xfId="7636" xr:uid="{00000000-0005-0000-0000-0000211E0000}"/>
    <cellStyle name="Normal 2 6 11 3" xfId="7637" xr:uid="{00000000-0005-0000-0000-0000221E0000}"/>
    <cellStyle name="Normal 2 6 11 4" xfId="7638" xr:uid="{00000000-0005-0000-0000-0000231E0000}"/>
    <cellStyle name="Normal 2 6 12" xfId="7639" xr:uid="{00000000-0005-0000-0000-0000241E0000}"/>
    <cellStyle name="Normal 2 6 12 2" xfId="7640" xr:uid="{00000000-0005-0000-0000-0000251E0000}"/>
    <cellStyle name="Normal 2 6 12 3" xfId="7641" xr:uid="{00000000-0005-0000-0000-0000261E0000}"/>
    <cellStyle name="Normal 2 6 13" xfId="7642" xr:uid="{00000000-0005-0000-0000-0000271E0000}"/>
    <cellStyle name="Normal 2 6 14" xfId="7643" xr:uid="{00000000-0005-0000-0000-0000281E0000}"/>
    <cellStyle name="Normal 2 6 15" xfId="7644" xr:uid="{00000000-0005-0000-0000-0000291E0000}"/>
    <cellStyle name="Normal 2 6 16" xfId="7645" xr:uid="{00000000-0005-0000-0000-00002A1E0000}"/>
    <cellStyle name="Normal 2 6 17" xfId="7646" xr:uid="{00000000-0005-0000-0000-00002B1E0000}"/>
    <cellStyle name="Normal 2 6 18" xfId="7647" xr:uid="{00000000-0005-0000-0000-00002C1E0000}"/>
    <cellStyle name="Normal 2 6 19" xfId="43985" xr:uid="{00000000-0005-0000-0000-00002D1E0000}"/>
    <cellStyle name="Normal 2 6 2" xfId="7648" xr:uid="{00000000-0005-0000-0000-00002E1E0000}"/>
    <cellStyle name="Normal 2 6 2 10" xfId="7649" xr:uid="{00000000-0005-0000-0000-00002F1E0000}"/>
    <cellStyle name="Normal 2 6 2 11" xfId="7650" xr:uid="{00000000-0005-0000-0000-0000301E0000}"/>
    <cellStyle name="Normal 2 6 2 2" xfId="7651" xr:uid="{00000000-0005-0000-0000-0000311E0000}"/>
    <cellStyle name="Normal 2 6 2 2 2" xfId="7652" xr:uid="{00000000-0005-0000-0000-0000321E0000}"/>
    <cellStyle name="Normal 2 6 2 3" xfId="7653" xr:uid="{00000000-0005-0000-0000-0000331E0000}"/>
    <cellStyle name="Normal 2 6 2 3 2" xfId="7654" xr:uid="{00000000-0005-0000-0000-0000341E0000}"/>
    <cellStyle name="Normal 2 6 2 3 2 2" xfId="7655" xr:uid="{00000000-0005-0000-0000-0000351E0000}"/>
    <cellStyle name="Normal 2 6 2 3 2 2 2" xfId="7656" xr:uid="{00000000-0005-0000-0000-0000361E0000}"/>
    <cellStyle name="Normal 2 6 2 3 2 2 2 2" xfId="7657" xr:uid="{00000000-0005-0000-0000-0000371E0000}"/>
    <cellStyle name="Normal 2 6 2 3 2 2 2 3" xfId="7658" xr:uid="{00000000-0005-0000-0000-0000381E0000}"/>
    <cellStyle name="Normal 2 6 2 3 2 2 3" xfId="7659" xr:uid="{00000000-0005-0000-0000-0000391E0000}"/>
    <cellStyle name="Normal 2 6 2 3 2 2 4" xfId="7660" xr:uid="{00000000-0005-0000-0000-00003A1E0000}"/>
    <cellStyle name="Normal 2 6 2 3 2 3" xfId="7661" xr:uid="{00000000-0005-0000-0000-00003B1E0000}"/>
    <cellStyle name="Normal 2 6 2 3 2 3 2" xfId="7662" xr:uid="{00000000-0005-0000-0000-00003C1E0000}"/>
    <cellStyle name="Normal 2 6 2 3 2 3 2 2" xfId="7663" xr:uid="{00000000-0005-0000-0000-00003D1E0000}"/>
    <cellStyle name="Normal 2 6 2 3 2 3 2 3" xfId="7664" xr:uid="{00000000-0005-0000-0000-00003E1E0000}"/>
    <cellStyle name="Normal 2 6 2 3 2 3 3" xfId="7665" xr:uid="{00000000-0005-0000-0000-00003F1E0000}"/>
    <cellStyle name="Normal 2 6 2 3 2 3 4" xfId="7666" xr:uid="{00000000-0005-0000-0000-0000401E0000}"/>
    <cellStyle name="Normal 2 6 2 3 2 4" xfId="7667" xr:uid="{00000000-0005-0000-0000-0000411E0000}"/>
    <cellStyle name="Normal 2 6 2 3 2 4 2" xfId="7668" xr:uid="{00000000-0005-0000-0000-0000421E0000}"/>
    <cellStyle name="Normal 2 6 2 3 2 4 2 2" xfId="7669" xr:uid="{00000000-0005-0000-0000-0000431E0000}"/>
    <cellStyle name="Normal 2 6 2 3 2 4 2 3" xfId="7670" xr:uid="{00000000-0005-0000-0000-0000441E0000}"/>
    <cellStyle name="Normal 2 6 2 3 2 4 3" xfId="7671" xr:uid="{00000000-0005-0000-0000-0000451E0000}"/>
    <cellStyle name="Normal 2 6 2 3 2 4 4" xfId="7672" xr:uid="{00000000-0005-0000-0000-0000461E0000}"/>
    <cellStyle name="Normal 2 6 2 3 2 5" xfId="7673" xr:uid="{00000000-0005-0000-0000-0000471E0000}"/>
    <cellStyle name="Normal 2 6 2 3 2 5 2" xfId="7674" xr:uid="{00000000-0005-0000-0000-0000481E0000}"/>
    <cellStyle name="Normal 2 6 2 3 2 5 3" xfId="7675" xr:uid="{00000000-0005-0000-0000-0000491E0000}"/>
    <cellStyle name="Normal 2 6 2 3 2 6" xfId="7676" xr:uid="{00000000-0005-0000-0000-00004A1E0000}"/>
    <cellStyle name="Normal 2 6 2 3 2 7" xfId="7677" xr:uid="{00000000-0005-0000-0000-00004B1E0000}"/>
    <cellStyle name="Normal 2 6 2 3 3" xfId="7678" xr:uid="{00000000-0005-0000-0000-00004C1E0000}"/>
    <cellStyle name="Normal 2 6 2 3 3 2" xfId="7679" xr:uid="{00000000-0005-0000-0000-00004D1E0000}"/>
    <cellStyle name="Normal 2 6 2 3 3 2 2" xfId="7680" xr:uid="{00000000-0005-0000-0000-00004E1E0000}"/>
    <cellStyle name="Normal 2 6 2 3 3 2 3" xfId="7681" xr:uid="{00000000-0005-0000-0000-00004F1E0000}"/>
    <cellStyle name="Normal 2 6 2 3 3 3" xfId="7682" xr:uid="{00000000-0005-0000-0000-0000501E0000}"/>
    <cellStyle name="Normal 2 6 2 3 3 4" xfId="7683" xr:uid="{00000000-0005-0000-0000-0000511E0000}"/>
    <cellStyle name="Normal 2 6 2 3 4" xfId="7684" xr:uid="{00000000-0005-0000-0000-0000521E0000}"/>
    <cellStyle name="Normal 2 6 2 3 4 2" xfId="7685" xr:uid="{00000000-0005-0000-0000-0000531E0000}"/>
    <cellStyle name="Normal 2 6 2 3 4 2 2" xfId="7686" xr:uid="{00000000-0005-0000-0000-0000541E0000}"/>
    <cellStyle name="Normal 2 6 2 3 4 2 3" xfId="7687" xr:uid="{00000000-0005-0000-0000-0000551E0000}"/>
    <cellStyle name="Normal 2 6 2 3 4 3" xfId="7688" xr:uid="{00000000-0005-0000-0000-0000561E0000}"/>
    <cellStyle name="Normal 2 6 2 3 4 4" xfId="7689" xr:uid="{00000000-0005-0000-0000-0000571E0000}"/>
    <cellStyle name="Normal 2 6 2 3 5" xfId="7690" xr:uid="{00000000-0005-0000-0000-0000581E0000}"/>
    <cellStyle name="Normal 2 6 2 3 5 2" xfId="7691" xr:uid="{00000000-0005-0000-0000-0000591E0000}"/>
    <cellStyle name="Normal 2 6 2 3 5 2 2" xfId="7692" xr:uid="{00000000-0005-0000-0000-00005A1E0000}"/>
    <cellStyle name="Normal 2 6 2 3 5 2 3" xfId="7693" xr:uid="{00000000-0005-0000-0000-00005B1E0000}"/>
    <cellStyle name="Normal 2 6 2 3 5 3" xfId="7694" xr:uid="{00000000-0005-0000-0000-00005C1E0000}"/>
    <cellStyle name="Normal 2 6 2 3 5 4" xfId="7695" xr:uid="{00000000-0005-0000-0000-00005D1E0000}"/>
    <cellStyle name="Normal 2 6 2 3 6" xfId="7696" xr:uid="{00000000-0005-0000-0000-00005E1E0000}"/>
    <cellStyle name="Normal 2 6 2 3 6 2" xfId="7697" xr:uid="{00000000-0005-0000-0000-00005F1E0000}"/>
    <cellStyle name="Normal 2 6 2 3 6 3" xfId="7698" xr:uid="{00000000-0005-0000-0000-0000601E0000}"/>
    <cellStyle name="Normal 2 6 2 3 7" xfId="7699" xr:uid="{00000000-0005-0000-0000-0000611E0000}"/>
    <cellStyle name="Normal 2 6 2 3 8" xfId="7700" xr:uid="{00000000-0005-0000-0000-0000621E0000}"/>
    <cellStyle name="Normal 2 6 2 3 9" xfId="7701" xr:uid="{00000000-0005-0000-0000-0000631E0000}"/>
    <cellStyle name="Normal 2 6 2 4" xfId="7702" xr:uid="{00000000-0005-0000-0000-0000641E0000}"/>
    <cellStyle name="Normal 2 6 2 4 2" xfId="7703" xr:uid="{00000000-0005-0000-0000-0000651E0000}"/>
    <cellStyle name="Normal 2 6 2 4 2 2" xfId="7704" xr:uid="{00000000-0005-0000-0000-0000661E0000}"/>
    <cellStyle name="Normal 2 6 2 4 2 2 2" xfId="7705" xr:uid="{00000000-0005-0000-0000-0000671E0000}"/>
    <cellStyle name="Normal 2 6 2 4 2 2 3" xfId="7706" xr:uid="{00000000-0005-0000-0000-0000681E0000}"/>
    <cellStyle name="Normal 2 6 2 4 2 3" xfId="7707" xr:uid="{00000000-0005-0000-0000-0000691E0000}"/>
    <cellStyle name="Normal 2 6 2 4 2 4" xfId="7708" xr:uid="{00000000-0005-0000-0000-00006A1E0000}"/>
    <cellStyle name="Normal 2 6 2 4 3" xfId="7709" xr:uid="{00000000-0005-0000-0000-00006B1E0000}"/>
    <cellStyle name="Normal 2 6 2 4 3 2" xfId="7710" xr:uid="{00000000-0005-0000-0000-00006C1E0000}"/>
    <cellStyle name="Normal 2 6 2 4 3 2 2" xfId="7711" xr:uid="{00000000-0005-0000-0000-00006D1E0000}"/>
    <cellStyle name="Normal 2 6 2 4 3 2 3" xfId="7712" xr:uid="{00000000-0005-0000-0000-00006E1E0000}"/>
    <cellStyle name="Normal 2 6 2 4 3 3" xfId="7713" xr:uid="{00000000-0005-0000-0000-00006F1E0000}"/>
    <cellStyle name="Normal 2 6 2 4 3 4" xfId="7714" xr:uid="{00000000-0005-0000-0000-0000701E0000}"/>
    <cellStyle name="Normal 2 6 2 4 4" xfId="7715" xr:uid="{00000000-0005-0000-0000-0000711E0000}"/>
    <cellStyle name="Normal 2 6 2 4 4 2" xfId="7716" xr:uid="{00000000-0005-0000-0000-0000721E0000}"/>
    <cellStyle name="Normal 2 6 2 4 4 2 2" xfId="7717" xr:uid="{00000000-0005-0000-0000-0000731E0000}"/>
    <cellStyle name="Normal 2 6 2 4 4 2 3" xfId="7718" xr:uid="{00000000-0005-0000-0000-0000741E0000}"/>
    <cellStyle name="Normal 2 6 2 4 4 3" xfId="7719" xr:uid="{00000000-0005-0000-0000-0000751E0000}"/>
    <cellStyle name="Normal 2 6 2 4 4 4" xfId="7720" xr:uid="{00000000-0005-0000-0000-0000761E0000}"/>
    <cellStyle name="Normal 2 6 2 4 5" xfId="7721" xr:uid="{00000000-0005-0000-0000-0000771E0000}"/>
    <cellStyle name="Normal 2 6 2 4 5 2" xfId="7722" xr:uid="{00000000-0005-0000-0000-0000781E0000}"/>
    <cellStyle name="Normal 2 6 2 4 5 3" xfId="7723" xr:uid="{00000000-0005-0000-0000-0000791E0000}"/>
    <cellStyle name="Normal 2 6 2 4 6" xfId="7724" xr:uid="{00000000-0005-0000-0000-00007A1E0000}"/>
    <cellStyle name="Normal 2 6 2 4 7" xfId="7725" xr:uid="{00000000-0005-0000-0000-00007B1E0000}"/>
    <cellStyle name="Normal 2 6 2 4 8" xfId="7726" xr:uid="{00000000-0005-0000-0000-00007C1E0000}"/>
    <cellStyle name="Normal 2 6 2 5" xfId="7727" xr:uid="{00000000-0005-0000-0000-00007D1E0000}"/>
    <cellStyle name="Normal 2 6 2 5 2" xfId="7728" xr:uid="{00000000-0005-0000-0000-00007E1E0000}"/>
    <cellStyle name="Normal 2 6 2 5 2 2" xfId="7729" xr:uid="{00000000-0005-0000-0000-00007F1E0000}"/>
    <cellStyle name="Normal 2 6 2 5 2 3" xfId="7730" xr:uid="{00000000-0005-0000-0000-0000801E0000}"/>
    <cellStyle name="Normal 2 6 2 5 3" xfId="7731" xr:uid="{00000000-0005-0000-0000-0000811E0000}"/>
    <cellStyle name="Normal 2 6 2 5 4" xfId="7732" xr:uid="{00000000-0005-0000-0000-0000821E0000}"/>
    <cellStyle name="Normal 2 6 2 6" xfId="7733" xr:uid="{00000000-0005-0000-0000-0000831E0000}"/>
    <cellStyle name="Normal 2 6 2 6 2" xfId="7734" xr:uid="{00000000-0005-0000-0000-0000841E0000}"/>
    <cellStyle name="Normal 2 6 2 6 2 2" xfId="7735" xr:uid="{00000000-0005-0000-0000-0000851E0000}"/>
    <cellStyle name="Normal 2 6 2 6 2 3" xfId="7736" xr:uid="{00000000-0005-0000-0000-0000861E0000}"/>
    <cellStyle name="Normal 2 6 2 6 3" xfId="7737" xr:uid="{00000000-0005-0000-0000-0000871E0000}"/>
    <cellStyle name="Normal 2 6 2 6 4" xfId="7738" xr:uid="{00000000-0005-0000-0000-0000881E0000}"/>
    <cellStyle name="Normal 2 6 2 7" xfId="7739" xr:uid="{00000000-0005-0000-0000-0000891E0000}"/>
    <cellStyle name="Normal 2 6 2 7 2" xfId="7740" xr:uid="{00000000-0005-0000-0000-00008A1E0000}"/>
    <cellStyle name="Normal 2 6 2 7 2 2" xfId="7741" xr:uid="{00000000-0005-0000-0000-00008B1E0000}"/>
    <cellStyle name="Normal 2 6 2 7 2 3" xfId="7742" xr:uid="{00000000-0005-0000-0000-00008C1E0000}"/>
    <cellStyle name="Normal 2 6 2 7 3" xfId="7743" xr:uid="{00000000-0005-0000-0000-00008D1E0000}"/>
    <cellStyle name="Normal 2 6 2 7 4" xfId="7744" xr:uid="{00000000-0005-0000-0000-00008E1E0000}"/>
    <cellStyle name="Normal 2 6 2 8" xfId="7745" xr:uid="{00000000-0005-0000-0000-00008F1E0000}"/>
    <cellStyle name="Normal 2 6 2 8 2" xfId="7746" xr:uid="{00000000-0005-0000-0000-0000901E0000}"/>
    <cellStyle name="Normal 2 6 2 8 3" xfId="7747" xr:uid="{00000000-0005-0000-0000-0000911E0000}"/>
    <cellStyle name="Normal 2 6 2 9" xfId="7748" xr:uid="{00000000-0005-0000-0000-0000921E0000}"/>
    <cellStyle name="Normal 2 6 3" xfId="7749" xr:uid="{00000000-0005-0000-0000-0000931E0000}"/>
    <cellStyle name="Normal 2 6 3 10" xfId="7750" xr:uid="{00000000-0005-0000-0000-0000941E0000}"/>
    <cellStyle name="Normal 2 6 3 2" xfId="7751" xr:uid="{00000000-0005-0000-0000-0000951E0000}"/>
    <cellStyle name="Normal 2 6 3 2 2" xfId="7752" xr:uid="{00000000-0005-0000-0000-0000961E0000}"/>
    <cellStyle name="Normal 2 6 3 2 2 2" xfId="7753" xr:uid="{00000000-0005-0000-0000-0000971E0000}"/>
    <cellStyle name="Normal 2 6 3 2 2 2 2" xfId="7754" xr:uid="{00000000-0005-0000-0000-0000981E0000}"/>
    <cellStyle name="Normal 2 6 3 2 2 2 2 2" xfId="7755" xr:uid="{00000000-0005-0000-0000-0000991E0000}"/>
    <cellStyle name="Normal 2 6 3 2 2 2 2 3" xfId="7756" xr:uid="{00000000-0005-0000-0000-00009A1E0000}"/>
    <cellStyle name="Normal 2 6 3 2 2 2 3" xfId="7757" xr:uid="{00000000-0005-0000-0000-00009B1E0000}"/>
    <cellStyle name="Normal 2 6 3 2 2 2 4" xfId="7758" xr:uid="{00000000-0005-0000-0000-00009C1E0000}"/>
    <cellStyle name="Normal 2 6 3 2 2 3" xfId="7759" xr:uid="{00000000-0005-0000-0000-00009D1E0000}"/>
    <cellStyle name="Normal 2 6 3 2 2 3 2" xfId="7760" xr:uid="{00000000-0005-0000-0000-00009E1E0000}"/>
    <cellStyle name="Normal 2 6 3 2 2 3 2 2" xfId="7761" xr:uid="{00000000-0005-0000-0000-00009F1E0000}"/>
    <cellStyle name="Normal 2 6 3 2 2 3 2 3" xfId="7762" xr:uid="{00000000-0005-0000-0000-0000A01E0000}"/>
    <cellStyle name="Normal 2 6 3 2 2 3 3" xfId="7763" xr:uid="{00000000-0005-0000-0000-0000A11E0000}"/>
    <cellStyle name="Normal 2 6 3 2 2 3 4" xfId="7764" xr:uid="{00000000-0005-0000-0000-0000A21E0000}"/>
    <cellStyle name="Normal 2 6 3 2 2 4" xfId="7765" xr:uid="{00000000-0005-0000-0000-0000A31E0000}"/>
    <cellStyle name="Normal 2 6 3 2 2 4 2" xfId="7766" xr:uid="{00000000-0005-0000-0000-0000A41E0000}"/>
    <cellStyle name="Normal 2 6 3 2 2 4 2 2" xfId="7767" xr:uid="{00000000-0005-0000-0000-0000A51E0000}"/>
    <cellStyle name="Normal 2 6 3 2 2 4 2 3" xfId="7768" xr:uid="{00000000-0005-0000-0000-0000A61E0000}"/>
    <cellStyle name="Normal 2 6 3 2 2 4 3" xfId="7769" xr:uid="{00000000-0005-0000-0000-0000A71E0000}"/>
    <cellStyle name="Normal 2 6 3 2 2 4 4" xfId="7770" xr:uid="{00000000-0005-0000-0000-0000A81E0000}"/>
    <cellStyle name="Normal 2 6 3 2 2 5" xfId="7771" xr:uid="{00000000-0005-0000-0000-0000A91E0000}"/>
    <cellStyle name="Normal 2 6 3 2 2 5 2" xfId="7772" xr:uid="{00000000-0005-0000-0000-0000AA1E0000}"/>
    <cellStyle name="Normal 2 6 3 2 2 5 3" xfId="7773" xr:uid="{00000000-0005-0000-0000-0000AB1E0000}"/>
    <cellStyle name="Normal 2 6 3 2 2 6" xfId="7774" xr:uid="{00000000-0005-0000-0000-0000AC1E0000}"/>
    <cellStyle name="Normal 2 6 3 2 2 7" xfId="7775" xr:uid="{00000000-0005-0000-0000-0000AD1E0000}"/>
    <cellStyle name="Normal 2 6 3 2 3" xfId="7776" xr:uid="{00000000-0005-0000-0000-0000AE1E0000}"/>
    <cellStyle name="Normal 2 6 3 2 3 2" xfId="7777" xr:uid="{00000000-0005-0000-0000-0000AF1E0000}"/>
    <cellStyle name="Normal 2 6 3 2 3 2 2" xfId="7778" xr:uid="{00000000-0005-0000-0000-0000B01E0000}"/>
    <cellStyle name="Normal 2 6 3 2 3 2 3" xfId="7779" xr:uid="{00000000-0005-0000-0000-0000B11E0000}"/>
    <cellStyle name="Normal 2 6 3 2 3 3" xfId="7780" xr:uid="{00000000-0005-0000-0000-0000B21E0000}"/>
    <cellStyle name="Normal 2 6 3 2 3 4" xfId="7781" xr:uid="{00000000-0005-0000-0000-0000B31E0000}"/>
    <cellStyle name="Normal 2 6 3 2 4" xfId="7782" xr:uid="{00000000-0005-0000-0000-0000B41E0000}"/>
    <cellStyle name="Normal 2 6 3 2 4 2" xfId="7783" xr:uid="{00000000-0005-0000-0000-0000B51E0000}"/>
    <cellStyle name="Normal 2 6 3 2 4 2 2" xfId="7784" xr:uid="{00000000-0005-0000-0000-0000B61E0000}"/>
    <cellStyle name="Normal 2 6 3 2 4 2 3" xfId="7785" xr:uid="{00000000-0005-0000-0000-0000B71E0000}"/>
    <cellStyle name="Normal 2 6 3 2 4 3" xfId="7786" xr:uid="{00000000-0005-0000-0000-0000B81E0000}"/>
    <cellStyle name="Normal 2 6 3 2 4 4" xfId="7787" xr:uid="{00000000-0005-0000-0000-0000B91E0000}"/>
    <cellStyle name="Normal 2 6 3 2 5" xfId="7788" xr:uid="{00000000-0005-0000-0000-0000BA1E0000}"/>
    <cellStyle name="Normal 2 6 3 2 5 2" xfId="7789" xr:uid="{00000000-0005-0000-0000-0000BB1E0000}"/>
    <cellStyle name="Normal 2 6 3 2 5 2 2" xfId="7790" xr:uid="{00000000-0005-0000-0000-0000BC1E0000}"/>
    <cellStyle name="Normal 2 6 3 2 5 2 3" xfId="7791" xr:uid="{00000000-0005-0000-0000-0000BD1E0000}"/>
    <cellStyle name="Normal 2 6 3 2 5 3" xfId="7792" xr:uid="{00000000-0005-0000-0000-0000BE1E0000}"/>
    <cellStyle name="Normal 2 6 3 2 5 4" xfId="7793" xr:uid="{00000000-0005-0000-0000-0000BF1E0000}"/>
    <cellStyle name="Normal 2 6 3 2 6" xfId="7794" xr:uid="{00000000-0005-0000-0000-0000C01E0000}"/>
    <cellStyle name="Normal 2 6 3 2 6 2" xfId="7795" xr:uid="{00000000-0005-0000-0000-0000C11E0000}"/>
    <cellStyle name="Normal 2 6 3 2 6 3" xfId="7796" xr:uid="{00000000-0005-0000-0000-0000C21E0000}"/>
    <cellStyle name="Normal 2 6 3 2 7" xfId="7797" xr:uid="{00000000-0005-0000-0000-0000C31E0000}"/>
    <cellStyle name="Normal 2 6 3 2 8" xfId="7798" xr:uid="{00000000-0005-0000-0000-0000C41E0000}"/>
    <cellStyle name="Normal 2 6 3 2 9" xfId="7799" xr:uid="{00000000-0005-0000-0000-0000C51E0000}"/>
    <cellStyle name="Normal 2 6 3 3" xfId="7800" xr:uid="{00000000-0005-0000-0000-0000C61E0000}"/>
    <cellStyle name="Normal 2 6 3 3 2" xfId="7801" xr:uid="{00000000-0005-0000-0000-0000C71E0000}"/>
    <cellStyle name="Normal 2 6 3 3 2 2" xfId="7802" xr:uid="{00000000-0005-0000-0000-0000C81E0000}"/>
    <cellStyle name="Normal 2 6 3 3 2 2 2" xfId="7803" xr:uid="{00000000-0005-0000-0000-0000C91E0000}"/>
    <cellStyle name="Normal 2 6 3 3 2 2 3" xfId="7804" xr:uid="{00000000-0005-0000-0000-0000CA1E0000}"/>
    <cellStyle name="Normal 2 6 3 3 2 3" xfId="7805" xr:uid="{00000000-0005-0000-0000-0000CB1E0000}"/>
    <cellStyle name="Normal 2 6 3 3 2 4" xfId="7806" xr:uid="{00000000-0005-0000-0000-0000CC1E0000}"/>
    <cellStyle name="Normal 2 6 3 3 3" xfId="7807" xr:uid="{00000000-0005-0000-0000-0000CD1E0000}"/>
    <cellStyle name="Normal 2 6 3 3 3 2" xfId="7808" xr:uid="{00000000-0005-0000-0000-0000CE1E0000}"/>
    <cellStyle name="Normal 2 6 3 3 3 2 2" xfId="7809" xr:uid="{00000000-0005-0000-0000-0000CF1E0000}"/>
    <cellStyle name="Normal 2 6 3 3 3 2 3" xfId="7810" xr:uid="{00000000-0005-0000-0000-0000D01E0000}"/>
    <cellStyle name="Normal 2 6 3 3 3 3" xfId="7811" xr:uid="{00000000-0005-0000-0000-0000D11E0000}"/>
    <cellStyle name="Normal 2 6 3 3 3 4" xfId="7812" xr:uid="{00000000-0005-0000-0000-0000D21E0000}"/>
    <cellStyle name="Normal 2 6 3 3 4" xfId="7813" xr:uid="{00000000-0005-0000-0000-0000D31E0000}"/>
    <cellStyle name="Normal 2 6 3 3 4 2" xfId="7814" xr:uid="{00000000-0005-0000-0000-0000D41E0000}"/>
    <cellStyle name="Normal 2 6 3 3 4 2 2" xfId="7815" xr:uid="{00000000-0005-0000-0000-0000D51E0000}"/>
    <cellStyle name="Normal 2 6 3 3 4 2 3" xfId="7816" xr:uid="{00000000-0005-0000-0000-0000D61E0000}"/>
    <cellStyle name="Normal 2 6 3 3 4 3" xfId="7817" xr:uid="{00000000-0005-0000-0000-0000D71E0000}"/>
    <cellStyle name="Normal 2 6 3 3 4 4" xfId="7818" xr:uid="{00000000-0005-0000-0000-0000D81E0000}"/>
    <cellStyle name="Normal 2 6 3 3 5" xfId="7819" xr:uid="{00000000-0005-0000-0000-0000D91E0000}"/>
    <cellStyle name="Normal 2 6 3 3 5 2" xfId="7820" xr:uid="{00000000-0005-0000-0000-0000DA1E0000}"/>
    <cellStyle name="Normal 2 6 3 3 5 3" xfId="7821" xr:uid="{00000000-0005-0000-0000-0000DB1E0000}"/>
    <cellStyle name="Normal 2 6 3 3 6" xfId="7822" xr:uid="{00000000-0005-0000-0000-0000DC1E0000}"/>
    <cellStyle name="Normal 2 6 3 3 7" xfId="7823" xr:uid="{00000000-0005-0000-0000-0000DD1E0000}"/>
    <cellStyle name="Normal 2 6 3 3 8" xfId="7824" xr:uid="{00000000-0005-0000-0000-0000DE1E0000}"/>
    <cellStyle name="Normal 2 6 3 4" xfId="7825" xr:uid="{00000000-0005-0000-0000-0000DF1E0000}"/>
    <cellStyle name="Normal 2 6 3 4 2" xfId="7826" xr:uid="{00000000-0005-0000-0000-0000E01E0000}"/>
    <cellStyle name="Normal 2 6 3 4 2 2" xfId="7827" xr:uid="{00000000-0005-0000-0000-0000E11E0000}"/>
    <cellStyle name="Normal 2 6 3 4 2 3" xfId="7828" xr:uid="{00000000-0005-0000-0000-0000E21E0000}"/>
    <cellStyle name="Normal 2 6 3 4 3" xfId="7829" xr:uid="{00000000-0005-0000-0000-0000E31E0000}"/>
    <cellStyle name="Normal 2 6 3 4 4" xfId="7830" xr:uid="{00000000-0005-0000-0000-0000E41E0000}"/>
    <cellStyle name="Normal 2 6 3 5" xfId="7831" xr:uid="{00000000-0005-0000-0000-0000E51E0000}"/>
    <cellStyle name="Normal 2 6 3 5 2" xfId="7832" xr:uid="{00000000-0005-0000-0000-0000E61E0000}"/>
    <cellStyle name="Normal 2 6 3 5 2 2" xfId="7833" xr:uid="{00000000-0005-0000-0000-0000E71E0000}"/>
    <cellStyle name="Normal 2 6 3 5 2 3" xfId="7834" xr:uid="{00000000-0005-0000-0000-0000E81E0000}"/>
    <cellStyle name="Normal 2 6 3 5 3" xfId="7835" xr:uid="{00000000-0005-0000-0000-0000E91E0000}"/>
    <cellStyle name="Normal 2 6 3 5 4" xfId="7836" xr:uid="{00000000-0005-0000-0000-0000EA1E0000}"/>
    <cellStyle name="Normal 2 6 3 6" xfId="7837" xr:uid="{00000000-0005-0000-0000-0000EB1E0000}"/>
    <cellStyle name="Normal 2 6 3 6 2" xfId="7838" xr:uid="{00000000-0005-0000-0000-0000EC1E0000}"/>
    <cellStyle name="Normal 2 6 3 6 2 2" xfId="7839" xr:uid="{00000000-0005-0000-0000-0000ED1E0000}"/>
    <cellStyle name="Normal 2 6 3 6 2 3" xfId="7840" xr:uid="{00000000-0005-0000-0000-0000EE1E0000}"/>
    <cellStyle name="Normal 2 6 3 6 3" xfId="7841" xr:uid="{00000000-0005-0000-0000-0000EF1E0000}"/>
    <cellStyle name="Normal 2 6 3 6 4" xfId="7842" xr:uid="{00000000-0005-0000-0000-0000F01E0000}"/>
    <cellStyle name="Normal 2 6 3 7" xfId="7843" xr:uid="{00000000-0005-0000-0000-0000F11E0000}"/>
    <cellStyle name="Normal 2 6 3 7 2" xfId="7844" xr:uid="{00000000-0005-0000-0000-0000F21E0000}"/>
    <cellStyle name="Normal 2 6 3 7 3" xfId="7845" xr:uid="{00000000-0005-0000-0000-0000F31E0000}"/>
    <cellStyle name="Normal 2 6 3 8" xfId="7846" xr:uid="{00000000-0005-0000-0000-0000F41E0000}"/>
    <cellStyle name="Normal 2 6 3 9" xfId="7847" xr:uid="{00000000-0005-0000-0000-0000F51E0000}"/>
    <cellStyle name="Normal 2 6 4" xfId="7848" xr:uid="{00000000-0005-0000-0000-0000F61E0000}"/>
    <cellStyle name="Normal 2 6 4 2" xfId="7849" xr:uid="{00000000-0005-0000-0000-0000F71E0000}"/>
    <cellStyle name="Normal 2 6 4 2 2" xfId="7850" xr:uid="{00000000-0005-0000-0000-0000F81E0000}"/>
    <cellStyle name="Normal 2 6 4 2 2 2" xfId="7851" xr:uid="{00000000-0005-0000-0000-0000F91E0000}"/>
    <cellStyle name="Normal 2 6 4 2 2 2 2" xfId="7852" xr:uid="{00000000-0005-0000-0000-0000FA1E0000}"/>
    <cellStyle name="Normal 2 6 4 2 2 2 3" xfId="7853" xr:uid="{00000000-0005-0000-0000-0000FB1E0000}"/>
    <cellStyle name="Normal 2 6 4 2 2 3" xfId="7854" xr:uid="{00000000-0005-0000-0000-0000FC1E0000}"/>
    <cellStyle name="Normal 2 6 4 2 2 4" xfId="7855" xr:uid="{00000000-0005-0000-0000-0000FD1E0000}"/>
    <cellStyle name="Normal 2 6 4 2 3" xfId="7856" xr:uid="{00000000-0005-0000-0000-0000FE1E0000}"/>
    <cellStyle name="Normal 2 6 4 2 3 2" xfId="7857" xr:uid="{00000000-0005-0000-0000-0000FF1E0000}"/>
    <cellStyle name="Normal 2 6 4 2 3 2 2" xfId="7858" xr:uid="{00000000-0005-0000-0000-0000001F0000}"/>
    <cellStyle name="Normal 2 6 4 2 3 2 3" xfId="7859" xr:uid="{00000000-0005-0000-0000-0000011F0000}"/>
    <cellStyle name="Normal 2 6 4 2 3 3" xfId="7860" xr:uid="{00000000-0005-0000-0000-0000021F0000}"/>
    <cellStyle name="Normal 2 6 4 2 3 4" xfId="7861" xr:uid="{00000000-0005-0000-0000-0000031F0000}"/>
    <cellStyle name="Normal 2 6 4 2 4" xfId="7862" xr:uid="{00000000-0005-0000-0000-0000041F0000}"/>
    <cellStyle name="Normal 2 6 4 2 4 2" xfId="7863" xr:uid="{00000000-0005-0000-0000-0000051F0000}"/>
    <cellStyle name="Normal 2 6 4 2 4 2 2" xfId="7864" xr:uid="{00000000-0005-0000-0000-0000061F0000}"/>
    <cellStyle name="Normal 2 6 4 2 4 2 3" xfId="7865" xr:uid="{00000000-0005-0000-0000-0000071F0000}"/>
    <cellStyle name="Normal 2 6 4 2 4 3" xfId="7866" xr:uid="{00000000-0005-0000-0000-0000081F0000}"/>
    <cellStyle name="Normal 2 6 4 2 4 4" xfId="7867" xr:uid="{00000000-0005-0000-0000-0000091F0000}"/>
    <cellStyle name="Normal 2 6 4 2 5" xfId="7868" xr:uid="{00000000-0005-0000-0000-00000A1F0000}"/>
    <cellStyle name="Normal 2 6 4 2 5 2" xfId="7869" xr:uid="{00000000-0005-0000-0000-00000B1F0000}"/>
    <cellStyle name="Normal 2 6 4 2 5 3" xfId="7870" xr:uid="{00000000-0005-0000-0000-00000C1F0000}"/>
    <cellStyle name="Normal 2 6 4 2 6" xfId="7871" xr:uid="{00000000-0005-0000-0000-00000D1F0000}"/>
    <cellStyle name="Normal 2 6 4 2 7" xfId="7872" xr:uid="{00000000-0005-0000-0000-00000E1F0000}"/>
    <cellStyle name="Normal 2 6 4 2 8" xfId="7873" xr:uid="{00000000-0005-0000-0000-00000F1F0000}"/>
    <cellStyle name="Normal 2 6 4 3" xfId="7874" xr:uid="{00000000-0005-0000-0000-0000101F0000}"/>
    <cellStyle name="Normal 2 6 4 3 2" xfId="7875" xr:uid="{00000000-0005-0000-0000-0000111F0000}"/>
    <cellStyle name="Normal 2 6 4 3 2 2" xfId="7876" xr:uid="{00000000-0005-0000-0000-0000121F0000}"/>
    <cellStyle name="Normal 2 6 4 3 2 3" xfId="7877" xr:uid="{00000000-0005-0000-0000-0000131F0000}"/>
    <cellStyle name="Normal 2 6 4 3 3" xfId="7878" xr:uid="{00000000-0005-0000-0000-0000141F0000}"/>
    <cellStyle name="Normal 2 6 4 3 4" xfId="7879" xr:uid="{00000000-0005-0000-0000-0000151F0000}"/>
    <cellStyle name="Normal 2 6 4 4" xfId="7880" xr:uid="{00000000-0005-0000-0000-0000161F0000}"/>
    <cellStyle name="Normal 2 6 4 4 2" xfId="7881" xr:uid="{00000000-0005-0000-0000-0000171F0000}"/>
    <cellStyle name="Normal 2 6 4 4 2 2" xfId="7882" xr:uid="{00000000-0005-0000-0000-0000181F0000}"/>
    <cellStyle name="Normal 2 6 4 4 2 3" xfId="7883" xr:uid="{00000000-0005-0000-0000-0000191F0000}"/>
    <cellStyle name="Normal 2 6 4 4 3" xfId="7884" xr:uid="{00000000-0005-0000-0000-00001A1F0000}"/>
    <cellStyle name="Normal 2 6 4 4 4" xfId="7885" xr:uid="{00000000-0005-0000-0000-00001B1F0000}"/>
    <cellStyle name="Normal 2 6 4 5" xfId="7886" xr:uid="{00000000-0005-0000-0000-00001C1F0000}"/>
    <cellStyle name="Normal 2 6 4 5 2" xfId="7887" xr:uid="{00000000-0005-0000-0000-00001D1F0000}"/>
    <cellStyle name="Normal 2 6 4 5 2 2" xfId="7888" xr:uid="{00000000-0005-0000-0000-00001E1F0000}"/>
    <cellStyle name="Normal 2 6 4 5 2 3" xfId="7889" xr:uid="{00000000-0005-0000-0000-00001F1F0000}"/>
    <cellStyle name="Normal 2 6 4 5 3" xfId="7890" xr:uid="{00000000-0005-0000-0000-0000201F0000}"/>
    <cellStyle name="Normal 2 6 4 5 4" xfId="7891" xr:uid="{00000000-0005-0000-0000-0000211F0000}"/>
    <cellStyle name="Normal 2 6 4 6" xfId="7892" xr:uid="{00000000-0005-0000-0000-0000221F0000}"/>
    <cellStyle name="Normal 2 6 4 6 2" xfId="7893" xr:uid="{00000000-0005-0000-0000-0000231F0000}"/>
    <cellStyle name="Normal 2 6 4 6 3" xfId="7894" xr:uid="{00000000-0005-0000-0000-0000241F0000}"/>
    <cellStyle name="Normal 2 6 4 7" xfId="7895" xr:uid="{00000000-0005-0000-0000-0000251F0000}"/>
    <cellStyle name="Normal 2 6 4 8" xfId="7896" xr:uid="{00000000-0005-0000-0000-0000261F0000}"/>
    <cellStyle name="Normal 2 6 4 9" xfId="7897" xr:uid="{00000000-0005-0000-0000-0000271F0000}"/>
    <cellStyle name="Normal 2 6 5" xfId="7898" xr:uid="{00000000-0005-0000-0000-0000281F0000}"/>
    <cellStyle name="Normal 2 6 5 2" xfId="7899" xr:uid="{00000000-0005-0000-0000-0000291F0000}"/>
    <cellStyle name="Normal 2 6 5 2 2" xfId="7900" xr:uid="{00000000-0005-0000-0000-00002A1F0000}"/>
    <cellStyle name="Normal 2 6 5 2 2 2" xfId="7901" xr:uid="{00000000-0005-0000-0000-00002B1F0000}"/>
    <cellStyle name="Normal 2 6 5 2 2 2 2" xfId="7902" xr:uid="{00000000-0005-0000-0000-00002C1F0000}"/>
    <cellStyle name="Normal 2 6 5 2 2 2 3" xfId="7903" xr:uid="{00000000-0005-0000-0000-00002D1F0000}"/>
    <cellStyle name="Normal 2 6 5 2 2 3" xfId="7904" xr:uid="{00000000-0005-0000-0000-00002E1F0000}"/>
    <cellStyle name="Normal 2 6 5 2 2 4" xfId="7905" xr:uid="{00000000-0005-0000-0000-00002F1F0000}"/>
    <cellStyle name="Normal 2 6 5 2 3" xfId="7906" xr:uid="{00000000-0005-0000-0000-0000301F0000}"/>
    <cellStyle name="Normal 2 6 5 2 3 2" xfId="7907" xr:uid="{00000000-0005-0000-0000-0000311F0000}"/>
    <cellStyle name="Normal 2 6 5 2 3 2 2" xfId="7908" xr:uid="{00000000-0005-0000-0000-0000321F0000}"/>
    <cellStyle name="Normal 2 6 5 2 3 2 3" xfId="7909" xr:uid="{00000000-0005-0000-0000-0000331F0000}"/>
    <cellStyle name="Normal 2 6 5 2 3 3" xfId="7910" xr:uid="{00000000-0005-0000-0000-0000341F0000}"/>
    <cellStyle name="Normal 2 6 5 2 3 4" xfId="7911" xr:uid="{00000000-0005-0000-0000-0000351F0000}"/>
    <cellStyle name="Normal 2 6 5 2 4" xfId="7912" xr:uid="{00000000-0005-0000-0000-0000361F0000}"/>
    <cellStyle name="Normal 2 6 5 2 4 2" xfId="7913" xr:uid="{00000000-0005-0000-0000-0000371F0000}"/>
    <cellStyle name="Normal 2 6 5 2 4 2 2" xfId="7914" xr:uid="{00000000-0005-0000-0000-0000381F0000}"/>
    <cellStyle name="Normal 2 6 5 2 4 2 3" xfId="7915" xr:uid="{00000000-0005-0000-0000-0000391F0000}"/>
    <cellStyle name="Normal 2 6 5 2 4 3" xfId="7916" xr:uid="{00000000-0005-0000-0000-00003A1F0000}"/>
    <cellStyle name="Normal 2 6 5 2 4 4" xfId="7917" xr:uid="{00000000-0005-0000-0000-00003B1F0000}"/>
    <cellStyle name="Normal 2 6 5 2 5" xfId="7918" xr:uid="{00000000-0005-0000-0000-00003C1F0000}"/>
    <cellStyle name="Normal 2 6 5 2 5 2" xfId="7919" xr:uid="{00000000-0005-0000-0000-00003D1F0000}"/>
    <cellStyle name="Normal 2 6 5 2 5 3" xfId="7920" xr:uid="{00000000-0005-0000-0000-00003E1F0000}"/>
    <cellStyle name="Normal 2 6 5 2 6" xfId="7921" xr:uid="{00000000-0005-0000-0000-00003F1F0000}"/>
    <cellStyle name="Normal 2 6 5 2 7" xfId="7922" xr:uid="{00000000-0005-0000-0000-0000401F0000}"/>
    <cellStyle name="Normal 2 6 5 3" xfId="7923" xr:uid="{00000000-0005-0000-0000-0000411F0000}"/>
    <cellStyle name="Normal 2 6 5 3 2" xfId="7924" xr:uid="{00000000-0005-0000-0000-0000421F0000}"/>
    <cellStyle name="Normal 2 6 5 3 2 2" xfId="7925" xr:uid="{00000000-0005-0000-0000-0000431F0000}"/>
    <cellStyle name="Normal 2 6 5 3 2 3" xfId="7926" xr:uid="{00000000-0005-0000-0000-0000441F0000}"/>
    <cellStyle name="Normal 2 6 5 3 3" xfId="7927" xr:uid="{00000000-0005-0000-0000-0000451F0000}"/>
    <cellStyle name="Normal 2 6 5 3 4" xfId="7928" xr:uid="{00000000-0005-0000-0000-0000461F0000}"/>
    <cellStyle name="Normal 2 6 5 4" xfId="7929" xr:uid="{00000000-0005-0000-0000-0000471F0000}"/>
    <cellStyle name="Normal 2 6 5 4 2" xfId="7930" xr:uid="{00000000-0005-0000-0000-0000481F0000}"/>
    <cellStyle name="Normal 2 6 5 4 2 2" xfId="7931" xr:uid="{00000000-0005-0000-0000-0000491F0000}"/>
    <cellStyle name="Normal 2 6 5 4 2 3" xfId="7932" xr:uid="{00000000-0005-0000-0000-00004A1F0000}"/>
    <cellStyle name="Normal 2 6 5 4 3" xfId="7933" xr:uid="{00000000-0005-0000-0000-00004B1F0000}"/>
    <cellStyle name="Normal 2 6 5 4 4" xfId="7934" xr:uid="{00000000-0005-0000-0000-00004C1F0000}"/>
    <cellStyle name="Normal 2 6 5 5" xfId="7935" xr:uid="{00000000-0005-0000-0000-00004D1F0000}"/>
    <cellStyle name="Normal 2 6 5 5 2" xfId="7936" xr:uid="{00000000-0005-0000-0000-00004E1F0000}"/>
    <cellStyle name="Normal 2 6 5 5 2 2" xfId="7937" xr:uid="{00000000-0005-0000-0000-00004F1F0000}"/>
    <cellStyle name="Normal 2 6 5 5 2 3" xfId="7938" xr:uid="{00000000-0005-0000-0000-0000501F0000}"/>
    <cellStyle name="Normal 2 6 5 5 3" xfId="7939" xr:uid="{00000000-0005-0000-0000-0000511F0000}"/>
    <cellStyle name="Normal 2 6 5 5 4" xfId="7940" xr:uid="{00000000-0005-0000-0000-0000521F0000}"/>
    <cellStyle name="Normal 2 6 5 6" xfId="7941" xr:uid="{00000000-0005-0000-0000-0000531F0000}"/>
    <cellStyle name="Normal 2 6 5 6 2" xfId="7942" xr:uid="{00000000-0005-0000-0000-0000541F0000}"/>
    <cellStyle name="Normal 2 6 5 6 3" xfId="7943" xr:uid="{00000000-0005-0000-0000-0000551F0000}"/>
    <cellStyle name="Normal 2 6 5 7" xfId="7944" xr:uid="{00000000-0005-0000-0000-0000561F0000}"/>
    <cellStyle name="Normal 2 6 5 8" xfId="7945" xr:uid="{00000000-0005-0000-0000-0000571F0000}"/>
    <cellStyle name="Normal 2 6 5 9" xfId="7946" xr:uid="{00000000-0005-0000-0000-0000581F0000}"/>
    <cellStyle name="Normal 2 6 6" xfId="7947" xr:uid="{00000000-0005-0000-0000-0000591F0000}"/>
    <cellStyle name="Normal 2 6 6 2" xfId="7948" xr:uid="{00000000-0005-0000-0000-00005A1F0000}"/>
    <cellStyle name="Normal 2 6 6 2 2" xfId="7949" xr:uid="{00000000-0005-0000-0000-00005B1F0000}"/>
    <cellStyle name="Normal 2 6 6 2 2 2" xfId="7950" xr:uid="{00000000-0005-0000-0000-00005C1F0000}"/>
    <cellStyle name="Normal 2 6 6 2 2 2 2" xfId="7951" xr:uid="{00000000-0005-0000-0000-00005D1F0000}"/>
    <cellStyle name="Normal 2 6 6 2 2 2 3" xfId="7952" xr:uid="{00000000-0005-0000-0000-00005E1F0000}"/>
    <cellStyle name="Normal 2 6 6 2 2 3" xfId="7953" xr:uid="{00000000-0005-0000-0000-00005F1F0000}"/>
    <cellStyle name="Normal 2 6 6 2 2 4" xfId="7954" xr:uid="{00000000-0005-0000-0000-0000601F0000}"/>
    <cellStyle name="Normal 2 6 6 2 3" xfId="7955" xr:uid="{00000000-0005-0000-0000-0000611F0000}"/>
    <cellStyle name="Normal 2 6 6 2 3 2" xfId="7956" xr:uid="{00000000-0005-0000-0000-0000621F0000}"/>
    <cellStyle name="Normal 2 6 6 2 3 2 2" xfId="7957" xr:uid="{00000000-0005-0000-0000-0000631F0000}"/>
    <cellStyle name="Normal 2 6 6 2 3 2 3" xfId="7958" xr:uid="{00000000-0005-0000-0000-0000641F0000}"/>
    <cellStyle name="Normal 2 6 6 2 3 3" xfId="7959" xr:uid="{00000000-0005-0000-0000-0000651F0000}"/>
    <cellStyle name="Normal 2 6 6 2 3 4" xfId="7960" xr:uid="{00000000-0005-0000-0000-0000661F0000}"/>
    <cellStyle name="Normal 2 6 6 2 4" xfId="7961" xr:uid="{00000000-0005-0000-0000-0000671F0000}"/>
    <cellStyle name="Normal 2 6 6 2 4 2" xfId="7962" xr:uid="{00000000-0005-0000-0000-0000681F0000}"/>
    <cellStyle name="Normal 2 6 6 2 4 2 2" xfId="7963" xr:uid="{00000000-0005-0000-0000-0000691F0000}"/>
    <cellStyle name="Normal 2 6 6 2 4 2 3" xfId="7964" xr:uid="{00000000-0005-0000-0000-00006A1F0000}"/>
    <cellStyle name="Normal 2 6 6 2 4 3" xfId="7965" xr:uid="{00000000-0005-0000-0000-00006B1F0000}"/>
    <cellStyle name="Normal 2 6 6 2 4 4" xfId="7966" xr:uid="{00000000-0005-0000-0000-00006C1F0000}"/>
    <cellStyle name="Normal 2 6 6 2 5" xfId="7967" xr:uid="{00000000-0005-0000-0000-00006D1F0000}"/>
    <cellStyle name="Normal 2 6 6 2 5 2" xfId="7968" xr:uid="{00000000-0005-0000-0000-00006E1F0000}"/>
    <cellStyle name="Normal 2 6 6 2 5 3" xfId="7969" xr:uid="{00000000-0005-0000-0000-00006F1F0000}"/>
    <cellStyle name="Normal 2 6 6 2 6" xfId="7970" xr:uid="{00000000-0005-0000-0000-0000701F0000}"/>
    <cellStyle name="Normal 2 6 6 2 7" xfId="7971" xr:uid="{00000000-0005-0000-0000-0000711F0000}"/>
    <cellStyle name="Normal 2 6 6 3" xfId="7972" xr:uid="{00000000-0005-0000-0000-0000721F0000}"/>
    <cellStyle name="Normal 2 6 6 3 2" xfId="7973" xr:uid="{00000000-0005-0000-0000-0000731F0000}"/>
    <cellStyle name="Normal 2 6 6 3 2 2" xfId="7974" xr:uid="{00000000-0005-0000-0000-0000741F0000}"/>
    <cellStyle name="Normal 2 6 6 3 2 3" xfId="7975" xr:uid="{00000000-0005-0000-0000-0000751F0000}"/>
    <cellStyle name="Normal 2 6 6 3 3" xfId="7976" xr:uid="{00000000-0005-0000-0000-0000761F0000}"/>
    <cellStyle name="Normal 2 6 6 3 4" xfId="7977" xr:uid="{00000000-0005-0000-0000-0000771F0000}"/>
    <cellStyle name="Normal 2 6 6 4" xfId="7978" xr:uid="{00000000-0005-0000-0000-0000781F0000}"/>
    <cellStyle name="Normal 2 6 6 4 2" xfId="7979" xr:uid="{00000000-0005-0000-0000-0000791F0000}"/>
    <cellStyle name="Normal 2 6 6 4 2 2" xfId="7980" xr:uid="{00000000-0005-0000-0000-00007A1F0000}"/>
    <cellStyle name="Normal 2 6 6 4 2 3" xfId="7981" xr:uid="{00000000-0005-0000-0000-00007B1F0000}"/>
    <cellStyle name="Normal 2 6 6 4 3" xfId="7982" xr:uid="{00000000-0005-0000-0000-00007C1F0000}"/>
    <cellStyle name="Normal 2 6 6 4 4" xfId="7983" xr:uid="{00000000-0005-0000-0000-00007D1F0000}"/>
    <cellStyle name="Normal 2 6 6 5" xfId="7984" xr:uid="{00000000-0005-0000-0000-00007E1F0000}"/>
    <cellStyle name="Normal 2 6 6 5 2" xfId="7985" xr:uid="{00000000-0005-0000-0000-00007F1F0000}"/>
    <cellStyle name="Normal 2 6 6 5 2 2" xfId="7986" xr:uid="{00000000-0005-0000-0000-0000801F0000}"/>
    <cellStyle name="Normal 2 6 6 5 2 3" xfId="7987" xr:uid="{00000000-0005-0000-0000-0000811F0000}"/>
    <cellStyle name="Normal 2 6 6 5 3" xfId="7988" xr:uid="{00000000-0005-0000-0000-0000821F0000}"/>
    <cellStyle name="Normal 2 6 6 5 4" xfId="7989" xr:uid="{00000000-0005-0000-0000-0000831F0000}"/>
    <cellStyle name="Normal 2 6 6 6" xfId="7990" xr:uid="{00000000-0005-0000-0000-0000841F0000}"/>
    <cellStyle name="Normal 2 6 6 6 2" xfId="7991" xr:uid="{00000000-0005-0000-0000-0000851F0000}"/>
    <cellStyle name="Normal 2 6 6 6 3" xfId="7992" xr:uid="{00000000-0005-0000-0000-0000861F0000}"/>
    <cellStyle name="Normal 2 6 6 7" xfId="7993" xr:uid="{00000000-0005-0000-0000-0000871F0000}"/>
    <cellStyle name="Normal 2 6 6 8" xfId="7994" xr:uid="{00000000-0005-0000-0000-0000881F0000}"/>
    <cellStyle name="Normal 2 6 6 9" xfId="7995" xr:uid="{00000000-0005-0000-0000-0000891F0000}"/>
    <cellStyle name="Normal 2 6 7" xfId="7996" xr:uid="{00000000-0005-0000-0000-00008A1F0000}"/>
    <cellStyle name="Normal 2 6 7 2" xfId="7997" xr:uid="{00000000-0005-0000-0000-00008B1F0000}"/>
    <cellStyle name="Normal 2 6 7 2 2" xfId="7998" xr:uid="{00000000-0005-0000-0000-00008C1F0000}"/>
    <cellStyle name="Normal 2 6 7 2 2 2" xfId="7999" xr:uid="{00000000-0005-0000-0000-00008D1F0000}"/>
    <cellStyle name="Normal 2 6 7 2 2 2 2" xfId="8000" xr:uid="{00000000-0005-0000-0000-00008E1F0000}"/>
    <cellStyle name="Normal 2 6 7 2 2 2 3" xfId="8001" xr:uid="{00000000-0005-0000-0000-00008F1F0000}"/>
    <cellStyle name="Normal 2 6 7 2 2 3" xfId="8002" xr:uid="{00000000-0005-0000-0000-0000901F0000}"/>
    <cellStyle name="Normal 2 6 7 2 2 4" xfId="8003" xr:uid="{00000000-0005-0000-0000-0000911F0000}"/>
    <cellStyle name="Normal 2 6 7 2 3" xfId="8004" xr:uid="{00000000-0005-0000-0000-0000921F0000}"/>
    <cellStyle name="Normal 2 6 7 2 3 2" xfId="8005" xr:uid="{00000000-0005-0000-0000-0000931F0000}"/>
    <cellStyle name="Normal 2 6 7 2 3 2 2" xfId="8006" xr:uid="{00000000-0005-0000-0000-0000941F0000}"/>
    <cellStyle name="Normal 2 6 7 2 3 2 3" xfId="8007" xr:uid="{00000000-0005-0000-0000-0000951F0000}"/>
    <cellStyle name="Normal 2 6 7 2 3 3" xfId="8008" xr:uid="{00000000-0005-0000-0000-0000961F0000}"/>
    <cellStyle name="Normal 2 6 7 2 3 4" xfId="8009" xr:uid="{00000000-0005-0000-0000-0000971F0000}"/>
    <cellStyle name="Normal 2 6 7 2 4" xfId="8010" xr:uid="{00000000-0005-0000-0000-0000981F0000}"/>
    <cellStyle name="Normal 2 6 7 2 4 2" xfId="8011" xr:uid="{00000000-0005-0000-0000-0000991F0000}"/>
    <cellStyle name="Normal 2 6 7 2 4 2 2" xfId="8012" xr:uid="{00000000-0005-0000-0000-00009A1F0000}"/>
    <cellStyle name="Normal 2 6 7 2 4 2 3" xfId="8013" xr:uid="{00000000-0005-0000-0000-00009B1F0000}"/>
    <cellStyle name="Normal 2 6 7 2 4 3" xfId="8014" xr:uid="{00000000-0005-0000-0000-00009C1F0000}"/>
    <cellStyle name="Normal 2 6 7 2 4 4" xfId="8015" xr:uid="{00000000-0005-0000-0000-00009D1F0000}"/>
    <cellStyle name="Normal 2 6 7 2 5" xfId="8016" xr:uid="{00000000-0005-0000-0000-00009E1F0000}"/>
    <cellStyle name="Normal 2 6 7 2 5 2" xfId="8017" xr:uid="{00000000-0005-0000-0000-00009F1F0000}"/>
    <cellStyle name="Normal 2 6 7 2 5 3" xfId="8018" xr:uid="{00000000-0005-0000-0000-0000A01F0000}"/>
    <cellStyle name="Normal 2 6 7 2 6" xfId="8019" xr:uid="{00000000-0005-0000-0000-0000A11F0000}"/>
    <cellStyle name="Normal 2 6 7 2 7" xfId="8020" xr:uid="{00000000-0005-0000-0000-0000A21F0000}"/>
    <cellStyle name="Normal 2 6 7 3" xfId="8021" xr:uid="{00000000-0005-0000-0000-0000A31F0000}"/>
    <cellStyle name="Normal 2 6 7 3 2" xfId="8022" xr:uid="{00000000-0005-0000-0000-0000A41F0000}"/>
    <cellStyle name="Normal 2 6 7 3 2 2" xfId="8023" xr:uid="{00000000-0005-0000-0000-0000A51F0000}"/>
    <cellStyle name="Normal 2 6 7 3 2 3" xfId="8024" xr:uid="{00000000-0005-0000-0000-0000A61F0000}"/>
    <cellStyle name="Normal 2 6 7 3 3" xfId="8025" xr:uid="{00000000-0005-0000-0000-0000A71F0000}"/>
    <cellStyle name="Normal 2 6 7 3 4" xfId="8026" xr:uid="{00000000-0005-0000-0000-0000A81F0000}"/>
    <cellStyle name="Normal 2 6 7 4" xfId="8027" xr:uid="{00000000-0005-0000-0000-0000A91F0000}"/>
    <cellStyle name="Normal 2 6 7 4 2" xfId="8028" xr:uid="{00000000-0005-0000-0000-0000AA1F0000}"/>
    <cellStyle name="Normal 2 6 7 4 2 2" xfId="8029" xr:uid="{00000000-0005-0000-0000-0000AB1F0000}"/>
    <cellStyle name="Normal 2 6 7 4 2 3" xfId="8030" xr:uid="{00000000-0005-0000-0000-0000AC1F0000}"/>
    <cellStyle name="Normal 2 6 7 4 3" xfId="8031" xr:uid="{00000000-0005-0000-0000-0000AD1F0000}"/>
    <cellStyle name="Normal 2 6 7 4 4" xfId="8032" xr:uid="{00000000-0005-0000-0000-0000AE1F0000}"/>
    <cellStyle name="Normal 2 6 7 5" xfId="8033" xr:uid="{00000000-0005-0000-0000-0000AF1F0000}"/>
    <cellStyle name="Normal 2 6 7 5 2" xfId="8034" xr:uid="{00000000-0005-0000-0000-0000B01F0000}"/>
    <cellStyle name="Normal 2 6 7 5 2 2" xfId="8035" xr:uid="{00000000-0005-0000-0000-0000B11F0000}"/>
    <cellStyle name="Normal 2 6 7 5 2 3" xfId="8036" xr:uid="{00000000-0005-0000-0000-0000B21F0000}"/>
    <cellStyle name="Normal 2 6 7 5 3" xfId="8037" xr:uid="{00000000-0005-0000-0000-0000B31F0000}"/>
    <cellStyle name="Normal 2 6 7 5 4" xfId="8038" xr:uid="{00000000-0005-0000-0000-0000B41F0000}"/>
    <cellStyle name="Normal 2 6 7 6" xfId="8039" xr:uid="{00000000-0005-0000-0000-0000B51F0000}"/>
    <cellStyle name="Normal 2 6 7 6 2" xfId="8040" xr:uid="{00000000-0005-0000-0000-0000B61F0000}"/>
    <cellStyle name="Normal 2 6 7 6 3" xfId="8041" xr:uid="{00000000-0005-0000-0000-0000B71F0000}"/>
    <cellStyle name="Normal 2 6 7 7" xfId="8042" xr:uid="{00000000-0005-0000-0000-0000B81F0000}"/>
    <cellStyle name="Normal 2 6 7 8" xfId="8043" xr:uid="{00000000-0005-0000-0000-0000B91F0000}"/>
    <cellStyle name="Normal 2 6 8" xfId="8044" xr:uid="{00000000-0005-0000-0000-0000BA1F0000}"/>
    <cellStyle name="Normal 2 6 8 2" xfId="8045" xr:uid="{00000000-0005-0000-0000-0000BB1F0000}"/>
    <cellStyle name="Normal 2 6 8 2 2" xfId="8046" xr:uid="{00000000-0005-0000-0000-0000BC1F0000}"/>
    <cellStyle name="Normal 2 6 8 2 2 2" xfId="8047" xr:uid="{00000000-0005-0000-0000-0000BD1F0000}"/>
    <cellStyle name="Normal 2 6 8 2 2 3" xfId="8048" xr:uid="{00000000-0005-0000-0000-0000BE1F0000}"/>
    <cellStyle name="Normal 2 6 8 2 3" xfId="8049" xr:uid="{00000000-0005-0000-0000-0000BF1F0000}"/>
    <cellStyle name="Normal 2 6 8 2 4" xfId="8050" xr:uid="{00000000-0005-0000-0000-0000C01F0000}"/>
    <cellStyle name="Normal 2 6 8 3" xfId="8051" xr:uid="{00000000-0005-0000-0000-0000C11F0000}"/>
    <cellStyle name="Normal 2 6 8 3 2" xfId="8052" xr:uid="{00000000-0005-0000-0000-0000C21F0000}"/>
    <cellStyle name="Normal 2 6 8 3 2 2" xfId="8053" xr:uid="{00000000-0005-0000-0000-0000C31F0000}"/>
    <cellStyle name="Normal 2 6 8 3 2 3" xfId="8054" xr:uid="{00000000-0005-0000-0000-0000C41F0000}"/>
    <cellStyle name="Normal 2 6 8 3 3" xfId="8055" xr:uid="{00000000-0005-0000-0000-0000C51F0000}"/>
    <cellStyle name="Normal 2 6 8 3 4" xfId="8056" xr:uid="{00000000-0005-0000-0000-0000C61F0000}"/>
    <cellStyle name="Normal 2 6 8 4" xfId="8057" xr:uid="{00000000-0005-0000-0000-0000C71F0000}"/>
    <cellStyle name="Normal 2 6 8 4 2" xfId="8058" xr:uid="{00000000-0005-0000-0000-0000C81F0000}"/>
    <cellStyle name="Normal 2 6 8 4 2 2" xfId="8059" xr:uid="{00000000-0005-0000-0000-0000C91F0000}"/>
    <cellStyle name="Normal 2 6 8 4 2 3" xfId="8060" xr:uid="{00000000-0005-0000-0000-0000CA1F0000}"/>
    <cellStyle name="Normal 2 6 8 4 3" xfId="8061" xr:uid="{00000000-0005-0000-0000-0000CB1F0000}"/>
    <cellStyle name="Normal 2 6 8 4 4" xfId="8062" xr:uid="{00000000-0005-0000-0000-0000CC1F0000}"/>
    <cellStyle name="Normal 2 6 8 5" xfId="8063" xr:uid="{00000000-0005-0000-0000-0000CD1F0000}"/>
    <cellStyle name="Normal 2 6 8 5 2" xfId="8064" xr:uid="{00000000-0005-0000-0000-0000CE1F0000}"/>
    <cellStyle name="Normal 2 6 8 5 3" xfId="8065" xr:uid="{00000000-0005-0000-0000-0000CF1F0000}"/>
    <cellStyle name="Normal 2 6 8 6" xfId="8066" xr:uid="{00000000-0005-0000-0000-0000D01F0000}"/>
    <cellStyle name="Normal 2 6 8 7" xfId="8067" xr:uid="{00000000-0005-0000-0000-0000D11F0000}"/>
    <cellStyle name="Normal 2 6 9" xfId="8068" xr:uid="{00000000-0005-0000-0000-0000D21F0000}"/>
    <cellStyle name="Normal 2 6 9 2" xfId="8069" xr:uid="{00000000-0005-0000-0000-0000D31F0000}"/>
    <cellStyle name="Normal 2 6 9 2 2" xfId="8070" xr:uid="{00000000-0005-0000-0000-0000D41F0000}"/>
    <cellStyle name="Normal 2 6 9 2 3" xfId="8071" xr:uid="{00000000-0005-0000-0000-0000D51F0000}"/>
    <cellStyle name="Normal 2 6 9 3" xfId="8072" xr:uid="{00000000-0005-0000-0000-0000D61F0000}"/>
    <cellStyle name="Normal 2 6 9 4" xfId="8073" xr:uid="{00000000-0005-0000-0000-0000D71F0000}"/>
    <cellStyle name="Normal 2 7" xfId="8074" xr:uid="{00000000-0005-0000-0000-0000D81F0000}"/>
    <cellStyle name="Normal 2 7 2" xfId="8075" xr:uid="{00000000-0005-0000-0000-0000D91F0000}"/>
    <cellStyle name="Normal 2 7 2 10" xfId="8076" xr:uid="{00000000-0005-0000-0000-0000DA1F0000}"/>
    <cellStyle name="Normal 2 7 2 2" xfId="8077" xr:uid="{00000000-0005-0000-0000-0000DB1F0000}"/>
    <cellStyle name="Normal 2 7 2 2 2" xfId="8078" xr:uid="{00000000-0005-0000-0000-0000DC1F0000}"/>
    <cellStyle name="Normal 2 7 2 2 2 2" xfId="8079" xr:uid="{00000000-0005-0000-0000-0000DD1F0000}"/>
    <cellStyle name="Normal 2 7 2 2 2 2 2" xfId="8080" xr:uid="{00000000-0005-0000-0000-0000DE1F0000}"/>
    <cellStyle name="Normal 2 7 2 2 2 2 3" xfId="8081" xr:uid="{00000000-0005-0000-0000-0000DF1F0000}"/>
    <cellStyle name="Normal 2 7 2 2 2 3" xfId="8082" xr:uid="{00000000-0005-0000-0000-0000E01F0000}"/>
    <cellStyle name="Normal 2 7 2 2 2 4" xfId="8083" xr:uid="{00000000-0005-0000-0000-0000E11F0000}"/>
    <cellStyle name="Normal 2 7 2 2 2 5" xfId="8084" xr:uid="{00000000-0005-0000-0000-0000E21F0000}"/>
    <cellStyle name="Normal 2 7 2 2 3" xfId="8085" xr:uid="{00000000-0005-0000-0000-0000E31F0000}"/>
    <cellStyle name="Normal 2 7 2 2 3 2" xfId="8086" xr:uid="{00000000-0005-0000-0000-0000E41F0000}"/>
    <cellStyle name="Normal 2 7 2 2 3 2 2" xfId="8087" xr:uid="{00000000-0005-0000-0000-0000E51F0000}"/>
    <cellStyle name="Normal 2 7 2 2 3 2 3" xfId="8088" xr:uid="{00000000-0005-0000-0000-0000E61F0000}"/>
    <cellStyle name="Normal 2 7 2 2 3 3" xfId="8089" xr:uid="{00000000-0005-0000-0000-0000E71F0000}"/>
    <cellStyle name="Normal 2 7 2 2 3 4" xfId="8090" xr:uid="{00000000-0005-0000-0000-0000E81F0000}"/>
    <cellStyle name="Normal 2 7 2 2 4" xfId="8091" xr:uid="{00000000-0005-0000-0000-0000E91F0000}"/>
    <cellStyle name="Normal 2 7 2 2 4 2" xfId="8092" xr:uid="{00000000-0005-0000-0000-0000EA1F0000}"/>
    <cellStyle name="Normal 2 7 2 2 4 2 2" xfId="8093" xr:uid="{00000000-0005-0000-0000-0000EB1F0000}"/>
    <cellStyle name="Normal 2 7 2 2 4 2 3" xfId="8094" xr:uid="{00000000-0005-0000-0000-0000EC1F0000}"/>
    <cellStyle name="Normal 2 7 2 2 4 3" xfId="8095" xr:uid="{00000000-0005-0000-0000-0000ED1F0000}"/>
    <cellStyle name="Normal 2 7 2 2 4 4" xfId="8096" xr:uid="{00000000-0005-0000-0000-0000EE1F0000}"/>
    <cellStyle name="Normal 2 7 2 2 5" xfId="8097" xr:uid="{00000000-0005-0000-0000-0000EF1F0000}"/>
    <cellStyle name="Normal 2 7 2 2 5 2" xfId="8098" xr:uid="{00000000-0005-0000-0000-0000F01F0000}"/>
    <cellStyle name="Normal 2 7 2 2 5 3" xfId="8099" xr:uid="{00000000-0005-0000-0000-0000F11F0000}"/>
    <cellStyle name="Normal 2 7 2 2 6" xfId="8100" xr:uid="{00000000-0005-0000-0000-0000F21F0000}"/>
    <cellStyle name="Normal 2 7 2 2 7" xfId="8101" xr:uid="{00000000-0005-0000-0000-0000F31F0000}"/>
    <cellStyle name="Normal 2 7 2 3" xfId="8102" xr:uid="{00000000-0005-0000-0000-0000F41F0000}"/>
    <cellStyle name="Normal 2 7 2 4" xfId="8103" xr:uid="{00000000-0005-0000-0000-0000F51F0000}"/>
    <cellStyle name="Normal 2 7 2 4 2" xfId="8104" xr:uid="{00000000-0005-0000-0000-0000F61F0000}"/>
    <cellStyle name="Normal 2 7 2 4 2 2" xfId="8105" xr:uid="{00000000-0005-0000-0000-0000F71F0000}"/>
    <cellStyle name="Normal 2 7 2 4 2 3" xfId="8106" xr:uid="{00000000-0005-0000-0000-0000F81F0000}"/>
    <cellStyle name="Normal 2 7 2 4 3" xfId="8107" xr:uid="{00000000-0005-0000-0000-0000F91F0000}"/>
    <cellStyle name="Normal 2 7 2 4 4" xfId="8108" xr:uid="{00000000-0005-0000-0000-0000FA1F0000}"/>
    <cellStyle name="Normal 2 7 2 5" xfId="8109" xr:uid="{00000000-0005-0000-0000-0000FB1F0000}"/>
    <cellStyle name="Normal 2 7 2 5 2" xfId="8110" xr:uid="{00000000-0005-0000-0000-0000FC1F0000}"/>
    <cellStyle name="Normal 2 7 2 5 2 2" xfId="8111" xr:uid="{00000000-0005-0000-0000-0000FD1F0000}"/>
    <cellStyle name="Normal 2 7 2 5 2 3" xfId="8112" xr:uid="{00000000-0005-0000-0000-0000FE1F0000}"/>
    <cellStyle name="Normal 2 7 2 5 3" xfId="8113" xr:uid="{00000000-0005-0000-0000-0000FF1F0000}"/>
    <cellStyle name="Normal 2 7 2 5 4" xfId="8114" xr:uid="{00000000-0005-0000-0000-000000200000}"/>
    <cellStyle name="Normal 2 7 2 6" xfId="8115" xr:uid="{00000000-0005-0000-0000-000001200000}"/>
    <cellStyle name="Normal 2 7 2 6 2" xfId="8116" xr:uid="{00000000-0005-0000-0000-000002200000}"/>
    <cellStyle name="Normal 2 7 2 6 2 2" xfId="8117" xr:uid="{00000000-0005-0000-0000-000003200000}"/>
    <cellStyle name="Normal 2 7 2 6 2 3" xfId="8118" xr:uid="{00000000-0005-0000-0000-000004200000}"/>
    <cellStyle name="Normal 2 7 2 6 3" xfId="8119" xr:uid="{00000000-0005-0000-0000-000005200000}"/>
    <cellStyle name="Normal 2 7 2 6 4" xfId="8120" xr:uid="{00000000-0005-0000-0000-000006200000}"/>
    <cellStyle name="Normal 2 7 2 7" xfId="8121" xr:uid="{00000000-0005-0000-0000-000007200000}"/>
    <cellStyle name="Normal 2 7 2 7 2" xfId="8122" xr:uid="{00000000-0005-0000-0000-000008200000}"/>
    <cellStyle name="Normal 2 7 2 7 3" xfId="8123" xr:uid="{00000000-0005-0000-0000-000009200000}"/>
    <cellStyle name="Normal 2 7 2 8" xfId="8124" xr:uid="{00000000-0005-0000-0000-00000A200000}"/>
    <cellStyle name="Normal 2 7 2 9" xfId="8125" xr:uid="{00000000-0005-0000-0000-00000B200000}"/>
    <cellStyle name="Normal 2 7 3" xfId="8126" xr:uid="{00000000-0005-0000-0000-00000C200000}"/>
    <cellStyle name="Normal 2 7 3 2" xfId="8127" xr:uid="{00000000-0005-0000-0000-00000D200000}"/>
    <cellStyle name="Normal 2 7 3 3" xfId="8128" xr:uid="{00000000-0005-0000-0000-00000E200000}"/>
    <cellStyle name="Normal 2 7 4" xfId="8129" xr:uid="{00000000-0005-0000-0000-00000F200000}"/>
    <cellStyle name="Normal 2 7 4 2" xfId="8130" xr:uid="{00000000-0005-0000-0000-000010200000}"/>
    <cellStyle name="Normal 2 7 4 2 2" xfId="8131" xr:uid="{00000000-0005-0000-0000-000011200000}"/>
    <cellStyle name="Normal 2 7 4 2 2 2" xfId="8132" xr:uid="{00000000-0005-0000-0000-000012200000}"/>
    <cellStyle name="Normal 2 7 4 2 2 2 2" xfId="8133" xr:uid="{00000000-0005-0000-0000-000013200000}"/>
    <cellStyle name="Normal 2 7 4 2 2 2 3" xfId="8134" xr:uid="{00000000-0005-0000-0000-000014200000}"/>
    <cellStyle name="Normal 2 7 4 2 2 3" xfId="8135" xr:uid="{00000000-0005-0000-0000-000015200000}"/>
    <cellStyle name="Normal 2 7 4 2 2 4" xfId="8136" xr:uid="{00000000-0005-0000-0000-000016200000}"/>
    <cellStyle name="Normal 2 7 4 2 3" xfId="8137" xr:uid="{00000000-0005-0000-0000-000017200000}"/>
    <cellStyle name="Normal 2 7 4 2 3 2" xfId="8138" xr:uid="{00000000-0005-0000-0000-000018200000}"/>
    <cellStyle name="Normal 2 7 4 2 3 2 2" xfId="8139" xr:uid="{00000000-0005-0000-0000-000019200000}"/>
    <cellStyle name="Normal 2 7 4 2 3 2 3" xfId="8140" xr:uid="{00000000-0005-0000-0000-00001A200000}"/>
    <cellStyle name="Normal 2 7 4 2 3 3" xfId="8141" xr:uid="{00000000-0005-0000-0000-00001B200000}"/>
    <cellStyle name="Normal 2 7 4 2 3 4" xfId="8142" xr:uid="{00000000-0005-0000-0000-00001C200000}"/>
    <cellStyle name="Normal 2 7 4 2 4" xfId="8143" xr:uid="{00000000-0005-0000-0000-00001D200000}"/>
    <cellStyle name="Normal 2 7 4 2 4 2" xfId="8144" xr:uid="{00000000-0005-0000-0000-00001E200000}"/>
    <cellStyle name="Normal 2 7 4 2 4 2 2" xfId="8145" xr:uid="{00000000-0005-0000-0000-00001F200000}"/>
    <cellStyle name="Normal 2 7 4 2 4 2 3" xfId="8146" xr:uid="{00000000-0005-0000-0000-000020200000}"/>
    <cellStyle name="Normal 2 7 4 2 4 3" xfId="8147" xr:uid="{00000000-0005-0000-0000-000021200000}"/>
    <cellStyle name="Normal 2 7 4 2 4 4" xfId="8148" xr:uid="{00000000-0005-0000-0000-000022200000}"/>
    <cellStyle name="Normal 2 7 4 2 5" xfId="8149" xr:uid="{00000000-0005-0000-0000-000023200000}"/>
    <cellStyle name="Normal 2 7 4 2 5 2" xfId="8150" xr:uid="{00000000-0005-0000-0000-000024200000}"/>
    <cellStyle name="Normal 2 7 4 2 5 3" xfId="8151" xr:uid="{00000000-0005-0000-0000-000025200000}"/>
    <cellStyle name="Normal 2 7 4 2 6" xfId="8152" xr:uid="{00000000-0005-0000-0000-000026200000}"/>
    <cellStyle name="Normal 2 7 4 2 7" xfId="8153" xr:uid="{00000000-0005-0000-0000-000027200000}"/>
    <cellStyle name="Normal 2 7 4 3" xfId="8154" xr:uid="{00000000-0005-0000-0000-000028200000}"/>
    <cellStyle name="Normal 2 7 4 3 2" xfId="8155" xr:uid="{00000000-0005-0000-0000-000029200000}"/>
    <cellStyle name="Normal 2 7 4 3 2 2" xfId="8156" xr:uid="{00000000-0005-0000-0000-00002A200000}"/>
    <cellStyle name="Normal 2 7 4 3 2 3" xfId="8157" xr:uid="{00000000-0005-0000-0000-00002B200000}"/>
    <cellStyle name="Normal 2 7 4 3 3" xfId="8158" xr:uid="{00000000-0005-0000-0000-00002C200000}"/>
    <cellStyle name="Normal 2 7 4 3 4" xfId="8159" xr:uid="{00000000-0005-0000-0000-00002D200000}"/>
    <cellStyle name="Normal 2 7 4 4" xfId="8160" xr:uid="{00000000-0005-0000-0000-00002E200000}"/>
    <cellStyle name="Normal 2 7 4 4 2" xfId="8161" xr:uid="{00000000-0005-0000-0000-00002F200000}"/>
    <cellStyle name="Normal 2 7 4 4 2 2" xfId="8162" xr:uid="{00000000-0005-0000-0000-000030200000}"/>
    <cellStyle name="Normal 2 7 4 4 2 3" xfId="8163" xr:uid="{00000000-0005-0000-0000-000031200000}"/>
    <cellStyle name="Normal 2 7 4 4 3" xfId="8164" xr:uid="{00000000-0005-0000-0000-000032200000}"/>
    <cellStyle name="Normal 2 7 4 4 4" xfId="8165" xr:uid="{00000000-0005-0000-0000-000033200000}"/>
    <cellStyle name="Normal 2 7 4 5" xfId="8166" xr:uid="{00000000-0005-0000-0000-000034200000}"/>
    <cellStyle name="Normal 2 7 4 5 2" xfId="8167" xr:uid="{00000000-0005-0000-0000-000035200000}"/>
    <cellStyle name="Normal 2 7 4 5 2 2" xfId="8168" xr:uid="{00000000-0005-0000-0000-000036200000}"/>
    <cellStyle name="Normal 2 7 4 5 2 3" xfId="8169" xr:uid="{00000000-0005-0000-0000-000037200000}"/>
    <cellStyle name="Normal 2 7 4 5 3" xfId="8170" xr:uid="{00000000-0005-0000-0000-000038200000}"/>
    <cellStyle name="Normal 2 7 4 5 4" xfId="8171" xr:uid="{00000000-0005-0000-0000-000039200000}"/>
    <cellStyle name="Normal 2 7 4 6" xfId="8172" xr:uid="{00000000-0005-0000-0000-00003A200000}"/>
    <cellStyle name="Normal 2 7 4 6 2" xfId="8173" xr:uid="{00000000-0005-0000-0000-00003B200000}"/>
    <cellStyle name="Normal 2 7 4 6 3" xfId="8174" xr:uid="{00000000-0005-0000-0000-00003C200000}"/>
    <cellStyle name="Normal 2 7 4 7" xfId="8175" xr:uid="{00000000-0005-0000-0000-00003D200000}"/>
    <cellStyle name="Normal 2 7 4 8" xfId="8176" xr:uid="{00000000-0005-0000-0000-00003E200000}"/>
    <cellStyle name="Normal 2 7 4 9" xfId="8177" xr:uid="{00000000-0005-0000-0000-00003F200000}"/>
    <cellStyle name="Normal 2 7 5" xfId="8178" xr:uid="{00000000-0005-0000-0000-000040200000}"/>
    <cellStyle name="Normal 2 7 6" xfId="8179" xr:uid="{00000000-0005-0000-0000-000041200000}"/>
    <cellStyle name="Normal 2 7 7" xfId="8180" xr:uid="{00000000-0005-0000-0000-000042200000}"/>
    <cellStyle name="Normal 2 7 8" xfId="8181" xr:uid="{00000000-0005-0000-0000-000043200000}"/>
    <cellStyle name="Normal 2 7 9" xfId="43986" xr:uid="{00000000-0005-0000-0000-000044200000}"/>
    <cellStyle name="Normal 2 8" xfId="8182" xr:uid="{00000000-0005-0000-0000-000045200000}"/>
    <cellStyle name="Normal 2 8 2" xfId="8183" xr:uid="{00000000-0005-0000-0000-000046200000}"/>
    <cellStyle name="Normal 2 8 3" xfId="8184" xr:uid="{00000000-0005-0000-0000-000047200000}"/>
    <cellStyle name="Normal 2 9" xfId="8185" xr:uid="{00000000-0005-0000-0000-000048200000}"/>
    <cellStyle name="Normal 2 9 10" xfId="8186" xr:uid="{00000000-0005-0000-0000-000049200000}"/>
    <cellStyle name="Normal 2 9 11" xfId="43987" xr:uid="{00000000-0005-0000-0000-00004A200000}"/>
    <cellStyle name="Normal 2 9 2" xfId="8187" xr:uid="{00000000-0005-0000-0000-00004B200000}"/>
    <cellStyle name="Normal 2 9 2 2" xfId="8188" xr:uid="{00000000-0005-0000-0000-00004C200000}"/>
    <cellStyle name="Normal 2 9 2 2 2" xfId="8189" xr:uid="{00000000-0005-0000-0000-00004D200000}"/>
    <cellStyle name="Normal 2 9 2 2 2 2" xfId="8190" xr:uid="{00000000-0005-0000-0000-00004E200000}"/>
    <cellStyle name="Normal 2 9 2 2 2 2 2" xfId="8191" xr:uid="{00000000-0005-0000-0000-00004F200000}"/>
    <cellStyle name="Normal 2 9 2 2 2 2 3" xfId="8192" xr:uid="{00000000-0005-0000-0000-000050200000}"/>
    <cellStyle name="Normal 2 9 2 2 2 3" xfId="8193" xr:uid="{00000000-0005-0000-0000-000051200000}"/>
    <cellStyle name="Normal 2 9 2 2 2 4" xfId="8194" xr:uid="{00000000-0005-0000-0000-000052200000}"/>
    <cellStyle name="Normal 2 9 2 2 3" xfId="8195" xr:uid="{00000000-0005-0000-0000-000053200000}"/>
    <cellStyle name="Normal 2 9 2 2 3 2" xfId="8196" xr:uid="{00000000-0005-0000-0000-000054200000}"/>
    <cellStyle name="Normal 2 9 2 2 3 2 2" xfId="8197" xr:uid="{00000000-0005-0000-0000-000055200000}"/>
    <cellStyle name="Normal 2 9 2 2 3 2 3" xfId="8198" xr:uid="{00000000-0005-0000-0000-000056200000}"/>
    <cellStyle name="Normal 2 9 2 2 3 3" xfId="8199" xr:uid="{00000000-0005-0000-0000-000057200000}"/>
    <cellStyle name="Normal 2 9 2 2 3 4" xfId="8200" xr:uid="{00000000-0005-0000-0000-000058200000}"/>
    <cellStyle name="Normal 2 9 2 2 4" xfId="8201" xr:uid="{00000000-0005-0000-0000-000059200000}"/>
    <cellStyle name="Normal 2 9 2 2 4 2" xfId="8202" xr:uid="{00000000-0005-0000-0000-00005A200000}"/>
    <cellStyle name="Normal 2 9 2 2 4 2 2" xfId="8203" xr:uid="{00000000-0005-0000-0000-00005B200000}"/>
    <cellStyle name="Normal 2 9 2 2 4 2 3" xfId="8204" xr:uid="{00000000-0005-0000-0000-00005C200000}"/>
    <cellStyle name="Normal 2 9 2 2 4 3" xfId="8205" xr:uid="{00000000-0005-0000-0000-00005D200000}"/>
    <cellStyle name="Normal 2 9 2 2 4 4" xfId="8206" xr:uid="{00000000-0005-0000-0000-00005E200000}"/>
    <cellStyle name="Normal 2 9 2 2 5" xfId="8207" xr:uid="{00000000-0005-0000-0000-00005F200000}"/>
    <cellStyle name="Normal 2 9 2 2 5 2" xfId="8208" xr:uid="{00000000-0005-0000-0000-000060200000}"/>
    <cellStyle name="Normal 2 9 2 2 5 3" xfId="8209" xr:uid="{00000000-0005-0000-0000-000061200000}"/>
    <cellStyle name="Normal 2 9 2 2 6" xfId="8210" xr:uid="{00000000-0005-0000-0000-000062200000}"/>
    <cellStyle name="Normal 2 9 2 2 7" xfId="8211" xr:uid="{00000000-0005-0000-0000-000063200000}"/>
    <cellStyle name="Normal 2 9 2 3" xfId="8212" xr:uid="{00000000-0005-0000-0000-000064200000}"/>
    <cellStyle name="Normal 2 9 2 3 2" xfId="8213" xr:uid="{00000000-0005-0000-0000-000065200000}"/>
    <cellStyle name="Normal 2 9 2 3 2 2" xfId="8214" xr:uid="{00000000-0005-0000-0000-000066200000}"/>
    <cellStyle name="Normal 2 9 2 3 2 3" xfId="8215" xr:uid="{00000000-0005-0000-0000-000067200000}"/>
    <cellStyle name="Normal 2 9 2 3 3" xfId="8216" xr:uid="{00000000-0005-0000-0000-000068200000}"/>
    <cellStyle name="Normal 2 9 2 3 4" xfId="8217" xr:uid="{00000000-0005-0000-0000-000069200000}"/>
    <cellStyle name="Normal 2 9 2 4" xfId="8218" xr:uid="{00000000-0005-0000-0000-00006A200000}"/>
    <cellStyle name="Normal 2 9 2 4 2" xfId="8219" xr:uid="{00000000-0005-0000-0000-00006B200000}"/>
    <cellStyle name="Normal 2 9 2 4 2 2" xfId="8220" xr:uid="{00000000-0005-0000-0000-00006C200000}"/>
    <cellStyle name="Normal 2 9 2 4 2 3" xfId="8221" xr:uid="{00000000-0005-0000-0000-00006D200000}"/>
    <cellStyle name="Normal 2 9 2 4 3" xfId="8222" xr:uid="{00000000-0005-0000-0000-00006E200000}"/>
    <cellStyle name="Normal 2 9 2 4 4" xfId="8223" xr:uid="{00000000-0005-0000-0000-00006F200000}"/>
    <cellStyle name="Normal 2 9 2 5" xfId="8224" xr:uid="{00000000-0005-0000-0000-000070200000}"/>
    <cellStyle name="Normal 2 9 2 5 2" xfId="8225" xr:uid="{00000000-0005-0000-0000-000071200000}"/>
    <cellStyle name="Normal 2 9 2 5 2 2" xfId="8226" xr:uid="{00000000-0005-0000-0000-000072200000}"/>
    <cellStyle name="Normal 2 9 2 5 2 3" xfId="8227" xr:uid="{00000000-0005-0000-0000-000073200000}"/>
    <cellStyle name="Normal 2 9 2 5 3" xfId="8228" xr:uid="{00000000-0005-0000-0000-000074200000}"/>
    <cellStyle name="Normal 2 9 2 5 4" xfId="8229" xr:uid="{00000000-0005-0000-0000-000075200000}"/>
    <cellStyle name="Normal 2 9 2 6" xfId="8230" xr:uid="{00000000-0005-0000-0000-000076200000}"/>
    <cellStyle name="Normal 2 9 2 6 2" xfId="8231" xr:uid="{00000000-0005-0000-0000-000077200000}"/>
    <cellStyle name="Normal 2 9 2 6 3" xfId="8232" xr:uid="{00000000-0005-0000-0000-000078200000}"/>
    <cellStyle name="Normal 2 9 2 7" xfId="8233" xr:uid="{00000000-0005-0000-0000-000079200000}"/>
    <cellStyle name="Normal 2 9 2 8" xfId="8234" xr:uid="{00000000-0005-0000-0000-00007A200000}"/>
    <cellStyle name="Normal 2 9 2 9" xfId="8235" xr:uid="{00000000-0005-0000-0000-00007B200000}"/>
    <cellStyle name="Normal 2 9 3" xfId="8236" xr:uid="{00000000-0005-0000-0000-00007C200000}"/>
    <cellStyle name="Normal 2 9 3 2" xfId="8237" xr:uid="{00000000-0005-0000-0000-00007D200000}"/>
    <cellStyle name="Normal 2 9 3 2 2" xfId="8238" xr:uid="{00000000-0005-0000-0000-00007E200000}"/>
    <cellStyle name="Normal 2 9 3 2 2 2" xfId="8239" xr:uid="{00000000-0005-0000-0000-00007F200000}"/>
    <cellStyle name="Normal 2 9 3 2 2 3" xfId="8240" xr:uid="{00000000-0005-0000-0000-000080200000}"/>
    <cellStyle name="Normal 2 9 3 2 3" xfId="8241" xr:uid="{00000000-0005-0000-0000-000081200000}"/>
    <cellStyle name="Normal 2 9 3 2 4" xfId="8242" xr:uid="{00000000-0005-0000-0000-000082200000}"/>
    <cellStyle name="Normal 2 9 3 3" xfId="8243" xr:uid="{00000000-0005-0000-0000-000083200000}"/>
    <cellStyle name="Normal 2 9 3 3 2" xfId="8244" xr:uid="{00000000-0005-0000-0000-000084200000}"/>
    <cellStyle name="Normal 2 9 3 3 2 2" xfId="8245" xr:uid="{00000000-0005-0000-0000-000085200000}"/>
    <cellStyle name="Normal 2 9 3 3 2 3" xfId="8246" xr:uid="{00000000-0005-0000-0000-000086200000}"/>
    <cellStyle name="Normal 2 9 3 3 3" xfId="8247" xr:uid="{00000000-0005-0000-0000-000087200000}"/>
    <cellStyle name="Normal 2 9 3 3 4" xfId="8248" xr:uid="{00000000-0005-0000-0000-000088200000}"/>
    <cellStyle name="Normal 2 9 3 4" xfId="8249" xr:uid="{00000000-0005-0000-0000-000089200000}"/>
    <cellStyle name="Normal 2 9 3 4 2" xfId="8250" xr:uid="{00000000-0005-0000-0000-00008A200000}"/>
    <cellStyle name="Normal 2 9 3 4 2 2" xfId="8251" xr:uid="{00000000-0005-0000-0000-00008B200000}"/>
    <cellStyle name="Normal 2 9 3 4 2 3" xfId="8252" xr:uid="{00000000-0005-0000-0000-00008C200000}"/>
    <cellStyle name="Normal 2 9 3 4 3" xfId="8253" xr:uid="{00000000-0005-0000-0000-00008D200000}"/>
    <cellStyle name="Normal 2 9 3 4 4" xfId="8254" xr:uid="{00000000-0005-0000-0000-00008E200000}"/>
    <cellStyle name="Normal 2 9 3 5" xfId="8255" xr:uid="{00000000-0005-0000-0000-00008F200000}"/>
    <cellStyle name="Normal 2 9 3 5 2" xfId="8256" xr:uid="{00000000-0005-0000-0000-000090200000}"/>
    <cellStyle name="Normal 2 9 3 5 3" xfId="8257" xr:uid="{00000000-0005-0000-0000-000091200000}"/>
    <cellStyle name="Normal 2 9 3 6" xfId="8258" xr:uid="{00000000-0005-0000-0000-000092200000}"/>
    <cellStyle name="Normal 2 9 3 7" xfId="8259" xr:uid="{00000000-0005-0000-0000-000093200000}"/>
    <cellStyle name="Normal 2 9 4" xfId="8260" xr:uid="{00000000-0005-0000-0000-000094200000}"/>
    <cellStyle name="Normal 2 9 4 2" xfId="8261" xr:uid="{00000000-0005-0000-0000-000095200000}"/>
    <cellStyle name="Normal 2 9 4 2 2" xfId="8262" xr:uid="{00000000-0005-0000-0000-000096200000}"/>
    <cellStyle name="Normal 2 9 4 2 3" xfId="8263" xr:uid="{00000000-0005-0000-0000-000097200000}"/>
    <cellStyle name="Normal 2 9 4 3" xfId="8264" xr:uid="{00000000-0005-0000-0000-000098200000}"/>
    <cellStyle name="Normal 2 9 4 4" xfId="8265" xr:uid="{00000000-0005-0000-0000-000099200000}"/>
    <cellStyle name="Normal 2 9 5" xfId="8266" xr:uid="{00000000-0005-0000-0000-00009A200000}"/>
    <cellStyle name="Normal 2 9 5 2" xfId="8267" xr:uid="{00000000-0005-0000-0000-00009B200000}"/>
    <cellStyle name="Normal 2 9 5 2 2" xfId="8268" xr:uid="{00000000-0005-0000-0000-00009C200000}"/>
    <cellStyle name="Normal 2 9 5 2 3" xfId="8269" xr:uid="{00000000-0005-0000-0000-00009D200000}"/>
    <cellStyle name="Normal 2 9 5 3" xfId="8270" xr:uid="{00000000-0005-0000-0000-00009E200000}"/>
    <cellStyle name="Normal 2 9 5 4" xfId="8271" xr:uid="{00000000-0005-0000-0000-00009F200000}"/>
    <cellStyle name="Normal 2 9 6" xfId="8272" xr:uid="{00000000-0005-0000-0000-0000A0200000}"/>
    <cellStyle name="Normal 2 9 6 2" xfId="8273" xr:uid="{00000000-0005-0000-0000-0000A1200000}"/>
    <cellStyle name="Normal 2 9 6 2 2" xfId="8274" xr:uid="{00000000-0005-0000-0000-0000A2200000}"/>
    <cellStyle name="Normal 2 9 6 2 3" xfId="8275" xr:uid="{00000000-0005-0000-0000-0000A3200000}"/>
    <cellStyle name="Normal 2 9 6 3" xfId="8276" xr:uid="{00000000-0005-0000-0000-0000A4200000}"/>
    <cellStyle name="Normal 2 9 6 4" xfId="8277" xr:uid="{00000000-0005-0000-0000-0000A5200000}"/>
    <cellStyle name="Normal 2 9 7" xfId="8278" xr:uid="{00000000-0005-0000-0000-0000A6200000}"/>
    <cellStyle name="Normal 2 9 7 2" xfId="8279" xr:uid="{00000000-0005-0000-0000-0000A7200000}"/>
    <cellStyle name="Normal 2 9 7 3" xfId="8280" xr:uid="{00000000-0005-0000-0000-0000A8200000}"/>
    <cellStyle name="Normal 2 9 8" xfId="8281" xr:uid="{00000000-0005-0000-0000-0000A9200000}"/>
    <cellStyle name="Normal 2 9 9" xfId="8282" xr:uid="{00000000-0005-0000-0000-0000AA200000}"/>
    <cellStyle name="Normal 2_1ª Reprogramação PAC - SES - Interceptores e Redes Coletoras Rev 00" xfId="8283" xr:uid="{00000000-0005-0000-0000-0000AB200000}"/>
    <cellStyle name="Normal 20" xfId="8284" xr:uid="{00000000-0005-0000-0000-0000AC200000}"/>
    <cellStyle name="Normal 20 2" xfId="8285" xr:uid="{00000000-0005-0000-0000-0000AD200000}"/>
    <cellStyle name="Normal 20 2 2" xfId="8286" xr:uid="{00000000-0005-0000-0000-0000AE200000}"/>
    <cellStyle name="Normal 20 2 2 2" xfId="8287" xr:uid="{00000000-0005-0000-0000-0000AF200000}"/>
    <cellStyle name="Normal 20 2 2 3" xfId="8288" xr:uid="{00000000-0005-0000-0000-0000B0200000}"/>
    <cellStyle name="Normal 20 2 3" xfId="8289" xr:uid="{00000000-0005-0000-0000-0000B1200000}"/>
    <cellStyle name="Normal 20 2 4" xfId="8290" xr:uid="{00000000-0005-0000-0000-0000B2200000}"/>
    <cellStyle name="Normal 20 3" xfId="8291" xr:uid="{00000000-0005-0000-0000-0000B3200000}"/>
    <cellStyle name="Normal 20 3 2" xfId="8292" xr:uid="{00000000-0005-0000-0000-0000B4200000}"/>
    <cellStyle name="Normal 20 3 2 2" xfId="8293" xr:uid="{00000000-0005-0000-0000-0000B5200000}"/>
    <cellStyle name="Normal 20 3 2 3" xfId="8294" xr:uid="{00000000-0005-0000-0000-0000B6200000}"/>
    <cellStyle name="Normal 20 3 3" xfId="8295" xr:uid="{00000000-0005-0000-0000-0000B7200000}"/>
    <cellStyle name="Normal 20 3 3 2" xfId="8296" xr:uid="{00000000-0005-0000-0000-0000B8200000}"/>
    <cellStyle name="Normal 20 3 4" xfId="8297" xr:uid="{00000000-0005-0000-0000-0000B9200000}"/>
    <cellStyle name="Normal 20 3 5" xfId="8298" xr:uid="{00000000-0005-0000-0000-0000BA200000}"/>
    <cellStyle name="Normal 20 4" xfId="8299" xr:uid="{00000000-0005-0000-0000-0000BB200000}"/>
    <cellStyle name="Normal 20 4 2" xfId="8300" xr:uid="{00000000-0005-0000-0000-0000BC200000}"/>
    <cellStyle name="Normal 20 5" xfId="8301" xr:uid="{00000000-0005-0000-0000-0000BD200000}"/>
    <cellStyle name="Normal 20 6" xfId="8302" xr:uid="{00000000-0005-0000-0000-0000BE200000}"/>
    <cellStyle name="Normal 21" xfId="8303" xr:uid="{00000000-0005-0000-0000-0000BF200000}"/>
    <cellStyle name="Normal 21 2" xfId="8304" xr:uid="{00000000-0005-0000-0000-0000C0200000}"/>
    <cellStyle name="Normal 21 3" xfId="8305" xr:uid="{00000000-0005-0000-0000-0000C1200000}"/>
    <cellStyle name="Normal 21 4" xfId="8306" xr:uid="{00000000-0005-0000-0000-0000C2200000}"/>
    <cellStyle name="Normal 21 5" xfId="8307" xr:uid="{00000000-0005-0000-0000-0000C3200000}"/>
    <cellStyle name="Normal 22" xfId="8308" xr:uid="{00000000-0005-0000-0000-0000C4200000}"/>
    <cellStyle name="Normal 22 10" xfId="8309" xr:uid="{00000000-0005-0000-0000-0000C5200000}"/>
    <cellStyle name="Normal 22 11" xfId="8310" xr:uid="{00000000-0005-0000-0000-0000C6200000}"/>
    <cellStyle name="Normal 22 12" xfId="8311" xr:uid="{00000000-0005-0000-0000-0000C7200000}"/>
    <cellStyle name="Normal 22 13" xfId="8312" xr:uid="{00000000-0005-0000-0000-0000C8200000}"/>
    <cellStyle name="Normal 22 2" xfId="8313" xr:uid="{00000000-0005-0000-0000-0000C9200000}"/>
    <cellStyle name="Normal 22 2 10" xfId="8314" xr:uid="{00000000-0005-0000-0000-0000CA200000}"/>
    <cellStyle name="Normal 22 2 11" xfId="8315" xr:uid="{00000000-0005-0000-0000-0000CB200000}"/>
    <cellStyle name="Normal 22 2 12" xfId="8316" xr:uid="{00000000-0005-0000-0000-0000CC200000}"/>
    <cellStyle name="Normal 22 2 2" xfId="8317" xr:uid="{00000000-0005-0000-0000-0000CD200000}"/>
    <cellStyle name="Normal 22 2 3" xfId="8318" xr:uid="{00000000-0005-0000-0000-0000CE200000}"/>
    <cellStyle name="Normal 22 2 3 2" xfId="8319" xr:uid="{00000000-0005-0000-0000-0000CF200000}"/>
    <cellStyle name="Normal 22 2 3 2 2" xfId="8320" xr:uid="{00000000-0005-0000-0000-0000D0200000}"/>
    <cellStyle name="Normal 22 2 3 2 2 2" xfId="8321" xr:uid="{00000000-0005-0000-0000-0000D1200000}"/>
    <cellStyle name="Normal 22 2 3 2 2 2 2" xfId="8322" xr:uid="{00000000-0005-0000-0000-0000D2200000}"/>
    <cellStyle name="Normal 22 2 3 2 2 2 3" xfId="8323" xr:uid="{00000000-0005-0000-0000-0000D3200000}"/>
    <cellStyle name="Normal 22 2 3 2 2 3" xfId="8324" xr:uid="{00000000-0005-0000-0000-0000D4200000}"/>
    <cellStyle name="Normal 22 2 3 2 2 4" xfId="8325" xr:uid="{00000000-0005-0000-0000-0000D5200000}"/>
    <cellStyle name="Normal 22 2 3 2 3" xfId="8326" xr:uid="{00000000-0005-0000-0000-0000D6200000}"/>
    <cellStyle name="Normal 22 2 3 2 3 2" xfId="8327" xr:uid="{00000000-0005-0000-0000-0000D7200000}"/>
    <cellStyle name="Normal 22 2 3 2 3 2 2" xfId="8328" xr:uid="{00000000-0005-0000-0000-0000D8200000}"/>
    <cellStyle name="Normal 22 2 3 2 3 2 3" xfId="8329" xr:uid="{00000000-0005-0000-0000-0000D9200000}"/>
    <cellStyle name="Normal 22 2 3 2 3 3" xfId="8330" xr:uid="{00000000-0005-0000-0000-0000DA200000}"/>
    <cellStyle name="Normal 22 2 3 2 3 4" xfId="8331" xr:uid="{00000000-0005-0000-0000-0000DB200000}"/>
    <cellStyle name="Normal 22 2 3 2 4" xfId="8332" xr:uid="{00000000-0005-0000-0000-0000DC200000}"/>
    <cellStyle name="Normal 22 2 3 2 4 2" xfId="8333" xr:uid="{00000000-0005-0000-0000-0000DD200000}"/>
    <cellStyle name="Normal 22 2 3 2 4 2 2" xfId="8334" xr:uid="{00000000-0005-0000-0000-0000DE200000}"/>
    <cellStyle name="Normal 22 2 3 2 4 2 3" xfId="8335" xr:uid="{00000000-0005-0000-0000-0000DF200000}"/>
    <cellStyle name="Normal 22 2 3 2 4 3" xfId="8336" xr:uid="{00000000-0005-0000-0000-0000E0200000}"/>
    <cellStyle name="Normal 22 2 3 2 4 4" xfId="8337" xr:uid="{00000000-0005-0000-0000-0000E1200000}"/>
    <cellStyle name="Normal 22 2 3 2 5" xfId="8338" xr:uid="{00000000-0005-0000-0000-0000E2200000}"/>
    <cellStyle name="Normal 22 2 3 2 5 2" xfId="8339" xr:uid="{00000000-0005-0000-0000-0000E3200000}"/>
    <cellStyle name="Normal 22 2 3 2 5 3" xfId="8340" xr:uid="{00000000-0005-0000-0000-0000E4200000}"/>
    <cellStyle name="Normal 22 2 3 2 6" xfId="8341" xr:uid="{00000000-0005-0000-0000-0000E5200000}"/>
    <cellStyle name="Normal 22 2 3 2 7" xfId="8342" xr:uid="{00000000-0005-0000-0000-0000E6200000}"/>
    <cellStyle name="Normal 22 2 3 3" xfId="8343" xr:uid="{00000000-0005-0000-0000-0000E7200000}"/>
    <cellStyle name="Normal 22 2 3 3 2" xfId="8344" xr:uid="{00000000-0005-0000-0000-0000E8200000}"/>
    <cellStyle name="Normal 22 2 3 3 2 2" xfId="8345" xr:uid="{00000000-0005-0000-0000-0000E9200000}"/>
    <cellStyle name="Normal 22 2 3 3 2 3" xfId="8346" xr:uid="{00000000-0005-0000-0000-0000EA200000}"/>
    <cellStyle name="Normal 22 2 3 3 3" xfId="8347" xr:uid="{00000000-0005-0000-0000-0000EB200000}"/>
    <cellStyle name="Normal 22 2 3 3 4" xfId="8348" xr:uid="{00000000-0005-0000-0000-0000EC200000}"/>
    <cellStyle name="Normal 22 2 3 4" xfId="8349" xr:uid="{00000000-0005-0000-0000-0000ED200000}"/>
    <cellStyle name="Normal 22 2 3 4 2" xfId="8350" xr:uid="{00000000-0005-0000-0000-0000EE200000}"/>
    <cellStyle name="Normal 22 2 3 4 2 2" xfId="8351" xr:uid="{00000000-0005-0000-0000-0000EF200000}"/>
    <cellStyle name="Normal 22 2 3 4 2 3" xfId="8352" xr:uid="{00000000-0005-0000-0000-0000F0200000}"/>
    <cellStyle name="Normal 22 2 3 4 3" xfId="8353" xr:uid="{00000000-0005-0000-0000-0000F1200000}"/>
    <cellStyle name="Normal 22 2 3 4 4" xfId="8354" xr:uid="{00000000-0005-0000-0000-0000F2200000}"/>
    <cellStyle name="Normal 22 2 3 5" xfId="8355" xr:uid="{00000000-0005-0000-0000-0000F3200000}"/>
    <cellStyle name="Normal 22 2 3 5 2" xfId="8356" xr:uid="{00000000-0005-0000-0000-0000F4200000}"/>
    <cellStyle name="Normal 22 2 3 5 2 2" xfId="8357" xr:uid="{00000000-0005-0000-0000-0000F5200000}"/>
    <cellStyle name="Normal 22 2 3 5 2 3" xfId="8358" xr:uid="{00000000-0005-0000-0000-0000F6200000}"/>
    <cellStyle name="Normal 22 2 3 5 3" xfId="8359" xr:uid="{00000000-0005-0000-0000-0000F7200000}"/>
    <cellStyle name="Normal 22 2 3 5 4" xfId="8360" xr:uid="{00000000-0005-0000-0000-0000F8200000}"/>
    <cellStyle name="Normal 22 2 3 6" xfId="8361" xr:uid="{00000000-0005-0000-0000-0000F9200000}"/>
    <cellStyle name="Normal 22 2 3 6 2" xfId="8362" xr:uid="{00000000-0005-0000-0000-0000FA200000}"/>
    <cellStyle name="Normal 22 2 3 6 3" xfId="8363" xr:uid="{00000000-0005-0000-0000-0000FB200000}"/>
    <cellStyle name="Normal 22 2 3 7" xfId="8364" xr:uid="{00000000-0005-0000-0000-0000FC200000}"/>
    <cellStyle name="Normal 22 2 3 8" xfId="8365" xr:uid="{00000000-0005-0000-0000-0000FD200000}"/>
    <cellStyle name="Normal 22 2 3 9" xfId="8366" xr:uid="{00000000-0005-0000-0000-0000FE200000}"/>
    <cellStyle name="Normal 22 2 4" xfId="8367" xr:uid="{00000000-0005-0000-0000-0000FF200000}"/>
    <cellStyle name="Normal 22 2 4 2" xfId="8368" xr:uid="{00000000-0005-0000-0000-000000210000}"/>
    <cellStyle name="Normal 22 2 4 2 2" xfId="8369" xr:uid="{00000000-0005-0000-0000-000001210000}"/>
    <cellStyle name="Normal 22 2 4 2 2 2" xfId="8370" xr:uid="{00000000-0005-0000-0000-000002210000}"/>
    <cellStyle name="Normal 22 2 4 2 2 3" xfId="8371" xr:uid="{00000000-0005-0000-0000-000003210000}"/>
    <cellStyle name="Normal 22 2 4 2 3" xfId="8372" xr:uid="{00000000-0005-0000-0000-000004210000}"/>
    <cellStyle name="Normal 22 2 4 2 4" xfId="8373" xr:uid="{00000000-0005-0000-0000-000005210000}"/>
    <cellStyle name="Normal 22 2 4 3" xfId="8374" xr:uid="{00000000-0005-0000-0000-000006210000}"/>
    <cellStyle name="Normal 22 2 4 3 2" xfId="8375" xr:uid="{00000000-0005-0000-0000-000007210000}"/>
    <cellStyle name="Normal 22 2 4 3 2 2" xfId="8376" xr:uid="{00000000-0005-0000-0000-000008210000}"/>
    <cellStyle name="Normal 22 2 4 3 2 3" xfId="8377" xr:uid="{00000000-0005-0000-0000-000009210000}"/>
    <cellStyle name="Normal 22 2 4 3 3" xfId="8378" xr:uid="{00000000-0005-0000-0000-00000A210000}"/>
    <cellStyle name="Normal 22 2 4 3 4" xfId="8379" xr:uid="{00000000-0005-0000-0000-00000B210000}"/>
    <cellStyle name="Normal 22 2 4 4" xfId="8380" xr:uid="{00000000-0005-0000-0000-00000C210000}"/>
    <cellStyle name="Normal 22 2 4 4 2" xfId="8381" xr:uid="{00000000-0005-0000-0000-00000D210000}"/>
    <cellStyle name="Normal 22 2 4 4 2 2" xfId="8382" xr:uid="{00000000-0005-0000-0000-00000E210000}"/>
    <cellStyle name="Normal 22 2 4 4 2 3" xfId="8383" xr:uid="{00000000-0005-0000-0000-00000F210000}"/>
    <cellStyle name="Normal 22 2 4 4 3" xfId="8384" xr:uid="{00000000-0005-0000-0000-000010210000}"/>
    <cellStyle name="Normal 22 2 4 4 4" xfId="8385" xr:uid="{00000000-0005-0000-0000-000011210000}"/>
    <cellStyle name="Normal 22 2 4 5" xfId="8386" xr:uid="{00000000-0005-0000-0000-000012210000}"/>
    <cellStyle name="Normal 22 2 4 5 2" xfId="8387" xr:uid="{00000000-0005-0000-0000-000013210000}"/>
    <cellStyle name="Normal 22 2 4 5 3" xfId="8388" xr:uid="{00000000-0005-0000-0000-000014210000}"/>
    <cellStyle name="Normal 22 2 4 6" xfId="8389" xr:uid="{00000000-0005-0000-0000-000015210000}"/>
    <cellStyle name="Normal 22 2 4 7" xfId="8390" xr:uid="{00000000-0005-0000-0000-000016210000}"/>
    <cellStyle name="Normal 22 2 5" xfId="8391" xr:uid="{00000000-0005-0000-0000-000017210000}"/>
    <cellStyle name="Normal 22 2 5 2" xfId="8392" xr:uid="{00000000-0005-0000-0000-000018210000}"/>
    <cellStyle name="Normal 22 2 5 2 2" xfId="8393" xr:uid="{00000000-0005-0000-0000-000019210000}"/>
    <cellStyle name="Normal 22 2 5 2 3" xfId="8394" xr:uid="{00000000-0005-0000-0000-00001A210000}"/>
    <cellStyle name="Normal 22 2 5 3" xfId="8395" xr:uid="{00000000-0005-0000-0000-00001B210000}"/>
    <cellStyle name="Normal 22 2 5 4" xfId="8396" xr:uid="{00000000-0005-0000-0000-00001C210000}"/>
    <cellStyle name="Normal 22 2 6" xfId="8397" xr:uid="{00000000-0005-0000-0000-00001D210000}"/>
    <cellStyle name="Normal 22 2 6 2" xfId="8398" xr:uid="{00000000-0005-0000-0000-00001E210000}"/>
    <cellStyle name="Normal 22 2 6 2 2" xfId="8399" xr:uid="{00000000-0005-0000-0000-00001F210000}"/>
    <cellStyle name="Normal 22 2 6 2 3" xfId="8400" xr:uid="{00000000-0005-0000-0000-000020210000}"/>
    <cellStyle name="Normal 22 2 6 3" xfId="8401" xr:uid="{00000000-0005-0000-0000-000021210000}"/>
    <cellStyle name="Normal 22 2 6 4" xfId="8402" xr:uid="{00000000-0005-0000-0000-000022210000}"/>
    <cellStyle name="Normal 22 2 7" xfId="8403" xr:uid="{00000000-0005-0000-0000-000023210000}"/>
    <cellStyle name="Normal 22 2 7 2" xfId="8404" xr:uid="{00000000-0005-0000-0000-000024210000}"/>
    <cellStyle name="Normal 22 2 7 2 2" xfId="8405" xr:uid="{00000000-0005-0000-0000-000025210000}"/>
    <cellStyle name="Normal 22 2 7 2 3" xfId="8406" xr:uid="{00000000-0005-0000-0000-000026210000}"/>
    <cellStyle name="Normal 22 2 7 3" xfId="8407" xr:uid="{00000000-0005-0000-0000-000027210000}"/>
    <cellStyle name="Normal 22 2 7 4" xfId="8408" xr:uid="{00000000-0005-0000-0000-000028210000}"/>
    <cellStyle name="Normal 22 2 8" xfId="8409" xr:uid="{00000000-0005-0000-0000-000029210000}"/>
    <cellStyle name="Normal 22 2 8 2" xfId="8410" xr:uid="{00000000-0005-0000-0000-00002A210000}"/>
    <cellStyle name="Normal 22 2 8 3" xfId="8411" xr:uid="{00000000-0005-0000-0000-00002B210000}"/>
    <cellStyle name="Normal 22 2 9" xfId="8412" xr:uid="{00000000-0005-0000-0000-00002C210000}"/>
    <cellStyle name="Normal 22 3" xfId="8413" xr:uid="{00000000-0005-0000-0000-00002D210000}"/>
    <cellStyle name="Normal 22 3 2" xfId="8414" xr:uid="{00000000-0005-0000-0000-00002E210000}"/>
    <cellStyle name="Normal 22 3 3" xfId="8415" xr:uid="{00000000-0005-0000-0000-00002F210000}"/>
    <cellStyle name="Normal 22 4" xfId="8416" xr:uid="{00000000-0005-0000-0000-000030210000}"/>
    <cellStyle name="Normal 22 4 2" xfId="8417" xr:uid="{00000000-0005-0000-0000-000031210000}"/>
    <cellStyle name="Normal 22 4 2 2" xfId="8418" xr:uid="{00000000-0005-0000-0000-000032210000}"/>
    <cellStyle name="Normal 22 4 2 2 2" xfId="8419" xr:uid="{00000000-0005-0000-0000-000033210000}"/>
    <cellStyle name="Normal 22 4 2 2 3" xfId="8420" xr:uid="{00000000-0005-0000-0000-000034210000}"/>
    <cellStyle name="Normal 22 4 2 3" xfId="8421" xr:uid="{00000000-0005-0000-0000-000035210000}"/>
    <cellStyle name="Normal 22 4 2 4" xfId="8422" xr:uid="{00000000-0005-0000-0000-000036210000}"/>
    <cellStyle name="Normal 22 4 3" xfId="8423" xr:uid="{00000000-0005-0000-0000-000037210000}"/>
    <cellStyle name="Normal 22 4 3 2" xfId="8424" xr:uid="{00000000-0005-0000-0000-000038210000}"/>
    <cellStyle name="Normal 22 4 3 2 2" xfId="8425" xr:uid="{00000000-0005-0000-0000-000039210000}"/>
    <cellStyle name="Normal 22 4 3 2 3" xfId="8426" xr:uid="{00000000-0005-0000-0000-00003A210000}"/>
    <cellStyle name="Normal 22 4 3 3" xfId="8427" xr:uid="{00000000-0005-0000-0000-00003B210000}"/>
    <cellStyle name="Normal 22 4 3 4" xfId="8428" xr:uid="{00000000-0005-0000-0000-00003C210000}"/>
    <cellStyle name="Normal 22 4 4" xfId="8429" xr:uid="{00000000-0005-0000-0000-00003D210000}"/>
    <cellStyle name="Normal 22 4 4 2" xfId="8430" xr:uid="{00000000-0005-0000-0000-00003E210000}"/>
    <cellStyle name="Normal 22 4 4 2 2" xfId="8431" xr:uid="{00000000-0005-0000-0000-00003F210000}"/>
    <cellStyle name="Normal 22 4 4 2 3" xfId="8432" xr:uid="{00000000-0005-0000-0000-000040210000}"/>
    <cellStyle name="Normal 22 4 4 3" xfId="8433" xr:uid="{00000000-0005-0000-0000-000041210000}"/>
    <cellStyle name="Normal 22 4 4 4" xfId="8434" xr:uid="{00000000-0005-0000-0000-000042210000}"/>
    <cellStyle name="Normal 22 4 5" xfId="8435" xr:uid="{00000000-0005-0000-0000-000043210000}"/>
    <cellStyle name="Normal 22 4 5 2" xfId="8436" xr:uid="{00000000-0005-0000-0000-000044210000}"/>
    <cellStyle name="Normal 22 4 5 3" xfId="8437" xr:uid="{00000000-0005-0000-0000-000045210000}"/>
    <cellStyle name="Normal 22 4 6" xfId="8438" xr:uid="{00000000-0005-0000-0000-000046210000}"/>
    <cellStyle name="Normal 22 4 7" xfId="8439" xr:uid="{00000000-0005-0000-0000-000047210000}"/>
    <cellStyle name="Normal 22 5" xfId="8440" xr:uid="{00000000-0005-0000-0000-000048210000}"/>
    <cellStyle name="Normal 22 5 2" xfId="8441" xr:uid="{00000000-0005-0000-0000-000049210000}"/>
    <cellStyle name="Normal 22 5 2 2" xfId="8442" xr:uid="{00000000-0005-0000-0000-00004A210000}"/>
    <cellStyle name="Normal 22 5 2 3" xfId="8443" xr:uid="{00000000-0005-0000-0000-00004B210000}"/>
    <cellStyle name="Normal 22 5 3" xfId="8444" xr:uid="{00000000-0005-0000-0000-00004C210000}"/>
    <cellStyle name="Normal 22 5 4" xfId="8445" xr:uid="{00000000-0005-0000-0000-00004D210000}"/>
    <cellStyle name="Normal 22 6" xfId="8446" xr:uid="{00000000-0005-0000-0000-00004E210000}"/>
    <cellStyle name="Normal 22 6 2" xfId="8447" xr:uid="{00000000-0005-0000-0000-00004F210000}"/>
    <cellStyle name="Normal 22 6 2 2" xfId="8448" xr:uid="{00000000-0005-0000-0000-000050210000}"/>
    <cellStyle name="Normal 22 6 2 3" xfId="8449" xr:uid="{00000000-0005-0000-0000-000051210000}"/>
    <cellStyle name="Normal 22 6 3" xfId="8450" xr:uid="{00000000-0005-0000-0000-000052210000}"/>
    <cellStyle name="Normal 22 6 4" xfId="8451" xr:uid="{00000000-0005-0000-0000-000053210000}"/>
    <cellStyle name="Normal 22 7" xfId="8452" xr:uid="{00000000-0005-0000-0000-000054210000}"/>
    <cellStyle name="Normal 22 7 2" xfId="8453" xr:uid="{00000000-0005-0000-0000-000055210000}"/>
    <cellStyle name="Normal 22 7 2 2" xfId="8454" xr:uid="{00000000-0005-0000-0000-000056210000}"/>
    <cellStyle name="Normal 22 7 2 3" xfId="8455" xr:uid="{00000000-0005-0000-0000-000057210000}"/>
    <cellStyle name="Normal 22 7 3" xfId="8456" xr:uid="{00000000-0005-0000-0000-000058210000}"/>
    <cellStyle name="Normal 22 7 4" xfId="8457" xr:uid="{00000000-0005-0000-0000-000059210000}"/>
    <cellStyle name="Normal 22 8" xfId="8458" xr:uid="{00000000-0005-0000-0000-00005A210000}"/>
    <cellStyle name="Normal 22 8 2" xfId="8459" xr:uid="{00000000-0005-0000-0000-00005B210000}"/>
    <cellStyle name="Normal 22 8 3" xfId="8460" xr:uid="{00000000-0005-0000-0000-00005C210000}"/>
    <cellStyle name="Normal 22 9" xfId="8461" xr:uid="{00000000-0005-0000-0000-00005D210000}"/>
    <cellStyle name="Normal 23" xfId="8462" xr:uid="{00000000-0005-0000-0000-00005E210000}"/>
    <cellStyle name="Normal 23 10" xfId="8463" xr:uid="{00000000-0005-0000-0000-00005F210000}"/>
    <cellStyle name="Normal 23 10 2" xfId="8464" xr:uid="{00000000-0005-0000-0000-000060210000}"/>
    <cellStyle name="Normal 23 10 3" xfId="8465" xr:uid="{00000000-0005-0000-0000-000061210000}"/>
    <cellStyle name="Normal 23 11" xfId="8466" xr:uid="{00000000-0005-0000-0000-000062210000}"/>
    <cellStyle name="Normal 23 12" xfId="8467" xr:uid="{00000000-0005-0000-0000-000063210000}"/>
    <cellStyle name="Normal 23 13" xfId="8468" xr:uid="{00000000-0005-0000-0000-000064210000}"/>
    <cellStyle name="Normal 23 14" xfId="8469" xr:uid="{00000000-0005-0000-0000-000065210000}"/>
    <cellStyle name="Normal 23 2" xfId="8470" xr:uid="{00000000-0005-0000-0000-000066210000}"/>
    <cellStyle name="Normal 23 2 2" xfId="8471" xr:uid="{00000000-0005-0000-0000-000067210000}"/>
    <cellStyle name="Normal 23 2 3" xfId="8472" xr:uid="{00000000-0005-0000-0000-000068210000}"/>
    <cellStyle name="Normal 23 2 4" xfId="8473" xr:uid="{00000000-0005-0000-0000-000069210000}"/>
    <cellStyle name="Normal 23 2 5" xfId="8474" xr:uid="{00000000-0005-0000-0000-00006A210000}"/>
    <cellStyle name="Normal 23 3" xfId="8475" xr:uid="{00000000-0005-0000-0000-00006B210000}"/>
    <cellStyle name="Normal 23 3 10" xfId="8476" xr:uid="{00000000-0005-0000-0000-00006C210000}"/>
    <cellStyle name="Normal 23 3 2" xfId="8477" xr:uid="{00000000-0005-0000-0000-00006D210000}"/>
    <cellStyle name="Normal 23 3 2 2" xfId="8478" xr:uid="{00000000-0005-0000-0000-00006E210000}"/>
    <cellStyle name="Normal 23 3 2 2 2" xfId="8479" xr:uid="{00000000-0005-0000-0000-00006F210000}"/>
    <cellStyle name="Normal 23 3 2 2 2 2" xfId="8480" xr:uid="{00000000-0005-0000-0000-000070210000}"/>
    <cellStyle name="Normal 23 3 2 2 2 3" xfId="8481" xr:uid="{00000000-0005-0000-0000-000071210000}"/>
    <cellStyle name="Normal 23 3 2 2 3" xfId="8482" xr:uid="{00000000-0005-0000-0000-000072210000}"/>
    <cellStyle name="Normal 23 3 2 2 4" xfId="8483" xr:uid="{00000000-0005-0000-0000-000073210000}"/>
    <cellStyle name="Normal 23 3 2 3" xfId="8484" xr:uid="{00000000-0005-0000-0000-000074210000}"/>
    <cellStyle name="Normal 23 3 2 3 2" xfId="8485" xr:uid="{00000000-0005-0000-0000-000075210000}"/>
    <cellStyle name="Normal 23 3 2 3 2 2" xfId="8486" xr:uid="{00000000-0005-0000-0000-000076210000}"/>
    <cellStyle name="Normal 23 3 2 3 2 3" xfId="8487" xr:uid="{00000000-0005-0000-0000-000077210000}"/>
    <cellStyle name="Normal 23 3 2 3 3" xfId="8488" xr:uid="{00000000-0005-0000-0000-000078210000}"/>
    <cellStyle name="Normal 23 3 2 3 4" xfId="8489" xr:uid="{00000000-0005-0000-0000-000079210000}"/>
    <cellStyle name="Normal 23 3 2 4" xfId="8490" xr:uid="{00000000-0005-0000-0000-00007A210000}"/>
    <cellStyle name="Normal 23 3 2 4 2" xfId="8491" xr:uid="{00000000-0005-0000-0000-00007B210000}"/>
    <cellStyle name="Normal 23 3 2 4 2 2" xfId="8492" xr:uid="{00000000-0005-0000-0000-00007C210000}"/>
    <cellStyle name="Normal 23 3 2 4 2 3" xfId="8493" xr:uid="{00000000-0005-0000-0000-00007D210000}"/>
    <cellStyle name="Normal 23 3 2 4 3" xfId="8494" xr:uid="{00000000-0005-0000-0000-00007E210000}"/>
    <cellStyle name="Normal 23 3 2 4 4" xfId="8495" xr:uid="{00000000-0005-0000-0000-00007F210000}"/>
    <cellStyle name="Normal 23 3 2 5" xfId="8496" xr:uid="{00000000-0005-0000-0000-000080210000}"/>
    <cellStyle name="Normal 23 3 2 5 2" xfId="8497" xr:uid="{00000000-0005-0000-0000-000081210000}"/>
    <cellStyle name="Normal 23 3 2 5 3" xfId="8498" xr:uid="{00000000-0005-0000-0000-000082210000}"/>
    <cellStyle name="Normal 23 3 2 6" xfId="8499" xr:uid="{00000000-0005-0000-0000-000083210000}"/>
    <cellStyle name="Normal 23 3 2 7" xfId="8500" xr:uid="{00000000-0005-0000-0000-000084210000}"/>
    <cellStyle name="Normal 23 3 3" xfId="8501" xr:uid="{00000000-0005-0000-0000-000085210000}"/>
    <cellStyle name="Normal 23 3 4" xfId="8502" xr:uid="{00000000-0005-0000-0000-000086210000}"/>
    <cellStyle name="Normal 23 3 4 2" xfId="8503" xr:uid="{00000000-0005-0000-0000-000087210000}"/>
    <cellStyle name="Normal 23 3 4 2 2" xfId="8504" xr:uid="{00000000-0005-0000-0000-000088210000}"/>
    <cellStyle name="Normal 23 3 4 2 3" xfId="8505" xr:uid="{00000000-0005-0000-0000-000089210000}"/>
    <cellStyle name="Normal 23 3 4 3" xfId="8506" xr:uid="{00000000-0005-0000-0000-00008A210000}"/>
    <cellStyle name="Normal 23 3 4 4" xfId="8507" xr:uid="{00000000-0005-0000-0000-00008B210000}"/>
    <cellStyle name="Normal 23 3 5" xfId="8508" xr:uid="{00000000-0005-0000-0000-00008C210000}"/>
    <cellStyle name="Normal 23 3 5 2" xfId="8509" xr:uid="{00000000-0005-0000-0000-00008D210000}"/>
    <cellStyle name="Normal 23 3 5 2 2" xfId="8510" xr:uid="{00000000-0005-0000-0000-00008E210000}"/>
    <cellStyle name="Normal 23 3 5 2 3" xfId="8511" xr:uid="{00000000-0005-0000-0000-00008F210000}"/>
    <cellStyle name="Normal 23 3 5 3" xfId="8512" xr:uid="{00000000-0005-0000-0000-000090210000}"/>
    <cellStyle name="Normal 23 3 5 4" xfId="8513" xr:uid="{00000000-0005-0000-0000-000091210000}"/>
    <cellStyle name="Normal 23 3 6" xfId="8514" xr:uid="{00000000-0005-0000-0000-000092210000}"/>
    <cellStyle name="Normal 23 3 6 2" xfId="8515" xr:uid="{00000000-0005-0000-0000-000093210000}"/>
    <cellStyle name="Normal 23 3 6 2 2" xfId="8516" xr:uid="{00000000-0005-0000-0000-000094210000}"/>
    <cellStyle name="Normal 23 3 6 2 3" xfId="8517" xr:uid="{00000000-0005-0000-0000-000095210000}"/>
    <cellStyle name="Normal 23 3 6 3" xfId="8518" xr:uid="{00000000-0005-0000-0000-000096210000}"/>
    <cellStyle name="Normal 23 3 6 4" xfId="8519" xr:uid="{00000000-0005-0000-0000-000097210000}"/>
    <cellStyle name="Normal 23 3 7" xfId="8520" xr:uid="{00000000-0005-0000-0000-000098210000}"/>
    <cellStyle name="Normal 23 3 7 2" xfId="8521" xr:uid="{00000000-0005-0000-0000-000099210000}"/>
    <cellStyle name="Normal 23 3 7 3" xfId="8522" xr:uid="{00000000-0005-0000-0000-00009A210000}"/>
    <cellStyle name="Normal 23 3 8" xfId="8523" xr:uid="{00000000-0005-0000-0000-00009B210000}"/>
    <cellStyle name="Normal 23 3 9" xfId="8524" xr:uid="{00000000-0005-0000-0000-00009C210000}"/>
    <cellStyle name="Normal 23 4" xfId="8525" xr:uid="{00000000-0005-0000-0000-00009D210000}"/>
    <cellStyle name="Normal 23 4 2" xfId="8526" xr:uid="{00000000-0005-0000-0000-00009E210000}"/>
    <cellStyle name="Normal 23 4 3" xfId="8527" xr:uid="{00000000-0005-0000-0000-00009F210000}"/>
    <cellStyle name="Normal 23 4 3 2" xfId="8528" xr:uid="{00000000-0005-0000-0000-0000A0210000}"/>
    <cellStyle name="Normal 23 4 3 2 2" xfId="8529" xr:uid="{00000000-0005-0000-0000-0000A1210000}"/>
    <cellStyle name="Normal 23 4 3 2 3" xfId="8530" xr:uid="{00000000-0005-0000-0000-0000A2210000}"/>
    <cellStyle name="Normal 23 4 3 3" xfId="8531" xr:uid="{00000000-0005-0000-0000-0000A3210000}"/>
    <cellStyle name="Normal 23 4 3 4" xfId="8532" xr:uid="{00000000-0005-0000-0000-0000A4210000}"/>
    <cellStyle name="Normal 23 4 4" xfId="8533" xr:uid="{00000000-0005-0000-0000-0000A5210000}"/>
    <cellStyle name="Normal 23 4 4 2" xfId="8534" xr:uid="{00000000-0005-0000-0000-0000A6210000}"/>
    <cellStyle name="Normal 23 4 4 2 2" xfId="8535" xr:uid="{00000000-0005-0000-0000-0000A7210000}"/>
    <cellStyle name="Normal 23 4 4 2 3" xfId="8536" xr:uid="{00000000-0005-0000-0000-0000A8210000}"/>
    <cellStyle name="Normal 23 4 4 3" xfId="8537" xr:uid="{00000000-0005-0000-0000-0000A9210000}"/>
    <cellStyle name="Normal 23 4 4 4" xfId="8538" xr:uid="{00000000-0005-0000-0000-0000AA210000}"/>
    <cellStyle name="Normal 23 4 5" xfId="8539" xr:uid="{00000000-0005-0000-0000-0000AB210000}"/>
    <cellStyle name="Normal 23 4 5 2" xfId="8540" xr:uid="{00000000-0005-0000-0000-0000AC210000}"/>
    <cellStyle name="Normal 23 4 5 2 2" xfId="8541" xr:uid="{00000000-0005-0000-0000-0000AD210000}"/>
    <cellStyle name="Normal 23 4 5 2 3" xfId="8542" xr:uid="{00000000-0005-0000-0000-0000AE210000}"/>
    <cellStyle name="Normal 23 4 5 3" xfId="8543" xr:uid="{00000000-0005-0000-0000-0000AF210000}"/>
    <cellStyle name="Normal 23 4 5 4" xfId="8544" xr:uid="{00000000-0005-0000-0000-0000B0210000}"/>
    <cellStyle name="Normal 23 4 6" xfId="8545" xr:uid="{00000000-0005-0000-0000-0000B1210000}"/>
    <cellStyle name="Normal 23 4 6 2" xfId="8546" xr:uid="{00000000-0005-0000-0000-0000B2210000}"/>
    <cellStyle name="Normal 23 4 6 3" xfId="8547" xr:uid="{00000000-0005-0000-0000-0000B3210000}"/>
    <cellStyle name="Normal 23 4 7" xfId="8548" xr:uid="{00000000-0005-0000-0000-0000B4210000}"/>
    <cellStyle name="Normal 23 4 8" xfId="8549" xr:uid="{00000000-0005-0000-0000-0000B5210000}"/>
    <cellStyle name="Normal 23 5" xfId="8550" xr:uid="{00000000-0005-0000-0000-0000B6210000}"/>
    <cellStyle name="Normal 23 5 2" xfId="8551" xr:uid="{00000000-0005-0000-0000-0000B7210000}"/>
    <cellStyle name="Normal 23 5 2 2" xfId="8552" xr:uid="{00000000-0005-0000-0000-0000B8210000}"/>
    <cellStyle name="Normal 23 5 2 2 2" xfId="8553" xr:uid="{00000000-0005-0000-0000-0000B9210000}"/>
    <cellStyle name="Normal 23 5 2 2 3" xfId="8554" xr:uid="{00000000-0005-0000-0000-0000BA210000}"/>
    <cellStyle name="Normal 23 5 2 3" xfId="8555" xr:uid="{00000000-0005-0000-0000-0000BB210000}"/>
    <cellStyle name="Normal 23 5 2 4" xfId="8556" xr:uid="{00000000-0005-0000-0000-0000BC210000}"/>
    <cellStyle name="Normal 23 5 3" xfId="8557" xr:uid="{00000000-0005-0000-0000-0000BD210000}"/>
    <cellStyle name="Normal 23 5 3 2" xfId="8558" xr:uid="{00000000-0005-0000-0000-0000BE210000}"/>
    <cellStyle name="Normal 23 5 3 2 2" xfId="8559" xr:uid="{00000000-0005-0000-0000-0000BF210000}"/>
    <cellStyle name="Normal 23 5 3 2 3" xfId="8560" xr:uid="{00000000-0005-0000-0000-0000C0210000}"/>
    <cellStyle name="Normal 23 5 3 3" xfId="8561" xr:uid="{00000000-0005-0000-0000-0000C1210000}"/>
    <cellStyle name="Normal 23 5 3 4" xfId="8562" xr:uid="{00000000-0005-0000-0000-0000C2210000}"/>
    <cellStyle name="Normal 23 5 4" xfId="8563" xr:uid="{00000000-0005-0000-0000-0000C3210000}"/>
    <cellStyle name="Normal 23 5 4 2" xfId="8564" xr:uid="{00000000-0005-0000-0000-0000C4210000}"/>
    <cellStyle name="Normal 23 5 4 2 2" xfId="8565" xr:uid="{00000000-0005-0000-0000-0000C5210000}"/>
    <cellStyle name="Normal 23 5 4 2 3" xfId="8566" xr:uid="{00000000-0005-0000-0000-0000C6210000}"/>
    <cellStyle name="Normal 23 5 4 3" xfId="8567" xr:uid="{00000000-0005-0000-0000-0000C7210000}"/>
    <cellStyle name="Normal 23 5 4 4" xfId="8568" xr:uid="{00000000-0005-0000-0000-0000C8210000}"/>
    <cellStyle name="Normal 23 5 5" xfId="8569" xr:uid="{00000000-0005-0000-0000-0000C9210000}"/>
    <cellStyle name="Normal 23 5 5 2" xfId="8570" xr:uid="{00000000-0005-0000-0000-0000CA210000}"/>
    <cellStyle name="Normal 23 5 5 3" xfId="8571" xr:uid="{00000000-0005-0000-0000-0000CB210000}"/>
    <cellStyle name="Normal 23 5 6" xfId="8572" xr:uid="{00000000-0005-0000-0000-0000CC210000}"/>
    <cellStyle name="Normal 23 5 7" xfId="8573" xr:uid="{00000000-0005-0000-0000-0000CD210000}"/>
    <cellStyle name="Normal 23 6" xfId="8574" xr:uid="{00000000-0005-0000-0000-0000CE210000}"/>
    <cellStyle name="Normal 23 7" xfId="8575" xr:uid="{00000000-0005-0000-0000-0000CF210000}"/>
    <cellStyle name="Normal 23 7 2" xfId="8576" xr:uid="{00000000-0005-0000-0000-0000D0210000}"/>
    <cellStyle name="Normal 23 7 2 2" xfId="8577" xr:uid="{00000000-0005-0000-0000-0000D1210000}"/>
    <cellStyle name="Normal 23 7 2 3" xfId="8578" xr:uid="{00000000-0005-0000-0000-0000D2210000}"/>
    <cellStyle name="Normal 23 7 3" xfId="8579" xr:uid="{00000000-0005-0000-0000-0000D3210000}"/>
    <cellStyle name="Normal 23 7 4" xfId="8580" xr:uid="{00000000-0005-0000-0000-0000D4210000}"/>
    <cellStyle name="Normal 23 8" xfId="8581" xr:uid="{00000000-0005-0000-0000-0000D5210000}"/>
    <cellStyle name="Normal 23 8 2" xfId="8582" xr:uid="{00000000-0005-0000-0000-0000D6210000}"/>
    <cellStyle name="Normal 23 8 2 2" xfId="8583" xr:uid="{00000000-0005-0000-0000-0000D7210000}"/>
    <cellStyle name="Normal 23 8 2 3" xfId="8584" xr:uid="{00000000-0005-0000-0000-0000D8210000}"/>
    <cellStyle name="Normal 23 8 3" xfId="8585" xr:uid="{00000000-0005-0000-0000-0000D9210000}"/>
    <cellStyle name="Normal 23 8 4" xfId="8586" xr:uid="{00000000-0005-0000-0000-0000DA210000}"/>
    <cellStyle name="Normal 23 9" xfId="8587" xr:uid="{00000000-0005-0000-0000-0000DB210000}"/>
    <cellStyle name="Normal 23 9 2" xfId="8588" xr:uid="{00000000-0005-0000-0000-0000DC210000}"/>
    <cellStyle name="Normal 23 9 2 2" xfId="8589" xr:uid="{00000000-0005-0000-0000-0000DD210000}"/>
    <cellStyle name="Normal 23 9 2 3" xfId="8590" xr:uid="{00000000-0005-0000-0000-0000DE210000}"/>
    <cellStyle name="Normal 23 9 3" xfId="8591" xr:uid="{00000000-0005-0000-0000-0000DF210000}"/>
    <cellStyle name="Normal 23 9 4" xfId="8592" xr:uid="{00000000-0005-0000-0000-0000E0210000}"/>
    <cellStyle name="Normal 24" xfId="8593" xr:uid="{00000000-0005-0000-0000-0000E1210000}"/>
    <cellStyle name="Normal 24 2" xfId="8594" xr:uid="{00000000-0005-0000-0000-0000E2210000}"/>
    <cellStyle name="Normal 24 2 2" xfId="8595" xr:uid="{00000000-0005-0000-0000-0000E3210000}"/>
    <cellStyle name="Normal 24 2 3" xfId="8596" xr:uid="{00000000-0005-0000-0000-0000E4210000}"/>
    <cellStyle name="Normal 24 3" xfId="8597" xr:uid="{00000000-0005-0000-0000-0000E5210000}"/>
    <cellStyle name="Normal 24 3 2" xfId="8598" xr:uid="{00000000-0005-0000-0000-0000E6210000}"/>
    <cellStyle name="Normal 24 3 2 2" xfId="8599" xr:uid="{00000000-0005-0000-0000-0000E7210000}"/>
    <cellStyle name="Normal 24 3 2 2 2" xfId="8600" xr:uid="{00000000-0005-0000-0000-0000E8210000}"/>
    <cellStyle name="Normal 24 3 2 2 2 2" xfId="8601" xr:uid="{00000000-0005-0000-0000-0000E9210000}"/>
    <cellStyle name="Normal 24 3 2 2 2 3" xfId="8602" xr:uid="{00000000-0005-0000-0000-0000EA210000}"/>
    <cellStyle name="Normal 24 3 2 2 3" xfId="8603" xr:uid="{00000000-0005-0000-0000-0000EB210000}"/>
    <cellStyle name="Normal 24 3 2 2 4" xfId="8604" xr:uid="{00000000-0005-0000-0000-0000EC210000}"/>
    <cellStyle name="Normal 24 3 2 2 5" xfId="8605" xr:uid="{00000000-0005-0000-0000-0000ED210000}"/>
    <cellStyle name="Normal 24 3 2 3" xfId="8606" xr:uid="{00000000-0005-0000-0000-0000EE210000}"/>
    <cellStyle name="Normal 24 3 2 3 2" xfId="8607" xr:uid="{00000000-0005-0000-0000-0000EF210000}"/>
    <cellStyle name="Normal 24 3 2 3 2 2" xfId="8608" xr:uid="{00000000-0005-0000-0000-0000F0210000}"/>
    <cellStyle name="Normal 24 3 2 3 2 3" xfId="8609" xr:uid="{00000000-0005-0000-0000-0000F1210000}"/>
    <cellStyle name="Normal 24 3 2 3 3" xfId="8610" xr:uid="{00000000-0005-0000-0000-0000F2210000}"/>
    <cellStyle name="Normal 24 3 2 3 4" xfId="8611" xr:uid="{00000000-0005-0000-0000-0000F3210000}"/>
    <cellStyle name="Normal 24 3 2 4" xfId="8612" xr:uid="{00000000-0005-0000-0000-0000F4210000}"/>
    <cellStyle name="Normal 24 3 2 4 2" xfId="8613" xr:uid="{00000000-0005-0000-0000-0000F5210000}"/>
    <cellStyle name="Normal 24 3 2 4 2 2" xfId="8614" xr:uid="{00000000-0005-0000-0000-0000F6210000}"/>
    <cellStyle name="Normal 24 3 2 4 2 3" xfId="8615" xr:uid="{00000000-0005-0000-0000-0000F7210000}"/>
    <cellStyle name="Normal 24 3 2 4 3" xfId="8616" xr:uid="{00000000-0005-0000-0000-0000F8210000}"/>
    <cellStyle name="Normal 24 3 2 4 4" xfId="8617" xr:uid="{00000000-0005-0000-0000-0000F9210000}"/>
    <cellStyle name="Normal 24 3 2 5" xfId="8618" xr:uid="{00000000-0005-0000-0000-0000FA210000}"/>
    <cellStyle name="Normal 24 3 2 5 2" xfId="8619" xr:uid="{00000000-0005-0000-0000-0000FB210000}"/>
    <cellStyle name="Normal 24 3 2 5 3" xfId="8620" xr:uid="{00000000-0005-0000-0000-0000FC210000}"/>
    <cellStyle name="Normal 24 3 2 6" xfId="8621" xr:uid="{00000000-0005-0000-0000-0000FD210000}"/>
    <cellStyle name="Normal 24 3 2 7" xfId="8622" xr:uid="{00000000-0005-0000-0000-0000FE210000}"/>
    <cellStyle name="Normal 24 3 3" xfId="8623" xr:uid="{00000000-0005-0000-0000-0000FF210000}"/>
    <cellStyle name="Normal 24 3 3 2" xfId="8624" xr:uid="{00000000-0005-0000-0000-000000220000}"/>
    <cellStyle name="Normal 24 3 3 2 2" xfId="8625" xr:uid="{00000000-0005-0000-0000-000001220000}"/>
    <cellStyle name="Normal 24 3 3 2 3" xfId="8626" xr:uid="{00000000-0005-0000-0000-000002220000}"/>
    <cellStyle name="Normal 24 3 3 3" xfId="8627" xr:uid="{00000000-0005-0000-0000-000003220000}"/>
    <cellStyle name="Normal 24 3 3 4" xfId="8628" xr:uid="{00000000-0005-0000-0000-000004220000}"/>
    <cellStyle name="Normal 24 3 3 5" xfId="8629" xr:uid="{00000000-0005-0000-0000-000005220000}"/>
    <cellStyle name="Normal 24 3 4" xfId="8630" xr:uid="{00000000-0005-0000-0000-000006220000}"/>
    <cellStyle name="Normal 24 3 4 2" xfId="8631" xr:uid="{00000000-0005-0000-0000-000007220000}"/>
    <cellStyle name="Normal 24 3 4 2 2" xfId="8632" xr:uid="{00000000-0005-0000-0000-000008220000}"/>
    <cellStyle name="Normal 24 3 4 2 3" xfId="8633" xr:uid="{00000000-0005-0000-0000-000009220000}"/>
    <cellStyle name="Normal 24 3 4 3" xfId="8634" xr:uid="{00000000-0005-0000-0000-00000A220000}"/>
    <cellStyle name="Normal 24 3 4 4" xfId="8635" xr:uid="{00000000-0005-0000-0000-00000B220000}"/>
    <cellStyle name="Normal 24 3 5" xfId="8636" xr:uid="{00000000-0005-0000-0000-00000C220000}"/>
    <cellStyle name="Normal 24 3 5 2" xfId="8637" xr:uid="{00000000-0005-0000-0000-00000D220000}"/>
    <cellStyle name="Normal 24 3 5 2 2" xfId="8638" xr:uid="{00000000-0005-0000-0000-00000E220000}"/>
    <cellStyle name="Normal 24 3 5 2 3" xfId="8639" xr:uid="{00000000-0005-0000-0000-00000F220000}"/>
    <cellStyle name="Normal 24 3 5 3" xfId="8640" xr:uid="{00000000-0005-0000-0000-000010220000}"/>
    <cellStyle name="Normal 24 3 5 4" xfId="8641" xr:uid="{00000000-0005-0000-0000-000011220000}"/>
    <cellStyle name="Normal 24 3 6" xfId="8642" xr:uid="{00000000-0005-0000-0000-000012220000}"/>
    <cellStyle name="Normal 24 3 6 2" xfId="8643" xr:uid="{00000000-0005-0000-0000-000013220000}"/>
    <cellStyle name="Normal 24 3 6 3" xfId="8644" xr:uid="{00000000-0005-0000-0000-000014220000}"/>
    <cellStyle name="Normal 24 3 7" xfId="8645" xr:uid="{00000000-0005-0000-0000-000015220000}"/>
    <cellStyle name="Normal 24 3 8" xfId="8646" xr:uid="{00000000-0005-0000-0000-000016220000}"/>
    <cellStyle name="Normal 24 3 9" xfId="8647" xr:uid="{00000000-0005-0000-0000-000017220000}"/>
    <cellStyle name="Normal 24 4" xfId="8648" xr:uid="{00000000-0005-0000-0000-000018220000}"/>
    <cellStyle name="Normal 24 4 2" xfId="8649" xr:uid="{00000000-0005-0000-0000-000019220000}"/>
    <cellStyle name="Normal 24 4 3" xfId="8650" xr:uid="{00000000-0005-0000-0000-00001A220000}"/>
    <cellStyle name="Normal 24 4 4" xfId="8651" xr:uid="{00000000-0005-0000-0000-00001B220000}"/>
    <cellStyle name="Normal 24 5" xfId="8652" xr:uid="{00000000-0005-0000-0000-00001C220000}"/>
    <cellStyle name="Normal 24 5 2" xfId="8653" xr:uid="{00000000-0005-0000-0000-00001D220000}"/>
    <cellStyle name="Normal 24 5 2 2" xfId="8654" xr:uid="{00000000-0005-0000-0000-00001E220000}"/>
    <cellStyle name="Normal 24 5 2 2 2" xfId="8655" xr:uid="{00000000-0005-0000-0000-00001F220000}"/>
    <cellStyle name="Normal 24 5 2 2 2 2" xfId="8656" xr:uid="{00000000-0005-0000-0000-000020220000}"/>
    <cellStyle name="Normal 24 5 2 2 2 3" xfId="8657" xr:uid="{00000000-0005-0000-0000-000021220000}"/>
    <cellStyle name="Normal 24 5 2 2 3" xfId="8658" xr:uid="{00000000-0005-0000-0000-000022220000}"/>
    <cellStyle name="Normal 24 5 2 2 4" xfId="8659" xr:uid="{00000000-0005-0000-0000-000023220000}"/>
    <cellStyle name="Normal 24 5 2 3" xfId="8660" xr:uid="{00000000-0005-0000-0000-000024220000}"/>
    <cellStyle name="Normal 24 5 2 3 2" xfId="8661" xr:uid="{00000000-0005-0000-0000-000025220000}"/>
    <cellStyle name="Normal 24 5 2 3 2 2" xfId="8662" xr:uid="{00000000-0005-0000-0000-000026220000}"/>
    <cellStyle name="Normal 24 5 2 3 2 3" xfId="8663" xr:uid="{00000000-0005-0000-0000-000027220000}"/>
    <cellStyle name="Normal 24 5 2 3 3" xfId="8664" xr:uid="{00000000-0005-0000-0000-000028220000}"/>
    <cellStyle name="Normal 24 5 2 3 4" xfId="8665" xr:uid="{00000000-0005-0000-0000-000029220000}"/>
    <cellStyle name="Normal 24 5 2 4" xfId="8666" xr:uid="{00000000-0005-0000-0000-00002A220000}"/>
    <cellStyle name="Normal 24 5 2 4 2" xfId="8667" xr:uid="{00000000-0005-0000-0000-00002B220000}"/>
    <cellStyle name="Normal 24 5 2 4 2 2" xfId="8668" xr:uid="{00000000-0005-0000-0000-00002C220000}"/>
    <cellStyle name="Normal 24 5 2 4 2 3" xfId="8669" xr:uid="{00000000-0005-0000-0000-00002D220000}"/>
    <cellStyle name="Normal 24 5 2 4 3" xfId="8670" xr:uid="{00000000-0005-0000-0000-00002E220000}"/>
    <cellStyle name="Normal 24 5 2 4 4" xfId="8671" xr:uid="{00000000-0005-0000-0000-00002F220000}"/>
    <cellStyle name="Normal 24 5 2 5" xfId="8672" xr:uid="{00000000-0005-0000-0000-000030220000}"/>
    <cellStyle name="Normal 24 5 2 5 2" xfId="8673" xr:uid="{00000000-0005-0000-0000-000031220000}"/>
    <cellStyle name="Normal 24 5 2 5 3" xfId="8674" xr:uid="{00000000-0005-0000-0000-000032220000}"/>
    <cellStyle name="Normal 24 5 2 6" xfId="8675" xr:uid="{00000000-0005-0000-0000-000033220000}"/>
    <cellStyle name="Normal 24 5 2 7" xfId="8676" xr:uid="{00000000-0005-0000-0000-000034220000}"/>
    <cellStyle name="Normal 24 5 3" xfId="8677" xr:uid="{00000000-0005-0000-0000-000035220000}"/>
    <cellStyle name="Normal 24 5 3 2" xfId="8678" xr:uid="{00000000-0005-0000-0000-000036220000}"/>
    <cellStyle name="Normal 24 5 3 2 2" xfId="8679" xr:uid="{00000000-0005-0000-0000-000037220000}"/>
    <cellStyle name="Normal 24 5 3 2 3" xfId="8680" xr:uid="{00000000-0005-0000-0000-000038220000}"/>
    <cellStyle name="Normal 24 5 3 3" xfId="8681" xr:uid="{00000000-0005-0000-0000-000039220000}"/>
    <cellStyle name="Normal 24 5 3 4" xfId="8682" xr:uid="{00000000-0005-0000-0000-00003A220000}"/>
    <cellStyle name="Normal 24 5 4" xfId="8683" xr:uid="{00000000-0005-0000-0000-00003B220000}"/>
    <cellStyle name="Normal 24 5 4 2" xfId="8684" xr:uid="{00000000-0005-0000-0000-00003C220000}"/>
    <cellStyle name="Normal 24 5 4 2 2" xfId="8685" xr:uid="{00000000-0005-0000-0000-00003D220000}"/>
    <cellStyle name="Normal 24 5 4 2 3" xfId="8686" xr:uid="{00000000-0005-0000-0000-00003E220000}"/>
    <cellStyle name="Normal 24 5 4 3" xfId="8687" xr:uid="{00000000-0005-0000-0000-00003F220000}"/>
    <cellStyle name="Normal 24 5 4 4" xfId="8688" xr:uid="{00000000-0005-0000-0000-000040220000}"/>
    <cellStyle name="Normal 24 5 5" xfId="8689" xr:uid="{00000000-0005-0000-0000-000041220000}"/>
    <cellStyle name="Normal 24 5 5 2" xfId="8690" xr:uid="{00000000-0005-0000-0000-000042220000}"/>
    <cellStyle name="Normal 24 5 5 2 2" xfId="8691" xr:uid="{00000000-0005-0000-0000-000043220000}"/>
    <cellStyle name="Normal 24 5 5 2 3" xfId="8692" xr:uid="{00000000-0005-0000-0000-000044220000}"/>
    <cellStyle name="Normal 24 5 5 3" xfId="8693" xr:uid="{00000000-0005-0000-0000-000045220000}"/>
    <cellStyle name="Normal 24 5 5 4" xfId="8694" xr:uid="{00000000-0005-0000-0000-000046220000}"/>
    <cellStyle name="Normal 24 5 6" xfId="8695" xr:uid="{00000000-0005-0000-0000-000047220000}"/>
    <cellStyle name="Normal 24 5 6 2" xfId="8696" xr:uid="{00000000-0005-0000-0000-000048220000}"/>
    <cellStyle name="Normal 24 5 6 3" xfId="8697" xr:uid="{00000000-0005-0000-0000-000049220000}"/>
    <cellStyle name="Normal 24 5 7" xfId="8698" xr:uid="{00000000-0005-0000-0000-00004A220000}"/>
    <cellStyle name="Normal 24 5 8" xfId="8699" xr:uid="{00000000-0005-0000-0000-00004B220000}"/>
    <cellStyle name="Normal 24 5 9" xfId="8700" xr:uid="{00000000-0005-0000-0000-00004C220000}"/>
    <cellStyle name="Normal 24 6" xfId="8701" xr:uid="{00000000-0005-0000-0000-00004D220000}"/>
    <cellStyle name="Normal 24 7" xfId="8702" xr:uid="{00000000-0005-0000-0000-00004E220000}"/>
    <cellStyle name="Normal 24 8" xfId="8703" xr:uid="{00000000-0005-0000-0000-00004F220000}"/>
    <cellStyle name="Normal 25" xfId="8704" xr:uid="{00000000-0005-0000-0000-000050220000}"/>
    <cellStyle name="Normal 25 10" xfId="8705" xr:uid="{00000000-0005-0000-0000-000051220000}"/>
    <cellStyle name="Normal 25 11" xfId="8706" xr:uid="{00000000-0005-0000-0000-000052220000}"/>
    <cellStyle name="Normal 25 12" xfId="8707" xr:uid="{00000000-0005-0000-0000-000053220000}"/>
    <cellStyle name="Normal 25 13" xfId="8708" xr:uid="{00000000-0005-0000-0000-000054220000}"/>
    <cellStyle name="Normal 25 2" xfId="8709" xr:uid="{00000000-0005-0000-0000-000055220000}"/>
    <cellStyle name="Normal 25 2 10" xfId="8710" xr:uid="{00000000-0005-0000-0000-000056220000}"/>
    <cellStyle name="Normal 25 2 2" xfId="8711" xr:uid="{00000000-0005-0000-0000-000057220000}"/>
    <cellStyle name="Normal 25 2 2 2" xfId="8712" xr:uid="{00000000-0005-0000-0000-000058220000}"/>
    <cellStyle name="Normal 25 2 2 2 2" xfId="8713" xr:uid="{00000000-0005-0000-0000-000059220000}"/>
    <cellStyle name="Normal 25 2 2 2 2 2" xfId="8714" xr:uid="{00000000-0005-0000-0000-00005A220000}"/>
    <cellStyle name="Normal 25 2 2 2 2 3" xfId="8715" xr:uid="{00000000-0005-0000-0000-00005B220000}"/>
    <cellStyle name="Normal 25 2 2 2 3" xfId="8716" xr:uid="{00000000-0005-0000-0000-00005C220000}"/>
    <cellStyle name="Normal 25 2 2 2 4" xfId="8717" xr:uid="{00000000-0005-0000-0000-00005D220000}"/>
    <cellStyle name="Normal 25 2 2 2 5" xfId="8718" xr:uid="{00000000-0005-0000-0000-00005E220000}"/>
    <cellStyle name="Normal 25 2 2 3" xfId="8719" xr:uid="{00000000-0005-0000-0000-00005F220000}"/>
    <cellStyle name="Normal 25 2 2 3 2" xfId="8720" xr:uid="{00000000-0005-0000-0000-000060220000}"/>
    <cellStyle name="Normal 25 2 2 3 2 2" xfId="8721" xr:uid="{00000000-0005-0000-0000-000061220000}"/>
    <cellStyle name="Normal 25 2 2 3 2 3" xfId="8722" xr:uid="{00000000-0005-0000-0000-000062220000}"/>
    <cellStyle name="Normal 25 2 2 3 3" xfId="8723" xr:uid="{00000000-0005-0000-0000-000063220000}"/>
    <cellStyle name="Normal 25 2 2 3 4" xfId="8724" xr:uid="{00000000-0005-0000-0000-000064220000}"/>
    <cellStyle name="Normal 25 2 2 4" xfId="8725" xr:uid="{00000000-0005-0000-0000-000065220000}"/>
    <cellStyle name="Normal 25 2 2 4 2" xfId="8726" xr:uid="{00000000-0005-0000-0000-000066220000}"/>
    <cellStyle name="Normal 25 2 2 4 2 2" xfId="8727" xr:uid="{00000000-0005-0000-0000-000067220000}"/>
    <cellStyle name="Normal 25 2 2 4 2 3" xfId="8728" xr:uid="{00000000-0005-0000-0000-000068220000}"/>
    <cellStyle name="Normal 25 2 2 4 3" xfId="8729" xr:uid="{00000000-0005-0000-0000-000069220000}"/>
    <cellStyle name="Normal 25 2 2 4 4" xfId="8730" xr:uid="{00000000-0005-0000-0000-00006A220000}"/>
    <cellStyle name="Normal 25 2 2 5" xfId="8731" xr:uid="{00000000-0005-0000-0000-00006B220000}"/>
    <cellStyle name="Normal 25 2 2 5 2" xfId="8732" xr:uid="{00000000-0005-0000-0000-00006C220000}"/>
    <cellStyle name="Normal 25 2 2 5 3" xfId="8733" xr:uid="{00000000-0005-0000-0000-00006D220000}"/>
    <cellStyle name="Normal 25 2 2 6" xfId="8734" xr:uid="{00000000-0005-0000-0000-00006E220000}"/>
    <cellStyle name="Normal 25 2 2 7" xfId="8735" xr:uid="{00000000-0005-0000-0000-00006F220000}"/>
    <cellStyle name="Normal 25 2 3" xfId="8736" xr:uid="{00000000-0005-0000-0000-000070220000}"/>
    <cellStyle name="Normal 25 2 4" xfId="8737" xr:uid="{00000000-0005-0000-0000-000071220000}"/>
    <cellStyle name="Normal 25 2 4 2" xfId="8738" xr:uid="{00000000-0005-0000-0000-000072220000}"/>
    <cellStyle name="Normal 25 2 4 2 2" xfId="8739" xr:uid="{00000000-0005-0000-0000-000073220000}"/>
    <cellStyle name="Normal 25 2 4 2 3" xfId="8740" xr:uid="{00000000-0005-0000-0000-000074220000}"/>
    <cellStyle name="Normal 25 2 4 3" xfId="8741" xr:uid="{00000000-0005-0000-0000-000075220000}"/>
    <cellStyle name="Normal 25 2 4 4" xfId="8742" xr:uid="{00000000-0005-0000-0000-000076220000}"/>
    <cellStyle name="Normal 25 2 5" xfId="8743" xr:uid="{00000000-0005-0000-0000-000077220000}"/>
    <cellStyle name="Normal 25 2 5 2" xfId="8744" xr:uid="{00000000-0005-0000-0000-000078220000}"/>
    <cellStyle name="Normal 25 2 5 2 2" xfId="8745" xr:uid="{00000000-0005-0000-0000-000079220000}"/>
    <cellStyle name="Normal 25 2 5 2 3" xfId="8746" xr:uid="{00000000-0005-0000-0000-00007A220000}"/>
    <cellStyle name="Normal 25 2 5 3" xfId="8747" xr:uid="{00000000-0005-0000-0000-00007B220000}"/>
    <cellStyle name="Normal 25 2 5 4" xfId="8748" xr:uid="{00000000-0005-0000-0000-00007C220000}"/>
    <cellStyle name="Normal 25 2 6" xfId="8749" xr:uid="{00000000-0005-0000-0000-00007D220000}"/>
    <cellStyle name="Normal 25 2 6 2" xfId="8750" xr:uid="{00000000-0005-0000-0000-00007E220000}"/>
    <cellStyle name="Normal 25 2 6 2 2" xfId="8751" xr:uid="{00000000-0005-0000-0000-00007F220000}"/>
    <cellStyle name="Normal 25 2 6 2 3" xfId="8752" xr:uid="{00000000-0005-0000-0000-000080220000}"/>
    <cellStyle name="Normal 25 2 6 3" xfId="8753" xr:uid="{00000000-0005-0000-0000-000081220000}"/>
    <cellStyle name="Normal 25 2 6 4" xfId="8754" xr:uid="{00000000-0005-0000-0000-000082220000}"/>
    <cellStyle name="Normal 25 2 7" xfId="8755" xr:uid="{00000000-0005-0000-0000-000083220000}"/>
    <cellStyle name="Normal 25 2 7 2" xfId="8756" xr:uid="{00000000-0005-0000-0000-000084220000}"/>
    <cellStyle name="Normal 25 2 7 3" xfId="8757" xr:uid="{00000000-0005-0000-0000-000085220000}"/>
    <cellStyle name="Normal 25 2 8" xfId="8758" xr:uid="{00000000-0005-0000-0000-000086220000}"/>
    <cellStyle name="Normal 25 2 9" xfId="8759" xr:uid="{00000000-0005-0000-0000-000087220000}"/>
    <cellStyle name="Normal 25 3" xfId="8760" xr:uid="{00000000-0005-0000-0000-000088220000}"/>
    <cellStyle name="Normal 25 3 2" xfId="8761" xr:uid="{00000000-0005-0000-0000-000089220000}"/>
    <cellStyle name="Normal 25 3 2 2" xfId="8762" xr:uid="{00000000-0005-0000-0000-00008A220000}"/>
    <cellStyle name="Normal 25 3 2 2 2" xfId="8763" xr:uid="{00000000-0005-0000-0000-00008B220000}"/>
    <cellStyle name="Normal 25 3 2 2 3" xfId="8764" xr:uid="{00000000-0005-0000-0000-00008C220000}"/>
    <cellStyle name="Normal 25 3 2 3" xfId="8765" xr:uid="{00000000-0005-0000-0000-00008D220000}"/>
    <cellStyle name="Normal 25 3 2 4" xfId="8766" xr:uid="{00000000-0005-0000-0000-00008E220000}"/>
    <cellStyle name="Normal 25 3 2 5" xfId="8767" xr:uid="{00000000-0005-0000-0000-00008F220000}"/>
    <cellStyle name="Normal 25 3 3" xfId="8768" xr:uid="{00000000-0005-0000-0000-000090220000}"/>
    <cellStyle name="Normal 25 3 3 2" xfId="8769" xr:uid="{00000000-0005-0000-0000-000091220000}"/>
    <cellStyle name="Normal 25 3 3 2 2" xfId="8770" xr:uid="{00000000-0005-0000-0000-000092220000}"/>
    <cellStyle name="Normal 25 3 3 2 3" xfId="8771" xr:uid="{00000000-0005-0000-0000-000093220000}"/>
    <cellStyle name="Normal 25 3 3 3" xfId="8772" xr:uid="{00000000-0005-0000-0000-000094220000}"/>
    <cellStyle name="Normal 25 3 3 4" xfId="8773" xr:uid="{00000000-0005-0000-0000-000095220000}"/>
    <cellStyle name="Normal 25 3 4" xfId="8774" xr:uid="{00000000-0005-0000-0000-000096220000}"/>
    <cellStyle name="Normal 25 3 4 2" xfId="8775" xr:uid="{00000000-0005-0000-0000-000097220000}"/>
    <cellStyle name="Normal 25 3 4 2 2" xfId="8776" xr:uid="{00000000-0005-0000-0000-000098220000}"/>
    <cellStyle name="Normal 25 3 4 2 3" xfId="8777" xr:uid="{00000000-0005-0000-0000-000099220000}"/>
    <cellStyle name="Normal 25 3 4 3" xfId="8778" xr:uid="{00000000-0005-0000-0000-00009A220000}"/>
    <cellStyle name="Normal 25 3 4 4" xfId="8779" xr:uid="{00000000-0005-0000-0000-00009B220000}"/>
    <cellStyle name="Normal 25 3 5" xfId="8780" xr:uid="{00000000-0005-0000-0000-00009C220000}"/>
    <cellStyle name="Normal 25 3 5 2" xfId="8781" xr:uid="{00000000-0005-0000-0000-00009D220000}"/>
    <cellStyle name="Normal 25 3 5 3" xfId="8782" xr:uid="{00000000-0005-0000-0000-00009E220000}"/>
    <cellStyle name="Normal 25 3 6" xfId="8783" xr:uid="{00000000-0005-0000-0000-00009F220000}"/>
    <cellStyle name="Normal 25 3 7" xfId="8784" xr:uid="{00000000-0005-0000-0000-0000A0220000}"/>
    <cellStyle name="Normal 25 4" xfId="8785" xr:uid="{00000000-0005-0000-0000-0000A1220000}"/>
    <cellStyle name="Normal 25 5" xfId="8786" xr:uid="{00000000-0005-0000-0000-0000A2220000}"/>
    <cellStyle name="Normal 25 5 2" xfId="8787" xr:uid="{00000000-0005-0000-0000-0000A3220000}"/>
    <cellStyle name="Normal 25 5 2 2" xfId="8788" xr:uid="{00000000-0005-0000-0000-0000A4220000}"/>
    <cellStyle name="Normal 25 5 2 3" xfId="8789" xr:uid="{00000000-0005-0000-0000-0000A5220000}"/>
    <cellStyle name="Normal 25 5 3" xfId="8790" xr:uid="{00000000-0005-0000-0000-0000A6220000}"/>
    <cellStyle name="Normal 25 5 4" xfId="8791" xr:uid="{00000000-0005-0000-0000-0000A7220000}"/>
    <cellStyle name="Normal 25 5 5" xfId="8792" xr:uid="{00000000-0005-0000-0000-0000A8220000}"/>
    <cellStyle name="Normal 25 6" xfId="8793" xr:uid="{00000000-0005-0000-0000-0000A9220000}"/>
    <cellStyle name="Normal 25 6 2" xfId="8794" xr:uid="{00000000-0005-0000-0000-0000AA220000}"/>
    <cellStyle name="Normal 25 6 2 2" xfId="8795" xr:uid="{00000000-0005-0000-0000-0000AB220000}"/>
    <cellStyle name="Normal 25 6 2 3" xfId="8796" xr:uid="{00000000-0005-0000-0000-0000AC220000}"/>
    <cellStyle name="Normal 25 6 3" xfId="8797" xr:uid="{00000000-0005-0000-0000-0000AD220000}"/>
    <cellStyle name="Normal 25 6 4" xfId="8798" xr:uid="{00000000-0005-0000-0000-0000AE220000}"/>
    <cellStyle name="Normal 25 7" xfId="8799" xr:uid="{00000000-0005-0000-0000-0000AF220000}"/>
    <cellStyle name="Normal 25 7 2" xfId="8800" xr:uid="{00000000-0005-0000-0000-0000B0220000}"/>
    <cellStyle name="Normal 25 7 2 2" xfId="8801" xr:uid="{00000000-0005-0000-0000-0000B1220000}"/>
    <cellStyle name="Normal 25 7 2 3" xfId="8802" xr:uid="{00000000-0005-0000-0000-0000B2220000}"/>
    <cellStyle name="Normal 25 7 3" xfId="8803" xr:uid="{00000000-0005-0000-0000-0000B3220000}"/>
    <cellStyle name="Normal 25 7 4" xfId="8804" xr:uid="{00000000-0005-0000-0000-0000B4220000}"/>
    <cellStyle name="Normal 25 8" xfId="8805" xr:uid="{00000000-0005-0000-0000-0000B5220000}"/>
    <cellStyle name="Normal 25 8 2" xfId="8806" xr:uid="{00000000-0005-0000-0000-0000B6220000}"/>
    <cellStyle name="Normal 25 8 3" xfId="8807" xr:uid="{00000000-0005-0000-0000-0000B7220000}"/>
    <cellStyle name="Normal 25 9" xfId="8808" xr:uid="{00000000-0005-0000-0000-0000B8220000}"/>
    <cellStyle name="Normal 26" xfId="8809" xr:uid="{00000000-0005-0000-0000-0000B9220000}"/>
    <cellStyle name="Normal 26 10" xfId="8810" xr:uid="{00000000-0005-0000-0000-0000BA220000}"/>
    <cellStyle name="Normal 26 11" xfId="8811" xr:uid="{00000000-0005-0000-0000-0000BB220000}"/>
    <cellStyle name="Normal 26 12" xfId="8812" xr:uid="{00000000-0005-0000-0000-0000BC220000}"/>
    <cellStyle name="Normal 26 2" xfId="8813" xr:uid="{00000000-0005-0000-0000-0000BD220000}"/>
    <cellStyle name="Normal 26 2 2" xfId="8814" xr:uid="{00000000-0005-0000-0000-0000BE220000}"/>
    <cellStyle name="Normal 26 3" xfId="8815" xr:uid="{00000000-0005-0000-0000-0000BF220000}"/>
    <cellStyle name="Normal 26 3 2" xfId="8816" xr:uid="{00000000-0005-0000-0000-0000C0220000}"/>
    <cellStyle name="Normal 26 3 2 2" xfId="8817" xr:uid="{00000000-0005-0000-0000-0000C1220000}"/>
    <cellStyle name="Normal 26 3 2 2 2" xfId="8818" xr:uid="{00000000-0005-0000-0000-0000C2220000}"/>
    <cellStyle name="Normal 26 3 2 2 2 2" xfId="8819" xr:uid="{00000000-0005-0000-0000-0000C3220000}"/>
    <cellStyle name="Normal 26 3 2 2 2 3" xfId="8820" xr:uid="{00000000-0005-0000-0000-0000C4220000}"/>
    <cellStyle name="Normal 26 3 2 2 3" xfId="8821" xr:uid="{00000000-0005-0000-0000-0000C5220000}"/>
    <cellStyle name="Normal 26 3 2 2 4" xfId="8822" xr:uid="{00000000-0005-0000-0000-0000C6220000}"/>
    <cellStyle name="Normal 26 3 2 2 5" xfId="8823" xr:uid="{00000000-0005-0000-0000-0000C7220000}"/>
    <cellStyle name="Normal 26 3 2 3" xfId="8824" xr:uid="{00000000-0005-0000-0000-0000C8220000}"/>
    <cellStyle name="Normal 26 3 2 3 2" xfId="8825" xr:uid="{00000000-0005-0000-0000-0000C9220000}"/>
    <cellStyle name="Normal 26 3 2 3 2 2" xfId="8826" xr:uid="{00000000-0005-0000-0000-0000CA220000}"/>
    <cellStyle name="Normal 26 3 2 3 2 3" xfId="8827" xr:uid="{00000000-0005-0000-0000-0000CB220000}"/>
    <cellStyle name="Normal 26 3 2 3 3" xfId="8828" xr:uid="{00000000-0005-0000-0000-0000CC220000}"/>
    <cellStyle name="Normal 26 3 2 3 4" xfId="8829" xr:uid="{00000000-0005-0000-0000-0000CD220000}"/>
    <cellStyle name="Normal 26 3 2 4" xfId="8830" xr:uid="{00000000-0005-0000-0000-0000CE220000}"/>
    <cellStyle name="Normal 26 3 2 4 2" xfId="8831" xr:uid="{00000000-0005-0000-0000-0000CF220000}"/>
    <cellStyle name="Normal 26 3 2 4 2 2" xfId="8832" xr:uid="{00000000-0005-0000-0000-0000D0220000}"/>
    <cellStyle name="Normal 26 3 2 4 2 3" xfId="8833" xr:uid="{00000000-0005-0000-0000-0000D1220000}"/>
    <cellStyle name="Normal 26 3 2 4 3" xfId="8834" xr:uid="{00000000-0005-0000-0000-0000D2220000}"/>
    <cellStyle name="Normal 26 3 2 4 4" xfId="8835" xr:uid="{00000000-0005-0000-0000-0000D3220000}"/>
    <cellStyle name="Normal 26 3 2 5" xfId="8836" xr:uid="{00000000-0005-0000-0000-0000D4220000}"/>
    <cellStyle name="Normal 26 3 2 5 2" xfId="8837" xr:uid="{00000000-0005-0000-0000-0000D5220000}"/>
    <cellStyle name="Normal 26 3 2 5 3" xfId="8838" xr:uid="{00000000-0005-0000-0000-0000D6220000}"/>
    <cellStyle name="Normal 26 3 2 6" xfId="8839" xr:uid="{00000000-0005-0000-0000-0000D7220000}"/>
    <cellStyle name="Normal 26 3 2 7" xfId="8840" xr:uid="{00000000-0005-0000-0000-0000D8220000}"/>
    <cellStyle name="Normal 26 3 3" xfId="8841" xr:uid="{00000000-0005-0000-0000-0000D9220000}"/>
    <cellStyle name="Normal 26 3 3 2" xfId="8842" xr:uid="{00000000-0005-0000-0000-0000DA220000}"/>
    <cellStyle name="Normal 26 3 3 2 2" xfId="8843" xr:uid="{00000000-0005-0000-0000-0000DB220000}"/>
    <cellStyle name="Normal 26 3 3 2 3" xfId="8844" xr:uid="{00000000-0005-0000-0000-0000DC220000}"/>
    <cellStyle name="Normal 26 3 3 3" xfId="8845" xr:uid="{00000000-0005-0000-0000-0000DD220000}"/>
    <cellStyle name="Normal 26 3 3 4" xfId="8846" xr:uid="{00000000-0005-0000-0000-0000DE220000}"/>
    <cellStyle name="Normal 26 3 4" xfId="8847" xr:uid="{00000000-0005-0000-0000-0000DF220000}"/>
    <cellStyle name="Normal 26 3 4 2" xfId="8848" xr:uid="{00000000-0005-0000-0000-0000E0220000}"/>
    <cellStyle name="Normal 26 3 4 2 2" xfId="8849" xr:uid="{00000000-0005-0000-0000-0000E1220000}"/>
    <cellStyle name="Normal 26 3 4 2 3" xfId="8850" xr:uid="{00000000-0005-0000-0000-0000E2220000}"/>
    <cellStyle name="Normal 26 3 4 3" xfId="8851" xr:uid="{00000000-0005-0000-0000-0000E3220000}"/>
    <cellStyle name="Normal 26 3 4 4" xfId="8852" xr:uid="{00000000-0005-0000-0000-0000E4220000}"/>
    <cellStyle name="Normal 26 3 5" xfId="8853" xr:uid="{00000000-0005-0000-0000-0000E5220000}"/>
    <cellStyle name="Normal 26 3 5 2" xfId="8854" xr:uid="{00000000-0005-0000-0000-0000E6220000}"/>
    <cellStyle name="Normal 26 3 5 2 2" xfId="8855" xr:uid="{00000000-0005-0000-0000-0000E7220000}"/>
    <cellStyle name="Normal 26 3 5 2 3" xfId="8856" xr:uid="{00000000-0005-0000-0000-0000E8220000}"/>
    <cellStyle name="Normal 26 3 5 3" xfId="8857" xr:uid="{00000000-0005-0000-0000-0000E9220000}"/>
    <cellStyle name="Normal 26 3 5 4" xfId="8858" xr:uid="{00000000-0005-0000-0000-0000EA220000}"/>
    <cellStyle name="Normal 26 3 6" xfId="8859" xr:uid="{00000000-0005-0000-0000-0000EB220000}"/>
    <cellStyle name="Normal 26 3 6 2" xfId="8860" xr:uid="{00000000-0005-0000-0000-0000EC220000}"/>
    <cellStyle name="Normal 26 3 6 3" xfId="8861" xr:uid="{00000000-0005-0000-0000-0000ED220000}"/>
    <cellStyle name="Normal 26 3 7" xfId="8862" xr:uid="{00000000-0005-0000-0000-0000EE220000}"/>
    <cellStyle name="Normal 26 3 8" xfId="8863" xr:uid="{00000000-0005-0000-0000-0000EF220000}"/>
    <cellStyle name="Normal 26 3 9" xfId="8864" xr:uid="{00000000-0005-0000-0000-0000F0220000}"/>
    <cellStyle name="Normal 26 4" xfId="8865" xr:uid="{00000000-0005-0000-0000-0000F1220000}"/>
    <cellStyle name="Normal 26 4 2" xfId="8866" xr:uid="{00000000-0005-0000-0000-0000F2220000}"/>
    <cellStyle name="Normal 26 4 2 2" xfId="8867" xr:uid="{00000000-0005-0000-0000-0000F3220000}"/>
    <cellStyle name="Normal 26 4 2 2 2" xfId="8868" xr:uid="{00000000-0005-0000-0000-0000F4220000}"/>
    <cellStyle name="Normal 26 4 2 2 3" xfId="8869" xr:uid="{00000000-0005-0000-0000-0000F5220000}"/>
    <cellStyle name="Normal 26 4 2 3" xfId="8870" xr:uid="{00000000-0005-0000-0000-0000F6220000}"/>
    <cellStyle name="Normal 26 4 2 4" xfId="8871" xr:uid="{00000000-0005-0000-0000-0000F7220000}"/>
    <cellStyle name="Normal 26 4 2 5" xfId="8872" xr:uid="{00000000-0005-0000-0000-0000F8220000}"/>
    <cellStyle name="Normal 26 4 3" xfId="8873" xr:uid="{00000000-0005-0000-0000-0000F9220000}"/>
    <cellStyle name="Normal 26 4 3 2" xfId="8874" xr:uid="{00000000-0005-0000-0000-0000FA220000}"/>
    <cellStyle name="Normal 26 4 3 2 2" xfId="8875" xr:uid="{00000000-0005-0000-0000-0000FB220000}"/>
    <cellStyle name="Normal 26 4 3 2 3" xfId="8876" xr:uid="{00000000-0005-0000-0000-0000FC220000}"/>
    <cellStyle name="Normal 26 4 3 3" xfId="8877" xr:uid="{00000000-0005-0000-0000-0000FD220000}"/>
    <cellStyle name="Normal 26 4 3 4" xfId="8878" xr:uid="{00000000-0005-0000-0000-0000FE220000}"/>
    <cellStyle name="Normal 26 4 3 5" xfId="8879" xr:uid="{00000000-0005-0000-0000-0000FF220000}"/>
    <cellStyle name="Normal 26 4 4" xfId="8880" xr:uid="{00000000-0005-0000-0000-000000230000}"/>
    <cellStyle name="Normal 26 4 4 2" xfId="8881" xr:uid="{00000000-0005-0000-0000-000001230000}"/>
    <cellStyle name="Normal 26 4 4 2 2" xfId="8882" xr:uid="{00000000-0005-0000-0000-000002230000}"/>
    <cellStyle name="Normal 26 4 4 2 3" xfId="8883" xr:uid="{00000000-0005-0000-0000-000003230000}"/>
    <cellStyle name="Normal 26 4 4 3" xfId="8884" xr:uid="{00000000-0005-0000-0000-000004230000}"/>
    <cellStyle name="Normal 26 4 4 4" xfId="8885" xr:uid="{00000000-0005-0000-0000-000005230000}"/>
    <cellStyle name="Normal 26 4 5" xfId="8886" xr:uid="{00000000-0005-0000-0000-000006230000}"/>
    <cellStyle name="Normal 26 4 5 2" xfId="8887" xr:uid="{00000000-0005-0000-0000-000007230000}"/>
    <cellStyle name="Normal 26 4 5 3" xfId="8888" xr:uid="{00000000-0005-0000-0000-000008230000}"/>
    <cellStyle name="Normal 26 4 6" xfId="8889" xr:uid="{00000000-0005-0000-0000-000009230000}"/>
    <cellStyle name="Normal 26 4 7" xfId="8890" xr:uid="{00000000-0005-0000-0000-00000A230000}"/>
    <cellStyle name="Normal 26 5" xfId="8891" xr:uid="{00000000-0005-0000-0000-00000B230000}"/>
    <cellStyle name="Normal 26 5 2" xfId="8892" xr:uid="{00000000-0005-0000-0000-00000C230000}"/>
    <cellStyle name="Normal 26 5 2 2" xfId="8893" xr:uid="{00000000-0005-0000-0000-00000D230000}"/>
    <cellStyle name="Normal 26 5 2 3" xfId="8894" xr:uid="{00000000-0005-0000-0000-00000E230000}"/>
    <cellStyle name="Normal 26 5 3" xfId="8895" xr:uid="{00000000-0005-0000-0000-00000F230000}"/>
    <cellStyle name="Normal 26 5 4" xfId="8896" xr:uid="{00000000-0005-0000-0000-000010230000}"/>
    <cellStyle name="Normal 26 5 5" xfId="8897" xr:uid="{00000000-0005-0000-0000-000011230000}"/>
    <cellStyle name="Normal 26 6" xfId="8898" xr:uid="{00000000-0005-0000-0000-000012230000}"/>
    <cellStyle name="Normal 26 6 2" xfId="8899" xr:uid="{00000000-0005-0000-0000-000013230000}"/>
    <cellStyle name="Normal 26 6 2 2" xfId="8900" xr:uid="{00000000-0005-0000-0000-000014230000}"/>
    <cellStyle name="Normal 26 6 2 3" xfId="8901" xr:uid="{00000000-0005-0000-0000-000015230000}"/>
    <cellStyle name="Normal 26 6 3" xfId="8902" xr:uid="{00000000-0005-0000-0000-000016230000}"/>
    <cellStyle name="Normal 26 6 4" xfId="8903" xr:uid="{00000000-0005-0000-0000-000017230000}"/>
    <cellStyle name="Normal 26 7" xfId="8904" xr:uid="{00000000-0005-0000-0000-000018230000}"/>
    <cellStyle name="Normal 26 7 2" xfId="8905" xr:uid="{00000000-0005-0000-0000-000019230000}"/>
    <cellStyle name="Normal 26 7 2 2" xfId="8906" xr:uid="{00000000-0005-0000-0000-00001A230000}"/>
    <cellStyle name="Normal 26 7 2 3" xfId="8907" xr:uid="{00000000-0005-0000-0000-00001B230000}"/>
    <cellStyle name="Normal 26 7 3" xfId="8908" xr:uid="{00000000-0005-0000-0000-00001C230000}"/>
    <cellStyle name="Normal 26 7 4" xfId="8909" xr:uid="{00000000-0005-0000-0000-00001D230000}"/>
    <cellStyle name="Normal 26 8" xfId="8910" xr:uid="{00000000-0005-0000-0000-00001E230000}"/>
    <cellStyle name="Normal 26 8 2" xfId="8911" xr:uid="{00000000-0005-0000-0000-00001F230000}"/>
    <cellStyle name="Normal 26 8 3" xfId="8912" xr:uid="{00000000-0005-0000-0000-000020230000}"/>
    <cellStyle name="Normal 26 9" xfId="8913" xr:uid="{00000000-0005-0000-0000-000021230000}"/>
    <cellStyle name="Normal 27" xfId="8914" xr:uid="{00000000-0005-0000-0000-000022230000}"/>
    <cellStyle name="Normal 27 10" xfId="8915" xr:uid="{00000000-0005-0000-0000-000023230000}"/>
    <cellStyle name="Normal 27 10 2" xfId="8916" xr:uid="{00000000-0005-0000-0000-000024230000}"/>
    <cellStyle name="Normal 27 10 3" xfId="8917" xr:uid="{00000000-0005-0000-0000-000025230000}"/>
    <cellStyle name="Normal 27 11" xfId="8918" xr:uid="{00000000-0005-0000-0000-000026230000}"/>
    <cellStyle name="Normal 27 12" xfId="8919" xr:uid="{00000000-0005-0000-0000-000027230000}"/>
    <cellStyle name="Normal 27 13" xfId="8920" xr:uid="{00000000-0005-0000-0000-000028230000}"/>
    <cellStyle name="Normal 27 2" xfId="8921" xr:uid="{00000000-0005-0000-0000-000029230000}"/>
    <cellStyle name="Normal 27 2 10" xfId="8922" xr:uid="{00000000-0005-0000-0000-00002A230000}"/>
    <cellStyle name="Normal 27 2 11" xfId="8923" xr:uid="{00000000-0005-0000-0000-00002B230000}"/>
    <cellStyle name="Normal 27 2 2" xfId="8924" xr:uid="{00000000-0005-0000-0000-00002C230000}"/>
    <cellStyle name="Normal 27 2 2 2" xfId="8925" xr:uid="{00000000-0005-0000-0000-00002D230000}"/>
    <cellStyle name="Normal 27 2 2 2 2" xfId="8926" xr:uid="{00000000-0005-0000-0000-00002E230000}"/>
    <cellStyle name="Normal 27 2 2 3" xfId="8927" xr:uid="{00000000-0005-0000-0000-00002F230000}"/>
    <cellStyle name="Normal 27 2 2 3 2" xfId="8928" xr:uid="{00000000-0005-0000-0000-000030230000}"/>
    <cellStyle name="Normal 27 2 2 3 2 2" xfId="8929" xr:uid="{00000000-0005-0000-0000-000031230000}"/>
    <cellStyle name="Normal 27 2 2 3 2 3" xfId="8930" xr:uid="{00000000-0005-0000-0000-000032230000}"/>
    <cellStyle name="Normal 27 2 2 3 3" xfId="8931" xr:uid="{00000000-0005-0000-0000-000033230000}"/>
    <cellStyle name="Normal 27 2 2 3 4" xfId="8932" xr:uid="{00000000-0005-0000-0000-000034230000}"/>
    <cellStyle name="Normal 27 2 2 4" xfId="8933" xr:uid="{00000000-0005-0000-0000-000035230000}"/>
    <cellStyle name="Normal 27 2 2 4 2" xfId="8934" xr:uid="{00000000-0005-0000-0000-000036230000}"/>
    <cellStyle name="Normal 27 2 2 4 2 2" xfId="8935" xr:uid="{00000000-0005-0000-0000-000037230000}"/>
    <cellStyle name="Normal 27 2 2 4 2 3" xfId="8936" xr:uid="{00000000-0005-0000-0000-000038230000}"/>
    <cellStyle name="Normal 27 2 2 4 3" xfId="8937" xr:uid="{00000000-0005-0000-0000-000039230000}"/>
    <cellStyle name="Normal 27 2 2 4 4" xfId="8938" xr:uid="{00000000-0005-0000-0000-00003A230000}"/>
    <cellStyle name="Normal 27 2 2 5" xfId="8939" xr:uid="{00000000-0005-0000-0000-00003B230000}"/>
    <cellStyle name="Normal 27 2 2 5 2" xfId="8940" xr:uid="{00000000-0005-0000-0000-00003C230000}"/>
    <cellStyle name="Normal 27 2 2 5 2 2" xfId="8941" xr:uid="{00000000-0005-0000-0000-00003D230000}"/>
    <cellStyle name="Normal 27 2 2 5 2 3" xfId="8942" xr:uid="{00000000-0005-0000-0000-00003E230000}"/>
    <cellStyle name="Normal 27 2 2 5 3" xfId="8943" xr:uid="{00000000-0005-0000-0000-00003F230000}"/>
    <cellStyle name="Normal 27 2 2 5 4" xfId="8944" xr:uid="{00000000-0005-0000-0000-000040230000}"/>
    <cellStyle name="Normal 27 2 2 6" xfId="8945" xr:uid="{00000000-0005-0000-0000-000041230000}"/>
    <cellStyle name="Normal 27 2 2 6 2" xfId="8946" xr:uid="{00000000-0005-0000-0000-000042230000}"/>
    <cellStyle name="Normal 27 2 2 6 3" xfId="8947" xr:uid="{00000000-0005-0000-0000-000043230000}"/>
    <cellStyle name="Normal 27 2 2 7" xfId="8948" xr:uid="{00000000-0005-0000-0000-000044230000}"/>
    <cellStyle name="Normal 27 2 2 8" xfId="8949" xr:uid="{00000000-0005-0000-0000-000045230000}"/>
    <cellStyle name="Normal 27 2 3" xfId="8950" xr:uid="{00000000-0005-0000-0000-000046230000}"/>
    <cellStyle name="Normal 27 2 3 2" xfId="8951" xr:uid="{00000000-0005-0000-0000-000047230000}"/>
    <cellStyle name="Normal 27 2 3 2 2" xfId="8952" xr:uid="{00000000-0005-0000-0000-000048230000}"/>
    <cellStyle name="Normal 27 2 3 2 2 2" xfId="8953" xr:uid="{00000000-0005-0000-0000-000049230000}"/>
    <cellStyle name="Normal 27 2 3 2 2 3" xfId="8954" xr:uid="{00000000-0005-0000-0000-00004A230000}"/>
    <cellStyle name="Normal 27 2 3 2 3" xfId="8955" xr:uid="{00000000-0005-0000-0000-00004B230000}"/>
    <cellStyle name="Normal 27 2 3 2 4" xfId="8956" xr:uid="{00000000-0005-0000-0000-00004C230000}"/>
    <cellStyle name="Normal 27 2 3 3" xfId="8957" xr:uid="{00000000-0005-0000-0000-00004D230000}"/>
    <cellStyle name="Normal 27 2 3 3 2" xfId="8958" xr:uid="{00000000-0005-0000-0000-00004E230000}"/>
    <cellStyle name="Normal 27 2 3 3 2 2" xfId="8959" xr:uid="{00000000-0005-0000-0000-00004F230000}"/>
    <cellStyle name="Normal 27 2 3 3 2 3" xfId="8960" xr:uid="{00000000-0005-0000-0000-000050230000}"/>
    <cellStyle name="Normal 27 2 3 3 3" xfId="8961" xr:uid="{00000000-0005-0000-0000-000051230000}"/>
    <cellStyle name="Normal 27 2 3 3 4" xfId="8962" xr:uid="{00000000-0005-0000-0000-000052230000}"/>
    <cellStyle name="Normal 27 2 3 4" xfId="8963" xr:uid="{00000000-0005-0000-0000-000053230000}"/>
    <cellStyle name="Normal 27 2 3 4 2" xfId="8964" xr:uid="{00000000-0005-0000-0000-000054230000}"/>
    <cellStyle name="Normal 27 2 3 4 2 2" xfId="8965" xr:uid="{00000000-0005-0000-0000-000055230000}"/>
    <cellStyle name="Normal 27 2 3 4 2 3" xfId="8966" xr:uid="{00000000-0005-0000-0000-000056230000}"/>
    <cellStyle name="Normal 27 2 3 4 3" xfId="8967" xr:uid="{00000000-0005-0000-0000-000057230000}"/>
    <cellStyle name="Normal 27 2 3 4 4" xfId="8968" xr:uid="{00000000-0005-0000-0000-000058230000}"/>
    <cellStyle name="Normal 27 2 3 5" xfId="8969" xr:uid="{00000000-0005-0000-0000-000059230000}"/>
    <cellStyle name="Normal 27 2 3 5 2" xfId="8970" xr:uid="{00000000-0005-0000-0000-00005A230000}"/>
    <cellStyle name="Normal 27 2 3 5 3" xfId="8971" xr:uid="{00000000-0005-0000-0000-00005B230000}"/>
    <cellStyle name="Normal 27 2 3 6" xfId="8972" xr:uid="{00000000-0005-0000-0000-00005C230000}"/>
    <cellStyle name="Normal 27 2 3 7" xfId="8973" xr:uid="{00000000-0005-0000-0000-00005D230000}"/>
    <cellStyle name="Normal 27 2 4" xfId="8974" xr:uid="{00000000-0005-0000-0000-00005E230000}"/>
    <cellStyle name="Normal 27 2 5" xfId="8975" xr:uid="{00000000-0005-0000-0000-00005F230000}"/>
    <cellStyle name="Normal 27 2 5 2" xfId="8976" xr:uid="{00000000-0005-0000-0000-000060230000}"/>
    <cellStyle name="Normal 27 2 5 2 2" xfId="8977" xr:uid="{00000000-0005-0000-0000-000061230000}"/>
    <cellStyle name="Normal 27 2 5 2 3" xfId="8978" xr:uid="{00000000-0005-0000-0000-000062230000}"/>
    <cellStyle name="Normal 27 2 5 3" xfId="8979" xr:uid="{00000000-0005-0000-0000-000063230000}"/>
    <cellStyle name="Normal 27 2 5 4" xfId="8980" xr:uid="{00000000-0005-0000-0000-000064230000}"/>
    <cellStyle name="Normal 27 2 6" xfId="8981" xr:uid="{00000000-0005-0000-0000-000065230000}"/>
    <cellStyle name="Normal 27 2 6 2" xfId="8982" xr:uid="{00000000-0005-0000-0000-000066230000}"/>
    <cellStyle name="Normal 27 2 6 2 2" xfId="8983" xr:uid="{00000000-0005-0000-0000-000067230000}"/>
    <cellStyle name="Normal 27 2 6 2 3" xfId="8984" xr:uid="{00000000-0005-0000-0000-000068230000}"/>
    <cellStyle name="Normal 27 2 6 3" xfId="8985" xr:uid="{00000000-0005-0000-0000-000069230000}"/>
    <cellStyle name="Normal 27 2 6 4" xfId="8986" xr:uid="{00000000-0005-0000-0000-00006A230000}"/>
    <cellStyle name="Normal 27 2 7" xfId="8987" xr:uid="{00000000-0005-0000-0000-00006B230000}"/>
    <cellStyle name="Normal 27 2 7 2" xfId="8988" xr:uid="{00000000-0005-0000-0000-00006C230000}"/>
    <cellStyle name="Normal 27 2 7 2 2" xfId="8989" xr:uid="{00000000-0005-0000-0000-00006D230000}"/>
    <cellStyle name="Normal 27 2 7 2 3" xfId="8990" xr:uid="{00000000-0005-0000-0000-00006E230000}"/>
    <cellStyle name="Normal 27 2 7 3" xfId="8991" xr:uid="{00000000-0005-0000-0000-00006F230000}"/>
    <cellStyle name="Normal 27 2 7 4" xfId="8992" xr:uid="{00000000-0005-0000-0000-000070230000}"/>
    <cellStyle name="Normal 27 2 8" xfId="8993" xr:uid="{00000000-0005-0000-0000-000071230000}"/>
    <cellStyle name="Normal 27 2 8 2" xfId="8994" xr:uid="{00000000-0005-0000-0000-000072230000}"/>
    <cellStyle name="Normal 27 2 8 3" xfId="8995" xr:uid="{00000000-0005-0000-0000-000073230000}"/>
    <cellStyle name="Normal 27 2 9" xfId="8996" xr:uid="{00000000-0005-0000-0000-000074230000}"/>
    <cellStyle name="Normal 27 3" xfId="8997" xr:uid="{00000000-0005-0000-0000-000075230000}"/>
    <cellStyle name="Normal 27 3 2" xfId="8998" xr:uid="{00000000-0005-0000-0000-000076230000}"/>
    <cellStyle name="Normal 27 3 2 2" xfId="8999" xr:uid="{00000000-0005-0000-0000-000077230000}"/>
    <cellStyle name="Normal 27 3 3" xfId="9000" xr:uid="{00000000-0005-0000-0000-000078230000}"/>
    <cellStyle name="Normal 27 3 3 2" xfId="9001" xr:uid="{00000000-0005-0000-0000-000079230000}"/>
    <cellStyle name="Normal 27 3 3 2 2" xfId="9002" xr:uid="{00000000-0005-0000-0000-00007A230000}"/>
    <cellStyle name="Normal 27 3 3 2 3" xfId="9003" xr:uid="{00000000-0005-0000-0000-00007B230000}"/>
    <cellStyle name="Normal 27 3 3 3" xfId="9004" xr:uid="{00000000-0005-0000-0000-00007C230000}"/>
    <cellStyle name="Normal 27 3 3 4" xfId="9005" xr:uid="{00000000-0005-0000-0000-00007D230000}"/>
    <cellStyle name="Normal 27 3 4" xfId="9006" xr:uid="{00000000-0005-0000-0000-00007E230000}"/>
    <cellStyle name="Normal 27 3 4 2" xfId="9007" xr:uid="{00000000-0005-0000-0000-00007F230000}"/>
    <cellStyle name="Normal 27 3 4 2 2" xfId="9008" xr:uid="{00000000-0005-0000-0000-000080230000}"/>
    <cellStyle name="Normal 27 3 4 2 3" xfId="9009" xr:uid="{00000000-0005-0000-0000-000081230000}"/>
    <cellStyle name="Normal 27 3 4 3" xfId="9010" xr:uid="{00000000-0005-0000-0000-000082230000}"/>
    <cellStyle name="Normal 27 3 4 4" xfId="9011" xr:uid="{00000000-0005-0000-0000-000083230000}"/>
    <cellStyle name="Normal 27 3 5" xfId="9012" xr:uid="{00000000-0005-0000-0000-000084230000}"/>
    <cellStyle name="Normal 27 3 5 2" xfId="9013" xr:uid="{00000000-0005-0000-0000-000085230000}"/>
    <cellStyle name="Normal 27 3 5 2 2" xfId="9014" xr:uid="{00000000-0005-0000-0000-000086230000}"/>
    <cellStyle name="Normal 27 3 5 2 3" xfId="9015" xr:uid="{00000000-0005-0000-0000-000087230000}"/>
    <cellStyle name="Normal 27 3 5 3" xfId="9016" xr:uid="{00000000-0005-0000-0000-000088230000}"/>
    <cellStyle name="Normal 27 3 5 4" xfId="9017" xr:uid="{00000000-0005-0000-0000-000089230000}"/>
    <cellStyle name="Normal 27 3 6" xfId="9018" xr:uid="{00000000-0005-0000-0000-00008A230000}"/>
    <cellStyle name="Normal 27 3 6 2" xfId="9019" xr:uid="{00000000-0005-0000-0000-00008B230000}"/>
    <cellStyle name="Normal 27 3 6 3" xfId="9020" xr:uid="{00000000-0005-0000-0000-00008C230000}"/>
    <cellStyle name="Normal 27 3 7" xfId="9021" xr:uid="{00000000-0005-0000-0000-00008D230000}"/>
    <cellStyle name="Normal 27 3 8" xfId="9022" xr:uid="{00000000-0005-0000-0000-00008E230000}"/>
    <cellStyle name="Normal 27 4" xfId="9023" xr:uid="{00000000-0005-0000-0000-00008F230000}"/>
    <cellStyle name="Normal 27 5" xfId="9024" xr:uid="{00000000-0005-0000-0000-000090230000}"/>
    <cellStyle name="Normal 27 5 2" xfId="9025" xr:uid="{00000000-0005-0000-0000-000091230000}"/>
    <cellStyle name="Normal 27 5 2 2" xfId="9026" xr:uid="{00000000-0005-0000-0000-000092230000}"/>
    <cellStyle name="Normal 27 5 2 2 2" xfId="9027" xr:uid="{00000000-0005-0000-0000-000093230000}"/>
    <cellStyle name="Normal 27 5 2 2 3" xfId="9028" xr:uid="{00000000-0005-0000-0000-000094230000}"/>
    <cellStyle name="Normal 27 5 2 3" xfId="9029" xr:uid="{00000000-0005-0000-0000-000095230000}"/>
    <cellStyle name="Normal 27 5 2 4" xfId="9030" xr:uid="{00000000-0005-0000-0000-000096230000}"/>
    <cellStyle name="Normal 27 5 3" xfId="9031" xr:uid="{00000000-0005-0000-0000-000097230000}"/>
    <cellStyle name="Normal 27 5 3 2" xfId="9032" xr:uid="{00000000-0005-0000-0000-000098230000}"/>
    <cellStyle name="Normal 27 5 3 2 2" xfId="9033" xr:uid="{00000000-0005-0000-0000-000099230000}"/>
    <cellStyle name="Normal 27 5 3 2 3" xfId="9034" xr:uid="{00000000-0005-0000-0000-00009A230000}"/>
    <cellStyle name="Normal 27 5 3 3" xfId="9035" xr:uid="{00000000-0005-0000-0000-00009B230000}"/>
    <cellStyle name="Normal 27 5 3 4" xfId="9036" xr:uid="{00000000-0005-0000-0000-00009C230000}"/>
    <cellStyle name="Normal 27 5 4" xfId="9037" xr:uid="{00000000-0005-0000-0000-00009D230000}"/>
    <cellStyle name="Normal 27 5 4 2" xfId="9038" xr:uid="{00000000-0005-0000-0000-00009E230000}"/>
    <cellStyle name="Normal 27 5 4 2 2" xfId="9039" xr:uid="{00000000-0005-0000-0000-00009F230000}"/>
    <cellStyle name="Normal 27 5 4 2 3" xfId="9040" xr:uid="{00000000-0005-0000-0000-0000A0230000}"/>
    <cellStyle name="Normal 27 5 4 3" xfId="9041" xr:uid="{00000000-0005-0000-0000-0000A1230000}"/>
    <cellStyle name="Normal 27 5 4 4" xfId="9042" xr:uid="{00000000-0005-0000-0000-0000A2230000}"/>
    <cellStyle name="Normal 27 5 5" xfId="9043" xr:uid="{00000000-0005-0000-0000-0000A3230000}"/>
    <cellStyle name="Normal 27 5 5 2" xfId="9044" xr:uid="{00000000-0005-0000-0000-0000A4230000}"/>
    <cellStyle name="Normal 27 5 5 3" xfId="9045" xr:uid="{00000000-0005-0000-0000-0000A5230000}"/>
    <cellStyle name="Normal 27 5 6" xfId="9046" xr:uid="{00000000-0005-0000-0000-0000A6230000}"/>
    <cellStyle name="Normal 27 5 7" xfId="9047" xr:uid="{00000000-0005-0000-0000-0000A7230000}"/>
    <cellStyle name="Normal 27 5 8" xfId="9048" xr:uid="{00000000-0005-0000-0000-0000A8230000}"/>
    <cellStyle name="Normal 27 6" xfId="9049" xr:uid="{00000000-0005-0000-0000-0000A9230000}"/>
    <cellStyle name="Normal 27 7" xfId="9050" xr:uid="{00000000-0005-0000-0000-0000AA230000}"/>
    <cellStyle name="Normal 27 7 2" xfId="9051" xr:uid="{00000000-0005-0000-0000-0000AB230000}"/>
    <cellStyle name="Normal 27 7 2 2" xfId="9052" xr:uid="{00000000-0005-0000-0000-0000AC230000}"/>
    <cellStyle name="Normal 27 7 2 3" xfId="9053" xr:uid="{00000000-0005-0000-0000-0000AD230000}"/>
    <cellStyle name="Normal 27 7 3" xfId="9054" xr:uid="{00000000-0005-0000-0000-0000AE230000}"/>
    <cellStyle name="Normal 27 7 4" xfId="9055" xr:uid="{00000000-0005-0000-0000-0000AF230000}"/>
    <cellStyle name="Normal 27 8" xfId="9056" xr:uid="{00000000-0005-0000-0000-0000B0230000}"/>
    <cellStyle name="Normal 27 8 2" xfId="9057" xr:uid="{00000000-0005-0000-0000-0000B1230000}"/>
    <cellStyle name="Normal 27 8 2 2" xfId="9058" xr:uid="{00000000-0005-0000-0000-0000B2230000}"/>
    <cellStyle name="Normal 27 8 2 3" xfId="9059" xr:uid="{00000000-0005-0000-0000-0000B3230000}"/>
    <cellStyle name="Normal 27 8 3" xfId="9060" xr:uid="{00000000-0005-0000-0000-0000B4230000}"/>
    <cellStyle name="Normal 27 8 4" xfId="9061" xr:uid="{00000000-0005-0000-0000-0000B5230000}"/>
    <cellStyle name="Normal 27 9" xfId="9062" xr:uid="{00000000-0005-0000-0000-0000B6230000}"/>
    <cellStyle name="Normal 27 9 2" xfId="9063" xr:uid="{00000000-0005-0000-0000-0000B7230000}"/>
    <cellStyle name="Normal 27 9 2 2" xfId="9064" xr:uid="{00000000-0005-0000-0000-0000B8230000}"/>
    <cellStyle name="Normal 27 9 2 3" xfId="9065" xr:uid="{00000000-0005-0000-0000-0000B9230000}"/>
    <cellStyle name="Normal 27 9 3" xfId="9066" xr:uid="{00000000-0005-0000-0000-0000BA230000}"/>
    <cellStyle name="Normal 27 9 4" xfId="9067" xr:uid="{00000000-0005-0000-0000-0000BB230000}"/>
    <cellStyle name="Normal 28" xfId="9068" xr:uid="{00000000-0005-0000-0000-0000BC230000}"/>
    <cellStyle name="Normal 28 10" xfId="9069" xr:uid="{00000000-0005-0000-0000-0000BD230000}"/>
    <cellStyle name="Normal 28 10 2" xfId="9070" xr:uid="{00000000-0005-0000-0000-0000BE230000}"/>
    <cellStyle name="Normal 28 10 3" xfId="9071" xr:uid="{00000000-0005-0000-0000-0000BF230000}"/>
    <cellStyle name="Normal 28 11" xfId="9072" xr:uid="{00000000-0005-0000-0000-0000C0230000}"/>
    <cellStyle name="Normal 28 12" xfId="9073" xr:uid="{00000000-0005-0000-0000-0000C1230000}"/>
    <cellStyle name="Normal 28 13" xfId="9074" xr:uid="{00000000-0005-0000-0000-0000C2230000}"/>
    <cellStyle name="Normal 28 2" xfId="9075" xr:uid="{00000000-0005-0000-0000-0000C3230000}"/>
    <cellStyle name="Normal 28 2 10" xfId="9076" xr:uid="{00000000-0005-0000-0000-0000C4230000}"/>
    <cellStyle name="Normal 28 2 11" xfId="9077" xr:uid="{00000000-0005-0000-0000-0000C5230000}"/>
    <cellStyle name="Normal 28 2 2" xfId="9078" xr:uid="{00000000-0005-0000-0000-0000C6230000}"/>
    <cellStyle name="Normal 28 2 2 2" xfId="9079" xr:uid="{00000000-0005-0000-0000-0000C7230000}"/>
    <cellStyle name="Normal 28 2 2 3" xfId="9080" xr:uid="{00000000-0005-0000-0000-0000C8230000}"/>
    <cellStyle name="Normal 28 2 2 3 2" xfId="9081" xr:uid="{00000000-0005-0000-0000-0000C9230000}"/>
    <cellStyle name="Normal 28 2 2 3 2 2" xfId="9082" xr:uid="{00000000-0005-0000-0000-0000CA230000}"/>
    <cellStyle name="Normal 28 2 2 3 2 3" xfId="9083" xr:uid="{00000000-0005-0000-0000-0000CB230000}"/>
    <cellStyle name="Normal 28 2 2 3 3" xfId="9084" xr:uid="{00000000-0005-0000-0000-0000CC230000}"/>
    <cellStyle name="Normal 28 2 2 3 4" xfId="9085" xr:uid="{00000000-0005-0000-0000-0000CD230000}"/>
    <cellStyle name="Normal 28 2 2 4" xfId="9086" xr:uid="{00000000-0005-0000-0000-0000CE230000}"/>
    <cellStyle name="Normal 28 2 2 4 2" xfId="9087" xr:uid="{00000000-0005-0000-0000-0000CF230000}"/>
    <cellStyle name="Normal 28 2 2 4 2 2" xfId="9088" xr:uid="{00000000-0005-0000-0000-0000D0230000}"/>
    <cellStyle name="Normal 28 2 2 4 2 3" xfId="9089" xr:uid="{00000000-0005-0000-0000-0000D1230000}"/>
    <cellStyle name="Normal 28 2 2 4 3" xfId="9090" xr:uid="{00000000-0005-0000-0000-0000D2230000}"/>
    <cellStyle name="Normal 28 2 2 4 4" xfId="9091" xr:uid="{00000000-0005-0000-0000-0000D3230000}"/>
    <cellStyle name="Normal 28 2 2 5" xfId="9092" xr:uid="{00000000-0005-0000-0000-0000D4230000}"/>
    <cellStyle name="Normal 28 2 2 5 2" xfId="9093" xr:uid="{00000000-0005-0000-0000-0000D5230000}"/>
    <cellStyle name="Normal 28 2 2 5 2 2" xfId="9094" xr:uid="{00000000-0005-0000-0000-0000D6230000}"/>
    <cellStyle name="Normal 28 2 2 5 2 3" xfId="9095" xr:uid="{00000000-0005-0000-0000-0000D7230000}"/>
    <cellStyle name="Normal 28 2 2 5 3" xfId="9096" xr:uid="{00000000-0005-0000-0000-0000D8230000}"/>
    <cellStyle name="Normal 28 2 2 5 4" xfId="9097" xr:uid="{00000000-0005-0000-0000-0000D9230000}"/>
    <cellStyle name="Normal 28 2 2 6" xfId="9098" xr:uid="{00000000-0005-0000-0000-0000DA230000}"/>
    <cellStyle name="Normal 28 2 2 6 2" xfId="9099" xr:uid="{00000000-0005-0000-0000-0000DB230000}"/>
    <cellStyle name="Normal 28 2 2 6 3" xfId="9100" xr:uid="{00000000-0005-0000-0000-0000DC230000}"/>
    <cellStyle name="Normal 28 2 2 7" xfId="9101" xr:uid="{00000000-0005-0000-0000-0000DD230000}"/>
    <cellStyle name="Normal 28 2 2 8" xfId="9102" xr:uid="{00000000-0005-0000-0000-0000DE230000}"/>
    <cellStyle name="Normal 28 2 3" xfId="9103" xr:uid="{00000000-0005-0000-0000-0000DF230000}"/>
    <cellStyle name="Normal 28 2 3 2" xfId="9104" xr:uid="{00000000-0005-0000-0000-0000E0230000}"/>
    <cellStyle name="Normal 28 2 3 2 2" xfId="9105" xr:uid="{00000000-0005-0000-0000-0000E1230000}"/>
    <cellStyle name="Normal 28 2 3 2 2 2" xfId="9106" xr:uid="{00000000-0005-0000-0000-0000E2230000}"/>
    <cellStyle name="Normal 28 2 3 2 2 3" xfId="9107" xr:uid="{00000000-0005-0000-0000-0000E3230000}"/>
    <cellStyle name="Normal 28 2 3 2 3" xfId="9108" xr:uid="{00000000-0005-0000-0000-0000E4230000}"/>
    <cellStyle name="Normal 28 2 3 2 4" xfId="9109" xr:uid="{00000000-0005-0000-0000-0000E5230000}"/>
    <cellStyle name="Normal 28 2 3 3" xfId="9110" xr:uid="{00000000-0005-0000-0000-0000E6230000}"/>
    <cellStyle name="Normal 28 2 3 3 2" xfId="9111" xr:uid="{00000000-0005-0000-0000-0000E7230000}"/>
    <cellStyle name="Normal 28 2 3 3 2 2" xfId="9112" xr:uid="{00000000-0005-0000-0000-0000E8230000}"/>
    <cellStyle name="Normal 28 2 3 3 2 3" xfId="9113" xr:uid="{00000000-0005-0000-0000-0000E9230000}"/>
    <cellStyle name="Normal 28 2 3 3 3" xfId="9114" xr:uid="{00000000-0005-0000-0000-0000EA230000}"/>
    <cellStyle name="Normal 28 2 3 3 4" xfId="9115" xr:uid="{00000000-0005-0000-0000-0000EB230000}"/>
    <cellStyle name="Normal 28 2 3 4" xfId="9116" xr:uid="{00000000-0005-0000-0000-0000EC230000}"/>
    <cellStyle name="Normal 28 2 3 4 2" xfId="9117" xr:uid="{00000000-0005-0000-0000-0000ED230000}"/>
    <cellStyle name="Normal 28 2 3 4 2 2" xfId="9118" xr:uid="{00000000-0005-0000-0000-0000EE230000}"/>
    <cellStyle name="Normal 28 2 3 4 2 3" xfId="9119" xr:uid="{00000000-0005-0000-0000-0000EF230000}"/>
    <cellStyle name="Normal 28 2 3 4 3" xfId="9120" xr:uid="{00000000-0005-0000-0000-0000F0230000}"/>
    <cellStyle name="Normal 28 2 3 4 4" xfId="9121" xr:uid="{00000000-0005-0000-0000-0000F1230000}"/>
    <cellStyle name="Normal 28 2 3 5" xfId="9122" xr:uid="{00000000-0005-0000-0000-0000F2230000}"/>
    <cellStyle name="Normal 28 2 3 5 2" xfId="9123" xr:uid="{00000000-0005-0000-0000-0000F3230000}"/>
    <cellStyle name="Normal 28 2 3 5 3" xfId="9124" xr:uid="{00000000-0005-0000-0000-0000F4230000}"/>
    <cellStyle name="Normal 28 2 3 6" xfId="9125" xr:uid="{00000000-0005-0000-0000-0000F5230000}"/>
    <cellStyle name="Normal 28 2 3 7" xfId="9126" xr:uid="{00000000-0005-0000-0000-0000F6230000}"/>
    <cellStyle name="Normal 28 2 4" xfId="9127" xr:uid="{00000000-0005-0000-0000-0000F7230000}"/>
    <cellStyle name="Normal 28 2 5" xfId="9128" xr:uid="{00000000-0005-0000-0000-0000F8230000}"/>
    <cellStyle name="Normal 28 2 5 2" xfId="9129" xr:uid="{00000000-0005-0000-0000-0000F9230000}"/>
    <cellStyle name="Normal 28 2 5 2 2" xfId="9130" xr:uid="{00000000-0005-0000-0000-0000FA230000}"/>
    <cellStyle name="Normal 28 2 5 2 3" xfId="9131" xr:uid="{00000000-0005-0000-0000-0000FB230000}"/>
    <cellStyle name="Normal 28 2 5 3" xfId="9132" xr:uid="{00000000-0005-0000-0000-0000FC230000}"/>
    <cellStyle name="Normal 28 2 5 4" xfId="9133" xr:uid="{00000000-0005-0000-0000-0000FD230000}"/>
    <cellStyle name="Normal 28 2 6" xfId="9134" xr:uid="{00000000-0005-0000-0000-0000FE230000}"/>
    <cellStyle name="Normal 28 2 6 2" xfId="9135" xr:uid="{00000000-0005-0000-0000-0000FF230000}"/>
    <cellStyle name="Normal 28 2 6 2 2" xfId="9136" xr:uid="{00000000-0005-0000-0000-000000240000}"/>
    <cellStyle name="Normal 28 2 6 2 3" xfId="9137" xr:uid="{00000000-0005-0000-0000-000001240000}"/>
    <cellStyle name="Normal 28 2 6 3" xfId="9138" xr:uid="{00000000-0005-0000-0000-000002240000}"/>
    <cellStyle name="Normal 28 2 6 4" xfId="9139" xr:uid="{00000000-0005-0000-0000-000003240000}"/>
    <cellStyle name="Normal 28 2 7" xfId="9140" xr:uid="{00000000-0005-0000-0000-000004240000}"/>
    <cellStyle name="Normal 28 2 7 2" xfId="9141" xr:uid="{00000000-0005-0000-0000-000005240000}"/>
    <cellStyle name="Normal 28 2 7 2 2" xfId="9142" xr:uid="{00000000-0005-0000-0000-000006240000}"/>
    <cellStyle name="Normal 28 2 7 2 3" xfId="9143" xr:uid="{00000000-0005-0000-0000-000007240000}"/>
    <cellStyle name="Normal 28 2 7 3" xfId="9144" xr:uid="{00000000-0005-0000-0000-000008240000}"/>
    <cellStyle name="Normal 28 2 7 4" xfId="9145" xr:uid="{00000000-0005-0000-0000-000009240000}"/>
    <cellStyle name="Normal 28 2 8" xfId="9146" xr:uid="{00000000-0005-0000-0000-00000A240000}"/>
    <cellStyle name="Normal 28 2 8 2" xfId="9147" xr:uid="{00000000-0005-0000-0000-00000B240000}"/>
    <cellStyle name="Normal 28 2 8 3" xfId="9148" xr:uid="{00000000-0005-0000-0000-00000C240000}"/>
    <cellStyle name="Normal 28 2 9" xfId="9149" xr:uid="{00000000-0005-0000-0000-00000D240000}"/>
    <cellStyle name="Normal 28 3" xfId="9150" xr:uid="{00000000-0005-0000-0000-00000E240000}"/>
    <cellStyle name="Normal 28 3 2" xfId="9151" xr:uid="{00000000-0005-0000-0000-00000F240000}"/>
    <cellStyle name="Normal 28 3 3" xfId="9152" xr:uid="{00000000-0005-0000-0000-000010240000}"/>
    <cellStyle name="Normal 28 3 3 2" xfId="9153" xr:uid="{00000000-0005-0000-0000-000011240000}"/>
    <cellStyle name="Normal 28 3 3 2 2" xfId="9154" xr:uid="{00000000-0005-0000-0000-000012240000}"/>
    <cellStyle name="Normal 28 3 3 2 3" xfId="9155" xr:uid="{00000000-0005-0000-0000-000013240000}"/>
    <cellStyle name="Normal 28 3 3 3" xfId="9156" xr:uid="{00000000-0005-0000-0000-000014240000}"/>
    <cellStyle name="Normal 28 3 3 4" xfId="9157" xr:uid="{00000000-0005-0000-0000-000015240000}"/>
    <cellStyle name="Normal 28 3 4" xfId="9158" xr:uid="{00000000-0005-0000-0000-000016240000}"/>
    <cellStyle name="Normal 28 3 4 2" xfId="9159" xr:uid="{00000000-0005-0000-0000-000017240000}"/>
    <cellStyle name="Normal 28 3 4 2 2" xfId="9160" xr:uid="{00000000-0005-0000-0000-000018240000}"/>
    <cellStyle name="Normal 28 3 4 2 3" xfId="9161" xr:uid="{00000000-0005-0000-0000-000019240000}"/>
    <cellStyle name="Normal 28 3 4 3" xfId="9162" xr:uid="{00000000-0005-0000-0000-00001A240000}"/>
    <cellStyle name="Normal 28 3 4 4" xfId="9163" xr:uid="{00000000-0005-0000-0000-00001B240000}"/>
    <cellStyle name="Normal 28 3 5" xfId="9164" xr:uid="{00000000-0005-0000-0000-00001C240000}"/>
    <cellStyle name="Normal 28 3 5 2" xfId="9165" xr:uid="{00000000-0005-0000-0000-00001D240000}"/>
    <cellStyle name="Normal 28 3 5 2 2" xfId="9166" xr:uid="{00000000-0005-0000-0000-00001E240000}"/>
    <cellStyle name="Normal 28 3 5 2 3" xfId="9167" xr:uid="{00000000-0005-0000-0000-00001F240000}"/>
    <cellStyle name="Normal 28 3 5 3" xfId="9168" xr:uid="{00000000-0005-0000-0000-000020240000}"/>
    <cellStyle name="Normal 28 3 5 4" xfId="9169" xr:uid="{00000000-0005-0000-0000-000021240000}"/>
    <cellStyle name="Normal 28 3 6" xfId="9170" xr:uid="{00000000-0005-0000-0000-000022240000}"/>
    <cellStyle name="Normal 28 3 6 2" xfId="9171" xr:uid="{00000000-0005-0000-0000-000023240000}"/>
    <cellStyle name="Normal 28 3 6 3" xfId="9172" xr:uid="{00000000-0005-0000-0000-000024240000}"/>
    <cellStyle name="Normal 28 3 7" xfId="9173" xr:uid="{00000000-0005-0000-0000-000025240000}"/>
    <cellStyle name="Normal 28 3 8" xfId="9174" xr:uid="{00000000-0005-0000-0000-000026240000}"/>
    <cellStyle name="Normal 28 3 9" xfId="9175" xr:uid="{00000000-0005-0000-0000-000027240000}"/>
    <cellStyle name="Normal 28 4" xfId="9176" xr:uid="{00000000-0005-0000-0000-000028240000}"/>
    <cellStyle name="Normal 28 5" xfId="9177" xr:uid="{00000000-0005-0000-0000-000029240000}"/>
    <cellStyle name="Normal 28 5 2" xfId="9178" xr:uid="{00000000-0005-0000-0000-00002A240000}"/>
    <cellStyle name="Normal 28 5 2 2" xfId="9179" xr:uid="{00000000-0005-0000-0000-00002B240000}"/>
    <cellStyle name="Normal 28 5 2 2 2" xfId="9180" xr:uid="{00000000-0005-0000-0000-00002C240000}"/>
    <cellStyle name="Normal 28 5 2 2 3" xfId="9181" xr:uid="{00000000-0005-0000-0000-00002D240000}"/>
    <cellStyle name="Normal 28 5 2 3" xfId="9182" xr:uid="{00000000-0005-0000-0000-00002E240000}"/>
    <cellStyle name="Normal 28 5 2 4" xfId="9183" xr:uid="{00000000-0005-0000-0000-00002F240000}"/>
    <cellStyle name="Normal 28 5 3" xfId="9184" xr:uid="{00000000-0005-0000-0000-000030240000}"/>
    <cellStyle name="Normal 28 5 3 2" xfId="9185" xr:uid="{00000000-0005-0000-0000-000031240000}"/>
    <cellStyle name="Normal 28 5 3 2 2" xfId="9186" xr:uid="{00000000-0005-0000-0000-000032240000}"/>
    <cellStyle name="Normal 28 5 3 2 3" xfId="9187" xr:uid="{00000000-0005-0000-0000-000033240000}"/>
    <cellStyle name="Normal 28 5 3 3" xfId="9188" xr:uid="{00000000-0005-0000-0000-000034240000}"/>
    <cellStyle name="Normal 28 5 3 4" xfId="9189" xr:uid="{00000000-0005-0000-0000-000035240000}"/>
    <cellStyle name="Normal 28 5 4" xfId="9190" xr:uid="{00000000-0005-0000-0000-000036240000}"/>
    <cellStyle name="Normal 28 5 4 2" xfId="9191" xr:uid="{00000000-0005-0000-0000-000037240000}"/>
    <cellStyle name="Normal 28 5 4 2 2" xfId="9192" xr:uid="{00000000-0005-0000-0000-000038240000}"/>
    <cellStyle name="Normal 28 5 4 2 3" xfId="9193" xr:uid="{00000000-0005-0000-0000-000039240000}"/>
    <cellStyle name="Normal 28 5 4 3" xfId="9194" xr:uid="{00000000-0005-0000-0000-00003A240000}"/>
    <cellStyle name="Normal 28 5 4 4" xfId="9195" xr:uid="{00000000-0005-0000-0000-00003B240000}"/>
    <cellStyle name="Normal 28 5 5" xfId="9196" xr:uid="{00000000-0005-0000-0000-00003C240000}"/>
    <cellStyle name="Normal 28 5 5 2" xfId="9197" xr:uid="{00000000-0005-0000-0000-00003D240000}"/>
    <cellStyle name="Normal 28 5 5 3" xfId="9198" xr:uid="{00000000-0005-0000-0000-00003E240000}"/>
    <cellStyle name="Normal 28 5 6" xfId="9199" xr:uid="{00000000-0005-0000-0000-00003F240000}"/>
    <cellStyle name="Normal 28 5 7" xfId="9200" xr:uid="{00000000-0005-0000-0000-000040240000}"/>
    <cellStyle name="Normal 28 6" xfId="9201" xr:uid="{00000000-0005-0000-0000-000041240000}"/>
    <cellStyle name="Normal 28 7" xfId="9202" xr:uid="{00000000-0005-0000-0000-000042240000}"/>
    <cellStyle name="Normal 28 7 2" xfId="9203" xr:uid="{00000000-0005-0000-0000-000043240000}"/>
    <cellStyle name="Normal 28 7 2 2" xfId="9204" xr:uid="{00000000-0005-0000-0000-000044240000}"/>
    <cellStyle name="Normal 28 7 2 3" xfId="9205" xr:uid="{00000000-0005-0000-0000-000045240000}"/>
    <cellStyle name="Normal 28 7 3" xfId="9206" xr:uid="{00000000-0005-0000-0000-000046240000}"/>
    <cellStyle name="Normal 28 7 4" xfId="9207" xr:uid="{00000000-0005-0000-0000-000047240000}"/>
    <cellStyle name="Normal 28 8" xfId="9208" xr:uid="{00000000-0005-0000-0000-000048240000}"/>
    <cellStyle name="Normal 28 8 2" xfId="9209" xr:uid="{00000000-0005-0000-0000-000049240000}"/>
    <cellStyle name="Normal 28 8 2 2" xfId="9210" xr:uid="{00000000-0005-0000-0000-00004A240000}"/>
    <cellStyle name="Normal 28 8 2 3" xfId="9211" xr:uid="{00000000-0005-0000-0000-00004B240000}"/>
    <cellStyle name="Normal 28 8 3" xfId="9212" xr:uid="{00000000-0005-0000-0000-00004C240000}"/>
    <cellStyle name="Normal 28 8 4" xfId="9213" xr:uid="{00000000-0005-0000-0000-00004D240000}"/>
    <cellStyle name="Normal 28 9" xfId="9214" xr:uid="{00000000-0005-0000-0000-00004E240000}"/>
    <cellStyle name="Normal 28 9 2" xfId="9215" xr:uid="{00000000-0005-0000-0000-00004F240000}"/>
    <cellStyle name="Normal 28 9 2 2" xfId="9216" xr:uid="{00000000-0005-0000-0000-000050240000}"/>
    <cellStyle name="Normal 28 9 2 3" xfId="9217" xr:uid="{00000000-0005-0000-0000-000051240000}"/>
    <cellStyle name="Normal 28 9 3" xfId="9218" xr:uid="{00000000-0005-0000-0000-000052240000}"/>
    <cellStyle name="Normal 28 9 4" xfId="9219" xr:uid="{00000000-0005-0000-0000-000053240000}"/>
    <cellStyle name="Normal 29" xfId="9220" xr:uid="{00000000-0005-0000-0000-000054240000}"/>
    <cellStyle name="Normal 29 10" xfId="9221" xr:uid="{00000000-0005-0000-0000-000055240000}"/>
    <cellStyle name="Normal 29 11" xfId="9222" xr:uid="{00000000-0005-0000-0000-000056240000}"/>
    <cellStyle name="Normal 29 2" xfId="9223" xr:uid="{00000000-0005-0000-0000-000057240000}"/>
    <cellStyle name="Normal 29 2 2" xfId="9224" xr:uid="{00000000-0005-0000-0000-000058240000}"/>
    <cellStyle name="Normal 29 2 2 2" xfId="9225" xr:uid="{00000000-0005-0000-0000-000059240000}"/>
    <cellStyle name="Normal 29 2 2 2 2" xfId="9226" xr:uid="{00000000-0005-0000-0000-00005A240000}"/>
    <cellStyle name="Normal 29 2 2 2 2 2" xfId="9227" xr:uid="{00000000-0005-0000-0000-00005B240000}"/>
    <cellStyle name="Normal 29 2 2 2 2 3" xfId="9228" xr:uid="{00000000-0005-0000-0000-00005C240000}"/>
    <cellStyle name="Normal 29 2 2 2 3" xfId="9229" xr:uid="{00000000-0005-0000-0000-00005D240000}"/>
    <cellStyle name="Normal 29 2 2 2 4" xfId="9230" xr:uid="{00000000-0005-0000-0000-00005E240000}"/>
    <cellStyle name="Normal 29 2 2 2 5" xfId="9231" xr:uid="{00000000-0005-0000-0000-00005F240000}"/>
    <cellStyle name="Normal 29 2 2 3" xfId="9232" xr:uid="{00000000-0005-0000-0000-000060240000}"/>
    <cellStyle name="Normal 29 2 2 3 2" xfId="9233" xr:uid="{00000000-0005-0000-0000-000061240000}"/>
    <cellStyle name="Normal 29 2 2 3 2 2" xfId="9234" xr:uid="{00000000-0005-0000-0000-000062240000}"/>
    <cellStyle name="Normal 29 2 2 3 2 3" xfId="9235" xr:uid="{00000000-0005-0000-0000-000063240000}"/>
    <cellStyle name="Normal 29 2 2 3 3" xfId="9236" xr:uid="{00000000-0005-0000-0000-000064240000}"/>
    <cellStyle name="Normal 29 2 2 3 4" xfId="9237" xr:uid="{00000000-0005-0000-0000-000065240000}"/>
    <cellStyle name="Normal 29 2 2 4" xfId="9238" xr:uid="{00000000-0005-0000-0000-000066240000}"/>
    <cellStyle name="Normal 29 2 2 4 2" xfId="9239" xr:uid="{00000000-0005-0000-0000-000067240000}"/>
    <cellStyle name="Normal 29 2 2 4 2 2" xfId="9240" xr:uid="{00000000-0005-0000-0000-000068240000}"/>
    <cellStyle name="Normal 29 2 2 4 2 3" xfId="9241" xr:uid="{00000000-0005-0000-0000-000069240000}"/>
    <cellStyle name="Normal 29 2 2 4 3" xfId="9242" xr:uid="{00000000-0005-0000-0000-00006A240000}"/>
    <cellStyle name="Normal 29 2 2 4 4" xfId="9243" xr:uid="{00000000-0005-0000-0000-00006B240000}"/>
    <cellStyle name="Normal 29 2 2 5" xfId="9244" xr:uid="{00000000-0005-0000-0000-00006C240000}"/>
    <cellStyle name="Normal 29 2 2 5 2" xfId="9245" xr:uid="{00000000-0005-0000-0000-00006D240000}"/>
    <cellStyle name="Normal 29 2 2 5 3" xfId="9246" xr:uid="{00000000-0005-0000-0000-00006E240000}"/>
    <cellStyle name="Normal 29 2 2 6" xfId="9247" xr:uid="{00000000-0005-0000-0000-00006F240000}"/>
    <cellStyle name="Normal 29 2 2 7" xfId="9248" xr:uid="{00000000-0005-0000-0000-000070240000}"/>
    <cellStyle name="Normal 29 2 3" xfId="9249" xr:uid="{00000000-0005-0000-0000-000071240000}"/>
    <cellStyle name="Normal 29 2 3 2" xfId="9250" xr:uid="{00000000-0005-0000-0000-000072240000}"/>
    <cellStyle name="Normal 29 2 3 2 2" xfId="9251" xr:uid="{00000000-0005-0000-0000-000073240000}"/>
    <cellStyle name="Normal 29 2 3 2 3" xfId="9252" xr:uid="{00000000-0005-0000-0000-000074240000}"/>
    <cellStyle name="Normal 29 2 3 3" xfId="9253" xr:uid="{00000000-0005-0000-0000-000075240000}"/>
    <cellStyle name="Normal 29 2 3 4" xfId="9254" xr:uid="{00000000-0005-0000-0000-000076240000}"/>
    <cellStyle name="Normal 29 2 4" xfId="9255" xr:uid="{00000000-0005-0000-0000-000077240000}"/>
    <cellStyle name="Normal 29 2 4 2" xfId="9256" xr:uid="{00000000-0005-0000-0000-000078240000}"/>
    <cellStyle name="Normal 29 2 4 2 2" xfId="9257" xr:uid="{00000000-0005-0000-0000-000079240000}"/>
    <cellStyle name="Normal 29 2 4 2 3" xfId="9258" xr:uid="{00000000-0005-0000-0000-00007A240000}"/>
    <cellStyle name="Normal 29 2 4 3" xfId="9259" xr:uid="{00000000-0005-0000-0000-00007B240000}"/>
    <cellStyle name="Normal 29 2 4 4" xfId="9260" xr:uid="{00000000-0005-0000-0000-00007C240000}"/>
    <cellStyle name="Normal 29 2 5" xfId="9261" xr:uid="{00000000-0005-0000-0000-00007D240000}"/>
    <cellStyle name="Normal 29 2 5 2" xfId="9262" xr:uid="{00000000-0005-0000-0000-00007E240000}"/>
    <cellStyle name="Normal 29 2 5 2 2" xfId="9263" xr:uid="{00000000-0005-0000-0000-00007F240000}"/>
    <cellStyle name="Normal 29 2 5 2 3" xfId="9264" xr:uid="{00000000-0005-0000-0000-000080240000}"/>
    <cellStyle name="Normal 29 2 5 3" xfId="9265" xr:uid="{00000000-0005-0000-0000-000081240000}"/>
    <cellStyle name="Normal 29 2 5 4" xfId="9266" xr:uid="{00000000-0005-0000-0000-000082240000}"/>
    <cellStyle name="Normal 29 2 6" xfId="9267" xr:uid="{00000000-0005-0000-0000-000083240000}"/>
    <cellStyle name="Normal 29 2 6 2" xfId="9268" xr:uid="{00000000-0005-0000-0000-000084240000}"/>
    <cellStyle name="Normal 29 2 6 3" xfId="9269" xr:uid="{00000000-0005-0000-0000-000085240000}"/>
    <cellStyle name="Normal 29 2 7" xfId="9270" xr:uid="{00000000-0005-0000-0000-000086240000}"/>
    <cellStyle name="Normal 29 2 8" xfId="9271" xr:uid="{00000000-0005-0000-0000-000087240000}"/>
    <cellStyle name="Normal 29 2 9" xfId="9272" xr:uid="{00000000-0005-0000-0000-000088240000}"/>
    <cellStyle name="Normal 29 3" xfId="9273" xr:uid="{00000000-0005-0000-0000-000089240000}"/>
    <cellStyle name="Normal 29 3 2" xfId="9274" xr:uid="{00000000-0005-0000-0000-00008A240000}"/>
    <cellStyle name="Normal 29 3 2 2" xfId="9275" xr:uid="{00000000-0005-0000-0000-00008B240000}"/>
    <cellStyle name="Normal 29 3 2 2 2" xfId="9276" xr:uid="{00000000-0005-0000-0000-00008C240000}"/>
    <cellStyle name="Normal 29 3 2 2 3" xfId="9277" xr:uid="{00000000-0005-0000-0000-00008D240000}"/>
    <cellStyle name="Normal 29 3 2 3" xfId="9278" xr:uid="{00000000-0005-0000-0000-00008E240000}"/>
    <cellStyle name="Normal 29 3 2 4" xfId="9279" xr:uid="{00000000-0005-0000-0000-00008F240000}"/>
    <cellStyle name="Normal 29 3 3" xfId="9280" xr:uid="{00000000-0005-0000-0000-000090240000}"/>
    <cellStyle name="Normal 29 3 3 2" xfId="9281" xr:uid="{00000000-0005-0000-0000-000091240000}"/>
    <cellStyle name="Normal 29 3 3 2 2" xfId="9282" xr:uid="{00000000-0005-0000-0000-000092240000}"/>
    <cellStyle name="Normal 29 3 3 2 3" xfId="9283" xr:uid="{00000000-0005-0000-0000-000093240000}"/>
    <cellStyle name="Normal 29 3 3 3" xfId="9284" xr:uid="{00000000-0005-0000-0000-000094240000}"/>
    <cellStyle name="Normal 29 3 3 4" xfId="9285" xr:uid="{00000000-0005-0000-0000-000095240000}"/>
    <cellStyle name="Normal 29 3 4" xfId="9286" xr:uid="{00000000-0005-0000-0000-000096240000}"/>
    <cellStyle name="Normal 29 3 4 2" xfId="9287" xr:uid="{00000000-0005-0000-0000-000097240000}"/>
    <cellStyle name="Normal 29 3 4 2 2" xfId="9288" xr:uid="{00000000-0005-0000-0000-000098240000}"/>
    <cellStyle name="Normal 29 3 4 2 3" xfId="9289" xr:uid="{00000000-0005-0000-0000-000099240000}"/>
    <cellStyle name="Normal 29 3 4 3" xfId="9290" xr:uid="{00000000-0005-0000-0000-00009A240000}"/>
    <cellStyle name="Normal 29 3 4 4" xfId="9291" xr:uid="{00000000-0005-0000-0000-00009B240000}"/>
    <cellStyle name="Normal 29 3 5" xfId="9292" xr:uid="{00000000-0005-0000-0000-00009C240000}"/>
    <cellStyle name="Normal 29 3 5 2" xfId="9293" xr:uid="{00000000-0005-0000-0000-00009D240000}"/>
    <cellStyle name="Normal 29 3 5 3" xfId="9294" xr:uid="{00000000-0005-0000-0000-00009E240000}"/>
    <cellStyle name="Normal 29 3 6" xfId="9295" xr:uid="{00000000-0005-0000-0000-00009F240000}"/>
    <cellStyle name="Normal 29 3 7" xfId="9296" xr:uid="{00000000-0005-0000-0000-0000A0240000}"/>
    <cellStyle name="Normal 29 3 8" xfId="9297" xr:uid="{00000000-0005-0000-0000-0000A1240000}"/>
    <cellStyle name="Normal 29 4" xfId="9298" xr:uid="{00000000-0005-0000-0000-0000A2240000}"/>
    <cellStyle name="Normal 29 4 2" xfId="9299" xr:uid="{00000000-0005-0000-0000-0000A3240000}"/>
    <cellStyle name="Normal 29 4 2 2" xfId="9300" xr:uid="{00000000-0005-0000-0000-0000A4240000}"/>
    <cellStyle name="Normal 29 4 2 3" xfId="9301" xr:uid="{00000000-0005-0000-0000-0000A5240000}"/>
    <cellStyle name="Normal 29 4 3" xfId="9302" xr:uid="{00000000-0005-0000-0000-0000A6240000}"/>
    <cellStyle name="Normal 29 4 4" xfId="9303" xr:uid="{00000000-0005-0000-0000-0000A7240000}"/>
    <cellStyle name="Normal 29 4 5" xfId="9304" xr:uid="{00000000-0005-0000-0000-0000A8240000}"/>
    <cellStyle name="Normal 29 5" xfId="9305" xr:uid="{00000000-0005-0000-0000-0000A9240000}"/>
    <cellStyle name="Normal 29 5 2" xfId="9306" xr:uid="{00000000-0005-0000-0000-0000AA240000}"/>
    <cellStyle name="Normal 29 5 2 2" xfId="9307" xr:uid="{00000000-0005-0000-0000-0000AB240000}"/>
    <cellStyle name="Normal 29 5 2 3" xfId="9308" xr:uid="{00000000-0005-0000-0000-0000AC240000}"/>
    <cellStyle name="Normal 29 5 3" xfId="9309" xr:uid="{00000000-0005-0000-0000-0000AD240000}"/>
    <cellStyle name="Normal 29 5 4" xfId="9310" xr:uid="{00000000-0005-0000-0000-0000AE240000}"/>
    <cellStyle name="Normal 29 6" xfId="9311" xr:uid="{00000000-0005-0000-0000-0000AF240000}"/>
    <cellStyle name="Normal 29 6 2" xfId="9312" xr:uid="{00000000-0005-0000-0000-0000B0240000}"/>
    <cellStyle name="Normal 29 6 2 2" xfId="9313" xr:uid="{00000000-0005-0000-0000-0000B1240000}"/>
    <cellStyle name="Normal 29 6 2 3" xfId="9314" xr:uid="{00000000-0005-0000-0000-0000B2240000}"/>
    <cellStyle name="Normal 29 6 3" xfId="9315" xr:uid="{00000000-0005-0000-0000-0000B3240000}"/>
    <cellStyle name="Normal 29 6 4" xfId="9316" xr:uid="{00000000-0005-0000-0000-0000B4240000}"/>
    <cellStyle name="Normal 29 7" xfId="9317" xr:uid="{00000000-0005-0000-0000-0000B5240000}"/>
    <cellStyle name="Normal 29 7 2" xfId="9318" xr:uid="{00000000-0005-0000-0000-0000B6240000}"/>
    <cellStyle name="Normal 29 7 3" xfId="9319" xr:uid="{00000000-0005-0000-0000-0000B7240000}"/>
    <cellStyle name="Normal 29 8" xfId="9320" xr:uid="{00000000-0005-0000-0000-0000B8240000}"/>
    <cellStyle name="Normal 29 9" xfId="9321" xr:uid="{00000000-0005-0000-0000-0000B9240000}"/>
    <cellStyle name="Normal 3" xfId="26" xr:uid="{00000000-0005-0000-0000-0000BA240000}"/>
    <cellStyle name="Normal 3 10" xfId="9322" xr:uid="{00000000-0005-0000-0000-0000BB240000}"/>
    <cellStyle name="Normal 3 10 2" xfId="9323" xr:uid="{00000000-0005-0000-0000-0000BC240000}"/>
    <cellStyle name="Normal 3 10 2 2" xfId="9324" xr:uid="{00000000-0005-0000-0000-0000BD240000}"/>
    <cellStyle name="Normal 3 10 2 2 2" xfId="9325" xr:uid="{00000000-0005-0000-0000-0000BE240000}"/>
    <cellStyle name="Normal 3 10 2 2 2 2" xfId="9326" xr:uid="{00000000-0005-0000-0000-0000BF240000}"/>
    <cellStyle name="Normal 3 10 2 2 2 3" xfId="9327" xr:uid="{00000000-0005-0000-0000-0000C0240000}"/>
    <cellStyle name="Normal 3 10 2 2 3" xfId="9328" xr:uid="{00000000-0005-0000-0000-0000C1240000}"/>
    <cellStyle name="Normal 3 10 2 2 4" xfId="9329" xr:uid="{00000000-0005-0000-0000-0000C2240000}"/>
    <cellStyle name="Normal 3 10 2 3" xfId="9330" xr:uid="{00000000-0005-0000-0000-0000C3240000}"/>
    <cellStyle name="Normal 3 10 2 3 2" xfId="9331" xr:uid="{00000000-0005-0000-0000-0000C4240000}"/>
    <cellStyle name="Normal 3 10 2 3 2 2" xfId="9332" xr:uid="{00000000-0005-0000-0000-0000C5240000}"/>
    <cellStyle name="Normal 3 10 2 3 2 3" xfId="9333" xr:uid="{00000000-0005-0000-0000-0000C6240000}"/>
    <cellStyle name="Normal 3 10 2 3 3" xfId="9334" xr:uid="{00000000-0005-0000-0000-0000C7240000}"/>
    <cellStyle name="Normal 3 10 2 3 4" xfId="9335" xr:uid="{00000000-0005-0000-0000-0000C8240000}"/>
    <cellStyle name="Normal 3 10 2 4" xfId="9336" xr:uid="{00000000-0005-0000-0000-0000C9240000}"/>
    <cellStyle name="Normal 3 10 2 4 2" xfId="9337" xr:uid="{00000000-0005-0000-0000-0000CA240000}"/>
    <cellStyle name="Normal 3 10 2 4 2 2" xfId="9338" xr:uid="{00000000-0005-0000-0000-0000CB240000}"/>
    <cellStyle name="Normal 3 10 2 4 2 3" xfId="9339" xr:uid="{00000000-0005-0000-0000-0000CC240000}"/>
    <cellStyle name="Normal 3 10 2 4 3" xfId="9340" xr:uid="{00000000-0005-0000-0000-0000CD240000}"/>
    <cellStyle name="Normal 3 10 2 4 4" xfId="9341" xr:uid="{00000000-0005-0000-0000-0000CE240000}"/>
    <cellStyle name="Normal 3 10 2 5" xfId="9342" xr:uid="{00000000-0005-0000-0000-0000CF240000}"/>
    <cellStyle name="Normal 3 10 2 5 2" xfId="9343" xr:uid="{00000000-0005-0000-0000-0000D0240000}"/>
    <cellStyle name="Normal 3 10 2 5 3" xfId="9344" xr:uid="{00000000-0005-0000-0000-0000D1240000}"/>
    <cellStyle name="Normal 3 10 2 6" xfId="9345" xr:uid="{00000000-0005-0000-0000-0000D2240000}"/>
    <cellStyle name="Normal 3 10 2 7" xfId="9346" xr:uid="{00000000-0005-0000-0000-0000D3240000}"/>
    <cellStyle name="Normal 3 10 3" xfId="9347" xr:uid="{00000000-0005-0000-0000-0000D4240000}"/>
    <cellStyle name="Normal 3 10 3 2" xfId="9348" xr:uid="{00000000-0005-0000-0000-0000D5240000}"/>
    <cellStyle name="Normal 3 10 3 2 2" xfId="9349" xr:uid="{00000000-0005-0000-0000-0000D6240000}"/>
    <cellStyle name="Normal 3 10 3 2 3" xfId="9350" xr:uid="{00000000-0005-0000-0000-0000D7240000}"/>
    <cellStyle name="Normal 3 10 3 3" xfId="9351" xr:uid="{00000000-0005-0000-0000-0000D8240000}"/>
    <cellStyle name="Normal 3 10 3 4" xfId="9352" xr:uid="{00000000-0005-0000-0000-0000D9240000}"/>
    <cellStyle name="Normal 3 10 4" xfId="9353" xr:uid="{00000000-0005-0000-0000-0000DA240000}"/>
    <cellStyle name="Normal 3 10 4 2" xfId="9354" xr:uid="{00000000-0005-0000-0000-0000DB240000}"/>
    <cellStyle name="Normal 3 10 4 2 2" xfId="9355" xr:uid="{00000000-0005-0000-0000-0000DC240000}"/>
    <cellStyle name="Normal 3 10 4 2 3" xfId="9356" xr:uid="{00000000-0005-0000-0000-0000DD240000}"/>
    <cellStyle name="Normal 3 10 4 3" xfId="9357" xr:uid="{00000000-0005-0000-0000-0000DE240000}"/>
    <cellStyle name="Normal 3 10 4 4" xfId="9358" xr:uid="{00000000-0005-0000-0000-0000DF240000}"/>
    <cellStyle name="Normal 3 10 5" xfId="9359" xr:uid="{00000000-0005-0000-0000-0000E0240000}"/>
    <cellStyle name="Normal 3 10 5 2" xfId="9360" xr:uid="{00000000-0005-0000-0000-0000E1240000}"/>
    <cellStyle name="Normal 3 10 5 2 2" xfId="9361" xr:uid="{00000000-0005-0000-0000-0000E2240000}"/>
    <cellStyle name="Normal 3 10 5 2 3" xfId="9362" xr:uid="{00000000-0005-0000-0000-0000E3240000}"/>
    <cellStyle name="Normal 3 10 5 3" xfId="9363" xr:uid="{00000000-0005-0000-0000-0000E4240000}"/>
    <cellStyle name="Normal 3 10 5 4" xfId="9364" xr:uid="{00000000-0005-0000-0000-0000E5240000}"/>
    <cellStyle name="Normal 3 10 6" xfId="9365" xr:uid="{00000000-0005-0000-0000-0000E6240000}"/>
    <cellStyle name="Normal 3 10 6 2" xfId="9366" xr:uid="{00000000-0005-0000-0000-0000E7240000}"/>
    <cellStyle name="Normal 3 10 6 3" xfId="9367" xr:uid="{00000000-0005-0000-0000-0000E8240000}"/>
    <cellStyle name="Normal 3 10 7" xfId="9368" xr:uid="{00000000-0005-0000-0000-0000E9240000}"/>
    <cellStyle name="Normal 3 10 8" xfId="9369" xr:uid="{00000000-0005-0000-0000-0000EA240000}"/>
    <cellStyle name="Normal 3 10 9" xfId="9370" xr:uid="{00000000-0005-0000-0000-0000EB240000}"/>
    <cellStyle name="Normal 3 11" xfId="9371" xr:uid="{00000000-0005-0000-0000-0000EC240000}"/>
    <cellStyle name="Normal 3 12" xfId="9372" xr:uid="{00000000-0005-0000-0000-0000ED240000}"/>
    <cellStyle name="Normal 3 13" xfId="9373" xr:uid="{00000000-0005-0000-0000-0000EE240000}"/>
    <cellStyle name="Normal 3 14" xfId="9374" xr:uid="{00000000-0005-0000-0000-0000EF240000}"/>
    <cellStyle name="Normal 3 15" xfId="9375" xr:uid="{00000000-0005-0000-0000-0000F0240000}"/>
    <cellStyle name="Normal 3 16" xfId="9376" xr:uid="{00000000-0005-0000-0000-0000F1240000}"/>
    <cellStyle name="Normal 3 17" xfId="43879" xr:uid="{00000000-0005-0000-0000-0000F2240000}"/>
    <cellStyle name="Normal 3 18" xfId="43918" xr:uid="{00000000-0005-0000-0000-0000F3240000}"/>
    <cellStyle name="Normal 3 2" xfId="30" xr:uid="{00000000-0005-0000-0000-0000F4240000}"/>
    <cellStyle name="Normal 3 2 2" xfId="21" xr:uid="{00000000-0005-0000-0000-0000F5240000}"/>
    <cellStyle name="Normal 3 2 2 2" xfId="9378" xr:uid="{00000000-0005-0000-0000-0000F6240000}"/>
    <cellStyle name="Normal 3 2 2 3" xfId="9379" xr:uid="{00000000-0005-0000-0000-0000F7240000}"/>
    <cellStyle name="Normal 3 2 2 3 2" xfId="9380" xr:uid="{00000000-0005-0000-0000-0000F8240000}"/>
    <cellStyle name="Normal 3 2 2 3 3" xfId="9381" xr:uid="{00000000-0005-0000-0000-0000F9240000}"/>
    <cellStyle name="Normal 3 2 2 4" xfId="9382" xr:uid="{00000000-0005-0000-0000-0000FA240000}"/>
    <cellStyle name="Normal 3 2 2 5" xfId="9383" xr:uid="{00000000-0005-0000-0000-0000FB240000}"/>
    <cellStyle name="Normal 3 2 2 6" xfId="9384" xr:uid="{00000000-0005-0000-0000-0000FC240000}"/>
    <cellStyle name="Normal 3 2 2 7" xfId="9377" xr:uid="{00000000-0005-0000-0000-0000FD240000}"/>
    <cellStyle name="Normal 3 2 3" xfId="9385" xr:uid="{00000000-0005-0000-0000-0000FE240000}"/>
    <cellStyle name="Normal 3 2 3 2" xfId="9386" xr:uid="{00000000-0005-0000-0000-0000FF240000}"/>
    <cellStyle name="Normal 3 2 3 2 2" xfId="9387" xr:uid="{00000000-0005-0000-0000-000000250000}"/>
    <cellStyle name="Normal 3 2 3 2 3" xfId="9388" xr:uid="{00000000-0005-0000-0000-000001250000}"/>
    <cellStyle name="Normal 3 2 3 3" xfId="9389" xr:uid="{00000000-0005-0000-0000-000002250000}"/>
    <cellStyle name="Normal 3 2 3 4" xfId="9390" xr:uid="{00000000-0005-0000-0000-000003250000}"/>
    <cellStyle name="Normal 3 2 3 5" xfId="9391" xr:uid="{00000000-0005-0000-0000-000004250000}"/>
    <cellStyle name="Normal 3 2 4" xfId="9392" xr:uid="{00000000-0005-0000-0000-000005250000}"/>
    <cellStyle name="Normal 3 2 4 2" xfId="9393" xr:uid="{00000000-0005-0000-0000-000006250000}"/>
    <cellStyle name="Normal 3 2 4 2 2" xfId="9394" xr:uid="{00000000-0005-0000-0000-000007250000}"/>
    <cellStyle name="Normal 3 2 4 2 3" xfId="9395" xr:uid="{00000000-0005-0000-0000-000008250000}"/>
    <cellStyle name="Normal 3 2 4 3" xfId="9396" xr:uid="{00000000-0005-0000-0000-000009250000}"/>
    <cellStyle name="Normal 3 2 5" xfId="9397" xr:uid="{00000000-0005-0000-0000-00000A250000}"/>
    <cellStyle name="Normal 3 2 5 2" xfId="9398" xr:uid="{00000000-0005-0000-0000-00000B250000}"/>
    <cellStyle name="Normal 3 2 5 2 2" xfId="9399" xr:uid="{00000000-0005-0000-0000-00000C250000}"/>
    <cellStyle name="Normal 3 2 5 2 2 2" xfId="9400" xr:uid="{00000000-0005-0000-0000-00000D250000}"/>
    <cellStyle name="Normal 3 2 5 2 2 2 2" xfId="9401" xr:uid="{00000000-0005-0000-0000-00000E250000}"/>
    <cellStyle name="Normal 3 2 5 2 2 2 3" xfId="9402" xr:uid="{00000000-0005-0000-0000-00000F250000}"/>
    <cellStyle name="Normal 3 2 5 2 2 3" xfId="9403" xr:uid="{00000000-0005-0000-0000-000010250000}"/>
    <cellStyle name="Normal 3 2 5 2 2 4" xfId="9404" xr:uid="{00000000-0005-0000-0000-000011250000}"/>
    <cellStyle name="Normal 3 2 5 2 3" xfId="9405" xr:uid="{00000000-0005-0000-0000-000012250000}"/>
    <cellStyle name="Normal 3 2 5 2 3 2" xfId="9406" xr:uid="{00000000-0005-0000-0000-000013250000}"/>
    <cellStyle name="Normal 3 2 5 2 3 2 2" xfId="9407" xr:uid="{00000000-0005-0000-0000-000014250000}"/>
    <cellStyle name="Normal 3 2 5 2 3 2 3" xfId="9408" xr:uid="{00000000-0005-0000-0000-000015250000}"/>
    <cellStyle name="Normal 3 2 5 2 3 3" xfId="9409" xr:uid="{00000000-0005-0000-0000-000016250000}"/>
    <cellStyle name="Normal 3 2 5 2 3 4" xfId="9410" xr:uid="{00000000-0005-0000-0000-000017250000}"/>
    <cellStyle name="Normal 3 2 5 2 4" xfId="9411" xr:uid="{00000000-0005-0000-0000-000018250000}"/>
    <cellStyle name="Normal 3 2 5 2 4 2" xfId="9412" xr:uid="{00000000-0005-0000-0000-000019250000}"/>
    <cellStyle name="Normal 3 2 5 2 4 2 2" xfId="9413" xr:uid="{00000000-0005-0000-0000-00001A250000}"/>
    <cellStyle name="Normal 3 2 5 2 4 2 3" xfId="9414" xr:uid="{00000000-0005-0000-0000-00001B250000}"/>
    <cellStyle name="Normal 3 2 5 2 4 3" xfId="9415" xr:uid="{00000000-0005-0000-0000-00001C250000}"/>
    <cellStyle name="Normal 3 2 5 2 4 4" xfId="9416" xr:uid="{00000000-0005-0000-0000-00001D250000}"/>
    <cellStyle name="Normal 3 2 5 2 5" xfId="9417" xr:uid="{00000000-0005-0000-0000-00001E250000}"/>
    <cellStyle name="Normal 3 2 5 2 5 2" xfId="9418" xr:uid="{00000000-0005-0000-0000-00001F250000}"/>
    <cellStyle name="Normal 3 2 5 2 5 3" xfId="9419" xr:uid="{00000000-0005-0000-0000-000020250000}"/>
    <cellStyle name="Normal 3 2 5 2 6" xfId="9420" xr:uid="{00000000-0005-0000-0000-000021250000}"/>
    <cellStyle name="Normal 3 2 5 2 7" xfId="9421" xr:uid="{00000000-0005-0000-0000-000022250000}"/>
    <cellStyle name="Normal 3 2 5 2 8" xfId="9422" xr:uid="{00000000-0005-0000-0000-000023250000}"/>
    <cellStyle name="Normal 3 2 5 3" xfId="9423" xr:uid="{00000000-0005-0000-0000-000024250000}"/>
    <cellStyle name="Normal 3 2 5 4" xfId="9424" xr:uid="{00000000-0005-0000-0000-000025250000}"/>
    <cellStyle name="Normal 3 2 5 4 2" xfId="9425" xr:uid="{00000000-0005-0000-0000-000026250000}"/>
    <cellStyle name="Normal 3 2 5 4 2 2" xfId="9426" xr:uid="{00000000-0005-0000-0000-000027250000}"/>
    <cellStyle name="Normal 3 2 5 4 2 2 2" xfId="9427" xr:uid="{00000000-0005-0000-0000-000028250000}"/>
    <cellStyle name="Normal 3 2 5 4 2 2 3" xfId="9428" xr:uid="{00000000-0005-0000-0000-000029250000}"/>
    <cellStyle name="Normal 3 2 5 4 2 3" xfId="9429" xr:uid="{00000000-0005-0000-0000-00002A250000}"/>
    <cellStyle name="Normal 3 2 5 4 2 4" xfId="9430" xr:uid="{00000000-0005-0000-0000-00002B250000}"/>
    <cellStyle name="Normal 3 2 5 4 3" xfId="9431" xr:uid="{00000000-0005-0000-0000-00002C250000}"/>
    <cellStyle name="Normal 3 2 5 4 3 2" xfId="9432" xr:uid="{00000000-0005-0000-0000-00002D250000}"/>
    <cellStyle name="Normal 3 2 5 4 3 2 2" xfId="9433" xr:uid="{00000000-0005-0000-0000-00002E250000}"/>
    <cellStyle name="Normal 3 2 5 4 3 2 3" xfId="9434" xr:uid="{00000000-0005-0000-0000-00002F250000}"/>
    <cellStyle name="Normal 3 2 5 4 3 3" xfId="9435" xr:uid="{00000000-0005-0000-0000-000030250000}"/>
    <cellStyle name="Normal 3 2 5 4 3 4" xfId="9436" xr:uid="{00000000-0005-0000-0000-000031250000}"/>
    <cellStyle name="Normal 3 2 5 4 4" xfId="9437" xr:uid="{00000000-0005-0000-0000-000032250000}"/>
    <cellStyle name="Normal 3 2 5 4 4 2" xfId="9438" xr:uid="{00000000-0005-0000-0000-000033250000}"/>
    <cellStyle name="Normal 3 2 5 4 4 2 2" xfId="9439" xr:uid="{00000000-0005-0000-0000-000034250000}"/>
    <cellStyle name="Normal 3 2 5 4 4 2 3" xfId="9440" xr:uid="{00000000-0005-0000-0000-000035250000}"/>
    <cellStyle name="Normal 3 2 5 4 4 3" xfId="9441" xr:uid="{00000000-0005-0000-0000-000036250000}"/>
    <cellStyle name="Normal 3 2 5 4 4 4" xfId="9442" xr:uid="{00000000-0005-0000-0000-000037250000}"/>
    <cellStyle name="Normal 3 2 5 4 5" xfId="9443" xr:uid="{00000000-0005-0000-0000-000038250000}"/>
    <cellStyle name="Normal 3 2 5 4 5 2" xfId="9444" xr:uid="{00000000-0005-0000-0000-000039250000}"/>
    <cellStyle name="Normal 3 2 5 4 5 3" xfId="9445" xr:uid="{00000000-0005-0000-0000-00003A250000}"/>
    <cellStyle name="Normal 3 2 5 4 6" xfId="9446" xr:uid="{00000000-0005-0000-0000-00003B250000}"/>
    <cellStyle name="Normal 3 2 5 4 7" xfId="9447" xr:uid="{00000000-0005-0000-0000-00003C250000}"/>
    <cellStyle name="Normal 3 2 6" xfId="9448" xr:uid="{00000000-0005-0000-0000-00003D250000}"/>
    <cellStyle name="Normal 3 2 6 2" xfId="9449" xr:uid="{00000000-0005-0000-0000-00003E250000}"/>
    <cellStyle name="Normal 3 2 6 3" xfId="9450" xr:uid="{00000000-0005-0000-0000-00003F250000}"/>
    <cellStyle name="Normal 3 2 7" xfId="9451" xr:uid="{00000000-0005-0000-0000-000040250000}"/>
    <cellStyle name="Normal 3 2 7 2" xfId="9452" xr:uid="{00000000-0005-0000-0000-000041250000}"/>
    <cellStyle name="Normal 3 2 7 2 2" xfId="9453" xr:uid="{00000000-0005-0000-0000-000042250000}"/>
    <cellStyle name="Normal 3 2 7 2 2 2" xfId="9454" xr:uid="{00000000-0005-0000-0000-000043250000}"/>
    <cellStyle name="Normal 3 2 7 2 2 3" xfId="9455" xr:uid="{00000000-0005-0000-0000-000044250000}"/>
    <cellStyle name="Normal 3 2 7 2 3" xfId="9456" xr:uid="{00000000-0005-0000-0000-000045250000}"/>
    <cellStyle name="Normal 3 2 7 2 4" xfId="9457" xr:uid="{00000000-0005-0000-0000-000046250000}"/>
    <cellStyle name="Normal 3 2 7 3" xfId="9458" xr:uid="{00000000-0005-0000-0000-000047250000}"/>
    <cellStyle name="Normal 3 2 7 3 2" xfId="9459" xr:uid="{00000000-0005-0000-0000-000048250000}"/>
    <cellStyle name="Normal 3 2 7 3 2 2" xfId="9460" xr:uid="{00000000-0005-0000-0000-000049250000}"/>
    <cellStyle name="Normal 3 2 7 3 2 3" xfId="9461" xr:uid="{00000000-0005-0000-0000-00004A250000}"/>
    <cellStyle name="Normal 3 2 7 3 3" xfId="9462" xr:uid="{00000000-0005-0000-0000-00004B250000}"/>
    <cellStyle name="Normal 3 2 7 3 4" xfId="9463" xr:uid="{00000000-0005-0000-0000-00004C250000}"/>
    <cellStyle name="Normal 3 2 7 4" xfId="9464" xr:uid="{00000000-0005-0000-0000-00004D250000}"/>
    <cellStyle name="Normal 3 2 7 4 2" xfId="9465" xr:uid="{00000000-0005-0000-0000-00004E250000}"/>
    <cellStyle name="Normal 3 2 7 4 2 2" xfId="9466" xr:uid="{00000000-0005-0000-0000-00004F250000}"/>
    <cellStyle name="Normal 3 2 7 4 2 3" xfId="9467" xr:uid="{00000000-0005-0000-0000-000050250000}"/>
    <cellStyle name="Normal 3 2 7 4 3" xfId="9468" xr:uid="{00000000-0005-0000-0000-000051250000}"/>
    <cellStyle name="Normal 3 2 7 4 4" xfId="9469" xr:uid="{00000000-0005-0000-0000-000052250000}"/>
    <cellStyle name="Normal 3 2 7 5" xfId="9470" xr:uid="{00000000-0005-0000-0000-000053250000}"/>
    <cellStyle name="Normal 3 2 7 5 2" xfId="9471" xr:uid="{00000000-0005-0000-0000-000054250000}"/>
    <cellStyle name="Normal 3 2 7 5 3" xfId="9472" xr:uid="{00000000-0005-0000-0000-000055250000}"/>
    <cellStyle name="Normal 3 2 7 6" xfId="9473" xr:uid="{00000000-0005-0000-0000-000056250000}"/>
    <cellStyle name="Normal 3 2 7 7" xfId="9474" xr:uid="{00000000-0005-0000-0000-000057250000}"/>
    <cellStyle name="Normal 3 2 8" xfId="9475" xr:uid="{00000000-0005-0000-0000-000058250000}"/>
    <cellStyle name="Normal 3 2 9" xfId="43881" xr:uid="{00000000-0005-0000-0000-000059250000}"/>
    <cellStyle name="Normal 3 3" xfId="31" xr:uid="{00000000-0005-0000-0000-00005A250000}"/>
    <cellStyle name="Normal 3 3 2" xfId="9476" xr:uid="{00000000-0005-0000-0000-00005B250000}"/>
    <cellStyle name="Normal 3 3 2 2" xfId="9477" xr:uid="{00000000-0005-0000-0000-00005C250000}"/>
    <cellStyle name="Normal 3 3 2 2 2" xfId="9478" xr:uid="{00000000-0005-0000-0000-00005D250000}"/>
    <cellStyle name="Normal 3 3 2 2 2 2" xfId="9479" xr:uid="{00000000-0005-0000-0000-00005E250000}"/>
    <cellStyle name="Normal 3 3 2 2 2 3" xfId="9480" xr:uid="{00000000-0005-0000-0000-00005F250000}"/>
    <cellStyle name="Normal 3 3 2 2 2 4" xfId="9481" xr:uid="{00000000-0005-0000-0000-000060250000}"/>
    <cellStyle name="Normal 3 3 2 2 3" xfId="9482" xr:uid="{00000000-0005-0000-0000-000061250000}"/>
    <cellStyle name="Normal 3 3 2 3" xfId="9483" xr:uid="{00000000-0005-0000-0000-000062250000}"/>
    <cellStyle name="Normal 3 3 3" xfId="9484" xr:uid="{00000000-0005-0000-0000-000063250000}"/>
    <cellStyle name="Normal 3 3 3 10" xfId="9485" xr:uid="{00000000-0005-0000-0000-000064250000}"/>
    <cellStyle name="Normal 3 3 3 10 2" xfId="9486" xr:uid="{00000000-0005-0000-0000-000065250000}"/>
    <cellStyle name="Normal 3 3 3 10 3" xfId="9487" xr:uid="{00000000-0005-0000-0000-000066250000}"/>
    <cellStyle name="Normal 3 3 3 11" xfId="9488" xr:uid="{00000000-0005-0000-0000-000067250000}"/>
    <cellStyle name="Normal 3 3 3 12" xfId="9489" xr:uid="{00000000-0005-0000-0000-000068250000}"/>
    <cellStyle name="Normal 3 3 3 13" xfId="9490" xr:uid="{00000000-0005-0000-0000-000069250000}"/>
    <cellStyle name="Normal 3 3 3 14" xfId="9491" xr:uid="{00000000-0005-0000-0000-00006A250000}"/>
    <cellStyle name="Normal 3 3 3 15" xfId="9492" xr:uid="{00000000-0005-0000-0000-00006B250000}"/>
    <cellStyle name="Normal 3 3 3 16" xfId="9493" xr:uid="{00000000-0005-0000-0000-00006C250000}"/>
    <cellStyle name="Normal 3 3 3 2" xfId="9494" xr:uid="{00000000-0005-0000-0000-00006D250000}"/>
    <cellStyle name="Normal 3 3 3 2 2" xfId="9495" xr:uid="{00000000-0005-0000-0000-00006E250000}"/>
    <cellStyle name="Normal 3 3 3 2 2 2" xfId="9496" xr:uid="{00000000-0005-0000-0000-00006F250000}"/>
    <cellStyle name="Normal 3 3 3 2 2 2 2" xfId="9497" xr:uid="{00000000-0005-0000-0000-000070250000}"/>
    <cellStyle name="Normal 3 3 3 2 2 2 2 2" xfId="9498" xr:uid="{00000000-0005-0000-0000-000071250000}"/>
    <cellStyle name="Normal 3 3 3 2 2 2 2 3" xfId="9499" xr:uid="{00000000-0005-0000-0000-000072250000}"/>
    <cellStyle name="Normal 3 3 3 2 2 2 3" xfId="9500" xr:uid="{00000000-0005-0000-0000-000073250000}"/>
    <cellStyle name="Normal 3 3 3 2 2 2 4" xfId="9501" xr:uid="{00000000-0005-0000-0000-000074250000}"/>
    <cellStyle name="Normal 3 3 3 2 2 3" xfId="9502" xr:uid="{00000000-0005-0000-0000-000075250000}"/>
    <cellStyle name="Normal 3 3 3 2 2 3 2" xfId="9503" xr:uid="{00000000-0005-0000-0000-000076250000}"/>
    <cellStyle name="Normal 3 3 3 2 2 3 2 2" xfId="9504" xr:uid="{00000000-0005-0000-0000-000077250000}"/>
    <cellStyle name="Normal 3 3 3 2 2 3 2 3" xfId="9505" xr:uid="{00000000-0005-0000-0000-000078250000}"/>
    <cellStyle name="Normal 3 3 3 2 2 3 3" xfId="9506" xr:uid="{00000000-0005-0000-0000-000079250000}"/>
    <cellStyle name="Normal 3 3 3 2 2 3 4" xfId="9507" xr:uid="{00000000-0005-0000-0000-00007A250000}"/>
    <cellStyle name="Normal 3 3 3 2 2 4" xfId="9508" xr:uid="{00000000-0005-0000-0000-00007B250000}"/>
    <cellStyle name="Normal 3 3 3 2 2 4 2" xfId="9509" xr:uid="{00000000-0005-0000-0000-00007C250000}"/>
    <cellStyle name="Normal 3 3 3 2 2 4 2 2" xfId="9510" xr:uid="{00000000-0005-0000-0000-00007D250000}"/>
    <cellStyle name="Normal 3 3 3 2 2 4 2 3" xfId="9511" xr:uid="{00000000-0005-0000-0000-00007E250000}"/>
    <cellStyle name="Normal 3 3 3 2 2 4 3" xfId="9512" xr:uid="{00000000-0005-0000-0000-00007F250000}"/>
    <cellStyle name="Normal 3 3 3 2 2 4 4" xfId="9513" xr:uid="{00000000-0005-0000-0000-000080250000}"/>
    <cellStyle name="Normal 3 3 3 2 2 5" xfId="9514" xr:uid="{00000000-0005-0000-0000-000081250000}"/>
    <cellStyle name="Normal 3 3 3 2 2 5 2" xfId="9515" xr:uid="{00000000-0005-0000-0000-000082250000}"/>
    <cellStyle name="Normal 3 3 3 2 2 5 3" xfId="9516" xr:uid="{00000000-0005-0000-0000-000083250000}"/>
    <cellStyle name="Normal 3 3 3 2 2 6" xfId="9517" xr:uid="{00000000-0005-0000-0000-000084250000}"/>
    <cellStyle name="Normal 3 3 3 2 2 7" xfId="9518" xr:uid="{00000000-0005-0000-0000-000085250000}"/>
    <cellStyle name="Normal 3 3 3 2 3" xfId="9519" xr:uid="{00000000-0005-0000-0000-000086250000}"/>
    <cellStyle name="Normal 3 3 3 2 3 2" xfId="9520" xr:uid="{00000000-0005-0000-0000-000087250000}"/>
    <cellStyle name="Normal 3 3 3 2 3 2 2" xfId="9521" xr:uid="{00000000-0005-0000-0000-000088250000}"/>
    <cellStyle name="Normal 3 3 3 2 3 2 3" xfId="9522" xr:uid="{00000000-0005-0000-0000-000089250000}"/>
    <cellStyle name="Normal 3 3 3 2 3 3" xfId="9523" xr:uid="{00000000-0005-0000-0000-00008A250000}"/>
    <cellStyle name="Normal 3 3 3 2 3 4" xfId="9524" xr:uid="{00000000-0005-0000-0000-00008B250000}"/>
    <cellStyle name="Normal 3 3 3 2 4" xfId="9525" xr:uid="{00000000-0005-0000-0000-00008C250000}"/>
    <cellStyle name="Normal 3 3 3 2 4 2" xfId="9526" xr:uid="{00000000-0005-0000-0000-00008D250000}"/>
    <cellStyle name="Normal 3 3 3 2 4 2 2" xfId="9527" xr:uid="{00000000-0005-0000-0000-00008E250000}"/>
    <cellStyle name="Normal 3 3 3 2 4 2 3" xfId="9528" xr:uid="{00000000-0005-0000-0000-00008F250000}"/>
    <cellStyle name="Normal 3 3 3 2 4 3" xfId="9529" xr:uid="{00000000-0005-0000-0000-000090250000}"/>
    <cellStyle name="Normal 3 3 3 2 4 4" xfId="9530" xr:uid="{00000000-0005-0000-0000-000091250000}"/>
    <cellStyle name="Normal 3 3 3 2 5" xfId="9531" xr:uid="{00000000-0005-0000-0000-000092250000}"/>
    <cellStyle name="Normal 3 3 3 2 5 2" xfId="9532" xr:uid="{00000000-0005-0000-0000-000093250000}"/>
    <cellStyle name="Normal 3 3 3 2 5 2 2" xfId="9533" xr:uid="{00000000-0005-0000-0000-000094250000}"/>
    <cellStyle name="Normal 3 3 3 2 5 2 3" xfId="9534" xr:uid="{00000000-0005-0000-0000-000095250000}"/>
    <cellStyle name="Normal 3 3 3 2 5 3" xfId="9535" xr:uid="{00000000-0005-0000-0000-000096250000}"/>
    <cellStyle name="Normal 3 3 3 2 5 4" xfId="9536" xr:uid="{00000000-0005-0000-0000-000097250000}"/>
    <cellStyle name="Normal 3 3 3 2 6" xfId="9537" xr:uid="{00000000-0005-0000-0000-000098250000}"/>
    <cellStyle name="Normal 3 3 3 2 6 2" xfId="9538" xr:uid="{00000000-0005-0000-0000-000099250000}"/>
    <cellStyle name="Normal 3 3 3 2 6 3" xfId="9539" xr:uid="{00000000-0005-0000-0000-00009A250000}"/>
    <cellStyle name="Normal 3 3 3 2 7" xfId="9540" xr:uid="{00000000-0005-0000-0000-00009B250000}"/>
    <cellStyle name="Normal 3 3 3 2 8" xfId="9541" xr:uid="{00000000-0005-0000-0000-00009C250000}"/>
    <cellStyle name="Normal 3 3 3 2 9" xfId="9542" xr:uid="{00000000-0005-0000-0000-00009D250000}"/>
    <cellStyle name="Normal 3 3 3 3" xfId="9543" xr:uid="{00000000-0005-0000-0000-00009E250000}"/>
    <cellStyle name="Normal 3 3 3 3 2" xfId="9544" xr:uid="{00000000-0005-0000-0000-00009F250000}"/>
    <cellStyle name="Normal 3 3 3 4" xfId="9545" xr:uid="{00000000-0005-0000-0000-0000A0250000}"/>
    <cellStyle name="Normal 3 3 3 4 2" xfId="9546" xr:uid="{00000000-0005-0000-0000-0000A1250000}"/>
    <cellStyle name="Normal 3 3 3 4 2 2" xfId="9547" xr:uid="{00000000-0005-0000-0000-0000A2250000}"/>
    <cellStyle name="Normal 3 3 3 4 2 2 2" xfId="9548" xr:uid="{00000000-0005-0000-0000-0000A3250000}"/>
    <cellStyle name="Normal 3 3 3 4 2 2 2 2" xfId="9549" xr:uid="{00000000-0005-0000-0000-0000A4250000}"/>
    <cellStyle name="Normal 3 3 3 4 2 2 2 3" xfId="9550" xr:uid="{00000000-0005-0000-0000-0000A5250000}"/>
    <cellStyle name="Normal 3 3 3 4 2 2 3" xfId="9551" xr:uid="{00000000-0005-0000-0000-0000A6250000}"/>
    <cellStyle name="Normal 3 3 3 4 2 2 4" xfId="9552" xr:uid="{00000000-0005-0000-0000-0000A7250000}"/>
    <cellStyle name="Normal 3 3 3 4 2 3" xfId="9553" xr:uid="{00000000-0005-0000-0000-0000A8250000}"/>
    <cellStyle name="Normal 3 3 3 4 2 3 2" xfId="9554" xr:uid="{00000000-0005-0000-0000-0000A9250000}"/>
    <cellStyle name="Normal 3 3 3 4 2 3 2 2" xfId="9555" xr:uid="{00000000-0005-0000-0000-0000AA250000}"/>
    <cellStyle name="Normal 3 3 3 4 2 3 2 3" xfId="9556" xr:uid="{00000000-0005-0000-0000-0000AB250000}"/>
    <cellStyle name="Normal 3 3 3 4 2 3 3" xfId="9557" xr:uid="{00000000-0005-0000-0000-0000AC250000}"/>
    <cellStyle name="Normal 3 3 3 4 2 3 4" xfId="9558" xr:uid="{00000000-0005-0000-0000-0000AD250000}"/>
    <cellStyle name="Normal 3 3 3 4 2 4" xfId="9559" xr:uid="{00000000-0005-0000-0000-0000AE250000}"/>
    <cellStyle name="Normal 3 3 3 4 2 4 2" xfId="9560" xr:uid="{00000000-0005-0000-0000-0000AF250000}"/>
    <cellStyle name="Normal 3 3 3 4 2 4 2 2" xfId="9561" xr:uid="{00000000-0005-0000-0000-0000B0250000}"/>
    <cellStyle name="Normal 3 3 3 4 2 4 2 3" xfId="9562" xr:uid="{00000000-0005-0000-0000-0000B1250000}"/>
    <cellStyle name="Normal 3 3 3 4 2 4 3" xfId="9563" xr:uid="{00000000-0005-0000-0000-0000B2250000}"/>
    <cellStyle name="Normal 3 3 3 4 2 4 4" xfId="9564" xr:uid="{00000000-0005-0000-0000-0000B3250000}"/>
    <cellStyle name="Normal 3 3 3 4 2 5" xfId="9565" xr:uid="{00000000-0005-0000-0000-0000B4250000}"/>
    <cellStyle name="Normal 3 3 3 4 2 5 2" xfId="9566" xr:uid="{00000000-0005-0000-0000-0000B5250000}"/>
    <cellStyle name="Normal 3 3 3 4 2 5 3" xfId="9567" xr:uid="{00000000-0005-0000-0000-0000B6250000}"/>
    <cellStyle name="Normal 3 3 3 4 2 6" xfId="9568" xr:uid="{00000000-0005-0000-0000-0000B7250000}"/>
    <cellStyle name="Normal 3 3 3 4 2 7" xfId="9569" xr:uid="{00000000-0005-0000-0000-0000B8250000}"/>
    <cellStyle name="Normal 3 3 3 4 3" xfId="9570" xr:uid="{00000000-0005-0000-0000-0000B9250000}"/>
    <cellStyle name="Normal 3 3 3 4 3 2" xfId="9571" xr:uid="{00000000-0005-0000-0000-0000BA250000}"/>
    <cellStyle name="Normal 3 3 3 4 3 2 2" xfId="9572" xr:uid="{00000000-0005-0000-0000-0000BB250000}"/>
    <cellStyle name="Normal 3 3 3 4 3 2 3" xfId="9573" xr:uid="{00000000-0005-0000-0000-0000BC250000}"/>
    <cellStyle name="Normal 3 3 3 4 3 3" xfId="9574" xr:uid="{00000000-0005-0000-0000-0000BD250000}"/>
    <cellStyle name="Normal 3 3 3 4 3 4" xfId="9575" xr:uid="{00000000-0005-0000-0000-0000BE250000}"/>
    <cellStyle name="Normal 3 3 3 4 4" xfId="9576" xr:uid="{00000000-0005-0000-0000-0000BF250000}"/>
    <cellStyle name="Normal 3 3 3 4 4 2" xfId="9577" xr:uid="{00000000-0005-0000-0000-0000C0250000}"/>
    <cellStyle name="Normal 3 3 3 4 4 2 2" xfId="9578" xr:uid="{00000000-0005-0000-0000-0000C1250000}"/>
    <cellStyle name="Normal 3 3 3 4 4 2 3" xfId="9579" xr:uid="{00000000-0005-0000-0000-0000C2250000}"/>
    <cellStyle name="Normal 3 3 3 4 4 3" xfId="9580" xr:uid="{00000000-0005-0000-0000-0000C3250000}"/>
    <cellStyle name="Normal 3 3 3 4 4 4" xfId="9581" xr:uid="{00000000-0005-0000-0000-0000C4250000}"/>
    <cellStyle name="Normal 3 3 3 4 5" xfId="9582" xr:uid="{00000000-0005-0000-0000-0000C5250000}"/>
    <cellStyle name="Normal 3 3 3 4 5 2" xfId="9583" xr:uid="{00000000-0005-0000-0000-0000C6250000}"/>
    <cellStyle name="Normal 3 3 3 4 5 2 2" xfId="9584" xr:uid="{00000000-0005-0000-0000-0000C7250000}"/>
    <cellStyle name="Normal 3 3 3 4 5 2 3" xfId="9585" xr:uid="{00000000-0005-0000-0000-0000C8250000}"/>
    <cellStyle name="Normal 3 3 3 4 5 3" xfId="9586" xr:uid="{00000000-0005-0000-0000-0000C9250000}"/>
    <cellStyle name="Normal 3 3 3 4 5 4" xfId="9587" xr:uid="{00000000-0005-0000-0000-0000CA250000}"/>
    <cellStyle name="Normal 3 3 3 4 6" xfId="9588" xr:uid="{00000000-0005-0000-0000-0000CB250000}"/>
    <cellStyle name="Normal 3 3 3 4 6 2" xfId="9589" xr:uid="{00000000-0005-0000-0000-0000CC250000}"/>
    <cellStyle name="Normal 3 3 3 4 6 3" xfId="9590" xr:uid="{00000000-0005-0000-0000-0000CD250000}"/>
    <cellStyle name="Normal 3 3 3 4 7" xfId="9591" xr:uid="{00000000-0005-0000-0000-0000CE250000}"/>
    <cellStyle name="Normal 3 3 3 4 8" xfId="9592" xr:uid="{00000000-0005-0000-0000-0000CF250000}"/>
    <cellStyle name="Normal 3 3 3 4 9" xfId="9593" xr:uid="{00000000-0005-0000-0000-0000D0250000}"/>
    <cellStyle name="Normal 3 3 3 5" xfId="9594" xr:uid="{00000000-0005-0000-0000-0000D1250000}"/>
    <cellStyle name="Normal 3 3 3 5 2" xfId="9595" xr:uid="{00000000-0005-0000-0000-0000D2250000}"/>
    <cellStyle name="Normal 3 3 3 5 2 2" xfId="9596" xr:uid="{00000000-0005-0000-0000-0000D3250000}"/>
    <cellStyle name="Normal 3 3 3 5 2 2 2" xfId="9597" xr:uid="{00000000-0005-0000-0000-0000D4250000}"/>
    <cellStyle name="Normal 3 3 3 5 2 2 2 2" xfId="9598" xr:uid="{00000000-0005-0000-0000-0000D5250000}"/>
    <cellStyle name="Normal 3 3 3 5 2 2 2 3" xfId="9599" xr:uid="{00000000-0005-0000-0000-0000D6250000}"/>
    <cellStyle name="Normal 3 3 3 5 2 2 3" xfId="9600" xr:uid="{00000000-0005-0000-0000-0000D7250000}"/>
    <cellStyle name="Normal 3 3 3 5 2 2 4" xfId="9601" xr:uid="{00000000-0005-0000-0000-0000D8250000}"/>
    <cellStyle name="Normal 3 3 3 5 2 3" xfId="9602" xr:uid="{00000000-0005-0000-0000-0000D9250000}"/>
    <cellStyle name="Normal 3 3 3 5 2 3 2" xfId="9603" xr:uid="{00000000-0005-0000-0000-0000DA250000}"/>
    <cellStyle name="Normal 3 3 3 5 2 3 2 2" xfId="9604" xr:uid="{00000000-0005-0000-0000-0000DB250000}"/>
    <cellStyle name="Normal 3 3 3 5 2 3 2 3" xfId="9605" xr:uid="{00000000-0005-0000-0000-0000DC250000}"/>
    <cellStyle name="Normal 3 3 3 5 2 3 3" xfId="9606" xr:uid="{00000000-0005-0000-0000-0000DD250000}"/>
    <cellStyle name="Normal 3 3 3 5 2 3 4" xfId="9607" xr:uid="{00000000-0005-0000-0000-0000DE250000}"/>
    <cellStyle name="Normal 3 3 3 5 2 4" xfId="9608" xr:uid="{00000000-0005-0000-0000-0000DF250000}"/>
    <cellStyle name="Normal 3 3 3 5 2 4 2" xfId="9609" xr:uid="{00000000-0005-0000-0000-0000E0250000}"/>
    <cellStyle name="Normal 3 3 3 5 2 4 2 2" xfId="9610" xr:uid="{00000000-0005-0000-0000-0000E1250000}"/>
    <cellStyle name="Normal 3 3 3 5 2 4 2 3" xfId="9611" xr:uid="{00000000-0005-0000-0000-0000E2250000}"/>
    <cellStyle name="Normal 3 3 3 5 2 4 3" xfId="9612" xr:uid="{00000000-0005-0000-0000-0000E3250000}"/>
    <cellStyle name="Normal 3 3 3 5 2 4 4" xfId="9613" xr:uid="{00000000-0005-0000-0000-0000E4250000}"/>
    <cellStyle name="Normal 3 3 3 5 2 5" xfId="9614" xr:uid="{00000000-0005-0000-0000-0000E5250000}"/>
    <cellStyle name="Normal 3 3 3 5 2 5 2" xfId="9615" xr:uid="{00000000-0005-0000-0000-0000E6250000}"/>
    <cellStyle name="Normal 3 3 3 5 2 5 3" xfId="9616" xr:uid="{00000000-0005-0000-0000-0000E7250000}"/>
    <cellStyle name="Normal 3 3 3 5 2 6" xfId="9617" xr:uid="{00000000-0005-0000-0000-0000E8250000}"/>
    <cellStyle name="Normal 3 3 3 5 2 7" xfId="9618" xr:uid="{00000000-0005-0000-0000-0000E9250000}"/>
    <cellStyle name="Normal 3 3 3 5 3" xfId="9619" xr:uid="{00000000-0005-0000-0000-0000EA250000}"/>
    <cellStyle name="Normal 3 3 3 5 3 2" xfId="9620" xr:uid="{00000000-0005-0000-0000-0000EB250000}"/>
    <cellStyle name="Normal 3 3 3 5 3 2 2" xfId="9621" xr:uid="{00000000-0005-0000-0000-0000EC250000}"/>
    <cellStyle name="Normal 3 3 3 5 3 2 3" xfId="9622" xr:uid="{00000000-0005-0000-0000-0000ED250000}"/>
    <cellStyle name="Normal 3 3 3 5 3 3" xfId="9623" xr:uid="{00000000-0005-0000-0000-0000EE250000}"/>
    <cellStyle name="Normal 3 3 3 5 3 4" xfId="9624" xr:uid="{00000000-0005-0000-0000-0000EF250000}"/>
    <cellStyle name="Normal 3 3 3 5 4" xfId="9625" xr:uid="{00000000-0005-0000-0000-0000F0250000}"/>
    <cellStyle name="Normal 3 3 3 5 4 2" xfId="9626" xr:uid="{00000000-0005-0000-0000-0000F1250000}"/>
    <cellStyle name="Normal 3 3 3 5 4 2 2" xfId="9627" xr:uid="{00000000-0005-0000-0000-0000F2250000}"/>
    <cellStyle name="Normal 3 3 3 5 4 2 3" xfId="9628" xr:uid="{00000000-0005-0000-0000-0000F3250000}"/>
    <cellStyle name="Normal 3 3 3 5 4 3" xfId="9629" xr:uid="{00000000-0005-0000-0000-0000F4250000}"/>
    <cellStyle name="Normal 3 3 3 5 4 4" xfId="9630" xr:uid="{00000000-0005-0000-0000-0000F5250000}"/>
    <cellStyle name="Normal 3 3 3 5 5" xfId="9631" xr:uid="{00000000-0005-0000-0000-0000F6250000}"/>
    <cellStyle name="Normal 3 3 3 5 5 2" xfId="9632" xr:uid="{00000000-0005-0000-0000-0000F7250000}"/>
    <cellStyle name="Normal 3 3 3 5 5 2 2" xfId="9633" xr:uid="{00000000-0005-0000-0000-0000F8250000}"/>
    <cellStyle name="Normal 3 3 3 5 5 2 3" xfId="9634" xr:uid="{00000000-0005-0000-0000-0000F9250000}"/>
    <cellStyle name="Normal 3 3 3 5 5 3" xfId="9635" xr:uid="{00000000-0005-0000-0000-0000FA250000}"/>
    <cellStyle name="Normal 3 3 3 5 5 4" xfId="9636" xr:uid="{00000000-0005-0000-0000-0000FB250000}"/>
    <cellStyle name="Normal 3 3 3 5 6" xfId="9637" xr:uid="{00000000-0005-0000-0000-0000FC250000}"/>
    <cellStyle name="Normal 3 3 3 5 6 2" xfId="9638" xr:uid="{00000000-0005-0000-0000-0000FD250000}"/>
    <cellStyle name="Normal 3 3 3 5 6 3" xfId="9639" xr:uid="{00000000-0005-0000-0000-0000FE250000}"/>
    <cellStyle name="Normal 3 3 3 5 7" xfId="9640" xr:uid="{00000000-0005-0000-0000-0000FF250000}"/>
    <cellStyle name="Normal 3 3 3 5 8" xfId="9641" xr:uid="{00000000-0005-0000-0000-000000260000}"/>
    <cellStyle name="Normal 3 3 3 5 9" xfId="9642" xr:uid="{00000000-0005-0000-0000-000001260000}"/>
    <cellStyle name="Normal 3 3 3 6" xfId="9643" xr:uid="{00000000-0005-0000-0000-000002260000}"/>
    <cellStyle name="Normal 3 3 3 6 2" xfId="9644" xr:uid="{00000000-0005-0000-0000-000003260000}"/>
    <cellStyle name="Normal 3 3 3 6 2 2" xfId="9645" xr:uid="{00000000-0005-0000-0000-000004260000}"/>
    <cellStyle name="Normal 3 3 3 6 2 2 2" xfId="9646" xr:uid="{00000000-0005-0000-0000-000005260000}"/>
    <cellStyle name="Normal 3 3 3 6 2 2 3" xfId="9647" xr:uid="{00000000-0005-0000-0000-000006260000}"/>
    <cellStyle name="Normal 3 3 3 6 2 3" xfId="9648" xr:uid="{00000000-0005-0000-0000-000007260000}"/>
    <cellStyle name="Normal 3 3 3 6 2 4" xfId="9649" xr:uid="{00000000-0005-0000-0000-000008260000}"/>
    <cellStyle name="Normal 3 3 3 6 3" xfId="9650" xr:uid="{00000000-0005-0000-0000-000009260000}"/>
    <cellStyle name="Normal 3 3 3 6 3 2" xfId="9651" xr:uid="{00000000-0005-0000-0000-00000A260000}"/>
    <cellStyle name="Normal 3 3 3 6 3 2 2" xfId="9652" xr:uid="{00000000-0005-0000-0000-00000B260000}"/>
    <cellStyle name="Normal 3 3 3 6 3 2 3" xfId="9653" xr:uid="{00000000-0005-0000-0000-00000C260000}"/>
    <cellStyle name="Normal 3 3 3 6 3 3" xfId="9654" xr:uid="{00000000-0005-0000-0000-00000D260000}"/>
    <cellStyle name="Normal 3 3 3 6 3 4" xfId="9655" xr:uid="{00000000-0005-0000-0000-00000E260000}"/>
    <cellStyle name="Normal 3 3 3 6 4" xfId="9656" xr:uid="{00000000-0005-0000-0000-00000F260000}"/>
    <cellStyle name="Normal 3 3 3 6 4 2" xfId="9657" xr:uid="{00000000-0005-0000-0000-000010260000}"/>
    <cellStyle name="Normal 3 3 3 6 4 2 2" xfId="9658" xr:uid="{00000000-0005-0000-0000-000011260000}"/>
    <cellStyle name="Normal 3 3 3 6 4 2 3" xfId="9659" xr:uid="{00000000-0005-0000-0000-000012260000}"/>
    <cellStyle name="Normal 3 3 3 6 4 3" xfId="9660" xr:uid="{00000000-0005-0000-0000-000013260000}"/>
    <cellStyle name="Normal 3 3 3 6 4 4" xfId="9661" xr:uid="{00000000-0005-0000-0000-000014260000}"/>
    <cellStyle name="Normal 3 3 3 6 5" xfId="9662" xr:uid="{00000000-0005-0000-0000-000015260000}"/>
    <cellStyle name="Normal 3 3 3 6 5 2" xfId="9663" xr:uid="{00000000-0005-0000-0000-000016260000}"/>
    <cellStyle name="Normal 3 3 3 6 5 3" xfId="9664" xr:uid="{00000000-0005-0000-0000-000017260000}"/>
    <cellStyle name="Normal 3 3 3 6 6" xfId="9665" xr:uid="{00000000-0005-0000-0000-000018260000}"/>
    <cellStyle name="Normal 3 3 3 6 7" xfId="9666" xr:uid="{00000000-0005-0000-0000-000019260000}"/>
    <cellStyle name="Normal 3 3 3 6 8" xfId="9667" xr:uid="{00000000-0005-0000-0000-00001A260000}"/>
    <cellStyle name="Normal 3 3 3 7" xfId="9668" xr:uid="{00000000-0005-0000-0000-00001B260000}"/>
    <cellStyle name="Normal 3 3 3 7 2" xfId="9669" xr:uid="{00000000-0005-0000-0000-00001C260000}"/>
    <cellStyle name="Normal 3 3 3 7 2 2" xfId="9670" xr:uid="{00000000-0005-0000-0000-00001D260000}"/>
    <cellStyle name="Normal 3 3 3 7 2 3" xfId="9671" xr:uid="{00000000-0005-0000-0000-00001E260000}"/>
    <cellStyle name="Normal 3 3 3 7 3" xfId="9672" xr:uid="{00000000-0005-0000-0000-00001F260000}"/>
    <cellStyle name="Normal 3 3 3 7 4" xfId="9673" xr:uid="{00000000-0005-0000-0000-000020260000}"/>
    <cellStyle name="Normal 3 3 3 7 5" xfId="9674" xr:uid="{00000000-0005-0000-0000-000021260000}"/>
    <cellStyle name="Normal 3 3 3 8" xfId="9675" xr:uid="{00000000-0005-0000-0000-000022260000}"/>
    <cellStyle name="Normal 3 3 3 8 2" xfId="9676" xr:uid="{00000000-0005-0000-0000-000023260000}"/>
    <cellStyle name="Normal 3 3 3 8 2 2" xfId="9677" xr:uid="{00000000-0005-0000-0000-000024260000}"/>
    <cellStyle name="Normal 3 3 3 8 2 3" xfId="9678" xr:uid="{00000000-0005-0000-0000-000025260000}"/>
    <cellStyle name="Normal 3 3 3 8 3" xfId="9679" xr:uid="{00000000-0005-0000-0000-000026260000}"/>
    <cellStyle name="Normal 3 3 3 8 4" xfId="9680" xr:uid="{00000000-0005-0000-0000-000027260000}"/>
    <cellStyle name="Normal 3 3 3 8 5" xfId="9681" xr:uid="{00000000-0005-0000-0000-000028260000}"/>
    <cellStyle name="Normal 3 3 3 9" xfId="9682" xr:uid="{00000000-0005-0000-0000-000029260000}"/>
    <cellStyle name="Normal 3 3 3 9 2" xfId="9683" xr:uid="{00000000-0005-0000-0000-00002A260000}"/>
    <cellStyle name="Normal 3 3 3 9 2 2" xfId="9684" xr:uid="{00000000-0005-0000-0000-00002B260000}"/>
    <cellStyle name="Normal 3 3 3 9 2 3" xfId="9685" xr:uid="{00000000-0005-0000-0000-00002C260000}"/>
    <cellStyle name="Normal 3 3 3 9 3" xfId="9686" xr:uid="{00000000-0005-0000-0000-00002D260000}"/>
    <cellStyle name="Normal 3 3 3 9 4" xfId="9687" xr:uid="{00000000-0005-0000-0000-00002E260000}"/>
    <cellStyle name="Normal 3 3 4" xfId="9688" xr:uid="{00000000-0005-0000-0000-00002F260000}"/>
    <cellStyle name="Normal 3 3 4 2" xfId="9689" xr:uid="{00000000-0005-0000-0000-000030260000}"/>
    <cellStyle name="Normal 3 3 4 2 2" xfId="9690" xr:uid="{00000000-0005-0000-0000-000031260000}"/>
    <cellStyle name="Normal 3 3 4 2 2 2" xfId="9691" xr:uid="{00000000-0005-0000-0000-000032260000}"/>
    <cellStyle name="Normal 3 3 4 2 2 2 2" xfId="9692" xr:uid="{00000000-0005-0000-0000-000033260000}"/>
    <cellStyle name="Normal 3 3 4 2 2 2 3" xfId="9693" xr:uid="{00000000-0005-0000-0000-000034260000}"/>
    <cellStyle name="Normal 3 3 4 2 2 3" xfId="9694" xr:uid="{00000000-0005-0000-0000-000035260000}"/>
    <cellStyle name="Normal 3 3 4 2 2 4" xfId="9695" xr:uid="{00000000-0005-0000-0000-000036260000}"/>
    <cellStyle name="Normal 3 3 4 2 3" xfId="9696" xr:uid="{00000000-0005-0000-0000-000037260000}"/>
    <cellStyle name="Normal 3 3 4 2 3 2" xfId="9697" xr:uid="{00000000-0005-0000-0000-000038260000}"/>
    <cellStyle name="Normal 3 3 4 2 3 2 2" xfId="9698" xr:uid="{00000000-0005-0000-0000-000039260000}"/>
    <cellStyle name="Normal 3 3 4 2 3 2 3" xfId="9699" xr:uid="{00000000-0005-0000-0000-00003A260000}"/>
    <cellStyle name="Normal 3 3 4 2 3 3" xfId="9700" xr:uid="{00000000-0005-0000-0000-00003B260000}"/>
    <cellStyle name="Normal 3 3 4 2 3 4" xfId="9701" xr:uid="{00000000-0005-0000-0000-00003C260000}"/>
    <cellStyle name="Normal 3 3 4 2 4" xfId="9702" xr:uid="{00000000-0005-0000-0000-00003D260000}"/>
    <cellStyle name="Normal 3 3 4 2 4 2" xfId="9703" xr:uid="{00000000-0005-0000-0000-00003E260000}"/>
    <cellStyle name="Normal 3 3 4 2 4 2 2" xfId="9704" xr:uid="{00000000-0005-0000-0000-00003F260000}"/>
    <cellStyle name="Normal 3 3 4 2 4 2 3" xfId="9705" xr:uid="{00000000-0005-0000-0000-000040260000}"/>
    <cellStyle name="Normal 3 3 4 2 4 3" xfId="9706" xr:uid="{00000000-0005-0000-0000-000041260000}"/>
    <cellStyle name="Normal 3 3 4 2 4 4" xfId="9707" xr:uid="{00000000-0005-0000-0000-000042260000}"/>
    <cellStyle name="Normal 3 3 4 2 5" xfId="9708" xr:uid="{00000000-0005-0000-0000-000043260000}"/>
    <cellStyle name="Normal 3 3 4 2 5 2" xfId="9709" xr:uid="{00000000-0005-0000-0000-000044260000}"/>
    <cellStyle name="Normal 3 3 4 2 5 3" xfId="9710" xr:uid="{00000000-0005-0000-0000-000045260000}"/>
    <cellStyle name="Normal 3 3 4 2 6" xfId="9711" xr:uid="{00000000-0005-0000-0000-000046260000}"/>
    <cellStyle name="Normal 3 3 4 2 7" xfId="9712" xr:uid="{00000000-0005-0000-0000-000047260000}"/>
    <cellStyle name="Normal 3 3 4 3" xfId="9713" xr:uid="{00000000-0005-0000-0000-000048260000}"/>
    <cellStyle name="Normal 3 3 4 3 2" xfId="9714" xr:uid="{00000000-0005-0000-0000-000049260000}"/>
    <cellStyle name="Normal 3 3 4 3 2 2" xfId="9715" xr:uid="{00000000-0005-0000-0000-00004A260000}"/>
    <cellStyle name="Normal 3 3 4 3 2 3" xfId="9716" xr:uid="{00000000-0005-0000-0000-00004B260000}"/>
    <cellStyle name="Normal 3 3 4 3 3" xfId="9717" xr:uid="{00000000-0005-0000-0000-00004C260000}"/>
    <cellStyle name="Normal 3 3 4 3 4" xfId="9718" xr:uid="{00000000-0005-0000-0000-00004D260000}"/>
    <cellStyle name="Normal 3 3 4 4" xfId="9719" xr:uid="{00000000-0005-0000-0000-00004E260000}"/>
    <cellStyle name="Normal 3 3 4 4 2" xfId="9720" xr:uid="{00000000-0005-0000-0000-00004F260000}"/>
    <cellStyle name="Normal 3 3 4 4 2 2" xfId="9721" xr:uid="{00000000-0005-0000-0000-000050260000}"/>
    <cellStyle name="Normal 3 3 4 4 2 3" xfId="9722" xr:uid="{00000000-0005-0000-0000-000051260000}"/>
    <cellStyle name="Normal 3 3 4 4 3" xfId="9723" xr:uid="{00000000-0005-0000-0000-000052260000}"/>
    <cellStyle name="Normal 3 3 4 4 4" xfId="9724" xr:uid="{00000000-0005-0000-0000-000053260000}"/>
    <cellStyle name="Normal 3 3 4 5" xfId="9725" xr:uid="{00000000-0005-0000-0000-000054260000}"/>
    <cellStyle name="Normal 3 3 4 5 2" xfId="9726" xr:uid="{00000000-0005-0000-0000-000055260000}"/>
    <cellStyle name="Normal 3 3 4 5 2 2" xfId="9727" xr:uid="{00000000-0005-0000-0000-000056260000}"/>
    <cellStyle name="Normal 3 3 4 5 2 3" xfId="9728" xr:uid="{00000000-0005-0000-0000-000057260000}"/>
    <cellStyle name="Normal 3 3 4 5 3" xfId="9729" xr:uid="{00000000-0005-0000-0000-000058260000}"/>
    <cellStyle name="Normal 3 3 4 5 4" xfId="9730" xr:uid="{00000000-0005-0000-0000-000059260000}"/>
    <cellStyle name="Normal 3 3 4 6" xfId="9731" xr:uid="{00000000-0005-0000-0000-00005A260000}"/>
    <cellStyle name="Normal 3 3 4 6 2" xfId="9732" xr:uid="{00000000-0005-0000-0000-00005B260000}"/>
    <cellStyle name="Normal 3 3 4 6 3" xfId="9733" xr:uid="{00000000-0005-0000-0000-00005C260000}"/>
    <cellStyle name="Normal 3 3 4 7" xfId="9734" xr:uid="{00000000-0005-0000-0000-00005D260000}"/>
    <cellStyle name="Normal 3 3 4 8" xfId="9735" xr:uid="{00000000-0005-0000-0000-00005E260000}"/>
    <cellStyle name="Normal 3 3 4 9" xfId="9736" xr:uid="{00000000-0005-0000-0000-00005F260000}"/>
    <cellStyle name="Normal 3 3 5" xfId="9737" xr:uid="{00000000-0005-0000-0000-000060260000}"/>
    <cellStyle name="Normal 3 3 6" xfId="9738" xr:uid="{00000000-0005-0000-0000-000061260000}"/>
    <cellStyle name="Normal 3 3 7" xfId="43882" xr:uid="{00000000-0005-0000-0000-000062260000}"/>
    <cellStyle name="Normal 3 4" xfId="32" xr:uid="{00000000-0005-0000-0000-000063260000}"/>
    <cellStyle name="Normal 3 4 2" xfId="9739" xr:uid="{00000000-0005-0000-0000-000064260000}"/>
    <cellStyle name="Normal 3 4 3" xfId="9740" xr:uid="{00000000-0005-0000-0000-000065260000}"/>
    <cellStyle name="Normal 3 4 3 2" xfId="9741" xr:uid="{00000000-0005-0000-0000-000066260000}"/>
    <cellStyle name="Normal 3 4 4" xfId="9742" xr:uid="{00000000-0005-0000-0000-000067260000}"/>
    <cellStyle name="Normal 3 4 5" xfId="9743" xr:uid="{00000000-0005-0000-0000-000068260000}"/>
    <cellStyle name="Normal 3 4 6" xfId="9744" xr:uid="{00000000-0005-0000-0000-000069260000}"/>
    <cellStyle name="Normal 3 4 7" xfId="43883" xr:uid="{00000000-0005-0000-0000-00006A260000}"/>
    <cellStyle name="Normal 3 5" xfId="9745" xr:uid="{00000000-0005-0000-0000-00006B260000}"/>
    <cellStyle name="Normal 3 5 2" xfId="9746" xr:uid="{00000000-0005-0000-0000-00006C260000}"/>
    <cellStyle name="Normal 3 5 3" xfId="9747" xr:uid="{00000000-0005-0000-0000-00006D260000}"/>
    <cellStyle name="Normal 3 6" xfId="9748" xr:uid="{00000000-0005-0000-0000-00006E260000}"/>
    <cellStyle name="Normal 3 6 10" xfId="9749" xr:uid="{00000000-0005-0000-0000-00006F260000}"/>
    <cellStyle name="Normal 3 6 10 2" xfId="9750" xr:uid="{00000000-0005-0000-0000-000070260000}"/>
    <cellStyle name="Normal 3 6 10 2 2" xfId="9751" xr:uid="{00000000-0005-0000-0000-000071260000}"/>
    <cellStyle name="Normal 3 6 10 2 3" xfId="9752" xr:uid="{00000000-0005-0000-0000-000072260000}"/>
    <cellStyle name="Normal 3 6 10 3" xfId="9753" xr:uid="{00000000-0005-0000-0000-000073260000}"/>
    <cellStyle name="Normal 3 6 10 4" xfId="9754" xr:uid="{00000000-0005-0000-0000-000074260000}"/>
    <cellStyle name="Normal 3 6 11" xfId="9755" xr:uid="{00000000-0005-0000-0000-000075260000}"/>
    <cellStyle name="Normal 3 6 11 2" xfId="9756" xr:uid="{00000000-0005-0000-0000-000076260000}"/>
    <cellStyle name="Normal 3 6 11 2 2" xfId="9757" xr:uid="{00000000-0005-0000-0000-000077260000}"/>
    <cellStyle name="Normal 3 6 11 2 3" xfId="9758" xr:uid="{00000000-0005-0000-0000-000078260000}"/>
    <cellStyle name="Normal 3 6 11 3" xfId="9759" xr:uid="{00000000-0005-0000-0000-000079260000}"/>
    <cellStyle name="Normal 3 6 11 4" xfId="9760" xr:uid="{00000000-0005-0000-0000-00007A260000}"/>
    <cellStyle name="Normal 3 6 12" xfId="9761" xr:uid="{00000000-0005-0000-0000-00007B260000}"/>
    <cellStyle name="Normal 3 6 12 2" xfId="9762" xr:uid="{00000000-0005-0000-0000-00007C260000}"/>
    <cellStyle name="Normal 3 6 12 3" xfId="9763" xr:uid="{00000000-0005-0000-0000-00007D260000}"/>
    <cellStyle name="Normal 3 6 13" xfId="9764" xr:uid="{00000000-0005-0000-0000-00007E260000}"/>
    <cellStyle name="Normal 3 6 14" xfId="9765" xr:uid="{00000000-0005-0000-0000-00007F260000}"/>
    <cellStyle name="Normal 3 6 15" xfId="9766" xr:uid="{00000000-0005-0000-0000-000080260000}"/>
    <cellStyle name="Normal 3 6 16" xfId="9767" xr:uid="{00000000-0005-0000-0000-000081260000}"/>
    <cellStyle name="Normal 3 6 2" xfId="9768" xr:uid="{00000000-0005-0000-0000-000082260000}"/>
    <cellStyle name="Normal 3 6 2 2" xfId="9769" xr:uid="{00000000-0005-0000-0000-000083260000}"/>
    <cellStyle name="Normal 3 6 2 2 2" xfId="9770" xr:uid="{00000000-0005-0000-0000-000084260000}"/>
    <cellStyle name="Normal 3 6 2 3" xfId="9771" xr:uid="{00000000-0005-0000-0000-000085260000}"/>
    <cellStyle name="Normal 3 6 2 3 2" xfId="9772" xr:uid="{00000000-0005-0000-0000-000086260000}"/>
    <cellStyle name="Normal 3 6 2 3 2 2" xfId="9773" xr:uid="{00000000-0005-0000-0000-000087260000}"/>
    <cellStyle name="Normal 3 6 2 3 2 2 2" xfId="9774" xr:uid="{00000000-0005-0000-0000-000088260000}"/>
    <cellStyle name="Normal 3 6 2 3 2 2 3" xfId="9775" xr:uid="{00000000-0005-0000-0000-000089260000}"/>
    <cellStyle name="Normal 3 6 2 3 2 3" xfId="9776" xr:uid="{00000000-0005-0000-0000-00008A260000}"/>
    <cellStyle name="Normal 3 6 2 3 2 4" xfId="9777" xr:uid="{00000000-0005-0000-0000-00008B260000}"/>
    <cellStyle name="Normal 3 6 2 3 3" xfId="9778" xr:uid="{00000000-0005-0000-0000-00008C260000}"/>
    <cellStyle name="Normal 3 6 2 3 3 2" xfId="9779" xr:uid="{00000000-0005-0000-0000-00008D260000}"/>
    <cellStyle name="Normal 3 6 2 3 3 2 2" xfId="9780" xr:uid="{00000000-0005-0000-0000-00008E260000}"/>
    <cellStyle name="Normal 3 6 2 3 3 2 3" xfId="9781" xr:uid="{00000000-0005-0000-0000-00008F260000}"/>
    <cellStyle name="Normal 3 6 2 3 3 3" xfId="9782" xr:uid="{00000000-0005-0000-0000-000090260000}"/>
    <cellStyle name="Normal 3 6 2 3 3 4" xfId="9783" xr:uid="{00000000-0005-0000-0000-000091260000}"/>
    <cellStyle name="Normal 3 6 2 3 4" xfId="9784" xr:uid="{00000000-0005-0000-0000-000092260000}"/>
    <cellStyle name="Normal 3 6 2 3 4 2" xfId="9785" xr:uid="{00000000-0005-0000-0000-000093260000}"/>
    <cellStyle name="Normal 3 6 2 3 4 2 2" xfId="9786" xr:uid="{00000000-0005-0000-0000-000094260000}"/>
    <cellStyle name="Normal 3 6 2 3 4 2 3" xfId="9787" xr:uid="{00000000-0005-0000-0000-000095260000}"/>
    <cellStyle name="Normal 3 6 2 3 4 3" xfId="9788" xr:uid="{00000000-0005-0000-0000-000096260000}"/>
    <cellStyle name="Normal 3 6 2 3 4 4" xfId="9789" xr:uid="{00000000-0005-0000-0000-000097260000}"/>
    <cellStyle name="Normal 3 6 2 3 5" xfId="9790" xr:uid="{00000000-0005-0000-0000-000098260000}"/>
    <cellStyle name="Normal 3 6 2 3 5 2" xfId="9791" xr:uid="{00000000-0005-0000-0000-000099260000}"/>
    <cellStyle name="Normal 3 6 2 3 5 3" xfId="9792" xr:uid="{00000000-0005-0000-0000-00009A260000}"/>
    <cellStyle name="Normal 3 6 2 3 6" xfId="9793" xr:uid="{00000000-0005-0000-0000-00009B260000}"/>
    <cellStyle name="Normal 3 6 2 3 7" xfId="9794" xr:uid="{00000000-0005-0000-0000-00009C260000}"/>
    <cellStyle name="Normal 3 6 2 3 8" xfId="9795" xr:uid="{00000000-0005-0000-0000-00009D260000}"/>
    <cellStyle name="Normal 3 6 2 4" xfId="9796" xr:uid="{00000000-0005-0000-0000-00009E260000}"/>
    <cellStyle name="Normal 3 6 3" xfId="9797" xr:uid="{00000000-0005-0000-0000-00009F260000}"/>
    <cellStyle name="Normal 3 6 3 2" xfId="9798" xr:uid="{00000000-0005-0000-0000-0000A0260000}"/>
    <cellStyle name="Normal 3 6 3 2 2" xfId="9799" xr:uid="{00000000-0005-0000-0000-0000A1260000}"/>
    <cellStyle name="Normal 3 6 3 2 2 2" xfId="9800" xr:uid="{00000000-0005-0000-0000-0000A2260000}"/>
    <cellStyle name="Normal 3 6 3 2 2 2 2" xfId="9801" xr:uid="{00000000-0005-0000-0000-0000A3260000}"/>
    <cellStyle name="Normal 3 6 3 2 2 2 3" xfId="9802" xr:uid="{00000000-0005-0000-0000-0000A4260000}"/>
    <cellStyle name="Normal 3 6 3 2 2 3" xfId="9803" xr:uid="{00000000-0005-0000-0000-0000A5260000}"/>
    <cellStyle name="Normal 3 6 3 2 2 4" xfId="9804" xr:uid="{00000000-0005-0000-0000-0000A6260000}"/>
    <cellStyle name="Normal 3 6 3 2 2 5" xfId="9805" xr:uid="{00000000-0005-0000-0000-0000A7260000}"/>
    <cellStyle name="Normal 3 6 3 2 3" xfId="9806" xr:uid="{00000000-0005-0000-0000-0000A8260000}"/>
    <cellStyle name="Normal 3 6 3 2 3 2" xfId="9807" xr:uid="{00000000-0005-0000-0000-0000A9260000}"/>
    <cellStyle name="Normal 3 6 3 2 3 2 2" xfId="9808" xr:uid="{00000000-0005-0000-0000-0000AA260000}"/>
    <cellStyle name="Normal 3 6 3 2 3 2 3" xfId="9809" xr:uid="{00000000-0005-0000-0000-0000AB260000}"/>
    <cellStyle name="Normal 3 6 3 2 3 3" xfId="9810" xr:uid="{00000000-0005-0000-0000-0000AC260000}"/>
    <cellStyle name="Normal 3 6 3 2 3 4" xfId="9811" xr:uid="{00000000-0005-0000-0000-0000AD260000}"/>
    <cellStyle name="Normal 3 6 3 2 4" xfId="9812" xr:uid="{00000000-0005-0000-0000-0000AE260000}"/>
    <cellStyle name="Normal 3 6 3 2 4 2" xfId="9813" xr:uid="{00000000-0005-0000-0000-0000AF260000}"/>
    <cellStyle name="Normal 3 6 3 2 4 2 2" xfId="9814" xr:uid="{00000000-0005-0000-0000-0000B0260000}"/>
    <cellStyle name="Normal 3 6 3 2 4 2 3" xfId="9815" xr:uid="{00000000-0005-0000-0000-0000B1260000}"/>
    <cellStyle name="Normal 3 6 3 2 4 3" xfId="9816" xr:uid="{00000000-0005-0000-0000-0000B2260000}"/>
    <cellStyle name="Normal 3 6 3 2 4 4" xfId="9817" xr:uid="{00000000-0005-0000-0000-0000B3260000}"/>
    <cellStyle name="Normal 3 6 3 2 5" xfId="9818" xr:uid="{00000000-0005-0000-0000-0000B4260000}"/>
    <cellStyle name="Normal 3 6 3 2 5 2" xfId="9819" xr:uid="{00000000-0005-0000-0000-0000B5260000}"/>
    <cellStyle name="Normal 3 6 3 2 5 3" xfId="9820" xr:uid="{00000000-0005-0000-0000-0000B6260000}"/>
    <cellStyle name="Normal 3 6 3 2 6" xfId="9821" xr:uid="{00000000-0005-0000-0000-0000B7260000}"/>
    <cellStyle name="Normal 3 6 3 2 7" xfId="9822" xr:uid="{00000000-0005-0000-0000-0000B8260000}"/>
    <cellStyle name="Normal 3 6 3 2 8" xfId="9823" xr:uid="{00000000-0005-0000-0000-0000B9260000}"/>
    <cellStyle name="Normal 3 6 3 3" xfId="9824" xr:uid="{00000000-0005-0000-0000-0000BA260000}"/>
    <cellStyle name="Normal 3 6 3 3 2" xfId="9825" xr:uid="{00000000-0005-0000-0000-0000BB260000}"/>
    <cellStyle name="Normal 3 6 3 3 2 2" xfId="9826" xr:uid="{00000000-0005-0000-0000-0000BC260000}"/>
    <cellStyle name="Normal 3 6 3 3 2 3" xfId="9827" xr:uid="{00000000-0005-0000-0000-0000BD260000}"/>
    <cellStyle name="Normal 3 6 3 3 3" xfId="9828" xr:uid="{00000000-0005-0000-0000-0000BE260000}"/>
    <cellStyle name="Normal 3 6 3 3 4" xfId="9829" xr:uid="{00000000-0005-0000-0000-0000BF260000}"/>
    <cellStyle name="Normal 3 6 3 4" xfId="9830" xr:uid="{00000000-0005-0000-0000-0000C0260000}"/>
    <cellStyle name="Normal 3 6 3 4 2" xfId="9831" xr:uid="{00000000-0005-0000-0000-0000C1260000}"/>
    <cellStyle name="Normal 3 6 3 4 2 2" xfId="9832" xr:uid="{00000000-0005-0000-0000-0000C2260000}"/>
    <cellStyle name="Normal 3 6 3 4 2 3" xfId="9833" xr:uid="{00000000-0005-0000-0000-0000C3260000}"/>
    <cellStyle name="Normal 3 6 3 4 3" xfId="9834" xr:uid="{00000000-0005-0000-0000-0000C4260000}"/>
    <cellStyle name="Normal 3 6 3 4 4" xfId="9835" xr:uid="{00000000-0005-0000-0000-0000C5260000}"/>
    <cellStyle name="Normal 3 6 3 5" xfId="9836" xr:uid="{00000000-0005-0000-0000-0000C6260000}"/>
    <cellStyle name="Normal 3 6 3 5 2" xfId="9837" xr:uid="{00000000-0005-0000-0000-0000C7260000}"/>
    <cellStyle name="Normal 3 6 3 5 2 2" xfId="9838" xr:uid="{00000000-0005-0000-0000-0000C8260000}"/>
    <cellStyle name="Normal 3 6 3 5 2 3" xfId="9839" xr:uid="{00000000-0005-0000-0000-0000C9260000}"/>
    <cellStyle name="Normal 3 6 3 5 3" xfId="9840" xr:uid="{00000000-0005-0000-0000-0000CA260000}"/>
    <cellStyle name="Normal 3 6 3 5 4" xfId="9841" xr:uid="{00000000-0005-0000-0000-0000CB260000}"/>
    <cellStyle name="Normal 3 6 3 6" xfId="9842" xr:uid="{00000000-0005-0000-0000-0000CC260000}"/>
    <cellStyle name="Normal 3 6 3 6 2" xfId="9843" xr:uid="{00000000-0005-0000-0000-0000CD260000}"/>
    <cellStyle name="Normal 3 6 3 6 3" xfId="9844" xr:uid="{00000000-0005-0000-0000-0000CE260000}"/>
    <cellStyle name="Normal 3 6 3 7" xfId="9845" xr:uid="{00000000-0005-0000-0000-0000CF260000}"/>
    <cellStyle name="Normal 3 6 3 8" xfId="9846" xr:uid="{00000000-0005-0000-0000-0000D0260000}"/>
    <cellStyle name="Normal 3 6 3 9" xfId="9847" xr:uid="{00000000-0005-0000-0000-0000D1260000}"/>
    <cellStyle name="Normal 3 6 4" xfId="9848" xr:uid="{00000000-0005-0000-0000-0000D2260000}"/>
    <cellStyle name="Normal 3 6 4 2" xfId="9849" xr:uid="{00000000-0005-0000-0000-0000D3260000}"/>
    <cellStyle name="Normal 3 6 4 2 2" xfId="9850" xr:uid="{00000000-0005-0000-0000-0000D4260000}"/>
    <cellStyle name="Normal 3 6 4 2 2 2" xfId="9851" xr:uid="{00000000-0005-0000-0000-0000D5260000}"/>
    <cellStyle name="Normal 3 6 4 2 2 2 2" xfId="9852" xr:uid="{00000000-0005-0000-0000-0000D6260000}"/>
    <cellStyle name="Normal 3 6 4 2 2 2 3" xfId="9853" xr:uid="{00000000-0005-0000-0000-0000D7260000}"/>
    <cellStyle name="Normal 3 6 4 2 2 3" xfId="9854" xr:uid="{00000000-0005-0000-0000-0000D8260000}"/>
    <cellStyle name="Normal 3 6 4 2 2 4" xfId="9855" xr:uid="{00000000-0005-0000-0000-0000D9260000}"/>
    <cellStyle name="Normal 3 6 4 2 3" xfId="9856" xr:uid="{00000000-0005-0000-0000-0000DA260000}"/>
    <cellStyle name="Normal 3 6 4 2 3 2" xfId="9857" xr:uid="{00000000-0005-0000-0000-0000DB260000}"/>
    <cellStyle name="Normal 3 6 4 2 3 2 2" xfId="9858" xr:uid="{00000000-0005-0000-0000-0000DC260000}"/>
    <cellStyle name="Normal 3 6 4 2 3 2 3" xfId="9859" xr:uid="{00000000-0005-0000-0000-0000DD260000}"/>
    <cellStyle name="Normal 3 6 4 2 3 3" xfId="9860" xr:uid="{00000000-0005-0000-0000-0000DE260000}"/>
    <cellStyle name="Normal 3 6 4 2 3 4" xfId="9861" xr:uid="{00000000-0005-0000-0000-0000DF260000}"/>
    <cellStyle name="Normal 3 6 4 2 4" xfId="9862" xr:uid="{00000000-0005-0000-0000-0000E0260000}"/>
    <cellStyle name="Normal 3 6 4 2 4 2" xfId="9863" xr:uid="{00000000-0005-0000-0000-0000E1260000}"/>
    <cellStyle name="Normal 3 6 4 2 4 2 2" xfId="9864" xr:uid="{00000000-0005-0000-0000-0000E2260000}"/>
    <cellStyle name="Normal 3 6 4 2 4 2 3" xfId="9865" xr:uid="{00000000-0005-0000-0000-0000E3260000}"/>
    <cellStyle name="Normal 3 6 4 2 4 3" xfId="9866" xr:uid="{00000000-0005-0000-0000-0000E4260000}"/>
    <cellStyle name="Normal 3 6 4 2 4 4" xfId="9867" xr:uid="{00000000-0005-0000-0000-0000E5260000}"/>
    <cellStyle name="Normal 3 6 4 2 5" xfId="9868" xr:uid="{00000000-0005-0000-0000-0000E6260000}"/>
    <cellStyle name="Normal 3 6 4 2 5 2" xfId="9869" xr:uid="{00000000-0005-0000-0000-0000E7260000}"/>
    <cellStyle name="Normal 3 6 4 2 5 3" xfId="9870" xr:uid="{00000000-0005-0000-0000-0000E8260000}"/>
    <cellStyle name="Normal 3 6 4 2 6" xfId="9871" xr:uid="{00000000-0005-0000-0000-0000E9260000}"/>
    <cellStyle name="Normal 3 6 4 2 7" xfId="9872" xr:uid="{00000000-0005-0000-0000-0000EA260000}"/>
    <cellStyle name="Normal 3 6 4 2 8" xfId="9873" xr:uid="{00000000-0005-0000-0000-0000EB260000}"/>
    <cellStyle name="Normal 3 6 4 3" xfId="9874" xr:uid="{00000000-0005-0000-0000-0000EC260000}"/>
    <cellStyle name="Normal 3 6 4 3 2" xfId="9875" xr:uid="{00000000-0005-0000-0000-0000ED260000}"/>
    <cellStyle name="Normal 3 6 4 3 2 2" xfId="9876" xr:uid="{00000000-0005-0000-0000-0000EE260000}"/>
    <cellStyle name="Normal 3 6 4 3 2 3" xfId="9877" xr:uid="{00000000-0005-0000-0000-0000EF260000}"/>
    <cellStyle name="Normal 3 6 4 3 3" xfId="9878" xr:uid="{00000000-0005-0000-0000-0000F0260000}"/>
    <cellStyle name="Normal 3 6 4 3 4" xfId="9879" xr:uid="{00000000-0005-0000-0000-0000F1260000}"/>
    <cellStyle name="Normal 3 6 4 4" xfId="9880" xr:uid="{00000000-0005-0000-0000-0000F2260000}"/>
    <cellStyle name="Normal 3 6 4 4 2" xfId="9881" xr:uid="{00000000-0005-0000-0000-0000F3260000}"/>
    <cellStyle name="Normal 3 6 4 4 2 2" xfId="9882" xr:uid="{00000000-0005-0000-0000-0000F4260000}"/>
    <cellStyle name="Normal 3 6 4 4 2 3" xfId="9883" xr:uid="{00000000-0005-0000-0000-0000F5260000}"/>
    <cellStyle name="Normal 3 6 4 4 3" xfId="9884" xr:uid="{00000000-0005-0000-0000-0000F6260000}"/>
    <cellStyle name="Normal 3 6 4 4 4" xfId="9885" xr:uid="{00000000-0005-0000-0000-0000F7260000}"/>
    <cellStyle name="Normal 3 6 4 5" xfId="9886" xr:uid="{00000000-0005-0000-0000-0000F8260000}"/>
    <cellStyle name="Normal 3 6 4 5 2" xfId="9887" xr:uid="{00000000-0005-0000-0000-0000F9260000}"/>
    <cellStyle name="Normal 3 6 4 5 2 2" xfId="9888" xr:uid="{00000000-0005-0000-0000-0000FA260000}"/>
    <cellStyle name="Normal 3 6 4 5 2 3" xfId="9889" xr:uid="{00000000-0005-0000-0000-0000FB260000}"/>
    <cellStyle name="Normal 3 6 4 5 3" xfId="9890" xr:uid="{00000000-0005-0000-0000-0000FC260000}"/>
    <cellStyle name="Normal 3 6 4 5 4" xfId="9891" xr:uid="{00000000-0005-0000-0000-0000FD260000}"/>
    <cellStyle name="Normal 3 6 4 6" xfId="9892" xr:uid="{00000000-0005-0000-0000-0000FE260000}"/>
    <cellStyle name="Normal 3 6 4 6 2" xfId="9893" xr:uid="{00000000-0005-0000-0000-0000FF260000}"/>
    <cellStyle name="Normal 3 6 4 6 3" xfId="9894" xr:uid="{00000000-0005-0000-0000-000000270000}"/>
    <cellStyle name="Normal 3 6 4 7" xfId="9895" xr:uid="{00000000-0005-0000-0000-000001270000}"/>
    <cellStyle name="Normal 3 6 4 8" xfId="9896" xr:uid="{00000000-0005-0000-0000-000002270000}"/>
    <cellStyle name="Normal 3 6 4 9" xfId="9897" xr:uid="{00000000-0005-0000-0000-000003270000}"/>
    <cellStyle name="Normal 3 6 5" xfId="9898" xr:uid="{00000000-0005-0000-0000-000004270000}"/>
    <cellStyle name="Normal 3 6 5 2" xfId="9899" xr:uid="{00000000-0005-0000-0000-000005270000}"/>
    <cellStyle name="Normal 3 6 5 2 2" xfId="9900" xr:uid="{00000000-0005-0000-0000-000006270000}"/>
    <cellStyle name="Normal 3 6 5 2 2 2" xfId="9901" xr:uid="{00000000-0005-0000-0000-000007270000}"/>
    <cellStyle name="Normal 3 6 5 2 2 2 2" xfId="9902" xr:uid="{00000000-0005-0000-0000-000008270000}"/>
    <cellStyle name="Normal 3 6 5 2 2 2 3" xfId="9903" xr:uid="{00000000-0005-0000-0000-000009270000}"/>
    <cellStyle name="Normal 3 6 5 2 2 3" xfId="9904" xr:uid="{00000000-0005-0000-0000-00000A270000}"/>
    <cellStyle name="Normal 3 6 5 2 2 4" xfId="9905" xr:uid="{00000000-0005-0000-0000-00000B270000}"/>
    <cellStyle name="Normal 3 6 5 2 3" xfId="9906" xr:uid="{00000000-0005-0000-0000-00000C270000}"/>
    <cellStyle name="Normal 3 6 5 2 3 2" xfId="9907" xr:uid="{00000000-0005-0000-0000-00000D270000}"/>
    <cellStyle name="Normal 3 6 5 2 3 2 2" xfId="9908" xr:uid="{00000000-0005-0000-0000-00000E270000}"/>
    <cellStyle name="Normal 3 6 5 2 3 2 3" xfId="9909" xr:uid="{00000000-0005-0000-0000-00000F270000}"/>
    <cellStyle name="Normal 3 6 5 2 3 3" xfId="9910" xr:uid="{00000000-0005-0000-0000-000010270000}"/>
    <cellStyle name="Normal 3 6 5 2 3 4" xfId="9911" xr:uid="{00000000-0005-0000-0000-000011270000}"/>
    <cellStyle name="Normal 3 6 5 2 4" xfId="9912" xr:uid="{00000000-0005-0000-0000-000012270000}"/>
    <cellStyle name="Normal 3 6 5 2 4 2" xfId="9913" xr:uid="{00000000-0005-0000-0000-000013270000}"/>
    <cellStyle name="Normal 3 6 5 2 4 2 2" xfId="9914" xr:uid="{00000000-0005-0000-0000-000014270000}"/>
    <cellStyle name="Normal 3 6 5 2 4 2 3" xfId="9915" xr:uid="{00000000-0005-0000-0000-000015270000}"/>
    <cellStyle name="Normal 3 6 5 2 4 3" xfId="9916" xr:uid="{00000000-0005-0000-0000-000016270000}"/>
    <cellStyle name="Normal 3 6 5 2 4 4" xfId="9917" xr:uid="{00000000-0005-0000-0000-000017270000}"/>
    <cellStyle name="Normal 3 6 5 2 5" xfId="9918" xr:uid="{00000000-0005-0000-0000-000018270000}"/>
    <cellStyle name="Normal 3 6 5 2 5 2" xfId="9919" xr:uid="{00000000-0005-0000-0000-000019270000}"/>
    <cellStyle name="Normal 3 6 5 2 5 3" xfId="9920" xr:uid="{00000000-0005-0000-0000-00001A270000}"/>
    <cellStyle name="Normal 3 6 5 2 6" xfId="9921" xr:uid="{00000000-0005-0000-0000-00001B270000}"/>
    <cellStyle name="Normal 3 6 5 2 7" xfId="9922" xr:uid="{00000000-0005-0000-0000-00001C270000}"/>
    <cellStyle name="Normal 3 6 5 3" xfId="9923" xr:uid="{00000000-0005-0000-0000-00001D270000}"/>
    <cellStyle name="Normal 3 6 5 3 2" xfId="9924" xr:uid="{00000000-0005-0000-0000-00001E270000}"/>
    <cellStyle name="Normal 3 6 5 3 2 2" xfId="9925" xr:uid="{00000000-0005-0000-0000-00001F270000}"/>
    <cellStyle name="Normal 3 6 5 3 2 3" xfId="9926" xr:uid="{00000000-0005-0000-0000-000020270000}"/>
    <cellStyle name="Normal 3 6 5 3 3" xfId="9927" xr:uid="{00000000-0005-0000-0000-000021270000}"/>
    <cellStyle name="Normal 3 6 5 3 4" xfId="9928" xr:uid="{00000000-0005-0000-0000-000022270000}"/>
    <cellStyle name="Normal 3 6 5 4" xfId="9929" xr:uid="{00000000-0005-0000-0000-000023270000}"/>
    <cellStyle name="Normal 3 6 5 4 2" xfId="9930" xr:uid="{00000000-0005-0000-0000-000024270000}"/>
    <cellStyle name="Normal 3 6 5 4 2 2" xfId="9931" xr:uid="{00000000-0005-0000-0000-000025270000}"/>
    <cellStyle name="Normal 3 6 5 4 2 3" xfId="9932" xr:uid="{00000000-0005-0000-0000-000026270000}"/>
    <cellStyle name="Normal 3 6 5 4 3" xfId="9933" xr:uid="{00000000-0005-0000-0000-000027270000}"/>
    <cellStyle name="Normal 3 6 5 4 4" xfId="9934" xr:uid="{00000000-0005-0000-0000-000028270000}"/>
    <cellStyle name="Normal 3 6 5 5" xfId="9935" xr:uid="{00000000-0005-0000-0000-000029270000}"/>
    <cellStyle name="Normal 3 6 5 5 2" xfId="9936" xr:uid="{00000000-0005-0000-0000-00002A270000}"/>
    <cellStyle name="Normal 3 6 5 5 2 2" xfId="9937" xr:uid="{00000000-0005-0000-0000-00002B270000}"/>
    <cellStyle name="Normal 3 6 5 5 2 3" xfId="9938" xr:uid="{00000000-0005-0000-0000-00002C270000}"/>
    <cellStyle name="Normal 3 6 5 5 3" xfId="9939" xr:uid="{00000000-0005-0000-0000-00002D270000}"/>
    <cellStyle name="Normal 3 6 5 5 4" xfId="9940" xr:uid="{00000000-0005-0000-0000-00002E270000}"/>
    <cellStyle name="Normal 3 6 5 6" xfId="9941" xr:uid="{00000000-0005-0000-0000-00002F270000}"/>
    <cellStyle name="Normal 3 6 5 6 2" xfId="9942" xr:uid="{00000000-0005-0000-0000-000030270000}"/>
    <cellStyle name="Normal 3 6 5 6 3" xfId="9943" xr:uid="{00000000-0005-0000-0000-000031270000}"/>
    <cellStyle name="Normal 3 6 5 7" xfId="9944" xr:uid="{00000000-0005-0000-0000-000032270000}"/>
    <cellStyle name="Normal 3 6 5 8" xfId="9945" xr:uid="{00000000-0005-0000-0000-000033270000}"/>
    <cellStyle name="Normal 3 6 5 9" xfId="9946" xr:uid="{00000000-0005-0000-0000-000034270000}"/>
    <cellStyle name="Normal 3 6 6" xfId="9947" xr:uid="{00000000-0005-0000-0000-000035270000}"/>
    <cellStyle name="Normal 3 6 7" xfId="9948" xr:uid="{00000000-0005-0000-0000-000036270000}"/>
    <cellStyle name="Normal 3 6 7 2" xfId="9949" xr:uid="{00000000-0005-0000-0000-000037270000}"/>
    <cellStyle name="Normal 3 6 7 2 2" xfId="9950" xr:uid="{00000000-0005-0000-0000-000038270000}"/>
    <cellStyle name="Normal 3 6 7 2 2 2" xfId="9951" xr:uid="{00000000-0005-0000-0000-000039270000}"/>
    <cellStyle name="Normal 3 6 7 2 2 3" xfId="9952" xr:uid="{00000000-0005-0000-0000-00003A270000}"/>
    <cellStyle name="Normal 3 6 7 2 3" xfId="9953" xr:uid="{00000000-0005-0000-0000-00003B270000}"/>
    <cellStyle name="Normal 3 6 7 2 4" xfId="9954" xr:uid="{00000000-0005-0000-0000-00003C270000}"/>
    <cellStyle name="Normal 3 6 7 3" xfId="9955" xr:uid="{00000000-0005-0000-0000-00003D270000}"/>
    <cellStyle name="Normal 3 6 7 3 2" xfId="9956" xr:uid="{00000000-0005-0000-0000-00003E270000}"/>
    <cellStyle name="Normal 3 6 7 3 2 2" xfId="9957" xr:uid="{00000000-0005-0000-0000-00003F270000}"/>
    <cellStyle name="Normal 3 6 7 3 2 3" xfId="9958" xr:uid="{00000000-0005-0000-0000-000040270000}"/>
    <cellStyle name="Normal 3 6 7 3 3" xfId="9959" xr:uid="{00000000-0005-0000-0000-000041270000}"/>
    <cellStyle name="Normal 3 6 7 3 4" xfId="9960" xr:uid="{00000000-0005-0000-0000-000042270000}"/>
    <cellStyle name="Normal 3 6 7 4" xfId="9961" xr:uid="{00000000-0005-0000-0000-000043270000}"/>
    <cellStyle name="Normal 3 6 7 4 2" xfId="9962" xr:uid="{00000000-0005-0000-0000-000044270000}"/>
    <cellStyle name="Normal 3 6 7 4 2 2" xfId="9963" xr:uid="{00000000-0005-0000-0000-000045270000}"/>
    <cellStyle name="Normal 3 6 7 4 2 3" xfId="9964" xr:uid="{00000000-0005-0000-0000-000046270000}"/>
    <cellStyle name="Normal 3 6 7 4 3" xfId="9965" xr:uid="{00000000-0005-0000-0000-000047270000}"/>
    <cellStyle name="Normal 3 6 7 4 4" xfId="9966" xr:uid="{00000000-0005-0000-0000-000048270000}"/>
    <cellStyle name="Normal 3 6 7 5" xfId="9967" xr:uid="{00000000-0005-0000-0000-000049270000}"/>
    <cellStyle name="Normal 3 6 7 5 2" xfId="9968" xr:uid="{00000000-0005-0000-0000-00004A270000}"/>
    <cellStyle name="Normal 3 6 7 5 3" xfId="9969" xr:uid="{00000000-0005-0000-0000-00004B270000}"/>
    <cellStyle name="Normal 3 6 7 6" xfId="9970" xr:uid="{00000000-0005-0000-0000-00004C270000}"/>
    <cellStyle name="Normal 3 6 7 7" xfId="9971" xr:uid="{00000000-0005-0000-0000-00004D270000}"/>
    <cellStyle name="Normal 3 6 8" xfId="9972" xr:uid="{00000000-0005-0000-0000-00004E270000}"/>
    <cellStyle name="Normal 3 6 9" xfId="9973" xr:uid="{00000000-0005-0000-0000-00004F270000}"/>
    <cellStyle name="Normal 3 6 9 2" xfId="9974" xr:uid="{00000000-0005-0000-0000-000050270000}"/>
    <cellStyle name="Normal 3 6 9 2 2" xfId="9975" xr:uid="{00000000-0005-0000-0000-000051270000}"/>
    <cellStyle name="Normal 3 6 9 2 3" xfId="9976" xr:uid="{00000000-0005-0000-0000-000052270000}"/>
    <cellStyle name="Normal 3 6 9 3" xfId="9977" xr:uid="{00000000-0005-0000-0000-000053270000}"/>
    <cellStyle name="Normal 3 6 9 4" xfId="9978" xr:uid="{00000000-0005-0000-0000-000054270000}"/>
    <cellStyle name="Normal 3 7" xfId="9979" xr:uid="{00000000-0005-0000-0000-000055270000}"/>
    <cellStyle name="Normal 3 7 10" xfId="9980" xr:uid="{00000000-0005-0000-0000-000056270000}"/>
    <cellStyle name="Normal 3 7 11" xfId="9981" xr:uid="{00000000-0005-0000-0000-000057270000}"/>
    <cellStyle name="Normal 3 7 2" xfId="9982" xr:uid="{00000000-0005-0000-0000-000058270000}"/>
    <cellStyle name="Normal 3 7 2 2" xfId="9983" xr:uid="{00000000-0005-0000-0000-000059270000}"/>
    <cellStyle name="Normal 3 7 2 2 2" xfId="9984" xr:uid="{00000000-0005-0000-0000-00005A270000}"/>
    <cellStyle name="Normal 3 7 2 2 2 2" xfId="9985" xr:uid="{00000000-0005-0000-0000-00005B270000}"/>
    <cellStyle name="Normal 3 7 2 2 2 2 2" xfId="9986" xr:uid="{00000000-0005-0000-0000-00005C270000}"/>
    <cellStyle name="Normal 3 7 2 2 2 2 3" xfId="9987" xr:uid="{00000000-0005-0000-0000-00005D270000}"/>
    <cellStyle name="Normal 3 7 2 2 2 3" xfId="9988" xr:uid="{00000000-0005-0000-0000-00005E270000}"/>
    <cellStyle name="Normal 3 7 2 2 2 4" xfId="9989" xr:uid="{00000000-0005-0000-0000-00005F270000}"/>
    <cellStyle name="Normal 3 7 2 2 3" xfId="9990" xr:uid="{00000000-0005-0000-0000-000060270000}"/>
    <cellStyle name="Normal 3 7 2 2 3 2" xfId="9991" xr:uid="{00000000-0005-0000-0000-000061270000}"/>
    <cellStyle name="Normal 3 7 2 2 3 2 2" xfId="9992" xr:uid="{00000000-0005-0000-0000-000062270000}"/>
    <cellStyle name="Normal 3 7 2 2 3 2 3" xfId="9993" xr:uid="{00000000-0005-0000-0000-000063270000}"/>
    <cellStyle name="Normal 3 7 2 2 3 3" xfId="9994" xr:uid="{00000000-0005-0000-0000-000064270000}"/>
    <cellStyle name="Normal 3 7 2 2 3 4" xfId="9995" xr:uid="{00000000-0005-0000-0000-000065270000}"/>
    <cellStyle name="Normal 3 7 2 2 4" xfId="9996" xr:uid="{00000000-0005-0000-0000-000066270000}"/>
    <cellStyle name="Normal 3 7 2 2 4 2" xfId="9997" xr:uid="{00000000-0005-0000-0000-000067270000}"/>
    <cellStyle name="Normal 3 7 2 2 4 2 2" xfId="9998" xr:uid="{00000000-0005-0000-0000-000068270000}"/>
    <cellStyle name="Normal 3 7 2 2 4 2 3" xfId="9999" xr:uid="{00000000-0005-0000-0000-000069270000}"/>
    <cellStyle name="Normal 3 7 2 2 4 3" xfId="10000" xr:uid="{00000000-0005-0000-0000-00006A270000}"/>
    <cellStyle name="Normal 3 7 2 2 4 4" xfId="10001" xr:uid="{00000000-0005-0000-0000-00006B270000}"/>
    <cellStyle name="Normal 3 7 2 2 5" xfId="10002" xr:uid="{00000000-0005-0000-0000-00006C270000}"/>
    <cellStyle name="Normal 3 7 2 2 5 2" xfId="10003" xr:uid="{00000000-0005-0000-0000-00006D270000}"/>
    <cellStyle name="Normal 3 7 2 2 5 3" xfId="10004" xr:uid="{00000000-0005-0000-0000-00006E270000}"/>
    <cellStyle name="Normal 3 7 2 2 6" xfId="10005" xr:uid="{00000000-0005-0000-0000-00006F270000}"/>
    <cellStyle name="Normal 3 7 2 2 7" xfId="10006" xr:uid="{00000000-0005-0000-0000-000070270000}"/>
    <cellStyle name="Normal 3 7 2 3" xfId="10007" xr:uid="{00000000-0005-0000-0000-000071270000}"/>
    <cellStyle name="Normal 3 7 2 3 2" xfId="10008" xr:uid="{00000000-0005-0000-0000-000072270000}"/>
    <cellStyle name="Normal 3 7 2 3 2 2" xfId="10009" xr:uid="{00000000-0005-0000-0000-000073270000}"/>
    <cellStyle name="Normal 3 7 2 3 2 3" xfId="10010" xr:uid="{00000000-0005-0000-0000-000074270000}"/>
    <cellStyle name="Normal 3 7 2 3 3" xfId="10011" xr:uid="{00000000-0005-0000-0000-000075270000}"/>
    <cellStyle name="Normal 3 7 2 3 4" xfId="10012" xr:uid="{00000000-0005-0000-0000-000076270000}"/>
    <cellStyle name="Normal 3 7 2 4" xfId="10013" xr:uid="{00000000-0005-0000-0000-000077270000}"/>
    <cellStyle name="Normal 3 7 2 4 2" xfId="10014" xr:uid="{00000000-0005-0000-0000-000078270000}"/>
    <cellStyle name="Normal 3 7 2 4 2 2" xfId="10015" xr:uid="{00000000-0005-0000-0000-000079270000}"/>
    <cellStyle name="Normal 3 7 2 4 2 3" xfId="10016" xr:uid="{00000000-0005-0000-0000-00007A270000}"/>
    <cellStyle name="Normal 3 7 2 4 3" xfId="10017" xr:uid="{00000000-0005-0000-0000-00007B270000}"/>
    <cellStyle name="Normal 3 7 2 4 4" xfId="10018" xr:uid="{00000000-0005-0000-0000-00007C270000}"/>
    <cellStyle name="Normal 3 7 2 5" xfId="10019" xr:uid="{00000000-0005-0000-0000-00007D270000}"/>
    <cellStyle name="Normal 3 7 2 5 2" xfId="10020" xr:uid="{00000000-0005-0000-0000-00007E270000}"/>
    <cellStyle name="Normal 3 7 2 5 2 2" xfId="10021" xr:uid="{00000000-0005-0000-0000-00007F270000}"/>
    <cellStyle name="Normal 3 7 2 5 2 3" xfId="10022" xr:uid="{00000000-0005-0000-0000-000080270000}"/>
    <cellStyle name="Normal 3 7 2 5 3" xfId="10023" xr:uid="{00000000-0005-0000-0000-000081270000}"/>
    <cellStyle name="Normal 3 7 2 5 4" xfId="10024" xr:uid="{00000000-0005-0000-0000-000082270000}"/>
    <cellStyle name="Normal 3 7 2 6" xfId="10025" xr:uid="{00000000-0005-0000-0000-000083270000}"/>
    <cellStyle name="Normal 3 7 2 6 2" xfId="10026" xr:uid="{00000000-0005-0000-0000-000084270000}"/>
    <cellStyle name="Normal 3 7 2 6 3" xfId="10027" xr:uid="{00000000-0005-0000-0000-000085270000}"/>
    <cellStyle name="Normal 3 7 2 7" xfId="10028" xr:uid="{00000000-0005-0000-0000-000086270000}"/>
    <cellStyle name="Normal 3 7 2 8" xfId="10029" xr:uid="{00000000-0005-0000-0000-000087270000}"/>
    <cellStyle name="Normal 3 7 2 9" xfId="10030" xr:uid="{00000000-0005-0000-0000-000088270000}"/>
    <cellStyle name="Normal 3 7 3" xfId="10031" xr:uid="{00000000-0005-0000-0000-000089270000}"/>
    <cellStyle name="Normal 3 7 3 2" xfId="10032" xr:uid="{00000000-0005-0000-0000-00008A270000}"/>
    <cellStyle name="Normal 3 7 3 2 2" xfId="10033" xr:uid="{00000000-0005-0000-0000-00008B270000}"/>
    <cellStyle name="Normal 3 7 3 2 2 2" xfId="10034" xr:uid="{00000000-0005-0000-0000-00008C270000}"/>
    <cellStyle name="Normal 3 7 3 2 2 3" xfId="10035" xr:uid="{00000000-0005-0000-0000-00008D270000}"/>
    <cellStyle name="Normal 3 7 3 2 3" xfId="10036" xr:uid="{00000000-0005-0000-0000-00008E270000}"/>
    <cellStyle name="Normal 3 7 3 2 4" xfId="10037" xr:uid="{00000000-0005-0000-0000-00008F270000}"/>
    <cellStyle name="Normal 3 7 3 2 5" xfId="10038" xr:uid="{00000000-0005-0000-0000-000090270000}"/>
    <cellStyle name="Normal 3 7 3 3" xfId="10039" xr:uid="{00000000-0005-0000-0000-000091270000}"/>
    <cellStyle name="Normal 3 7 3 3 2" xfId="10040" xr:uid="{00000000-0005-0000-0000-000092270000}"/>
    <cellStyle name="Normal 3 7 3 3 2 2" xfId="10041" xr:uid="{00000000-0005-0000-0000-000093270000}"/>
    <cellStyle name="Normal 3 7 3 3 2 3" xfId="10042" xr:uid="{00000000-0005-0000-0000-000094270000}"/>
    <cellStyle name="Normal 3 7 3 3 3" xfId="10043" xr:uid="{00000000-0005-0000-0000-000095270000}"/>
    <cellStyle name="Normal 3 7 3 3 4" xfId="10044" xr:uid="{00000000-0005-0000-0000-000096270000}"/>
    <cellStyle name="Normal 3 7 3 4" xfId="10045" xr:uid="{00000000-0005-0000-0000-000097270000}"/>
    <cellStyle name="Normal 3 7 3 4 2" xfId="10046" xr:uid="{00000000-0005-0000-0000-000098270000}"/>
    <cellStyle name="Normal 3 7 3 4 2 2" xfId="10047" xr:uid="{00000000-0005-0000-0000-000099270000}"/>
    <cellStyle name="Normal 3 7 3 4 2 3" xfId="10048" xr:uid="{00000000-0005-0000-0000-00009A270000}"/>
    <cellStyle name="Normal 3 7 3 4 3" xfId="10049" xr:uid="{00000000-0005-0000-0000-00009B270000}"/>
    <cellStyle name="Normal 3 7 3 4 4" xfId="10050" xr:uid="{00000000-0005-0000-0000-00009C270000}"/>
    <cellStyle name="Normal 3 7 3 5" xfId="10051" xr:uid="{00000000-0005-0000-0000-00009D270000}"/>
    <cellStyle name="Normal 3 7 3 5 2" xfId="10052" xr:uid="{00000000-0005-0000-0000-00009E270000}"/>
    <cellStyle name="Normal 3 7 3 5 3" xfId="10053" xr:uid="{00000000-0005-0000-0000-00009F270000}"/>
    <cellStyle name="Normal 3 7 3 6" xfId="10054" xr:uid="{00000000-0005-0000-0000-0000A0270000}"/>
    <cellStyle name="Normal 3 7 3 7" xfId="10055" xr:uid="{00000000-0005-0000-0000-0000A1270000}"/>
    <cellStyle name="Normal 3 7 4" xfId="10056" xr:uid="{00000000-0005-0000-0000-0000A2270000}"/>
    <cellStyle name="Normal 3 7 4 2" xfId="10057" xr:uid="{00000000-0005-0000-0000-0000A3270000}"/>
    <cellStyle name="Normal 3 7 4 2 2" xfId="10058" xr:uid="{00000000-0005-0000-0000-0000A4270000}"/>
    <cellStyle name="Normal 3 7 4 2 3" xfId="10059" xr:uid="{00000000-0005-0000-0000-0000A5270000}"/>
    <cellStyle name="Normal 3 7 4 3" xfId="10060" xr:uid="{00000000-0005-0000-0000-0000A6270000}"/>
    <cellStyle name="Normal 3 7 4 4" xfId="10061" xr:uid="{00000000-0005-0000-0000-0000A7270000}"/>
    <cellStyle name="Normal 3 7 5" xfId="10062" xr:uid="{00000000-0005-0000-0000-0000A8270000}"/>
    <cellStyle name="Normal 3 7 5 2" xfId="10063" xr:uid="{00000000-0005-0000-0000-0000A9270000}"/>
    <cellStyle name="Normal 3 7 5 2 2" xfId="10064" xr:uid="{00000000-0005-0000-0000-0000AA270000}"/>
    <cellStyle name="Normal 3 7 5 2 3" xfId="10065" xr:uid="{00000000-0005-0000-0000-0000AB270000}"/>
    <cellStyle name="Normal 3 7 5 3" xfId="10066" xr:uid="{00000000-0005-0000-0000-0000AC270000}"/>
    <cellStyle name="Normal 3 7 5 4" xfId="10067" xr:uid="{00000000-0005-0000-0000-0000AD270000}"/>
    <cellStyle name="Normal 3 7 6" xfId="10068" xr:uid="{00000000-0005-0000-0000-0000AE270000}"/>
    <cellStyle name="Normal 3 7 6 2" xfId="10069" xr:uid="{00000000-0005-0000-0000-0000AF270000}"/>
    <cellStyle name="Normal 3 7 6 2 2" xfId="10070" xr:uid="{00000000-0005-0000-0000-0000B0270000}"/>
    <cellStyle name="Normal 3 7 6 2 3" xfId="10071" xr:uid="{00000000-0005-0000-0000-0000B1270000}"/>
    <cellStyle name="Normal 3 7 6 3" xfId="10072" xr:uid="{00000000-0005-0000-0000-0000B2270000}"/>
    <cellStyle name="Normal 3 7 6 4" xfId="10073" xr:uid="{00000000-0005-0000-0000-0000B3270000}"/>
    <cellStyle name="Normal 3 7 7" xfId="10074" xr:uid="{00000000-0005-0000-0000-0000B4270000}"/>
    <cellStyle name="Normal 3 7 7 2" xfId="10075" xr:uid="{00000000-0005-0000-0000-0000B5270000}"/>
    <cellStyle name="Normal 3 7 7 3" xfId="10076" xr:uid="{00000000-0005-0000-0000-0000B6270000}"/>
    <cellStyle name="Normal 3 7 8" xfId="10077" xr:uid="{00000000-0005-0000-0000-0000B7270000}"/>
    <cellStyle name="Normal 3 7 9" xfId="10078" xr:uid="{00000000-0005-0000-0000-0000B8270000}"/>
    <cellStyle name="Normal 3 8" xfId="10079" xr:uid="{00000000-0005-0000-0000-0000B9270000}"/>
    <cellStyle name="Normal 3 8 10" xfId="10080" xr:uid="{00000000-0005-0000-0000-0000BA270000}"/>
    <cellStyle name="Normal 3 8 2" xfId="10081" xr:uid="{00000000-0005-0000-0000-0000BB270000}"/>
    <cellStyle name="Normal 3 8 2 2" xfId="10082" xr:uid="{00000000-0005-0000-0000-0000BC270000}"/>
    <cellStyle name="Normal 3 8 2 2 2" xfId="10083" xr:uid="{00000000-0005-0000-0000-0000BD270000}"/>
    <cellStyle name="Normal 3 8 2 2 2 2" xfId="10084" xr:uid="{00000000-0005-0000-0000-0000BE270000}"/>
    <cellStyle name="Normal 3 8 2 2 2 2 2" xfId="10085" xr:uid="{00000000-0005-0000-0000-0000BF270000}"/>
    <cellStyle name="Normal 3 8 2 2 2 2 3" xfId="10086" xr:uid="{00000000-0005-0000-0000-0000C0270000}"/>
    <cellStyle name="Normal 3 8 2 2 2 3" xfId="10087" xr:uid="{00000000-0005-0000-0000-0000C1270000}"/>
    <cellStyle name="Normal 3 8 2 2 2 4" xfId="10088" xr:uid="{00000000-0005-0000-0000-0000C2270000}"/>
    <cellStyle name="Normal 3 8 2 2 3" xfId="10089" xr:uid="{00000000-0005-0000-0000-0000C3270000}"/>
    <cellStyle name="Normal 3 8 2 2 3 2" xfId="10090" xr:uid="{00000000-0005-0000-0000-0000C4270000}"/>
    <cellStyle name="Normal 3 8 2 2 3 2 2" xfId="10091" xr:uid="{00000000-0005-0000-0000-0000C5270000}"/>
    <cellStyle name="Normal 3 8 2 2 3 2 3" xfId="10092" xr:uid="{00000000-0005-0000-0000-0000C6270000}"/>
    <cellStyle name="Normal 3 8 2 2 3 3" xfId="10093" xr:uid="{00000000-0005-0000-0000-0000C7270000}"/>
    <cellStyle name="Normal 3 8 2 2 3 4" xfId="10094" xr:uid="{00000000-0005-0000-0000-0000C8270000}"/>
    <cellStyle name="Normal 3 8 2 2 4" xfId="10095" xr:uid="{00000000-0005-0000-0000-0000C9270000}"/>
    <cellStyle name="Normal 3 8 2 2 4 2" xfId="10096" xr:uid="{00000000-0005-0000-0000-0000CA270000}"/>
    <cellStyle name="Normal 3 8 2 2 4 2 2" xfId="10097" xr:uid="{00000000-0005-0000-0000-0000CB270000}"/>
    <cellStyle name="Normal 3 8 2 2 4 2 3" xfId="10098" xr:uid="{00000000-0005-0000-0000-0000CC270000}"/>
    <cellStyle name="Normal 3 8 2 2 4 3" xfId="10099" xr:uid="{00000000-0005-0000-0000-0000CD270000}"/>
    <cellStyle name="Normal 3 8 2 2 4 4" xfId="10100" xr:uid="{00000000-0005-0000-0000-0000CE270000}"/>
    <cellStyle name="Normal 3 8 2 2 5" xfId="10101" xr:uid="{00000000-0005-0000-0000-0000CF270000}"/>
    <cellStyle name="Normal 3 8 2 2 5 2" xfId="10102" xr:uid="{00000000-0005-0000-0000-0000D0270000}"/>
    <cellStyle name="Normal 3 8 2 2 5 3" xfId="10103" xr:uid="{00000000-0005-0000-0000-0000D1270000}"/>
    <cellStyle name="Normal 3 8 2 2 6" xfId="10104" xr:uid="{00000000-0005-0000-0000-0000D2270000}"/>
    <cellStyle name="Normal 3 8 2 2 7" xfId="10105" xr:uid="{00000000-0005-0000-0000-0000D3270000}"/>
    <cellStyle name="Normal 3 8 2 3" xfId="10106" xr:uid="{00000000-0005-0000-0000-0000D4270000}"/>
    <cellStyle name="Normal 3 8 2 3 2" xfId="10107" xr:uid="{00000000-0005-0000-0000-0000D5270000}"/>
    <cellStyle name="Normal 3 8 2 3 2 2" xfId="10108" xr:uid="{00000000-0005-0000-0000-0000D6270000}"/>
    <cellStyle name="Normal 3 8 2 3 2 3" xfId="10109" xr:uid="{00000000-0005-0000-0000-0000D7270000}"/>
    <cellStyle name="Normal 3 8 2 3 3" xfId="10110" xr:uid="{00000000-0005-0000-0000-0000D8270000}"/>
    <cellStyle name="Normal 3 8 2 3 4" xfId="10111" xr:uid="{00000000-0005-0000-0000-0000D9270000}"/>
    <cellStyle name="Normal 3 8 2 4" xfId="10112" xr:uid="{00000000-0005-0000-0000-0000DA270000}"/>
    <cellStyle name="Normal 3 8 2 4 2" xfId="10113" xr:uid="{00000000-0005-0000-0000-0000DB270000}"/>
    <cellStyle name="Normal 3 8 2 4 2 2" xfId="10114" xr:uid="{00000000-0005-0000-0000-0000DC270000}"/>
    <cellStyle name="Normal 3 8 2 4 2 3" xfId="10115" xr:uid="{00000000-0005-0000-0000-0000DD270000}"/>
    <cellStyle name="Normal 3 8 2 4 3" xfId="10116" xr:uid="{00000000-0005-0000-0000-0000DE270000}"/>
    <cellStyle name="Normal 3 8 2 4 4" xfId="10117" xr:uid="{00000000-0005-0000-0000-0000DF270000}"/>
    <cellStyle name="Normal 3 8 2 5" xfId="10118" xr:uid="{00000000-0005-0000-0000-0000E0270000}"/>
    <cellStyle name="Normal 3 8 2 5 2" xfId="10119" xr:uid="{00000000-0005-0000-0000-0000E1270000}"/>
    <cellStyle name="Normal 3 8 2 5 2 2" xfId="10120" xr:uid="{00000000-0005-0000-0000-0000E2270000}"/>
    <cellStyle name="Normal 3 8 2 5 2 3" xfId="10121" xr:uid="{00000000-0005-0000-0000-0000E3270000}"/>
    <cellStyle name="Normal 3 8 2 5 3" xfId="10122" xr:uid="{00000000-0005-0000-0000-0000E4270000}"/>
    <cellStyle name="Normal 3 8 2 5 4" xfId="10123" xr:uid="{00000000-0005-0000-0000-0000E5270000}"/>
    <cellStyle name="Normal 3 8 2 6" xfId="10124" xr:uid="{00000000-0005-0000-0000-0000E6270000}"/>
    <cellStyle name="Normal 3 8 2 6 2" xfId="10125" xr:uid="{00000000-0005-0000-0000-0000E7270000}"/>
    <cellStyle name="Normal 3 8 2 6 3" xfId="10126" xr:uid="{00000000-0005-0000-0000-0000E8270000}"/>
    <cellStyle name="Normal 3 8 2 7" xfId="10127" xr:uid="{00000000-0005-0000-0000-0000E9270000}"/>
    <cellStyle name="Normal 3 8 2 8" xfId="10128" xr:uid="{00000000-0005-0000-0000-0000EA270000}"/>
    <cellStyle name="Normal 3 8 2 9" xfId="10129" xr:uid="{00000000-0005-0000-0000-0000EB270000}"/>
    <cellStyle name="Normal 3 8 3" xfId="10130" xr:uid="{00000000-0005-0000-0000-0000EC270000}"/>
    <cellStyle name="Normal 3 8 3 2" xfId="10131" xr:uid="{00000000-0005-0000-0000-0000ED270000}"/>
    <cellStyle name="Normal 3 8 3 2 2" xfId="10132" xr:uid="{00000000-0005-0000-0000-0000EE270000}"/>
    <cellStyle name="Normal 3 8 3 2 2 2" xfId="10133" xr:uid="{00000000-0005-0000-0000-0000EF270000}"/>
    <cellStyle name="Normal 3 8 3 2 2 3" xfId="10134" xr:uid="{00000000-0005-0000-0000-0000F0270000}"/>
    <cellStyle name="Normal 3 8 3 2 3" xfId="10135" xr:uid="{00000000-0005-0000-0000-0000F1270000}"/>
    <cellStyle name="Normal 3 8 3 2 4" xfId="10136" xr:uid="{00000000-0005-0000-0000-0000F2270000}"/>
    <cellStyle name="Normal 3 8 3 2 5" xfId="10137" xr:uid="{00000000-0005-0000-0000-0000F3270000}"/>
    <cellStyle name="Normal 3 8 3 3" xfId="10138" xr:uid="{00000000-0005-0000-0000-0000F4270000}"/>
    <cellStyle name="Normal 3 8 3 3 2" xfId="10139" xr:uid="{00000000-0005-0000-0000-0000F5270000}"/>
    <cellStyle name="Normal 3 8 3 3 2 2" xfId="10140" xr:uid="{00000000-0005-0000-0000-0000F6270000}"/>
    <cellStyle name="Normal 3 8 3 3 2 3" xfId="10141" xr:uid="{00000000-0005-0000-0000-0000F7270000}"/>
    <cellStyle name="Normal 3 8 3 3 3" xfId="10142" xr:uid="{00000000-0005-0000-0000-0000F8270000}"/>
    <cellStyle name="Normal 3 8 3 3 4" xfId="10143" xr:uid="{00000000-0005-0000-0000-0000F9270000}"/>
    <cellStyle name="Normal 3 8 3 4" xfId="10144" xr:uid="{00000000-0005-0000-0000-0000FA270000}"/>
    <cellStyle name="Normal 3 8 3 4 2" xfId="10145" xr:uid="{00000000-0005-0000-0000-0000FB270000}"/>
    <cellStyle name="Normal 3 8 3 4 2 2" xfId="10146" xr:uid="{00000000-0005-0000-0000-0000FC270000}"/>
    <cellStyle name="Normal 3 8 3 4 2 3" xfId="10147" xr:uid="{00000000-0005-0000-0000-0000FD270000}"/>
    <cellStyle name="Normal 3 8 3 4 3" xfId="10148" xr:uid="{00000000-0005-0000-0000-0000FE270000}"/>
    <cellStyle name="Normal 3 8 3 4 4" xfId="10149" xr:uid="{00000000-0005-0000-0000-0000FF270000}"/>
    <cellStyle name="Normal 3 8 3 5" xfId="10150" xr:uid="{00000000-0005-0000-0000-000000280000}"/>
    <cellStyle name="Normal 3 8 3 5 2" xfId="10151" xr:uid="{00000000-0005-0000-0000-000001280000}"/>
    <cellStyle name="Normal 3 8 3 5 3" xfId="10152" xr:uid="{00000000-0005-0000-0000-000002280000}"/>
    <cellStyle name="Normal 3 8 3 6" xfId="10153" xr:uid="{00000000-0005-0000-0000-000003280000}"/>
    <cellStyle name="Normal 3 8 3 7" xfId="10154" xr:uid="{00000000-0005-0000-0000-000004280000}"/>
    <cellStyle name="Normal 3 8 4" xfId="10155" xr:uid="{00000000-0005-0000-0000-000005280000}"/>
    <cellStyle name="Normal 3 8 4 2" xfId="10156" xr:uid="{00000000-0005-0000-0000-000006280000}"/>
    <cellStyle name="Normal 3 8 4 2 2" xfId="10157" xr:uid="{00000000-0005-0000-0000-000007280000}"/>
    <cellStyle name="Normal 3 8 4 2 3" xfId="10158" xr:uid="{00000000-0005-0000-0000-000008280000}"/>
    <cellStyle name="Normal 3 8 4 3" xfId="10159" xr:uid="{00000000-0005-0000-0000-000009280000}"/>
    <cellStyle name="Normal 3 8 4 4" xfId="10160" xr:uid="{00000000-0005-0000-0000-00000A280000}"/>
    <cellStyle name="Normal 3 8 5" xfId="10161" xr:uid="{00000000-0005-0000-0000-00000B280000}"/>
    <cellStyle name="Normal 3 8 5 2" xfId="10162" xr:uid="{00000000-0005-0000-0000-00000C280000}"/>
    <cellStyle name="Normal 3 8 5 2 2" xfId="10163" xr:uid="{00000000-0005-0000-0000-00000D280000}"/>
    <cellStyle name="Normal 3 8 5 2 3" xfId="10164" xr:uid="{00000000-0005-0000-0000-00000E280000}"/>
    <cellStyle name="Normal 3 8 5 3" xfId="10165" xr:uid="{00000000-0005-0000-0000-00000F280000}"/>
    <cellStyle name="Normal 3 8 5 4" xfId="10166" xr:uid="{00000000-0005-0000-0000-000010280000}"/>
    <cellStyle name="Normal 3 8 6" xfId="10167" xr:uid="{00000000-0005-0000-0000-000011280000}"/>
    <cellStyle name="Normal 3 8 6 2" xfId="10168" xr:uid="{00000000-0005-0000-0000-000012280000}"/>
    <cellStyle name="Normal 3 8 6 2 2" xfId="10169" xr:uid="{00000000-0005-0000-0000-000013280000}"/>
    <cellStyle name="Normal 3 8 6 2 3" xfId="10170" xr:uid="{00000000-0005-0000-0000-000014280000}"/>
    <cellStyle name="Normal 3 8 6 3" xfId="10171" xr:uid="{00000000-0005-0000-0000-000015280000}"/>
    <cellStyle name="Normal 3 8 6 4" xfId="10172" xr:uid="{00000000-0005-0000-0000-000016280000}"/>
    <cellStyle name="Normal 3 8 7" xfId="10173" xr:uid="{00000000-0005-0000-0000-000017280000}"/>
    <cellStyle name="Normal 3 8 7 2" xfId="10174" xr:uid="{00000000-0005-0000-0000-000018280000}"/>
    <cellStyle name="Normal 3 8 7 3" xfId="10175" xr:uid="{00000000-0005-0000-0000-000019280000}"/>
    <cellStyle name="Normal 3 8 8" xfId="10176" xr:uid="{00000000-0005-0000-0000-00001A280000}"/>
    <cellStyle name="Normal 3 8 9" xfId="10177" xr:uid="{00000000-0005-0000-0000-00001B280000}"/>
    <cellStyle name="Normal 3 9" xfId="10178" xr:uid="{00000000-0005-0000-0000-00001C280000}"/>
    <cellStyle name="Normal 3 9 10" xfId="10179" xr:uid="{00000000-0005-0000-0000-00001D280000}"/>
    <cellStyle name="Normal 3 9 2" xfId="10180" xr:uid="{00000000-0005-0000-0000-00001E280000}"/>
    <cellStyle name="Normal 3 9 2 2" xfId="10181" xr:uid="{00000000-0005-0000-0000-00001F280000}"/>
    <cellStyle name="Normal 3 9 2 2 2" xfId="10182" xr:uid="{00000000-0005-0000-0000-000020280000}"/>
    <cellStyle name="Normal 3 9 2 2 2 2" xfId="10183" xr:uid="{00000000-0005-0000-0000-000021280000}"/>
    <cellStyle name="Normal 3 9 2 2 2 2 2" xfId="10184" xr:uid="{00000000-0005-0000-0000-000022280000}"/>
    <cellStyle name="Normal 3 9 2 2 2 2 3" xfId="10185" xr:uid="{00000000-0005-0000-0000-000023280000}"/>
    <cellStyle name="Normal 3 9 2 2 2 3" xfId="10186" xr:uid="{00000000-0005-0000-0000-000024280000}"/>
    <cellStyle name="Normal 3 9 2 2 2 4" xfId="10187" xr:uid="{00000000-0005-0000-0000-000025280000}"/>
    <cellStyle name="Normal 3 9 2 2 3" xfId="10188" xr:uid="{00000000-0005-0000-0000-000026280000}"/>
    <cellStyle name="Normal 3 9 2 2 3 2" xfId="10189" xr:uid="{00000000-0005-0000-0000-000027280000}"/>
    <cellStyle name="Normal 3 9 2 2 3 2 2" xfId="10190" xr:uid="{00000000-0005-0000-0000-000028280000}"/>
    <cellStyle name="Normal 3 9 2 2 3 2 3" xfId="10191" xr:uid="{00000000-0005-0000-0000-000029280000}"/>
    <cellStyle name="Normal 3 9 2 2 3 3" xfId="10192" xr:uid="{00000000-0005-0000-0000-00002A280000}"/>
    <cellStyle name="Normal 3 9 2 2 3 4" xfId="10193" xr:uid="{00000000-0005-0000-0000-00002B280000}"/>
    <cellStyle name="Normal 3 9 2 2 4" xfId="10194" xr:uid="{00000000-0005-0000-0000-00002C280000}"/>
    <cellStyle name="Normal 3 9 2 2 4 2" xfId="10195" xr:uid="{00000000-0005-0000-0000-00002D280000}"/>
    <cellStyle name="Normal 3 9 2 2 4 2 2" xfId="10196" xr:uid="{00000000-0005-0000-0000-00002E280000}"/>
    <cellStyle name="Normal 3 9 2 2 4 2 3" xfId="10197" xr:uid="{00000000-0005-0000-0000-00002F280000}"/>
    <cellStyle name="Normal 3 9 2 2 4 3" xfId="10198" xr:uid="{00000000-0005-0000-0000-000030280000}"/>
    <cellStyle name="Normal 3 9 2 2 4 4" xfId="10199" xr:uid="{00000000-0005-0000-0000-000031280000}"/>
    <cellStyle name="Normal 3 9 2 2 5" xfId="10200" xr:uid="{00000000-0005-0000-0000-000032280000}"/>
    <cellStyle name="Normal 3 9 2 2 5 2" xfId="10201" xr:uid="{00000000-0005-0000-0000-000033280000}"/>
    <cellStyle name="Normal 3 9 2 2 5 3" xfId="10202" xr:uid="{00000000-0005-0000-0000-000034280000}"/>
    <cellStyle name="Normal 3 9 2 2 6" xfId="10203" xr:uid="{00000000-0005-0000-0000-000035280000}"/>
    <cellStyle name="Normal 3 9 2 2 7" xfId="10204" xr:uid="{00000000-0005-0000-0000-000036280000}"/>
    <cellStyle name="Normal 3 9 2 3" xfId="10205" xr:uid="{00000000-0005-0000-0000-000037280000}"/>
    <cellStyle name="Normal 3 9 2 3 2" xfId="10206" xr:uid="{00000000-0005-0000-0000-000038280000}"/>
    <cellStyle name="Normal 3 9 2 3 2 2" xfId="10207" xr:uid="{00000000-0005-0000-0000-000039280000}"/>
    <cellStyle name="Normal 3 9 2 3 2 3" xfId="10208" xr:uid="{00000000-0005-0000-0000-00003A280000}"/>
    <cellStyle name="Normal 3 9 2 3 3" xfId="10209" xr:uid="{00000000-0005-0000-0000-00003B280000}"/>
    <cellStyle name="Normal 3 9 2 3 4" xfId="10210" xr:uid="{00000000-0005-0000-0000-00003C280000}"/>
    <cellStyle name="Normal 3 9 2 4" xfId="10211" xr:uid="{00000000-0005-0000-0000-00003D280000}"/>
    <cellStyle name="Normal 3 9 2 4 2" xfId="10212" xr:uid="{00000000-0005-0000-0000-00003E280000}"/>
    <cellStyle name="Normal 3 9 2 4 2 2" xfId="10213" xr:uid="{00000000-0005-0000-0000-00003F280000}"/>
    <cellStyle name="Normal 3 9 2 4 2 3" xfId="10214" xr:uid="{00000000-0005-0000-0000-000040280000}"/>
    <cellStyle name="Normal 3 9 2 4 3" xfId="10215" xr:uid="{00000000-0005-0000-0000-000041280000}"/>
    <cellStyle name="Normal 3 9 2 4 4" xfId="10216" xr:uid="{00000000-0005-0000-0000-000042280000}"/>
    <cellStyle name="Normal 3 9 2 5" xfId="10217" xr:uid="{00000000-0005-0000-0000-000043280000}"/>
    <cellStyle name="Normal 3 9 2 5 2" xfId="10218" xr:uid="{00000000-0005-0000-0000-000044280000}"/>
    <cellStyle name="Normal 3 9 2 5 2 2" xfId="10219" xr:uid="{00000000-0005-0000-0000-000045280000}"/>
    <cellStyle name="Normal 3 9 2 5 2 3" xfId="10220" xr:uid="{00000000-0005-0000-0000-000046280000}"/>
    <cellStyle name="Normal 3 9 2 5 3" xfId="10221" xr:uid="{00000000-0005-0000-0000-000047280000}"/>
    <cellStyle name="Normal 3 9 2 5 4" xfId="10222" xr:uid="{00000000-0005-0000-0000-000048280000}"/>
    <cellStyle name="Normal 3 9 2 6" xfId="10223" xr:uid="{00000000-0005-0000-0000-000049280000}"/>
    <cellStyle name="Normal 3 9 2 6 2" xfId="10224" xr:uid="{00000000-0005-0000-0000-00004A280000}"/>
    <cellStyle name="Normal 3 9 2 6 3" xfId="10225" xr:uid="{00000000-0005-0000-0000-00004B280000}"/>
    <cellStyle name="Normal 3 9 2 7" xfId="10226" xr:uid="{00000000-0005-0000-0000-00004C280000}"/>
    <cellStyle name="Normal 3 9 2 8" xfId="10227" xr:uid="{00000000-0005-0000-0000-00004D280000}"/>
    <cellStyle name="Normal 3 9 2 9" xfId="10228" xr:uid="{00000000-0005-0000-0000-00004E280000}"/>
    <cellStyle name="Normal 3 9 3" xfId="10229" xr:uid="{00000000-0005-0000-0000-00004F280000}"/>
    <cellStyle name="Normal 3 9 3 2" xfId="10230" xr:uid="{00000000-0005-0000-0000-000050280000}"/>
    <cellStyle name="Normal 3 9 3 2 2" xfId="10231" xr:uid="{00000000-0005-0000-0000-000051280000}"/>
    <cellStyle name="Normal 3 9 3 2 2 2" xfId="10232" xr:uid="{00000000-0005-0000-0000-000052280000}"/>
    <cellStyle name="Normal 3 9 3 2 2 3" xfId="10233" xr:uid="{00000000-0005-0000-0000-000053280000}"/>
    <cellStyle name="Normal 3 9 3 2 3" xfId="10234" xr:uid="{00000000-0005-0000-0000-000054280000}"/>
    <cellStyle name="Normal 3 9 3 2 4" xfId="10235" xr:uid="{00000000-0005-0000-0000-000055280000}"/>
    <cellStyle name="Normal 3 9 3 3" xfId="10236" xr:uid="{00000000-0005-0000-0000-000056280000}"/>
    <cellStyle name="Normal 3 9 3 3 2" xfId="10237" xr:uid="{00000000-0005-0000-0000-000057280000}"/>
    <cellStyle name="Normal 3 9 3 3 2 2" xfId="10238" xr:uid="{00000000-0005-0000-0000-000058280000}"/>
    <cellStyle name="Normal 3 9 3 3 2 3" xfId="10239" xr:uid="{00000000-0005-0000-0000-000059280000}"/>
    <cellStyle name="Normal 3 9 3 3 3" xfId="10240" xr:uid="{00000000-0005-0000-0000-00005A280000}"/>
    <cellStyle name="Normal 3 9 3 3 4" xfId="10241" xr:uid="{00000000-0005-0000-0000-00005B280000}"/>
    <cellStyle name="Normal 3 9 3 4" xfId="10242" xr:uid="{00000000-0005-0000-0000-00005C280000}"/>
    <cellStyle name="Normal 3 9 3 4 2" xfId="10243" xr:uid="{00000000-0005-0000-0000-00005D280000}"/>
    <cellStyle name="Normal 3 9 3 4 2 2" xfId="10244" xr:uid="{00000000-0005-0000-0000-00005E280000}"/>
    <cellStyle name="Normal 3 9 3 4 2 3" xfId="10245" xr:uid="{00000000-0005-0000-0000-00005F280000}"/>
    <cellStyle name="Normal 3 9 3 4 3" xfId="10246" xr:uid="{00000000-0005-0000-0000-000060280000}"/>
    <cellStyle name="Normal 3 9 3 4 4" xfId="10247" xr:uid="{00000000-0005-0000-0000-000061280000}"/>
    <cellStyle name="Normal 3 9 3 5" xfId="10248" xr:uid="{00000000-0005-0000-0000-000062280000}"/>
    <cellStyle name="Normal 3 9 3 5 2" xfId="10249" xr:uid="{00000000-0005-0000-0000-000063280000}"/>
    <cellStyle name="Normal 3 9 3 5 3" xfId="10250" xr:uid="{00000000-0005-0000-0000-000064280000}"/>
    <cellStyle name="Normal 3 9 3 6" xfId="10251" xr:uid="{00000000-0005-0000-0000-000065280000}"/>
    <cellStyle name="Normal 3 9 3 7" xfId="10252" xr:uid="{00000000-0005-0000-0000-000066280000}"/>
    <cellStyle name="Normal 3 9 4" xfId="10253" xr:uid="{00000000-0005-0000-0000-000067280000}"/>
    <cellStyle name="Normal 3 9 4 2" xfId="10254" xr:uid="{00000000-0005-0000-0000-000068280000}"/>
    <cellStyle name="Normal 3 9 4 2 2" xfId="10255" xr:uid="{00000000-0005-0000-0000-000069280000}"/>
    <cellStyle name="Normal 3 9 4 2 3" xfId="10256" xr:uid="{00000000-0005-0000-0000-00006A280000}"/>
    <cellStyle name="Normal 3 9 4 3" xfId="10257" xr:uid="{00000000-0005-0000-0000-00006B280000}"/>
    <cellStyle name="Normal 3 9 4 4" xfId="10258" xr:uid="{00000000-0005-0000-0000-00006C280000}"/>
    <cellStyle name="Normal 3 9 5" xfId="10259" xr:uid="{00000000-0005-0000-0000-00006D280000}"/>
    <cellStyle name="Normal 3 9 5 2" xfId="10260" xr:uid="{00000000-0005-0000-0000-00006E280000}"/>
    <cellStyle name="Normal 3 9 5 2 2" xfId="10261" xr:uid="{00000000-0005-0000-0000-00006F280000}"/>
    <cellStyle name="Normal 3 9 5 2 3" xfId="10262" xr:uid="{00000000-0005-0000-0000-000070280000}"/>
    <cellStyle name="Normal 3 9 5 3" xfId="10263" xr:uid="{00000000-0005-0000-0000-000071280000}"/>
    <cellStyle name="Normal 3 9 5 4" xfId="10264" xr:uid="{00000000-0005-0000-0000-000072280000}"/>
    <cellStyle name="Normal 3 9 6" xfId="10265" xr:uid="{00000000-0005-0000-0000-000073280000}"/>
    <cellStyle name="Normal 3 9 6 2" xfId="10266" xr:uid="{00000000-0005-0000-0000-000074280000}"/>
    <cellStyle name="Normal 3 9 6 2 2" xfId="10267" xr:uid="{00000000-0005-0000-0000-000075280000}"/>
    <cellStyle name="Normal 3 9 6 2 3" xfId="10268" xr:uid="{00000000-0005-0000-0000-000076280000}"/>
    <cellStyle name="Normal 3 9 6 3" xfId="10269" xr:uid="{00000000-0005-0000-0000-000077280000}"/>
    <cellStyle name="Normal 3 9 6 4" xfId="10270" xr:uid="{00000000-0005-0000-0000-000078280000}"/>
    <cellStyle name="Normal 3 9 7" xfId="10271" xr:uid="{00000000-0005-0000-0000-000079280000}"/>
    <cellStyle name="Normal 3 9 7 2" xfId="10272" xr:uid="{00000000-0005-0000-0000-00007A280000}"/>
    <cellStyle name="Normal 3 9 7 3" xfId="10273" xr:uid="{00000000-0005-0000-0000-00007B280000}"/>
    <cellStyle name="Normal 3 9 8" xfId="10274" xr:uid="{00000000-0005-0000-0000-00007C280000}"/>
    <cellStyle name="Normal 3 9 9" xfId="10275" xr:uid="{00000000-0005-0000-0000-00007D280000}"/>
    <cellStyle name="Normal 3_ORÇAMENTO_URBANISMO 2" xfId="44029" xr:uid="{00000000-0005-0000-0000-00007E280000}"/>
    <cellStyle name="Normal 30" xfId="10276" xr:uid="{00000000-0005-0000-0000-00007F280000}"/>
    <cellStyle name="Normal 30 10" xfId="10277" xr:uid="{00000000-0005-0000-0000-000080280000}"/>
    <cellStyle name="Normal 30 11" xfId="10278" xr:uid="{00000000-0005-0000-0000-000081280000}"/>
    <cellStyle name="Normal 30 2" xfId="10279" xr:uid="{00000000-0005-0000-0000-000082280000}"/>
    <cellStyle name="Normal 30 2 10" xfId="10280" xr:uid="{00000000-0005-0000-0000-000083280000}"/>
    <cellStyle name="Normal 30 2 2" xfId="10281" xr:uid="{00000000-0005-0000-0000-000084280000}"/>
    <cellStyle name="Normal 30 2 2 2" xfId="10282" xr:uid="{00000000-0005-0000-0000-000085280000}"/>
    <cellStyle name="Normal 30 2 2 2 2" xfId="10283" xr:uid="{00000000-0005-0000-0000-000086280000}"/>
    <cellStyle name="Normal 30 2 2 2 2 2" xfId="10284" xr:uid="{00000000-0005-0000-0000-000087280000}"/>
    <cellStyle name="Normal 30 2 2 2 2 3" xfId="10285" xr:uid="{00000000-0005-0000-0000-000088280000}"/>
    <cellStyle name="Normal 30 2 2 2 3" xfId="10286" xr:uid="{00000000-0005-0000-0000-000089280000}"/>
    <cellStyle name="Normal 30 2 2 2 4" xfId="10287" xr:uid="{00000000-0005-0000-0000-00008A280000}"/>
    <cellStyle name="Normal 30 2 2 2 5" xfId="10288" xr:uid="{00000000-0005-0000-0000-00008B280000}"/>
    <cellStyle name="Normal 30 2 2 3" xfId="10289" xr:uid="{00000000-0005-0000-0000-00008C280000}"/>
    <cellStyle name="Normal 30 2 2 3 2" xfId="10290" xr:uid="{00000000-0005-0000-0000-00008D280000}"/>
    <cellStyle name="Normal 30 2 2 3 2 2" xfId="10291" xr:uid="{00000000-0005-0000-0000-00008E280000}"/>
    <cellStyle name="Normal 30 2 2 3 2 3" xfId="10292" xr:uid="{00000000-0005-0000-0000-00008F280000}"/>
    <cellStyle name="Normal 30 2 2 3 3" xfId="10293" xr:uid="{00000000-0005-0000-0000-000090280000}"/>
    <cellStyle name="Normal 30 2 2 3 4" xfId="10294" xr:uid="{00000000-0005-0000-0000-000091280000}"/>
    <cellStyle name="Normal 30 2 2 4" xfId="10295" xr:uid="{00000000-0005-0000-0000-000092280000}"/>
    <cellStyle name="Normal 30 2 2 4 2" xfId="10296" xr:uid="{00000000-0005-0000-0000-000093280000}"/>
    <cellStyle name="Normal 30 2 2 4 2 2" xfId="10297" xr:uid="{00000000-0005-0000-0000-000094280000}"/>
    <cellStyle name="Normal 30 2 2 4 2 3" xfId="10298" xr:uid="{00000000-0005-0000-0000-000095280000}"/>
    <cellStyle name="Normal 30 2 2 4 3" xfId="10299" xr:uid="{00000000-0005-0000-0000-000096280000}"/>
    <cellStyle name="Normal 30 2 2 4 4" xfId="10300" xr:uid="{00000000-0005-0000-0000-000097280000}"/>
    <cellStyle name="Normal 30 2 2 5" xfId="10301" xr:uid="{00000000-0005-0000-0000-000098280000}"/>
    <cellStyle name="Normal 30 2 2 5 2" xfId="10302" xr:uid="{00000000-0005-0000-0000-000099280000}"/>
    <cellStyle name="Normal 30 2 2 5 3" xfId="10303" xr:uid="{00000000-0005-0000-0000-00009A280000}"/>
    <cellStyle name="Normal 30 2 2 6" xfId="10304" xr:uid="{00000000-0005-0000-0000-00009B280000}"/>
    <cellStyle name="Normal 30 2 2 7" xfId="10305" xr:uid="{00000000-0005-0000-0000-00009C280000}"/>
    <cellStyle name="Normal 30 2 3" xfId="10306" xr:uid="{00000000-0005-0000-0000-00009D280000}"/>
    <cellStyle name="Normal 30 2 4" xfId="10307" xr:uid="{00000000-0005-0000-0000-00009E280000}"/>
    <cellStyle name="Normal 30 2 4 2" xfId="10308" xr:uid="{00000000-0005-0000-0000-00009F280000}"/>
    <cellStyle name="Normal 30 2 4 2 2" xfId="10309" xr:uid="{00000000-0005-0000-0000-0000A0280000}"/>
    <cellStyle name="Normal 30 2 4 2 3" xfId="10310" xr:uid="{00000000-0005-0000-0000-0000A1280000}"/>
    <cellStyle name="Normal 30 2 4 3" xfId="10311" xr:uid="{00000000-0005-0000-0000-0000A2280000}"/>
    <cellStyle name="Normal 30 2 4 4" xfId="10312" xr:uid="{00000000-0005-0000-0000-0000A3280000}"/>
    <cellStyle name="Normal 30 2 5" xfId="10313" xr:uid="{00000000-0005-0000-0000-0000A4280000}"/>
    <cellStyle name="Normal 30 2 5 2" xfId="10314" xr:uid="{00000000-0005-0000-0000-0000A5280000}"/>
    <cellStyle name="Normal 30 2 5 2 2" xfId="10315" xr:uid="{00000000-0005-0000-0000-0000A6280000}"/>
    <cellStyle name="Normal 30 2 5 2 3" xfId="10316" xr:uid="{00000000-0005-0000-0000-0000A7280000}"/>
    <cellStyle name="Normal 30 2 5 3" xfId="10317" xr:uid="{00000000-0005-0000-0000-0000A8280000}"/>
    <cellStyle name="Normal 30 2 5 4" xfId="10318" xr:uid="{00000000-0005-0000-0000-0000A9280000}"/>
    <cellStyle name="Normal 30 2 6" xfId="10319" xr:uid="{00000000-0005-0000-0000-0000AA280000}"/>
    <cellStyle name="Normal 30 2 6 2" xfId="10320" xr:uid="{00000000-0005-0000-0000-0000AB280000}"/>
    <cellStyle name="Normal 30 2 6 2 2" xfId="10321" xr:uid="{00000000-0005-0000-0000-0000AC280000}"/>
    <cellStyle name="Normal 30 2 6 2 3" xfId="10322" xr:uid="{00000000-0005-0000-0000-0000AD280000}"/>
    <cellStyle name="Normal 30 2 6 3" xfId="10323" xr:uid="{00000000-0005-0000-0000-0000AE280000}"/>
    <cellStyle name="Normal 30 2 6 4" xfId="10324" xr:uid="{00000000-0005-0000-0000-0000AF280000}"/>
    <cellStyle name="Normal 30 2 7" xfId="10325" xr:uid="{00000000-0005-0000-0000-0000B0280000}"/>
    <cellStyle name="Normal 30 2 7 2" xfId="10326" xr:uid="{00000000-0005-0000-0000-0000B1280000}"/>
    <cellStyle name="Normal 30 2 7 3" xfId="10327" xr:uid="{00000000-0005-0000-0000-0000B2280000}"/>
    <cellStyle name="Normal 30 2 8" xfId="10328" xr:uid="{00000000-0005-0000-0000-0000B3280000}"/>
    <cellStyle name="Normal 30 2 9" xfId="10329" xr:uid="{00000000-0005-0000-0000-0000B4280000}"/>
    <cellStyle name="Normal 30 3" xfId="10330" xr:uid="{00000000-0005-0000-0000-0000B5280000}"/>
    <cellStyle name="Normal 30 3 2" xfId="10331" xr:uid="{00000000-0005-0000-0000-0000B6280000}"/>
    <cellStyle name="Normal 30 3 2 2" xfId="10332" xr:uid="{00000000-0005-0000-0000-0000B7280000}"/>
    <cellStyle name="Normal 30 3 2 2 2" xfId="10333" xr:uid="{00000000-0005-0000-0000-0000B8280000}"/>
    <cellStyle name="Normal 30 3 2 2 3" xfId="10334" xr:uid="{00000000-0005-0000-0000-0000B9280000}"/>
    <cellStyle name="Normal 30 3 2 3" xfId="10335" xr:uid="{00000000-0005-0000-0000-0000BA280000}"/>
    <cellStyle name="Normal 30 3 2 4" xfId="10336" xr:uid="{00000000-0005-0000-0000-0000BB280000}"/>
    <cellStyle name="Normal 30 3 2 5" xfId="10337" xr:uid="{00000000-0005-0000-0000-0000BC280000}"/>
    <cellStyle name="Normal 30 3 3" xfId="10338" xr:uid="{00000000-0005-0000-0000-0000BD280000}"/>
    <cellStyle name="Normal 30 3 3 2" xfId="10339" xr:uid="{00000000-0005-0000-0000-0000BE280000}"/>
    <cellStyle name="Normal 30 3 3 2 2" xfId="10340" xr:uid="{00000000-0005-0000-0000-0000BF280000}"/>
    <cellStyle name="Normal 30 3 3 2 3" xfId="10341" xr:uid="{00000000-0005-0000-0000-0000C0280000}"/>
    <cellStyle name="Normal 30 3 3 3" xfId="10342" xr:uid="{00000000-0005-0000-0000-0000C1280000}"/>
    <cellStyle name="Normal 30 3 3 4" xfId="10343" xr:uid="{00000000-0005-0000-0000-0000C2280000}"/>
    <cellStyle name="Normal 30 3 4" xfId="10344" xr:uid="{00000000-0005-0000-0000-0000C3280000}"/>
    <cellStyle name="Normal 30 3 4 2" xfId="10345" xr:uid="{00000000-0005-0000-0000-0000C4280000}"/>
    <cellStyle name="Normal 30 3 4 2 2" xfId="10346" xr:uid="{00000000-0005-0000-0000-0000C5280000}"/>
    <cellStyle name="Normal 30 3 4 2 3" xfId="10347" xr:uid="{00000000-0005-0000-0000-0000C6280000}"/>
    <cellStyle name="Normal 30 3 4 3" xfId="10348" xr:uid="{00000000-0005-0000-0000-0000C7280000}"/>
    <cellStyle name="Normal 30 3 4 4" xfId="10349" xr:uid="{00000000-0005-0000-0000-0000C8280000}"/>
    <cellStyle name="Normal 30 3 5" xfId="10350" xr:uid="{00000000-0005-0000-0000-0000C9280000}"/>
    <cellStyle name="Normal 30 3 5 2" xfId="10351" xr:uid="{00000000-0005-0000-0000-0000CA280000}"/>
    <cellStyle name="Normal 30 3 5 3" xfId="10352" xr:uid="{00000000-0005-0000-0000-0000CB280000}"/>
    <cellStyle name="Normal 30 3 6" xfId="10353" xr:uid="{00000000-0005-0000-0000-0000CC280000}"/>
    <cellStyle name="Normal 30 3 7" xfId="10354" xr:uid="{00000000-0005-0000-0000-0000CD280000}"/>
    <cellStyle name="Normal 30 4" xfId="10355" xr:uid="{00000000-0005-0000-0000-0000CE280000}"/>
    <cellStyle name="Normal 30 4 2" xfId="10356" xr:uid="{00000000-0005-0000-0000-0000CF280000}"/>
    <cellStyle name="Normal 30 5" xfId="10357" xr:uid="{00000000-0005-0000-0000-0000D0280000}"/>
    <cellStyle name="Normal 30 5 2" xfId="10358" xr:uid="{00000000-0005-0000-0000-0000D1280000}"/>
    <cellStyle name="Normal 30 5 2 2" xfId="10359" xr:uid="{00000000-0005-0000-0000-0000D2280000}"/>
    <cellStyle name="Normal 30 5 2 3" xfId="10360" xr:uid="{00000000-0005-0000-0000-0000D3280000}"/>
    <cellStyle name="Normal 30 5 3" xfId="10361" xr:uid="{00000000-0005-0000-0000-0000D4280000}"/>
    <cellStyle name="Normal 30 5 4" xfId="10362" xr:uid="{00000000-0005-0000-0000-0000D5280000}"/>
    <cellStyle name="Normal 30 6" xfId="10363" xr:uid="{00000000-0005-0000-0000-0000D6280000}"/>
    <cellStyle name="Normal 30 6 2" xfId="10364" xr:uid="{00000000-0005-0000-0000-0000D7280000}"/>
    <cellStyle name="Normal 30 6 2 2" xfId="10365" xr:uid="{00000000-0005-0000-0000-0000D8280000}"/>
    <cellStyle name="Normal 30 6 2 3" xfId="10366" xr:uid="{00000000-0005-0000-0000-0000D9280000}"/>
    <cellStyle name="Normal 30 6 3" xfId="10367" xr:uid="{00000000-0005-0000-0000-0000DA280000}"/>
    <cellStyle name="Normal 30 6 4" xfId="10368" xr:uid="{00000000-0005-0000-0000-0000DB280000}"/>
    <cellStyle name="Normal 30 7" xfId="10369" xr:uid="{00000000-0005-0000-0000-0000DC280000}"/>
    <cellStyle name="Normal 30 7 2" xfId="10370" xr:uid="{00000000-0005-0000-0000-0000DD280000}"/>
    <cellStyle name="Normal 30 7 2 2" xfId="10371" xr:uid="{00000000-0005-0000-0000-0000DE280000}"/>
    <cellStyle name="Normal 30 7 2 3" xfId="10372" xr:uid="{00000000-0005-0000-0000-0000DF280000}"/>
    <cellStyle name="Normal 30 7 3" xfId="10373" xr:uid="{00000000-0005-0000-0000-0000E0280000}"/>
    <cellStyle name="Normal 30 7 4" xfId="10374" xr:uid="{00000000-0005-0000-0000-0000E1280000}"/>
    <cellStyle name="Normal 30 8" xfId="10375" xr:uid="{00000000-0005-0000-0000-0000E2280000}"/>
    <cellStyle name="Normal 30 8 2" xfId="10376" xr:uid="{00000000-0005-0000-0000-0000E3280000}"/>
    <cellStyle name="Normal 30 8 3" xfId="10377" xr:uid="{00000000-0005-0000-0000-0000E4280000}"/>
    <cellStyle name="Normal 30 9" xfId="10378" xr:uid="{00000000-0005-0000-0000-0000E5280000}"/>
    <cellStyle name="Normal 31" xfId="10379" xr:uid="{00000000-0005-0000-0000-0000E6280000}"/>
    <cellStyle name="Normal 31 10" xfId="10380" xr:uid="{00000000-0005-0000-0000-0000E7280000}"/>
    <cellStyle name="Normal 31 11" xfId="10381" xr:uid="{00000000-0005-0000-0000-0000E8280000}"/>
    <cellStyle name="Normal 31 2" xfId="10382" xr:uid="{00000000-0005-0000-0000-0000E9280000}"/>
    <cellStyle name="Normal 31 2 10" xfId="10383" xr:uid="{00000000-0005-0000-0000-0000EA280000}"/>
    <cellStyle name="Normal 31 2 2" xfId="10384" xr:uid="{00000000-0005-0000-0000-0000EB280000}"/>
    <cellStyle name="Normal 31 2 2 2" xfId="10385" xr:uid="{00000000-0005-0000-0000-0000EC280000}"/>
    <cellStyle name="Normal 31 2 2 2 2" xfId="10386" xr:uid="{00000000-0005-0000-0000-0000ED280000}"/>
    <cellStyle name="Normal 31 2 2 2 2 2" xfId="10387" xr:uid="{00000000-0005-0000-0000-0000EE280000}"/>
    <cellStyle name="Normal 31 2 2 2 2 3" xfId="10388" xr:uid="{00000000-0005-0000-0000-0000EF280000}"/>
    <cellStyle name="Normal 31 2 2 2 3" xfId="10389" xr:uid="{00000000-0005-0000-0000-0000F0280000}"/>
    <cellStyle name="Normal 31 2 2 2 4" xfId="10390" xr:uid="{00000000-0005-0000-0000-0000F1280000}"/>
    <cellStyle name="Normal 31 2 2 2 5" xfId="10391" xr:uid="{00000000-0005-0000-0000-0000F2280000}"/>
    <cellStyle name="Normal 31 2 2 3" xfId="10392" xr:uid="{00000000-0005-0000-0000-0000F3280000}"/>
    <cellStyle name="Normal 31 2 2 3 2" xfId="10393" xr:uid="{00000000-0005-0000-0000-0000F4280000}"/>
    <cellStyle name="Normal 31 2 2 3 2 2" xfId="10394" xr:uid="{00000000-0005-0000-0000-0000F5280000}"/>
    <cellStyle name="Normal 31 2 2 3 2 3" xfId="10395" xr:uid="{00000000-0005-0000-0000-0000F6280000}"/>
    <cellStyle name="Normal 31 2 2 3 3" xfId="10396" xr:uid="{00000000-0005-0000-0000-0000F7280000}"/>
    <cellStyle name="Normal 31 2 2 3 4" xfId="10397" xr:uid="{00000000-0005-0000-0000-0000F8280000}"/>
    <cellStyle name="Normal 31 2 2 4" xfId="10398" xr:uid="{00000000-0005-0000-0000-0000F9280000}"/>
    <cellStyle name="Normal 31 2 2 4 2" xfId="10399" xr:uid="{00000000-0005-0000-0000-0000FA280000}"/>
    <cellStyle name="Normal 31 2 2 4 2 2" xfId="10400" xr:uid="{00000000-0005-0000-0000-0000FB280000}"/>
    <cellStyle name="Normal 31 2 2 4 2 3" xfId="10401" xr:uid="{00000000-0005-0000-0000-0000FC280000}"/>
    <cellStyle name="Normal 31 2 2 4 3" xfId="10402" xr:uid="{00000000-0005-0000-0000-0000FD280000}"/>
    <cellStyle name="Normal 31 2 2 4 4" xfId="10403" xr:uid="{00000000-0005-0000-0000-0000FE280000}"/>
    <cellStyle name="Normal 31 2 2 5" xfId="10404" xr:uid="{00000000-0005-0000-0000-0000FF280000}"/>
    <cellStyle name="Normal 31 2 2 5 2" xfId="10405" xr:uid="{00000000-0005-0000-0000-000000290000}"/>
    <cellStyle name="Normal 31 2 2 5 3" xfId="10406" xr:uid="{00000000-0005-0000-0000-000001290000}"/>
    <cellStyle name="Normal 31 2 2 6" xfId="10407" xr:uid="{00000000-0005-0000-0000-000002290000}"/>
    <cellStyle name="Normal 31 2 2 7" xfId="10408" xr:uid="{00000000-0005-0000-0000-000003290000}"/>
    <cellStyle name="Normal 31 2 3" xfId="10409" xr:uid="{00000000-0005-0000-0000-000004290000}"/>
    <cellStyle name="Normal 31 2 4" xfId="10410" xr:uid="{00000000-0005-0000-0000-000005290000}"/>
    <cellStyle name="Normal 31 2 4 2" xfId="10411" xr:uid="{00000000-0005-0000-0000-000006290000}"/>
    <cellStyle name="Normal 31 2 4 2 2" xfId="10412" xr:uid="{00000000-0005-0000-0000-000007290000}"/>
    <cellStyle name="Normal 31 2 4 2 3" xfId="10413" xr:uid="{00000000-0005-0000-0000-000008290000}"/>
    <cellStyle name="Normal 31 2 4 3" xfId="10414" xr:uid="{00000000-0005-0000-0000-000009290000}"/>
    <cellStyle name="Normal 31 2 4 4" xfId="10415" xr:uid="{00000000-0005-0000-0000-00000A290000}"/>
    <cellStyle name="Normal 31 2 5" xfId="10416" xr:uid="{00000000-0005-0000-0000-00000B290000}"/>
    <cellStyle name="Normal 31 2 5 2" xfId="10417" xr:uid="{00000000-0005-0000-0000-00000C290000}"/>
    <cellStyle name="Normal 31 2 5 2 2" xfId="10418" xr:uid="{00000000-0005-0000-0000-00000D290000}"/>
    <cellStyle name="Normal 31 2 5 2 3" xfId="10419" xr:uid="{00000000-0005-0000-0000-00000E290000}"/>
    <cellStyle name="Normal 31 2 5 3" xfId="10420" xr:uid="{00000000-0005-0000-0000-00000F290000}"/>
    <cellStyle name="Normal 31 2 5 4" xfId="10421" xr:uid="{00000000-0005-0000-0000-000010290000}"/>
    <cellStyle name="Normal 31 2 6" xfId="10422" xr:uid="{00000000-0005-0000-0000-000011290000}"/>
    <cellStyle name="Normal 31 2 6 2" xfId="10423" xr:uid="{00000000-0005-0000-0000-000012290000}"/>
    <cellStyle name="Normal 31 2 6 2 2" xfId="10424" xr:uid="{00000000-0005-0000-0000-000013290000}"/>
    <cellStyle name="Normal 31 2 6 2 3" xfId="10425" xr:uid="{00000000-0005-0000-0000-000014290000}"/>
    <cellStyle name="Normal 31 2 6 3" xfId="10426" xr:uid="{00000000-0005-0000-0000-000015290000}"/>
    <cellStyle name="Normal 31 2 6 4" xfId="10427" xr:uid="{00000000-0005-0000-0000-000016290000}"/>
    <cellStyle name="Normal 31 2 7" xfId="10428" xr:uid="{00000000-0005-0000-0000-000017290000}"/>
    <cellStyle name="Normal 31 2 7 2" xfId="10429" xr:uid="{00000000-0005-0000-0000-000018290000}"/>
    <cellStyle name="Normal 31 2 7 3" xfId="10430" xr:uid="{00000000-0005-0000-0000-000019290000}"/>
    <cellStyle name="Normal 31 2 8" xfId="10431" xr:uid="{00000000-0005-0000-0000-00001A290000}"/>
    <cellStyle name="Normal 31 2 9" xfId="10432" xr:uid="{00000000-0005-0000-0000-00001B290000}"/>
    <cellStyle name="Normal 31 3" xfId="10433" xr:uid="{00000000-0005-0000-0000-00001C290000}"/>
    <cellStyle name="Normal 31 3 2" xfId="10434" xr:uid="{00000000-0005-0000-0000-00001D290000}"/>
    <cellStyle name="Normal 31 3 2 2" xfId="10435" xr:uid="{00000000-0005-0000-0000-00001E290000}"/>
    <cellStyle name="Normal 31 3 2 2 2" xfId="10436" xr:uid="{00000000-0005-0000-0000-00001F290000}"/>
    <cellStyle name="Normal 31 3 2 2 3" xfId="10437" xr:uid="{00000000-0005-0000-0000-000020290000}"/>
    <cellStyle name="Normal 31 3 2 3" xfId="10438" xr:uid="{00000000-0005-0000-0000-000021290000}"/>
    <cellStyle name="Normal 31 3 2 4" xfId="10439" xr:uid="{00000000-0005-0000-0000-000022290000}"/>
    <cellStyle name="Normal 31 3 3" xfId="10440" xr:uid="{00000000-0005-0000-0000-000023290000}"/>
    <cellStyle name="Normal 31 3 3 2" xfId="10441" xr:uid="{00000000-0005-0000-0000-000024290000}"/>
    <cellStyle name="Normal 31 3 3 2 2" xfId="10442" xr:uid="{00000000-0005-0000-0000-000025290000}"/>
    <cellStyle name="Normal 31 3 3 2 3" xfId="10443" xr:uid="{00000000-0005-0000-0000-000026290000}"/>
    <cellStyle name="Normal 31 3 3 3" xfId="10444" xr:uid="{00000000-0005-0000-0000-000027290000}"/>
    <cellStyle name="Normal 31 3 3 4" xfId="10445" xr:uid="{00000000-0005-0000-0000-000028290000}"/>
    <cellStyle name="Normal 31 3 4" xfId="10446" xr:uid="{00000000-0005-0000-0000-000029290000}"/>
    <cellStyle name="Normal 31 3 4 2" xfId="10447" xr:uid="{00000000-0005-0000-0000-00002A290000}"/>
    <cellStyle name="Normal 31 3 4 2 2" xfId="10448" xr:uid="{00000000-0005-0000-0000-00002B290000}"/>
    <cellStyle name="Normal 31 3 4 2 3" xfId="10449" xr:uid="{00000000-0005-0000-0000-00002C290000}"/>
    <cellStyle name="Normal 31 3 4 3" xfId="10450" xr:uid="{00000000-0005-0000-0000-00002D290000}"/>
    <cellStyle name="Normal 31 3 4 4" xfId="10451" xr:uid="{00000000-0005-0000-0000-00002E290000}"/>
    <cellStyle name="Normal 31 3 5" xfId="10452" xr:uid="{00000000-0005-0000-0000-00002F290000}"/>
    <cellStyle name="Normal 31 3 5 2" xfId="10453" xr:uid="{00000000-0005-0000-0000-000030290000}"/>
    <cellStyle name="Normal 31 3 5 3" xfId="10454" xr:uid="{00000000-0005-0000-0000-000031290000}"/>
    <cellStyle name="Normal 31 3 6" xfId="10455" xr:uid="{00000000-0005-0000-0000-000032290000}"/>
    <cellStyle name="Normal 31 3 7" xfId="10456" xr:uid="{00000000-0005-0000-0000-000033290000}"/>
    <cellStyle name="Normal 31 3 8" xfId="10457" xr:uid="{00000000-0005-0000-0000-000034290000}"/>
    <cellStyle name="Normal 31 4" xfId="10458" xr:uid="{00000000-0005-0000-0000-000035290000}"/>
    <cellStyle name="Normal 31 5" xfId="10459" xr:uid="{00000000-0005-0000-0000-000036290000}"/>
    <cellStyle name="Normal 31 5 2" xfId="10460" xr:uid="{00000000-0005-0000-0000-000037290000}"/>
    <cellStyle name="Normal 31 5 2 2" xfId="10461" xr:uid="{00000000-0005-0000-0000-000038290000}"/>
    <cellStyle name="Normal 31 5 2 3" xfId="10462" xr:uid="{00000000-0005-0000-0000-000039290000}"/>
    <cellStyle name="Normal 31 5 3" xfId="10463" xr:uid="{00000000-0005-0000-0000-00003A290000}"/>
    <cellStyle name="Normal 31 5 4" xfId="10464" xr:uid="{00000000-0005-0000-0000-00003B290000}"/>
    <cellStyle name="Normal 31 6" xfId="10465" xr:uid="{00000000-0005-0000-0000-00003C290000}"/>
    <cellStyle name="Normal 31 6 2" xfId="10466" xr:uid="{00000000-0005-0000-0000-00003D290000}"/>
    <cellStyle name="Normal 31 6 2 2" xfId="10467" xr:uid="{00000000-0005-0000-0000-00003E290000}"/>
    <cellStyle name="Normal 31 6 2 3" xfId="10468" xr:uid="{00000000-0005-0000-0000-00003F290000}"/>
    <cellStyle name="Normal 31 6 3" xfId="10469" xr:uid="{00000000-0005-0000-0000-000040290000}"/>
    <cellStyle name="Normal 31 6 4" xfId="10470" xr:uid="{00000000-0005-0000-0000-000041290000}"/>
    <cellStyle name="Normal 31 7" xfId="10471" xr:uid="{00000000-0005-0000-0000-000042290000}"/>
    <cellStyle name="Normal 31 7 2" xfId="10472" xr:uid="{00000000-0005-0000-0000-000043290000}"/>
    <cellStyle name="Normal 31 7 2 2" xfId="10473" xr:uid="{00000000-0005-0000-0000-000044290000}"/>
    <cellStyle name="Normal 31 7 2 3" xfId="10474" xr:uid="{00000000-0005-0000-0000-000045290000}"/>
    <cellStyle name="Normal 31 7 3" xfId="10475" xr:uid="{00000000-0005-0000-0000-000046290000}"/>
    <cellStyle name="Normal 31 7 4" xfId="10476" xr:uid="{00000000-0005-0000-0000-000047290000}"/>
    <cellStyle name="Normal 31 8" xfId="10477" xr:uid="{00000000-0005-0000-0000-000048290000}"/>
    <cellStyle name="Normal 31 8 2" xfId="10478" xr:uid="{00000000-0005-0000-0000-000049290000}"/>
    <cellStyle name="Normal 31 8 3" xfId="10479" xr:uid="{00000000-0005-0000-0000-00004A290000}"/>
    <cellStyle name="Normal 31 9" xfId="10480" xr:uid="{00000000-0005-0000-0000-00004B290000}"/>
    <cellStyle name="Normal 32" xfId="10481" xr:uid="{00000000-0005-0000-0000-00004C290000}"/>
    <cellStyle name="Normal 32 10" xfId="10482" xr:uid="{00000000-0005-0000-0000-00004D290000}"/>
    <cellStyle name="Normal 32 11" xfId="10483" xr:uid="{00000000-0005-0000-0000-00004E290000}"/>
    <cellStyle name="Normal 32 2" xfId="10484" xr:uid="{00000000-0005-0000-0000-00004F290000}"/>
    <cellStyle name="Normal 32 2 10" xfId="10485" xr:uid="{00000000-0005-0000-0000-000050290000}"/>
    <cellStyle name="Normal 32 2 2" xfId="10486" xr:uid="{00000000-0005-0000-0000-000051290000}"/>
    <cellStyle name="Normal 32 2 2 2" xfId="10487" xr:uid="{00000000-0005-0000-0000-000052290000}"/>
    <cellStyle name="Normal 32 2 2 2 2" xfId="10488" xr:uid="{00000000-0005-0000-0000-000053290000}"/>
    <cellStyle name="Normal 32 2 2 2 2 2" xfId="10489" xr:uid="{00000000-0005-0000-0000-000054290000}"/>
    <cellStyle name="Normal 32 2 2 2 2 3" xfId="10490" xr:uid="{00000000-0005-0000-0000-000055290000}"/>
    <cellStyle name="Normal 32 2 2 2 3" xfId="10491" xr:uid="{00000000-0005-0000-0000-000056290000}"/>
    <cellStyle name="Normal 32 2 2 2 4" xfId="10492" xr:uid="{00000000-0005-0000-0000-000057290000}"/>
    <cellStyle name="Normal 32 2 2 2 5" xfId="10493" xr:uid="{00000000-0005-0000-0000-000058290000}"/>
    <cellStyle name="Normal 32 2 2 3" xfId="10494" xr:uid="{00000000-0005-0000-0000-000059290000}"/>
    <cellStyle name="Normal 32 2 2 3 2" xfId="10495" xr:uid="{00000000-0005-0000-0000-00005A290000}"/>
    <cellStyle name="Normal 32 2 2 3 2 2" xfId="10496" xr:uid="{00000000-0005-0000-0000-00005B290000}"/>
    <cellStyle name="Normal 32 2 2 3 2 3" xfId="10497" xr:uid="{00000000-0005-0000-0000-00005C290000}"/>
    <cellStyle name="Normal 32 2 2 3 3" xfId="10498" xr:uid="{00000000-0005-0000-0000-00005D290000}"/>
    <cellStyle name="Normal 32 2 2 3 4" xfId="10499" xr:uid="{00000000-0005-0000-0000-00005E290000}"/>
    <cellStyle name="Normal 32 2 2 4" xfId="10500" xr:uid="{00000000-0005-0000-0000-00005F290000}"/>
    <cellStyle name="Normal 32 2 2 4 2" xfId="10501" xr:uid="{00000000-0005-0000-0000-000060290000}"/>
    <cellStyle name="Normal 32 2 2 4 2 2" xfId="10502" xr:uid="{00000000-0005-0000-0000-000061290000}"/>
    <cellStyle name="Normal 32 2 2 4 2 3" xfId="10503" xr:uid="{00000000-0005-0000-0000-000062290000}"/>
    <cellStyle name="Normal 32 2 2 4 3" xfId="10504" xr:uid="{00000000-0005-0000-0000-000063290000}"/>
    <cellStyle name="Normal 32 2 2 4 4" xfId="10505" xr:uid="{00000000-0005-0000-0000-000064290000}"/>
    <cellStyle name="Normal 32 2 2 5" xfId="10506" xr:uid="{00000000-0005-0000-0000-000065290000}"/>
    <cellStyle name="Normal 32 2 2 5 2" xfId="10507" xr:uid="{00000000-0005-0000-0000-000066290000}"/>
    <cellStyle name="Normal 32 2 2 5 3" xfId="10508" xr:uid="{00000000-0005-0000-0000-000067290000}"/>
    <cellStyle name="Normal 32 2 2 6" xfId="10509" xr:uid="{00000000-0005-0000-0000-000068290000}"/>
    <cellStyle name="Normal 32 2 2 7" xfId="10510" xr:uid="{00000000-0005-0000-0000-000069290000}"/>
    <cellStyle name="Normal 32 2 3" xfId="10511" xr:uid="{00000000-0005-0000-0000-00006A290000}"/>
    <cellStyle name="Normal 32 2 4" xfId="10512" xr:uid="{00000000-0005-0000-0000-00006B290000}"/>
    <cellStyle name="Normal 32 2 4 2" xfId="10513" xr:uid="{00000000-0005-0000-0000-00006C290000}"/>
    <cellStyle name="Normal 32 2 4 2 2" xfId="10514" xr:uid="{00000000-0005-0000-0000-00006D290000}"/>
    <cellStyle name="Normal 32 2 4 2 3" xfId="10515" xr:uid="{00000000-0005-0000-0000-00006E290000}"/>
    <cellStyle name="Normal 32 2 4 3" xfId="10516" xr:uid="{00000000-0005-0000-0000-00006F290000}"/>
    <cellStyle name="Normal 32 2 4 4" xfId="10517" xr:uid="{00000000-0005-0000-0000-000070290000}"/>
    <cellStyle name="Normal 32 2 5" xfId="10518" xr:uid="{00000000-0005-0000-0000-000071290000}"/>
    <cellStyle name="Normal 32 2 5 2" xfId="10519" xr:uid="{00000000-0005-0000-0000-000072290000}"/>
    <cellStyle name="Normal 32 2 5 2 2" xfId="10520" xr:uid="{00000000-0005-0000-0000-000073290000}"/>
    <cellStyle name="Normal 32 2 5 2 3" xfId="10521" xr:uid="{00000000-0005-0000-0000-000074290000}"/>
    <cellStyle name="Normal 32 2 5 3" xfId="10522" xr:uid="{00000000-0005-0000-0000-000075290000}"/>
    <cellStyle name="Normal 32 2 5 4" xfId="10523" xr:uid="{00000000-0005-0000-0000-000076290000}"/>
    <cellStyle name="Normal 32 2 6" xfId="10524" xr:uid="{00000000-0005-0000-0000-000077290000}"/>
    <cellStyle name="Normal 32 2 6 2" xfId="10525" xr:uid="{00000000-0005-0000-0000-000078290000}"/>
    <cellStyle name="Normal 32 2 6 2 2" xfId="10526" xr:uid="{00000000-0005-0000-0000-000079290000}"/>
    <cellStyle name="Normal 32 2 6 2 3" xfId="10527" xr:uid="{00000000-0005-0000-0000-00007A290000}"/>
    <cellStyle name="Normal 32 2 6 3" xfId="10528" xr:uid="{00000000-0005-0000-0000-00007B290000}"/>
    <cellStyle name="Normal 32 2 6 4" xfId="10529" xr:uid="{00000000-0005-0000-0000-00007C290000}"/>
    <cellStyle name="Normal 32 2 7" xfId="10530" xr:uid="{00000000-0005-0000-0000-00007D290000}"/>
    <cellStyle name="Normal 32 2 7 2" xfId="10531" xr:uid="{00000000-0005-0000-0000-00007E290000}"/>
    <cellStyle name="Normal 32 2 7 3" xfId="10532" xr:uid="{00000000-0005-0000-0000-00007F290000}"/>
    <cellStyle name="Normal 32 2 8" xfId="10533" xr:uid="{00000000-0005-0000-0000-000080290000}"/>
    <cellStyle name="Normal 32 2 9" xfId="10534" xr:uid="{00000000-0005-0000-0000-000081290000}"/>
    <cellStyle name="Normal 32 3" xfId="10535" xr:uid="{00000000-0005-0000-0000-000082290000}"/>
    <cellStyle name="Normal 32 3 2" xfId="10536" xr:uid="{00000000-0005-0000-0000-000083290000}"/>
    <cellStyle name="Normal 32 3 2 2" xfId="10537" xr:uid="{00000000-0005-0000-0000-000084290000}"/>
    <cellStyle name="Normal 32 3 2 2 2" xfId="10538" xr:uid="{00000000-0005-0000-0000-000085290000}"/>
    <cellStyle name="Normal 32 3 2 2 3" xfId="10539" xr:uid="{00000000-0005-0000-0000-000086290000}"/>
    <cellStyle name="Normal 32 3 2 3" xfId="10540" xr:uid="{00000000-0005-0000-0000-000087290000}"/>
    <cellStyle name="Normal 32 3 2 4" xfId="10541" xr:uid="{00000000-0005-0000-0000-000088290000}"/>
    <cellStyle name="Normal 32 3 3" xfId="10542" xr:uid="{00000000-0005-0000-0000-000089290000}"/>
    <cellStyle name="Normal 32 3 3 2" xfId="10543" xr:uid="{00000000-0005-0000-0000-00008A290000}"/>
    <cellStyle name="Normal 32 3 3 2 2" xfId="10544" xr:uid="{00000000-0005-0000-0000-00008B290000}"/>
    <cellStyle name="Normal 32 3 3 2 3" xfId="10545" xr:uid="{00000000-0005-0000-0000-00008C290000}"/>
    <cellStyle name="Normal 32 3 3 3" xfId="10546" xr:uid="{00000000-0005-0000-0000-00008D290000}"/>
    <cellStyle name="Normal 32 3 3 4" xfId="10547" xr:uid="{00000000-0005-0000-0000-00008E290000}"/>
    <cellStyle name="Normal 32 3 4" xfId="10548" xr:uid="{00000000-0005-0000-0000-00008F290000}"/>
    <cellStyle name="Normal 32 3 4 2" xfId="10549" xr:uid="{00000000-0005-0000-0000-000090290000}"/>
    <cellStyle name="Normal 32 3 4 2 2" xfId="10550" xr:uid="{00000000-0005-0000-0000-000091290000}"/>
    <cellStyle name="Normal 32 3 4 2 3" xfId="10551" xr:uid="{00000000-0005-0000-0000-000092290000}"/>
    <cellStyle name="Normal 32 3 4 3" xfId="10552" xr:uid="{00000000-0005-0000-0000-000093290000}"/>
    <cellStyle name="Normal 32 3 4 4" xfId="10553" xr:uid="{00000000-0005-0000-0000-000094290000}"/>
    <cellStyle name="Normal 32 3 5" xfId="10554" xr:uid="{00000000-0005-0000-0000-000095290000}"/>
    <cellStyle name="Normal 32 3 5 2" xfId="10555" xr:uid="{00000000-0005-0000-0000-000096290000}"/>
    <cellStyle name="Normal 32 3 5 3" xfId="10556" xr:uid="{00000000-0005-0000-0000-000097290000}"/>
    <cellStyle name="Normal 32 3 6" xfId="10557" xr:uid="{00000000-0005-0000-0000-000098290000}"/>
    <cellStyle name="Normal 32 3 7" xfId="10558" xr:uid="{00000000-0005-0000-0000-000099290000}"/>
    <cellStyle name="Normal 32 3 8" xfId="10559" xr:uid="{00000000-0005-0000-0000-00009A290000}"/>
    <cellStyle name="Normal 32 4" xfId="10560" xr:uid="{00000000-0005-0000-0000-00009B290000}"/>
    <cellStyle name="Normal 32 5" xfId="10561" xr:uid="{00000000-0005-0000-0000-00009C290000}"/>
    <cellStyle name="Normal 32 5 2" xfId="10562" xr:uid="{00000000-0005-0000-0000-00009D290000}"/>
    <cellStyle name="Normal 32 5 2 2" xfId="10563" xr:uid="{00000000-0005-0000-0000-00009E290000}"/>
    <cellStyle name="Normal 32 5 2 3" xfId="10564" xr:uid="{00000000-0005-0000-0000-00009F290000}"/>
    <cellStyle name="Normal 32 5 3" xfId="10565" xr:uid="{00000000-0005-0000-0000-0000A0290000}"/>
    <cellStyle name="Normal 32 5 4" xfId="10566" xr:uid="{00000000-0005-0000-0000-0000A1290000}"/>
    <cellStyle name="Normal 32 6" xfId="10567" xr:uid="{00000000-0005-0000-0000-0000A2290000}"/>
    <cellStyle name="Normal 32 6 2" xfId="10568" xr:uid="{00000000-0005-0000-0000-0000A3290000}"/>
    <cellStyle name="Normal 32 6 2 2" xfId="10569" xr:uid="{00000000-0005-0000-0000-0000A4290000}"/>
    <cellStyle name="Normal 32 6 2 3" xfId="10570" xr:uid="{00000000-0005-0000-0000-0000A5290000}"/>
    <cellStyle name="Normal 32 6 3" xfId="10571" xr:uid="{00000000-0005-0000-0000-0000A6290000}"/>
    <cellStyle name="Normal 32 6 4" xfId="10572" xr:uid="{00000000-0005-0000-0000-0000A7290000}"/>
    <cellStyle name="Normal 32 7" xfId="10573" xr:uid="{00000000-0005-0000-0000-0000A8290000}"/>
    <cellStyle name="Normal 32 7 2" xfId="10574" xr:uid="{00000000-0005-0000-0000-0000A9290000}"/>
    <cellStyle name="Normal 32 7 2 2" xfId="10575" xr:uid="{00000000-0005-0000-0000-0000AA290000}"/>
    <cellStyle name="Normal 32 7 2 3" xfId="10576" xr:uid="{00000000-0005-0000-0000-0000AB290000}"/>
    <cellStyle name="Normal 32 7 3" xfId="10577" xr:uid="{00000000-0005-0000-0000-0000AC290000}"/>
    <cellStyle name="Normal 32 7 4" xfId="10578" xr:uid="{00000000-0005-0000-0000-0000AD290000}"/>
    <cellStyle name="Normal 32 8" xfId="10579" xr:uid="{00000000-0005-0000-0000-0000AE290000}"/>
    <cellStyle name="Normal 32 8 2" xfId="10580" xr:uid="{00000000-0005-0000-0000-0000AF290000}"/>
    <cellStyle name="Normal 32 8 3" xfId="10581" xr:uid="{00000000-0005-0000-0000-0000B0290000}"/>
    <cellStyle name="Normal 32 9" xfId="10582" xr:uid="{00000000-0005-0000-0000-0000B1290000}"/>
    <cellStyle name="Normal 33" xfId="10583" xr:uid="{00000000-0005-0000-0000-0000B2290000}"/>
    <cellStyle name="Normal 33 10" xfId="10584" xr:uid="{00000000-0005-0000-0000-0000B3290000}"/>
    <cellStyle name="Normal 33 11" xfId="10585" xr:uid="{00000000-0005-0000-0000-0000B4290000}"/>
    <cellStyle name="Normal 33 2" xfId="10586" xr:uid="{00000000-0005-0000-0000-0000B5290000}"/>
    <cellStyle name="Normal 33 2 10" xfId="10587" xr:uid="{00000000-0005-0000-0000-0000B6290000}"/>
    <cellStyle name="Normal 33 2 2" xfId="10588" xr:uid="{00000000-0005-0000-0000-0000B7290000}"/>
    <cellStyle name="Normal 33 2 2 2" xfId="10589" xr:uid="{00000000-0005-0000-0000-0000B8290000}"/>
    <cellStyle name="Normal 33 2 2 2 2" xfId="10590" xr:uid="{00000000-0005-0000-0000-0000B9290000}"/>
    <cellStyle name="Normal 33 2 2 2 2 2" xfId="10591" xr:uid="{00000000-0005-0000-0000-0000BA290000}"/>
    <cellStyle name="Normal 33 2 2 2 2 3" xfId="10592" xr:uid="{00000000-0005-0000-0000-0000BB290000}"/>
    <cellStyle name="Normal 33 2 2 2 3" xfId="10593" xr:uid="{00000000-0005-0000-0000-0000BC290000}"/>
    <cellStyle name="Normal 33 2 2 2 4" xfId="10594" xr:uid="{00000000-0005-0000-0000-0000BD290000}"/>
    <cellStyle name="Normal 33 2 2 3" xfId="10595" xr:uid="{00000000-0005-0000-0000-0000BE290000}"/>
    <cellStyle name="Normal 33 2 2 3 2" xfId="10596" xr:uid="{00000000-0005-0000-0000-0000BF290000}"/>
    <cellStyle name="Normal 33 2 2 3 2 2" xfId="10597" xr:uid="{00000000-0005-0000-0000-0000C0290000}"/>
    <cellStyle name="Normal 33 2 2 3 2 3" xfId="10598" xr:uid="{00000000-0005-0000-0000-0000C1290000}"/>
    <cellStyle name="Normal 33 2 2 3 3" xfId="10599" xr:uid="{00000000-0005-0000-0000-0000C2290000}"/>
    <cellStyle name="Normal 33 2 2 3 4" xfId="10600" xr:uid="{00000000-0005-0000-0000-0000C3290000}"/>
    <cellStyle name="Normal 33 2 2 4" xfId="10601" xr:uid="{00000000-0005-0000-0000-0000C4290000}"/>
    <cellStyle name="Normal 33 2 2 4 2" xfId="10602" xr:uid="{00000000-0005-0000-0000-0000C5290000}"/>
    <cellStyle name="Normal 33 2 2 4 2 2" xfId="10603" xr:uid="{00000000-0005-0000-0000-0000C6290000}"/>
    <cellStyle name="Normal 33 2 2 4 2 3" xfId="10604" xr:uid="{00000000-0005-0000-0000-0000C7290000}"/>
    <cellStyle name="Normal 33 2 2 4 3" xfId="10605" xr:uid="{00000000-0005-0000-0000-0000C8290000}"/>
    <cellStyle name="Normal 33 2 2 4 4" xfId="10606" xr:uid="{00000000-0005-0000-0000-0000C9290000}"/>
    <cellStyle name="Normal 33 2 2 5" xfId="10607" xr:uid="{00000000-0005-0000-0000-0000CA290000}"/>
    <cellStyle name="Normal 33 2 2 5 2" xfId="10608" xr:uid="{00000000-0005-0000-0000-0000CB290000}"/>
    <cellStyle name="Normal 33 2 2 5 3" xfId="10609" xr:uid="{00000000-0005-0000-0000-0000CC290000}"/>
    <cellStyle name="Normal 33 2 2 6" xfId="10610" xr:uid="{00000000-0005-0000-0000-0000CD290000}"/>
    <cellStyle name="Normal 33 2 2 7" xfId="10611" xr:uid="{00000000-0005-0000-0000-0000CE290000}"/>
    <cellStyle name="Normal 33 2 3" xfId="10612" xr:uid="{00000000-0005-0000-0000-0000CF290000}"/>
    <cellStyle name="Normal 33 2 4" xfId="10613" xr:uid="{00000000-0005-0000-0000-0000D0290000}"/>
    <cellStyle name="Normal 33 2 4 2" xfId="10614" xr:uid="{00000000-0005-0000-0000-0000D1290000}"/>
    <cellStyle name="Normal 33 2 4 2 2" xfId="10615" xr:uid="{00000000-0005-0000-0000-0000D2290000}"/>
    <cellStyle name="Normal 33 2 4 2 3" xfId="10616" xr:uid="{00000000-0005-0000-0000-0000D3290000}"/>
    <cellStyle name="Normal 33 2 4 3" xfId="10617" xr:uid="{00000000-0005-0000-0000-0000D4290000}"/>
    <cellStyle name="Normal 33 2 4 4" xfId="10618" xr:uid="{00000000-0005-0000-0000-0000D5290000}"/>
    <cellStyle name="Normal 33 2 5" xfId="10619" xr:uid="{00000000-0005-0000-0000-0000D6290000}"/>
    <cellStyle name="Normal 33 2 5 2" xfId="10620" xr:uid="{00000000-0005-0000-0000-0000D7290000}"/>
    <cellStyle name="Normal 33 2 5 2 2" xfId="10621" xr:uid="{00000000-0005-0000-0000-0000D8290000}"/>
    <cellStyle name="Normal 33 2 5 2 3" xfId="10622" xr:uid="{00000000-0005-0000-0000-0000D9290000}"/>
    <cellStyle name="Normal 33 2 5 3" xfId="10623" xr:uid="{00000000-0005-0000-0000-0000DA290000}"/>
    <cellStyle name="Normal 33 2 5 4" xfId="10624" xr:uid="{00000000-0005-0000-0000-0000DB290000}"/>
    <cellStyle name="Normal 33 2 6" xfId="10625" xr:uid="{00000000-0005-0000-0000-0000DC290000}"/>
    <cellStyle name="Normal 33 2 6 2" xfId="10626" xr:uid="{00000000-0005-0000-0000-0000DD290000}"/>
    <cellStyle name="Normal 33 2 6 2 2" xfId="10627" xr:uid="{00000000-0005-0000-0000-0000DE290000}"/>
    <cellStyle name="Normal 33 2 6 2 3" xfId="10628" xr:uid="{00000000-0005-0000-0000-0000DF290000}"/>
    <cellStyle name="Normal 33 2 6 3" xfId="10629" xr:uid="{00000000-0005-0000-0000-0000E0290000}"/>
    <cellStyle name="Normal 33 2 6 4" xfId="10630" xr:uid="{00000000-0005-0000-0000-0000E1290000}"/>
    <cellStyle name="Normal 33 2 7" xfId="10631" xr:uid="{00000000-0005-0000-0000-0000E2290000}"/>
    <cellStyle name="Normal 33 2 7 2" xfId="10632" xr:uid="{00000000-0005-0000-0000-0000E3290000}"/>
    <cellStyle name="Normal 33 2 7 3" xfId="10633" xr:uid="{00000000-0005-0000-0000-0000E4290000}"/>
    <cellStyle name="Normal 33 2 8" xfId="10634" xr:uid="{00000000-0005-0000-0000-0000E5290000}"/>
    <cellStyle name="Normal 33 2 9" xfId="10635" xr:uid="{00000000-0005-0000-0000-0000E6290000}"/>
    <cellStyle name="Normal 33 3" xfId="10636" xr:uid="{00000000-0005-0000-0000-0000E7290000}"/>
    <cellStyle name="Normal 33 3 2" xfId="10637" xr:uid="{00000000-0005-0000-0000-0000E8290000}"/>
    <cellStyle name="Normal 33 3 2 2" xfId="10638" xr:uid="{00000000-0005-0000-0000-0000E9290000}"/>
    <cellStyle name="Normal 33 3 2 2 2" xfId="10639" xr:uid="{00000000-0005-0000-0000-0000EA290000}"/>
    <cellStyle name="Normal 33 3 2 2 3" xfId="10640" xr:uid="{00000000-0005-0000-0000-0000EB290000}"/>
    <cellStyle name="Normal 33 3 2 3" xfId="10641" xr:uid="{00000000-0005-0000-0000-0000EC290000}"/>
    <cellStyle name="Normal 33 3 2 4" xfId="10642" xr:uid="{00000000-0005-0000-0000-0000ED290000}"/>
    <cellStyle name="Normal 33 3 2 5" xfId="10643" xr:uid="{00000000-0005-0000-0000-0000EE290000}"/>
    <cellStyle name="Normal 33 3 3" xfId="10644" xr:uid="{00000000-0005-0000-0000-0000EF290000}"/>
    <cellStyle name="Normal 33 3 3 2" xfId="10645" xr:uid="{00000000-0005-0000-0000-0000F0290000}"/>
    <cellStyle name="Normal 33 3 3 2 2" xfId="10646" xr:uid="{00000000-0005-0000-0000-0000F1290000}"/>
    <cellStyle name="Normal 33 3 3 2 3" xfId="10647" xr:uid="{00000000-0005-0000-0000-0000F2290000}"/>
    <cellStyle name="Normal 33 3 3 3" xfId="10648" xr:uid="{00000000-0005-0000-0000-0000F3290000}"/>
    <cellStyle name="Normal 33 3 3 4" xfId="10649" xr:uid="{00000000-0005-0000-0000-0000F4290000}"/>
    <cellStyle name="Normal 33 3 4" xfId="10650" xr:uid="{00000000-0005-0000-0000-0000F5290000}"/>
    <cellStyle name="Normal 33 3 4 2" xfId="10651" xr:uid="{00000000-0005-0000-0000-0000F6290000}"/>
    <cellStyle name="Normal 33 3 4 2 2" xfId="10652" xr:uid="{00000000-0005-0000-0000-0000F7290000}"/>
    <cellStyle name="Normal 33 3 4 2 3" xfId="10653" xr:uid="{00000000-0005-0000-0000-0000F8290000}"/>
    <cellStyle name="Normal 33 3 4 3" xfId="10654" xr:uid="{00000000-0005-0000-0000-0000F9290000}"/>
    <cellStyle name="Normal 33 3 4 4" xfId="10655" xr:uid="{00000000-0005-0000-0000-0000FA290000}"/>
    <cellStyle name="Normal 33 3 5" xfId="10656" xr:uid="{00000000-0005-0000-0000-0000FB290000}"/>
    <cellStyle name="Normal 33 3 5 2" xfId="10657" xr:uid="{00000000-0005-0000-0000-0000FC290000}"/>
    <cellStyle name="Normal 33 3 5 3" xfId="10658" xr:uid="{00000000-0005-0000-0000-0000FD290000}"/>
    <cellStyle name="Normal 33 3 6" xfId="10659" xr:uid="{00000000-0005-0000-0000-0000FE290000}"/>
    <cellStyle name="Normal 33 3 7" xfId="10660" xr:uid="{00000000-0005-0000-0000-0000FF290000}"/>
    <cellStyle name="Normal 33 4" xfId="10661" xr:uid="{00000000-0005-0000-0000-0000002A0000}"/>
    <cellStyle name="Normal 33 5" xfId="10662" xr:uid="{00000000-0005-0000-0000-0000012A0000}"/>
    <cellStyle name="Normal 33 5 2" xfId="10663" xr:uid="{00000000-0005-0000-0000-0000022A0000}"/>
    <cellStyle name="Normal 33 5 2 2" xfId="10664" xr:uid="{00000000-0005-0000-0000-0000032A0000}"/>
    <cellStyle name="Normal 33 5 2 3" xfId="10665" xr:uid="{00000000-0005-0000-0000-0000042A0000}"/>
    <cellStyle name="Normal 33 5 3" xfId="10666" xr:uid="{00000000-0005-0000-0000-0000052A0000}"/>
    <cellStyle name="Normal 33 5 4" xfId="10667" xr:uid="{00000000-0005-0000-0000-0000062A0000}"/>
    <cellStyle name="Normal 33 6" xfId="10668" xr:uid="{00000000-0005-0000-0000-0000072A0000}"/>
    <cellStyle name="Normal 33 6 2" xfId="10669" xr:uid="{00000000-0005-0000-0000-0000082A0000}"/>
    <cellStyle name="Normal 33 6 2 2" xfId="10670" xr:uid="{00000000-0005-0000-0000-0000092A0000}"/>
    <cellStyle name="Normal 33 6 2 3" xfId="10671" xr:uid="{00000000-0005-0000-0000-00000A2A0000}"/>
    <cellStyle name="Normal 33 6 3" xfId="10672" xr:uid="{00000000-0005-0000-0000-00000B2A0000}"/>
    <cellStyle name="Normal 33 6 4" xfId="10673" xr:uid="{00000000-0005-0000-0000-00000C2A0000}"/>
    <cellStyle name="Normal 33 7" xfId="10674" xr:uid="{00000000-0005-0000-0000-00000D2A0000}"/>
    <cellStyle name="Normal 33 7 2" xfId="10675" xr:uid="{00000000-0005-0000-0000-00000E2A0000}"/>
    <cellStyle name="Normal 33 7 2 2" xfId="10676" xr:uid="{00000000-0005-0000-0000-00000F2A0000}"/>
    <cellStyle name="Normal 33 7 2 3" xfId="10677" xr:uid="{00000000-0005-0000-0000-0000102A0000}"/>
    <cellStyle name="Normal 33 7 3" xfId="10678" xr:uid="{00000000-0005-0000-0000-0000112A0000}"/>
    <cellStyle name="Normal 33 7 4" xfId="10679" xr:uid="{00000000-0005-0000-0000-0000122A0000}"/>
    <cellStyle name="Normal 33 8" xfId="10680" xr:uid="{00000000-0005-0000-0000-0000132A0000}"/>
    <cellStyle name="Normal 33 8 2" xfId="10681" xr:uid="{00000000-0005-0000-0000-0000142A0000}"/>
    <cellStyle name="Normal 33 8 3" xfId="10682" xr:uid="{00000000-0005-0000-0000-0000152A0000}"/>
    <cellStyle name="Normal 33 9" xfId="10683" xr:uid="{00000000-0005-0000-0000-0000162A0000}"/>
    <cellStyle name="Normal 34" xfId="10684" xr:uid="{00000000-0005-0000-0000-0000172A0000}"/>
    <cellStyle name="Normal 34 2" xfId="10685" xr:uid="{00000000-0005-0000-0000-0000182A0000}"/>
    <cellStyle name="Normal 34 2 2" xfId="10686" xr:uid="{00000000-0005-0000-0000-0000192A0000}"/>
    <cellStyle name="Normal 34 3" xfId="10687" xr:uid="{00000000-0005-0000-0000-00001A2A0000}"/>
    <cellStyle name="Normal 35" xfId="10688" xr:uid="{00000000-0005-0000-0000-00001B2A0000}"/>
    <cellStyle name="Normal 35 2" xfId="10689" xr:uid="{00000000-0005-0000-0000-00001C2A0000}"/>
    <cellStyle name="Normal 36" xfId="10690" xr:uid="{00000000-0005-0000-0000-00001D2A0000}"/>
    <cellStyle name="Normal 36 2" xfId="10691" xr:uid="{00000000-0005-0000-0000-00001E2A0000}"/>
    <cellStyle name="Normal 37" xfId="10692" xr:uid="{00000000-0005-0000-0000-00001F2A0000}"/>
    <cellStyle name="Normal 37 10" xfId="10693" xr:uid="{00000000-0005-0000-0000-0000202A0000}"/>
    <cellStyle name="Normal 37 11" xfId="10694" xr:uid="{00000000-0005-0000-0000-0000212A0000}"/>
    <cellStyle name="Normal 37 2" xfId="10695" xr:uid="{00000000-0005-0000-0000-0000222A0000}"/>
    <cellStyle name="Normal 37 2 10" xfId="10696" xr:uid="{00000000-0005-0000-0000-0000232A0000}"/>
    <cellStyle name="Normal 37 2 2" xfId="10697" xr:uid="{00000000-0005-0000-0000-0000242A0000}"/>
    <cellStyle name="Normal 37 2 2 2" xfId="10698" xr:uid="{00000000-0005-0000-0000-0000252A0000}"/>
    <cellStyle name="Normal 37 2 2 2 2" xfId="10699" xr:uid="{00000000-0005-0000-0000-0000262A0000}"/>
    <cellStyle name="Normal 37 2 2 2 2 2" xfId="10700" xr:uid="{00000000-0005-0000-0000-0000272A0000}"/>
    <cellStyle name="Normal 37 2 2 2 2 3" xfId="10701" xr:uid="{00000000-0005-0000-0000-0000282A0000}"/>
    <cellStyle name="Normal 37 2 2 2 3" xfId="10702" xr:uid="{00000000-0005-0000-0000-0000292A0000}"/>
    <cellStyle name="Normal 37 2 2 2 4" xfId="10703" xr:uid="{00000000-0005-0000-0000-00002A2A0000}"/>
    <cellStyle name="Normal 37 2 2 3" xfId="10704" xr:uid="{00000000-0005-0000-0000-00002B2A0000}"/>
    <cellStyle name="Normal 37 2 2 3 2" xfId="10705" xr:uid="{00000000-0005-0000-0000-00002C2A0000}"/>
    <cellStyle name="Normal 37 2 2 3 2 2" xfId="10706" xr:uid="{00000000-0005-0000-0000-00002D2A0000}"/>
    <cellStyle name="Normal 37 2 2 3 2 3" xfId="10707" xr:uid="{00000000-0005-0000-0000-00002E2A0000}"/>
    <cellStyle name="Normal 37 2 2 3 3" xfId="10708" xr:uid="{00000000-0005-0000-0000-00002F2A0000}"/>
    <cellStyle name="Normal 37 2 2 3 4" xfId="10709" xr:uid="{00000000-0005-0000-0000-0000302A0000}"/>
    <cellStyle name="Normal 37 2 2 4" xfId="10710" xr:uid="{00000000-0005-0000-0000-0000312A0000}"/>
    <cellStyle name="Normal 37 2 2 4 2" xfId="10711" xr:uid="{00000000-0005-0000-0000-0000322A0000}"/>
    <cellStyle name="Normal 37 2 2 4 2 2" xfId="10712" xr:uid="{00000000-0005-0000-0000-0000332A0000}"/>
    <cellStyle name="Normal 37 2 2 4 2 3" xfId="10713" xr:uid="{00000000-0005-0000-0000-0000342A0000}"/>
    <cellStyle name="Normal 37 2 2 4 3" xfId="10714" xr:uid="{00000000-0005-0000-0000-0000352A0000}"/>
    <cellStyle name="Normal 37 2 2 4 4" xfId="10715" xr:uid="{00000000-0005-0000-0000-0000362A0000}"/>
    <cellStyle name="Normal 37 2 2 5" xfId="10716" xr:uid="{00000000-0005-0000-0000-0000372A0000}"/>
    <cellStyle name="Normal 37 2 2 5 2" xfId="10717" xr:uid="{00000000-0005-0000-0000-0000382A0000}"/>
    <cellStyle name="Normal 37 2 2 5 3" xfId="10718" xr:uid="{00000000-0005-0000-0000-0000392A0000}"/>
    <cellStyle name="Normal 37 2 2 6" xfId="10719" xr:uid="{00000000-0005-0000-0000-00003A2A0000}"/>
    <cellStyle name="Normal 37 2 2 7" xfId="10720" xr:uid="{00000000-0005-0000-0000-00003B2A0000}"/>
    <cellStyle name="Normal 37 2 3" xfId="10721" xr:uid="{00000000-0005-0000-0000-00003C2A0000}"/>
    <cellStyle name="Normal 37 2 4" xfId="10722" xr:uid="{00000000-0005-0000-0000-00003D2A0000}"/>
    <cellStyle name="Normal 37 2 4 2" xfId="10723" xr:uid="{00000000-0005-0000-0000-00003E2A0000}"/>
    <cellStyle name="Normal 37 2 4 2 2" xfId="10724" xr:uid="{00000000-0005-0000-0000-00003F2A0000}"/>
    <cellStyle name="Normal 37 2 4 2 3" xfId="10725" xr:uid="{00000000-0005-0000-0000-0000402A0000}"/>
    <cellStyle name="Normal 37 2 4 3" xfId="10726" xr:uid="{00000000-0005-0000-0000-0000412A0000}"/>
    <cellStyle name="Normal 37 2 4 4" xfId="10727" xr:uid="{00000000-0005-0000-0000-0000422A0000}"/>
    <cellStyle name="Normal 37 2 5" xfId="10728" xr:uid="{00000000-0005-0000-0000-0000432A0000}"/>
    <cellStyle name="Normal 37 2 5 2" xfId="10729" xr:uid="{00000000-0005-0000-0000-0000442A0000}"/>
    <cellStyle name="Normal 37 2 5 2 2" xfId="10730" xr:uid="{00000000-0005-0000-0000-0000452A0000}"/>
    <cellStyle name="Normal 37 2 5 2 3" xfId="10731" xr:uid="{00000000-0005-0000-0000-0000462A0000}"/>
    <cellStyle name="Normal 37 2 5 3" xfId="10732" xr:uid="{00000000-0005-0000-0000-0000472A0000}"/>
    <cellStyle name="Normal 37 2 5 4" xfId="10733" xr:uid="{00000000-0005-0000-0000-0000482A0000}"/>
    <cellStyle name="Normal 37 2 6" xfId="10734" xr:uid="{00000000-0005-0000-0000-0000492A0000}"/>
    <cellStyle name="Normal 37 2 6 2" xfId="10735" xr:uid="{00000000-0005-0000-0000-00004A2A0000}"/>
    <cellStyle name="Normal 37 2 6 2 2" xfId="10736" xr:uid="{00000000-0005-0000-0000-00004B2A0000}"/>
    <cellStyle name="Normal 37 2 6 2 3" xfId="10737" xr:uid="{00000000-0005-0000-0000-00004C2A0000}"/>
    <cellStyle name="Normal 37 2 6 3" xfId="10738" xr:uid="{00000000-0005-0000-0000-00004D2A0000}"/>
    <cellStyle name="Normal 37 2 6 4" xfId="10739" xr:uid="{00000000-0005-0000-0000-00004E2A0000}"/>
    <cellStyle name="Normal 37 2 7" xfId="10740" xr:uid="{00000000-0005-0000-0000-00004F2A0000}"/>
    <cellStyle name="Normal 37 2 7 2" xfId="10741" xr:uid="{00000000-0005-0000-0000-0000502A0000}"/>
    <cellStyle name="Normal 37 2 7 3" xfId="10742" xr:uid="{00000000-0005-0000-0000-0000512A0000}"/>
    <cellStyle name="Normal 37 2 8" xfId="10743" xr:uid="{00000000-0005-0000-0000-0000522A0000}"/>
    <cellStyle name="Normal 37 2 9" xfId="10744" xr:uid="{00000000-0005-0000-0000-0000532A0000}"/>
    <cellStyle name="Normal 37 3" xfId="10745" xr:uid="{00000000-0005-0000-0000-0000542A0000}"/>
    <cellStyle name="Normal 37 3 2" xfId="10746" xr:uid="{00000000-0005-0000-0000-0000552A0000}"/>
    <cellStyle name="Normal 37 3 2 2" xfId="10747" xr:uid="{00000000-0005-0000-0000-0000562A0000}"/>
    <cellStyle name="Normal 37 3 2 2 2" xfId="10748" xr:uid="{00000000-0005-0000-0000-0000572A0000}"/>
    <cellStyle name="Normal 37 3 2 2 3" xfId="10749" xr:uid="{00000000-0005-0000-0000-0000582A0000}"/>
    <cellStyle name="Normal 37 3 2 3" xfId="10750" xr:uid="{00000000-0005-0000-0000-0000592A0000}"/>
    <cellStyle name="Normal 37 3 2 4" xfId="10751" xr:uid="{00000000-0005-0000-0000-00005A2A0000}"/>
    <cellStyle name="Normal 37 3 2 5" xfId="10752" xr:uid="{00000000-0005-0000-0000-00005B2A0000}"/>
    <cellStyle name="Normal 37 3 3" xfId="10753" xr:uid="{00000000-0005-0000-0000-00005C2A0000}"/>
    <cellStyle name="Normal 37 3 3 2" xfId="10754" xr:uid="{00000000-0005-0000-0000-00005D2A0000}"/>
    <cellStyle name="Normal 37 3 3 2 2" xfId="10755" xr:uid="{00000000-0005-0000-0000-00005E2A0000}"/>
    <cellStyle name="Normal 37 3 3 2 3" xfId="10756" xr:uid="{00000000-0005-0000-0000-00005F2A0000}"/>
    <cellStyle name="Normal 37 3 3 3" xfId="10757" xr:uid="{00000000-0005-0000-0000-0000602A0000}"/>
    <cellStyle name="Normal 37 3 3 4" xfId="10758" xr:uid="{00000000-0005-0000-0000-0000612A0000}"/>
    <cellStyle name="Normal 37 3 4" xfId="10759" xr:uid="{00000000-0005-0000-0000-0000622A0000}"/>
    <cellStyle name="Normal 37 3 4 2" xfId="10760" xr:uid="{00000000-0005-0000-0000-0000632A0000}"/>
    <cellStyle name="Normal 37 3 4 2 2" xfId="10761" xr:uid="{00000000-0005-0000-0000-0000642A0000}"/>
    <cellStyle name="Normal 37 3 4 2 3" xfId="10762" xr:uid="{00000000-0005-0000-0000-0000652A0000}"/>
    <cellStyle name="Normal 37 3 4 3" xfId="10763" xr:uid="{00000000-0005-0000-0000-0000662A0000}"/>
    <cellStyle name="Normal 37 3 4 4" xfId="10764" xr:uid="{00000000-0005-0000-0000-0000672A0000}"/>
    <cellStyle name="Normal 37 3 5" xfId="10765" xr:uid="{00000000-0005-0000-0000-0000682A0000}"/>
    <cellStyle name="Normal 37 3 5 2" xfId="10766" xr:uid="{00000000-0005-0000-0000-0000692A0000}"/>
    <cellStyle name="Normal 37 3 5 3" xfId="10767" xr:uid="{00000000-0005-0000-0000-00006A2A0000}"/>
    <cellStyle name="Normal 37 3 6" xfId="10768" xr:uid="{00000000-0005-0000-0000-00006B2A0000}"/>
    <cellStyle name="Normal 37 3 7" xfId="10769" xr:uid="{00000000-0005-0000-0000-00006C2A0000}"/>
    <cellStyle name="Normal 37 4" xfId="10770" xr:uid="{00000000-0005-0000-0000-00006D2A0000}"/>
    <cellStyle name="Normal 37 5" xfId="10771" xr:uid="{00000000-0005-0000-0000-00006E2A0000}"/>
    <cellStyle name="Normal 37 5 2" xfId="10772" xr:uid="{00000000-0005-0000-0000-00006F2A0000}"/>
    <cellStyle name="Normal 37 5 2 2" xfId="10773" xr:uid="{00000000-0005-0000-0000-0000702A0000}"/>
    <cellStyle name="Normal 37 5 2 3" xfId="10774" xr:uid="{00000000-0005-0000-0000-0000712A0000}"/>
    <cellStyle name="Normal 37 5 3" xfId="10775" xr:uid="{00000000-0005-0000-0000-0000722A0000}"/>
    <cellStyle name="Normal 37 5 4" xfId="10776" xr:uid="{00000000-0005-0000-0000-0000732A0000}"/>
    <cellStyle name="Normal 37 6" xfId="10777" xr:uid="{00000000-0005-0000-0000-0000742A0000}"/>
    <cellStyle name="Normal 37 6 2" xfId="10778" xr:uid="{00000000-0005-0000-0000-0000752A0000}"/>
    <cellStyle name="Normal 37 6 2 2" xfId="10779" xr:uid="{00000000-0005-0000-0000-0000762A0000}"/>
    <cellStyle name="Normal 37 6 2 3" xfId="10780" xr:uid="{00000000-0005-0000-0000-0000772A0000}"/>
    <cellStyle name="Normal 37 6 3" xfId="10781" xr:uid="{00000000-0005-0000-0000-0000782A0000}"/>
    <cellStyle name="Normal 37 6 4" xfId="10782" xr:uid="{00000000-0005-0000-0000-0000792A0000}"/>
    <cellStyle name="Normal 37 7" xfId="10783" xr:uid="{00000000-0005-0000-0000-00007A2A0000}"/>
    <cellStyle name="Normal 37 7 2" xfId="10784" xr:uid="{00000000-0005-0000-0000-00007B2A0000}"/>
    <cellStyle name="Normal 37 7 2 2" xfId="10785" xr:uid="{00000000-0005-0000-0000-00007C2A0000}"/>
    <cellStyle name="Normal 37 7 2 3" xfId="10786" xr:uid="{00000000-0005-0000-0000-00007D2A0000}"/>
    <cellStyle name="Normal 37 7 3" xfId="10787" xr:uid="{00000000-0005-0000-0000-00007E2A0000}"/>
    <cellStyle name="Normal 37 7 4" xfId="10788" xr:uid="{00000000-0005-0000-0000-00007F2A0000}"/>
    <cellStyle name="Normal 37 8" xfId="10789" xr:uid="{00000000-0005-0000-0000-0000802A0000}"/>
    <cellStyle name="Normal 37 8 2" xfId="10790" xr:uid="{00000000-0005-0000-0000-0000812A0000}"/>
    <cellStyle name="Normal 37 8 3" xfId="10791" xr:uid="{00000000-0005-0000-0000-0000822A0000}"/>
    <cellStyle name="Normal 37 9" xfId="10792" xr:uid="{00000000-0005-0000-0000-0000832A0000}"/>
    <cellStyle name="Normal 38" xfId="10793" xr:uid="{00000000-0005-0000-0000-0000842A0000}"/>
    <cellStyle name="Normal 38 10" xfId="10794" xr:uid="{00000000-0005-0000-0000-0000852A0000}"/>
    <cellStyle name="Normal 38 11" xfId="10795" xr:uid="{00000000-0005-0000-0000-0000862A0000}"/>
    <cellStyle name="Normal 38 12" xfId="10796" xr:uid="{00000000-0005-0000-0000-0000872A0000}"/>
    <cellStyle name="Normal 38 2" xfId="10797" xr:uid="{00000000-0005-0000-0000-0000882A0000}"/>
    <cellStyle name="Normal 38 2 10" xfId="10798" xr:uid="{00000000-0005-0000-0000-0000892A0000}"/>
    <cellStyle name="Normal 38 2 2" xfId="10799" xr:uid="{00000000-0005-0000-0000-00008A2A0000}"/>
    <cellStyle name="Normal 38 2 2 2" xfId="10800" xr:uid="{00000000-0005-0000-0000-00008B2A0000}"/>
    <cellStyle name="Normal 38 2 2 2 2" xfId="10801" xr:uid="{00000000-0005-0000-0000-00008C2A0000}"/>
    <cellStyle name="Normal 38 2 2 2 2 2" xfId="10802" xr:uid="{00000000-0005-0000-0000-00008D2A0000}"/>
    <cellStyle name="Normal 38 2 2 2 2 3" xfId="10803" xr:uid="{00000000-0005-0000-0000-00008E2A0000}"/>
    <cellStyle name="Normal 38 2 2 2 3" xfId="10804" xr:uid="{00000000-0005-0000-0000-00008F2A0000}"/>
    <cellStyle name="Normal 38 2 2 2 4" xfId="10805" xr:uid="{00000000-0005-0000-0000-0000902A0000}"/>
    <cellStyle name="Normal 38 2 2 3" xfId="10806" xr:uid="{00000000-0005-0000-0000-0000912A0000}"/>
    <cellStyle name="Normal 38 2 2 3 2" xfId="10807" xr:uid="{00000000-0005-0000-0000-0000922A0000}"/>
    <cellStyle name="Normal 38 2 2 3 2 2" xfId="10808" xr:uid="{00000000-0005-0000-0000-0000932A0000}"/>
    <cellStyle name="Normal 38 2 2 3 2 3" xfId="10809" xr:uid="{00000000-0005-0000-0000-0000942A0000}"/>
    <cellStyle name="Normal 38 2 2 3 3" xfId="10810" xr:uid="{00000000-0005-0000-0000-0000952A0000}"/>
    <cellStyle name="Normal 38 2 2 3 4" xfId="10811" xr:uid="{00000000-0005-0000-0000-0000962A0000}"/>
    <cellStyle name="Normal 38 2 2 4" xfId="10812" xr:uid="{00000000-0005-0000-0000-0000972A0000}"/>
    <cellStyle name="Normal 38 2 2 4 2" xfId="10813" xr:uid="{00000000-0005-0000-0000-0000982A0000}"/>
    <cellStyle name="Normal 38 2 2 4 2 2" xfId="10814" xr:uid="{00000000-0005-0000-0000-0000992A0000}"/>
    <cellStyle name="Normal 38 2 2 4 2 3" xfId="10815" xr:uid="{00000000-0005-0000-0000-00009A2A0000}"/>
    <cellStyle name="Normal 38 2 2 4 3" xfId="10816" xr:uid="{00000000-0005-0000-0000-00009B2A0000}"/>
    <cellStyle name="Normal 38 2 2 4 4" xfId="10817" xr:uid="{00000000-0005-0000-0000-00009C2A0000}"/>
    <cellStyle name="Normal 38 2 2 5" xfId="10818" xr:uid="{00000000-0005-0000-0000-00009D2A0000}"/>
    <cellStyle name="Normal 38 2 2 5 2" xfId="10819" xr:uid="{00000000-0005-0000-0000-00009E2A0000}"/>
    <cellStyle name="Normal 38 2 2 5 3" xfId="10820" xr:uid="{00000000-0005-0000-0000-00009F2A0000}"/>
    <cellStyle name="Normal 38 2 2 6" xfId="10821" xr:uid="{00000000-0005-0000-0000-0000A02A0000}"/>
    <cellStyle name="Normal 38 2 2 7" xfId="10822" xr:uid="{00000000-0005-0000-0000-0000A12A0000}"/>
    <cellStyle name="Normal 38 2 3" xfId="10823" xr:uid="{00000000-0005-0000-0000-0000A22A0000}"/>
    <cellStyle name="Normal 38 2 4" xfId="10824" xr:uid="{00000000-0005-0000-0000-0000A32A0000}"/>
    <cellStyle name="Normal 38 2 4 2" xfId="10825" xr:uid="{00000000-0005-0000-0000-0000A42A0000}"/>
    <cellStyle name="Normal 38 2 4 2 2" xfId="10826" xr:uid="{00000000-0005-0000-0000-0000A52A0000}"/>
    <cellStyle name="Normal 38 2 4 2 3" xfId="10827" xr:uid="{00000000-0005-0000-0000-0000A62A0000}"/>
    <cellStyle name="Normal 38 2 4 3" xfId="10828" xr:uid="{00000000-0005-0000-0000-0000A72A0000}"/>
    <cellStyle name="Normal 38 2 4 4" xfId="10829" xr:uid="{00000000-0005-0000-0000-0000A82A0000}"/>
    <cellStyle name="Normal 38 2 5" xfId="10830" xr:uid="{00000000-0005-0000-0000-0000A92A0000}"/>
    <cellStyle name="Normal 38 2 5 2" xfId="10831" xr:uid="{00000000-0005-0000-0000-0000AA2A0000}"/>
    <cellStyle name="Normal 38 2 5 2 2" xfId="10832" xr:uid="{00000000-0005-0000-0000-0000AB2A0000}"/>
    <cellStyle name="Normal 38 2 5 2 3" xfId="10833" xr:uid="{00000000-0005-0000-0000-0000AC2A0000}"/>
    <cellStyle name="Normal 38 2 5 3" xfId="10834" xr:uid="{00000000-0005-0000-0000-0000AD2A0000}"/>
    <cellStyle name="Normal 38 2 5 4" xfId="10835" xr:uid="{00000000-0005-0000-0000-0000AE2A0000}"/>
    <cellStyle name="Normal 38 2 6" xfId="10836" xr:uid="{00000000-0005-0000-0000-0000AF2A0000}"/>
    <cellStyle name="Normal 38 2 6 2" xfId="10837" xr:uid="{00000000-0005-0000-0000-0000B02A0000}"/>
    <cellStyle name="Normal 38 2 6 2 2" xfId="10838" xr:uid="{00000000-0005-0000-0000-0000B12A0000}"/>
    <cellStyle name="Normal 38 2 6 2 3" xfId="10839" xr:uid="{00000000-0005-0000-0000-0000B22A0000}"/>
    <cellStyle name="Normal 38 2 6 3" xfId="10840" xr:uid="{00000000-0005-0000-0000-0000B32A0000}"/>
    <cellStyle name="Normal 38 2 6 4" xfId="10841" xr:uid="{00000000-0005-0000-0000-0000B42A0000}"/>
    <cellStyle name="Normal 38 2 7" xfId="10842" xr:uid="{00000000-0005-0000-0000-0000B52A0000}"/>
    <cellStyle name="Normal 38 2 7 2" xfId="10843" xr:uid="{00000000-0005-0000-0000-0000B62A0000}"/>
    <cellStyle name="Normal 38 2 7 3" xfId="10844" xr:uid="{00000000-0005-0000-0000-0000B72A0000}"/>
    <cellStyle name="Normal 38 2 8" xfId="10845" xr:uid="{00000000-0005-0000-0000-0000B82A0000}"/>
    <cellStyle name="Normal 38 2 9" xfId="10846" xr:uid="{00000000-0005-0000-0000-0000B92A0000}"/>
    <cellStyle name="Normal 38 3" xfId="10847" xr:uid="{00000000-0005-0000-0000-0000BA2A0000}"/>
    <cellStyle name="Normal 38 3 2" xfId="10848" xr:uid="{00000000-0005-0000-0000-0000BB2A0000}"/>
    <cellStyle name="Normal 38 3 2 2" xfId="10849" xr:uid="{00000000-0005-0000-0000-0000BC2A0000}"/>
    <cellStyle name="Normal 38 3 2 2 2" xfId="10850" xr:uid="{00000000-0005-0000-0000-0000BD2A0000}"/>
    <cellStyle name="Normal 38 3 2 2 3" xfId="10851" xr:uid="{00000000-0005-0000-0000-0000BE2A0000}"/>
    <cellStyle name="Normal 38 3 2 3" xfId="10852" xr:uid="{00000000-0005-0000-0000-0000BF2A0000}"/>
    <cellStyle name="Normal 38 3 2 4" xfId="10853" xr:uid="{00000000-0005-0000-0000-0000C02A0000}"/>
    <cellStyle name="Normal 38 3 2 5" xfId="10854" xr:uid="{00000000-0005-0000-0000-0000C12A0000}"/>
    <cellStyle name="Normal 38 3 3" xfId="10855" xr:uid="{00000000-0005-0000-0000-0000C22A0000}"/>
    <cellStyle name="Normal 38 3 3 2" xfId="10856" xr:uid="{00000000-0005-0000-0000-0000C32A0000}"/>
    <cellStyle name="Normal 38 3 3 2 2" xfId="10857" xr:uid="{00000000-0005-0000-0000-0000C42A0000}"/>
    <cellStyle name="Normal 38 3 3 2 3" xfId="10858" xr:uid="{00000000-0005-0000-0000-0000C52A0000}"/>
    <cellStyle name="Normal 38 3 3 3" xfId="10859" xr:uid="{00000000-0005-0000-0000-0000C62A0000}"/>
    <cellStyle name="Normal 38 3 3 4" xfId="10860" xr:uid="{00000000-0005-0000-0000-0000C72A0000}"/>
    <cellStyle name="Normal 38 3 4" xfId="10861" xr:uid="{00000000-0005-0000-0000-0000C82A0000}"/>
    <cellStyle name="Normal 38 3 4 2" xfId="10862" xr:uid="{00000000-0005-0000-0000-0000C92A0000}"/>
    <cellStyle name="Normal 38 3 4 2 2" xfId="10863" xr:uid="{00000000-0005-0000-0000-0000CA2A0000}"/>
    <cellStyle name="Normal 38 3 4 2 3" xfId="10864" xr:uid="{00000000-0005-0000-0000-0000CB2A0000}"/>
    <cellStyle name="Normal 38 3 4 3" xfId="10865" xr:uid="{00000000-0005-0000-0000-0000CC2A0000}"/>
    <cellStyle name="Normal 38 3 4 4" xfId="10866" xr:uid="{00000000-0005-0000-0000-0000CD2A0000}"/>
    <cellStyle name="Normal 38 3 5" xfId="10867" xr:uid="{00000000-0005-0000-0000-0000CE2A0000}"/>
    <cellStyle name="Normal 38 3 5 2" xfId="10868" xr:uid="{00000000-0005-0000-0000-0000CF2A0000}"/>
    <cellStyle name="Normal 38 3 5 3" xfId="10869" xr:uid="{00000000-0005-0000-0000-0000D02A0000}"/>
    <cellStyle name="Normal 38 3 6" xfId="10870" xr:uid="{00000000-0005-0000-0000-0000D12A0000}"/>
    <cellStyle name="Normal 38 3 7" xfId="10871" xr:uid="{00000000-0005-0000-0000-0000D22A0000}"/>
    <cellStyle name="Normal 38 4" xfId="10872" xr:uid="{00000000-0005-0000-0000-0000D32A0000}"/>
    <cellStyle name="Normal 38 5" xfId="10873" xr:uid="{00000000-0005-0000-0000-0000D42A0000}"/>
    <cellStyle name="Normal 38 5 2" xfId="10874" xr:uid="{00000000-0005-0000-0000-0000D52A0000}"/>
    <cellStyle name="Normal 38 5 2 2" xfId="10875" xr:uid="{00000000-0005-0000-0000-0000D62A0000}"/>
    <cellStyle name="Normal 38 5 2 3" xfId="10876" xr:uid="{00000000-0005-0000-0000-0000D72A0000}"/>
    <cellStyle name="Normal 38 5 3" xfId="10877" xr:uid="{00000000-0005-0000-0000-0000D82A0000}"/>
    <cellStyle name="Normal 38 5 4" xfId="10878" xr:uid="{00000000-0005-0000-0000-0000D92A0000}"/>
    <cellStyle name="Normal 38 6" xfId="10879" xr:uid="{00000000-0005-0000-0000-0000DA2A0000}"/>
    <cellStyle name="Normal 38 6 2" xfId="10880" xr:uid="{00000000-0005-0000-0000-0000DB2A0000}"/>
    <cellStyle name="Normal 38 6 2 2" xfId="10881" xr:uid="{00000000-0005-0000-0000-0000DC2A0000}"/>
    <cellStyle name="Normal 38 6 2 3" xfId="10882" xr:uid="{00000000-0005-0000-0000-0000DD2A0000}"/>
    <cellStyle name="Normal 38 6 3" xfId="10883" xr:uid="{00000000-0005-0000-0000-0000DE2A0000}"/>
    <cellStyle name="Normal 38 6 4" xfId="10884" xr:uid="{00000000-0005-0000-0000-0000DF2A0000}"/>
    <cellStyle name="Normal 38 7" xfId="10885" xr:uid="{00000000-0005-0000-0000-0000E02A0000}"/>
    <cellStyle name="Normal 38 7 2" xfId="10886" xr:uid="{00000000-0005-0000-0000-0000E12A0000}"/>
    <cellStyle name="Normal 38 7 2 2" xfId="10887" xr:uid="{00000000-0005-0000-0000-0000E22A0000}"/>
    <cellStyle name="Normal 38 7 2 3" xfId="10888" xr:uid="{00000000-0005-0000-0000-0000E32A0000}"/>
    <cellStyle name="Normal 38 7 3" xfId="10889" xr:uid="{00000000-0005-0000-0000-0000E42A0000}"/>
    <cellStyle name="Normal 38 7 4" xfId="10890" xr:uid="{00000000-0005-0000-0000-0000E52A0000}"/>
    <cellStyle name="Normal 38 8" xfId="10891" xr:uid="{00000000-0005-0000-0000-0000E62A0000}"/>
    <cellStyle name="Normal 38 8 2" xfId="10892" xr:uid="{00000000-0005-0000-0000-0000E72A0000}"/>
    <cellStyle name="Normal 38 8 3" xfId="10893" xr:uid="{00000000-0005-0000-0000-0000E82A0000}"/>
    <cellStyle name="Normal 38 9" xfId="10894" xr:uid="{00000000-0005-0000-0000-0000E92A0000}"/>
    <cellStyle name="Normal 39" xfId="10895" xr:uid="{00000000-0005-0000-0000-0000EA2A0000}"/>
    <cellStyle name="Normal 39 10" xfId="10896" xr:uid="{00000000-0005-0000-0000-0000EB2A0000}"/>
    <cellStyle name="Normal 39 11" xfId="10897" xr:uid="{00000000-0005-0000-0000-0000EC2A0000}"/>
    <cellStyle name="Normal 39 2" xfId="10898" xr:uid="{00000000-0005-0000-0000-0000ED2A0000}"/>
    <cellStyle name="Normal 39 2 10" xfId="10899" xr:uid="{00000000-0005-0000-0000-0000EE2A0000}"/>
    <cellStyle name="Normal 39 2 11" xfId="10900" xr:uid="{00000000-0005-0000-0000-0000EF2A0000}"/>
    <cellStyle name="Normal 39 2 2" xfId="10901" xr:uid="{00000000-0005-0000-0000-0000F02A0000}"/>
    <cellStyle name="Normal 39 2 2 2" xfId="10902" xr:uid="{00000000-0005-0000-0000-0000F12A0000}"/>
    <cellStyle name="Normal 39 2 2 3" xfId="10903" xr:uid="{00000000-0005-0000-0000-0000F22A0000}"/>
    <cellStyle name="Normal 39 2 2 3 2" xfId="10904" xr:uid="{00000000-0005-0000-0000-0000F32A0000}"/>
    <cellStyle name="Normal 39 2 2 3 2 2" xfId="10905" xr:uid="{00000000-0005-0000-0000-0000F42A0000}"/>
    <cellStyle name="Normal 39 2 2 3 2 3" xfId="10906" xr:uid="{00000000-0005-0000-0000-0000F52A0000}"/>
    <cellStyle name="Normal 39 2 2 3 3" xfId="10907" xr:uid="{00000000-0005-0000-0000-0000F62A0000}"/>
    <cellStyle name="Normal 39 2 2 3 4" xfId="10908" xr:uid="{00000000-0005-0000-0000-0000F72A0000}"/>
    <cellStyle name="Normal 39 2 2 4" xfId="10909" xr:uid="{00000000-0005-0000-0000-0000F82A0000}"/>
    <cellStyle name="Normal 39 2 2 4 2" xfId="10910" xr:uid="{00000000-0005-0000-0000-0000F92A0000}"/>
    <cellStyle name="Normal 39 2 2 4 2 2" xfId="10911" xr:uid="{00000000-0005-0000-0000-0000FA2A0000}"/>
    <cellStyle name="Normal 39 2 2 4 2 3" xfId="10912" xr:uid="{00000000-0005-0000-0000-0000FB2A0000}"/>
    <cellStyle name="Normal 39 2 2 4 3" xfId="10913" xr:uid="{00000000-0005-0000-0000-0000FC2A0000}"/>
    <cellStyle name="Normal 39 2 2 4 4" xfId="10914" xr:uid="{00000000-0005-0000-0000-0000FD2A0000}"/>
    <cellStyle name="Normal 39 2 2 5" xfId="10915" xr:uid="{00000000-0005-0000-0000-0000FE2A0000}"/>
    <cellStyle name="Normal 39 2 2 5 2" xfId="10916" xr:uid="{00000000-0005-0000-0000-0000FF2A0000}"/>
    <cellStyle name="Normal 39 2 2 5 2 2" xfId="10917" xr:uid="{00000000-0005-0000-0000-0000002B0000}"/>
    <cellStyle name="Normal 39 2 2 5 2 3" xfId="10918" xr:uid="{00000000-0005-0000-0000-0000012B0000}"/>
    <cellStyle name="Normal 39 2 2 5 3" xfId="10919" xr:uid="{00000000-0005-0000-0000-0000022B0000}"/>
    <cellStyle name="Normal 39 2 2 5 4" xfId="10920" xr:uid="{00000000-0005-0000-0000-0000032B0000}"/>
    <cellStyle name="Normal 39 2 2 6" xfId="10921" xr:uid="{00000000-0005-0000-0000-0000042B0000}"/>
    <cellStyle name="Normal 39 2 2 6 2" xfId="10922" xr:uid="{00000000-0005-0000-0000-0000052B0000}"/>
    <cellStyle name="Normal 39 2 2 6 3" xfId="10923" xr:uid="{00000000-0005-0000-0000-0000062B0000}"/>
    <cellStyle name="Normal 39 2 2 7" xfId="10924" xr:uid="{00000000-0005-0000-0000-0000072B0000}"/>
    <cellStyle name="Normal 39 2 2 8" xfId="10925" xr:uid="{00000000-0005-0000-0000-0000082B0000}"/>
    <cellStyle name="Normal 39 2 3" xfId="10926" xr:uid="{00000000-0005-0000-0000-0000092B0000}"/>
    <cellStyle name="Normal 39 2 3 2" xfId="10927" xr:uid="{00000000-0005-0000-0000-00000A2B0000}"/>
    <cellStyle name="Normal 39 2 3 2 2" xfId="10928" xr:uid="{00000000-0005-0000-0000-00000B2B0000}"/>
    <cellStyle name="Normal 39 2 3 2 2 2" xfId="10929" xr:uid="{00000000-0005-0000-0000-00000C2B0000}"/>
    <cellStyle name="Normal 39 2 3 2 2 3" xfId="10930" xr:uid="{00000000-0005-0000-0000-00000D2B0000}"/>
    <cellStyle name="Normal 39 2 3 2 3" xfId="10931" xr:uid="{00000000-0005-0000-0000-00000E2B0000}"/>
    <cellStyle name="Normal 39 2 3 2 4" xfId="10932" xr:uid="{00000000-0005-0000-0000-00000F2B0000}"/>
    <cellStyle name="Normal 39 2 3 3" xfId="10933" xr:uid="{00000000-0005-0000-0000-0000102B0000}"/>
    <cellStyle name="Normal 39 2 3 3 2" xfId="10934" xr:uid="{00000000-0005-0000-0000-0000112B0000}"/>
    <cellStyle name="Normal 39 2 3 3 2 2" xfId="10935" xr:uid="{00000000-0005-0000-0000-0000122B0000}"/>
    <cellStyle name="Normal 39 2 3 3 2 3" xfId="10936" xr:uid="{00000000-0005-0000-0000-0000132B0000}"/>
    <cellStyle name="Normal 39 2 3 3 3" xfId="10937" xr:uid="{00000000-0005-0000-0000-0000142B0000}"/>
    <cellStyle name="Normal 39 2 3 3 4" xfId="10938" xr:uid="{00000000-0005-0000-0000-0000152B0000}"/>
    <cellStyle name="Normal 39 2 3 4" xfId="10939" xr:uid="{00000000-0005-0000-0000-0000162B0000}"/>
    <cellStyle name="Normal 39 2 3 4 2" xfId="10940" xr:uid="{00000000-0005-0000-0000-0000172B0000}"/>
    <cellStyle name="Normal 39 2 3 4 2 2" xfId="10941" xr:uid="{00000000-0005-0000-0000-0000182B0000}"/>
    <cellStyle name="Normal 39 2 3 4 2 3" xfId="10942" xr:uid="{00000000-0005-0000-0000-0000192B0000}"/>
    <cellStyle name="Normal 39 2 3 4 3" xfId="10943" xr:uid="{00000000-0005-0000-0000-00001A2B0000}"/>
    <cellStyle name="Normal 39 2 3 4 4" xfId="10944" xr:uid="{00000000-0005-0000-0000-00001B2B0000}"/>
    <cellStyle name="Normal 39 2 3 5" xfId="10945" xr:uid="{00000000-0005-0000-0000-00001C2B0000}"/>
    <cellStyle name="Normal 39 2 3 5 2" xfId="10946" xr:uid="{00000000-0005-0000-0000-00001D2B0000}"/>
    <cellStyle name="Normal 39 2 3 5 3" xfId="10947" xr:uid="{00000000-0005-0000-0000-00001E2B0000}"/>
    <cellStyle name="Normal 39 2 3 6" xfId="10948" xr:uid="{00000000-0005-0000-0000-00001F2B0000}"/>
    <cellStyle name="Normal 39 2 3 7" xfId="10949" xr:uid="{00000000-0005-0000-0000-0000202B0000}"/>
    <cellStyle name="Normal 39 2 4" xfId="10950" xr:uid="{00000000-0005-0000-0000-0000212B0000}"/>
    <cellStyle name="Normal 39 2 5" xfId="10951" xr:uid="{00000000-0005-0000-0000-0000222B0000}"/>
    <cellStyle name="Normal 39 2 5 2" xfId="10952" xr:uid="{00000000-0005-0000-0000-0000232B0000}"/>
    <cellStyle name="Normal 39 2 5 2 2" xfId="10953" xr:uid="{00000000-0005-0000-0000-0000242B0000}"/>
    <cellStyle name="Normal 39 2 5 2 3" xfId="10954" xr:uid="{00000000-0005-0000-0000-0000252B0000}"/>
    <cellStyle name="Normal 39 2 5 3" xfId="10955" xr:uid="{00000000-0005-0000-0000-0000262B0000}"/>
    <cellStyle name="Normal 39 2 5 4" xfId="10956" xr:uid="{00000000-0005-0000-0000-0000272B0000}"/>
    <cellStyle name="Normal 39 2 6" xfId="10957" xr:uid="{00000000-0005-0000-0000-0000282B0000}"/>
    <cellStyle name="Normal 39 2 6 2" xfId="10958" xr:uid="{00000000-0005-0000-0000-0000292B0000}"/>
    <cellStyle name="Normal 39 2 6 2 2" xfId="10959" xr:uid="{00000000-0005-0000-0000-00002A2B0000}"/>
    <cellStyle name="Normal 39 2 6 2 3" xfId="10960" xr:uid="{00000000-0005-0000-0000-00002B2B0000}"/>
    <cellStyle name="Normal 39 2 6 3" xfId="10961" xr:uid="{00000000-0005-0000-0000-00002C2B0000}"/>
    <cellStyle name="Normal 39 2 6 4" xfId="10962" xr:uid="{00000000-0005-0000-0000-00002D2B0000}"/>
    <cellStyle name="Normal 39 2 7" xfId="10963" xr:uid="{00000000-0005-0000-0000-00002E2B0000}"/>
    <cellStyle name="Normal 39 2 7 2" xfId="10964" xr:uid="{00000000-0005-0000-0000-00002F2B0000}"/>
    <cellStyle name="Normal 39 2 7 2 2" xfId="10965" xr:uid="{00000000-0005-0000-0000-0000302B0000}"/>
    <cellStyle name="Normal 39 2 7 2 3" xfId="10966" xr:uid="{00000000-0005-0000-0000-0000312B0000}"/>
    <cellStyle name="Normal 39 2 7 3" xfId="10967" xr:uid="{00000000-0005-0000-0000-0000322B0000}"/>
    <cellStyle name="Normal 39 2 7 4" xfId="10968" xr:uid="{00000000-0005-0000-0000-0000332B0000}"/>
    <cellStyle name="Normal 39 2 8" xfId="10969" xr:uid="{00000000-0005-0000-0000-0000342B0000}"/>
    <cellStyle name="Normal 39 2 8 2" xfId="10970" xr:uid="{00000000-0005-0000-0000-0000352B0000}"/>
    <cellStyle name="Normal 39 2 8 3" xfId="10971" xr:uid="{00000000-0005-0000-0000-0000362B0000}"/>
    <cellStyle name="Normal 39 2 9" xfId="10972" xr:uid="{00000000-0005-0000-0000-0000372B0000}"/>
    <cellStyle name="Normal 39 3" xfId="10973" xr:uid="{00000000-0005-0000-0000-0000382B0000}"/>
    <cellStyle name="Normal 39 3 2" xfId="10974" xr:uid="{00000000-0005-0000-0000-0000392B0000}"/>
    <cellStyle name="Normal 39 3 2 2" xfId="10975" xr:uid="{00000000-0005-0000-0000-00003A2B0000}"/>
    <cellStyle name="Normal 39 3 2 2 2" xfId="10976" xr:uid="{00000000-0005-0000-0000-00003B2B0000}"/>
    <cellStyle name="Normal 39 3 2 2 3" xfId="10977" xr:uid="{00000000-0005-0000-0000-00003C2B0000}"/>
    <cellStyle name="Normal 39 3 2 3" xfId="10978" xr:uid="{00000000-0005-0000-0000-00003D2B0000}"/>
    <cellStyle name="Normal 39 3 2 4" xfId="10979" xr:uid="{00000000-0005-0000-0000-00003E2B0000}"/>
    <cellStyle name="Normal 39 3 2 5" xfId="10980" xr:uid="{00000000-0005-0000-0000-00003F2B0000}"/>
    <cellStyle name="Normal 39 3 3" xfId="10981" xr:uid="{00000000-0005-0000-0000-0000402B0000}"/>
    <cellStyle name="Normal 39 3 3 2" xfId="10982" xr:uid="{00000000-0005-0000-0000-0000412B0000}"/>
    <cellStyle name="Normal 39 3 3 2 2" xfId="10983" xr:uid="{00000000-0005-0000-0000-0000422B0000}"/>
    <cellStyle name="Normal 39 3 3 2 3" xfId="10984" xr:uid="{00000000-0005-0000-0000-0000432B0000}"/>
    <cellStyle name="Normal 39 3 3 3" xfId="10985" xr:uid="{00000000-0005-0000-0000-0000442B0000}"/>
    <cellStyle name="Normal 39 3 3 4" xfId="10986" xr:uid="{00000000-0005-0000-0000-0000452B0000}"/>
    <cellStyle name="Normal 39 3 4" xfId="10987" xr:uid="{00000000-0005-0000-0000-0000462B0000}"/>
    <cellStyle name="Normal 39 3 4 2" xfId="10988" xr:uid="{00000000-0005-0000-0000-0000472B0000}"/>
    <cellStyle name="Normal 39 3 4 2 2" xfId="10989" xr:uid="{00000000-0005-0000-0000-0000482B0000}"/>
    <cellStyle name="Normal 39 3 4 2 3" xfId="10990" xr:uid="{00000000-0005-0000-0000-0000492B0000}"/>
    <cellStyle name="Normal 39 3 4 3" xfId="10991" xr:uid="{00000000-0005-0000-0000-00004A2B0000}"/>
    <cellStyle name="Normal 39 3 4 4" xfId="10992" xr:uid="{00000000-0005-0000-0000-00004B2B0000}"/>
    <cellStyle name="Normal 39 3 5" xfId="10993" xr:uid="{00000000-0005-0000-0000-00004C2B0000}"/>
    <cellStyle name="Normal 39 3 5 2" xfId="10994" xr:uid="{00000000-0005-0000-0000-00004D2B0000}"/>
    <cellStyle name="Normal 39 3 5 3" xfId="10995" xr:uid="{00000000-0005-0000-0000-00004E2B0000}"/>
    <cellStyle name="Normal 39 3 6" xfId="10996" xr:uid="{00000000-0005-0000-0000-00004F2B0000}"/>
    <cellStyle name="Normal 39 3 7" xfId="10997" xr:uid="{00000000-0005-0000-0000-0000502B0000}"/>
    <cellStyle name="Normal 39 4" xfId="10998" xr:uid="{00000000-0005-0000-0000-0000512B0000}"/>
    <cellStyle name="Normal 39 5" xfId="10999" xr:uid="{00000000-0005-0000-0000-0000522B0000}"/>
    <cellStyle name="Normal 39 5 2" xfId="11000" xr:uid="{00000000-0005-0000-0000-0000532B0000}"/>
    <cellStyle name="Normal 39 5 2 2" xfId="11001" xr:uid="{00000000-0005-0000-0000-0000542B0000}"/>
    <cellStyle name="Normal 39 5 2 3" xfId="11002" xr:uid="{00000000-0005-0000-0000-0000552B0000}"/>
    <cellStyle name="Normal 39 5 3" xfId="11003" xr:uid="{00000000-0005-0000-0000-0000562B0000}"/>
    <cellStyle name="Normal 39 5 4" xfId="11004" xr:uid="{00000000-0005-0000-0000-0000572B0000}"/>
    <cellStyle name="Normal 39 6" xfId="11005" xr:uid="{00000000-0005-0000-0000-0000582B0000}"/>
    <cellStyle name="Normal 39 6 2" xfId="11006" xr:uid="{00000000-0005-0000-0000-0000592B0000}"/>
    <cellStyle name="Normal 39 6 2 2" xfId="11007" xr:uid="{00000000-0005-0000-0000-00005A2B0000}"/>
    <cellStyle name="Normal 39 6 2 3" xfId="11008" xr:uid="{00000000-0005-0000-0000-00005B2B0000}"/>
    <cellStyle name="Normal 39 6 3" xfId="11009" xr:uid="{00000000-0005-0000-0000-00005C2B0000}"/>
    <cellStyle name="Normal 39 6 4" xfId="11010" xr:uid="{00000000-0005-0000-0000-00005D2B0000}"/>
    <cellStyle name="Normal 39 7" xfId="11011" xr:uid="{00000000-0005-0000-0000-00005E2B0000}"/>
    <cellStyle name="Normal 39 7 2" xfId="11012" xr:uid="{00000000-0005-0000-0000-00005F2B0000}"/>
    <cellStyle name="Normal 39 7 2 2" xfId="11013" xr:uid="{00000000-0005-0000-0000-0000602B0000}"/>
    <cellStyle name="Normal 39 7 2 3" xfId="11014" xr:uid="{00000000-0005-0000-0000-0000612B0000}"/>
    <cellStyle name="Normal 39 7 3" xfId="11015" xr:uid="{00000000-0005-0000-0000-0000622B0000}"/>
    <cellStyle name="Normal 39 7 4" xfId="11016" xr:uid="{00000000-0005-0000-0000-0000632B0000}"/>
    <cellStyle name="Normal 39 8" xfId="11017" xr:uid="{00000000-0005-0000-0000-0000642B0000}"/>
    <cellStyle name="Normal 39 8 2" xfId="11018" xr:uid="{00000000-0005-0000-0000-0000652B0000}"/>
    <cellStyle name="Normal 39 8 3" xfId="11019" xr:uid="{00000000-0005-0000-0000-0000662B0000}"/>
    <cellStyle name="Normal 39 9" xfId="11020" xr:uid="{00000000-0005-0000-0000-0000672B0000}"/>
    <cellStyle name="Normal 4" xfId="28" xr:uid="{00000000-0005-0000-0000-0000682B0000}"/>
    <cellStyle name="Normal 4 10" xfId="11021" xr:uid="{00000000-0005-0000-0000-0000692B0000}"/>
    <cellStyle name="Normal 4 10 10" xfId="43988" xr:uid="{00000000-0005-0000-0000-00006A2B0000}"/>
    <cellStyle name="Normal 4 10 2" xfId="11022" xr:uid="{00000000-0005-0000-0000-00006B2B0000}"/>
    <cellStyle name="Normal 4 10 2 2" xfId="11023" xr:uid="{00000000-0005-0000-0000-00006C2B0000}"/>
    <cellStyle name="Normal 4 10 2 2 2" xfId="11024" xr:uid="{00000000-0005-0000-0000-00006D2B0000}"/>
    <cellStyle name="Normal 4 10 2 2 2 2" xfId="11025" xr:uid="{00000000-0005-0000-0000-00006E2B0000}"/>
    <cellStyle name="Normal 4 10 2 2 2 3" xfId="11026" xr:uid="{00000000-0005-0000-0000-00006F2B0000}"/>
    <cellStyle name="Normal 4 10 2 2 2 4" xfId="11027" xr:uid="{00000000-0005-0000-0000-0000702B0000}"/>
    <cellStyle name="Normal 4 10 2 2 3" xfId="11028" xr:uid="{00000000-0005-0000-0000-0000712B0000}"/>
    <cellStyle name="Normal 4 10 2 2 4" xfId="11029" xr:uid="{00000000-0005-0000-0000-0000722B0000}"/>
    <cellStyle name="Normal 4 10 2 2 5" xfId="11030" xr:uid="{00000000-0005-0000-0000-0000732B0000}"/>
    <cellStyle name="Normal 4 10 2 3" xfId="11031" xr:uid="{00000000-0005-0000-0000-0000742B0000}"/>
    <cellStyle name="Normal 4 10 2 3 2" xfId="11032" xr:uid="{00000000-0005-0000-0000-0000752B0000}"/>
    <cellStyle name="Normal 4 10 2 3 2 2" xfId="11033" xr:uid="{00000000-0005-0000-0000-0000762B0000}"/>
    <cellStyle name="Normal 4 10 2 3 2 3" xfId="11034" xr:uid="{00000000-0005-0000-0000-0000772B0000}"/>
    <cellStyle name="Normal 4 10 2 3 3" xfId="11035" xr:uid="{00000000-0005-0000-0000-0000782B0000}"/>
    <cellStyle name="Normal 4 10 2 3 4" xfId="11036" xr:uid="{00000000-0005-0000-0000-0000792B0000}"/>
    <cellStyle name="Normal 4 10 2 3 5" xfId="11037" xr:uid="{00000000-0005-0000-0000-00007A2B0000}"/>
    <cellStyle name="Normal 4 10 2 4" xfId="11038" xr:uid="{00000000-0005-0000-0000-00007B2B0000}"/>
    <cellStyle name="Normal 4 10 2 4 2" xfId="11039" xr:uid="{00000000-0005-0000-0000-00007C2B0000}"/>
    <cellStyle name="Normal 4 10 2 4 2 2" xfId="11040" xr:uid="{00000000-0005-0000-0000-00007D2B0000}"/>
    <cellStyle name="Normal 4 10 2 4 2 3" xfId="11041" xr:uid="{00000000-0005-0000-0000-00007E2B0000}"/>
    <cellStyle name="Normal 4 10 2 4 3" xfId="11042" xr:uid="{00000000-0005-0000-0000-00007F2B0000}"/>
    <cellStyle name="Normal 4 10 2 4 4" xfId="11043" xr:uid="{00000000-0005-0000-0000-0000802B0000}"/>
    <cellStyle name="Normal 4 10 2 5" xfId="11044" xr:uid="{00000000-0005-0000-0000-0000812B0000}"/>
    <cellStyle name="Normal 4 10 2 5 2" xfId="11045" xr:uid="{00000000-0005-0000-0000-0000822B0000}"/>
    <cellStyle name="Normal 4 10 2 5 3" xfId="11046" xr:uid="{00000000-0005-0000-0000-0000832B0000}"/>
    <cellStyle name="Normal 4 10 2 6" xfId="11047" xr:uid="{00000000-0005-0000-0000-0000842B0000}"/>
    <cellStyle name="Normal 4 10 2 7" xfId="11048" xr:uid="{00000000-0005-0000-0000-0000852B0000}"/>
    <cellStyle name="Normal 4 10 2 8" xfId="11049" xr:uid="{00000000-0005-0000-0000-0000862B0000}"/>
    <cellStyle name="Normal 4 10 3" xfId="11050" xr:uid="{00000000-0005-0000-0000-0000872B0000}"/>
    <cellStyle name="Normal 4 10 3 2" xfId="11051" xr:uid="{00000000-0005-0000-0000-0000882B0000}"/>
    <cellStyle name="Normal 4 10 3 2 2" xfId="11052" xr:uid="{00000000-0005-0000-0000-0000892B0000}"/>
    <cellStyle name="Normal 4 10 3 2 2 2" xfId="11053" xr:uid="{00000000-0005-0000-0000-00008A2B0000}"/>
    <cellStyle name="Normal 4 10 3 2 3" xfId="11054" xr:uid="{00000000-0005-0000-0000-00008B2B0000}"/>
    <cellStyle name="Normal 4 10 3 2 4" xfId="11055" xr:uid="{00000000-0005-0000-0000-00008C2B0000}"/>
    <cellStyle name="Normal 4 10 3 3" xfId="11056" xr:uid="{00000000-0005-0000-0000-00008D2B0000}"/>
    <cellStyle name="Normal 4 10 3 3 2" xfId="11057" xr:uid="{00000000-0005-0000-0000-00008E2B0000}"/>
    <cellStyle name="Normal 4 10 3 4" xfId="11058" xr:uid="{00000000-0005-0000-0000-00008F2B0000}"/>
    <cellStyle name="Normal 4 10 3 5" xfId="11059" xr:uid="{00000000-0005-0000-0000-0000902B0000}"/>
    <cellStyle name="Normal 4 10 4" xfId="11060" xr:uid="{00000000-0005-0000-0000-0000912B0000}"/>
    <cellStyle name="Normal 4 10 4 2" xfId="11061" xr:uid="{00000000-0005-0000-0000-0000922B0000}"/>
    <cellStyle name="Normal 4 10 4 2 2" xfId="11062" xr:uid="{00000000-0005-0000-0000-0000932B0000}"/>
    <cellStyle name="Normal 4 10 4 2 3" xfId="11063" xr:uid="{00000000-0005-0000-0000-0000942B0000}"/>
    <cellStyle name="Normal 4 10 4 2 4" xfId="11064" xr:uid="{00000000-0005-0000-0000-0000952B0000}"/>
    <cellStyle name="Normal 4 10 4 3" xfId="11065" xr:uid="{00000000-0005-0000-0000-0000962B0000}"/>
    <cellStyle name="Normal 4 10 4 4" xfId="11066" xr:uid="{00000000-0005-0000-0000-0000972B0000}"/>
    <cellStyle name="Normal 4 10 4 5" xfId="11067" xr:uid="{00000000-0005-0000-0000-0000982B0000}"/>
    <cellStyle name="Normal 4 10 5" xfId="11068" xr:uid="{00000000-0005-0000-0000-0000992B0000}"/>
    <cellStyle name="Normal 4 10 5 2" xfId="11069" xr:uid="{00000000-0005-0000-0000-00009A2B0000}"/>
    <cellStyle name="Normal 4 10 5 2 2" xfId="11070" xr:uid="{00000000-0005-0000-0000-00009B2B0000}"/>
    <cellStyle name="Normal 4 10 5 2 3" xfId="11071" xr:uid="{00000000-0005-0000-0000-00009C2B0000}"/>
    <cellStyle name="Normal 4 10 5 3" xfId="11072" xr:uid="{00000000-0005-0000-0000-00009D2B0000}"/>
    <cellStyle name="Normal 4 10 5 4" xfId="11073" xr:uid="{00000000-0005-0000-0000-00009E2B0000}"/>
    <cellStyle name="Normal 4 10 5 5" xfId="11074" xr:uid="{00000000-0005-0000-0000-00009F2B0000}"/>
    <cellStyle name="Normal 4 10 6" xfId="11075" xr:uid="{00000000-0005-0000-0000-0000A02B0000}"/>
    <cellStyle name="Normal 4 10 6 2" xfId="11076" xr:uid="{00000000-0005-0000-0000-0000A12B0000}"/>
    <cellStyle name="Normal 4 10 6 3" xfId="11077" xr:uid="{00000000-0005-0000-0000-0000A22B0000}"/>
    <cellStyle name="Normal 4 10 7" xfId="11078" xr:uid="{00000000-0005-0000-0000-0000A32B0000}"/>
    <cellStyle name="Normal 4 10 8" xfId="11079" xr:uid="{00000000-0005-0000-0000-0000A42B0000}"/>
    <cellStyle name="Normal 4 10 9" xfId="11080" xr:uid="{00000000-0005-0000-0000-0000A52B0000}"/>
    <cellStyle name="Normal 4 11" xfId="11081" xr:uid="{00000000-0005-0000-0000-0000A62B0000}"/>
    <cellStyle name="Normal 4 11 2" xfId="11082" xr:uid="{00000000-0005-0000-0000-0000A72B0000}"/>
    <cellStyle name="Normal 4 11 2 2" xfId="11083" xr:uid="{00000000-0005-0000-0000-0000A82B0000}"/>
    <cellStyle name="Normal 4 11 2 2 2" xfId="11084" xr:uid="{00000000-0005-0000-0000-0000A92B0000}"/>
    <cellStyle name="Normal 4 11 2 3" xfId="11085" xr:uid="{00000000-0005-0000-0000-0000AA2B0000}"/>
    <cellStyle name="Normal 4 11 2 4" xfId="11086" xr:uid="{00000000-0005-0000-0000-0000AB2B0000}"/>
    <cellStyle name="Normal 4 11 3" xfId="11087" xr:uid="{00000000-0005-0000-0000-0000AC2B0000}"/>
    <cellStyle name="Normal 4 11 3 2" xfId="11088" xr:uid="{00000000-0005-0000-0000-0000AD2B0000}"/>
    <cellStyle name="Normal 4 11 3 2 2" xfId="11089" xr:uid="{00000000-0005-0000-0000-0000AE2B0000}"/>
    <cellStyle name="Normal 4 11 3 3" xfId="11090" xr:uid="{00000000-0005-0000-0000-0000AF2B0000}"/>
    <cellStyle name="Normal 4 11 4" xfId="11091" xr:uid="{00000000-0005-0000-0000-0000B02B0000}"/>
    <cellStyle name="Normal 4 11 4 2" xfId="11092" xr:uid="{00000000-0005-0000-0000-0000B12B0000}"/>
    <cellStyle name="Normal 4 11 5" xfId="11093" xr:uid="{00000000-0005-0000-0000-0000B22B0000}"/>
    <cellStyle name="Normal 4 11 6" xfId="11094" xr:uid="{00000000-0005-0000-0000-0000B32B0000}"/>
    <cellStyle name="Normal 4 12" xfId="11095" xr:uid="{00000000-0005-0000-0000-0000B42B0000}"/>
    <cellStyle name="Normal 4 12 2" xfId="11096" xr:uid="{00000000-0005-0000-0000-0000B52B0000}"/>
    <cellStyle name="Normal 4 12 2 2" xfId="11097" xr:uid="{00000000-0005-0000-0000-0000B62B0000}"/>
    <cellStyle name="Normal 4 12 2 2 2" xfId="11098" xr:uid="{00000000-0005-0000-0000-0000B72B0000}"/>
    <cellStyle name="Normal 4 12 2 2 2 2" xfId="11099" xr:uid="{00000000-0005-0000-0000-0000B82B0000}"/>
    <cellStyle name="Normal 4 12 2 2 3" xfId="11100" xr:uid="{00000000-0005-0000-0000-0000B92B0000}"/>
    <cellStyle name="Normal 4 12 2 2 4" xfId="11101" xr:uid="{00000000-0005-0000-0000-0000BA2B0000}"/>
    <cellStyle name="Normal 4 12 2 3" xfId="11102" xr:uid="{00000000-0005-0000-0000-0000BB2B0000}"/>
    <cellStyle name="Normal 4 12 2 3 2" xfId="11103" xr:uid="{00000000-0005-0000-0000-0000BC2B0000}"/>
    <cellStyle name="Normal 4 12 2 4" xfId="11104" xr:uid="{00000000-0005-0000-0000-0000BD2B0000}"/>
    <cellStyle name="Normal 4 12 2 5" xfId="11105" xr:uid="{00000000-0005-0000-0000-0000BE2B0000}"/>
    <cellStyle name="Normal 4 12 3" xfId="11106" xr:uid="{00000000-0005-0000-0000-0000BF2B0000}"/>
    <cellStyle name="Normal 4 12 3 2" xfId="11107" xr:uid="{00000000-0005-0000-0000-0000C02B0000}"/>
    <cellStyle name="Normal 4 12 3 2 2" xfId="11108" xr:uid="{00000000-0005-0000-0000-0000C12B0000}"/>
    <cellStyle name="Normal 4 12 3 2 2 2" xfId="11109" xr:uid="{00000000-0005-0000-0000-0000C22B0000}"/>
    <cellStyle name="Normal 4 12 3 2 3" xfId="11110" xr:uid="{00000000-0005-0000-0000-0000C32B0000}"/>
    <cellStyle name="Normal 4 12 3 2 4" xfId="11111" xr:uid="{00000000-0005-0000-0000-0000C42B0000}"/>
    <cellStyle name="Normal 4 12 3 3" xfId="11112" xr:uid="{00000000-0005-0000-0000-0000C52B0000}"/>
    <cellStyle name="Normal 4 12 3 3 2" xfId="11113" xr:uid="{00000000-0005-0000-0000-0000C62B0000}"/>
    <cellStyle name="Normal 4 12 3 4" xfId="11114" xr:uid="{00000000-0005-0000-0000-0000C72B0000}"/>
    <cellStyle name="Normal 4 12 3 5" xfId="11115" xr:uid="{00000000-0005-0000-0000-0000C82B0000}"/>
    <cellStyle name="Normal 4 12 4" xfId="11116" xr:uid="{00000000-0005-0000-0000-0000C92B0000}"/>
    <cellStyle name="Normal 4 12 4 2" xfId="11117" xr:uid="{00000000-0005-0000-0000-0000CA2B0000}"/>
    <cellStyle name="Normal 4 12 4 2 2" xfId="11118" xr:uid="{00000000-0005-0000-0000-0000CB2B0000}"/>
    <cellStyle name="Normal 4 12 4 2 3" xfId="11119" xr:uid="{00000000-0005-0000-0000-0000CC2B0000}"/>
    <cellStyle name="Normal 4 12 4 2 4" xfId="11120" xr:uid="{00000000-0005-0000-0000-0000CD2B0000}"/>
    <cellStyle name="Normal 4 12 4 3" xfId="11121" xr:uid="{00000000-0005-0000-0000-0000CE2B0000}"/>
    <cellStyle name="Normal 4 12 4 4" xfId="11122" xr:uid="{00000000-0005-0000-0000-0000CF2B0000}"/>
    <cellStyle name="Normal 4 12 4 5" xfId="11123" xr:uid="{00000000-0005-0000-0000-0000D02B0000}"/>
    <cellStyle name="Normal 4 12 5" xfId="11124" xr:uid="{00000000-0005-0000-0000-0000D12B0000}"/>
    <cellStyle name="Normal 4 12 5 2" xfId="11125" xr:uid="{00000000-0005-0000-0000-0000D22B0000}"/>
    <cellStyle name="Normal 4 12 5 3" xfId="11126" xr:uid="{00000000-0005-0000-0000-0000D32B0000}"/>
    <cellStyle name="Normal 4 12 5 4" xfId="11127" xr:uid="{00000000-0005-0000-0000-0000D42B0000}"/>
    <cellStyle name="Normal 4 12 6" xfId="11128" xr:uid="{00000000-0005-0000-0000-0000D52B0000}"/>
    <cellStyle name="Normal 4 12 7" xfId="11129" xr:uid="{00000000-0005-0000-0000-0000D62B0000}"/>
    <cellStyle name="Normal 4 12 8" xfId="11130" xr:uid="{00000000-0005-0000-0000-0000D72B0000}"/>
    <cellStyle name="Normal 4 13" xfId="11131" xr:uid="{00000000-0005-0000-0000-0000D82B0000}"/>
    <cellStyle name="Normal 4 13 2" xfId="11132" xr:uid="{00000000-0005-0000-0000-0000D92B0000}"/>
    <cellStyle name="Normal 4 13 2 2" xfId="11133" xr:uid="{00000000-0005-0000-0000-0000DA2B0000}"/>
    <cellStyle name="Normal 4 13 2 2 2" xfId="11134" xr:uid="{00000000-0005-0000-0000-0000DB2B0000}"/>
    <cellStyle name="Normal 4 13 2 2 2 2" xfId="11135" xr:uid="{00000000-0005-0000-0000-0000DC2B0000}"/>
    <cellStyle name="Normal 4 13 2 2 3" xfId="11136" xr:uid="{00000000-0005-0000-0000-0000DD2B0000}"/>
    <cellStyle name="Normal 4 13 2 2 4" xfId="11137" xr:uid="{00000000-0005-0000-0000-0000DE2B0000}"/>
    <cellStyle name="Normal 4 13 2 3" xfId="11138" xr:uid="{00000000-0005-0000-0000-0000DF2B0000}"/>
    <cellStyle name="Normal 4 13 2 3 2" xfId="11139" xr:uid="{00000000-0005-0000-0000-0000E02B0000}"/>
    <cellStyle name="Normal 4 13 2 4" xfId="11140" xr:uid="{00000000-0005-0000-0000-0000E12B0000}"/>
    <cellStyle name="Normal 4 13 2 5" xfId="11141" xr:uid="{00000000-0005-0000-0000-0000E22B0000}"/>
    <cellStyle name="Normal 4 13 3" xfId="11142" xr:uid="{00000000-0005-0000-0000-0000E32B0000}"/>
    <cellStyle name="Normal 4 13 3 2" xfId="11143" xr:uid="{00000000-0005-0000-0000-0000E42B0000}"/>
    <cellStyle name="Normal 4 13 3 2 2" xfId="11144" xr:uid="{00000000-0005-0000-0000-0000E52B0000}"/>
    <cellStyle name="Normal 4 13 3 2 3" xfId="11145" xr:uid="{00000000-0005-0000-0000-0000E62B0000}"/>
    <cellStyle name="Normal 4 13 3 3" xfId="11146" xr:uid="{00000000-0005-0000-0000-0000E72B0000}"/>
    <cellStyle name="Normal 4 13 3 3 2" xfId="11147" xr:uid="{00000000-0005-0000-0000-0000E82B0000}"/>
    <cellStyle name="Normal 4 13 3 4" xfId="11148" xr:uid="{00000000-0005-0000-0000-0000E92B0000}"/>
    <cellStyle name="Normal 4 13 4" xfId="11149" xr:uid="{00000000-0005-0000-0000-0000EA2B0000}"/>
    <cellStyle name="Normal 4 13 4 2" xfId="11150" xr:uid="{00000000-0005-0000-0000-0000EB2B0000}"/>
    <cellStyle name="Normal 4 13 4 3" xfId="11151" xr:uid="{00000000-0005-0000-0000-0000EC2B0000}"/>
    <cellStyle name="Normal 4 13 5" xfId="11152" xr:uid="{00000000-0005-0000-0000-0000ED2B0000}"/>
    <cellStyle name="Normal 4 13 5 2" xfId="11153" xr:uid="{00000000-0005-0000-0000-0000EE2B0000}"/>
    <cellStyle name="Normal 4 13 6" xfId="11154" xr:uid="{00000000-0005-0000-0000-0000EF2B0000}"/>
    <cellStyle name="Normal 4 14" xfId="11155" xr:uid="{00000000-0005-0000-0000-0000F02B0000}"/>
    <cellStyle name="Normal 4 14 2" xfId="11156" xr:uid="{00000000-0005-0000-0000-0000F12B0000}"/>
    <cellStyle name="Normal 4 14 2 2" xfId="11157" xr:uid="{00000000-0005-0000-0000-0000F22B0000}"/>
    <cellStyle name="Normal 4 14 2 2 2" xfId="11158" xr:uid="{00000000-0005-0000-0000-0000F32B0000}"/>
    <cellStyle name="Normal 4 14 2 2 3" xfId="11159" xr:uid="{00000000-0005-0000-0000-0000F42B0000}"/>
    <cellStyle name="Normal 4 14 2 3" xfId="11160" xr:uid="{00000000-0005-0000-0000-0000F52B0000}"/>
    <cellStyle name="Normal 4 14 2 3 2" xfId="11161" xr:uid="{00000000-0005-0000-0000-0000F62B0000}"/>
    <cellStyle name="Normal 4 14 2 4" xfId="11162" xr:uid="{00000000-0005-0000-0000-0000F72B0000}"/>
    <cellStyle name="Normal 4 14 3" xfId="11163" xr:uid="{00000000-0005-0000-0000-0000F82B0000}"/>
    <cellStyle name="Normal 4 14 3 2" xfId="11164" xr:uid="{00000000-0005-0000-0000-0000F92B0000}"/>
    <cellStyle name="Normal 4 14 3 2 2" xfId="11165" xr:uid="{00000000-0005-0000-0000-0000FA2B0000}"/>
    <cellStyle name="Normal 4 14 3 3" xfId="11166" xr:uid="{00000000-0005-0000-0000-0000FB2B0000}"/>
    <cellStyle name="Normal 4 14 3 4" xfId="11167" xr:uid="{00000000-0005-0000-0000-0000FC2B0000}"/>
    <cellStyle name="Normal 4 14 4" xfId="11168" xr:uid="{00000000-0005-0000-0000-0000FD2B0000}"/>
    <cellStyle name="Normal 4 14 4 2" xfId="11169" xr:uid="{00000000-0005-0000-0000-0000FE2B0000}"/>
    <cellStyle name="Normal 4 14 4 3" xfId="11170" xr:uid="{00000000-0005-0000-0000-0000FF2B0000}"/>
    <cellStyle name="Normal 4 14 5" xfId="11171" xr:uid="{00000000-0005-0000-0000-0000002C0000}"/>
    <cellStyle name="Normal 4 14 6" xfId="11172" xr:uid="{00000000-0005-0000-0000-0000012C0000}"/>
    <cellStyle name="Normal 4 15" xfId="11173" xr:uid="{00000000-0005-0000-0000-0000022C0000}"/>
    <cellStyle name="Normal 4 15 2" xfId="11174" xr:uid="{00000000-0005-0000-0000-0000032C0000}"/>
    <cellStyle name="Normal 4 15 2 2" xfId="11175" xr:uid="{00000000-0005-0000-0000-0000042C0000}"/>
    <cellStyle name="Normal 4 15 2 2 2" xfId="11176" xr:uid="{00000000-0005-0000-0000-0000052C0000}"/>
    <cellStyle name="Normal 4 15 2 2 3" xfId="11177" xr:uid="{00000000-0005-0000-0000-0000062C0000}"/>
    <cellStyle name="Normal 4 15 2 3" xfId="11178" xr:uid="{00000000-0005-0000-0000-0000072C0000}"/>
    <cellStyle name="Normal 4 15 2 3 2" xfId="11179" xr:uid="{00000000-0005-0000-0000-0000082C0000}"/>
    <cellStyle name="Normal 4 15 2 4" xfId="11180" xr:uid="{00000000-0005-0000-0000-0000092C0000}"/>
    <cellStyle name="Normal 4 15 3" xfId="11181" xr:uid="{00000000-0005-0000-0000-00000A2C0000}"/>
    <cellStyle name="Normal 4 15 3 2" xfId="11182" xr:uid="{00000000-0005-0000-0000-00000B2C0000}"/>
    <cellStyle name="Normal 4 15 3 2 2" xfId="11183" xr:uid="{00000000-0005-0000-0000-00000C2C0000}"/>
    <cellStyle name="Normal 4 15 3 3" xfId="11184" xr:uid="{00000000-0005-0000-0000-00000D2C0000}"/>
    <cellStyle name="Normal 4 15 3 4" xfId="11185" xr:uid="{00000000-0005-0000-0000-00000E2C0000}"/>
    <cellStyle name="Normal 4 15 4" xfId="11186" xr:uid="{00000000-0005-0000-0000-00000F2C0000}"/>
    <cellStyle name="Normal 4 15 4 2" xfId="11187" xr:uid="{00000000-0005-0000-0000-0000102C0000}"/>
    <cellStyle name="Normal 4 15 4 3" xfId="11188" xr:uid="{00000000-0005-0000-0000-0000112C0000}"/>
    <cellStyle name="Normal 4 15 5" xfId="11189" xr:uid="{00000000-0005-0000-0000-0000122C0000}"/>
    <cellStyle name="Normal 4 15 6" xfId="11190" xr:uid="{00000000-0005-0000-0000-0000132C0000}"/>
    <cellStyle name="Normal 4 16" xfId="11191" xr:uid="{00000000-0005-0000-0000-0000142C0000}"/>
    <cellStyle name="Normal 4 16 2" xfId="11192" xr:uid="{00000000-0005-0000-0000-0000152C0000}"/>
    <cellStyle name="Normal 4 16 2 2" xfId="11193" xr:uid="{00000000-0005-0000-0000-0000162C0000}"/>
    <cellStyle name="Normal 4 16 2 2 2" xfId="11194" xr:uid="{00000000-0005-0000-0000-0000172C0000}"/>
    <cellStyle name="Normal 4 16 2 2 3" xfId="11195" xr:uid="{00000000-0005-0000-0000-0000182C0000}"/>
    <cellStyle name="Normal 4 16 2 3" xfId="11196" xr:uid="{00000000-0005-0000-0000-0000192C0000}"/>
    <cellStyle name="Normal 4 16 2 3 2" xfId="11197" xr:uid="{00000000-0005-0000-0000-00001A2C0000}"/>
    <cellStyle name="Normal 4 16 2 4" xfId="11198" xr:uid="{00000000-0005-0000-0000-00001B2C0000}"/>
    <cellStyle name="Normal 4 16 3" xfId="11199" xr:uid="{00000000-0005-0000-0000-00001C2C0000}"/>
    <cellStyle name="Normal 4 16 3 2" xfId="11200" xr:uid="{00000000-0005-0000-0000-00001D2C0000}"/>
    <cellStyle name="Normal 4 16 3 2 2" xfId="11201" xr:uid="{00000000-0005-0000-0000-00001E2C0000}"/>
    <cellStyle name="Normal 4 16 3 3" xfId="11202" xr:uid="{00000000-0005-0000-0000-00001F2C0000}"/>
    <cellStyle name="Normal 4 16 3 4" xfId="11203" xr:uid="{00000000-0005-0000-0000-0000202C0000}"/>
    <cellStyle name="Normal 4 16 4" xfId="11204" xr:uid="{00000000-0005-0000-0000-0000212C0000}"/>
    <cellStyle name="Normal 4 16 4 2" xfId="11205" xr:uid="{00000000-0005-0000-0000-0000222C0000}"/>
    <cellStyle name="Normal 4 16 4 3" xfId="11206" xr:uid="{00000000-0005-0000-0000-0000232C0000}"/>
    <cellStyle name="Normal 4 16 5" xfId="11207" xr:uid="{00000000-0005-0000-0000-0000242C0000}"/>
    <cellStyle name="Normal 4 16 6" xfId="11208" xr:uid="{00000000-0005-0000-0000-0000252C0000}"/>
    <cellStyle name="Normal 4 17" xfId="11209" xr:uid="{00000000-0005-0000-0000-0000262C0000}"/>
    <cellStyle name="Normal 4 17 2" xfId="11210" xr:uid="{00000000-0005-0000-0000-0000272C0000}"/>
    <cellStyle name="Normal 4 17 2 2" xfId="11211" xr:uid="{00000000-0005-0000-0000-0000282C0000}"/>
    <cellStyle name="Normal 4 17 2 2 2" xfId="11212" xr:uid="{00000000-0005-0000-0000-0000292C0000}"/>
    <cellStyle name="Normal 4 17 2 3" xfId="11213" xr:uid="{00000000-0005-0000-0000-00002A2C0000}"/>
    <cellStyle name="Normal 4 17 3" xfId="11214" xr:uid="{00000000-0005-0000-0000-00002B2C0000}"/>
    <cellStyle name="Normal 4 17 3 2" xfId="11215" xr:uid="{00000000-0005-0000-0000-00002C2C0000}"/>
    <cellStyle name="Normal 4 17 3 2 2" xfId="11216" xr:uid="{00000000-0005-0000-0000-00002D2C0000}"/>
    <cellStyle name="Normal 4 17 3 3" xfId="11217" xr:uid="{00000000-0005-0000-0000-00002E2C0000}"/>
    <cellStyle name="Normal 4 17 4" xfId="11218" xr:uid="{00000000-0005-0000-0000-00002F2C0000}"/>
    <cellStyle name="Normal 4 17 4 2" xfId="11219" xr:uid="{00000000-0005-0000-0000-0000302C0000}"/>
    <cellStyle name="Normal 4 17 5" xfId="11220" xr:uid="{00000000-0005-0000-0000-0000312C0000}"/>
    <cellStyle name="Normal 4 17 6" xfId="11221" xr:uid="{00000000-0005-0000-0000-0000322C0000}"/>
    <cellStyle name="Normal 4 18" xfId="11222" xr:uid="{00000000-0005-0000-0000-0000332C0000}"/>
    <cellStyle name="Normal 4 18 2" xfId="11223" xr:uid="{00000000-0005-0000-0000-0000342C0000}"/>
    <cellStyle name="Normal 4 18 2 2" xfId="11224" xr:uid="{00000000-0005-0000-0000-0000352C0000}"/>
    <cellStyle name="Normal 4 18 2 2 2" xfId="11225" xr:uid="{00000000-0005-0000-0000-0000362C0000}"/>
    <cellStyle name="Normal 4 18 2 3" xfId="11226" xr:uid="{00000000-0005-0000-0000-0000372C0000}"/>
    <cellStyle name="Normal 4 18 2 4" xfId="11227" xr:uid="{00000000-0005-0000-0000-0000382C0000}"/>
    <cellStyle name="Normal 4 18 3" xfId="11228" xr:uid="{00000000-0005-0000-0000-0000392C0000}"/>
    <cellStyle name="Normal 4 18 3 2" xfId="11229" xr:uid="{00000000-0005-0000-0000-00003A2C0000}"/>
    <cellStyle name="Normal 4 18 3 2 2" xfId="11230" xr:uid="{00000000-0005-0000-0000-00003B2C0000}"/>
    <cellStyle name="Normal 4 18 3 3" xfId="11231" xr:uid="{00000000-0005-0000-0000-00003C2C0000}"/>
    <cellStyle name="Normal 4 18 3 4" xfId="11232" xr:uid="{00000000-0005-0000-0000-00003D2C0000}"/>
    <cellStyle name="Normal 4 18 4" xfId="11233" xr:uid="{00000000-0005-0000-0000-00003E2C0000}"/>
    <cellStyle name="Normal 4 18 4 2" xfId="11234" xr:uid="{00000000-0005-0000-0000-00003F2C0000}"/>
    <cellStyle name="Normal 4 18 5" xfId="11235" xr:uid="{00000000-0005-0000-0000-0000402C0000}"/>
    <cellStyle name="Normal 4 18 6" xfId="11236" xr:uid="{00000000-0005-0000-0000-0000412C0000}"/>
    <cellStyle name="Normal 4 19" xfId="11237" xr:uid="{00000000-0005-0000-0000-0000422C0000}"/>
    <cellStyle name="Normal 4 19 2" xfId="11238" xr:uid="{00000000-0005-0000-0000-0000432C0000}"/>
    <cellStyle name="Normal 4 19 2 2" xfId="11239" xr:uid="{00000000-0005-0000-0000-0000442C0000}"/>
    <cellStyle name="Normal 4 19 2 2 2" xfId="11240" xr:uid="{00000000-0005-0000-0000-0000452C0000}"/>
    <cellStyle name="Normal 4 19 2 3" xfId="11241" xr:uid="{00000000-0005-0000-0000-0000462C0000}"/>
    <cellStyle name="Normal 4 19 3" xfId="11242" xr:uid="{00000000-0005-0000-0000-0000472C0000}"/>
    <cellStyle name="Normal 4 19 3 2" xfId="11243" xr:uid="{00000000-0005-0000-0000-0000482C0000}"/>
    <cellStyle name="Normal 4 19 3 2 2" xfId="11244" xr:uid="{00000000-0005-0000-0000-0000492C0000}"/>
    <cellStyle name="Normal 4 19 3 3" xfId="11245" xr:uid="{00000000-0005-0000-0000-00004A2C0000}"/>
    <cellStyle name="Normal 4 19 4" xfId="11246" xr:uid="{00000000-0005-0000-0000-00004B2C0000}"/>
    <cellStyle name="Normal 4 19 4 2" xfId="11247" xr:uid="{00000000-0005-0000-0000-00004C2C0000}"/>
    <cellStyle name="Normal 4 19 5" xfId="11248" xr:uid="{00000000-0005-0000-0000-00004D2C0000}"/>
    <cellStyle name="Normal 4 19 6" xfId="11249" xr:uid="{00000000-0005-0000-0000-00004E2C0000}"/>
    <cellStyle name="Normal 4 2" xfId="11250" xr:uid="{00000000-0005-0000-0000-00004F2C0000}"/>
    <cellStyle name="Normal 4 2 10" xfId="11251" xr:uid="{00000000-0005-0000-0000-0000502C0000}"/>
    <cellStyle name="Normal 4 2 10 2" xfId="11252" xr:uid="{00000000-0005-0000-0000-0000512C0000}"/>
    <cellStyle name="Normal 4 2 10 2 2" xfId="11253" xr:uid="{00000000-0005-0000-0000-0000522C0000}"/>
    <cellStyle name="Normal 4 2 10 2 2 2" xfId="11254" xr:uid="{00000000-0005-0000-0000-0000532C0000}"/>
    <cellStyle name="Normal 4 2 10 2 2 2 2" xfId="11255" xr:uid="{00000000-0005-0000-0000-0000542C0000}"/>
    <cellStyle name="Normal 4 2 10 2 2 3" xfId="11256" xr:uid="{00000000-0005-0000-0000-0000552C0000}"/>
    <cellStyle name="Normal 4 2 10 2 2 4" xfId="11257" xr:uid="{00000000-0005-0000-0000-0000562C0000}"/>
    <cellStyle name="Normal 4 2 10 2 3" xfId="11258" xr:uid="{00000000-0005-0000-0000-0000572C0000}"/>
    <cellStyle name="Normal 4 2 10 2 3 2" xfId="11259" xr:uid="{00000000-0005-0000-0000-0000582C0000}"/>
    <cellStyle name="Normal 4 2 10 2 4" xfId="11260" xr:uid="{00000000-0005-0000-0000-0000592C0000}"/>
    <cellStyle name="Normal 4 2 10 2 5" xfId="11261" xr:uid="{00000000-0005-0000-0000-00005A2C0000}"/>
    <cellStyle name="Normal 4 2 10 3" xfId="11262" xr:uid="{00000000-0005-0000-0000-00005B2C0000}"/>
    <cellStyle name="Normal 4 2 10 3 2" xfId="11263" xr:uid="{00000000-0005-0000-0000-00005C2C0000}"/>
    <cellStyle name="Normal 4 2 10 3 2 2" xfId="11264" xr:uid="{00000000-0005-0000-0000-00005D2C0000}"/>
    <cellStyle name="Normal 4 2 10 3 2 3" xfId="11265" xr:uid="{00000000-0005-0000-0000-00005E2C0000}"/>
    <cellStyle name="Normal 4 2 10 3 3" xfId="11266" xr:uid="{00000000-0005-0000-0000-00005F2C0000}"/>
    <cellStyle name="Normal 4 2 10 3 3 2" xfId="11267" xr:uid="{00000000-0005-0000-0000-0000602C0000}"/>
    <cellStyle name="Normal 4 2 10 3 4" xfId="11268" xr:uid="{00000000-0005-0000-0000-0000612C0000}"/>
    <cellStyle name="Normal 4 2 10 4" xfId="11269" xr:uid="{00000000-0005-0000-0000-0000622C0000}"/>
    <cellStyle name="Normal 4 2 10 4 2" xfId="11270" xr:uid="{00000000-0005-0000-0000-0000632C0000}"/>
    <cellStyle name="Normal 4 2 10 4 3" xfId="11271" xr:uid="{00000000-0005-0000-0000-0000642C0000}"/>
    <cellStyle name="Normal 4 2 10 5" xfId="11272" xr:uid="{00000000-0005-0000-0000-0000652C0000}"/>
    <cellStyle name="Normal 4 2 10 5 2" xfId="11273" xr:uid="{00000000-0005-0000-0000-0000662C0000}"/>
    <cellStyle name="Normal 4 2 10 6" xfId="11274" xr:uid="{00000000-0005-0000-0000-0000672C0000}"/>
    <cellStyle name="Normal 4 2 11" xfId="11275" xr:uid="{00000000-0005-0000-0000-0000682C0000}"/>
    <cellStyle name="Normal 4 2 11 2" xfId="11276" xr:uid="{00000000-0005-0000-0000-0000692C0000}"/>
    <cellStyle name="Normal 4 2 11 2 2" xfId="11277" xr:uid="{00000000-0005-0000-0000-00006A2C0000}"/>
    <cellStyle name="Normal 4 2 11 2 2 2" xfId="11278" xr:uid="{00000000-0005-0000-0000-00006B2C0000}"/>
    <cellStyle name="Normal 4 2 11 2 2 3" xfId="11279" xr:uid="{00000000-0005-0000-0000-00006C2C0000}"/>
    <cellStyle name="Normal 4 2 11 2 3" xfId="11280" xr:uid="{00000000-0005-0000-0000-00006D2C0000}"/>
    <cellStyle name="Normal 4 2 11 2 3 2" xfId="11281" xr:uid="{00000000-0005-0000-0000-00006E2C0000}"/>
    <cellStyle name="Normal 4 2 11 2 4" xfId="11282" xr:uid="{00000000-0005-0000-0000-00006F2C0000}"/>
    <cellStyle name="Normal 4 2 11 3" xfId="11283" xr:uid="{00000000-0005-0000-0000-0000702C0000}"/>
    <cellStyle name="Normal 4 2 11 3 2" xfId="11284" xr:uid="{00000000-0005-0000-0000-0000712C0000}"/>
    <cellStyle name="Normal 4 2 11 3 2 2" xfId="11285" xr:uid="{00000000-0005-0000-0000-0000722C0000}"/>
    <cellStyle name="Normal 4 2 11 3 3" xfId="11286" xr:uid="{00000000-0005-0000-0000-0000732C0000}"/>
    <cellStyle name="Normal 4 2 11 3 4" xfId="11287" xr:uid="{00000000-0005-0000-0000-0000742C0000}"/>
    <cellStyle name="Normal 4 2 11 4" xfId="11288" xr:uid="{00000000-0005-0000-0000-0000752C0000}"/>
    <cellStyle name="Normal 4 2 11 4 2" xfId="11289" xr:uid="{00000000-0005-0000-0000-0000762C0000}"/>
    <cellStyle name="Normal 4 2 11 4 3" xfId="11290" xr:uid="{00000000-0005-0000-0000-0000772C0000}"/>
    <cellStyle name="Normal 4 2 11 5" xfId="11291" xr:uid="{00000000-0005-0000-0000-0000782C0000}"/>
    <cellStyle name="Normal 4 2 11 6" xfId="11292" xr:uid="{00000000-0005-0000-0000-0000792C0000}"/>
    <cellStyle name="Normal 4 2 12" xfId="11293" xr:uid="{00000000-0005-0000-0000-00007A2C0000}"/>
    <cellStyle name="Normal 4 2 12 2" xfId="11294" xr:uid="{00000000-0005-0000-0000-00007B2C0000}"/>
    <cellStyle name="Normal 4 2 12 2 2" xfId="11295" xr:uid="{00000000-0005-0000-0000-00007C2C0000}"/>
    <cellStyle name="Normal 4 2 12 2 2 2" xfId="11296" xr:uid="{00000000-0005-0000-0000-00007D2C0000}"/>
    <cellStyle name="Normal 4 2 12 2 2 3" xfId="11297" xr:uid="{00000000-0005-0000-0000-00007E2C0000}"/>
    <cellStyle name="Normal 4 2 12 2 3" xfId="11298" xr:uid="{00000000-0005-0000-0000-00007F2C0000}"/>
    <cellStyle name="Normal 4 2 12 2 3 2" xfId="11299" xr:uid="{00000000-0005-0000-0000-0000802C0000}"/>
    <cellStyle name="Normal 4 2 12 2 4" xfId="11300" xr:uid="{00000000-0005-0000-0000-0000812C0000}"/>
    <cellStyle name="Normal 4 2 12 3" xfId="11301" xr:uid="{00000000-0005-0000-0000-0000822C0000}"/>
    <cellStyle name="Normal 4 2 12 3 2" xfId="11302" xr:uid="{00000000-0005-0000-0000-0000832C0000}"/>
    <cellStyle name="Normal 4 2 12 3 2 2" xfId="11303" xr:uid="{00000000-0005-0000-0000-0000842C0000}"/>
    <cellStyle name="Normal 4 2 12 3 3" xfId="11304" xr:uid="{00000000-0005-0000-0000-0000852C0000}"/>
    <cellStyle name="Normal 4 2 12 3 4" xfId="11305" xr:uid="{00000000-0005-0000-0000-0000862C0000}"/>
    <cellStyle name="Normal 4 2 12 4" xfId="11306" xr:uid="{00000000-0005-0000-0000-0000872C0000}"/>
    <cellStyle name="Normal 4 2 12 4 2" xfId="11307" xr:uid="{00000000-0005-0000-0000-0000882C0000}"/>
    <cellStyle name="Normal 4 2 12 4 3" xfId="11308" xr:uid="{00000000-0005-0000-0000-0000892C0000}"/>
    <cellStyle name="Normal 4 2 12 5" xfId="11309" xr:uid="{00000000-0005-0000-0000-00008A2C0000}"/>
    <cellStyle name="Normal 4 2 12 6" xfId="11310" xr:uid="{00000000-0005-0000-0000-00008B2C0000}"/>
    <cellStyle name="Normal 4 2 13" xfId="11311" xr:uid="{00000000-0005-0000-0000-00008C2C0000}"/>
    <cellStyle name="Normal 4 2 13 2" xfId="11312" xr:uid="{00000000-0005-0000-0000-00008D2C0000}"/>
    <cellStyle name="Normal 4 2 13 2 2" xfId="11313" xr:uid="{00000000-0005-0000-0000-00008E2C0000}"/>
    <cellStyle name="Normal 4 2 13 2 2 2" xfId="11314" xr:uid="{00000000-0005-0000-0000-00008F2C0000}"/>
    <cellStyle name="Normal 4 2 13 2 2 3" xfId="11315" xr:uid="{00000000-0005-0000-0000-0000902C0000}"/>
    <cellStyle name="Normal 4 2 13 2 3" xfId="11316" xr:uid="{00000000-0005-0000-0000-0000912C0000}"/>
    <cellStyle name="Normal 4 2 13 2 3 2" xfId="11317" xr:uid="{00000000-0005-0000-0000-0000922C0000}"/>
    <cellStyle name="Normal 4 2 13 2 4" xfId="11318" xr:uid="{00000000-0005-0000-0000-0000932C0000}"/>
    <cellStyle name="Normal 4 2 13 3" xfId="11319" xr:uid="{00000000-0005-0000-0000-0000942C0000}"/>
    <cellStyle name="Normal 4 2 13 3 2" xfId="11320" xr:uid="{00000000-0005-0000-0000-0000952C0000}"/>
    <cellStyle name="Normal 4 2 13 3 2 2" xfId="11321" xr:uid="{00000000-0005-0000-0000-0000962C0000}"/>
    <cellStyle name="Normal 4 2 13 3 3" xfId="11322" xr:uid="{00000000-0005-0000-0000-0000972C0000}"/>
    <cellStyle name="Normal 4 2 13 3 4" xfId="11323" xr:uid="{00000000-0005-0000-0000-0000982C0000}"/>
    <cellStyle name="Normal 4 2 13 4" xfId="11324" xr:uid="{00000000-0005-0000-0000-0000992C0000}"/>
    <cellStyle name="Normal 4 2 13 4 2" xfId="11325" xr:uid="{00000000-0005-0000-0000-00009A2C0000}"/>
    <cellStyle name="Normal 4 2 13 4 3" xfId="11326" xr:uid="{00000000-0005-0000-0000-00009B2C0000}"/>
    <cellStyle name="Normal 4 2 13 5" xfId="11327" xr:uid="{00000000-0005-0000-0000-00009C2C0000}"/>
    <cellStyle name="Normal 4 2 13 6" xfId="11328" xr:uid="{00000000-0005-0000-0000-00009D2C0000}"/>
    <cellStyle name="Normal 4 2 14" xfId="11329" xr:uid="{00000000-0005-0000-0000-00009E2C0000}"/>
    <cellStyle name="Normal 4 2 14 2" xfId="11330" xr:uid="{00000000-0005-0000-0000-00009F2C0000}"/>
    <cellStyle name="Normal 4 2 14 2 2" xfId="11331" xr:uid="{00000000-0005-0000-0000-0000A02C0000}"/>
    <cellStyle name="Normal 4 2 14 2 2 2" xfId="11332" xr:uid="{00000000-0005-0000-0000-0000A12C0000}"/>
    <cellStyle name="Normal 4 2 14 2 3" xfId="11333" xr:uid="{00000000-0005-0000-0000-0000A22C0000}"/>
    <cellStyle name="Normal 4 2 14 3" xfId="11334" xr:uid="{00000000-0005-0000-0000-0000A32C0000}"/>
    <cellStyle name="Normal 4 2 14 3 2" xfId="11335" xr:uid="{00000000-0005-0000-0000-0000A42C0000}"/>
    <cellStyle name="Normal 4 2 14 3 2 2" xfId="11336" xr:uid="{00000000-0005-0000-0000-0000A52C0000}"/>
    <cellStyle name="Normal 4 2 14 3 3" xfId="11337" xr:uid="{00000000-0005-0000-0000-0000A62C0000}"/>
    <cellStyle name="Normal 4 2 14 4" xfId="11338" xr:uid="{00000000-0005-0000-0000-0000A72C0000}"/>
    <cellStyle name="Normal 4 2 14 4 2" xfId="11339" xr:uid="{00000000-0005-0000-0000-0000A82C0000}"/>
    <cellStyle name="Normal 4 2 14 5" xfId="11340" xr:uid="{00000000-0005-0000-0000-0000A92C0000}"/>
    <cellStyle name="Normal 4 2 14 6" xfId="11341" xr:uid="{00000000-0005-0000-0000-0000AA2C0000}"/>
    <cellStyle name="Normal 4 2 15" xfId="11342" xr:uid="{00000000-0005-0000-0000-0000AB2C0000}"/>
    <cellStyle name="Normal 4 2 15 2" xfId="11343" xr:uid="{00000000-0005-0000-0000-0000AC2C0000}"/>
    <cellStyle name="Normal 4 2 15 2 2" xfId="11344" xr:uid="{00000000-0005-0000-0000-0000AD2C0000}"/>
    <cellStyle name="Normal 4 2 15 2 2 2" xfId="11345" xr:uid="{00000000-0005-0000-0000-0000AE2C0000}"/>
    <cellStyle name="Normal 4 2 15 2 3" xfId="11346" xr:uid="{00000000-0005-0000-0000-0000AF2C0000}"/>
    <cellStyle name="Normal 4 2 15 2 4" xfId="11347" xr:uid="{00000000-0005-0000-0000-0000B02C0000}"/>
    <cellStyle name="Normal 4 2 15 3" xfId="11348" xr:uid="{00000000-0005-0000-0000-0000B12C0000}"/>
    <cellStyle name="Normal 4 2 15 3 2" xfId="11349" xr:uid="{00000000-0005-0000-0000-0000B22C0000}"/>
    <cellStyle name="Normal 4 2 15 3 2 2" xfId="11350" xr:uid="{00000000-0005-0000-0000-0000B32C0000}"/>
    <cellStyle name="Normal 4 2 15 3 3" xfId="11351" xr:uid="{00000000-0005-0000-0000-0000B42C0000}"/>
    <cellStyle name="Normal 4 2 15 3 4" xfId="11352" xr:uid="{00000000-0005-0000-0000-0000B52C0000}"/>
    <cellStyle name="Normal 4 2 15 4" xfId="11353" xr:uid="{00000000-0005-0000-0000-0000B62C0000}"/>
    <cellStyle name="Normal 4 2 15 4 2" xfId="11354" xr:uid="{00000000-0005-0000-0000-0000B72C0000}"/>
    <cellStyle name="Normal 4 2 15 5" xfId="11355" xr:uid="{00000000-0005-0000-0000-0000B82C0000}"/>
    <cellStyle name="Normal 4 2 15 6" xfId="11356" xr:uid="{00000000-0005-0000-0000-0000B92C0000}"/>
    <cellStyle name="Normal 4 2 16" xfId="11357" xr:uid="{00000000-0005-0000-0000-0000BA2C0000}"/>
    <cellStyle name="Normal 4 2 16 2" xfId="11358" xr:uid="{00000000-0005-0000-0000-0000BB2C0000}"/>
    <cellStyle name="Normal 4 2 16 2 2" xfId="11359" xr:uid="{00000000-0005-0000-0000-0000BC2C0000}"/>
    <cellStyle name="Normal 4 2 16 2 2 2" xfId="11360" xr:uid="{00000000-0005-0000-0000-0000BD2C0000}"/>
    <cellStyle name="Normal 4 2 16 2 3" xfId="11361" xr:uid="{00000000-0005-0000-0000-0000BE2C0000}"/>
    <cellStyle name="Normal 4 2 16 3" xfId="11362" xr:uid="{00000000-0005-0000-0000-0000BF2C0000}"/>
    <cellStyle name="Normal 4 2 16 3 2" xfId="11363" xr:uid="{00000000-0005-0000-0000-0000C02C0000}"/>
    <cellStyle name="Normal 4 2 16 3 2 2" xfId="11364" xr:uid="{00000000-0005-0000-0000-0000C12C0000}"/>
    <cellStyle name="Normal 4 2 16 3 3" xfId="11365" xr:uid="{00000000-0005-0000-0000-0000C22C0000}"/>
    <cellStyle name="Normal 4 2 16 4" xfId="11366" xr:uid="{00000000-0005-0000-0000-0000C32C0000}"/>
    <cellStyle name="Normal 4 2 16 4 2" xfId="11367" xr:uid="{00000000-0005-0000-0000-0000C42C0000}"/>
    <cellStyle name="Normal 4 2 16 5" xfId="11368" xr:uid="{00000000-0005-0000-0000-0000C52C0000}"/>
    <cellStyle name="Normal 4 2 16 6" xfId="11369" xr:uid="{00000000-0005-0000-0000-0000C62C0000}"/>
    <cellStyle name="Normal 4 2 17" xfId="11370" xr:uid="{00000000-0005-0000-0000-0000C72C0000}"/>
    <cellStyle name="Normal 4 2 17 2" xfId="11371" xr:uid="{00000000-0005-0000-0000-0000C82C0000}"/>
    <cellStyle name="Normal 4 2 17 2 2" xfId="11372" xr:uid="{00000000-0005-0000-0000-0000C92C0000}"/>
    <cellStyle name="Normal 4 2 17 2 2 2" xfId="11373" xr:uid="{00000000-0005-0000-0000-0000CA2C0000}"/>
    <cellStyle name="Normal 4 2 17 2 3" xfId="11374" xr:uid="{00000000-0005-0000-0000-0000CB2C0000}"/>
    <cellStyle name="Normal 4 2 17 3" xfId="11375" xr:uid="{00000000-0005-0000-0000-0000CC2C0000}"/>
    <cellStyle name="Normal 4 2 17 3 2" xfId="11376" xr:uid="{00000000-0005-0000-0000-0000CD2C0000}"/>
    <cellStyle name="Normal 4 2 17 3 2 2" xfId="11377" xr:uid="{00000000-0005-0000-0000-0000CE2C0000}"/>
    <cellStyle name="Normal 4 2 17 3 3" xfId="11378" xr:uid="{00000000-0005-0000-0000-0000CF2C0000}"/>
    <cellStyle name="Normal 4 2 17 4" xfId="11379" xr:uid="{00000000-0005-0000-0000-0000D02C0000}"/>
    <cellStyle name="Normal 4 2 17 4 2" xfId="11380" xr:uid="{00000000-0005-0000-0000-0000D12C0000}"/>
    <cellStyle name="Normal 4 2 17 5" xfId="11381" xr:uid="{00000000-0005-0000-0000-0000D22C0000}"/>
    <cellStyle name="Normal 4 2 17 6" xfId="11382" xr:uid="{00000000-0005-0000-0000-0000D32C0000}"/>
    <cellStyle name="Normal 4 2 18" xfId="11383" xr:uid="{00000000-0005-0000-0000-0000D42C0000}"/>
    <cellStyle name="Normal 4 2 18 2" xfId="11384" xr:uid="{00000000-0005-0000-0000-0000D52C0000}"/>
    <cellStyle name="Normal 4 2 18 2 2" xfId="11385" xr:uid="{00000000-0005-0000-0000-0000D62C0000}"/>
    <cellStyle name="Normal 4 2 18 2 2 2" xfId="11386" xr:uid="{00000000-0005-0000-0000-0000D72C0000}"/>
    <cellStyle name="Normal 4 2 18 2 3" xfId="11387" xr:uid="{00000000-0005-0000-0000-0000D82C0000}"/>
    <cellStyle name="Normal 4 2 18 3" xfId="11388" xr:uid="{00000000-0005-0000-0000-0000D92C0000}"/>
    <cellStyle name="Normal 4 2 18 3 2" xfId="11389" xr:uid="{00000000-0005-0000-0000-0000DA2C0000}"/>
    <cellStyle name="Normal 4 2 18 3 2 2" xfId="11390" xr:uid="{00000000-0005-0000-0000-0000DB2C0000}"/>
    <cellStyle name="Normal 4 2 18 3 3" xfId="11391" xr:uid="{00000000-0005-0000-0000-0000DC2C0000}"/>
    <cellStyle name="Normal 4 2 18 4" xfId="11392" xr:uid="{00000000-0005-0000-0000-0000DD2C0000}"/>
    <cellStyle name="Normal 4 2 18 4 2" xfId="11393" xr:uid="{00000000-0005-0000-0000-0000DE2C0000}"/>
    <cellStyle name="Normal 4 2 18 5" xfId="11394" xr:uid="{00000000-0005-0000-0000-0000DF2C0000}"/>
    <cellStyle name="Normal 4 2 18 6" xfId="11395" xr:uid="{00000000-0005-0000-0000-0000E02C0000}"/>
    <cellStyle name="Normal 4 2 19" xfId="11396" xr:uid="{00000000-0005-0000-0000-0000E12C0000}"/>
    <cellStyle name="Normal 4 2 19 2" xfId="11397" xr:uid="{00000000-0005-0000-0000-0000E22C0000}"/>
    <cellStyle name="Normal 4 2 19 2 2" xfId="11398" xr:uid="{00000000-0005-0000-0000-0000E32C0000}"/>
    <cellStyle name="Normal 4 2 19 3" xfId="11399" xr:uid="{00000000-0005-0000-0000-0000E42C0000}"/>
    <cellStyle name="Normal 4 2 2" xfId="11400" xr:uid="{00000000-0005-0000-0000-0000E52C0000}"/>
    <cellStyle name="Normal 4 2 2 10" xfId="11401" xr:uid="{00000000-0005-0000-0000-0000E62C0000}"/>
    <cellStyle name="Normal 4 2 2 10 2" xfId="11402" xr:uid="{00000000-0005-0000-0000-0000E72C0000}"/>
    <cellStyle name="Normal 4 2 2 10 2 2" xfId="11403" xr:uid="{00000000-0005-0000-0000-0000E82C0000}"/>
    <cellStyle name="Normal 4 2 2 10 2 2 2" xfId="11404" xr:uid="{00000000-0005-0000-0000-0000E92C0000}"/>
    <cellStyle name="Normal 4 2 2 10 2 3" xfId="11405" xr:uid="{00000000-0005-0000-0000-0000EA2C0000}"/>
    <cellStyle name="Normal 4 2 2 10 3" xfId="11406" xr:uid="{00000000-0005-0000-0000-0000EB2C0000}"/>
    <cellStyle name="Normal 4 2 2 10 3 2" xfId="11407" xr:uid="{00000000-0005-0000-0000-0000EC2C0000}"/>
    <cellStyle name="Normal 4 2 2 10 3 2 2" xfId="11408" xr:uid="{00000000-0005-0000-0000-0000ED2C0000}"/>
    <cellStyle name="Normal 4 2 2 10 3 3" xfId="11409" xr:uid="{00000000-0005-0000-0000-0000EE2C0000}"/>
    <cellStyle name="Normal 4 2 2 10 4" xfId="11410" xr:uid="{00000000-0005-0000-0000-0000EF2C0000}"/>
    <cellStyle name="Normal 4 2 2 10 4 2" xfId="11411" xr:uid="{00000000-0005-0000-0000-0000F02C0000}"/>
    <cellStyle name="Normal 4 2 2 10 5" xfId="11412" xr:uid="{00000000-0005-0000-0000-0000F12C0000}"/>
    <cellStyle name="Normal 4 2 2 10 6" xfId="11413" xr:uid="{00000000-0005-0000-0000-0000F22C0000}"/>
    <cellStyle name="Normal 4 2 2 11" xfId="11414" xr:uid="{00000000-0005-0000-0000-0000F32C0000}"/>
    <cellStyle name="Normal 4 2 2 11 2" xfId="11415" xr:uid="{00000000-0005-0000-0000-0000F42C0000}"/>
    <cellStyle name="Normal 4 2 2 11 2 2" xfId="11416" xr:uid="{00000000-0005-0000-0000-0000F52C0000}"/>
    <cellStyle name="Normal 4 2 2 11 2 2 2" xfId="11417" xr:uid="{00000000-0005-0000-0000-0000F62C0000}"/>
    <cellStyle name="Normal 4 2 2 11 2 3" xfId="11418" xr:uid="{00000000-0005-0000-0000-0000F72C0000}"/>
    <cellStyle name="Normal 4 2 2 11 3" xfId="11419" xr:uid="{00000000-0005-0000-0000-0000F82C0000}"/>
    <cellStyle name="Normal 4 2 2 11 3 2" xfId="11420" xr:uid="{00000000-0005-0000-0000-0000F92C0000}"/>
    <cellStyle name="Normal 4 2 2 11 3 2 2" xfId="11421" xr:uid="{00000000-0005-0000-0000-0000FA2C0000}"/>
    <cellStyle name="Normal 4 2 2 11 3 3" xfId="11422" xr:uid="{00000000-0005-0000-0000-0000FB2C0000}"/>
    <cellStyle name="Normal 4 2 2 11 4" xfId="11423" xr:uid="{00000000-0005-0000-0000-0000FC2C0000}"/>
    <cellStyle name="Normal 4 2 2 11 4 2" xfId="11424" xr:uid="{00000000-0005-0000-0000-0000FD2C0000}"/>
    <cellStyle name="Normal 4 2 2 11 5" xfId="11425" xr:uid="{00000000-0005-0000-0000-0000FE2C0000}"/>
    <cellStyle name="Normal 4 2 2 11 6" xfId="11426" xr:uid="{00000000-0005-0000-0000-0000FF2C0000}"/>
    <cellStyle name="Normal 4 2 2 12" xfId="11427" xr:uid="{00000000-0005-0000-0000-0000002D0000}"/>
    <cellStyle name="Normal 4 2 2 12 2" xfId="11428" xr:uid="{00000000-0005-0000-0000-0000012D0000}"/>
    <cellStyle name="Normal 4 2 2 12 2 2" xfId="11429" xr:uid="{00000000-0005-0000-0000-0000022D0000}"/>
    <cellStyle name="Normal 4 2 2 12 2 2 2" xfId="11430" xr:uid="{00000000-0005-0000-0000-0000032D0000}"/>
    <cellStyle name="Normal 4 2 2 12 2 3" xfId="11431" xr:uid="{00000000-0005-0000-0000-0000042D0000}"/>
    <cellStyle name="Normal 4 2 2 12 3" xfId="11432" xr:uid="{00000000-0005-0000-0000-0000052D0000}"/>
    <cellStyle name="Normal 4 2 2 12 3 2" xfId="11433" xr:uid="{00000000-0005-0000-0000-0000062D0000}"/>
    <cellStyle name="Normal 4 2 2 12 3 2 2" xfId="11434" xr:uid="{00000000-0005-0000-0000-0000072D0000}"/>
    <cellStyle name="Normal 4 2 2 12 3 3" xfId="11435" xr:uid="{00000000-0005-0000-0000-0000082D0000}"/>
    <cellStyle name="Normal 4 2 2 12 4" xfId="11436" xr:uid="{00000000-0005-0000-0000-0000092D0000}"/>
    <cellStyle name="Normal 4 2 2 12 4 2" xfId="11437" xr:uid="{00000000-0005-0000-0000-00000A2D0000}"/>
    <cellStyle name="Normal 4 2 2 12 5" xfId="11438" xr:uid="{00000000-0005-0000-0000-00000B2D0000}"/>
    <cellStyle name="Normal 4 2 2 12 6" xfId="11439" xr:uid="{00000000-0005-0000-0000-00000C2D0000}"/>
    <cellStyle name="Normal 4 2 2 13" xfId="11440" xr:uid="{00000000-0005-0000-0000-00000D2D0000}"/>
    <cellStyle name="Normal 4 2 2 13 2" xfId="11441" xr:uid="{00000000-0005-0000-0000-00000E2D0000}"/>
    <cellStyle name="Normal 4 2 2 13 2 2" xfId="11442" xr:uid="{00000000-0005-0000-0000-00000F2D0000}"/>
    <cellStyle name="Normal 4 2 2 13 2 2 2" xfId="11443" xr:uid="{00000000-0005-0000-0000-0000102D0000}"/>
    <cellStyle name="Normal 4 2 2 13 2 3" xfId="11444" xr:uid="{00000000-0005-0000-0000-0000112D0000}"/>
    <cellStyle name="Normal 4 2 2 13 3" xfId="11445" xr:uid="{00000000-0005-0000-0000-0000122D0000}"/>
    <cellStyle name="Normal 4 2 2 13 3 2" xfId="11446" xr:uid="{00000000-0005-0000-0000-0000132D0000}"/>
    <cellStyle name="Normal 4 2 2 13 3 2 2" xfId="11447" xr:uid="{00000000-0005-0000-0000-0000142D0000}"/>
    <cellStyle name="Normal 4 2 2 13 3 3" xfId="11448" xr:uid="{00000000-0005-0000-0000-0000152D0000}"/>
    <cellStyle name="Normal 4 2 2 13 4" xfId="11449" xr:uid="{00000000-0005-0000-0000-0000162D0000}"/>
    <cellStyle name="Normal 4 2 2 13 4 2" xfId="11450" xr:uid="{00000000-0005-0000-0000-0000172D0000}"/>
    <cellStyle name="Normal 4 2 2 13 5" xfId="11451" xr:uid="{00000000-0005-0000-0000-0000182D0000}"/>
    <cellStyle name="Normal 4 2 2 14" xfId="11452" xr:uid="{00000000-0005-0000-0000-0000192D0000}"/>
    <cellStyle name="Normal 4 2 2 14 2" xfId="11453" xr:uid="{00000000-0005-0000-0000-00001A2D0000}"/>
    <cellStyle name="Normal 4 2 2 14 2 2" xfId="11454" xr:uid="{00000000-0005-0000-0000-00001B2D0000}"/>
    <cellStyle name="Normal 4 2 2 14 2 2 2" xfId="11455" xr:uid="{00000000-0005-0000-0000-00001C2D0000}"/>
    <cellStyle name="Normal 4 2 2 14 2 3" xfId="11456" xr:uid="{00000000-0005-0000-0000-00001D2D0000}"/>
    <cellStyle name="Normal 4 2 2 14 3" xfId="11457" xr:uid="{00000000-0005-0000-0000-00001E2D0000}"/>
    <cellStyle name="Normal 4 2 2 14 3 2" xfId="11458" xr:uid="{00000000-0005-0000-0000-00001F2D0000}"/>
    <cellStyle name="Normal 4 2 2 14 3 2 2" xfId="11459" xr:uid="{00000000-0005-0000-0000-0000202D0000}"/>
    <cellStyle name="Normal 4 2 2 14 3 3" xfId="11460" xr:uid="{00000000-0005-0000-0000-0000212D0000}"/>
    <cellStyle name="Normal 4 2 2 14 4" xfId="11461" xr:uid="{00000000-0005-0000-0000-0000222D0000}"/>
    <cellStyle name="Normal 4 2 2 14 4 2" xfId="11462" xr:uid="{00000000-0005-0000-0000-0000232D0000}"/>
    <cellStyle name="Normal 4 2 2 14 5" xfId="11463" xr:uid="{00000000-0005-0000-0000-0000242D0000}"/>
    <cellStyle name="Normal 4 2 2 15" xfId="11464" xr:uid="{00000000-0005-0000-0000-0000252D0000}"/>
    <cellStyle name="Normal 4 2 2 15 2" xfId="11465" xr:uid="{00000000-0005-0000-0000-0000262D0000}"/>
    <cellStyle name="Normal 4 2 2 15 2 2" xfId="11466" xr:uid="{00000000-0005-0000-0000-0000272D0000}"/>
    <cellStyle name="Normal 4 2 2 15 2 2 2" xfId="11467" xr:uid="{00000000-0005-0000-0000-0000282D0000}"/>
    <cellStyle name="Normal 4 2 2 15 2 3" xfId="11468" xr:uid="{00000000-0005-0000-0000-0000292D0000}"/>
    <cellStyle name="Normal 4 2 2 15 3" xfId="11469" xr:uid="{00000000-0005-0000-0000-00002A2D0000}"/>
    <cellStyle name="Normal 4 2 2 15 3 2" xfId="11470" xr:uid="{00000000-0005-0000-0000-00002B2D0000}"/>
    <cellStyle name="Normal 4 2 2 15 3 2 2" xfId="11471" xr:uid="{00000000-0005-0000-0000-00002C2D0000}"/>
    <cellStyle name="Normal 4 2 2 15 3 3" xfId="11472" xr:uid="{00000000-0005-0000-0000-00002D2D0000}"/>
    <cellStyle name="Normal 4 2 2 15 4" xfId="11473" xr:uid="{00000000-0005-0000-0000-00002E2D0000}"/>
    <cellStyle name="Normal 4 2 2 15 4 2" xfId="11474" xr:uid="{00000000-0005-0000-0000-00002F2D0000}"/>
    <cellStyle name="Normal 4 2 2 15 5" xfId="11475" xr:uid="{00000000-0005-0000-0000-0000302D0000}"/>
    <cellStyle name="Normal 4 2 2 16" xfId="11476" xr:uid="{00000000-0005-0000-0000-0000312D0000}"/>
    <cellStyle name="Normal 4 2 2 16 2" xfId="11477" xr:uid="{00000000-0005-0000-0000-0000322D0000}"/>
    <cellStyle name="Normal 4 2 2 16 2 2" xfId="11478" xr:uid="{00000000-0005-0000-0000-0000332D0000}"/>
    <cellStyle name="Normal 4 2 2 16 3" xfId="11479" xr:uid="{00000000-0005-0000-0000-0000342D0000}"/>
    <cellStyle name="Normal 4 2 2 17" xfId="11480" xr:uid="{00000000-0005-0000-0000-0000352D0000}"/>
    <cellStyle name="Normal 4 2 2 17 2" xfId="11481" xr:uid="{00000000-0005-0000-0000-0000362D0000}"/>
    <cellStyle name="Normal 4 2 2 17 2 2" xfId="11482" xr:uid="{00000000-0005-0000-0000-0000372D0000}"/>
    <cellStyle name="Normal 4 2 2 17 3" xfId="11483" xr:uid="{00000000-0005-0000-0000-0000382D0000}"/>
    <cellStyle name="Normal 4 2 2 18" xfId="11484" xr:uid="{00000000-0005-0000-0000-0000392D0000}"/>
    <cellStyle name="Normal 4 2 2 18 2" xfId="11485" xr:uid="{00000000-0005-0000-0000-00003A2D0000}"/>
    <cellStyle name="Normal 4 2 2 19" xfId="11486" xr:uid="{00000000-0005-0000-0000-00003B2D0000}"/>
    <cellStyle name="Normal 4 2 2 2" xfId="11487" xr:uid="{00000000-0005-0000-0000-00003C2D0000}"/>
    <cellStyle name="Normal 4 2 2 2 2" xfId="11488" xr:uid="{00000000-0005-0000-0000-00003D2D0000}"/>
    <cellStyle name="Normal 4 2 2 2 2 2" xfId="11489" xr:uid="{00000000-0005-0000-0000-00003E2D0000}"/>
    <cellStyle name="Normal 4 2 2 2 2 2 2" xfId="11490" xr:uid="{00000000-0005-0000-0000-00003F2D0000}"/>
    <cellStyle name="Normal 4 2 2 2 2 3" xfId="11491" xr:uid="{00000000-0005-0000-0000-0000402D0000}"/>
    <cellStyle name="Normal 4 2 2 2 2 4" xfId="11492" xr:uid="{00000000-0005-0000-0000-0000412D0000}"/>
    <cellStyle name="Normal 4 2 2 2 3" xfId="11493" xr:uid="{00000000-0005-0000-0000-0000422D0000}"/>
    <cellStyle name="Normal 4 2 2 2 3 2" xfId="11494" xr:uid="{00000000-0005-0000-0000-0000432D0000}"/>
    <cellStyle name="Normal 4 2 2 2 3 2 2" xfId="11495" xr:uid="{00000000-0005-0000-0000-0000442D0000}"/>
    <cellStyle name="Normal 4 2 2 2 3 3" xfId="11496" xr:uid="{00000000-0005-0000-0000-0000452D0000}"/>
    <cellStyle name="Normal 4 2 2 2 4" xfId="11497" xr:uid="{00000000-0005-0000-0000-0000462D0000}"/>
    <cellStyle name="Normal 4 2 2 2 4 2" xfId="11498" xr:uid="{00000000-0005-0000-0000-0000472D0000}"/>
    <cellStyle name="Normal 4 2 2 2 5" xfId="11499" xr:uid="{00000000-0005-0000-0000-0000482D0000}"/>
    <cellStyle name="Normal 4 2 2 2 6" xfId="11500" xr:uid="{00000000-0005-0000-0000-0000492D0000}"/>
    <cellStyle name="Normal 4 2 2 20" xfId="11501" xr:uid="{00000000-0005-0000-0000-00004A2D0000}"/>
    <cellStyle name="Normal 4 2 2 3" xfId="11502" xr:uid="{00000000-0005-0000-0000-00004B2D0000}"/>
    <cellStyle name="Normal 4 2 2 3 2" xfId="11503" xr:uid="{00000000-0005-0000-0000-00004C2D0000}"/>
    <cellStyle name="Normal 4 2 2 3 2 2" xfId="11504" xr:uid="{00000000-0005-0000-0000-00004D2D0000}"/>
    <cellStyle name="Normal 4 2 2 3 2 2 2" xfId="11505" xr:uid="{00000000-0005-0000-0000-00004E2D0000}"/>
    <cellStyle name="Normal 4 2 2 3 2 2 2 2" xfId="11506" xr:uid="{00000000-0005-0000-0000-00004F2D0000}"/>
    <cellStyle name="Normal 4 2 2 3 2 2 2 3" xfId="11507" xr:uid="{00000000-0005-0000-0000-0000502D0000}"/>
    <cellStyle name="Normal 4 2 2 3 2 2 2 4" xfId="11508" xr:uid="{00000000-0005-0000-0000-0000512D0000}"/>
    <cellStyle name="Normal 4 2 2 3 2 2 3" xfId="11509" xr:uid="{00000000-0005-0000-0000-0000522D0000}"/>
    <cellStyle name="Normal 4 2 2 3 2 2 4" xfId="11510" xr:uid="{00000000-0005-0000-0000-0000532D0000}"/>
    <cellStyle name="Normal 4 2 2 3 2 2 5" xfId="11511" xr:uid="{00000000-0005-0000-0000-0000542D0000}"/>
    <cellStyle name="Normal 4 2 2 3 2 3" xfId="11512" xr:uid="{00000000-0005-0000-0000-0000552D0000}"/>
    <cellStyle name="Normal 4 2 2 3 2 3 2" xfId="11513" xr:uid="{00000000-0005-0000-0000-0000562D0000}"/>
    <cellStyle name="Normal 4 2 2 3 2 3 2 2" xfId="11514" xr:uid="{00000000-0005-0000-0000-0000572D0000}"/>
    <cellStyle name="Normal 4 2 2 3 2 3 2 3" xfId="11515" xr:uid="{00000000-0005-0000-0000-0000582D0000}"/>
    <cellStyle name="Normal 4 2 2 3 2 3 3" xfId="11516" xr:uid="{00000000-0005-0000-0000-0000592D0000}"/>
    <cellStyle name="Normal 4 2 2 3 2 3 4" xfId="11517" xr:uid="{00000000-0005-0000-0000-00005A2D0000}"/>
    <cellStyle name="Normal 4 2 2 3 2 3 5" xfId="11518" xr:uid="{00000000-0005-0000-0000-00005B2D0000}"/>
    <cellStyle name="Normal 4 2 2 3 2 4" xfId="11519" xr:uid="{00000000-0005-0000-0000-00005C2D0000}"/>
    <cellStyle name="Normal 4 2 2 3 2 4 2" xfId="11520" xr:uid="{00000000-0005-0000-0000-00005D2D0000}"/>
    <cellStyle name="Normal 4 2 2 3 2 4 2 2" xfId="11521" xr:uid="{00000000-0005-0000-0000-00005E2D0000}"/>
    <cellStyle name="Normal 4 2 2 3 2 4 2 3" xfId="11522" xr:uid="{00000000-0005-0000-0000-00005F2D0000}"/>
    <cellStyle name="Normal 4 2 2 3 2 4 3" xfId="11523" xr:uid="{00000000-0005-0000-0000-0000602D0000}"/>
    <cellStyle name="Normal 4 2 2 3 2 4 4" xfId="11524" xr:uid="{00000000-0005-0000-0000-0000612D0000}"/>
    <cellStyle name="Normal 4 2 2 3 2 5" xfId="11525" xr:uid="{00000000-0005-0000-0000-0000622D0000}"/>
    <cellStyle name="Normal 4 2 2 3 2 5 2" xfId="11526" xr:uid="{00000000-0005-0000-0000-0000632D0000}"/>
    <cellStyle name="Normal 4 2 2 3 2 5 3" xfId="11527" xr:uid="{00000000-0005-0000-0000-0000642D0000}"/>
    <cellStyle name="Normal 4 2 2 3 2 6" xfId="11528" xr:uid="{00000000-0005-0000-0000-0000652D0000}"/>
    <cellStyle name="Normal 4 2 2 3 2 7" xfId="11529" xr:uid="{00000000-0005-0000-0000-0000662D0000}"/>
    <cellStyle name="Normal 4 2 2 3 2 8" xfId="11530" xr:uid="{00000000-0005-0000-0000-0000672D0000}"/>
    <cellStyle name="Normal 4 2 2 3 3" xfId="11531" xr:uid="{00000000-0005-0000-0000-0000682D0000}"/>
    <cellStyle name="Normal 4 2 2 3 3 2" xfId="11532" xr:uid="{00000000-0005-0000-0000-0000692D0000}"/>
    <cellStyle name="Normal 4 2 2 3 3 2 2" xfId="11533" xr:uid="{00000000-0005-0000-0000-00006A2D0000}"/>
    <cellStyle name="Normal 4 2 2 3 3 2 2 2" xfId="11534" xr:uid="{00000000-0005-0000-0000-00006B2D0000}"/>
    <cellStyle name="Normal 4 2 2 3 3 2 3" xfId="11535" xr:uid="{00000000-0005-0000-0000-00006C2D0000}"/>
    <cellStyle name="Normal 4 2 2 3 3 2 4" xfId="11536" xr:uid="{00000000-0005-0000-0000-00006D2D0000}"/>
    <cellStyle name="Normal 4 2 2 3 3 3" xfId="11537" xr:uid="{00000000-0005-0000-0000-00006E2D0000}"/>
    <cellStyle name="Normal 4 2 2 3 3 3 2" xfId="11538" xr:uid="{00000000-0005-0000-0000-00006F2D0000}"/>
    <cellStyle name="Normal 4 2 2 3 3 4" xfId="11539" xr:uid="{00000000-0005-0000-0000-0000702D0000}"/>
    <cellStyle name="Normal 4 2 2 3 3 5" xfId="11540" xr:uid="{00000000-0005-0000-0000-0000712D0000}"/>
    <cellStyle name="Normal 4 2 2 3 4" xfId="11541" xr:uid="{00000000-0005-0000-0000-0000722D0000}"/>
    <cellStyle name="Normal 4 2 2 3 4 2" xfId="11542" xr:uid="{00000000-0005-0000-0000-0000732D0000}"/>
    <cellStyle name="Normal 4 2 2 3 4 2 2" xfId="11543" xr:uid="{00000000-0005-0000-0000-0000742D0000}"/>
    <cellStyle name="Normal 4 2 2 3 4 2 3" xfId="11544" xr:uid="{00000000-0005-0000-0000-0000752D0000}"/>
    <cellStyle name="Normal 4 2 2 3 4 2 4" xfId="11545" xr:uid="{00000000-0005-0000-0000-0000762D0000}"/>
    <cellStyle name="Normal 4 2 2 3 4 3" xfId="11546" xr:uid="{00000000-0005-0000-0000-0000772D0000}"/>
    <cellStyle name="Normal 4 2 2 3 4 4" xfId="11547" xr:uid="{00000000-0005-0000-0000-0000782D0000}"/>
    <cellStyle name="Normal 4 2 2 3 4 5" xfId="11548" xr:uid="{00000000-0005-0000-0000-0000792D0000}"/>
    <cellStyle name="Normal 4 2 2 3 5" xfId="11549" xr:uid="{00000000-0005-0000-0000-00007A2D0000}"/>
    <cellStyle name="Normal 4 2 2 3 5 2" xfId="11550" xr:uid="{00000000-0005-0000-0000-00007B2D0000}"/>
    <cellStyle name="Normal 4 2 2 3 5 2 2" xfId="11551" xr:uid="{00000000-0005-0000-0000-00007C2D0000}"/>
    <cellStyle name="Normal 4 2 2 3 5 2 3" xfId="11552" xr:uid="{00000000-0005-0000-0000-00007D2D0000}"/>
    <cellStyle name="Normal 4 2 2 3 5 3" xfId="11553" xr:uid="{00000000-0005-0000-0000-00007E2D0000}"/>
    <cellStyle name="Normal 4 2 2 3 5 4" xfId="11554" xr:uid="{00000000-0005-0000-0000-00007F2D0000}"/>
    <cellStyle name="Normal 4 2 2 3 5 5" xfId="11555" xr:uid="{00000000-0005-0000-0000-0000802D0000}"/>
    <cellStyle name="Normal 4 2 2 3 6" xfId="11556" xr:uid="{00000000-0005-0000-0000-0000812D0000}"/>
    <cellStyle name="Normal 4 2 2 3 6 2" xfId="11557" xr:uid="{00000000-0005-0000-0000-0000822D0000}"/>
    <cellStyle name="Normal 4 2 2 3 6 3" xfId="11558" xr:uid="{00000000-0005-0000-0000-0000832D0000}"/>
    <cellStyle name="Normal 4 2 2 3 7" xfId="11559" xr:uid="{00000000-0005-0000-0000-0000842D0000}"/>
    <cellStyle name="Normal 4 2 2 3 8" xfId="11560" xr:uid="{00000000-0005-0000-0000-0000852D0000}"/>
    <cellStyle name="Normal 4 2 2 3 9" xfId="11561" xr:uid="{00000000-0005-0000-0000-0000862D0000}"/>
    <cellStyle name="Normal 4 2 2 4" xfId="11562" xr:uid="{00000000-0005-0000-0000-0000872D0000}"/>
    <cellStyle name="Normal 4 2 2 4 2" xfId="11563" xr:uid="{00000000-0005-0000-0000-0000882D0000}"/>
    <cellStyle name="Normal 4 2 2 4 2 2" xfId="11564" xr:uid="{00000000-0005-0000-0000-0000892D0000}"/>
    <cellStyle name="Normal 4 2 2 4 2 2 2" xfId="11565" xr:uid="{00000000-0005-0000-0000-00008A2D0000}"/>
    <cellStyle name="Normal 4 2 2 4 2 2 2 2" xfId="11566" xr:uid="{00000000-0005-0000-0000-00008B2D0000}"/>
    <cellStyle name="Normal 4 2 2 4 2 2 2 3" xfId="11567" xr:uid="{00000000-0005-0000-0000-00008C2D0000}"/>
    <cellStyle name="Normal 4 2 2 4 2 2 2 4" xfId="11568" xr:uid="{00000000-0005-0000-0000-00008D2D0000}"/>
    <cellStyle name="Normal 4 2 2 4 2 2 3" xfId="11569" xr:uid="{00000000-0005-0000-0000-00008E2D0000}"/>
    <cellStyle name="Normal 4 2 2 4 2 2 4" xfId="11570" xr:uid="{00000000-0005-0000-0000-00008F2D0000}"/>
    <cellStyle name="Normal 4 2 2 4 2 2 5" xfId="11571" xr:uid="{00000000-0005-0000-0000-0000902D0000}"/>
    <cellStyle name="Normal 4 2 2 4 2 3" xfId="11572" xr:uid="{00000000-0005-0000-0000-0000912D0000}"/>
    <cellStyle name="Normal 4 2 2 4 2 3 2" xfId="11573" xr:uid="{00000000-0005-0000-0000-0000922D0000}"/>
    <cellStyle name="Normal 4 2 2 4 2 3 2 2" xfId="11574" xr:uid="{00000000-0005-0000-0000-0000932D0000}"/>
    <cellStyle name="Normal 4 2 2 4 2 3 2 3" xfId="11575" xr:uid="{00000000-0005-0000-0000-0000942D0000}"/>
    <cellStyle name="Normal 4 2 2 4 2 3 3" xfId="11576" xr:uid="{00000000-0005-0000-0000-0000952D0000}"/>
    <cellStyle name="Normal 4 2 2 4 2 3 4" xfId="11577" xr:uid="{00000000-0005-0000-0000-0000962D0000}"/>
    <cellStyle name="Normal 4 2 2 4 2 3 5" xfId="11578" xr:uid="{00000000-0005-0000-0000-0000972D0000}"/>
    <cellStyle name="Normal 4 2 2 4 2 4" xfId="11579" xr:uid="{00000000-0005-0000-0000-0000982D0000}"/>
    <cellStyle name="Normal 4 2 2 4 2 4 2" xfId="11580" xr:uid="{00000000-0005-0000-0000-0000992D0000}"/>
    <cellStyle name="Normal 4 2 2 4 2 4 2 2" xfId="11581" xr:uid="{00000000-0005-0000-0000-00009A2D0000}"/>
    <cellStyle name="Normal 4 2 2 4 2 4 2 3" xfId="11582" xr:uid="{00000000-0005-0000-0000-00009B2D0000}"/>
    <cellStyle name="Normal 4 2 2 4 2 4 3" xfId="11583" xr:uid="{00000000-0005-0000-0000-00009C2D0000}"/>
    <cellStyle name="Normal 4 2 2 4 2 4 4" xfId="11584" xr:uid="{00000000-0005-0000-0000-00009D2D0000}"/>
    <cellStyle name="Normal 4 2 2 4 2 5" xfId="11585" xr:uid="{00000000-0005-0000-0000-00009E2D0000}"/>
    <cellStyle name="Normal 4 2 2 4 2 5 2" xfId="11586" xr:uid="{00000000-0005-0000-0000-00009F2D0000}"/>
    <cellStyle name="Normal 4 2 2 4 2 5 3" xfId="11587" xr:uid="{00000000-0005-0000-0000-0000A02D0000}"/>
    <cellStyle name="Normal 4 2 2 4 2 6" xfId="11588" xr:uid="{00000000-0005-0000-0000-0000A12D0000}"/>
    <cellStyle name="Normal 4 2 2 4 2 7" xfId="11589" xr:uid="{00000000-0005-0000-0000-0000A22D0000}"/>
    <cellStyle name="Normal 4 2 2 4 2 8" xfId="11590" xr:uid="{00000000-0005-0000-0000-0000A32D0000}"/>
    <cellStyle name="Normal 4 2 2 4 3" xfId="11591" xr:uid="{00000000-0005-0000-0000-0000A42D0000}"/>
    <cellStyle name="Normal 4 2 2 4 3 2" xfId="11592" xr:uid="{00000000-0005-0000-0000-0000A52D0000}"/>
    <cellStyle name="Normal 4 2 2 4 3 2 2" xfId="11593" xr:uid="{00000000-0005-0000-0000-0000A62D0000}"/>
    <cellStyle name="Normal 4 2 2 4 3 2 2 2" xfId="11594" xr:uid="{00000000-0005-0000-0000-0000A72D0000}"/>
    <cellStyle name="Normal 4 2 2 4 3 2 3" xfId="11595" xr:uid="{00000000-0005-0000-0000-0000A82D0000}"/>
    <cellStyle name="Normal 4 2 2 4 3 2 4" xfId="11596" xr:uid="{00000000-0005-0000-0000-0000A92D0000}"/>
    <cellStyle name="Normal 4 2 2 4 3 3" xfId="11597" xr:uid="{00000000-0005-0000-0000-0000AA2D0000}"/>
    <cellStyle name="Normal 4 2 2 4 3 3 2" xfId="11598" xr:uid="{00000000-0005-0000-0000-0000AB2D0000}"/>
    <cellStyle name="Normal 4 2 2 4 3 4" xfId="11599" xr:uid="{00000000-0005-0000-0000-0000AC2D0000}"/>
    <cellStyle name="Normal 4 2 2 4 3 5" xfId="11600" xr:uid="{00000000-0005-0000-0000-0000AD2D0000}"/>
    <cellStyle name="Normal 4 2 2 4 4" xfId="11601" xr:uid="{00000000-0005-0000-0000-0000AE2D0000}"/>
    <cellStyle name="Normal 4 2 2 4 4 2" xfId="11602" xr:uid="{00000000-0005-0000-0000-0000AF2D0000}"/>
    <cellStyle name="Normal 4 2 2 4 4 2 2" xfId="11603" xr:uid="{00000000-0005-0000-0000-0000B02D0000}"/>
    <cellStyle name="Normal 4 2 2 4 4 2 3" xfId="11604" xr:uid="{00000000-0005-0000-0000-0000B12D0000}"/>
    <cellStyle name="Normal 4 2 2 4 4 2 4" xfId="11605" xr:uid="{00000000-0005-0000-0000-0000B22D0000}"/>
    <cellStyle name="Normal 4 2 2 4 4 3" xfId="11606" xr:uid="{00000000-0005-0000-0000-0000B32D0000}"/>
    <cellStyle name="Normal 4 2 2 4 4 4" xfId="11607" xr:uid="{00000000-0005-0000-0000-0000B42D0000}"/>
    <cellStyle name="Normal 4 2 2 4 4 5" xfId="11608" xr:uid="{00000000-0005-0000-0000-0000B52D0000}"/>
    <cellStyle name="Normal 4 2 2 4 5" xfId="11609" xr:uid="{00000000-0005-0000-0000-0000B62D0000}"/>
    <cellStyle name="Normal 4 2 2 4 5 2" xfId="11610" xr:uid="{00000000-0005-0000-0000-0000B72D0000}"/>
    <cellStyle name="Normal 4 2 2 4 5 2 2" xfId="11611" xr:uid="{00000000-0005-0000-0000-0000B82D0000}"/>
    <cellStyle name="Normal 4 2 2 4 5 2 3" xfId="11612" xr:uid="{00000000-0005-0000-0000-0000B92D0000}"/>
    <cellStyle name="Normal 4 2 2 4 5 3" xfId="11613" xr:uid="{00000000-0005-0000-0000-0000BA2D0000}"/>
    <cellStyle name="Normal 4 2 2 4 5 4" xfId="11614" xr:uid="{00000000-0005-0000-0000-0000BB2D0000}"/>
    <cellStyle name="Normal 4 2 2 4 5 5" xfId="11615" xr:uid="{00000000-0005-0000-0000-0000BC2D0000}"/>
    <cellStyle name="Normal 4 2 2 4 6" xfId="11616" xr:uid="{00000000-0005-0000-0000-0000BD2D0000}"/>
    <cellStyle name="Normal 4 2 2 4 6 2" xfId="11617" xr:uid="{00000000-0005-0000-0000-0000BE2D0000}"/>
    <cellStyle name="Normal 4 2 2 4 6 3" xfId="11618" xr:uid="{00000000-0005-0000-0000-0000BF2D0000}"/>
    <cellStyle name="Normal 4 2 2 4 7" xfId="11619" xr:uid="{00000000-0005-0000-0000-0000C02D0000}"/>
    <cellStyle name="Normal 4 2 2 4 8" xfId="11620" xr:uid="{00000000-0005-0000-0000-0000C12D0000}"/>
    <cellStyle name="Normal 4 2 2 4 9" xfId="11621" xr:uid="{00000000-0005-0000-0000-0000C22D0000}"/>
    <cellStyle name="Normal 4 2 2 5" xfId="11622" xr:uid="{00000000-0005-0000-0000-0000C32D0000}"/>
    <cellStyle name="Normal 4 2 2 5 2" xfId="11623" xr:uid="{00000000-0005-0000-0000-0000C42D0000}"/>
    <cellStyle name="Normal 4 2 2 5 2 2" xfId="11624" xr:uid="{00000000-0005-0000-0000-0000C52D0000}"/>
    <cellStyle name="Normal 4 2 2 5 2 2 2" xfId="11625" xr:uid="{00000000-0005-0000-0000-0000C62D0000}"/>
    <cellStyle name="Normal 4 2 2 5 2 2 2 2" xfId="11626" xr:uid="{00000000-0005-0000-0000-0000C72D0000}"/>
    <cellStyle name="Normal 4 2 2 5 2 2 3" xfId="11627" xr:uid="{00000000-0005-0000-0000-0000C82D0000}"/>
    <cellStyle name="Normal 4 2 2 5 2 2 4" xfId="11628" xr:uid="{00000000-0005-0000-0000-0000C92D0000}"/>
    <cellStyle name="Normal 4 2 2 5 2 3" xfId="11629" xr:uid="{00000000-0005-0000-0000-0000CA2D0000}"/>
    <cellStyle name="Normal 4 2 2 5 2 3 2" xfId="11630" xr:uid="{00000000-0005-0000-0000-0000CB2D0000}"/>
    <cellStyle name="Normal 4 2 2 5 2 4" xfId="11631" xr:uid="{00000000-0005-0000-0000-0000CC2D0000}"/>
    <cellStyle name="Normal 4 2 2 5 2 5" xfId="11632" xr:uid="{00000000-0005-0000-0000-0000CD2D0000}"/>
    <cellStyle name="Normal 4 2 2 5 3" xfId="11633" xr:uid="{00000000-0005-0000-0000-0000CE2D0000}"/>
    <cellStyle name="Normal 4 2 2 5 3 2" xfId="11634" xr:uid="{00000000-0005-0000-0000-0000CF2D0000}"/>
    <cellStyle name="Normal 4 2 2 5 3 2 2" xfId="11635" xr:uid="{00000000-0005-0000-0000-0000D02D0000}"/>
    <cellStyle name="Normal 4 2 2 5 3 2 2 2" xfId="11636" xr:uid="{00000000-0005-0000-0000-0000D12D0000}"/>
    <cellStyle name="Normal 4 2 2 5 3 2 3" xfId="11637" xr:uid="{00000000-0005-0000-0000-0000D22D0000}"/>
    <cellStyle name="Normal 4 2 2 5 3 2 4" xfId="11638" xr:uid="{00000000-0005-0000-0000-0000D32D0000}"/>
    <cellStyle name="Normal 4 2 2 5 3 3" xfId="11639" xr:uid="{00000000-0005-0000-0000-0000D42D0000}"/>
    <cellStyle name="Normal 4 2 2 5 3 3 2" xfId="11640" xr:uid="{00000000-0005-0000-0000-0000D52D0000}"/>
    <cellStyle name="Normal 4 2 2 5 3 4" xfId="11641" xr:uid="{00000000-0005-0000-0000-0000D62D0000}"/>
    <cellStyle name="Normal 4 2 2 5 3 5" xfId="11642" xr:uid="{00000000-0005-0000-0000-0000D72D0000}"/>
    <cellStyle name="Normal 4 2 2 5 4" xfId="11643" xr:uid="{00000000-0005-0000-0000-0000D82D0000}"/>
    <cellStyle name="Normal 4 2 2 5 4 2" xfId="11644" xr:uid="{00000000-0005-0000-0000-0000D92D0000}"/>
    <cellStyle name="Normal 4 2 2 5 4 2 2" xfId="11645" xr:uid="{00000000-0005-0000-0000-0000DA2D0000}"/>
    <cellStyle name="Normal 4 2 2 5 4 2 3" xfId="11646" xr:uid="{00000000-0005-0000-0000-0000DB2D0000}"/>
    <cellStyle name="Normal 4 2 2 5 4 2 4" xfId="11647" xr:uid="{00000000-0005-0000-0000-0000DC2D0000}"/>
    <cellStyle name="Normal 4 2 2 5 4 3" xfId="11648" xr:uid="{00000000-0005-0000-0000-0000DD2D0000}"/>
    <cellStyle name="Normal 4 2 2 5 4 4" xfId="11649" xr:uid="{00000000-0005-0000-0000-0000DE2D0000}"/>
    <cellStyle name="Normal 4 2 2 5 4 5" xfId="11650" xr:uid="{00000000-0005-0000-0000-0000DF2D0000}"/>
    <cellStyle name="Normal 4 2 2 5 5" xfId="11651" xr:uid="{00000000-0005-0000-0000-0000E02D0000}"/>
    <cellStyle name="Normal 4 2 2 5 5 2" xfId="11652" xr:uid="{00000000-0005-0000-0000-0000E12D0000}"/>
    <cellStyle name="Normal 4 2 2 5 5 3" xfId="11653" xr:uid="{00000000-0005-0000-0000-0000E22D0000}"/>
    <cellStyle name="Normal 4 2 2 5 5 4" xfId="11654" xr:uid="{00000000-0005-0000-0000-0000E32D0000}"/>
    <cellStyle name="Normal 4 2 2 5 6" xfId="11655" xr:uid="{00000000-0005-0000-0000-0000E42D0000}"/>
    <cellStyle name="Normal 4 2 2 5 7" xfId="11656" xr:uid="{00000000-0005-0000-0000-0000E52D0000}"/>
    <cellStyle name="Normal 4 2 2 5 8" xfId="11657" xr:uid="{00000000-0005-0000-0000-0000E62D0000}"/>
    <cellStyle name="Normal 4 2 2 6" xfId="11658" xr:uid="{00000000-0005-0000-0000-0000E72D0000}"/>
    <cellStyle name="Normal 4 2 2 6 2" xfId="11659" xr:uid="{00000000-0005-0000-0000-0000E82D0000}"/>
    <cellStyle name="Normal 4 2 2 6 2 2" xfId="11660" xr:uid="{00000000-0005-0000-0000-0000E92D0000}"/>
    <cellStyle name="Normal 4 2 2 6 2 2 2" xfId="11661" xr:uid="{00000000-0005-0000-0000-0000EA2D0000}"/>
    <cellStyle name="Normal 4 2 2 6 2 2 3" xfId="11662" xr:uid="{00000000-0005-0000-0000-0000EB2D0000}"/>
    <cellStyle name="Normal 4 2 2 6 2 3" xfId="11663" xr:uid="{00000000-0005-0000-0000-0000EC2D0000}"/>
    <cellStyle name="Normal 4 2 2 6 2 3 2" xfId="11664" xr:uid="{00000000-0005-0000-0000-0000ED2D0000}"/>
    <cellStyle name="Normal 4 2 2 6 2 4" xfId="11665" xr:uid="{00000000-0005-0000-0000-0000EE2D0000}"/>
    <cellStyle name="Normal 4 2 2 6 3" xfId="11666" xr:uid="{00000000-0005-0000-0000-0000EF2D0000}"/>
    <cellStyle name="Normal 4 2 2 6 3 2" xfId="11667" xr:uid="{00000000-0005-0000-0000-0000F02D0000}"/>
    <cellStyle name="Normal 4 2 2 6 3 2 2" xfId="11668" xr:uid="{00000000-0005-0000-0000-0000F12D0000}"/>
    <cellStyle name="Normal 4 2 2 6 3 3" xfId="11669" xr:uid="{00000000-0005-0000-0000-0000F22D0000}"/>
    <cellStyle name="Normal 4 2 2 6 3 4" xfId="11670" xr:uid="{00000000-0005-0000-0000-0000F32D0000}"/>
    <cellStyle name="Normal 4 2 2 6 4" xfId="11671" xr:uid="{00000000-0005-0000-0000-0000F42D0000}"/>
    <cellStyle name="Normal 4 2 2 6 4 2" xfId="11672" xr:uid="{00000000-0005-0000-0000-0000F52D0000}"/>
    <cellStyle name="Normal 4 2 2 6 4 3" xfId="11673" xr:uid="{00000000-0005-0000-0000-0000F62D0000}"/>
    <cellStyle name="Normal 4 2 2 6 5" xfId="11674" xr:uid="{00000000-0005-0000-0000-0000F72D0000}"/>
    <cellStyle name="Normal 4 2 2 6 6" xfId="11675" xr:uid="{00000000-0005-0000-0000-0000F82D0000}"/>
    <cellStyle name="Normal 4 2 2 7" xfId="11676" xr:uid="{00000000-0005-0000-0000-0000F92D0000}"/>
    <cellStyle name="Normal 4 2 2 7 2" xfId="11677" xr:uid="{00000000-0005-0000-0000-0000FA2D0000}"/>
    <cellStyle name="Normal 4 2 2 7 2 2" xfId="11678" xr:uid="{00000000-0005-0000-0000-0000FB2D0000}"/>
    <cellStyle name="Normal 4 2 2 7 2 2 2" xfId="11679" xr:uid="{00000000-0005-0000-0000-0000FC2D0000}"/>
    <cellStyle name="Normal 4 2 2 7 2 2 3" xfId="11680" xr:uid="{00000000-0005-0000-0000-0000FD2D0000}"/>
    <cellStyle name="Normal 4 2 2 7 2 3" xfId="11681" xr:uid="{00000000-0005-0000-0000-0000FE2D0000}"/>
    <cellStyle name="Normal 4 2 2 7 2 3 2" xfId="11682" xr:uid="{00000000-0005-0000-0000-0000FF2D0000}"/>
    <cellStyle name="Normal 4 2 2 7 2 4" xfId="11683" xr:uid="{00000000-0005-0000-0000-0000002E0000}"/>
    <cellStyle name="Normal 4 2 2 7 3" xfId="11684" xr:uid="{00000000-0005-0000-0000-0000012E0000}"/>
    <cellStyle name="Normal 4 2 2 7 3 2" xfId="11685" xr:uid="{00000000-0005-0000-0000-0000022E0000}"/>
    <cellStyle name="Normal 4 2 2 7 3 2 2" xfId="11686" xr:uid="{00000000-0005-0000-0000-0000032E0000}"/>
    <cellStyle name="Normal 4 2 2 7 3 3" xfId="11687" xr:uid="{00000000-0005-0000-0000-0000042E0000}"/>
    <cellStyle name="Normal 4 2 2 7 3 4" xfId="11688" xr:uid="{00000000-0005-0000-0000-0000052E0000}"/>
    <cellStyle name="Normal 4 2 2 7 4" xfId="11689" xr:uid="{00000000-0005-0000-0000-0000062E0000}"/>
    <cellStyle name="Normal 4 2 2 7 4 2" xfId="11690" xr:uid="{00000000-0005-0000-0000-0000072E0000}"/>
    <cellStyle name="Normal 4 2 2 7 4 3" xfId="11691" xr:uid="{00000000-0005-0000-0000-0000082E0000}"/>
    <cellStyle name="Normal 4 2 2 7 5" xfId="11692" xr:uid="{00000000-0005-0000-0000-0000092E0000}"/>
    <cellStyle name="Normal 4 2 2 7 6" xfId="11693" xr:uid="{00000000-0005-0000-0000-00000A2E0000}"/>
    <cellStyle name="Normal 4 2 2 8" xfId="11694" xr:uid="{00000000-0005-0000-0000-00000B2E0000}"/>
    <cellStyle name="Normal 4 2 2 8 2" xfId="11695" xr:uid="{00000000-0005-0000-0000-00000C2E0000}"/>
    <cellStyle name="Normal 4 2 2 8 2 2" xfId="11696" xr:uid="{00000000-0005-0000-0000-00000D2E0000}"/>
    <cellStyle name="Normal 4 2 2 8 2 2 2" xfId="11697" xr:uid="{00000000-0005-0000-0000-00000E2E0000}"/>
    <cellStyle name="Normal 4 2 2 8 2 2 3" xfId="11698" xr:uid="{00000000-0005-0000-0000-00000F2E0000}"/>
    <cellStyle name="Normal 4 2 2 8 2 3" xfId="11699" xr:uid="{00000000-0005-0000-0000-0000102E0000}"/>
    <cellStyle name="Normal 4 2 2 8 2 3 2" xfId="11700" xr:uid="{00000000-0005-0000-0000-0000112E0000}"/>
    <cellStyle name="Normal 4 2 2 8 2 4" xfId="11701" xr:uid="{00000000-0005-0000-0000-0000122E0000}"/>
    <cellStyle name="Normal 4 2 2 8 3" xfId="11702" xr:uid="{00000000-0005-0000-0000-0000132E0000}"/>
    <cellStyle name="Normal 4 2 2 8 3 2" xfId="11703" xr:uid="{00000000-0005-0000-0000-0000142E0000}"/>
    <cellStyle name="Normal 4 2 2 8 3 2 2" xfId="11704" xr:uid="{00000000-0005-0000-0000-0000152E0000}"/>
    <cellStyle name="Normal 4 2 2 8 3 3" xfId="11705" xr:uid="{00000000-0005-0000-0000-0000162E0000}"/>
    <cellStyle name="Normal 4 2 2 8 3 4" xfId="11706" xr:uid="{00000000-0005-0000-0000-0000172E0000}"/>
    <cellStyle name="Normal 4 2 2 8 4" xfId="11707" xr:uid="{00000000-0005-0000-0000-0000182E0000}"/>
    <cellStyle name="Normal 4 2 2 8 4 2" xfId="11708" xr:uid="{00000000-0005-0000-0000-0000192E0000}"/>
    <cellStyle name="Normal 4 2 2 8 4 3" xfId="11709" xr:uid="{00000000-0005-0000-0000-00001A2E0000}"/>
    <cellStyle name="Normal 4 2 2 8 5" xfId="11710" xr:uid="{00000000-0005-0000-0000-00001B2E0000}"/>
    <cellStyle name="Normal 4 2 2 8 6" xfId="11711" xr:uid="{00000000-0005-0000-0000-00001C2E0000}"/>
    <cellStyle name="Normal 4 2 2 9" xfId="11712" xr:uid="{00000000-0005-0000-0000-00001D2E0000}"/>
    <cellStyle name="Normal 4 2 2 9 2" xfId="11713" xr:uid="{00000000-0005-0000-0000-00001E2E0000}"/>
    <cellStyle name="Normal 4 2 2 9 2 2" xfId="11714" xr:uid="{00000000-0005-0000-0000-00001F2E0000}"/>
    <cellStyle name="Normal 4 2 2 9 2 2 2" xfId="11715" xr:uid="{00000000-0005-0000-0000-0000202E0000}"/>
    <cellStyle name="Normal 4 2 2 9 2 3" xfId="11716" xr:uid="{00000000-0005-0000-0000-0000212E0000}"/>
    <cellStyle name="Normal 4 2 2 9 2 4" xfId="11717" xr:uid="{00000000-0005-0000-0000-0000222E0000}"/>
    <cellStyle name="Normal 4 2 2 9 3" xfId="11718" xr:uid="{00000000-0005-0000-0000-0000232E0000}"/>
    <cellStyle name="Normal 4 2 2 9 3 2" xfId="11719" xr:uid="{00000000-0005-0000-0000-0000242E0000}"/>
    <cellStyle name="Normal 4 2 2 9 3 2 2" xfId="11720" xr:uid="{00000000-0005-0000-0000-0000252E0000}"/>
    <cellStyle name="Normal 4 2 2 9 3 3" xfId="11721" xr:uid="{00000000-0005-0000-0000-0000262E0000}"/>
    <cellStyle name="Normal 4 2 2 9 3 4" xfId="11722" xr:uid="{00000000-0005-0000-0000-0000272E0000}"/>
    <cellStyle name="Normal 4 2 2 9 4" xfId="11723" xr:uid="{00000000-0005-0000-0000-0000282E0000}"/>
    <cellStyle name="Normal 4 2 2 9 4 2" xfId="11724" xr:uid="{00000000-0005-0000-0000-0000292E0000}"/>
    <cellStyle name="Normal 4 2 2 9 5" xfId="11725" xr:uid="{00000000-0005-0000-0000-00002A2E0000}"/>
    <cellStyle name="Normal 4 2 2 9 6" xfId="11726" xr:uid="{00000000-0005-0000-0000-00002B2E0000}"/>
    <cellStyle name="Normal 4 2 20" xfId="11727" xr:uid="{00000000-0005-0000-0000-00002C2E0000}"/>
    <cellStyle name="Normal 4 2 20 2" xfId="11728" xr:uid="{00000000-0005-0000-0000-00002D2E0000}"/>
    <cellStyle name="Normal 4 2 20 2 2" xfId="11729" xr:uid="{00000000-0005-0000-0000-00002E2E0000}"/>
    <cellStyle name="Normal 4 2 20 3" xfId="11730" xr:uid="{00000000-0005-0000-0000-00002F2E0000}"/>
    <cellStyle name="Normal 4 2 21" xfId="11731" xr:uid="{00000000-0005-0000-0000-0000302E0000}"/>
    <cellStyle name="Normal 4 2 21 2" xfId="11732" xr:uid="{00000000-0005-0000-0000-0000312E0000}"/>
    <cellStyle name="Normal 4 2 22" xfId="11733" xr:uid="{00000000-0005-0000-0000-0000322E0000}"/>
    <cellStyle name="Normal 4 2 23" xfId="11734" xr:uid="{00000000-0005-0000-0000-0000332E0000}"/>
    <cellStyle name="Normal 4 2 24" xfId="11735" xr:uid="{00000000-0005-0000-0000-0000342E0000}"/>
    <cellStyle name="Normal 4 2 25" xfId="11736" xr:uid="{00000000-0005-0000-0000-0000352E0000}"/>
    <cellStyle name="Normal 4 2 3" xfId="11737" xr:uid="{00000000-0005-0000-0000-0000362E0000}"/>
    <cellStyle name="Normal 4 2 3 10" xfId="11738" xr:uid="{00000000-0005-0000-0000-0000372E0000}"/>
    <cellStyle name="Normal 4 2 3 10 2" xfId="11739" xr:uid="{00000000-0005-0000-0000-0000382E0000}"/>
    <cellStyle name="Normal 4 2 3 10 3" xfId="11740" xr:uid="{00000000-0005-0000-0000-0000392E0000}"/>
    <cellStyle name="Normal 4 2 3 11" xfId="11741" xr:uid="{00000000-0005-0000-0000-00003A2E0000}"/>
    <cellStyle name="Normal 4 2 3 12" xfId="11742" xr:uid="{00000000-0005-0000-0000-00003B2E0000}"/>
    <cellStyle name="Normal 4 2 3 13" xfId="11743" xr:uid="{00000000-0005-0000-0000-00003C2E0000}"/>
    <cellStyle name="Normal 4 2 3 14" xfId="11744" xr:uid="{00000000-0005-0000-0000-00003D2E0000}"/>
    <cellStyle name="Normal 4 2 3 15" xfId="11745" xr:uid="{00000000-0005-0000-0000-00003E2E0000}"/>
    <cellStyle name="Normal 4 2 3 2" xfId="11746" xr:uid="{00000000-0005-0000-0000-00003F2E0000}"/>
    <cellStyle name="Normal 4 2 3 2 10" xfId="11747" xr:uid="{00000000-0005-0000-0000-0000402E0000}"/>
    <cellStyle name="Normal 4 2 3 2 2" xfId="11748" xr:uid="{00000000-0005-0000-0000-0000412E0000}"/>
    <cellStyle name="Normal 4 2 3 2 2 2" xfId="11749" xr:uid="{00000000-0005-0000-0000-0000422E0000}"/>
    <cellStyle name="Normal 4 2 3 2 2 2 2" xfId="11750" xr:uid="{00000000-0005-0000-0000-0000432E0000}"/>
    <cellStyle name="Normal 4 2 3 2 2 2 2 2" xfId="11751" xr:uid="{00000000-0005-0000-0000-0000442E0000}"/>
    <cellStyle name="Normal 4 2 3 2 2 2 2 2 2" xfId="11752" xr:uid="{00000000-0005-0000-0000-0000452E0000}"/>
    <cellStyle name="Normal 4 2 3 2 2 2 2 2 3" xfId="11753" xr:uid="{00000000-0005-0000-0000-0000462E0000}"/>
    <cellStyle name="Normal 4 2 3 2 2 2 2 3" xfId="11754" xr:uid="{00000000-0005-0000-0000-0000472E0000}"/>
    <cellStyle name="Normal 4 2 3 2 2 2 2 4" xfId="11755" xr:uid="{00000000-0005-0000-0000-0000482E0000}"/>
    <cellStyle name="Normal 4 2 3 2 2 2 3" xfId="11756" xr:uid="{00000000-0005-0000-0000-0000492E0000}"/>
    <cellStyle name="Normal 4 2 3 2 2 2 3 2" xfId="11757" xr:uid="{00000000-0005-0000-0000-00004A2E0000}"/>
    <cellStyle name="Normal 4 2 3 2 2 2 3 2 2" xfId="11758" xr:uid="{00000000-0005-0000-0000-00004B2E0000}"/>
    <cellStyle name="Normal 4 2 3 2 2 2 3 2 3" xfId="11759" xr:uid="{00000000-0005-0000-0000-00004C2E0000}"/>
    <cellStyle name="Normal 4 2 3 2 2 2 3 3" xfId="11760" xr:uid="{00000000-0005-0000-0000-00004D2E0000}"/>
    <cellStyle name="Normal 4 2 3 2 2 2 3 4" xfId="11761" xr:uid="{00000000-0005-0000-0000-00004E2E0000}"/>
    <cellStyle name="Normal 4 2 3 2 2 2 4" xfId="11762" xr:uid="{00000000-0005-0000-0000-00004F2E0000}"/>
    <cellStyle name="Normal 4 2 3 2 2 2 4 2" xfId="11763" xr:uid="{00000000-0005-0000-0000-0000502E0000}"/>
    <cellStyle name="Normal 4 2 3 2 2 2 4 2 2" xfId="11764" xr:uid="{00000000-0005-0000-0000-0000512E0000}"/>
    <cellStyle name="Normal 4 2 3 2 2 2 4 2 3" xfId="11765" xr:uid="{00000000-0005-0000-0000-0000522E0000}"/>
    <cellStyle name="Normal 4 2 3 2 2 2 4 3" xfId="11766" xr:uid="{00000000-0005-0000-0000-0000532E0000}"/>
    <cellStyle name="Normal 4 2 3 2 2 2 4 4" xfId="11767" xr:uid="{00000000-0005-0000-0000-0000542E0000}"/>
    <cellStyle name="Normal 4 2 3 2 2 2 5" xfId="11768" xr:uid="{00000000-0005-0000-0000-0000552E0000}"/>
    <cellStyle name="Normal 4 2 3 2 2 2 5 2" xfId="11769" xr:uid="{00000000-0005-0000-0000-0000562E0000}"/>
    <cellStyle name="Normal 4 2 3 2 2 2 5 3" xfId="11770" xr:uid="{00000000-0005-0000-0000-0000572E0000}"/>
    <cellStyle name="Normal 4 2 3 2 2 2 6" xfId="11771" xr:uid="{00000000-0005-0000-0000-0000582E0000}"/>
    <cellStyle name="Normal 4 2 3 2 2 2 7" xfId="11772" xr:uid="{00000000-0005-0000-0000-0000592E0000}"/>
    <cellStyle name="Normal 4 2 3 2 2 2 8" xfId="11773" xr:uid="{00000000-0005-0000-0000-00005A2E0000}"/>
    <cellStyle name="Normal 4 2 3 2 2 3" xfId="11774" xr:uid="{00000000-0005-0000-0000-00005B2E0000}"/>
    <cellStyle name="Normal 4 2 3 2 2 3 2" xfId="11775" xr:uid="{00000000-0005-0000-0000-00005C2E0000}"/>
    <cellStyle name="Normal 4 2 3 2 2 3 2 2" xfId="11776" xr:uid="{00000000-0005-0000-0000-00005D2E0000}"/>
    <cellStyle name="Normal 4 2 3 2 2 3 2 3" xfId="11777" xr:uid="{00000000-0005-0000-0000-00005E2E0000}"/>
    <cellStyle name="Normal 4 2 3 2 2 3 3" xfId="11778" xr:uid="{00000000-0005-0000-0000-00005F2E0000}"/>
    <cellStyle name="Normal 4 2 3 2 2 3 4" xfId="11779" xr:uid="{00000000-0005-0000-0000-0000602E0000}"/>
    <cellStyle name="Normal 4 2 3 2 2 4" xfId="11780" xr:uid="{00000000-0005-0000-0000-0000612E0000}"/>
    <cellStyle name="Normal 4 2 3 2 2 4 2" xfId="11781" xr:uid="{00000000-0005-0000-0000-0000622E0000}"/>
    <cellStyle name="Normal 4 2 3 2 2 4 2 2" xfId="11782" xr:uid="{00000000-0005-0000-0000-0000632E0000}"/>
    <cellStyle name="Normal 4 2 3 2 2 4 2 3" xfId="11783" xr:uid="{00000000-0005-0000-0000-0000642E0000}"/>
    <cellStyle name="Normal 4 2 3 2 2 4 3" xfId="11784" xr:uid="{00000000-0005-0000-0000-0000652E0000}"/>
    <cellStyle name="Normal 4 2 3 2 2 4 4" xfId="11785" xr:uid="{00000000-0005-0000-0000-0000662E0000}"/>
    <cellStyle name="Normal 4 2 3 2 2 5" xfId="11786" xr:uid="{00000000-0005-0000-0000-0000672E0000}"/>
    <cellStyle name="Normal 4 2 3 2 2 5 2" xfId="11787" xr:uid="{00000000-0005-0000-0000-0000682E0000}"/>
    <cellStyle name="Normal 4 2 3 2 2 5 2 2" xfId="11788" xr:uid="{00000000-0005-0000-0000-0000692E0000}"/>
    <cellStyle name="Normal 4 2 3 2 2 5 2 3" xfId="11789" xr:uid="{00000000-0005-0000-0000-00006A2E0000}"/>
    <cellStyle name="Normal 4 2 3 2 2 5 3" xfId="11790" xr:uid="{00000000-0005-0000-0000-00006B2E0000}"/>
    <cellStyle name="Normal 4 2 3 2 2 5 4" xfId="11791" xr:uid="{00000000-0005-0000-0000-00006C2E0000}"/>
    <cellStyle name="Normal 4 2 3 2 2 6" xfId="11792" xr:uid="{00000000-0005-0000-0000-00006D2E0000}"/>
    <cellStyle name="Normal 4 2 3 2 2 6 2" xfId="11793" xr:uid="{00000000-0005-0000-0000-00006E2E0000}"/>
    <cellStyle name="Normal 4 2 3 2 2 6 3" xfId="11794" xr:uid="{00000000-0005-0000-0000-00006F2E0000}"/>
    <cellStyle name="Normal 4 2 3 2 2 7" xfId="11795" xr:uid="{00000000-0005-0000-0000-0000702E0000}"/>
    <cellStyle name="Normal 4 2 3 2 2 8" xfId="11796" xr:uid="{00000000-0005-0000-0000-0000712E0000}"/>
    <cellStyle name="Normal 4 2 3 2 2 9" xfId="11797" xr:uid="{00000000-0005-0000-0000-0000722E0000}"/>
    <cellStyle name="Normal 4 2 3 2 3" xfId="11798" xr:uid="{00000000-0005-0000-0000-0000732E0000}"/>
    <cellStyle name="Normal 4 2 3 2 3 2" xfId="11799" xr:uid="{00000000-0005-0000-0000-0000742E0000}"/>
    <cellStyle name="Normal 4 2 3 2 3 2 2" xfId="11800" xr:uid="{00000000-0005-0000-0000-0000752E0000}"/>
    <cellStyle name="Normal 4 2 3 2 3 2 2 2" xfId="11801" xr:uid="{00000000-0005-0000-0000-0000762E0000}"/>
    <cellStyle name="Normal 4 2 3 2 3 2 2 3" xfId="11802" xr:uid="{00000000-0005-0000-0000-0000772E0000}"/>
    <cellStyle name="Normal 4 2 3 2 3 2 3" xfId="11803" xr:uid="{00000000-0005-0000-0000-0000782E0000}"/>
    <cellStyle name="Normal 4 2 3 2 3 2 4" xfId="11804" xr:uid="{00000000-0005-0000-0000-0000792E0000}"/>
    <cellStyle name="Normal 4 2 3 2 3 3" xfId="11805" xr:uid="{00000000-0005-0000-0000-00007A2E0000}"/>
    <cellStyle name="Normal 4 2 3 2 3 3 2" xfId="11806" xr:uid="{00000000-0005-0000-0000-00007B2E0000}"/>
    <cellStyle name="Normal 4 2 3 2 3 3 2 2" xfId="11807" xr:uid="{00000000-0005-0000-0000-00007C2E0000}"/>
    <cellStyle name="Normal 4 2 3 2 3 3 2 3" xfId="11808" xr:uid="{00000000-0005-0000-0000-00007D2E0000}"/>
    <cellStyle name="Normal 4 2 3 2 3 3 3" xfId="11809" xr:uid="{00000000-0005-0000-0000-00007E2E0000}"/>
    <cellStyle name="Normal 4 2 3 2 3 3 4" xfId="11810" xr:uid="{00000000-0005-0000-0000-00007F2E0000}"/>
    <cellStyle name="Normal 4 2 3 2 3 4" xfId="11811" xr:uid="{00000000-0005-0000-0000-0000802E0000}"/>
    <cellStyle name="Normal 4 2 3 2 3 4 2" xfId="11812" xr:uid="{00000000-0005-0000-0000-0000812E0000}"/>
    <cellStyle name="Normal 4 2 3 2 3 4 2 2" xfId="11813" xr:uid="{00000000-0005-0000-0000-0000822E0000}"/>
    <cellStyle name="Normal 4 2 3 2 3 4 2 3" xfId="11814" xr:uid="{00000000-0005-0000-0000-0000832E0000}"/>
    <cellStyle name="Normal 4 2 3 2 3 4 3" xfId="11815" xr:uid="{00000000-0005-0000-0000-0000842E0000}"/>
    <cellStyle name="Normal 4 2 3 2 3 4 4" xfId="11816" xr:uid="{00000000-0005-0000-0000-0000852E0000}"/>
    <cellStyle name="Normal 4 2 3 2 3 5" xfId="11817" xr:uid="{00000000-0005-0000-0000-0000862E0000}"/>
    <cellStyle name="Normal 4 2 3 2 3 5 2" xfId="11818" xr:uid="{00000000-0005-0000-0000-0000872E0000}"/>
    <cellStyle name="Normal 4 2 3 2 3 5 3" xfId="11819" xr:uid="{00000000-0005-0000-0000-0000882E0000}"/>
    <cellStyle name="Normal 4 2 3 2 3 6" xfId="11820" xr:uid="{00000000-0005-0000-0000-0000892E0000}"/>
    <cellStyle name="Normal 4 2 3 2 3 7" xfId="11821" xr:uid="{00000000-0005-0000-0000-00008A2E0000}"/>
    <cellStyle name="Normal 4 2 3 2 3 8" xfId="11822" xr:uid="{00000000-0005-0000-0000-00008B2E0000}"/>
    <cellStyle name="Normal 4 2 3 2 4" xfId="11823" xr:uid="{00000000-0005-0000-0000-00008C2E0000}"/>
    <cellStyle name="Normal 4 2 3 2 4 2" xfId="11824" xr:uid="{00000000-0005-0000-0000-00008D2E0000}"/>
    <cellStyle name="Normal 4 2 3 2 4 2 2" xfId="11825" xr:uid="{00000000-0005-0000-0000-00008E2E0000}"/>
    <cellStyle name="Normal 4 2 3 2 4 2 3" xfId="11826" xr:uid="{00000000-0005-0000-0000-00008F2E0000}"/>
    <cellStyle name="Normal 4 2 3 2 4 3" xfId="11827" xr:uid="{00000000-0005-0000-0000-0000902E0000}"/>
    <cellStyle name="Normal 4 2 3 2 4 4" xfId="11828" xr:uid="{00000000-0005-0000-0000-0000912E0000}"/>
    <cellStyle name="Normal 4 2 3 2 5" xfId="11829" xr:uid="{00000000-0005-0000-0000-0000922E0000}"/>
    <cellStyle name="Normal 4 2 3 2 5 2" xfId="11830" xr:uid="{00000000-0005-0000-0000-0000932E0000}"/>
    <cellStyle name="Normal 4 2 3 2 5 2 2" xfId="11831" xr:uid="{00000000-0005-0000-0000-0000942E0000}"/>
    <cellStyle name="Normal 4 2 3 2 5 2 3" xfId="11832" xr:uid="{00000000-0005-0000-0000-0000952E0000}"/>
    <cellStyle name="Normal 4 2 3 2 5 3" xfId="11833" xr:uid="{00000000-0005-0000-0000-0000962E0000}"/>
    <cellStyle name="Normal 4 2 3 2 5 4" xfId="11834" xr:uid="{00000000-0005-0000-0000-0000972E0000}"/>
    <cellStyle name="Normal 4 2 3 2 6" xfId="11835" xr:uid="{00000000-0005-0000-0000-0000982E0000}"/>
    <cellStyle name="Normal 4 2 3 2 6 2" xfId="11836" xr:uid="{00000000-0005-0000-0000-0000992E0000}"/>
    <cellStyle name="Normal 4 2 3 2 6 2 2" xfId="11837" xr:uid="{00000000-0005-0000-0000-00009A2E0000}"/>
    <cellStyle name="Normal 4 2 3 2 6 2 3" xfId="11838" xr:uid="{00000000-0005-0000-0000-00009B2E0000}"/>
    <cellStyle name="Normal 4 2 3 2 6 3" xfId="11839" xr:uid="{00000000-0005-0000-0000-00009C2E0000}"/>
    <cellStyle name="Normal 4 2 3 2 6 4" xfId="11840" xr:uid="{00000000-0005-0000-0000-00009D2E0000}"/>
    <cellStyle name="Normal 4 2 3 2 7" xfId="11841" xr:uid="{00000000-0005-0000-0000-00009E2E0000}"/>
    <cellStyle name="Normal 4 2 3 2 7 2" xfId="11842" xr:uid="{00000000-0005-0000-0000-00009F2E0000}"/>
    <cellStyle name="Normal 4 2 3 2 7 3" xfId="11843" xr:uid="{00000000-0005-0000-0000-0000A02E0000}"/>
    <cellStyle name="Normal 4 2 3 2 8" xfId="11844" xr:uid="{00000000-0005-0000-0000-0000A12E0000}"/>
    <cellStyle name="Normal 4 2 3 2 9" xfId="11845" xr:uid="{00000000-0005-0000-0000-0000A22E0000}"/>
    <cellStyle name="Normal 4 2 3 3" xfId="11846" xr:uid="{00000000-0005-0000-0000-0000A32E0000}"/>
    <cellStyle name="Normal 4 2 3 3 2" xfId="11847" xr:uid="{00000000-0005-0000-0000-0000A42E0000}"/>
    <cellStyle name="Normal 4 2 3 3 2 2" xfId="11848" xr:uid="{00000000-0005-0000-0000-0000A52E0000}"/>
    <cellStyle name="Normal 4 2 3 3 2 2 2" xfId="11849" xr:uid="{00000000-0005-0000-0000-0000A62E0000}"/>
    <cellStyle name="Normal 4 2 3 3 2 2 2 2" xfId="11850" xr:uid="{00000000-0005-0000-0000-0000A72E0000}"/>
    <cellStyle name="Normal 4 2 3 3 2 2 2 3" xfId="11851" xr:uid="{00000000-0005-0000-0000-0000A82E0000}"/>
    <cellStyle name="Normal 4 2 3 3 2 2 3" xfId="11852" xr:uid="{00000000-0005-0000-0000-0000A92E0000}"/>
    <cellStyle name="Normal 4 2 3 3 2 2 4" xfId="11853" xr:uid="{00000000-0005-0000-0000-0000AA2E0000}"/>
    <cellStyle name="Normal 4 2 3 3 2 2 5" xfId="11854" xr:uid="{00000000-0005-0000-0000-0000AB2E0000}"/>
    <cellStyle name="Normal 4 2 3 3 2 3" xfId="11855" xr:uid="{00000000-0005-0000-0000-0000AC2E0000}"/>
    <cellStyle name="Normal 4 2 3 3 2 3 2" xfId="11856" xr:uid="{00000000-0005-0000-0000-0000AD2E0000}"/>
    <cellStyle name="Normal 4 2 3 3 2 3 2 2" xfId="11857" xr:uid="{00000000-0005-0000-0000-0000AE2E0000}"/>
    <cellStyle name="Normal 4 2 3 3 2 3 2 3" xfId="11858" xr:uid="{00000000-0005-0000-0000-0000AF2E0000}"/>
    <cellStyle name="Normal 4 2 3 3 2 3 3" xfId="11859" xr:uid="{00000000-0005-0000-0000-0000B02E0000}"/>
    <cellStyle name="Normal 4 2 3 3 2 3 4" xfId="11860" xr:uid="{00000000-0005-0000-0000-0000B12E0000}"/>
    <cellStyle name="Normal 4 2 3 3 2 4" xfId="11861" xr:uid="{00000000-0005-0000-0000-0000B22E0000}"/>
    <cellStyle name="Normal 4 2 3 3 2 4 2" xfId="11862" xr:uid="{00000000-0005-0000-0000-0000B32E0000}"/>
    <cellStyle name="Normal 4 2 3 3 2 4 2 2" xfId="11863" xr:uid="{00000000-0005-0000-0000-0000B42E0000}"/>
    <cellStyle name="Normal 4 2 3 3 2 4 2 3" xfId="11864" xr:uid="{00000000-0005-0000-0000-0000B52E0000}"/>
    <cellStyle name="Normal 4 2 3 3 2 4 3" xfId="11865" xr:uid="{00000000-0005-0000-0000-0000B62E0000}"/>
    <cellStyle name="Normal 4 2 3 3 2 4 4" xfId="11866" xr:uid="{00000000-0005-0000-0000-0000B72E0000}"/>
    <cellStyle name="Normal 4 2 3 3 2 5" xfId="11867" xr:uid="{00000000-0005-0000-0000-0000B82E0000}"/>
    <cellStyle name="Normal 4 2 3 3 2 5 2" xfId="11868" xr:uid="{00000000-0005-0000-0000-0000B92E0000}"/>
    <cellStyle name="Normal 4 2 3 3 2 5 3" xfId="11869" xr:uid="{00000000-0005-0000-0000-0000BA2E0000}"/>
    <cellStyle name="Normal 4 2 3 3 2 6" xfId="11870" xr:uid="{00000000-0005-0000-0000-0000BB2E0000}"/>
    <cellStyle name="Normal 4 2 3 3 2 7" xfId="11871" xr:uid="{00000000-0005-0000-0000-0000BC2E0000}"/>
    <cellStyle name="Normal 4 2 3 3 2 8" xfId="11872" xr:uid="{00000000-0005-0000-0000-0000BD2E0000}"/>
    <cellStyle name="Normal 4 2 3 3 3" xfId="11873" xr:uid="{00000000-0005-0000-0000-0000BE2E0000}"/>
    <cellStyle name="Normal 4 2 3 3 3 2" xfId="11874" xr:uid="{00000000-0005-0000-0000-0000BF2E0000}"/>
    <cellStyle name="Normal 4 2 3 3 3 2 2" xfId="11875" xr:uid="{00000000-0005-0000-0000-0000C02E0000}"/>
    <cellStyle name="Normal 4 2 3 3 3 2 3" xfId="11876" xr:uid="{00000000-0005-0000-0000-0000C12E0000}"/>
    <cellStyle name="Normal 4 2 3 3 3 3" xfId="11877" xr:uid="{00000000-0005-0000-0000-0000C22E0000}"/>
    <cellStyle name="Normal 4 2 3 3 3 4" xfId="11878" xr:uid="{00000000-0005-0000-0000-0000C32E0000}"/>
    <cellStyle name="Normal 4 2 3 3 3 5" xfId="11879" xr:uid="{00000000-0005-0000-0000-0000C42E0000}"/>
    <cellStyle name="Normal 4 2 3 3 4" xfId="11880" xr:uid="{00000000-0005-0000-0000-0000C52E0000}"/>
    <cellStyle name="Normal 4 2 3 3 4 2" xfId="11881" xr:uid="{00000000-0005-0000-0000-0000C62E0000}"/>
    <cellStyle name="Normal 4 2 3 3 4 2 2" xfId="11882" xr:uid="{00000000-0005-0000-0000-0000C72E0000}"/>
    <cellStyle name="Normal 4 2 3 3 4 2 3" xfId="11883" xr:uid="{00000000-0005-0000-0000-0000C82E0000}"/>
    <cellStyle name="Normal 4 2 3 3 4 3" xfId="11884" xr:uid="{00000000-0005-0000-0000-0000C92E0000}"/>
    <cellStyle name="Normal 4 2 3 3 4 4" xfId="11885" xr:uid="{00000000-0005-0000-0000-0000CA2E0000}"/>
    <cellStyle name="Normal 4 2 3 3 5" xfId="11886" xr:uid="{00000000-0005-0000-0000-0000CB2E0000}"/>
    <cellStyle name="Normal 4 2 3 3 5 2" xfId="11887" xr:uid="{00000000-0005-0000-0000-0000CC2E0000}"/>
    <cellStyle name="Normal 4 2 3 3 5 2 2" xfId="11888" xr:uid="{00000000-0005-0000-0000-0000CD2E0000}"/>
    <cellStyle name="Normal 4 2 3 3 5 2 3" xfId="11889" xr:uid="{00000000-0005-0000-0000-0000CE2E0000}"/>
    <cellStyle name="Normal 4 2 3 3 5 3" xfId="11890" xr:uid="{00000000-0005-0000-0000-0000CF2E0000}"/>
    <cellStyle name="Normal 4 2 3 3 5 4" xfId="11891" xr:uid="{00000000-0005-0000-0000-0000D02E0000}"/>
    <cellStyle name="Normal 4 2 3 3 6" xfId="11892" xr:uid="{00000000-0005-0000-0000-0000D12E0000}"/>
    <cellStyle name="Normal 4 2 3 3 6 2" xfId="11893" xr:uid="{00000000-0005-0000-0000-0000D22E0000}"/>
    <cellStyle name="Normal 4 2 3 3 6 3" xfId="11894" xr:uid="{00000000-0005-0000-0000-0000D32E0000}"/>
    <cellStyle name="Normal 4 2 3 3 7" xfId="11895" xr:uid="{00000000-0005-0000-0000-0000D42E0000}"/>
    <cellStyle name="Normal 4 2 3 3 8" xfId="11896" xr:uid="{00000000-0005-0000-0000-0000D52E0000}"/>
    <cellStyle name="Normal 4 2 3 3 9" xfId="11897" xr:uid="{00000000-0005-0000-0000-0000D62E0000}"/>
    <cellStyle name="Normal 4 2 3 4" xfId="11898" xr:uid="{00000000-0005-0000-0000-0000D72E0000}"/>
    <cellStyle name="Normal 4 2 3 4 2" xfId="11899" xr:uid="{00000000-0005-0000-0000-0000D82E0000}"/>
    <cellStyle name="Normal 4 2 3 4 2 2" xfId="11900" xr:uid="{00000000-0005-0000-0000-0000D92E0000}"/>
    <cellStyle name="Normal 4 2 3 4 2 2 2" xfId="11901" xr:uid="{00000000-0005-0000-0000-0000DA2E0000}"/>
    <cellStyle name="Normal 4 2 3 4 2 2 2 2" xfId="11902" xr:uid="{00000000-0005-0000-0000-0000DB2E0000}"/>
    <cellStyle name="Normal 4 2 3 4 2 2 2 3" xfId="11903" xr:uid="{00000000-0005-0000-0000-0000DC2E0000}"/>
    <cellStyle name="Normal 4 2 3 4 2 2 3" xfId="11904" xr:uid="{00000000-0005-0000-0000-0000DD2E0000}"/>
    <cellStyle name="Normal 4 2 3 4 2 2 4" xfId="11905" xr:uid="{00000000-0005-0000-0000-0000DE2E0000}"/>
    <cellStyle name="Normal 4 2 3 4 2 3" xfId="11906" xr:uid="{00000000-0005-0000-0000-0000DF2E0000}"/>
    <cellStyle name="Normal 4 2 3 4 2 3 2" xfId="11907" xr:uid="{00000000-0005-0000-0000-0000E02E0000}"/>
    <cellStyle name="Normal 4 2 3 4 2 3 2 2" xfId="11908" xr:uid="{00000000-0005-0000-0000-0000E12E0000}"/>
    <cellStyle name="Normal 4 2 3 4 2 3 2 3" xfId="11909" xr:uid="{00000000-0005-0000-0000-0000E22E0000}"/>
    <cellStyle name="Normal 4 2 3 4 2 3 3" xfId="11910" xr:uid="{00000000-0005-0000-0000-0000E32E0000}"/>
    <cellStyle name="Normal 4 2 3 4 2 3 4" xfId="11911" xr:uid="{00000000-0005-0000-0000-0000E42E0000}"/>
    <cellStyle name="Normal 4 2 3 4 2 4" xfId="11912" xr:uid="{00000000-0005-0000-0000-0000E52E0000}"/>
    <cellStyle name="Normal 4 2 3 4 2 4 2" xfId="11913" xr:uid="{00000000-0005-0000-0000-0000E62E0000}"/>
    <cellStyle name="Normal 4 2 3 4 2 4 2 2" xfId="11914" xr:uid="{00000000-0005-0000-0000-0000E72E0000}"/>
    <cellStyle name="Normal 4 2 3 4 2 4 2 3" xfId="11915" xr:uid="{00000000-0005-0000-0000-0000E82E0000}"/>
    <cellStyle name="Normal 4 2 3 4 2 4 3" xfId="11916" xr:uid="{00000000-0005-0000-0000-0000E92E0000}"/>
    <cellStyle name="Normal 4 2 3 4 2 4 4" xfId="11917" xr:uid="{00000000-0005-0000-0000-0000EA2E0000}"/>
    <cellStyle name="Normal 4 2 3 4 2 5" xfId="11918" xr:uid="{00000000-0005-0000-0000-0000EB2E0000}"/>
    <cellStyle name="Normal 4 2 3 4 2 5 2" xfId="11919" xr:uid="{00000000-0005-0000-0000-0000EC2E0000}"/>
    <cellStyle name="Normal 4 2 3 4 2 5 3" xfId="11920" xr:uid="{00000000-0005-0000-0000-0000ED2E0000}"/>
    <cellStyle name="Normal 4 2 3 4 2 6" xfId="11921" xr:uid="{00000000-0005-0000-0000-0000EE2E0000}"/>
    <cellStyle name="Normal 4 2 3 4 2 7" xfId="11922" xr:uid="{00000000-0005-0000-0000-0000EF2E0000}"/>
    <cellStyle name="Normal 4 2 3 4 2 8" xfId="11923" xr:uid="{00000000-0005-0000-0000-0000F02E0000}"/>
    <cellStyle name="Normal 4 2 3 4 3" xfId="11924" xr:uid="{00000000-0005-0000-0000-0000F12E0000}"/>
    <cellStyle name="Normal 4 2 3 4 3 2" xfId="11925" xr:uid="{00000000-0005-0000-0000-0000F22E0000}"/>
    <cellStyle name="Normal 4 2 3 4 3 2 2" xfId="11926" xr:uid="{00000000-0005-0000-0000-0000F32E0000}"/>
    <cellStyle name="Normal 4 2 3 4 3 2 3" xfId="11927" xr:uid="{00000000-0005-0000-0000-0000F42E0000}"/>
    <cellStyle name="Normal 4 2 3 4 3 3" xfId="11928" xr:uid="{00000000-0005-0000-0000-0000F52E0000}"/>
    <cellStyle name="Normal 4 2 3 4 3 4" xfId="11929" xr:uid="{00000000-0005-0000-0000-0000F62E0000}"/>
    <cellStyle name="Normal 4 2 3 4 4" xfId="11930" xr:uid="{00000000-0005-0000-0000-0000F72E0000}"/>
    <cellStyle name="Normal 4 2 3 4 4 2" xfId="11931" xr:uid="{00000000-0005-0000-0000-0000F82E0000}"/>
    <cellStyle name="Normal 4 2 3 4 4 2 2" xfId="11932" xr:uid="{00000000-0005-0000-0000-0000F92E0000}"/>
    <cellStyle name="Normal 4 2 3 4 4 2 3" xfId="11933" xr:uid="{00000000-0005-0000-0000-0000FA2E0000}"/>
    <cellStyle name="Normal 4 2 3 4 4 3" xfId="11934" xr:uid="{00000000-0005-0000-0000-0000FB2E0000}"/>
    <cellStyle name="Normal 4 2 3 4 4 4" xfId="11935" xr:uid="{00000000-0005-0000-0000-0000FC2E0000}"/>
    <cellStyle name="Normal 4 2 3 4 5" xfId="11936" xr:uid="{00000000-0005-0000-0000-0000FD2E0000}"/>
    <cellStyle name="Normal 4 2 3 4 5 2" xfId="11937" xr:uid="{00000000-0005-0000-0000-0000FE2E0000}"/>
    <cellStyle name="Normal 4 2 3 4 5 2 2" xfId="11938" xr:uid="{00000000-0005-0000-0000-0000FF2E0000}"/>
    <cellStyle name="Normal 4 2 3 4 5 2 3" xfId="11939" xr:uid="{00000000-0005-0000-0000-0000002F0000}"/>
    <cellStyle name="Normal 4 2 3 4 5 3" xfId="11940" xr:uid="{00000000-0005-0000-0000-0000012F0000}"/>
    <cellStyle name="Normal 4 2 3 4 5 4" xfId="11941" xr:uid="{00000000-0005-0000-0000-0000022F0000}"/>
    <cellStyle name="Normal 4 2 3 4 6" xfId="11942" xr:uid="{00000000-0005-0000-0000-0000032F0000}"/>
    <cellStyle name="Normal 4 2 3 4 6 2" xfId="11943" xr:uid="{00000000-0005-0000-0000-0000042F0000}"/>
    <cellStyle name="Normal 4 2 3 4 6 3" xfId="11944" xr:uid="{00000000-0005-0000-0000-0000052F0000}"/>
    <cellStyle name="Normal 4 2 3 4 7" xfId="11945" xr:uid="{00000000-0005-0000-0000-0000062F0000}"/>
    <cellStyle name="Normal 4 2 3 4 8" xfId="11946" xr:uid="{00000000-0005-0000-0000-0000072F0000}"/>
    <cellStyle name="Normal 4 2 3 4 9" xfId="11947" xr:uid="{00000000-0005-0000-0000-0000082F0000}"/>
    <cellStyle name="Normal 4 2 3 5" xfId="11948" xr:uid="{00000000-0005-0000-0000-0000092F0000}"/>
    <cellStyle name="Normal 4 2 3 5 2" xfId="11949" xr:uid="{00000000-0005-0000-0000-00000A2F0000}"/>
    <cellStyle name="Normal 4 2 3 5 2 2" xfId="11950" xr:uid="{00000000-0005-0000-0000-00000B2F0000}"/>
    <cellStyle name="Normal 4 2 3 5 2 2 2" xfId="11951" xr:uid="{00000000-0005-0000-0000-00000C2F0000}"/>
    <cellStyle name="Normal 4 2 3 5 2 2 2 2" xfId="11952" xr:uid="{00000000-0005-0000-0000-00000D2F0000}"/>
    <cellStyle name="Normal 4 2 3 5 2 2 2 3" xfId="11953" xr:uid="{00000000-0005-0000-0000-00000E2F0000}"/>
    <cellStyle name="Normal 4 2 3 5 2 2 3" xfId="11954" xr:uid="{00000000-0005-0000-0000-00000F2F0000}"/>
    <cellStyle name="Normal 4 2 3 5 2 2 4" xfId="11955" xr:uid="{00000000-0005-0000-0000-0000102F0000}"/>
    <cellStyle name="Normal 4 2 3 5 2 3" xfId="11956" xr:uid="{00000000-0005-0000-0000-0000112F0000}"/>
    <cellStyle name="Normal 4 2 3 5 2 3 2" xfId="11957" xr:uid="{00000000-0005-0000-0000-0000122F0000}"/>
    <cellStyle name="Normal 4 2 3 5 2 3 2 2" xfId="11958" xr:uid="{00000000-0005-0000-0000-0000132F0000}"/>
    <cellStyle name="Normal 4 2 3 5 2 3 2 3" xfId="11959" xr:uid="{00000000-0005-0000-0000-0000142F0000}"/>
    <cellStyle name="Normal 4 2 3 5 2 3 3" xfId="11960" xr:uid="{00000000-0005-0000-0000-0000152F0000}"/>
    <cellStyle name="Normal 4 2 3 5 2 3 4" xfId="11961" xr:uid="{00000000-0005-0000-0000-0000162F0000}"/>
    <cellStyle name="Normal 4 2 3 5 2 4" xfId="11962" xr:uid="{00000000-0005-0000-0000-0000172F0000}"/>
    <cellStyle name="Normal 4 2 3 5 2 4 2" xfId="11963" xr:uid="{00000000-0005-0000-0000-0000182F0000}"/>
    <cellStyle name="Normal 4 2 3 5 2 4 2 2" xfId="11964" xr:uid="{00000000-0005-0000-0000-0000192F0000}"/>
    <cellStyle name="Normal 4 2 3 5 2 4 2 3" xfId="11965" xr:uid="{00000000-0005-0000-0000-00001A2F0000}"/>
    <cellStyle name="Normal 4 2 3 5 2 4 3" xfId="11966" xr:uid="{00000000-0005-0000-0000-00001B2F0000}"/>
    <cellStyle name="Normal 4 2 3 5 2 4 4" xfId="11967" xr:uid="{00000000-0005-0000-0000-00001C2F0000}"/>
    <cellStyle name="Normal 4 2 3 5 2 5" xfId="11968" xr:uid="{00000000-0005-0000-0000-00001D2F0000}"/>
    <cellStyle name="Normal 4 2 3 5 2 5 2" xfId="11969" xr:uid="{00000000-0005-0000-0000-00001E2F0000}"/>
    <cellStyle name="Normal 4 2 3 5 2 5 3" xfId="11970" xr:uid="{00000000-0005-0000-0000-00001F2F0000}"/>
    <cellStyle name="Normal 4 2 3 5 2 6" xfId="11971" xr:uid="{00000000-0005-0000-0000-0000202F0000}"/>
    <cellStyle name="Normal 4 2 3 5 2 7" xfId="11972" xr:uid="{00000000-0005-0000-0000-0000212F0000}"/>
    <cellStyle name="Normal 4 2 3 5 3" xfId="11973" xr:uid="{00000000-0005-0000-0000-0000222F0000}"/>
    <cellStyle name="Normal 4 2 3 5 3 2" xfId="11974" xr:uid="{00000000-0005-0000-0000-0000232F0000}"/>
    <cellStyle name="Normal 4 2 3 5 3 2 2" xfId="11975" xr:uid="{00000000-0005-0000-0000-0000242F0000}"/>
    <cellStyle name="Normal 4 2 3 5 3 2 3" xfId="11976" xr:uid="{00000000-0005-0000-0000-0000252F0000}"/>
    <cellStyle name="Normal 4 2 3 5 3 3" xfId="11977" xr:uid="{00000000-0005-0000-0000-0000262F0000}"/>
    <cellStyle name="Normal 4 2 3 5 3 4" xfId="11978" xr:uid="{00000000-0005-0000-0000-0000272F0000}"/>
    <cellStyle name="Normal 4 2 3 5 4" xfId="11979" xr:uid="{00000000-0005-0000-0000-0000282F0000}"/>
    <cellStyle name="Normal 4 2 3 5 4 2" xfId="11980" xr:uid="{00000000-0005-0000-0000-0000292F0000}"/>
    <cellStyle name="Normal 4 2 3 5 4 2 2" xfId="11981" xr:uid="{00000000-0005-0000-0000-00002A2F0000}"/>
    <cellStyle name="Normal 4 2 3 5 4 2 3" xfId="11982" xr:uid="{00000000-0005-0000-0000-00002B2F0000}"/>
    <cellStyle name="Normal 4 2 3 5 4 3" xfId="11983" xr:uid="{00000000-0005-0000-0000-00002C2F0000}"/>
    <cellStyle name="Normal 4 2 3 5 4 4" xfId="11984" xr:uid="{00000000-0005-0000-0000-00002D2F0000}"/>
    <cellStyle name="Normal 4 2 3 5 5" xfId="11985" xr:uid="{00000000-0005-0000-0000-00002E2F0000}"/>
    <cellStyle name="Normal 4 2 3 5 5 2" xfId="11986" xr:uid="{00000000-0005-0000-0000-00002F2F0000}"/>
    <cellStyle name="Normal 4 2 3 5 5 2 2" xfId="11987" xr:uid="{00000000-0005-0000-0000-0000302F0000}"/>
    <cellStyle name="Normal 4 2 3 5 5 2 3" xfId="11988" xr:uid="{00000000-0005-0000-0000-0000312F0000}"/>
    <cellStyle name="Normal 4 2 3 5 5 3" xfId="11989" xr:uid="{00000000-0005-0000-0000-0000322F0000}"/>
    <cellStyle name="Normal 4 2 3 5 5 4" xfId="11990" xr:uid="{00000000-0005-0000-0000-0000332F0000}"/>
    <cellStyle name="Normal 4 2 3 5 6" xfId="11991" xr:uid="{00000000-0005-0000-0000-0000342F0000}"/>
    <cellStyle name="Normal 4 2 3 5 6 2" xfId="11992" xr:uid="{00000000-0005-0000-0000-0000352F0000}"/>
    <cellStyle name="Normal 4 2 3 5 6 3" xfId="11993" xr:uid="{00000000-0005-0000-0000-0000362F0000}"/>
    <cellStyle name="Normal 4 2 3 5 7" xfId="11994" xr:uid="{00000000-0005-0000-0000-0000372F0000}"/>
    <cellStyle name="Normal 4 2 3 5 8" xfId="11995" xr:uid="{00000000-0005-0000-0000-0000382F0000}"/>
    <cellStyle name="Normal 4 2 3 5 9" xfId="11996" xr:uid="{00000000-0005-0000-0000-0000392F0000}"/>
    <cellStyle name="Normal 4 2 3 6" xfId="11997" xr:uid="{00000000-0005-0000-0000-00003A2F0000}"/>
    <cellStyle name="Normal 4 2 3 6 2" xfId="11998" xr:uid="{00000000-0005-0000-0000-00003B2F0000}"/>
    <cellStyle name="Normal 4 2 3 6 2 2" xfId="11999" xr:uid="{00000000-0005-0000-0000-00003C2F0000}"/>
    <cellStyle name="Normal 4 2 3 6 2 2 2" xfId="12000" xr:uid="{00000000-0005-0000-0000-00003D2F0000}"/>
    <cellStyle name="Normal 4 2 3 6 2 2 3" xfId="12001" xr:uid="{00000000-0005-0000-0000-00003E2F0000}"/>
    <cellStyle name="Normal 4 2 3 6 2 3" xfId="12002" xr:uid="{00000000-0005-0000-0000-00003F2F0000}"/>
    <cellStyle name="Normal 4 2 3 6 2 4" xfId="12003" xr:uid="{00000000-0005-0000-0000-0000402F0000}"/>
    <cellStyle name="Normal 4 2 3 6 3" xfId="12004" xr:uid="{00000000-0005-0000-0000-0000412F0000}"/>
    <cellStyle name="Normal 4 2 3 6 3 2" xfId="12005" xr:uid="{00000000-0005-0000-0000-0000422F0000}"/>
    <cellStyle name="Normal 4 2 3 6 3 2 2" xfId="12006" xr:uid="{00000000-0005-0000-0000-0000432F0000}"/>
    <cellStyle name="Normal 4 2 3 6 3 2 3" xfId="12007" xr:uid="{00000000-0005-0000-0000-0000442F0000}"/>
    <cellStyle name="Normal 4 2 3 6 3 3" xfId="12008" xr:uid="{00000000-0005-0000-0000-0000452F0000}"/>
    <cellStyle name="Normal 4 2 3 6 3 4" xfId="12009" xr:uid="{00000000-0005-0000-0000-0000462F0000}"/>
    <cellStyle name="Normal 4 2 3 6 4" xfId="12010" xr:uid="{00000000-0005-0000-0000-0000472F0000}"/>
    <cellStyle name="Normal 4 2 3 6 4 2" xfId="12011" xr:uid="{00000000-0005-0000-0000-0000482F0000}"/>
    <cellStyle name="Normal 4 2 3 6 4 2 2" xfId="12012" xr:uid="{00000000-0005-0000-0000-0000492F0000}"/>
    <cellStyle name="Normal 4 2 3 6 4 2 3" xfId="12013" xr:uid="{00000000-0005-0000-0000-00004A2F0000}"/>
    <cellStyle name="Normal 4 2 3 6 4 3" xfId="12014" xr:uid="{00000000-0005-0000-0000-00004B2F0000}"/>
    <cellStyle name="Normal 4 2 3 6 4 4" xfId="12015" xr:uid="{00000000-0005-0000-0000-00004C2F0000}"/>
    <cellStyle name="Normal 4 2 3 6 5" xfId="12016" xr:uid="{00000000-0005-0000-0000-00004D2F0000}"/>
    <cellStyle name="Normal 4 2 3 6 5 2" xfId="12017" xr:uid="{00000000-0005-0000-0000-00004E2F0000}"/>
    <cellStyle name="Normal 4 2 3 6 5 3" xfId="12018" xr:uid="{00000000-0005-0000-0000-00004F2F0000}"/>
    <cellStyle name="Normal 4 2 3 6 6" xfId="12019" xr:uid="{00000000-0005-0000-0000-0000502F0000}"/>
    <cellStyle name="Normal 4 2 3 6 7" xfId="12020" xr:uid="{00000000-0005-0000-0000-0000512F0000}"/>
    <cellStyle name="Normal 4 2 3 6 8" xfId="12021" xr:uid="{00000000-0005-0000-0000-0000522F0000}"/>
    <cellStyle name="Normal 4 2 3 7" xfId="12022" xr:uid="{00000000-0005-0000-0000-0000532F0000}"/>
    <cellStyle name="Normal 4 2 3 7 2" xfId="12023" xr:uid="{00000000-0005-0000-0000-0000542F0000}"/>
    <cellStyle name="Normal 4 2 3 7 2 2" xfId="12024" xr:uid="{00000000-0005-0000-0000-0000552F0000}"/>
    <cellStyle name="Normal 4 2 3 7 2 3" xfId="12025" xr:uid="{00000000-0005-0000-0000-0000562F0000}"/>
    <cellStyle name="Normal 4 2 3 7 3" xfId="12026" xr:uid="{00000000-0005-0000-0000-0000572F0000}"/>
    <cellStyle name="Normal 4 2 3 7 4" xfId="12027" xr:uid="{00000000-0005-0000-0000-0000582F0000}"/>
    <cellStyle name="Normal 4 2 3 7 5" xfId="12028" xr:uid="{00000000-0005-0000-0000-0000592F0000}"/>
    <cellStyle name="Normal 4 2 3 8" xfId="12029" xr:uid="{00000000-0005-0000-0000-00005A2F0000}"/>
    <cellStyle name="Normal 4 2 3 8 2" xfId="12030" xr:uid="{00000000-0005-0000-0000-00005B2F0000}"/>
    <cellStyle name="Normal 4 2 3 8 2 2" xfId="12031" xr:uid="{00000000-0005-0000-0000-00005C2F0000}"/>
    <cellStyle name="Normal 4 2 3 8 2 3" xfId="12032" xr:uid="{00000000-0005-0000-0000-00005D2F0000}"/>
    <cellStyle name="Normal 4 2 3 8 3" xfId="12033" xr:uid="{00000000-0005-0000-0000-00005E2F0000}"/>
    <cellStyle name="Normal 4 2 3 8 4" xfId="12034" xr:uid="{00000000-0005-0000-0000-00005F2F0000}"/>
    <cellStyle name="Normal 4 2 3 8 5" xfId="12035" xr:uid="{00000000-0005-0000-0000-0000602F0000}"/>
    <cellStyle name="Normal 4 2 3 9" xfId="12036" xr:uid="{00000000-0005-0000-0000-0000612F0000}"/>
    <cellStyle name="Normal 4 2 3 9 2" xfId="12037" xr:uid="{00000000-0005-0000-0000-0000622F0000}"/>
    <cellStyle name="Normal 4 2 3 9 2 2" xfId="12038" xr:uid="{00000000-0005-0000-0000-0000632F0000}"/>
    <cellStyle name="Normal 4 2 3 9 2 3" xfId="12039" xr:uid="{00000000-0005-0000-0000-0000642F0000}"/>
    <cellStyle name="Normal 4 2 3 9 3" xfId="12040" xr:uid="{00000000-0005-0000-0000-0000652F0000}"/>
    <cellStyle name="Normal 4 2 3 9 4" xfId="12041" xr:uid="{00000000-0005-0000-0000-0000662F0000}"/>
    <cellStyle name="Normal 4 2 4" xfId="12042" xr:uid="{00000000-0005-0000-0000-0000672F0000}"/>
    <cellStyle name="Normal 4 2 4 10" xfId="12043" xr:uid="{00000000-0005-0000-0000-0000682F0000}"/>
    <cellStyle name="Normal 4 2 4 11" xfId="12044" xr:uid="{00000000-0005-0000-0000-0000692F0000}"/>
    <cellStyle name="Normal 4 2 4 2" xfId="12045" xr:uid="{00000000-0005-0000-0000-00006A2F0000}"/>
    <cellStyle name="Normal 4 2 4 2 2" xfId="12046" xr:uid="{00000000-0005-0000-0000-00006B2F0000}"/>
    <cellStyle name="Normal 4 2 4 2 2 2" xfId="12047" xr:uid="{00000000-0005-0000-0000-00006C2F0000}"/>
    <cellStyle name="Normal 4 2 4 2 2 2 2" xfId="12048" xr:uid="{00000000-0005-0000-0000-00006D2F0000}"/>
    <cellStyle name="Normal 4 2 4 2 2 2 2 2" xfId="12049" xr:uid="{00000000-0005-0000-0000-00006E2F0000}"/>
    <cellStyle name="Normal 4 2 4 2 2 2 2 3" xfId="12050" xr:uid="{00000000-0005-0000-0000-00006F2F0000}"/>
    <cellStyle name="Normal 4 2 4 2 2 2 3" xfId="12051" xr:uid="{00000000-0005-0000-0000-0000702F0000}"/>
    <cellStyle name="Normal 4 2 4 2 2 2 4" xfId="12052" xr:uid="{00000000-0005-0000-0000-0000712F0000}"/>
    <cellStyle name="Normal 4 2 4 2 2 2 5" xfId="12053" xr:uid="{00000000-0005-0000-0000-0000722F0000}"/>
    <cellStyle name="Normal 4 2 4 2 2 3" xfId="12054" xr:uid="{00000000-0005-0000-0000-0000732F0000}"/>
    <cellStyle name="Normal 4 2 4 2 2 3 2" xfId="12055" xr:uid="{00000000-0005-0000-0000-0000742F0000}"/>
    <cellStyle name="Normal 4 2 4 2 2 3 2 2" xfId="12056" xr:uid="{00000000-0005-0000-0000-0000752F0000}"/>
    <cellStyle name="Normal 4 2 4 2 2 3 2 3" xfId="12057" xr:uid="{00000000-0005-0000-0000-0000762F0000}"/>
    <cellStyle name="Normal 4 2 4 2 2 3 3" xfId="12058" xr:uid="{00000000-0005-0000-0000-0000772F0000}"/>
    <cellStyle name="Normal 4 2 4 2 2 3 4" xfId="12059" xr:uid="{00000000-0005-0000-0000-0000782F0000}"/>
    <cellStyle name="Normal 4 2 4 2 2 4" xfId="12060" xr:uid="{00000000-0005-0000-0000-0000792F0000}"/>
    <cellStyle name="Normal 4 2 4 2 2 4 2" xfId="12061" xr:uid="{00000000-0005-0000-0000-00007A2F0000}"/>
    <cellStyle name="Normal 4 2 4 2 2 4 2 2" xfId="12062" xr:uid="{00000000-0005-0000-0000-00007B2F0000}"/>
    <cellStyle name="Normal 4 2 4 2 2 4 2 3" xfId="12063" xr:uid="{00000000-0005-0000-0000-00007C2F0000}"/>
    <cellStyle name="Normal 4 2 4 2 2 4 3" xfId="12064" xr:uid="{00000000-0005-0000-0000-00007D2F0000}"/>
    <cellStyle name="Normal 4 2 4 2 2 4 4" xfId="12065" xr:uid="{00000000-0005-0000-0000-00007E2F0000}"/>
    <cellStyle name="Normal 4 2 4 2 2 5" xfId="12066" xr:uid="{00000000-0005-0000-0000-00007F2F0000}"/>
    <cellStyle name="Normal 4 2 4 2 2 5 2" xfId="12067" xr:uid="{00000000-0005-0000-0000-0000802F0000}"/>
    <cellStyle name="Normal 4 2 4 2 2 5 3" xfId="12068" xr:uid="{00000000-0005-0000-0000-0000812F0000}"/>
    <cellStyle name="Normal 4 2 4 2 2 6" xfId="12069" xr:uid="{00000000-0005-0000-0000-0000822F0000}"/>
    <cellStyle name="Normal 4 2 4 2 2 7" xfId="12070" xr:uid="{00000000-0005-0000-0000-0000832F0000}"/>
    <cellStyle name="Normal 4 2 4 2 2 8" xfId="12071" xr:uid="{00000000-0005-0000-0000-0000842F0000}"/>
    <cellStyle name="Normal 4 2 4 2 3" xfId="12072" xr:uid="{00000000-0005-0000-0000-0000852F0000}"/>
    <cellStyle name="Normal 4 2 4 2 3 2" xfId="12073" xr:uid="{00000000-0005-0000-0000-0000862F0000}"/>
    <cellStyle name="Normal 4 2 4 2 3 2 2" xfId="12074" xr:uid="{00000000-0005-0000-0000-0000872F0000}"/>
    <cellStyle name="Normal 4 2 4 2 3 2 3" xfId="12075" xr:uid="{00000000-0005-0000-0000-0000882F0000}"/>
    <cellStyle name="Normal 4 2 4 2 3 3" xfId="12076" xr:uid="{00000000-0005-0000-0000-0000892F0000}"/>
    <cellStyle name="Normal 4 2 4 2 3 4" xfId="12077" xr:uid="{00000000-0005-0000-0000-00008A2F0000}"/>
    <cellStyle name="Normal 4 2 4 2 3 5" xfId="12078" xr:uid="{00000000-0005-0000-0000-00008B2F0000}"/>
    <cellStyle name="Normal 4 2 4 2 4" xfId="12079" xr:uid="{00000000-0005-0000-0000-00008C2F0000}"/>
    <cellStyle name="Normal 4 2 4 2 4 2" xfId="12080" xr:uid="{00000000-0005-0000-0000-00008D2F0000}"/>
    <cellStyle name="Normal 4 2 4 2 4 2 2" xfId="12081" xr:uid="{00000000-0005-0000-0000-00008E2F0000}"/>
    <cellStyle name="Normal 4 2 4 2 4 2 3" xfId="12082" xr:uid="{00000000-0005-0000-0000-00008F2F0000}"/>
    <cellStyle name="Normal 4 2 4 2 4 3" xfId="12083" xr:uid="{00000000-0005-0000-0000-0000902F0000}"/>
    <cellStyle name="Normal 4 2 4 2 4 4" xfId="12084" xr:uid="{00000000-0005-0000-0000-0000912F0000}"/>
    <cellStyle name="Normal 4 2 4 2 5" xfId="12085" xr:uid="{00000000-0005-0000-0000-0000922F0000}"/>
    <cellStyle name="Normal 4 2 4 2 5 2" xfId="12086" xr:uid="{00000000-0005-0000-0000-0000932F0000}"/>
    <cellStyle name="Normal 4 2 4 2 5 2 2" xfId="12087" xr:uid="{00000000-0005-0000-0000-0000942F0000}"/>
    <cellStyle name="Normal 4 2 4 2 5 2 3" xfId="12088" xr:uid="{00000000-0005-0000-0000-0000952F0000}"/>
    <cellStyle name="Normal 4 2 4 2 5 3" xfId="12089" xr:uid="{00000000-0005-0000-0000-0000962F0000}"/>
    <cellStyle name="Normal 4 2 4 2 5 4" xfId="12090" xr:uid="{00000000-0005-0000-0000-0000972F0000}"/>
    <cellStyle name="Normal 4 2 4 2 6" xfId="12091" xr:uid="{00000000-0005-0000-0000-0000982F0000}"/>
    <cellStyle name="Normal 4 2 4 2 6 2" xfId="12092" xr:uid="{00000000-0005-0000-0000-0000992F0000}"/>
    <cellStyle name="Normal 4 2 4 2 6 3" xfId="12093" xr:uid="{00000000-0005-0000-0000-00009A2F0000}"/>
    <cellStyle name="Normal 4 2 4 2 7" xfId="12094" xr:uid="{00000000-0005-0000-0000-00009B2F0000}"/>
    <cellStyle name="Normal 4 2 4 2 8" xfId="12095" xr:uid="{00000000-0005-0000-0000-00009C2F0000}"/>
    <cellStyle name="Normal 4 2 4 2 9" xfId="12096" xr:uid="{00000000-0005-0000-0000-00009D2F0000}"/>
    <cellStyle name="Normal 4 2 4 3" xfId="12097" xr:uid="{00000000-0005-0000-0000-00009E2F0000}"/>
    <cellStyle name="Normal 4 2 4 3 2" xfId="12098" xr:uid="{00000000-0005-0000-0000-00009F2F0000}"/>
    <cellStyle name="Normal 4 2 4 3 2 2" xfId="12099" xr:uid="{00000000-0005-0000-0000-0000A02F0000}"/>
    <cellStyle name="Normal 4 2 4 3 2 2 2" xfId="12100" xr:uid="{00000000-0005-0000-0000-0000A12F0000}"/>
    <cellStyle name="Normal 4 2 4 3 2 2 3" xfId="12101" xr:uid="{00000000-0005-0000-0000-0000A22F0000}"/>
    <cellStyle name="Normal 4 2 4 3 2 2 4" xfId="12102" xr:uid="{00000000-0005-0000-0000-0000A32F0000}"/>
    <cellStyle name="Normal 4 2 4 3 2 3" xfId="12103" xr:uid="{00000000-0005-0000-0000-0000A42F0000}"/>
    <cellStyle name="Normal 4 2 4 3 2 4" xfId="12104" xr:uid="{00000000-0005-0000-0000-0000A52F0000}"/>
    <cellStyle name="Normal 4 2 4 3 2 5" xfId="12105" xr:uid="{00000000-0005-0000-0000-0000A62F0000}"/>
    <cellStyle name="Normal 4 2 4 3 3" xfId="12106" xr:uid="{00000000-0005-0000-0000-0000A72F0000}"/>
    <cellStyle name="Normal 4 2 4 3 3 2" xfId="12107" xr:uid="{00000000-0005-0000-0000-0000A82F0000}"/>
    <cellStyle name="Normal 4 2 4 3 3 2 2" xfId="12108" xr:uid="{00000000-0005-0000-0000-0000A92F0000}"/>
    <cellStyle name="Normal 4 2 4 3 3 2 3" xfId="12109" xr:uid="{00000000-0005-0000-0000-0000AA2F0000}"/>
    <cellStyle name="Normal 4 2 4 3 3 3" xfId="12110" xr:uid="{00000000-0005-0000-0000-0000AB2F0000}"/>
    <cellStyle name="Normal 4 2 4 3 3 4" xfId="12111" xr:uid="{00000000-0005-0000-0000-0000AC2F0000}"/>
    <cellStyle name="Normal 4 2 4 3 3 5" xfId="12112" xr:uid="{00000000-0005-0000-0000-0000AD2F0000}"/>
    <cellStyle name="Normal 4 2 4 3 4" xfId="12113" xr:uid="{00000000-0005-0000-0000-0000AE2F0000}"/>
    <cellStyle name="Normal 4 2 4 3 4 2" xfId="12114" xr:uid="{00000000-0005-0000-0000-0000AF2F0000}"/>
    <cellStyle name="Normal 4 2 4 3 4 2 2" xfId="12115" xr:uid="{00000000-0005-0000-0000-0000B02F0000}"/>
    <cellStyle name="Normal 4 2 4 3 4 2 3" xfId="12116" xr:uid="{00000000-0005-0000-0000-0000B12F0000}"/>
    <cellStyle name="Normal 4 2 4 3 4 3" xfId="12117" xr:uid="{00000000-0005-0000-0000-0000B22F0000}"/>
    <cellStyle name="Normal 4 2 4 3 4 4" xfId="12118" xr:uid="{00000000-0005-0000-0000-0000B32F0000}"/>
    <cellStyle name="Normal 4 2 4 3 5" xfId="12119" xr:uid="{00000000-0005-0000-0000-0000B42F0000}"/>
    <cellStyle name="Normal 4 2 4 3 5 2" xfId="12120" xr:uid="{00000000-0005-0000-0000-0000B52F0000}"/>
    <cellStyle name="Normal 4 2 4 3 5 3" xfId="12121" xr:uid="{00000000-0005-0000-0000-0000B62F0000}"/>
    <cellStyle name="Normal 4 2 4 3 6" xfId="12122" xr:uid="{00000000-0005-0000-0000-0000B72F0000}"/>
    <cellStyle name="Normal 4 2 4 3 7" xfId="12123" xr:uid="{00000000-0005-0000-0000-0000B82F0000}"/>
    <cellStyle name="Normal 4 2 4 3 8" xfId="12124" xr:uid="{00000000-0005-0000-0000-0000B92F0000}"/>
    <cellStyle name="Normal 4 2 4 4" xfId="12125" xr:uid="{00000000-0005-0000-0000-0000BA2F0000}"/>
    <cellStyle name="Normal 4 2 4 4 2" xfId="12126" xr:uid="{00000000-0005-0000-0000-0000BB2F0000}"/>
    <cellStyle name="Normal 4 2 4 4 2 2" xfId="12127" xr:uid="{00000000-0005-0000-0000-0000BC2F0000}"/>
    <cellStyle name="Normal 4 2 4 4 2 3" xfId="12128" xr:uid="{00000000-0005-0000-0000-0000BD2F0000}"/>
    <cellStyle name="Normal 4 2 4 4 2 4" xfId="12129" xr:uid="{00000000-0005-0000-0000-0000BE2F0000}"/>
    <cellStyle name="Normal 4 2 4 4 3" xfId="12130" xr:uid="{00000000-0005-0000-0000-0000BF2F0000}"/>
    <cellStyle name="Normal 4 2 4 4 4" xfId="12131" xr:uid="{00000000-0005-0000-0000-0000C02F0000}"/>
    <cellStyle name="Normal 4 2 4 4 5" xfId="12132" xr:uid="{00000000-0005-0000-0000-0000C12F0000}"/>
    <cellStyle name="Normal 4 2 4 5" xfId="12133" xr:uid="{00000000-0005-0000-0000-0000C22F0000}"/>
    <cellStyle name="Normal 4 2 4 5 2" xfId="12134" xr:uid="{00000000-0005-0000-0000-0000C32F0000}"/>
    <cellStyle name="Normal 4 2 4 5 2 2" xfId="12135" xr:uid="{00000000-0005-0000-0000-0000C42F0000}"/>
    <cellStyle name="Normal 4 2 4 5 2 3" xfId="12136" xr:uid="{00000000-0005-0000-0000-0000C52F0000}"/>
    <cellStyle name="Normal 4 2 4 5 3" xfId="12137" xr:uid="{00000000-0005-0000-0000-0000C62F0000}"/>
    <cellStyle name="Normal 4 2 4 5 4" xfId="12138" xr:uid="{00000000-0005-0000-0000-0000C72F0000}"/>
    <cellStyle name="Normal 4 2 4 5 5" xfId="12139" xr:uid="{00000000-0005-0000-0000-0000C82F0000}"/>
    <cellStyle name="Normal 4 2 4 6" xfId="12140" xr:uid="{00000000-0005-0000-0000-0000C92F0000}"/>
    <cellStyle name="Normal 4 2 4 6 2" xfId="12141" xr:uid="{00000000-0005-0000-0000-0000CA2F0000}"/>
    <cellStyle name="Normal 4 2 4 6 2 2" xfId="12142" xr:uid="{00000000-0005-0000-0000-0000CB2F0000}"/>
    <cellStyle name="Normal 4 2 4 6 2 3" xfId="12143" xr:uid="{00000000-0005-0000-0000-0000CC2F0000}"/>
    <cellStyle name="Normal 4 2 4 6 3" xfId="12144" xr:uid="{00000000-0005-0000-0000-0000CD2F0000}"/>
    <cellStyle name="Normal 4 2 4 6 4" xfId="12145" xr:uid="{00000000-0005-0000-0000-0000CE2F0000}"/>
    <cellStyle name="Normal 4 2 4 7" xfId="12146" xr:uid="{00000000-0005-0000-0000-0000CF2F0000}"/>
    <cellStyle name="Normal 4 2 4 7 2" xfId="12147" xr:uid="{00000000-0005-0000-0000-0000D02F0000}"/>
    <cellStyle name="Normal 4 2 4 7 3" xfId="12148" xr:uid="{00000000-0005-0000-0000-0000D12F0000}"/>
    <cellStyle name="Normal 4 2 4 8" xfId="12149" xr:uid="{00000000-0005-0000-0000-0000D22F0000}"/>
    <cellStyle name="Normal 4 2 4 9" xfId="12150" xr:uid="{00000000-0005-0000-0000-0000D32F0000}"/>
    <cellStyle name="Normal 4 2 5" xfId="12151" xr:uid="{00000000-0005-0000-0000-0000D42F0000}"/>
    <cellStyle name="Normal 4 2 5 2" xfId="12152" xr:uid="{00000000-0005-0000-0000-0000D52F0000}"/>
    <cellStyle name="Normal 4 2 5 2 2" xfId="12153" xr:uid="{00000000-0005-0000-0000-0000D62F0000}"/>
    <cellStyle name="Normal 4 2 5 2 2 2" xfId="12154" xr:uid="{00000000-0005-0000-0000-0000D72F0000}"/>
    <cellStyle name="Normal 4 2 5 2 2 2 2" xfId="12155" xr:uid="{00000000-0005-0000-0000-0000D82F0000}"/>
    <cellStyle name="Normal 4 2 5 2 2 2 3" xfId="12156" xr:uid="{00000000-0005-0000-0000-0000D92F0000}"/>
    <cellStyle name="Normal 4 2 5 2 2 2 4" xfId="12157" xr:uid="{00000000-0005-0000-0000-0000DA2F0000}"/>
    <cellStyle name="Normal 4 2 5 2 2 3" xfId="12158" xr:uid="{00000000-0005-0000-0000-0000DB2F0000}"/>
    <cellStyle name="Normal 4 2 5 2 2 4" xfId="12159" xr:uid="{00000000-0005-0000-0000-0000DC2F0000}"/>
    <cellStyle name="Normal 4 2 5 2 2 5" xfId="12160" xr:uid="{00000000-0005-0000-0000-0000DD2F0000}"/>
    <cellStyle name="Normal 4 2 5 2 3" xfId="12161" xr:uid="{00000000-0005-0000-0000-0000DE2F0000}"/>
    <cellStyle name="Normal 4 2 5 2 3 2" xfId="12162" xr:uid="{00000000-0005-0000-0000-0000DF2F0000}"/>
    <cellStyle name="Normal 4 2 5 2 3 2 2" xfId="12163" xr:uid="{00000000-0005-0000-0000-0000E02F0000}"/>
    <cellStyle name="Normal 4 2 5 2 3 2 3" xfId="12164" xr:uid="{00000000-0005-0000-0000-0000E12F0000}"/>
    <cellStyle name="Normal 4 2 5 2 3 3" xfId="12165" xr:uid="{00000000-0005-0000-0000-0000E22F0000}"/>
    <cellStyle name="Normal 4 2 5 2 3 4" xfId="12166" xr:uid="{00000000-0005-0000-0000-0000E32F0000}"/>
    <cellStyle name="Normal 4 2 5 2 3 5" xfId="12167" xr:uid="{00000000-0005-0000-0000-0000E42F0000}"/>
    <cellStyle name="Normal 4 2 5 2 4" xfId="12168" xr:uid="{00000000-0005-0000-0000-0000E52F0000}"/>
    <cellStyle name="Normal 4 2 5 2 4 2" xfId="12169" xr:uid="{00000000-0005-0000-0000-0000E62F0000}"/>
    <cellStyle name="Normal 4 2 5 2 4 2 2" xfId="12170" xr:uid="{00000000-0005-0000-0000-0000E72F0000}"/>
    <cellStyle name="Normal 4 2 5 2 4 2 3" xfId="12171" xr:uid="{00000000-0005-0000-0000-0000E82F0000}"/>
    <cellStyle name="Normal 4 2 5 2 4 3" xfId="12172" xr:uid="{00000000-0005-0000-0000-0000E92F0000}"/>
    <cellStyle name="Normal 4 2 5 2 4 4" xfId="12173" xr:uid="{00000000-0005-0000-0000-0000EA2F0000}"/>
    <cellStyle name="Normal 4 2 5 2 5" xfId="12174" xr:uid="{00000000-0005-0000-0000-0000EB2F0000}"/>
    <cellStyle name="Normal 4 2 5 2 5 2" xfId="12175" xr:uid="{00000000-0005-0000-0000-0000EC2F0000}"/>
    <cellStyle name="Normal 4 2 5 2 5 3" xfId="12176" xr:uid="{00000000-0005-0000-0000-0000ED2F0000}"/>
    <cellStyle name="Normal 4 2 5 2 6" xfId="12177" xr:uid="{00000000-0005-0000-0000-0000EE2F0000}"/>
    <cellStyle name="Normal 4 2 5 2 7" xfId="12178" xr:uid="{00000000-0005-0000-0000-0000EF2F0000}"/>
    <cellStyle name="Normal 4 2 5 2 8" xfId="12179" xr:uid="{00000000-0005-0000-0000-0000F02F0000}"/>
    <cellStyle name="Normal 4 2 5 3" xfId="12180" xr:uid="{00000000-0005-0000-0000-0000F12F0000}"/>
    <cellStyle name="Normal 4 2 5 3 2" xfId="12181" xr:uid="{00000000-0005-0000-0000-0000F22F0000}"/>
    <cellStyle name="Normal 4 2 5 3 2 2" xfId="12182" xr:uid="{00000000-0005-0000-0000-0000F32F0000}"/>
    <cellStyle name="Normal 4 2 5 3 2 2 2" xfId="12183" xr:uid="{00000000-0005-0000-0000-0000F42F0000}"/>
    <cellStyle name="Normal 4 2 5 3 2 3" xfId="12184" xr:uid="{00000000-0005-0000-0000-0000F52F0000}"/>
    <cellStyle name="Normal 4 2 5 3 2 4" xfId="12185" xr:uid="{00000000-0005-0000-0000-0000F62F0000}"/>
    <cellStyle name="Normal 4 2 5 3 3" xfId="12186" xr:uid="{00000000-0005-0000-0000-0000F72F0000}"/>
    <cellStyle name="Normal 4 2 5 3 3 2" xfId="12187" xr:uid="{00000000-0005-0000-0000-0000F82F0000}"/>
    <cellStyle name="Normal 4 2 5 3 4" xfId="12188" xr:uid="{00000000-0005-0000-0000-0000F92F0000}"/>
    <cellStyle name="Normal 4 2 5 3 5" xfId="12189" xr:uid="{00000000-0005-0000-0000-0000FA2F0000}"/>
    <cellStyle name="Normal 4 2 5 4" xfId="12190" xr:uid="{00000000-0005-0000-0000-0000FB2F0000}"/>
    <cellStyle name="Normal 4 2 5 4 2" xfId="12191" xr:uid="{00000000-0005-0000-0000-0000FC2F0000}"/>
    <cellStyle name="Normal 4 2 5 4 2 2" xfId="12192" xr:uid="{00000000-0005-0000-0000-0000FD2F0000}"/>
    <cellStyle name="Normal 4 2 5 4 2 3" xfId="12193" xr:uid="{00000000-0005-0000-0000-0000FE2F0000}"/>
    <cellStyle name="Normal 4 2 5 4 2 4" xfId="12194" xr:uid="{00000000-0005-0000-0000-0000FF2F0000}"/>
    <cellStyle name="Normal 4 2 5 4 3" xfId="12195" xr:uid="{00000000-0005-0000-0000-000000300000}"/>
    <cellStyle name="Normal 4 2 5 4 4" xfId="12196" xr:uid="{00000000-0005-0000-0000-000001300000}"/>
    <cellStyle name="Normal 4 2 5 4 5" xfId="12197" xr:uid="{00000000-0005-0000-0000-000002300000}"/>
    <cellStyle name="Normal 4 2 5 5" xfId="12198" xr:uid="{00000000-0005-0000-0000-000003300000}"/>
    <cellStyle name="Normal 4 2 5 5 2" xfId="12199" xr:uid="{00000000-0005-0000-0000-000004300000}"/>
    <cellStyle name="Normal 4 2 5 5 2 2" xfId="12200" xr:uid="{00000000-0005-0000-0000-000005300000}"/>
    <cellStyle name="Normal 4 2 5 5 2 3" xfId="12201" xr:uid="{00000000-0005-0000-0000-000006300000}"/>
    <cellStyle name="Normal 4 2 5 5 3" xfId="12202" xr:uid="{00000000-0005-0000-0000-000007300000}"/>
    <cellStyle name="Normal 4 2 5 5 4" xfId="12203" xr:uid="{00000000-0005-0000-0000-000008300000}"/>
    <cellStyle name="Normal 4 2 5 5 5" xfId="12204" xr:uid="{00000000-0005-0000-0000-000009300000}"/>
    <cellStyle name="Normal 4 2 5 6" xfId="12205" xr:uid="{00000000-0005-0000-0000-00000A300000}"/>
    <cellStyle name="Normal 4 2 5 6 2" xfId="12206" xr:uid="{00000000-0005-0000-0000-00000B300000}"/>
    <cellStyle name="Normal 4 2 5 6 3" xfId="12207" xr:uid="{00000000-0005-0000-0000-00000C300000}"/>
    <cellStyle name="Normal 4 2 5 7" xfId="12208" xr:uid="{00000000-0005-0000-0000-00000D300000}"/>
    <cellStyle name="Normal 4 2 5 8" xfId="12209" xr:uid="{00000000-0005-0000-0000-00000E300000}"/>
    <cellStyle name="Normal 4 2 5 9" xfId="12210" xr:uid="{00000000-0005-0000-0000-00000F300000}"/>
    <cellStyle name="Normal 4 2 6" xfId="12211" xr:uid="{00000000-0005-0000-0000-000010300000}"/>
    <cellStyle name="Normal 4 2 6 2" xfId="12212" xr:uid="{00000000-0005-0000-0000-000011300000}"/>
    <cellStyle name="Normal 4 2 6 2 2" xfId="12213" xr:uid="{00000000-0005-0000-0000-000012300000}"/>
    <cellStyle name="Normal 4 2 6 2 2 2" xfId="12214" xr:uid="{00000000-0005-0000-0000-000013300000}"/>
    <cellStyle name="Normal 4 2 6 2 2 2 2" xfId="12215" xr:uid="{00000000-0005-0000-0000-000014300000}"/>
    <cellStyle name="Normal 4 2 6 2 2 2 3" xfId="12216" xr:uid="{00000000-0005-0000-0000-000015300000}"/>
    <cellStyle name="Normal 4 2 6 2 2 2 4" xfId="12217" xr:uid="{00000000-0005-0000-0000-000016300000}"/>
    <cellStyle name="Normal 4 2 6 2 2 3" xfId="12218" xr:uid="{00000000-0005-0000-0000-000017300000}"/>
    <cellStyle name="Normal 4 2 6 2 2 4" xfId="12219" xr:uid="{00000000-0005-0000-0000-000018300000}"/>
    <cellStyle name="Normal 4 2 6 2 2 5" xfId="12220" xr:uid="{00000000-0005-0000-0000-000019300000}"/>
    <cellStyle name="Normal 4 2 6 2 3" xfId="12221" xr:uid="{00000000-0005-0000-0000-00001A300000}"/>
    <cellStyle name="Normal 4 2 6 2 3 2" xfId="12222" xr:uid="{00000000-0005-0000-0000-00001B300000}"/>
    <cellStyle name="Normal 4 2 6 2 3 2 2" xfId="12223" xr:uid="{00000000-0005-0000-0000-00001C300000}"/>
    <cellStyle name="Normal 4 2 6 2 3 2 3" xfId="12224" xr:uid="{00000000-0005-0000-0000-00001D300000}"/>
    <cellStyle name="Normal 4 2 6 2 3 3" xfId="12225" xr:uid="{00000000-0005-0000-0000-00001E300000}"/>
    <cellStyle name="Normal 4 2 6 2 3 4" xfId="12226" xr:uid="{00000000-0005-0000-0000-00001F300000}"/>
    <cellStyle name="Normal 4 2 6 2 3 5" xfId="12227" xr:uid="{00000000-0005-0000-0000-000020300000}"/>
    <cellStyle name="Normal 4 2 6 2 4" xfId="12228" xr:uid="{00000000-0005-0000-0000-000021300000}"/>
    <cellStyle name="Normal 4 2 6 2 4 2" xfId="12229" xr:uid="{00000000-0005-0000-0000-000022300000}"/>
    <cellStyle name="Normal 4 2 6 2 4 2 2" xfId="12230" xr:uid="{00000000-0005-0000-0000-000023300000}"/>
    <cellStyle name="Normal 4 2 6 2 4 2 3" xfId="12231" xr:uid="{00000000-0005-0000-0000-000024300000}"/>
    <cellStyle name="Normal 4 2 6 2 4 3" xfId="12232" xr:uid="{00000000-0005-0000-0000-000025300000}"/>
    <cellStyle name="Normal 4 2 6 2 4 4" xfId="12233" xr:uid="{00000000-0005-0000-0000-000026300000}"/>
    <cellStyle name="Normal 4 2 6 2 5" xfId="12234" xr:uid="{00000000-0005-0000-0000-000027300000}"/>
    <cellStyle name="Normal 4 2 6 2 5 2" xfId="12235" xr:uid="{00000000-0005-0000-0000-000028300000}"/>
    <cellStyle name="Normal 4 2 6 2 5 3" xfId="12236" xr:uid="{00000000-0005-0000-0000-000029300000}"/>
    <cellStyle name="Normal 4 2 6 2 6" xfId="12237" xr:uid="{00000000-0005-0000-0000-00002A300000}"/>
    <cellStyle name="Normal 4 2 6 2 7" xfId="12238" xr:uid="{00000000-0005-0000-0000-00002B300000}"/>
    <cellStyle name="Normal 4 2 6 2 8" xfId="12239" xr:uid="{00000000-0005-0000-0000-00002C300000}"/>
    <cellStyle name="Normal 4 2 6 3" xfId="12240" xr:uid="{00000000-0005-0000-0000-00002D300000}"/>
    <cellStyle name="Normal 4 2 6 3 2" xfId="12241" xr:uid="{00000000-0005-0000-0000-00002E300000}"/>
    <cellStyle name="Normal 4 2 6 3 2 2" xfId="12242" xr:uid="{00000000-0005-0000-0000-00002F300000}"/>
    <cellStyle name="Normal 4 2 6 3 2 2 2" xfId="12243" xr:uid="{00000000-0005-0000-0000-000030300000}"/>
    <cellStyle name="Normal 4 2 6 3 2 3" xfId="12244" xr:uid="{00000000-0005-0000-0000-000031300000}"/>
    <cellStyle name="Normal 4 2 6 3 2 4" xfId="12245" xr:uid="{00000000-0005-0000-0000-000032300000}"/>
    <cellStyle name="Normal 4 2 6 3 3" xfId="12246" xr:uid="{00000000-0005-0000-0000-000033300000}"/>
    <cellStyle name="Normal 4 2 6 3 3 2" xfId="12247" xr:uid="{00000000-0005-0000-0000-000034300000}"/>
    <cellStyle name="Normal 4 2 6 3 4" xfId="12248" xr:uid="{00000000-0005-0000-0000-000035300000}"/>
    <cellStyle name="Normal 4 2 6 3 5" xfId="12249" xr:uid="{00000000-0005-0000-0000-000036300000}"/>
    <cellStyle name="Normal 4 2 6 4" xfId="12250" xr:uid="{00000000-0005-0000-0000-000037300000}"/>
    <cellStyle name="Normal 4 2 6 4 2" xfId="12251" xr:uid="{00000000-0005-0000-0000-000038300000}"/>
    <cellStyle name="Normal 4 2 6 4 2 2" xfId="12252" xr:uid="{00000000-0005-0000-0000-000039300000}"/>
    <cellStyle name="Normal 4 2 6 4 2 3" xfId="12253" xr:uid="{00000000-0005-0000-0000-00003A300000}"/>
    <cellStyle name="Normal 4 2 6 4 2 4" xfId="12254" xr:uid="{00000000-0005-0000-0000-00003B300000}"/>
    <cellStyle name="Normal 4 2 6 4 3" xfId="12255" xr:uid="{00000000-0005-0000-0000-00003C300000}"/>
    <cellStyle name="Normal 4 2 6 4 4" xfId="12256" xr:uid="{00000000-0005-0000-0000-00003D300000}"/>
    <cellStyle name="Normal 4 2 6 4 5" xfId="12257" xr:uid="{00000000-0005-0000-0000-00003E300000}"/>
    <cellStyle name="Normal 4 2 6 5" xfId="12258" xr:uid="{00000000-0005-0000-0000-00003F300000}"/>
    <cellStyle name="Normal 4 2 6 5 2" xfId="12259" xr:uid="{00000000-0005-0000-0000-000040300000}"/>
    <cellStyle name="Normal 4 2 6 5 2 2" xfId="12260" xr:uid="{00000000-0005-0000-0000-000041300000}"/>
    <cellStyle name="Normal 4 2 6 5 2 3" xfId="12261" xr:uid="{00000000-0005-0000-0000-000042300000}"/>
    <cellStyle name="Normal 4 2 6 5 3" xfId="12262" xr:uid="{00000000-0005-0000-0000-000043300000}"/>
    <cellStyle name="Normal 4 2 6 5 4" xfId="12263" xr:uid="{00000000-0005-0000-0000-000044300000}"/>
    <cellStyle name="Normal 4 2 6 5 5" xfId="12264" xr:uid="{00000000-0005-0000-0000-000045300000}"/>
    <cellStyle name="Normal 4 2 6 6" xfId="12265" xr:uid="{00000000-0005-0000-0000-000046300000}"/>
    <cellStyle name="Normal 4 2 6 6 2" xfId="12266" xr:uid="{00000000-0005-0000-0000-000047300000}"/>
    <cellStyle name="Normal 4 2 6 6 3" xfId="12267" xr:uid="{00000000-0005-0000-0000-000048300000}"/>
    <cellStyle name="Normal 4 2 6 7" xfId="12268" xr:uid="{00000000-0005-0000-0000-000049300000}"/>
    <cellStyle name="Normal 4 2 6 8" xfId="12269" xr:uid="{00000000-0005-0000-0000-00004A300000}"/>
    <cellStyle name="Normal 4 2 6 9" xfId="12270" xr:uid="{00000000-0005-0000-0000-00004B300000}"/>
    <cellStyle name="Normal 4 2 7" xfId="12271" xr:uid="{00000000-0005-0000-0000-00004C300000}"/>
    <cellStyle name="Normal 4 2 7 2" xfId="12272" xr:uid="{00000000-0005-0000-0000-00004D300000}"/>
    <cellStyle name="Normal 4 2 7 2 2" xfId="12273" xr:uid="{00000000-0005-0000-0000-00004E300000}"/>
    <cellStyle name="Normal 4 2 7 2 2 2" xfId="12274" xr:uid="{00000000-0005-0000-0000-00004F300000}"/>
    <cellStyle name="Normal 4 2 7 2 2 2 2" xfId="12275" xr:uid="{00000000-0005-0000-0000-000050300000}"/>
    <cellStyle name="Normal 4 2 7 2 2 2 3" xfId="12276" xr:uid="{00000000-0005-0000-0000-000051300000}"/>
    <cellStyle name="Normal 4 2 7 2 2 2 4" xfId="12277" xr:uid="{00000000-0005-0000-0000-000052300000}"/>
    <cellStyle name="Normal 4 2 7 2 2 3" xfId="12278" xr:uid="{00000000-0005-0000-0000-000053300000}"/>
    <cellStyle name="Normal 4 2 7 2 2 4" xfId="12279" xr:uid="{00000000-0005-0000-0000-000054300000}"/>
    <cellStyle name="Normal 4 2 7 2 2 5" xfId="12280" xr:uid="{00000000-0005-0000-0000-000055300000}"/>
    <cellStyle name="Normal 4 2 7 2 3" xfId="12281" xr:uid="{00000000-0005-0000-0000-000056300000}"/>
    <cellStyle name="Normal 4 2 7 2 3 2" xfId="12282" xr:uid="{00000000-0005-0000-0000-000057300000}"/>
    <cellStyle name="Normal 4 2 7 2 3 2 2" xfId="12283" xr:uid="{00000000-0005-0000-0000-000058300000}"/>
    <cellStyle name="Normal 4 2 7 2 3 2 3" xfId="12284" xr:uid="{00000000-0005-0000-0000-000059300000}"/>
    <cellStyle name="Normal 4 2 7 2 3 3" xfId="12285" xr:uid="{00000000-0005-0000-0000-00005A300000}"/>
    <cellStyle name="Normal 4 2 7 2 3 4" xfId="12286" xr:uid="{00000000-0005-0000-0000-00005B300000}"/>
    <cellStyle name="Normal 4 2 7 2 3 5" xfId="12287" xr:uid="{00000000-0005-0000-0000-00005C300000}"/>
    <cellStyle name="Normal 4 2 7 2 4" xfId="12288" xr:uid="{00000000-0005-0000-0000-00005D300000}"/>
    <cellStyle name="Normal 4 2 7 2 4 2" xfId="12289" xr:uid="{00000000-0005-0000-0000-00005E300000}"/>
    <cellStyle name="Normal 4 2 7 2 4 2 2" xfId="12290" xr:uid="{00000000-0005-0000-0000-00005F300000}"/>
    <cellStyle name="Normal 4 2 7 2 4 2 3" xfId="12291" xr:uid="{00000000-0005-0000-0000-000060300000}"/>
    <cellStyle name="Normal 4 2 7 2 4 3" xfId="12292" xr:uid="{00000000-0005-0000-0000-000061300000}"/>
    <cellStyle name="Normal 4 2 7 2 4 4" xfId="12293" xr:uid="{00000000-0005-0000-0000-000062300000}"/>
    <cellStyle name="Normal 4 2 7 2 5" xfId="12294" xr:uid="{00000000-0005-0000-0000-000063300000}"/>
    <cellStyle name="Normal 4 2 7 2 5 2" xfId="12295" xr:uid="{00000000-0005-0000-0000-000064300000}"/>
    <cellStyle name="Normal 4 2 7 2 5 3" xfId="12296" xr:uid="{00000000-0005-0000-0000-000065300000}"/>
    <cellStyle name="Normal 4 2 7 2 6" xfId="12297" xr:uid="{00000000-0005-0000-0000-000066300000}"/>
    <cellStyle name="Normal 4 2 7 2 7" xfId="12298" xr:uid="{00000000-0005-0000-0000-000067300000}"/>
    <cellStyle name="Normal 4 2 7 2 8" xfId="12299" xr:uid="{00000000-0005-0000-0000-000068300000}"/>
    <cellStyle name="Normal 4 2 7 3" xfId="12300" xr:uid="{00000000-0005-0000-0000-000069300000}"/>
    <cellStyle name="Normal 4 2 7 3 2" xfId="12301" xr:uid="{00000000-0005-0000-0000-00006A300000}"/>
    <cellStyle name="Normal 4 2 7 3 2 2" xfId="12302" xr:uid="{00000000-0005-0000-0000-00006B300000}"/>
    <cellStyle name="Normal 4 2 7 3 2 2 2" xfId="12303" xr:uid="{00000000-0005-0000-0000-00006C300000}"/>
    <cellStyle name="Normal 4 2 7 3 2 3" xfId="12304" xr:uid="{00000000-0005-0000-0000-00006D300000}"/>
    <cellStyle name="Normal 4 2 7 3 2 4" xfId="12305" xr:uid="{00000000-0005-0000-0000-00006E300000}"/>
    <cellStyle name="Normal 4 2 7 3 3" xfId="12306" xr:uid="{00000000-0005-0000-0000-00006F300000}"/>
    <cellStyle name="Normal 4 2 7 3 3 2" xfId="12307" xr:uid="{00000000-0005-0000-0000-000070300000}"/>
    <cellStyle name="Normal 4 2 7 3 4" xfId="12308" xr:uid="{00000000-0005-0000-0000-000071300000}"/>
    <cellStyle name="Normal 4 2 7 3 5" xfId="12309" xr:uid="{00000000-0005-0000-0000-000072300000}"/>
    <cellStyle name="Normal 4 2 7 4" xfId="12310" xr:uid="{00000000-0005-0000-0000-000073300000}"/>
    <cellStyle name="Normal 4 2 7 4 2" xfId="12311" xr:uid="{00000000-0005-0000-0000-000074300000}"/>
    <cellStyle name="Normal 4 2 7 4 2 2" xfId="12312" xr:uid="{00000000-0005-0000-0000-000075300000}"/>
    <cellStyle name="Normal 4 2 7 4 2 3" xfId="12313" xr:uid="{00000000-0005-0000-0000-000076300000}"/>
    <cellStyle name="Normal 4 2 7 4 2 4" xfId="12314" xr:uid="{00000000-0005-0000-0000-000077300000}"/>
    <cellStyle name="Normal 4 2 7 4 3" xfId="12315" xr:uid="{00000000-0005-0000-0000-000078300000}"/>
    <cellStyle name="Normal 4 2 7 4 4" xfId="12316" xr:uid="{00000000-0005-0000-0000-000079300000}"/>
    <cellStyle name="Normal 4 2 7 4 5" xfId="12317" xr:uid="{00000000-0005-0000-0000-00007A300000}"/>
    <cellStyle name="Normal 4 2 7 5" xfId="12318" xr:uid="{00000000-0005-0000-0000-00007B300000}"/>
    <cellStyle name="Normal 4 2 7 5 2" xfId="12319" xr:uid="{00000000-0005-0000-0000-00007C300000}"/>
    <cellStyle name="Normal 4 2 7 5 2 2" xfId="12320" xr:uid="{00000000-0005-0000-0000-00007D300000}"/>
    <cellStyle name="Normal 4 2 7 5 2 3" xfId="12321" xr:uid="{00000000-0005-0000-0000-00007E300000}"/>
    <cellStyle name="Normal 4 2 7 5 3" xfId="12322" xr:uid="{00000000-0005-0000-0000-00007F300000}"/>
    <cellStyle name="Normal 4 2 7 5 4" xfId="12323" xr:uid="{00000000-0005-0000-0000-000080300000}"/>
    <cellStyle name="Normal 4 2 7 5 5" xfId="12324" xr:uid="{00000000-0005-0000-0000-000081300000}"/>
    <cellStyle name="Normal 4 2 7 6" xfId="12325" xr:uid="{00000000-0005-0000-0000-000082300000}"/>
    <cellStyle name="Normal 4 2 7 6 2" xfId="12326" xr:uid="{00000000-0005-0000-0000-000083300000}"/>
    <cellStyle name="Normal 4 2 7 6 3" xfId="12327" xr:uid="{00000000-0005-0000-0000-000084300000}"/>
    <cellStyle name="Normal 4 2 7 7" xfId="12328" xr:uid="{00000000-0005-0000-0000-000085300000}"/>
    <cellStyle name="Normal 4 2 7 8" xfId="12329" xr:uid="{00000000-0005-0000-0000-000086300000}"/>
    <cellStyle name="Normal 4 2 7 9" xfId="12330" xr:uid="{00000000-0005-0000-0000-000087300000}"/>
    <cellStyle name="Normal 4 2 8" xfId="12331" xr:uid="{00000000-0005-0000-0000-000088300000}"/>
    <cellStyle name="Normal 4 2 8 2" xfId="12332" xr:uid="{00000000-0005-0000-0000-000089300000}"/>
    <cellStyle name="Normal 4 2 8 2 2" xfId="12333" xr:uid="{00000000-0005-0000-0000-00008A300000}"/>
    <cellStyle name="Normal 4 2 8 2 2 2" xfId="12334" xr:uid="{00000000-0005-0000-0000-00008B300000}"/>
    <cellStyle name="Normal 4 2 8 2 3" xfId="12335" xr:uid="{00000000-0005-0000-0000-00008C300000}"/>
    <cellStyle name="Normal 4 2 8 2 4" xfId="12336" xr:uid="{00000000-0005-0000-0000-00008D300000}"/>
    <cellStyle name="Normal 4 2 8 3" xfId="12337" xr:uid="{00000000-0005-0000-0000-00008E300000}"/>
    <cellStyle name="Normal 4 2 8 3 2" xfId="12338" xr:uid="{00000000-0005-0000-0000-00008F300000}"/>
    <cellStyle name="Normal 4 2 8 3 2 2" xfId="12339" xr:uid="{00000000-0005-0000-0000-000090300000}"/>
    <cellStyle name="Normal 4 2 8 3 3" xfId="12340" xr:uid="{00000000-0005-0000-0000-000091300000}"/>
    <cellStyle name="Normal 4 2 8 4" xfId="12341" xr:uid="{00000000-0005-0000-0000-000092300000}"/>
    <cellStyle name="Normal 4 2 8 4 2" xfId="12342" xr:uid="{00000000-0005-0000-0000-000093300000}"/>
    <cellStyle name="Normal 4 2 8 5" xfId="12343" xr:uid="{00000000-0005-0000-0000-000094300000}"/>
    <cellStyle name="Normal 4 2 8 6" xfId="12344" xr:uid="{00000000-0005-0000-0000-000095300000}"/>
    <cellStyle name="Normal 4 2 9" xfId="12345" xr:uid="{00000000-0005-0000-0000-000096300000}"/>
    <cellStyle name="Normal 4 2 9 2" xfId="12346" xr:uid="{00000000-0005-0000-0000-000097300000}"/>
    <cellStyle name="Normal 4 2 9 2 2" xfId="12347" xr:uid="{00000000-0005-0000-0000-000098300000}"/>
    <cellStyle name="Normal 4 2 9 2 2 2" xfId="12348" xr:uid="{00000000-0005-0000-0000-000099300000}"/>
    <cellStyle name="Normal 4 2 9 2 2 2 2" xfId="12349" xr:uid="{00000000-0005-0000-0000-00009A300000}"/>
    <cellStyle name="Normal 4 2 9 2 2 3" xfId="12350" xr:uid="{00000000-0005-0000-0000-00009B300000}"/>
    <cellStyle name="Normal 4 2 9 2 2 4" xfId="12351" xr:uid="{00000000-0005-0000-0000-00009C300000}"/>
    <cellStyle name="Normal 4 2 9 2 3" xfId="12352" xr:uid="{00000000-0005-0000-0000-00009D300000}"/>
    <cellStyle name="Normal 4 2 9 2 3 2" xfId="12353" xr:uid="{00000000-0005-0000-0000-00009E300000}"/>
    <cellStyle name="Normal 4 2 9 2 4" xfId="12354" xr:uid="{00000000-0005-0000-0000-00009F300000}"/>
    <cellStyle name="Normal 4 2 9 2 5" xfId="12355" xr:uid="{00000000-0005-0000-0000-0000A0300000}"/>
    <cellStyle name="Normal 4 2 9 3" xfId="12356" xr:uid="{00000000-0005-0000-0000-0000A1300000}"/>
    <cellStyle name="Normal 4 2 9 3 2" xfId="12357" xr:uid="{00000000-0005-0000-0000-0000A2300000}"/>
    <cellStyle name="Normal 4 2 9 3 2 2" xfId="12358" xr:uid="{00000000-0005-0000-0000-0000A3300000}"/>
    <cellStyle name="Normal 4 2 9 3 2 2 2" xfId="12359" xr:uid="{00000000-0005-0000-0000-0000A4300000}"/>
    <cellStyle name="Normal 4 2 9 3 2 3" xfId="12360" xr:uid="{00000000-0005-0000-0000-0000A5300000}"/>
    <cellStyle name="Normal 4 2 9 3 2 4" xfId="12361" xr:uid="{00000000-0005-0000-0000-0000A6300000}"/>
    <cellStyle name="Normal 4 2 9 3 3" xfId="12362" xr:uid="{00000000-0005-0000-0000-0000A7300000}"/>
    <cellStyle name="Normal 4 2 9 3 3 2" xfId="12363" xr:uid="{00000000-0005-0000-0000-0000A8300000}"/>
    <cellStyle name="Normal 4 2 9 3 4" xfId="12364" xr:uid="{00000000-0005-0000-0000-0000A9300000}"/>
    <cellStyle name="Normal 4 2 9 3 5" xfId="12365" xr:uid="{00000000-0005-0000-0000-0000AA300000}"/>
    <cellStyle name="Normal 4 2 9 4" xfId="12366" xr:uid="{00000000-0005-0000-0000-0000AB300000}"/>
    <cellStyle name="Normal 4 2 9 4 2" xfId="12367" xr:uid="{00000000-0005-0000-0000-0000AC300000}"/>
    <cellStyle name="Normal 4 2 9 4 2 2" xfId="12368" xr:uid="{00000000-0005-0000-0000-0000AD300000}"/>
    <cellStyle name="Normal 4 2 9 4 2 3" xfId="12369" xr:uid="{00000000-0005-0000-0000-0000AE300000}"/>
    <cellStyle name="Normal 4 2 9 4 2 4" xfId="12370" xr:uid="{00000000-0005-0000-0000-0000AF300000}"/>
    <cellStyle name="Normal 4 2 9 4 3" xfId="12371" xr:uid="{00000000-0005-0000-0000-0000B0300000}"/>
    <cellStyle name="Normal 4 2 9 4 4" xfId="12372" xr:uid="{00000000-0005-0000-0000-0000B1300000}"/>
    <cellStyle name="Normal 4 2 9 4 5" xfId="12373" xr:uid="{00000000-0005-0000-0000-0000B2300000}"/>
    <cellStyle name="Normal 4 2 9 5" xfId="12374" xr:uid="{00000000-0005-0000-0000-0000B3300000}"/>
    <cellStyle name="Normal 4 2 9 5 2" xfId="12375" xr:uid="{00000000-0005-0000-0000-0000B4300000}"/>
    <cellStyle name="Normal 4 2 9 5 3" xfId="12376" xr:uid="{00000000-0005-0000-0000-0000B5300000}"/>
    <cellStyle name="Normal 4 2 9 5 4" xfId="12377" xr:uid="{00000000-0005-0000-0000-0000B6300000}"/>
    <cellStyle name="Normal 4 2 9 6" xfId="12378" xr:uid="{00000000-0005-0000-0000-0000B7300000}"/>
    <cellStyle name="Normal 4 2 9 7" xfId="12379" xr:uid="{00000000-0005-0000-0000-0000B8300000}"/>
    <cellStyle name="Normal 4 2 9 8" xfId="12380" xr:uid="{00000000-0005-0000-0000-0000B9300000}"/>
    <cellStyle name="Normal 4 20" xfId="12381" xr:uid="{00000000-0005-0000-0000-0000BA300000}"/>
    <cellStyle name="Normal 4 20 2" xfId="12382" xr:uid="{00000000-0005-0000-0000-0000BB300000}"/>
    <cellStyle name="Normal 4 20 2 2" xfId="12383" xr:uid="{00000000-0005-0000-0000-0000BC300000}"/>
    <cellStyle name="Normal 4 20 2 2 2" xfId="12384" xr:uid="{00000000-0005-0000-0000-0000BD300000}"/>
    <cellStyle name="Normal 4 20 2 3" xfId="12385" xr:uid="{00000000-0005-0000-0000-0000BE300000}"/>
    <cellStyle name="Normal 4 20 3" xfId="12386" xr:uid="{00000000-0005-0000-0000-0000BF300000}"/>
    <cellStyle name="Normal 4 20 3 2" xfId="12387" xr:uid="{00000000-0005-0000-0000-0000C0300000}"/>
    <cellStyle name="Normal 4 20 3 2 2" xfId="12388" xr:uid="{00000000-0005-0000-0000-0000C1300000}"/>
    <cellStyle name="Normal 4 20 3 3" xfId="12389" xr:uid="{00000000-0005-0000-0000-0000C2300000}"/>
    <cellStyle name="Normal 4 20 4" xfId="12390" xr:uid="{00000000-0005-0000-0000-0000C3300000}"/>
    <cellStyle name="Normal 4 20 4 2" xfId="12391" xr:uid="{00000000-0005-0000-0000-0000C4300000}"/>
    <cellStyle name="Normal 4 20 5" xfId="12392" xr:uid="{00000000-0005-0000-0000-0000C5300000}"/>
    <cellStyle name="Normal 4 20 6" xfId="12393" xr:uid="{00000000-0005-0000-0000-0000C6300000}"/>
    <cellStyle name="Normal 4 21" xfId="12394" xr:uid="{00000000-0005-0000-0000-0000C7300000}"/>
    <cellStyle name="Normal 4 21 2" xfId="12395" xr:uid="{00000000-0005-0000-0000-0000C8300000}"/>
    <cellStyle name="Normal 4 21 2 2" xfId="12396" xr:uid="{00000000-0005-0000-0000-0000C9300000}"/>
    <cellStyle name="Normal 4 21 2 2 2" xfId="12397" xr:uid="{00000000-0005-0000-0000-0000CA300000}"/>
    <cellStyle name="Normal 4 21 2 3" xfId="12398" xr:uid="{00000000-0005-0000-0000-0000CB300000}"/>
    <cellStyle name="Normal 4 21 3" xfId="12399" xr:uid="{00000000-0005-0000-0000-0000CC300000}"/>
    <cellStyle name="Normal 4 21 3 2" xfId="12400" xr:uid="{00000000-0005-0000-0000-0000CD300000}"/>
    <cellStyle name="Normal 4 21 3 2 2" xfId="12401" xr:uid="{00000000-0005-0000-0000-0000CE300000}"/>
    <cellStyle name="Normal 4 21 3 3" xfId="12402" xr:uid="{00000000-0005-0000-0000-0000CF300000}"/>
    <cellStyle name="Normal 4 21 4" xfId="12403" xr:uid="{00000000-0005-0000-0000-0000D0300000}"/>
    <cellStyle name="Normal 4 21 4 2" xfId="12404" xr:uid="{00000000-0005-0000-0000-0000D1300000}"/>
    <cellStyle name="Normal 4 21 5" xfId="12405" xr:uid="{00000000-0005-0000-0000-0000D2300000}"/>
    <cellStyle name="Normal 4 21 6" xfId="12406" xr:uid="{00000000-0005-0000-0000-0000D3300000}"/>
    <cellStyle name="Normal 4 22" xfId="12407" xr:uid="{00000000-0005-0000-0000-0000D4300000}"/>
    <cellStyle name="Normal 4 22 2" xfId="12408" xr:uid="{00000000-0005-0000-0000-0000D5300000}"/>
    <cellStyle name="Normal 4 22 2 2" xfId="12409" xr:uid="{00000000-0005-0000-0000-0000D6300000}"/>
    <cellStyle name="Normal 4 22 2 2 2" xfId="12410" xr:uid="{00000000-0005-0000-0000-0000D7300000}"/>
    <cellStyle name="Normal 4 22 2 3" xfId="12411" xr:uid="{00000000-0005-0000-0000-0000D8300000}"/>
    <cellStyle name="Normal 4 22 3" xfId="12412" xr:uid="{00000000-0005-0000-0000-0000D9300000}"/>
    <cellStyle name="Normal 4 22 3 2" xfId="12413" xr:uid="{00000000-0005-0000-0000-0000DA300000}"/>
    <cellStyle name="Normal 4 22 3 2 2" xfId="12414" xr:uid="{00000000-0005-0000-0000-0000DB300000}"/>
    <cellStyle name="Normal 4 22 3 3" xfId="12415" xr:uid="{00000000-0005-0000-0000-0000DC300000}"/>
    <cellStyle name="Normal 4 22 4" xfId="12416" xr:uid="{00000000-0005-0000-0000-0000DD300000}"/>
    <cellStyle name="Normal 4 22 4 2" xfId="12417" xr:uid="{00000000-0005-0000-0000-0000DE300000}"/>
    <cellStyle name="Normal 4 22 5" xfId="12418" xr:uid="{00000000-0005-0000-0000-0000DF300000}"/>
    <cellStyle name="Normal 4 23" xfId="12419" xr:uid="{00000000-0005-0000-0000-0000E0300000}"/>
    <cellStyle name="Normal 4 23 2" xfId="12420" xr:uid="{00000000-0005-0000-0000-0000E1300000}"/>
    <cellStyle name="Normal 4 23 2 2" xfId="12421" xr:uid="{00000000-0005-0000-0000-0000E2300000}"/>
    <cellStyle name="Normal 4 23 2 2 2" xfId="12422" xr:uid="{00000000-0005-0000-0000-0000E3300000}"/>
    <cellStyle name="Normal 4 23 2 3" xfId="12423" xr:uid="{00000000-0005-0000-0000-0000E4300000}"/>
    <cellStyle name="Normal 4 23 3" xfId="12424" xr:uid="{00000000-0005-0000-0000-0000E5300000}"/>
    <cellStyle name="Normal 4 23 3 2" xfId="12425" xr:uid="{00000000-0005-0000-0000-0000E6300000}"/>
    <cellStyle name="Normal 4 23 3 2 2" xfId="12426" xr:uid="{00000000-0005-0000-0000-0000E7300000}"/>
    <cellStyle name="Normal 4 23 3 3" xfId="12427" xr:uid="{00000000-0005-0000-0000-0000E8300000}"/>
    <cellStyle name="Normal 4 23 4" xfId="12428" xr:uid="{00000000-0005-0000-0000-0000E9300000}"/>
    <cellStyle name="Normal 4 23 4 2" xfId="12429" xr:uid="{00000000-0005-0000-0000-0000EA300000}"/>
    <cellStyle name="Normal 4 23 5" xfId="12430" xr:uid="{00000000-0005-0000-0000-0000EB300000}"/>
    <cellStyle name="Normal 4 24" xfId="12431" xr:uid="{00000000-0005-0000-0000-0000EC300000}"/>
    <cellStyle name="Normal 4 24 2" xfId="12432" xr:uid="{00000000-0005-0000-0000-0000ED300000}"/>
    <cellStyle name="Normal 4 24 2 2" xfId="12433" xr:uid="{00000000-0005-0000-0000-0000EE300000}"/>
    <cellStyle name="Normal 4 24 2 2 2" xfId="12434" xr:uid="{00000000-0005-0000-0000-0000EF300000}"/>
    <cellStyle name="Normal 4 24 2 3" xfId="12435" xr:uid="{00000000-0005-0000-0000-0000F0300000}"/>
    <cellStyle name="Normal 4 24 3" xfId="12436" xr:uid="{00000000-0005-0000-0000-0000F1300000}"/>
    <cellStyle name="Normal 4 24 3 2" xfId="12437" xr:uid="{00000000-0005-0000-0000-0000F2300000}"/>
    <cellStyle name="Normal 4 24 3 2 2" xfId="12438" xr:uid="{00000000-0005-0000-0000-0000F3300000}"/>
    <cellStyle name="Normal 4 24 3 3" xfId="12439" xr:uid="{00000000-0005-0000-0000-0000F4300000}"/>
    <cellStyle name="Normal 4 24 4" xfId="12440" xr:uid="{00000000-0005-0000-0000-0000F5300000}"/>
    <cellStyle name="Normal 4 24 4 2" xfId="12441" xr:uid="{00000000-0005-0000-0000-0000F6300000}"/>
    <cellStyle name="Normal 4 24 5" xfId="12442" xr:uid="{00000000-0005-0000-0000-0000F7300000}"/>
    <cellStyle name="Normal 4 25" xfId="12443" xr:uid="{00000000-0005-0000-0000-0000F8300000}"/>
    <cellStyle name="Normal 4 25 2" xfId="12444" xr:uid="{00000000-0005-0000-0000-0000F9300000}"/>
    <cellStyle name="Normal 4 25 2 2" xfId="12445" xr:uid="{00000000-0005-0000-0000-0000FA300000}"/>
    <cellStyle name="Normal 4 25 2 2 2" xfId="12446" xr:uid="{00000000-0005-0000-0000-0000FB300000}"/>
    <cellStyle name="Normal 4 25 2 3" xfId="12447" xr:uid="{00000000-0005-0000-0000-0000FC300000}"/>
    <cellStyle name="Normal 4 25 3" xfId="12448" xr:uid="{00000000-0005-0000-0000-0000FD300000}"/>
    <cellStyle name="Normal 4 25 3 2" xfId="12449" xr:uid="{00000000-0005-0000-0000-0000FE300000}"/>
    <cellStyle name="Normal 4 25 3 2 2" xfId="12450" xr:uid="{00000000-0005-0000-0000-0000FF300000}"/>
    <cellStyle name="Normal 4 25 3 3" xfId="12451" xr:uid="{00000000-0005-0000-0000-000000310000}"/>
    <cellStyle name="Normal 4 25 4" xfId="12452" xr:uid="{00000000-0005-0000-0000-000001310000}"/>
    <cellStyle name="Normal 4 25 4 2" xfId="12453" xr:uid="{00000000-0005-0000-0000-000002310000}"/>
    <cellStyle name="Normal 4 25 5" xfId="12454" xr:uid="{00000000-0005-0000-0000-000003310000}"/>
    <cellStyle name="Normal 4 26" xfId="12455" xr:uid="{00000000-0005-0000-0000-000004310000}"/>
    <cellStyle name="Normal 4 26 2" xfId="12456" xr:uid="{00000000-0005-0000-0000-000005310000}"/>
    <cellStyle name="Normal 4 26 2 2" xfId="12457" xr:uid="{00000000-0005-0000-0000-000006310000}"/>
    <cellStyle name="Normal 4 26 2 2 2" xfId="12458" xr:uid="{00000000-0005-0000-0000-000007310000}"/>
    <cellStyle name="Normal 4 26 2 3" xfId="12459" xr:uid="{00000000-0005-0000-0000-000008310000}"/>
    <cellStyle name="Normal 4 26 3" xfId="12460" xr:uid="{00000000-0005-0000-0000-000009310000}"/>
    <cellStyle name="Normal 4 26 3 2" xfId="12461" xr:uid="{00000000-0005-0000-0000-00000A310000}"/>
    <cellStyle name="Normal 4 26 3 2 2" xfId="12462" xr:uid="{00000000-0005-0000-0000-00000B310000}"/>
    <cellStyle name="Normal 4 26 3 3" xfId="12463" xr:uid="{00000000-0005-0000-0000-00000C310000}"/>
    <cellStyle name="Normal 4 26 4" xfId="12464" xr:uid="{00000000-0005-0000-0000-00000D310000}"/>
    <cellStyle name="Normal 4 26 4 2" xfId="12465" xr:uid="{00000000-0005-0000-0000-00000E310000}"/>
    <cellStyle name="Normal 4 26 5" xfId="12466" xr:uid="{00000000-0005-0000-0000-00000F310000}"/>
    <cellStyle name="Normal 4 27" xfId="12467" xr:uid="{00000000-0005-0000-0000-000010310000}"/>
    <cellStyle name="Normal 4 27 2" xfId="12468" xr:uid="{00000000-0005-0000-0000-000011310000}"/>
    <cellStyle name="Normal 4 27 2 2" xfId="12469" xr:uid="{00000000-0005-0000-0000-000012310000}"/>
    <cellStyle name="Normal 4 27 3" xfId="12470" xr:uid="{00000000-0005-0000-0000-000013310000}"/>
    <cellStyle name="Normal 4 28" xfId="12471" xr:uid="{00000000-0005-0000-0000-000014310000}"/>
    <cellStyle name="Normal 4 28 2" xfId="12472" xr:uid="{00000000-0005-0000-0000-000015310000}"/>
    <cellStyle name="Normal 4 28 2 2" xfId="12473" xr:uid="{00000000-0005-0000-0000-000016310000}"/>
    <cellStyle name="Normal 4 28 3" xfId="12474" xr:uid="{00000000-0005-0000-0000-000017310000}"/>
    <cellStyle name="Normal 4 29" xfId="12475" xr:uid="{00000000-0005-0000-0000-000018310000}"/>
    <cellStyle name="Normal 4 29 2" xfId="12476" xr:uid="{00000000-0005-0000-0000-000019310000}"/>
    <cellStyle name="Normal 4 3" xfId="12477" xr:uid="{00000000-0005-0000-0000-00001A310000}"/>
    <cellStyle name="Normal 4 3 10" xfId="12478" xr:uid="{00000000-0005-0000-0000-00001B310000}"/>
    <cellStyle name="Normal 4 3 10 2" xfId="12479" xr:uid="{00000000-0005-0000-0000-00001C310000}"/>
    <cellStyle name="Normal 4 3 10 2 2" xfId="12480" xr:uid="{00000000-0005-0000-0000-00001D310000}"/>
    <cellStyle name="Normal 4 3 10 2 2 2" xfId="12481" xr:uid="{00000000-0005-0000-0000-00001E310000}"/>
    <cellStyle name="Normal 4 3 10 2 3" xfId="12482" xr:uid="{00000000-0005-0000-0000-00001F310000}"/>
    <cellStyle name="Normal 4 3 10 3" xfId="12483" xr:uid="{00000000-0005-0000-0000-000020310000}"/>
    <cellStyle name="Normal 4 3 10 3 2" xfId="12484" xr:uid="{00000000-0005-0000-0000-000021310000}"/>
    <cellStyle name="Normal 4 3 10 3 2 2" xfId="12485" xr:uid="{00000000-0005-0000-0000-000022310000}"/>
    <cellStyle name="Normal 4 3 10 3 3" xfId="12486" xr:uid="{00000000-0005-0000-0000-000023310000}"/>
    <cellStyle name="Normal 4 3 10 4" xfId="12487" xr:uid="{00000000-0005-0000-0000-000024310000}"/>
    <cellStyle name="Normal 4 3 10 4 2" xfId="12488" xr:uid="{00000000-0005-0000-0000-000025310000}"/>
    <cellStyle name="Normal 4 3 10 5" xfId="12489" xr:uid="{00000000-0005-0000-0000-000026310000}"/>
    <cellStyle name="Normal 4 3 11" xfId="12490" xr:uid="{00000000-0005-0000-0000-000027310000}"/>
    <cellStyle name="Normal 4 3 11 2" xfId="12491" xr:uid="{00000000-0005-0000-0000-000028310000}"/>
    <cellStyle name="Normal 4 3 11 2 2" xfId="12492" xr:uid="{00000000-0005-0000-0000-000029310000}"/>
    <cellStyle name="Normal 4 3 11 2 2 2" xfId="12493" xr:uid="{00000000-0005-0000-0000-00002A310000}"/>
    <cellStyle name="Normal 4 3 11 2 3" xfId="12494" xr:uid="{00000000-0005-0000-0000-00002B310000}"/>
    <cellStyle name="Normal 4 3 11 3" xfId="12495" xr:uid="{00000000-0005-0000-0000-00002C310000}"/>
    <cellStyle name="Normal 4 3 11 3 2" xfId="12496" xr:uid="{00000000-0005-0000-0000-00002D310000}"/>
    <cellStyle name="Normal 4 3 11 3 2 2" xfId="12497" xr:uid="{00000000-0005-0000-0000-00002E310000}"/>
    <cellStyle name="Normal 4 3 11 3 3" xfId="12498" xr:uid="{00000000-0005-0000-0000-00002F310000}"/>
    <cellStyle name="Normal 4 3 11 4" xfId="12499" xr:uid="{00000000-0005-0000-0000-000030310000}"/>
    <cellStyle name="Normal 4 3 11 4 2" xfId="12500" xr:uid="{00000000-0005-0000-0000-000031310000}"/>
    <cellStyle name="Normal 4 3 11 5" xfId="12501" xr:uid="{00000000-0005-0000-0000-000032310000}"/>
    <cellStyle name="Normal 4 3 12" xfId="12502" xr:uid="{00000000-0005-0000-0000-000033310000}"/>
    <cellStyle name="Normal 4 3 12 2" xfId="12503" xr:uid="{00000000-0005-0000-0000-000034310000}"/>
    <cellStyle name="Normal 4 3 12 2 2" xfId="12504" xr:uid="{00000000-0005-0000-0000-000035310000}"/>
    <cellStyle name="Normal 4 3 12 2 2 2" xfId="12505" xr:uid="{00000000-0005-0000-0000-000036310000}"/>
    <cellStyle name="Normal 4 3 12 2 3" xfId="12506" xr:uid="{00000000-0005-0000-0000-000037310000}"/>
    <cellStyle name="Normal 4 3 12 3" xfId="12507" xr:uid="{00000000-0005-0000-0000-000038310000}"/>
    <cellStyle name="Normal 4 3 12 3 2" xfId="12508" xr:uid="{00000000-0005-0000-0000-000039310000}"/>
    <cellStyle name="Normal 4 3 12 3 2 2" xfId="12509" xr:uid="{00000000-0005-0000-0000-00003A310000}"/>
    <cellStyle name="Normal 4 3 12 3 3" xfId="12510" xr:uid="{00000000-0005-0000-0000-00003B310000}"/>
    <cellStyle name="Normal 4 3 12 4" xfId="12511" xr:uid="{00000000-0005-0000-0000-00003C310000}"/>
    <cellStyle name="Normal 4 3 12 4 2" xfId="12512" xr:uid="{00000000-0005-0000-0000-00003D310000}"/>
    <cellStyle name="Normal 4 3 12 5" xfId="12513" xr:uid="{00000000-0005-0000-0000-00003E310000}"/>
    <cellStyle name="Normal 4 3 13" xfId="12514" xr:uid="{00000000-0005-0000-0000-00003F310000}"/>
    <cellStyle name="Normal 4 3 13 2" xfId="12515" xr:uid="{00000000-0005-0000-0000-000040310000}"/>
    <cellStyle name="Normal 4 3 13 2 2" xfId="12516" xr:uid="{00000000-0005-0000-0000-000041310000}"/>
    <cellStyle name="Normal 4 3 13 2 2 2" xfId="12517" xr:uid="{00000000-0005-0000-0000-000042310000}"/>
    <cellStyle name="Normal 4 3 13 2 3" xfId="12518" xr:uid="{00000000-0005-0000-0000-000043310000}"/>
    <cellStyle name="Normal 4 3 13 3" xfId="12519" xr:uid="{00000000-0005-0000-0000-000044310000}"/>
    <cellStyle name="Normal 4 3 13 3 2" xfId="12520" xr:uid="{00000000-0005-0000-0000-000045310000}"/>
    <cellStyle name="Normal 4 3 13 3 2 2" xfId="12521" xr:uid="{00000000-0005-0000-0000-000046310000}"/>
    <cellStyle name="Normal 4 3 13 3 3" xfId="12522" xr:uid="{00000000-0005-0000-0000-000047310000}"/>
    <cellStyle name="Normal 4 3 13 4" xfId="12523" xr:uid="{00000000-0005-0000-0000-000048310000}"/>
    <cellStyle name="Normal 4 3 13 4 2" xfId="12524" xr:uid="{00000000-0005-0000-0000-000049310000}"/>
    <cellStyle name="Normal 4 3 13 5" xfId="12525" xr:uid="{00000000-0005-0000-0000-00004A310000}"/>
    <cellStyle name="Normal 4 3 14" xfId="12526" xr:uid="{00000000-0005-0000-0000-00004B310000}"/>
    <cellStyle name="Normal 4 3 14 2" xfId="12527" xr:uid="{00000000-0005-0000-0000-00004C310000}"/>
    <cellStyle name="Normal 4 3 14 2 2" xfId="12528" xr:uid="{00000000-0005-0000-0000-00004D310000}"/>
    <cellStyle name="Normal 4 3 14 2 2 2" xfId="12529" xr:uid="{00000000-0005-0000-0000-00004E310000}"/>
    <cellStyle name="Normal 4 3 14 2 3" xfId="12530" xr:uid="{00000000-0005-0000-0000-00004F310000}"/>
    <cellStyle name="Normal 4 3 14 3" xfId="12531" xr:uid="{00000000-0005-0000-0000-000050310000}"/>
    <cellStyle name="Normal 4 3 14 3 2" xfId="12532" xr:uid="{00000000-0005-0000-0000-000051310000}"/>
    <cellStyle name="Normal 4 3 14 3 2 2" xfId="12533" xr:uid="{00000000-0005-0000-0000-000052310000}"/>
    <cellStyle name="Normal 4 3 14 3 3" xfId="12534" xr:uid="{00000000-0005-0000-0000-000053310000}"/>
    <cellStyle name="Normal 4 3 14 4" xfId="12535" xr:uid="{00000000-0005-0000-0000-000054310000}"/>
    <cellStyle name="Normal 4 3 14 4 2" xfId="12536" xr:uid="{00000000-0005-0000-0000-000055310000}"/>
    <cellStyle name="Normal 4 3 14 5" xfId="12537" xr:uid="{00000000-0005-0000-0000-000056310000}"/>
    <cellStyle name="Normal 4 3 15" xfId="12538" xr:uid="{00000000-0005-0000-0000-000057310000}"/>
    <cellStyle name="Normal 4 3 15 2" xfId="12539" xr:uid="{00000000-0005-0000-0000-000058310000}"/>
    <cellStyle name="Normal 4 3 15 2 2" xfId="12540" xr:uid="{00000000-0005-0000-0000-000059310000}"/>
    <cellStyle name="Normal 4 3 15 2 2 2" xfId="12541" xr:uid="{00000000-0005-0000-0000-00005A310000}"/>
    <cellStyle name="Normal 4 3 15 2 3" xfId="12542" xr:uid="{00000000-0005-0000-0000-00005B310000}"/>
    <cellStyle name="Normal 4 3 15 3" xfId="12543" xr:uid="{00000000-0005-0000-0000-00005C310000}"/>
    <cellStyle name="Normal 4 3 15 3 2" xfId="12544" xr:uid="{00000000-0005-0000-0000-00005D310000}"/>
    <cellStyle name="Normal 4 3 15 3 2 2" xfId="12545" xr:uid="{00000000-0005-0000-0000-00005E310000}"/>
    <cellStyle name="Normal 4 3 15 3 3" xfId="12546" xr:uid="{00000000-0005-0000-0000-00005F310000}"/>
    <cellStyle name="Normal 4 3 15 4" xfId="12547" xr:uid="{00000000-0005-0000-0000-000060310000}"/>
    <cellStyle name="Normal 4 3 15 4 2" xfId="12548" xr:uid="{00000000-0005-0000-0000-000061310000}"/>
    <cellStyle name="Normal 4 3 15 5" xfId="12549" xr:uid="{00000000-0005-0000-0000-000062310000}"/>
    <cellStyle name="Normal 4 3 16" xfId="12550" xr:uid="{00000000-0005-0000-0000-000063310000}"/>
    <cellStyle name="Normal 4 3 16 2" xfId="12551" xr:uid="{00000000-0005-0000-0000-000064310000}"/>
    <cellStyle name="Normal 4 3 16 2 2" xfId="12552" xr:uid="{00000000-0005-0000-0000-000065310000}"/>
    <cellStyle name="Normal 4 3 16 2 2 2" xfId="12553" xr:uid="{00000000-0005-0000-0000-000066310000}"/>
    <cellStyle name="Normal 4 3 16 2 3" xfId="12554" xr:uid="{00000000-0005-0000-0000-000067310000}"/>
    <cellStyle name="Normal 4 3 16 3" xfId="12555" xr:uid="{00000000-0005-0000-0000-000068310000}"/>
    <cellStyle name="Normal 4 3 16 3 2" xfId="12556" xr:uid="{00000000-0005-0000-0000-000069310000}"/>
    <cellStyle name="Normal 4 3 16 3 2 2" xfId="12557" xr:uid="{00000000-0005-0000-0000-00006A310000}"/>
    <cellStyle name="Normal 4 3 16 3 3" xfId="12558" xr:uid="{00000000-0005-0000-0000-00006B310000}"/>
    <cellStyle name="Normal 4 3 16 4" xfId="12559" xr:uid="{00000000-0005-0000-0000-00006C310000}"/>
    <cellStyle name="Normal 4 3 16 4 2" xfId="12560" xr:uid="{00000000-0005-0000-0000-00006D310000}"/>
    <cellStyle name="Normal 4 3 16 5" xfId="12561" xr:uid="{00000000-0005-0000-0000-00006E310000}"/>
    <cellStyle name="Normal 4 3 17" xfId="12562" xr:uid="{00000000-0005-0000-0000-00006F310000}"/>
    <cellStyle name="Normal 4 3 17 2" xfId="12563" xr:uid="{00000000-0005-0000-0000-000070310000}"/>
    <cellStyle name="Normal 4 3 17 2 2" xfId="12564" xr:uid="{00000000-0005-0000-0000-000071310000}"/>
    <cellStyle name="Normal 4 3 17 2 2 2" xfId="12565" xr:uid="{00000000-0005-0000-0000-000072310000}"/>
    <cellStyle name="Normal 4 3 17 2 3" xfId="12566" xr:uid="{00000000-0005-0000-0000-000073310000}"/>
    <cellStyle name="Normal 4 3 17 3" xfId="12567" xr:uid="{00000000-0005-0000-0000-000074310000}"/>
    <cellStyle name="Normal 4 3 17 3 2" xfId="12568" xr:uid="{00000000-0005-0000-0000-000075310000}"/>
    <cellStyle name="Normal 4 3 17 3 2 2" xfId="12569" xr:uid="{00000000-0005-0000-0000-000076310000}"/>
    <cellStyle name="Normal 4 3 17 3 3" xfId="12570" xr:uid="{00000000-0005-0000-0000-000077310000}"/>
    <cellStyle name="Normal 4 3 17 4" xfId="12571" xr:uid="{00000000-0005-0000-0000-000078310000}"/>
    <cellStyle name="Normal 4 3 17 4 2" xfId="12572" xr:uid="{00000000-0005-0000-0000-000079310000}"/>
    <cellStyle name="Normal 4 3 17 5" xfId="12573" xr:uid="{00000000-0005-0000-0000-00007A310000}"/>
    <cellStyle name="Normal 4 3 18" xfId="12574" xr:uid="{00000000-0005-0000-0000-00007B310000}"/>
    <cellStyle name="Normal 4 3 18 2" xfId="12575" xr:uid="{00000000-0005-0000-0000-00007C310000}"/>
    <cellStyle name="Normal 4 3 18 2 2" xfId="12576" xr:uid="{00000000-0005-0000-0000-00007D310000}"/>
    <cellStyle name="Normal 4 3 18 2 2 2" xfId="12577" xr:uid="{00000000-0005-0000-0000-00007E310000}"/>
    <cellStyle name="Normal 4 3 18 2 3" xfId="12578" xr:uid="{00000000-0005-0000-0000-00007F310000}"/>
    <cellStyle name="Normal 4 3 18 3" xfId="12579" xr:uid="{00000000-0005-0000-0000-000080310000}"/>
    <cellStyle name="Normal 4 3 18 3 2" xfId="12580" xr:uid="{00000000-0005-0000-0000-000081310000}"/>
    <cellStyle name="Normal 4 3 18 3 2 2" xfId="12581" xr:uid="{00000000-0005-0000-0000-000082310000}"/>
    <cellStyle name="Normal 4 3 18 3 3" xfId="12582" xr:uid="{00000000-0005-0000-0000-000083310000}"/>
    <cellStyle name="Normal 4 3 18 4" xfId="12583" xr:uid="{00000000-0005-0000-0000-000084310000}"/>
    <cellStyle name="Normal 4 3 18 4 2" xfId="12584" xr:uid="{00000000-0005-0000-0000-000085310000}"/>
    <cellStyle name="Normal 4 3 18 5" xfId="12585" xr:uid="{00000000-0005-0000-0000-000086310000}"/>
    <cellStyle name="Normal 4 3 19" xfId="12586" xr:uid="{00000000-0005-0000-0000-000087310000}"/>
    <cellStyle name="Normal 4 3 19 2" xfId="12587" xr:uid="{00000000-0005-0000-0000-000088310000}"/>
    <cellStyle name="Normal 4 3 19 2 2" xfId="12588" xr:uid="{00000000-0005-0000-0000-000089310000}"/>
    <cellStyle name="Normal 4 3 19 3" xfId="12589" xr:uid="{00000000-0005-0000-0000-00008A310000}"/>
    <cellStyle name="Normal 4 3 2" xfId="12590" xr:uid="{00000000-0005-0000-0000-00008B310000}"/>
    <cellStyle name="Normal 4 3 2 2" xfId="12591" xr:uid="{00000000-0005-0000-0000-00008C310000}"/>
    <cellStyle name="Normal 4 3 2 2 2" xfId="12592" xr:uid="{00000000-0005-0000-0000-00008D310000}"/>
    <cellStyle name="Normal 4 3 2 2 2 2" xfId="12593" xr:uid="{00000000-0005-0000-0000-00008E310000}"/>
    <cellStyle name="Normal 4 3 2 2 3" xfId="12594" xr:uid="{00000000-0005-0000-0000-00008F310000}"/>
    <cellStyle name="Normal 4 3 2 3" xfId="12595" xr:uid="{00000000-0005-0000-0000-000090310000}"/>
    <cellStyle name="Normal 4 3 2 3 2" xfId="12596" xr:uid="{00000000-0005-0000-0000-000091310000}"/>
    <cellStyle name="Normal 4 3 2 3 2 2" xfId="12597" xr:uid="{00000000-0005-0000-0000-000092310000}"/>
    <cellStyle name="Normal 4 3 2 3 3" xfId="12598" xr:uid="{00000000-0005-0000-0000-000093310000}"/>
    <cellStyle name="Normal 4 3 2 4" xfId="12599" xr:uid="{00000000-0005-0000-0000-000094310000}"/>
    <cellStyle name="Normal 4 3 2 4 2" xfId="12600" xr:uid="{00000000-0005-0000-0000-000095310000}"/>
    <cellStyle name="Normal 4 3 2 5" xfId="12601" xr:uid="{00000000-0005-0000-0000-000096310000}"/>
    <cellStyle name="Normal 4 3 2 6" xfId="12602" xr:uid="{00000000-0005-0000-0000-000097310000}"/>
    <cellStyle name="Normal 4 3 20" xfId="12603" xr:uid="{00000000-0005-0000-0000-000098310000}"/>
    <cellStyle name="Normal 4 3 20 2" xfId="12604" xr:uid="{00000000-0005-0000-0000-000099310000}"/>
    <cellStyle name="Normal 4 3 20 2 2" xfId="12605" xr:uid="{00000000-0005-0000-0000-00009A310000}"/>
    <cellStyle name="Normal 4 3 20 3" xfId="12606" xr:uid="{00000000-0005-0000-0000-00009B310000}"/>
    <cellStyle name="Normal 4 3 21" xfId="12607" xr:uid="{00000000-0005-0000-0000-00009C310000}"/>
    <cellStyle name="Normal 4 3 21 2" xfId="12608" xr:uid="{00000000-0005-0000-0000-00009D310000}"/>
    <cellStyle name="Normal 4 3 22" xfId="12609" xr:uid="{00000000-0005-0000-0000-00009E310000}"/>
    <cellStyle name="Normal 4 3 23" xfId="12610" xr:uid="{00000000-0005-0000-0000-00009F310000}"/>
    <cellStyle name="Normal 4 3 24" xfId="43989" xr:uid="{00000000-0005-0000-0000-0000A0310000}"/>
    <cellStyle name="Normal 4 3 3" xfId="12611" xr:uid="{00000000-0005-0000-0000-0000A1310000}"/>
    <cellStyle name="Normal 4 3 3 2" xfId="12612" xr:uid="{00000000-0005-0000-0000-0000A2310000}"/>
    <cellStyle name="Normal 4 3 3 2 2" xfId="12613" xr:uid="{00000000-0005-0000-0000-0000A3310000}"/>
    <cellStyle name="Normal 4 3 3 2 2 2" xfId="12614" xr:uid="{00000000-0005-0000-0000-0000A4310000}"/>
    <cellStyle name="Normal 4 3 3 2 2 2 2" xfId="12615" xr:uid="{00000000-0005-0000-0000-0000A5310000}"/>
    <cellStyle name="Normal 4 3 3 2 2 2 3" xfId="12616" xr:uid="{00000000-0005-0000-0000-0000A6310000}"/>
    <cellStyle name="Normal 4 3 3 2 2 2 4" xfId="12617" xr:uid="{00000000-0005-0000-0000-0000A7310000}"/>
    <cellStyle name="Normal 4 3 3 2 2 3" xfId="12618" xr:uid="{00000000-0005-0000-0000-0000A8310000}"/>
    <cellStyle name="Normal 4 3 3 2 2 4" xfId="12619" xr:uid="{00000000-0005-0000-0000-0000A9310000}"/>
    <cellStyle name="Normal 4 3 3 2 2 5" xfId="12620" xr:uid="{00000000-0005-0000-0000-0000AA310000}"/>
    <cellStyle name="Normal 4 3 3 2 3" xfId="12621" xr:uid="{00000000-0005-0000-0000-0000AB310000}"/>
    <cellStyle name="Normal 4 3 3 2 3 2" xfId="12622" xr:uid="{00000000-0005-0000-0000-0000AC310000}"/>
    <cellStyle name="Normal 4 3 3 2 3 2 2" xfId="12623" xr:uid="{00000000-0005-0000-0000-0000AD310000}"/>
    <cellStyle name="Normal 4 3 3 2 3 2 3" xfId="12624" xr:uid="{00000000-0005-0000-0000-0000AE310000}"/>
    <cellStyle name="Normal 4 3 3 2 3 3" xfId="12625" xr:uid="{00000000-0005-0000-0000-0000AF310000}"/>
    <cellStyle name="Normal 4 3 3 2 3 4" xfId="12626" xr:uid="{00000000-0005-0000-0000-0000B0310000}"/>
    <cellStyle name="Normal 4 3 3 2 3 5" xfId="12627" xr:uid="{00000000-0005-0000-0000-0000B1310000}"/>
    <cellStyle name="Normal 4 3 3 2 4" xfId="12628" xr:uid="{00000000-0005-0000-0000-0000B2310000}"/>
    <cellStyle name="Normal 4 3 3 2 4 2" xfId="12629" xr:uid="{00000000-0005-0000-0000-0000B3310000}"/>
    <cellStyle name="Normal 4 3 3 2 4 2 2" xfId="12630" xr:uid="{00000000-0005-0000-0000-0000B4310000}"/>
    <cellStyle name="Normal 4 3 3 2 4 2 3" xfId="12631" xr:uid="{00000000-0005-0000-0000-0000B5310000}"/>
    <cellStyle name="Normal 4 3 3 2 4 3" xfId="12632" xr:uid="{00000000-0005-0000-0000-0000B6310000}"/>
    <cellStyle name="Normal 4 3 3 2 4 4" xfId="12633" xr:uid="{00000000-0005-0000-0000-0000B7310000}"/>
    <cellStyle name="Normal 4 3 3 2 5" xfId="12634" xr:uid="{00000000-0005-0000-0000-0000B8310000}"/>
    <cellStyle name="Normal 4 3 3 2 5 2" xfId="12635" xr:uid="{00000000-0005-0000-0000-0000B9310000}"/>
    <cellStyle name="Normal 4 3 3 2 5 3" xfId="12636" xr:uid="{00000000-0005-0000-0000-0000BA310000}"/>
    <cellStyle name="Normal 4 3 3 2 6" xfId="12637" xr:uid="{00000000-0005-0000-0000-0000BB310000}"/>
    <cellStyle name="Normal 4 3 3 2 7" xfId="12638" xr:uid="{00000000-0005-0000-0000-0000BC310000}"/>
    <cellStyle name="Normal 4 3 3 2 8" xfId="12639" xr:uid="{00000000-0005-0000-0000-0000BD310000}"/>
    <cellStyle name="Normal 4 3 3 3" xfId="12640" xr:uid="{00000000-0005-0000-0000-0000BE310000}"/>
    <cellStyle name="Normal 4 3 3 3 2" xfId="12641" xr:uid="{00000000-0005-0000-0000-0000BF310000}"/>
    <cellStyle name="Normal 4 3 3 3 2 2" xfId="12642" xr:uid="{00000000-0005-0000-0000-0000C0310000}"/>
    <cellStyle name="Normal 4 3 3 3 2 2 2" xfId="12643" xr:uid="{00000000-0005-0000-0000-0000C1310000}"/>
    <cellStyle name="Normal 4 3 3 3 2 3" xfId="12644" xr:uid="{00000000-0005-0000-0000-0000C2310000}"/>
    <cellStyle name="Normal 4 3 3 3 2 4" xfId="12645" xr:uid="{00000000-0005-0000-0000-0000C3310000}"/>
    <cellStyle name="Normal 4 3 3 3 3" xfId="12646" xr:uid="{00000000-0005-0000-0000-0000C4310000}"/>
    <cellStyle name="Normal 4 3 3 3 3 2" xfId="12647" xr:uid="{00000000-0005-0000-0000-0000C5310000}"/>
    <cellStyle name="Normal 4 3 3 3 4" xfId="12648" xr:uid="{00000000-0005-0000-0000-0000C6310000}"/>
    <cellStyle name="Normal 4 3 3 3 5" xfId="12649" xr:uid="{00000000-0005-0000-0000-0000C7310000}"/>
    <cellStyle name="Normal 4 3 3 4" xfId="12650" xr:uid="{00000000-0005-0000-0000-0000C8310000}"/>
    <cellStyle name="Normal 4 3 3 4 2" xfId="12651" xr:uid="{00000000-0005-0000-0000-0000C9310000}"/>
    <cellStyle name="Normal 4 3 3 4 2 2" xfId="12652" xr:uid="{00000000-0005-0000-0000-0000CA310000}"/>
    <cellStyle name="Normal 4 3 3 4 2 3" xfId="12653" xr:uid="{00000000-0005-0000-0000-0000CB310000}"/>
    <cellStyle name="Normal 4 3 3 4 2 4" xfId="12654" xr:uid="{00000000-0005-0000-0000-0000CC310000}"/>
    <cellStyle name="Normal 4 3 3 4 3" xfId="12655" xr:uid="{00000000-0005-0000-0000-0000CD310000}"/>
    <cellStyle name="Normal 4 3 3 4 4" xfId="12656" xr:uid="{00000000-0005-0000-0000-0000CE310000}"/>
    <cellStyle name="Normal 4 3 3 4 5" xfId="12657" xr:uid="{00000000-0005-0000-0000-0000CF310000}"/>
    <cellStyle name="Normal 4 3 3 5" xfId="12658" xr:uid="{00000000-0005-0000-0000-0000D0310000}"/>
    <cellStyle name="Normal 4 3 3 5 2" xfId="12659" xr:uid="{00000000-0005-0000-0000-0000D1310000}"/>
    <cellStyle name="Normal 4 3 3 5 2 2" xfId="12660" xr:uid="{00000000-0005-0000-0000-0000D2310000}"/>
    <cellStyle name="Normal 4 3 3 5 2 3" xfId="12661" xr:uid="{00000000-0005-0000-0000-0000D3310000}"/>
    <cellStyle name="Normal 4 3 3 5 3" xfId="12662" xr:uid="{00000000-0005-0000-0000-0000D4310000}"/>
    <cellStyle name="Normal 4 3 3 5 4" xfId="12663" xr:uid="{00000000-0005-0000-0000-0000D5310000}"/>
    <cellStyle name="Normal 4 3 3 5 5" xfId="12664" xr:uid="{00000000-0005-0000-0000-0000D6310000}"/>
    <cellStyle name="Normal 4 3 3 6" xfId="12665" xr:uid="{00000000-0005-0000-0000-0000D7310000}"/>
    <cellStyle name="Normal 4 3 3 6 2" xfId="12666" xr:uid="{00000000-0005-0000-0000-0000D8310000}"/>
    <cellStyle name="Normal 4 3 3 6 3" xfId="12667" xr:uid="{00000000-0005-0000-0000-0000D9310000}"/>
    <cellStyle name="Normal 4 3 3 7" xfId="12668" xr:uid="{00000000-0005-0000-0000-0000DA310000}"/>
    <cellStyle name="Normal 4 3 3 8" xfId="12669" xr:uid="{00000000-0005-0000-0000-0000DB310000}"/>
    <cellStyle name="Normal 4 3 3 9" xfId="12670" xr:uid="{00000000-0005-0000-0000-0000DC310000}"/>
    <cellStyle name="Normal 4 3 4" xfId="12671" xr:uid="{00000000-0005-0000-0000-0000DD310000}"/>
    <cellStyle name="Normal 4 3 4 2" xfId="12672" xr:uid="{00000000-0005-0000-0000-0000DE310000}"/>
    <cellStyle name="Normal 4 3 4 2 2" xfId="12673" xr:uid="{00000000-0005-0000-0000-0000DF310000}"/>
    <cellStyle name="Normal 4 3 4 2 2 2" xfId="12674" xr:uid="{00000000-0005-0000-0000-0000E0310000}"/>
    <cellStyle name="Normal 4 3 4 2 2 2 2" xfId="12675" xr:uid="{00000000-0005-0000-0000-0000E1310000}"/>
    <cellStyle name="Normal 4 3 4 2 2 2 3" xfId="12676" xr:uid="{00000000-0005-0000-0000-0000E2310000}"/>
    <cellStyle name="Normal 4 3 4 2 2 2 4" xfId="12677" xr:uid="{00000000-0005-0000-0000-0000E3310000}"/>
    <cellStyle name="Normal 4 3 4 2 2 3" xfId="12678" xr:uid="{00000000-0005-0000-0000-0000E4310000}"/>
    <cellStyle name="Normal 4 3 4 2 2 4" xfId="12679" xr:uid="{00000000-0005-0000-0000-0000E5310000}"/>
    <cellStyle name="Normal 4 3 4 2 2 5" xfId="12680" xr:uid="{00000000-0005-0000-0000-0000E6310000}"/>
    <cellStyle name="Normal 4 3 4 2 3" xfId="12681" xr:uid="{00000000-0005-0000-0000-0000E7310000}"/>
    <cellStyle name="Normal 4 3 4 2 3 2" xfId="12682" xr:uid="{00000000-0005-0000-0000-0000E8310000}"/>
    <cellStyle name="Normal 4 3 4 2 3 2 2" xfId="12683" xr:uid="{00000000-0005-0000-0000-0000E9310000}"/>
    <cellStyle name="Normal 4 3 4 2 3 2 3" xfId="12684" xr:uid="{00000000-0005-0000-0000-0000EA310000}"/>
    <cellStyle name="Normal 4 3 4 2 3 3" xfId="12685" xr:uid="{00000000-0005-0000-0000-0000EB310000}"/>
    <cellStyle name="Normal 4 3 4 2 3 4" xfId="12686" xr:uid="{00000000-0005-0000-0000-0000EC310000}"/>
    <cellStyle name="Normal 4 3 4 2 3 5" xfId="12687" xr:uid="{00000000-0005-0000-0000-0000ED310000}"/>
    <cellStyle name="Normal 4 3 4 2 4" xfId="12688" xr:uid="{00000000-0005-0000-0000-0000EE310000}"/>
    <cellStyle name="Normal 4 3 4 2 4 2" xfId="12689" xr:uid="{00000000-0005-0000-0000-0000EF310000}"/>
    <cellStyle name="Normal 4 3 4 2 4 2 2" xfId="12690" xr:uid="{00000000-0005-0000-0000-0000F0310000}"/>
    <cellStyle name="Normal 4 3 4 2 4 2 3" xfId="12691" xr:uid="{00000000-0005-0000-0000-0000F1310000}"/>
    <cellStyle name="Normal 4 3 4 2 4 3" xfId="12692" xr:uid="{00000000-0005-0000-0000-0000F2310000}"/>
    <cellStyle name="Normal 4 3 4 2 4 4" xfId="12693" xr:uid="{00000000-0005-0000-0000-0000F3310000}"/>
    <cellStyle name="Normal 4 3 4 2 5" xfId="12694" xr:uid="{00000000-0005-0000-0000-0000F4310000}"/>
    <cellStyle name="Normal 4 3 4 2 5 2" xfId="12695" xr:uid="{00000000-0005-0000-0000-0000F5310000}"/>
    <cellStyle name="Normal 4 3 4 2 5 3" xfId="12696" xr:uid="{00000000-0005-0000-0000-0000F6310000}"/>
    <cellStyle name="Normal 4 3 4 2 6" xfId="12697" xr:uid="{00000000-0005-0000-0000-0000F7310000}"/>
    <cellStyle name="Normal 4 3 4 2 7" xfId="12698" xr:uid="{00000000-0005-0000-0000-0000F8310000}"/>
    <cellStyle name="Normal 4 3 4 2 8" xfId="12699" xr:uid="{00000000-0005-0000-0000-0000F9310000}"/>
    <cellStyle name="Normal 4 3 4 3" xfId="12700" xr:uid="{00000000-0005-0000-0000-0000FA310000}"/>
    <cellStyle name="Normal 4 3 4 3 2" xfId="12701" xr:uid="{00000000-0005-0000-0000-0000FB310000}"/>
    <cellStyle name="Normal 4 3 4 3 2 2" xfId="12702" xr:uid="{00000000-0005-0000-0000-0000FC310000}"/>
    <cellStyle name="Normal 4 3 4 3 2 2 2" xfId="12703" xr:uid="{00000000-0005-0000-0000-0000FD310000}"/>
    <cellStyle name="Normal 4 3 4 3 2 3" xfId="12704" xr:uid="{00000000-0005-0000-0000-0000FE310000}"/>
    <cellStyle name="Normal 4 3 4 3 2 4" xfId="12705" xr:uid="{00000000-0005-0000-0000-0000FF310000}"/>
    <cellStyle name="Normal 4 3 4 3 3" xfId="12706" xr:uid="{00000000-0005-0000-0000-000000320000}"/>
    <cellStyle name="Normal 4 3 4 3 3 2" xfId="12707" xr:uid="{00000000-0005-0000-0000-000001320000}"/>
    <cellStyle name="Normal 4 3 4 3 4" xfId="12708" xr:uid="{00000000-0005-0000-0000-000002320000}"/>
    <cellStyle name="Normal 4 3 4 3 5" xfId="12709" xr:uid="{00000000-0005-0000-0000-000003320000}"/>
    <cellStyle name="Normal 4 3 4 4" xfId="12710" xr:uid="{00000000-0005-0000-0000-000004320000}"/>
    <cellStyle name="Normal 4 3 4 4 2" xfId="12711" xr:uid="{00000000-0005-0000-0000-000005320000}"/>
    <cellStyle name="Normal 4 3 4 4 2 2" xfId="12712" xr:uid="{00000000-0005-0000-0000-000006320000}"/>
    <cellStyle name="Normal 4 3 4 4 2 3" xfId="12713" xr:uid="{00000000-0005-0000-0000-000007320000}"/>
    <cellStyle name="Normal 4 3 4 4 2 4" xfId="12714" xr:uid="{00000000-0005-0000-0000-000008320000}"/>
    <cellStyle name="Normal 4 3 4 4 3" xfId="12715" xr:uid="{00000000-0005-0000-0000-000009320000}"/>
    <cellStyle name="Normal 4 3 4 4 4" xfId="12716" xr:uid="{00000000-0005-0000-0000-00000A320000}"/>
    <cellStyle name="Normal 4 3 4 4 5" xfId="12717" xr:uid="{00000000-0005-0000-0000-00000B320000}"/>
    <cellStyle name="Normal 4 3 4 5" xfId="12718" xr:uid="{00000000-0005-0000-0000-00000C320000}"/>
    <cellStyle name="Normal 4 3 4 5 2" xfId="12719" xr:uid="{00000000-0005-0000-0000-00000D320000}"/>
    <cellStyle name="Normal 4 3 4 5 2 2" xfId="12720" xr:uid="{00000000-0005-0000-0000-00000E320000}"/>
    <cellStyle name="Normal 4 3 4 5 2 3" xfId="12721" xr:uid="{00000000-0005-0000-0000-00000F320000}"/>
    <cellStyle name="Normal 4 3 4 5 3" xfId="12722" xr:uid="{00000000-0005-0000-0000-000010320000}"/>
    <cellStyle name="Normal 4 3 4 5 4" xfId="12723" xr:uid="{00000000-0005-0000-0000-000011320000}"/>
    <cellStyle name="Normal 4 3 4 5 5" xfId="12724" xr:uid="{00000000-0005-0000-0000-000012320000}"/>
    <cellStyle name="Normal 4 3 4 6" xfId="12725" xr:uid="{00000000-0005-0000-0000-000013320000}"/>
    <cellStyle name="Normal 4 3 4 6 2" xfId="12726" xr:uid="{00000000-0005-0000-0000-000014320000}"/>
    <cellStyle name="Normal 4 3 4 6 3" xfId="12727" xr:uid="{00000000-0005-0000-0000-000015320000}"/>
    <cellStyle name="Normal 4 3 4 7" xfId="12728" xr:uid="{00000000-0005-0000-0000-000016320000}"/>
    <cellStyle name="Normal 4 3 4 8" xfId="12729" xr:uid="{00000000-0005-0000-0000-000017320000}"/>
    <cellStyle name="Normal 4 3 4 9" xfId="12730" xr:uid="{00000000-0005-0000-0000-000018320000}"/>
    <cellStyle name="Normal 4 3 5" xfId="12731" xr:uid="{00000000-0005-0000-0000-000019320000}"/>
    <cellStyle name="Normal 4 3 5 2" xfId="12732" xr:uid="{00000000-0005-0000-0000-00001A320000}"/>
    <cellStyle name="Normal 4 3 5 2 2" xfId="12733" xr:uid="{00000000-0005-0000-0000-00001B320000}"/>
    <cellStyle name="Normal 4 3 5 2 2 2" xfId="12734" xr:uid="{00000000-0005-0000-0000-00001C320000}"/>
    <cellStyle name="Normal 4 3 5 2 3" xfId="12735" xr:uid="{00000000-0005-0000-0000-00001D320000}"/>
    <cellStyle name="Normal 4 3 5 2 4" xfId="12736" xr:uid="{00000000-0005-0000-0000-00001E320000}"/>
    <cellStyle name="Normal 4 3 5 3" xfId="12737" xr:uid="{00000000-0005-0000-0000-00001F320000}"/>
    <cellStyle name="Normal 4 3 5 3 2" xfId="12738" xr:uid="{00000000-0005-0000-0000-000020320000}"/>
    <cellStyle name="Normal 4 3 5 3 2 2" xfId="12739" xr:uid="{00000000-0005-0000-0000-000021320000}"/>
    <cellStyle name="Normal 4 3 5 3 3" xfId="12740" xr:uid="{00000000-0005-0000-0000-000022320000}"/>
    <cellStyle name="Normal 4 3 5 3 4" xfId="12741" xr:uid="{00000000-0005-0000-0000-000023320000}"/>
    <cellStyle name="Normal 4 3 5 4" xfId="12742" xr:uid="{00000000-0005-0000-0000-000024320000}"/>
    <cellStyle name="Normal 4 3 5 4 2" xfId="12743" xr:uid="{00000000-0005-0000-0000-000025320000}"/>
    <cellStyle name="Normal 4 3 5 5" xfId="12744" xr:uid="{00000000-0005-0000-0000-000026320000}"/>
    <cellStyle name="Normal 4 3 5 6" xfId="12745" xr:uid="{00000000-0005-0000-0000-000027320000}"/>
    <cellStyle name="Normal 4 3 6" xfId="12746" xr:uid="{00000000-0005-0000-0000-000028320000}"/>
    <cellStyle name="Normal 4 3 6 2" xfId="12747" xr:uid="{00000000-0005-0000-0000-000029320000}"/>
    <cellStyle name="Normal 4 3 6 2 2" xfId="12748" xr:uid="{00000000-0005-0000-0000-00002A320000}"/>
    <cellStyle name="Normal 4 3 6 2 2 2" xfId="12749" xr:uid="{00000000-0005-0000-0000-00002B320000}"/>
    <cellStyle name="Normal 4 3 6 2 3" xfId="12750" xr:uid="{00000000-0005-0000-0000-00002C320000}"/>
    <cellStyle name="Normal 4 3 6 3" xfId="12751" xr:uid="{00000000-0005-0000-0000-00002D320000}"/>
    <cellStyle name="Normal 4 3 6 3 2" xfId="12752" xr:uid="{00000000-0005-0000-0000-00002E320000}"/>
    <cellStyle name="Normal 4 3 6 3 2 2" xfId="12753" xr:uid="{00000000-0005-0000-0000-00002F320000}"/>
    <cellStyle name="Normal 4 3 6 3 3" xfId="12754" xr:uid="{00000000-0005-0000-0000-000030320000}"/>
    <cellStyle name="Normal 4 3 6 4" xfId="12755" xr:uid="{00000000-0005-0000-0000-000031320000}"/>
    <cellStyle name="Normal 4 3 6 4 2" xfId="12756" xr:uid="{00000000-0005-0000-0000-000032320000}"/>
    <cellStyle name="Normal 4 3 6 5" xfId="12757" xr:uid="{00000000-0005-0000-0000-000033320000}"/>
    <cellStyle name="Normal 4 3 7" xfId="12758" xr:uid="{00000000-0005-0000-0000-000034320000}"/>
    <cellStyle name="Normal 4 3 7 2" xfId="12759" xr:uid="{00000000-0005-0000-0000-000035320000}"/>
    <cellStyle name="Normal 4 3 7 2 2" xfId="12760" xr:uid="{00000000-0005-0000-0000-000036320000}"/>
    <cellStyle name="Normal 4 3 7 2 2 2" xfId="12761" xr:uid="{00000000-0005-0000-0000-000037320000}"/>
    <cellStyle name="Normal 4 3 7 2 3" xfId="12762" xr:uid="{00000000-0005-0000-0000-000038320000}"/>
    <cellStyle name="Normal 4 3 7 3" xfId="12763" xr:uid="{00000000-0005-0000-0000-000039320000}"/>
    <cellStyle name="Normal 4 3 7 3 2" xfId="12764" xr:uid="{00000000-0005-0000-0000-00003A320000}"/>
    <cellStyle name="Normal 4 3 7 3 2 2" xfId="12765" xr:uid="{00000000-0005-0000-0000-00003B320000}"/>
    <cellStyle name="Normal 4 3 7 3 3" xfId="12766" xr:uid="{00000000-0005-0000-0000-00003C320000}"/>
    <cellStyle name="Normal 4 3 7 4" xfId="12767" xr:uid="{00000000-0005-0000-0000-00003D320000}"/>
    <cellStyle name="Normal 4 3 7 4 2" xfId="12768" xr:uid="{00000000-0005-0000-0000-00003E320000}"/>
    <cellStyle name="Normal 4 3 7 5" xfId="12769" xr:uid="{00000000-0005-0000-0000-00003F320000}"/>
    <cellStyle name="Normal 4 3 8" xfId="12770" xr:uid="{00000000-0005-0000-0000-000040320000}"/>
    <cellStyle name="Normal 4 3 8 2" xfId="12771" xr:uid="{00000000-0005-0000-0000-000041320000}"/>
    <cellStyle name="Normal 4 3 8 2 2" xfId="12772" xr:uid="{00000000-0005-0000-0000-000042320000}"/>
    <cellStyle name="Normal 4 3 8 2 2 2" xfId="12773" xr:uid="{00000000-0005-0000-0000-000043320000}"/>
    <cellStyle name="Normal 4 3 8 2 3" xfId="12774" xr:uid="{00000000-0005-0000-0000-000044320000}"/>
    <cellStyle name="Normal 4 3 8 3" xfId="12775" xr:uid="{00000000-0005-0000-0000-000045320000}"/>
    <cellStyle name="Normal 4 3 8 3 2" xfId="12776" xr:uid="{00000000-0005-0000-0000-000046320000}"/>
    <cellStyle name="Normal 4 3 8 3 2 2" xfId="12777" xr:uid="{00000000-0005-0000-0000-000047320000}"/>
    <cellStyle name="Normal 4 3 8 3 3" xfId="12778" xr:uid="{00000000-0005-0000-0000-000048320000}"/>
    <cellStyle name="Normal 4 3 8 4" xfId="12779" xr:uid="{00000000-0005-0000-0000-000049320000}"/>
    <cellStyle name="Normal 4 3 8 4 2" xfId="12780" xr:uid="{00000000-0005-0000-0000-00004A320000}"/>
    <cellStyle name="Normal 4 3 8 5" xfId="12781" xr:uid="{00000000-0005-0000-0000-00004B320000}"/>
    <cellStyle name="Normal 4 3 9" xfId="12782" xr:uid="{00000000-0005-0000-0000-00004C320000}"/>
    <cellStyle name="Normal 4 3 9 2" xfId="12783" xr:uid="{00000000-0005-0000-0000-00004D320000}"/>
    <cellStyle name="Normal 4 3 9 2 2" xfId="12784" xr:uid="{00000000-0005-0000-0000-00004E320000}"/>
    <cellStyle name="Normal 4 3 9 2 2 2" xfId="12785" xr:uid="{00000000-0005-0000-0000-00004F320000}"/>
    <cellStyle name="Normal 4 3 9 2 3" xfId="12786" xr:uid="{00000000-0005-0000-0000-000050320000}"/>
    <cellStyle name="Normal 4 3 9 3" xfId="12787" xr:uid="{00000000-0005-0000-0000-000051320000}"/>
    <cellStyle name="Normal 4 3 9 3 2" xfId="12788" xr:uid="{00000000-0005-0000-0000-000052320000}"/>
    <cellStyle name="Normal 4 3 9 3 2 2" xfId="12789" xr:uid="{00000000-0005-0000-0000-000053320000}"/>
    <cellStyle name="Normal 4 3 9 3 3" xfId="12790" xr:uid="{00000000-0005-0000-0000-000054320000}"/>
    <cellStyle name="Normal 4 3 9 4" xfId="12791" xr:uid="{00000000-0005-0000-0000-000055320000}"/>
    <cellStyle name="Normal 4 3 9 4 2" xfId="12792" xr:uid="{00000000-0005-0000-0000-000056320000}"/>
    <cellStyle name="Normal 4 3 9 5" xfId="12793" xr:uid="{00000000-0005-0000-0000-000057320000}"/>
    <cellStyle name="Normal 4 30" xfId="12794" xr:uid="{00000000-0005-0000-0000-000058320000}"/>
    <cellStyle name="Normal 4 30 2" xfId="12795" xr:uid="{00000000-0005-0000-0000-000059320000}"/>
    <cellStyle name="Normal 4 31" xfId="12796" xr:uid="{00000000-0005-0000-0000-00005A320000}"/>
    <cellStyle name="Normal 4 32" xfId="12797" xr:uid="{00000000-0005-0000-0000-00005B320000}"/>
    <cellStyle name="Normal 4 33" xfId="12798" xr:uid="{00000000-0005-0000-0000-00005C320000}"/>
    <cellStyle name="Normal 4 34" xfId="12799" xr:uid="{00000000-0005-0000-0000-00005D320000}"/>
    <cellStyle name="Normal 4 35" xfId="43940" xr:uid="{00000000-0005-0000-0000-00005E320000}"/>
    <cellStyle name="Normal 4 4" xfId="12800" xr:uid="{00000000-0005-0000-0000-00005F320000}"/>
    <cellStyle name="Normal 4 4 10" xfId="12801" xr:uid="{00000000-0005-0000-0000-000060320000}"/>
    <cellStyle name="Normal 4 4 10 2" xfId="12802" xr:uid="{00000000-0005-0000-0000-000061320000}"/>
    <cellStyle name="Normal 4 4 10 2 2" xfId="12803" xr:uid="{00000000-0005-0000-0000-000062320000}"/>
    <cellStyle name="Normal 4 4 10 2 2 2" xfId="12804" xr:uid="{00000000-0005-0000-0000-000063320000}"/>
    <cellStyle name="Normal 4 4 10 2 2 2 2" xfId="12805" xr:uid="{00000000-0005-0000-0000-000064320000}"/>
    <cellStyle name="Normal 4 4 10 2 2 2 3" xfId="12806" xr:uid="{00000000-0005-0000-0000-000065320000}"/>
    <cellStyle name="Normal 4 4 10 2 2 2 4" xfId="12807" xr:uid="{00000000-0005-0000-0000-000066320000}"/>
    <cellStyle name="Normal 4 4 10 2 2 3" xfId="12808" xr:uid="{00000000-0005-0000-0000-000067320000}"/>
    <cellStyle name="Normal 4 4 10 2 2 4" xfId="12809" xr:uid="{00000000-0005-0000-0000-000068320000}"/>
    <cellStyle name="Normal 4 4 10 2 2 5" xfId="12810" xr:uid="{00000000-0005-0000-0000-000069320000}"/>
    <cellStyle name="Normal 4 4 10 2 3" xfId="12811" xr:uid="{00000000-0005-0000-0000-00006A320000}"/>
    <cellStyle name="Normal 4 4 10 2 3 2" xfId="12812" xr:uid="{00000000-0005-0000-0000-00006B320000}"/>
    <cellStyle name="Normal 4 4 10 2 3 2 2" xfId="12813" xr:uid="{00000000-0005-0000-0000-00006C320000}"/>
    <cellStyle name="Normal 4 4 10 2 3 2 3" xfId="12814" xr:uid="{00000000-0005-0000-0000-00006D320000}"/>
    <cellStyle name="Normal 4 4 10 2 3 3" xfId="12815" xr:uid="{00000000-0005-0000-0000-00006E320000}"/>
    <cellStyle name="Normal 4 4 10 2 3 4" xfId="12816" xr:uid="{00000000-0005-0000-0000-00006F320000}"/>
    <cellStyle name="Normal 4 4 10 2 3 5" xfId="12817" xr:uid="{00000000-0005-0000-0000-000070320000}"/>
    <cellStyle name="Normal 4 4 10 2 4" xfId="12818" xr:uid="{00000000-0005-0000-0000-000071320000}"/>
    <cellStyle name="Normal 4 4 10 2 4 2" xfId="12819" xr:uid="{00000000-0005-0000-0000-000072320000}"/>
    <cellStyle name="Normal 4 4 10 2 4 2 2" xfId="12820" xr:uid="{00000000-0005-0000-0000-000073320000}"/>
    <cellStyle name="Normal 4 4 10 2 4 2 3" xfId="12821" xr:uid="{00000000-0005-0000-0000-000074320000}"/>
    <cellStyle name="Normal 4 4 10 2 4 3" xfId="12822" xr:uid="{00000000-0005-0000-0000-000075320000}"/>
    <cellStyle name="Normal 4 4 10 2 4 4" xfId="12823" xr:uid="{00000000-0005-0000-0000-000076320000}"/>
    <cellStyle name="Normal 4 4 10 2 5" xfId="12824" xr:uid="{00000000-0005-0000-0000-000077320000}"/>
    <cellStyle name="Normal 4 4 10 2 5 2" xfId="12825" xr:uid="{00000000-0005-0000-0000-000078320000}"/>
    <cellStyle name="Normal 4 4 10 2 5 3" xfId="12826" xr:uid="{00000000-0005-0000-0000-000079320000}"/>
    <cellStyle name="Normal 4 4 10 2 6" xfId="12827" xr:uid="{00000000-0005-0000-0000-00007A320000}"/>
    <cellStyle name="Normal 4 4 10 2 7" xfId="12828" xr:uid="{00000000-0005-0000-0000-00007B320000}"/>
    <cellStyle name="Normal 4 4 10 2 8" xfId="12829" xr:uid="{00000000-0005-0000-0000-00007C320000}"/>
    <cellStyle name="Normal 4 4 10 3" xfId="12830" xr:uid="{00000000-0005-0000-0000-00007D320000}"/>
    <cellStyle name="Normal 4 4 10 3 2" xfId="12831" xr:uid="{00000000-0005-0000-0000-00007E320000}"/>
    <cellStyle name="Normal 4 4 10 3 2 2" xfId="12832" xr:uid="{00000000-0005-0000-0000-00007F320000}"/>
    <cellStyle name="Normal 4 4 10 3 2 2 2" xfId="12833" xr:uid="{00000000-0005-0000-0000-000080320000}"/>
    <cellStyle name="Normal 4 4 10 3 2 3" xfId="12834" xr:uid="{00000000-0005-0000-0000-000081320000}"/>
    <cellStyle name="Normal 4 4 10 3 2 4" xfId="12835" xr:uid="{00000000-0005-0000-0000-000082320000}"/>
    <cellStyle name="Normal 4 4 10 3 3" xfId="12836" xr:uid="{00000000-0005-0000-0000-000083320000}"/>
    <cellStyle name="Normal 4 4 10 3 3 2" xfId="12837" xr:uid="{00000000-0005-0000-0000-000084320000}"/>
    <cellStyle name="Normal 4 4 10 3 4" xfId="12838" xr:uid="{00000000-0005-0000-0000-000085320000}"/>
    <cellStyle name="Normal 4 4 10 3 5" xfId="12839" xr:uid="{00000000-0005-0000-0000-000086320000}"/>
    <cellStyle name="Normal 4 4 10 4" xfId="12840" xr:uid="{00000000-0005-0000-0000-000087320000}"/>
    <cellStyle name="Normal 4 4 10 4 2" xfId="12841" xr:uid="{00000000-0005-0000-0000-000088320000}"/>
    <cellStyle name="Normal 4 4 10 4 2 2" xfId="12842" xr:uid="{00000000-0005-0000-0000-000089320000}"/>
    <cellStyle name="Normal 4 4 10 4 2 3" xfId="12843" xr:uid="{00000000-0005-0000-0000-00008A320000}"/>
    <cellStyle name="Normal 4 4 10 4 2 4" xfId="12844" xr:uid="{00000000-0005-0000-0000-00008B320000}"/>
    <cellStyle name="Normal 4 4 10 4 3" xfId="12845" xr:uid="{00000000-0005-0000-0000-00008C320000}"/>
    <cellStyle name="Normal 4 4 10 4 4" xfId="12846" xr:uid="{00000000-0005-0000-0000-00008D320000}"/>
    <cellStyle name="Normal 4 4 10 4 5" xfId="12847" xr:uid="{00000000-0005-0000-0000-00008E320000}"/>
    <cellStyle name="Normal 4 4 10 5" xfId="12848" xr:uid="{00000000-0005-0000-0000-00008F320000}"/>
    <cellStyle name="Normal 4 4 10 5 2" xfId="12849" xr:uid="{00000000-0005-0000-0000-000090320000}"/>
    <cellStyle name="Normal 4 4 10 5 2 2" xfId="12850" xr:uid="{00000000-0005-0000-0000-000091320000}"/>
    <cellStyle name="Normal 4 4 10 5 2 3" xfId="12851" xr:uid="{00000000-0005-0000-0000-000092320000}"/>
    <cellStyle name="Normal 4 4 10 5 3" xfId="12852" xr:uid="{00000000-0005-0000-0000-000093320000}"/>
    <cellStyle name="Normal 4 4 10 5 4" xfId="12853" xr:uid="{00000000-0005-0000-0000-000094320000}"/>
    <cellStyle name="Normal 4 4 10 5 5" xfId="12854" xr:uid="{00000000-0005-0000-0000-000095320000}"/>
    <cellStyle name="Normal 4 4 10 6" xfId="12855" xr:uid="{00000000-0005-0000-0000-000096320000}"/>
    <cellStyle name="Normal 4 4 10 6 2" xfId="12856" xr:uid="{00000000-0005-0000-0000-000097320000}"/>
    <cellStyle name="Normal 4 4 10 6 3" xfId="12857" xr:uid="{00000000-0005-0000-0000-000098320000}"/>
    <cellStyle name="Normal 4 4 10 7" xfId="12858" xr:uid="{00000000-0005-0000-0000-000099320000}"/>
    <cellStyle name="Normal 4 4 10 8" xfId="12859" xr:uid="{00000000-0005-0000-0000-00009A320000}"/>
    <cellStyle name="Normal 4 4 10 9" xfId="12860" xr:uid="{00000000-0005-0000-0000-00009B320000}"/>
    <cellStyle name="Normal 4 4 11" xfId="12861" xr:uid="{00000000-0005-0000-0000-00009C320000}"/>
    <cellStyle name="Normal 4 4 11 2" xfId="12862" xr:uid="{00000000-0005-0000-0000-00009D320000}"/>
    <cellStyle name="Normal 4 4 11 2 2" xfId="12863" xr:uid="{00000000-0005-0000-0000-00009E320000}"/>
    <cellStyle name="Normal 4 4 11 2 2 2" xfId="12864" xr:uid="{00000000-0005-0000-0000-00009F320000}"/>
    <cellStyle name="Normal 4 4 11 2 2 2 2" xfId="12865" xr:uid="{00000000-0005-0000-0000-0000A0320000}"/>
    <cellStyle name="Normal 4 4 11 2 2 3" xfId="12866" xr:uid="{00000000-0005-0000-0000-0000A1320000}"/>
    <cellStyle name="Normal 4 4 11 2 2 4" xfId="12867" xr:uid="{00000000-0005-0000-0000-0000A2320000}"/>
    <cellStyle name="Normal 4 4 11 2 3" xfId="12868" xr:uid="{00000000-0005-0000-0000-0000A3320000}"/>
    <cellStyle name="Normal 4 4 11 2 3 2" xfId="12869" xr:uid="{00000000-0005-0000-0000-0000A4320000}"/>
    <cellStyle name="Normal 4 4 11 2 4" xfId="12870" xr:uid="{00000000-0005-0000-0000-0000A5320000}"/>
    <cellStyle name="Normal 4 4 11 2 5" xfId="12871" xr:uid="{00000000-0005-0000-0000-0000A6320000}"/>
    <cellStyle name="Normal 4 4 11 3" xfId="12872" xr:uid="{00000000-0005-0000-0000-0000A7320000}"/>
    <cellStyle name="Normal 4 4 11 3 2" xfId="12873" xr:uid="{00000000-0005-0000-0000-0000A8320000}"/>
    <cellStyle name="Normal 4 4 11 3 2 2" xfId="12874" xr:uid="{00000000-0005-0000-0000-0000A9320000}"/>
    <cellStyle name="Normal 4 4 11 3 2 2 2" xfId="12875" xr:uid="{00000000-0005-0000-0000-0000AA320000}"/>
    <cellStyle name="Normal 4 4 11 3 2 3" xfId="12876" xr:uid="{00000000-0005-0000-0000-0000AB320000}"/>
    <cellStyle name="Normal 4 4 11 3 2 4" xfId="12877" xr:uid="{00000000-0005-0000-0000-0000AC320000}"/>
    <cellStyle name="Normal 4 4 11 3 3" xfId="12878" xr:uid="{00000000-0005-0000-0000-0000AD320000}"/>
    <cellStyle name="Normal 4 4 11 3 3 2" xfId="12879" xr:uid="{00000000-0005-0000-0000-0000AE320000}"/>
    <cellStyle name="Normal 4 4 11 3 4" xfId="12880" xr:uid="{00000000-0005-0000-0000-0000AF320000}"/>
    <cellStyle name="Normal 4 4 11 3 5" xfId="12881" xr:uid="{00000000-0005-0000-0000-0000B0320000}"/>
    <cellStyle name="Normal 4 4 11 4" xfId="12882" xr:uid="{00000000-0005-0000-0000-0000B1320000}"/>
    <cellStyle name="Normal 4 4 11 4 2" xfId="12883" xr:uid="{00000000-0005-0000-0000-0000B2320000}"/>
    <cellStyle name="Normal 4 4 11 4 2 2" xfId="12884" xr:uid="{00000000-0005-0000-0000-0000B3320000}"/>
    <cellStyle name="Normal 4 4 11 4 2 3" xfId="12885" xr:uid="{00000000-0005-0000-0000-0000B4320000}"/>
    <cellStyle name="Normal 4 4 11 4 2 4" xfId="12886" xr:uid="{00000000-0005-0000-0000-0000B5320000}"/>
    <cellStyle name="Normal 4 4 11 4 3" xfId="12887" xr:uid="{00000000-0005-0000-0000-0000B6320000}"/>
    <cellStyle name="Normal 4 4 11 4 4" xfId="12888" xr:uid="{00000000-0005-0000-0000-0000B7320000}"/>
    <cellStyle name="Normal 4 4 11 4 5" xfId="12889" xr:uid="{00000000-0005-0000-0000-0000B8320000}"/>
    <cellStyle name="Normal 4 4 11 5" xfId="12890" xr:uid="{00000000-0005-0000-0000-0000B9320000}"/>
    <cellStyle name="Normal 4 4 11 5 2" xfId="12891" xr:uid="{00000000-0005-0000-0000-0000BA320000}"/>
    <cellStyle name="Normal 4 4 11 5 3" xfId="12892" xr:uid="{00000000-0005-0000-0000-0000BB320000}"/>
    <cellStyle name="Normal 4 4 11 5 4" xfId="12893" xr:uid="{00000000-0005-0000-0000-0000BC320000}"/>
    <cellStyle name="Normal 4 4 11 6" xfId="12894" xr:uid="{00000000-0005-0000-0000-0000BD320000}"/>
    <cellStyle name="Normal 4 4 11 7" xfId="12895" xr:uid="{00000000-0005-0000-0000-0000BE320000}"/>
    <cellStyle name="Normal 4 4 11 8" xfId="12896" xr:uid="{00000000-0005-0000-0000-0000BF320000}"/>
    <cellStyle name="Normal 4 4 12" xfId="12897" xr:uid="{00000000-0005-0000-0000-0000C0320000}"/>
    <cellStyle name="Normal 4 4 12 2" xfId="12898" xr:uid="{00000000-0005-0000-0000-0000C1320000}"/>
    <cellStyle name="Normal 4 4 12 2 2" xfId="12899" xr:uid="{00000000-0005-0000-0000-0000C2320000}"/>
    <cellStyle name="Normal 4 4 12 2 2 2" xfId="12900" xr:uid="{00000000-0005-0000-0000-0000C3320000}"/>
    <cellStyle name="Normal 4 4 12 2 2 3" xfId="12901" xr:uid="{00000000-0005-0000-0000-0000C4320000}"/>
    <cellStyle name="Normal 4 4 12 2 3" xfId="12902" xr:uid="{00000000-0005-0000-0000-0000C5320000}"/>
    <cellStyle name="Normal 4 4 12 2 3 2" xfId="12903" xr:uid="{00000000-0005-0000-0000-0000C6320000}"/>
    <cellStyle name="Normal 4 4 12 2 4" xfId="12904" xr:uid="{00000000-0005-0000-0000-0000C7320000}"/>
    <cellStyle name="Normal 4 4 12 3" xfId="12905" xr:uid="{00000000-0005-0000-0000-0000C8320000}"/>
    <cellStyle name="Normal 4 4 12 3 2" xfId="12906" xr:uid="{00000000-0005-0000-0000-0000C9320000}"/>
    <cellStyle name="Normal 4 4 12 3 2 2" xfId="12907" xr:uid="{00000000-0005-0000-0000-0000CA320000}"/>
    <cellStyle name="Normal 4 4 12 3 3" xfId="12908" xr:uid="{00000000-0005-0000-0000-0000CB320000}"/>
    <cellStyle name="Normal 4 4 12 3 4" xfId="12909" xr:uid="{00000000-0005-0000-0000-0000CC320000}"/>
    <cellStyle name="Normal 4 4 12 4" xfId="12910" xr:uid="{00000000-0005-0000-0000-0000CD320000}"/>
    <cellStyle name="Normal 4 4 12 4 2" xfId="12911" xr:uid="{00000000-0005-0000-0000-0000CE320000}"/>
    <cellStyle name="Normal 4 4 12 4 3" xfId="12912" xr:uid="{00000000-0005-0000-0000-0000CF320000}"/>
    <cellStyle name="Normal 4 4 12 5" xfId="12913" xr:uid="{00000000-0005-0000-0000-0000D0320000}"/>
    <cellStyle name="Normal 4 4 12 6" xfId="12914" xr:uid="{00000000-0005-0000-0000-0000D1320000}"/>
    <cellStyle name="Normal 4 4 13" xfId="12915" xr:uid="{00000000-0005-0000-0000-0000D2320000}"/>
    <cellStyle name="Normal 4 4 13 2" xfId="12916" xr:uid="{00000000-0005-0000-0000-0000D3320000}"/>
    <cellStyle name="Normal 4 4 13 2 2" xfId="12917" xr:uid="{00000000-0005-0000-0000-0000D4320000}"/>
    <cellStyle name="Normal 4 4 13 2 2 2" xfId="12918" xr:uid="{00000000-0005-0000-0000-0000D5320000}"/>
    <cellStyle name="Normal 4 4 13 2 2 3" xfId="12919" xr:uid="{00000000-0005-0000-0000-0000D6320000}"/>
    <cellStyle name="Normal 4 4 13 2 3" xfId="12920" xr:uid="{00000000-0005-0000-0000-0000D7320000}"/>
    <cellStyle name="Normal 4 4 13 2 3 2" xfId="12921" xr:uid="{00000000-0005-0000-0000-0000D8320000}"/>
    <cellStyle name="Normal 4 4 13 2 4" xfId="12922" xr:uid="{00000000-0005-0000-0000-0000D9320000}"/>
    <cellStyle name="Normal 4 4 13 3" xfId="12923" xr:uid="{00000000-0005-0000-0000-0000DA320000}"/>
    <cellStyle name="Normal 4 4 13 3 2" xfId="12924" xr:uid="{00000000-0005-0000-0000-0000DB320000}"/>
    <cellStyle name="Normal 4 4 13 3 2 2" xfId="12925" xr:uid="{00000000-0005-0000-0000-0000DC320000}"/>
    <cellStyle name="Normal 4 4 13 3 3" xfId="12926" xr:uid="{00000000-0005-0000-0000-0000DD320000}"/>
    <cellStyle name="Normal 4 4 13 3 4" xfId="12927" xr:uid="{00000000-0005-0000-0000-0000DE320000}"/>
    <cellStyle name="Normal 4 4 13 4" xfId="12928" xr:uid="{00000000-0005-0000-0000-0000DF320000}"/>
    <cellStyle name="Normal 4 4 13 4 2" xfId="12929" xr:uid="{00000000-0005-0000-0000-0000E0320000}"/>
    <cellStyle name="Normal 4 4 13 4 3" xfId="12930" xr:uid="{00000000-0005-0000-0000-0000E1320000}"/>
    <cellStyle name="Normal 4 4 13 5" xfId="12931" xr:uid="{00000000-0005-0000-0000-0000E2320000}"/>
    <cellStyle name="Normal 4 4 13 6" xfId="12932" xr:uid="{00000000-0005-0000-0000-0000E3320000}"/>
    <cellStyle name="Normal 4 4 14" xfId="12933" xr:uid="{00000000-0005-0000-0000-0000E4320000}"/>
    <cellStyle name="Normal 4 4 14 2" xfId="12934" xr:uid="{00000000-0005-0000-0000-0000E5320000}"/>
    <cellStyle name="Normal 4 4 14 2 2" xfId="12935" xr:uid="{00000000-0005-0000-0000-0000E6320000}"/>
    <cellStyle name="Normal 4 4 14 2 2 2" xfId="12936" xr:uid="{00000000-0005-0000-0000-0000E7320000}"/>
    <cellStyle name="Normal 4 4 14 2 2 3" xfId="12937" xr:uid="{00000000-0005-0000-0000-0000E8320000}"/>
    <cellStyle name="Normal 4 4 14 2 3" xfId="12938" xr:uid="{00000000-0005-0000-0000-0000E9320000}"/>
    <cellStyle name="Normal 4 4 14 2 3 2" xfId="12939" xr:uid="{00000000-0005-0000-0000-0000EA320000}"/>
    <cellStyle name="Normal 4 4 14 2 4" xfId="12940" xr:uid="{00000000-0005-0000-0000-0000EB320000}"/>
    <cellStyle name="Normal 4 4 14 3" xfId="12941" xr:uid="{00000000-0005-0000-0000-0000EC320000}"/>
    <cellStyle name="Normal 4 4 14 3 2" xfId="12942" xr:uid="{00000000-0005-0000-0000-0000ED320000}"/>
    <cellStyle name="Normal 4 4 14 3 2 2" xfId="12943" xr:uid="{00000000-0005-0000-0000-0000EE320000}"/>
    <cellStyle name="Normal 4 4 14 3 3" xfId="12944" xr:uid="{00000000-0005-0000-0000-0000EF320000}"/>
    <cellStyle name="Normal 4 4 14 3 4" xfId="12945" xr:uid="{00000000-0005-0000-0000-0000F0320000}"/>
    <cellStyle name="Normal 4 4 14 4" xfId="12946" xr:uid="{00000000-0005-0000-0000-0000F1320000}"/>
    <cellStyle name="Normal 4 4 14 4 2" xfId="12947" xr:uid="{00000000-0005-0000-0000-0000F2320000}"/>
    <cellStyle name="Normal 4 4 14 4 3" xfId="12948" xr:uid="{00000000-0005-0000-0000-0000F3320000}"/>
    <cellStyle name="Normal 4 4 14 5" xfId="12949" xr:uid="{00000000-0005-0000-0000-0000F4320000}"/>
    <cellStyle name="Normal 4 4 14 6" xfId="12950" xr:uid="{00000000-0005-0000-0000-0000F5320000}"/>
    <cellStyle name="Normal 4 4 15" xfId="12951" xr:uid="{00000000-0005-0000-0000-0000F6320000}"/>
    <cellStyle name="Normal 4 4 15 2" xfId="12952" xr:uid="{00000000-0005-0000-0000-0000F7320000}"/>
    <cellStyle name="Normal 4 4 15 2 2" xfId="12953" xr:uid="{00000000-0005-0000-0000-0000F8320000}"/>
    <cellStyle name="Normal 4 4 15 2 2 2" xfId="12954" xr:uid="{00000000-0005-0000-0000-0000F9320000}"/>
    <cellStyle name="Normal 4 4 15 2 3" xfId="12955" xr:uid="{00000000-0005-0000-0000-0000FA320000}"/>
    <cellStyle name="Normal 4 4 15 2 4" xfId="12956" xr:uid="{00000000-0005-0000-0000-0000FB320000}"/>
    <cellStyle name="Normal 4 4 15 3" xfId="12957" xr:uid="{00000000-0005-0000-0000-0000FC320000}"/>
    <cellStyle name="Normal 4 4 15 3 2" xfId="12958" xr:uid="{00000000-0005-0000-0000-0000FD320000}"/>
    <cellStyle name="Normal 4 4 15 3 2 2" xfId="12959" xr:uid="{00000000-0005-0000-0000-0000FE320000}"/>
    <cellStyle name="Normal 4 4 15 3 3" xfId="12960" xr:uid="{00000000-0005-0000-0000-0000FF320000}"/>
    <cellStyle name="Normal 4 4 15 3 4" xfId="12961" xr:uid="{00000000-0005-0000-0000-000000330000}"/>
    <cellStyle name="Normal 4 4 15 4" xfId="12962" xr:uid="{00000000-0005-0000-0000-000001330000}"/>
    <cellStyle name="Normal 4 4 15 4 2" xfId="12963" xr:uid="{00000000-0005-0000-0000-000002330000}"/>
    <cellStyle name="Normal 4 4 15 5" xfId="12964" xr:uid="{00000000-0005-0000-0000-000003330000}"/>
    <cellStyle name="Normal 4 4 15 6" xfId="12965" xr:uid="{00000000-0005-0000-0000-000004330000}"/>
    <cellStyle name="Normal 4 4 16" xfId="12966" xr:uid="{00000000-0005-0000-0000-000005330000}"/>
    <cellStyle name="Normal 4 4 16 2" xfId="12967" xr:uid="{00000000-0005-0000-0000-000006330000}"/>
    <cellStyle name="Normal 4 4 16 2 2" xfId="12968" xr:uid="{00000000-0005-0000-0000-000007330000}"/>
    <cellStyle name="Normal 4 4 16 2 2 2" xfId="12969" xr:uid="{00000000-0005-0000-0000-000008330000}"/>
    <cellStyle name="Normal 4 4 16 2 3" xfId="12970" xr:uid="{00000000-0005-0000-0000-000009330000}"/>
    <cellStyle name="Normal 4 4 16 3" xfId="12971" xr:uid="{00000000-0005-0000-0000-00000A330000}"/>
    <cellStyle name="Normal 4 4 16 3 2" xfId="12972" xr:uid="{00000000-0005-0000-0000-00000B330000}"/>
    <cellStyle name="Normal 4 4 16 3 2 2" xfId="12973" xr:uid="{00000000-0005-0000-0000-00000C330000}"/>
    <cellStyle name="Normal 4 4 16 3 3" xfId="12974" xr:uid="{00000000-0005-0000-0000-00000D330000}"/>
    <cellStyle name="Normal 4 4 16 4" xfId="12975" xr:uid="{00000000-0005-0000-0000-00000E330000}"/>
    <cellStyle name="Normal 4 4 16 4 2" xfId="12976" xr:uid="{00000000-0005-0000-0000-00000F330000}"/>
    <cellStyle name="Normal 4 4 16 5" xfId="12977" xr:uid="{00000000-0005-0000-0000-000010330000}"/>
    <cellStyle name="Normal 4 4 16 6" xfId="12978" xr:uid="{00000000-0005-0000-0000-000011330000}"/>
    <cellStyle name="Normal 4 4 17" xfId="12979" xr:uid="{00000000-0005-0000-0000-000012330000}"/>
    <cellStyle name="Normal 4 4 17 2" xfId="12980" xr:uid="{00000000-0005-0000-0000-000013330000}"/>
    <cellStyle name="Normal 4 4 17 2 2" xfId="12981" xr:uid="{00000000-0005-0000-0000-000014330000}"/>
    <cellStyle name="Normal 4 4 17 2 2 2" xfId="12982" xr:uid="{00000000-0005-0000-0000-000015330000}"/>
    <cellStyle name="Normal 4 4 17 2 3" xfId="12983" xr:uid="{00000000-0005-0000-0000-000016330000}"/>
    <cellStyle name="Normal 4 4 17 3" xfId="12984" xr:uid="{00000000-0005-0000-0000-000017330000}"/>
    <cellStyle name="Normal 4 4 17 3 2" xfId="12985" xr:uid="{00000000-0005-0000-0000-000018330000}"/>
    <cellStyle name="Normal 4 4 17 3 2 2" xfId="12986" xr:uid="{00000000-0005-0000-0000-000019330000}"/>
    <cellStyle name="Normal 4 4 17 3 3" xfId="12987" xr:uid="{00000000-0005-0000-0000-00001A330000}"/>
    <cellStyle name="Normal 4 4 17 4" xfId="12988" xr:uid="{00000000-0005-0000-0000-00001B330000}"/>
    <cellStyle name="Normal 4 4 17 4 2" xfId="12989" xr:uid="{00000000-0005-0000-0000-00001C330000}"/>
    <cellStyle name="Normal 4 4 17 5" xfId="12990" xr:uid="{00000000-0005-0000-0000-00001D330000}"/>
    <cellStyle name="Normal 4 4 17 6" xfId="12991" xr:uid="{00000000-0005-0000-0000-00001E330000}"/>
    <cellStyle name="Normal 4 4 18" xfId="12992" xr:uid="{00000000-0005-0000-0000-00001F330000}"/>
    <cellStyle name="Normal 4 4 18 2" xfId="12993" xr:uid="{00000000-0005-0000-0000-000020330000}"/>
    <cellStyle name="Normal 4 4 18 2 2" xfId="12994" xr:uid="{00000000-0005-0000-0000-000021330000}"/>
    <cellStyle name="Normal 4 4 18 2 2 2" xfId="12995" xr:uid="{00000000-0005-0000-0000-000022330000}"/>
    <cellStyle name="Normal 4 4 18 2 3" xfId="12996" xr:uid="{00000000-0005-0000-0000-000023330000}"/>
    <cellStyle name="Normal 4 4 18 3" xfId="12997" xr:uid="{00000000-0005-0000-0000-000024330000}"/>
    <cellStyle name="Normal 4 4 18 3 2" xfId="12998" xr:uid="{00000000-0005-0000-0000-000025330000}"/>
    <cellStyle name="Normal 4 4 18 3 2 2" xfId="12999" xr:uid="{00000000-0005-0000-0000-000026330000}"/>
    <cellStyle name="Normal 4 4 18 3 3" xfId="13000" xr:uid="{00000000-0005-0000-0000-000027330000}"/>
    <cellStyle name="Normal 4 4 18 4" xfId="13001" xr:uid="{00000000-0005-0000-0000-000028330000}"/>
    <cellStyle name="Normal 4 4 18 4 2" xfId="13002" xr:uid="{00000000-0005-0000-0000-000029330000}"/>
    <cellStyle name="Normal 4 4 18 5" xfId="13003" xr:uid="{00000000-0005-0000-0000-00002A330000}"/>
    <cellStyle name="Normal 4 4 18 6" xfId="13004" xr:uid="{00000000-0005-0000-0000-00002B330000}"/>
    <cellStyle name="Normal 4 4 19" xfId="13005" xr:uid="{00000000-0005-0000-0000-00002C330000}"/>
    <cellStyle name="Normal 4 4 19 2" xfId="13006" xr:uid="{00000000-0005-0000-0000-00002D330000}"/>
    <cellStyle name="Normal 4 4 19 2 2" xfId="13007" xr:uid="{00000000-0005-0000-0000-00002E330000}"/>
    <cellStyle name="Normal 4 4 19 2 2 2" xfId="13008" xr:uid="{00000000-0005-0000-0000-00002F330000}"/>
    <cellStyle name="Normal 4 4 19 2 3" xfId="13009" xr:uid="{00000000-0005-0000-0000-000030330000}"/>
    <cellStyle name="Normal 4 4 19 3" xfId="13010" xr:uid="{00000000-0005-0000-0000-000031330000}"/>
    <cellStyle name="Normal 4 4 19 3 2" xfId="13011" xr:uid="{00000000-0005-0000-0000-000032330000}"/>
    <cellStyle name="Normal 4 4 19 3 2 2" xfId="13012" xr:uid="{00000000-0005-0000-0000-000033330000}"/>
    <cellStyle name="Normal 4 4 19 3 3" xfId="13013" xr:uid="{00000000-0005-0000-0000-000034330000}"/>
    <cellStyle name="Normal 4 4 19 4" xfId="13014" xr:uid="{00000000-0005-0000-0000-000035330000}"/>
    <cellStyle name="Normal 4 4 19 4 2" xfId="13015" xr:uid="{00000000-0005-0000-0000-000036330000}"/>
    <cellStyle name="Normal 4 4 19 5" xfId="13016" xr:uid="{00000000-0005-0000-0000-000037330000}"/>
    <cellStyle name="Normal 4 4 2" xfId="13017" xr:uid="{00000000-0005-0000-0000-000038330000}"/>
    <cellStyle name="Normal 4 4 2 10" xfId="13018" xr:uid="{00000000-0005-0000-0000-000039330000}"/>
    <cellStyle name="Normal 4 4 2 10 2" xfId="13019" xr:uid="{00000000-0005-0000-0000-00003A330000}"/>
    <cellStyle name="Normal 4 4 2 10 2 2" xfId="13020" xr:uid="{00000000-0005-0000-0000-00003B330000}"/>
    <cellStyle name="Normal 4 4 2 10 2 2 2" xfId="13021" xr:uid="{00000000-0005-0000-0000-00003C330000}"/>
    <cellStyle name="Normal 4 4 2 10 2 3" xfId="13022" xr:uid="{00000000-0005-0000-0000-00003D330000}"/>
    <cellStyle name="Normal 4 4 2 10 3" xfId="13023" xr:uid="{00000000-0005-0000-0000-00003E330000}"/>
    <cellStyle name="Normal 4 4 2 10 3 2" xfId="13024" xr:uid="{00000000-0005-0000-0000-00003F330000}"/>
    <cellStyle name="Normal 4 4 2 10 3 2 2" xfId="13025" xr:uid="{00000000-0005-0000-0000-000040330000}"/>
    <cellStyle name="Normal 4 4 2 10 3 3" xfId="13026" xr:uid="{00000000-0005-0000-0000-000041330000}"/>
    <cellStyle name="Normal 4 4 2 10 4" xfId="13027" xr:uid="{00000000-0005-0000-0000-000042330000}"/>
    <cellStyle name="Normal 4 4 2 10 4 2" xfId="13028" xr:uid="{00000000-0005-0000-0000-000043330000}"/>
    <cellStyle name="Normal 4 4 2 10 5" xfId="13029" xr:uid="{00000000-0005-0000-0000-000044330000}"/>
    <cellStyle name="Normal 4 4 2 10 6" xfId="13030" xr:uid="{00000000-0005-0000-0000-000045330000}"/>
    <cellStyle name="Normal 4 4 2 11" xfId="13031" xr:uid="{00000000-0005-0000-0000-000046330000}"/>
    <cellStyle name="Normal 4 4 2 11 2" xfId="13032" xr:uid="{00000000-0005-0000-0000-000047330000}"/>
    <cellStyle name="Normal 4 4 2 11 2 2" xfId="13033" xr:uid="{00000000-0005-0000-0000-000048330000}"/>
    <cellStyle name="Normal 4 4 2 11 2 2 2" xfId="13034" xr:uid="{00000000-0005-0000-0000-000049330000}"/>
    <cellStyle name="Normal 4 4 2 11 2 3" xfId="13035" xr:uid="{00000000-0005-0000-0000-00004A330000}"/>
    <cellStyle name="Normal 4 4 2 11 3" xfId="13036" xr:uid="{00000000-0005-0000-0000-00004B330000}"/>
    <cellStyle name="Normal 4 4 2 11 3 2" xfId="13037" xr:uid="{00000000-0005-0000-0000-00004C330000}"/>
    <cellStyle name="Normal 4 4 2 11 3 2 2" xfId="13038" xr:uid="{00000000-0005-0000-0000-00004D330000}"/>
    <cellStyle name="Normal 4 4 2 11 3 3" xfId="13039" xr:uid="{00000000-0005-0000-0000-00004E330000}"/>
    <cellStyle name="Normal 4 4 2 11 4" xfId="13040" xr:uid="{00000000-0005-0000-0000-00004F330000}"/>
    <cellStyle name="Normal 4 4 2 11 4 2" xfId="13041" xr:uid="{00000000-0005-0000-0000-000050330000}"/>
    <cellStyle name="Normal 4 4 2 11 5" xfId="13042" xr:uid="{00000000-0005-0000-0000-000051330000}"/>
    <cellStyle name="Normal 4 4 2 11 6" xfId="13043" xr:uid="{00000000-0005-0000-0000-000052330000}"/>
    <cellStyle name="Normal 4 4 2 12" xfId="13044" xr:uid="{00000000-0005-0000-0000-000053330000}"/>
    <cellStyle name="Normal 4 4 2 12 2" xfId="13045" xr:uid="{00000000-0005-0000-0000-000054330000}"/>
    <cellStyle name="Normal 4 4 2 12 2 2" xfId="13046" xr:uid="{00000000-0005-0000-0000-000055330000}"/>
    <cellStyle name="Normal 4 4 2 12 2 2 2" xfId="13047" xr:uid="{00000000-0005-0000-0000-000056330000}"/>
    <cellStyle name="Normal 4 4 2 12 2 3" xfId="13048" xr:uid="{00000000-0005-0000-0000-000057330000}"/>
    <cellStyle name="Normal 4 4 2 12 3" xfId="13049" xr:uid="{00000000-0005-0000-0000-000058330000}"/>
    <cellStyle name="Normal 4 4 2 12 3 2" xfId="13050" xr:uid="{00000000-0005-0000-0000-000059330000}"/>
    <cellStyle name="Normal 4 4 2 12 3 2 2" xfId="13051" xr:uid="{00000000-0005-0000-0000-00005A330000}"/>
    <cellStyle name="Normal 4 4 2 12 3 3" xfId="13052" xr:uid="{00000000-0005-0000-0000-00005B330000}"/>
    <cellStyle name="Normal 4 4 2 12 4" xfId="13053" xr:uid="{00000000-0005-0000-0000-00005C330000}"/>
    <cellStyle name="Normal 4 4 2 12 4 2" xfId="13054" xr:uid="{00000000-0005-0000-0000-00005D330000}"/>
    <cellStyle name="Normal 4 4 2 12 5" xfId="13055" xr:uid="{00000000-0005-0000-0000-00005E330000}"/>
    <cellStyle name="Normal 4 4 2 13" xfId="13056" xr:uid="{00000000-0005-0000-0000-00005F330000}"/>
    <cellStyle name="Normal 4 4 2 13 2" xfId="13057" xr:uid="{00000000-0005-0000-0000-000060330000}"/>
    <cellStyle name="Normal 4 4 2 13 2 2" xfId="13058" xr:uid="{00000000-0005-0000-0000-000061330000}"/>
    <cellStyle name="Normal 4 4 2 13 2 2 2" xfId="13059" xr:uid="{00000000-0005-0000-0000-000062330000}"/>
    <cellStyle name="Normal 4 4 2 13 2 3" xfId="13060" xr:uid="{00000000-0005-0000-0000-000063330000}"/>
    <cellStyle name="Normal 4 4 2 13 3" xfId="13061" xr:uid="{00000000-0005-0000-0000-000064330000}"/>
    <cellStyle name="Normal 4 4 2 13 3 2" xfId="13062" xr:uid="{00000000-0005-0000-0000-000065330000}"/>
    <cellStyle name="Normal 4 4 2 13 3 2 2" xfId="13063" xr:uid="{00000000-0005-0000-0000-000066330000}"/>
    <cellStyle name="Normal 4 4 2 13 3 3" xfId="13064" xr:uid="{00000000-0005-0000-0000-000067330000}"/>
    <cellStyle name="Normal 4 4 2 13 4" xfId="13065" xr:uid="{00000000-0005-0000-0000-000068330000}"/>
    <cellStyle name="Normal 4 4 2 13 4 2" xfId="13066" xr:uid="{00000000-0005-0000-0000-000069330000}"/>
    <cellStyle name="Normal 4 4 2 13 5" xfId="13067" xr:uid="{00000000-0005-0000-0000-00006A330000}"/>
    <cellStyle name="Normal 4 4 2 14" xfId="13068" xr:uid="{00000000-0005-0000-0000-00006B330000}"/>
    <cellStyle name="Normal 4 4 2 14 2" xfId="13069" xr:uid="{00000000-0005-0000-0000-00006C330000}"/>
    <cellStyle name="Normal 4 4 2 14 2 2" xfId="13070" xr:uid="{00000000-0005-0000-0000-00006D330000}"/>
    <cellStyle name="Normal 4 4 2 14 2 2 2" xfId="13071" xr:uid="{00000000-0005-0000-0000-00006E330000}"/>
    <cellStyle name="Normal 4 4 2 14 2 3" xfId="13072" xr:uid="{00000000-0005-0000-0000-00006F330000}"/>
    <cellStyle name="Normal 4 4 2 14 3" xfId="13073" xr:uid="{00000000-0005-0000-0000-000070330000}"/>
    <cellStyle name="Normal 4 4 2 14 3 2" xfId="13074" xr:uid="{00000000-0005-0000-0000-000071330000}"/>
    <cellStyle name="Normal 4 4 2 14 3 2 2" xfId="13075" xr:uid="{00000000-0005-0000-0000-000072330000}"/>
    <cellStyle name="Normal 4 4 2 14 3 3" xfId="13076" xr:uid="{00000000-0005-0000-0000-000073330000}"/>
    <cellStyle name="Normal 4 4 2 14 4" xfId="13077" xr:uid="{00000000-0005-0000-0000-000074330000}"/>
    <cellStyle name="Normal 4 4 2 14 4 2" xfId="13078" xr:uid="{00000000-0005-0000-0000-000075330000}"/>
    <cellStyle name="Normal 4 4 2 14 5" xfId="13079" xr:uid="{00000000-0005-0000-0000-000076330000}"/>
    <cellStyle name="Normal 4 4 2 15" xfId="13080" xr:uid="{00000000-0005-0000-0000-000077330000}"/>
    <cellStyle name="Normal 4 4 2 15 2" xfId="13081" xr:uid="{00000000-0005-0000-0000-000078330000}"/>
    <cellStyle name="Normal 4 4 2 15 2 2" xfId="13082" xr:uid="{00000000-0005-0000-0000-000079330000}"/>
    <cellStyle name="Normal 4 4 2 15 2 2 2" xfId="13083" xr:uid="{00000000-0005-0000-0000-00007A330000}"/>
    <cellStyle name="Normal 4 4 2 15 2 3" xfId="13084" xr:uid="{00000000-0005-0000-0000-00007B330000}"/>
    <cellStyle name="Normal 4 4 2 15 3" xfId="13085" xr:uid="{00000000-0005-0000-0000-00007C330000}"/>
    <cellStyle name="Normal 4 4 2 15 3 2" xfId="13086" xr:uid="{00000000-0005-0000-0000-00007D330000}"/>
    <cellStyle name="Normal 4 4 2 15 3 2 2" xfId="13087" xr:uid="{00000000-0005-0000-0000-00007E330000}"/>
    <cellStyle name="Normal 4 4 2 15 3 3" xfId="13088" xr:uid="{00000000-0005-0000-0000-00007F330000}"/>
    <cellStyle name="Normal 4 4 2 15 4" xfId="13089" xr:uid="{00000000-0005-0000-0000-000080330000}"/>
    <cellStyle name="Normal 4 4 2 15 4 2" xfId="13090" xr:uid="{00000000-0005-0000-0000-000081330000}"/>
    <cellStyle name="Normal 4 4 2 15 5" xfId="13091" xr:uid="{00000000-0005-0000-0000-000082330000}"/>
    <cellStyle name="Normal 4 4 2 16" xfId="13092" xr:uid="{00000000-0005-0000-0000-000083330000}"/>
    <cellStyle name="Normal 4 4 2 16 2" xfId="13093" xr:uid="{00000000-0005-0000-0000-000084330000}"/>
    <cellStyle name="Normal 4 4 2 16 2 2" xfId="13094" xr:uid="{00000000-0005-0000-0000-000085330000}"/>
    <cellStyle name="Normal 4 4 2 16 3" xfId="13095" xr:uid="{00000000-0005-0000-0000-000086330000}"/>
    <cellStyle name="Normal 4 4 2 17" xfId="13096" xr:uid="{00000000-0005-0000-0000-000087330000}"/>
    <cellStyle name="Normal 4 4 2 17 2" xfId="13097" xr:uid="{00000000-0005-0000-0000-000088330000}"/>
    <cellStyle name="Normal 4 4 2 17 2 2" xfId="13098" xr:uid="{00000000-0005-0000-0000-000089330000}"/>
    <cellStyle name="Normal 4 4 2 17 3" xfId="13099" xr:uid="{00000000-0005-0000-0000-00008A330000}"/>
    <cellStyle name="Normal 4 4 2 18" xfId="13100" xr:uid="{00000000-0005-0000-0000-00008B330000}"/>
    <cellStyle name="Normal 4 4 2 18 2" xfId="13101" xr:uid="{00000000-0005-0000-0000-00008C330000}"/>
    <cellStyle name="Normal 4 4 2 19" xfId="13102" xr:uid="{00000000-0005-0000-0000-00008D330000}"/>
    <cellStyle name="Normal 4 4 2 2" xfId="13103" xr:uid="{00000000-0005-0000-0000-00008E330000}"/>
    <cellStyle name="Normal 4 4 2 2 10" xfId="13104" xr:uid="{00000000-0005-0000-0000-00008F330000}"/>
    <cellStyle name="Normal 4 4 2 2 2" xfId="13105" xr:uid="{00000000-0005-0000-0000-000090330000}"/>
    <cellStyle name="Normal 4 4 2 2 2 2" xfId="13106" xr:uid="{00000000-0005-0000-0000-000091330000}"/>
    <cellStyle name="Normal 4 4 2 2 2 2 2" xfId="13107" xr:uid="{00000000-0005-0000-0000-000092330000}"/>
    <cellStyle name="Normal 4 4 2 2 2 2 2 2" xfId="13108" xr:uid="{00000000-0005-0000-0000-000093330000}"/>
    <cellStyle name="Normal 4 4 2 2 2 2 2 2 2" xfId="13109" xr:uid="{00000000-0005-0000-0000-000094330000}"/>
    <cellStyle name="Normal 4 4 2 2 2 2 2 2 3" xfId="13110" xr:uid="{00000000-0005-0000-0000-000095330000}"/>
    <cellStyle name="Normal 4 4 2 2 2 2 2 3" xfId="13111" xr:uid="{00000000-0005-0000-0000-000096330000}"/>
    <cellStyle name="Normal 4 4 2 2 2 2 2 4" xfId="13112" xr:uid="{00000000-0005-0000-0000-000097330000}"/>
    <cellStyle name="Normal 4 4 2 2 2 2 2 5" xfId="13113" xr:uid="{00000000-0005-0000-0000-000098330000}"/>
    <cellStyle name="Normal 4 4 2 2 2 2 3" xfId="13114" xr:uid="{00000000-0005-0000-0000-000099330000}"/>
    <cellStyle name="Normal 4 4 2 2 2 2 3 2" xfId="13115" xr:uid="{00000000-0005-0000-0000-00009A330000}"/>
    <cellStyle name="Normal 4 4 2 2 2 2 3 2 2" xfId="13116" xr:uid="{00000000-0005-0000-0000-00009B330000}"/>
    <cellStyle name="Normal 4 4 2 2 2 2 3 2 3" xfId="13117" xr:uid="{00000000-0005-0000-0000-00009C330000}"/>
    <cellStyle name="Normal 4 4 2 2 2 2 3 3" xfId="13118" xr:uid="{00000000-0005-0000-0000-00009D330000}"/>
    <cellStyle name="Normal 4 4 2 2 2 2 3 4" xfId="13119" xr:uid="{00000000-0005-0000-0000-00009E330000}"/>
    <cellStyle name="Normal 4 4 2 2 2 2 4" xfId="13120" xr:uid="{00000000-0005-0000-0000-00009F330000}"/>
    <cellStyle name="Normal 4 4 2 2 2 2 4 2" xfId="13121" xr:uid="{00000000-0005-0000-0000-0000A0330000}"/>
    <cellStyle name="Normal 4 4 2 2 2 2 4 2 2" xfId="13122" xr:uid="{00000000-0005-0000-0000-0000A1330000}"/>
    <cellStyle name="Normal 4 4 2 2 2 2 4 2 3" xfId="13123" xr:uid="{00000000-0005-0000-0000-0000A2330000}"/>
    <cellStyle name="Normal 4 4 2 2 2 2 4 3" xfId="13124" xr:uid="{00000000-0005-0000-0000-0000A3330000}"/>
    <cellStyle name="Normal 4 4 2 2 2 2 4 4" xfId="13125" xr:uid="{00000000-0005-0000-0000-0000A4330000}"/>
    <cellStyle name="Normal 4 4 2 2 2 2 5" xfId="13126" xr:uid="{00000000-0005-0000-0000-0000A5330000}"/>
    <cellStyle name="Normal 4 4 2 2 2 2 5 2" xfId="13127" xr:uid="{00000000-0005-0000-0000-0000A6330000}"/>
    <cellStyle name="Normal 4 4 2 2 2 2 5 3" xfId="13128" xr:uid="{00000000-0005-0000-0000-0000A7330000}"/>
    <cellStyle name="Normal 4 4 2 2 2 2 6" xfId="13129" xr:uid="{00000000-0005-0000-0000-0000A8330000}"/>
    <cellStyle name="Normal 4 4 2 2 2 2 7" xfId="13130" xr:uid="{00000000-0005-0000-0000-0000A9330000}"/>
    <cellStyle name="Normal 4 4 2 2 2 2 8" xfId="13131" xr:uid="{00000000-0005-0000-0000-0000AA330000}"/>
    <cellStyle name="Normal 4 4 2 2 2 3" xfId="13132" xr:uid="{00000000-0005-0000-0000-0000AB330000}"/>
    <cellStyle name="Normal 4 4 2 2 2 3 2" xfId="13133" xr:uid="{00000000-0005-0000-0000-0000AC330000}"/>
    <cellStyle name="Normal 4 4 2 2 2 3 2 2" xfId="13134" xr:uid="{00000000-0005-0000-0000-0000AD330000}"/>
    <cellStyle name="Normal 4 4 2 2 2 3 2 3" xfId="13135" xr:uid="{00000000-0005-0000-0000-0000AE330000}"/>
    <cellStyle name="Normal 4 4 2 2 2 3 3" xfId="13136" xr:uid="{00000000-0005-0000-0000-0000AF330000}"/>
    <cellStyle name="Normal 4 4 2 2 2 3 4" xfId="13137" xr:uid="{00000000-0005-0000-0000-0000B0330000}"/>
    <cellStyle name="Normal 4 4 2 2 2 3 5" xfId="13138" xr:uid="{00000000-0005-0000-0000-0000B1330000}"/>
    <cellStyle name="Normal 4 4 2 2 2 4" xfId="13139" xr:uid="{00000000-0005-0000-0000-0000B2330000}"/>
    <cellStyle name="Normal 4 4 2 2 2 4 2" xfId="13140" xr:uid="{00000000-0005-0000-0000-0000B3330000}"/>
    <cellStyle name="Normal 4 4 2 2 2 4 2 2" xfId="13141" xr:uid="{00000000-0005-0000-0000-0000B4330000}"/>
    <cellStyle name="Normal 4 4 2 2 2 4 2 3" xfId="13142" xr:uid="{00000000-0005-0000-0000-0000B5330000}"/>
    <cellStyle name="Normal 4 4 2 2 2 4 3" xfId="13143" xr:uid="{00000000-0005-0000-0000-0000B6330000}"/>
    <cellStyle name="Normal 4 4 2 2 2 4 4" xfId="13144" xr:uid="{00000000-0005-0000-0000-0000B7330000}"/>
    <cellStyle name="Normal 4 4 2 2 2 5" xfId="13145" xr:uid="{00000000-0005-0000-0000-0000B8330000}"/>
    <cellStyle name="Normal 4 4 2 2 2 5 2" xfId="13146" xr:uid="{00000000-0005-0000-0000-0000B9330000}"/>
    <cellStyle name="Normal 4 4 2 2 2 5 2 2" xfId="13147" xr:uid="{00000000-0005-0000-0000-0000BA330000}"/>
    <cellStyle name="Normal 4 4 2 2 2 5 2 3" xfId="13148" xr:uid="{00000000-0005-0000-0000-0000BB330000}"/>
    <cellStyle name="Normal 4 4 2 2 2 5 3" xfId="13149" xr:uid="{00000000-0005-0000-0000-0000BC330000}"/>
    <cellStyle name="Normal 4 4 2 2 2 5 4" xfId="13150" xr:uid="{00000000-0005-0000-0000-0000BD330000}"/>
    <cellStyle name="Normal 4 4 2 2 2 6" xfId="13151" xr:uid="{00000000-0005-0000-0000-0000BE330000}"/>
    <cellStyle name="Normal 4 4 2 2 2 6 2" xfId="13152" xr:uid="{00000000-0005-0000-0000-0000BF330000}"/>
    <cellStyle name="Normal 4 4 2 2 2 6 3" xfId="13153" xr:uid="{00000000-0005-0000-0000-0000C0330000}"/>
    <cellStyle name="Normal 4 4 2 2 2 7" xfId="13154" xr:uid="{00000000-0005-0000-0000-0000C1330000}"/>
    <cellStyle name="Normal 4 4 2 2 2 8" xfId="13155" xr:uid="{00000000-0005-0000-0000-0000C2330000}"/>
    <cellStyle name="Normal 4 4 2 2 2 9" xfId="13156" xr:uid="{00000000-0005-0000-0000-0000C3330000}"/>
    <cellStyle name="Normal 4 4 2 2 3" xfId="13157" xr:uid="{00000000-0005-0000-0000-0000C4330000}"/>
    <cellStyle name="Normal 4 4 2 2 3 2" xfId="13158" xr:uid="{00000000-0005-0000-0000-0000C5330000}"/>
    <cellStyle name="Normal 4 4 2 2 3 2 2" xfId="13159" xr:uid="{00000000-0005-0000-0000-0000C6330000}"/>
    <cellStyle name="Normal 4 4 2 2 3 2 2 2" xfId="13160" xr:uid="{00000000-0005-0000-0000-0000C7330000}"/>
    <cellStyle name="Normal 4 4 2 2 3 2 2 3" xfId="13161" xr:uid="{00000000-0005-0000-0000-0000C8330000}"/>
    <cellStyle name="Normal 4 4 2 2 3 2 2 4" xfId="13162" xr:uid="{00000000-0005-0000-0000-0000C9330000}"/>
    <cellStyle name="Normal 4 4 2 2 3 2 3" xfId="13163" xr:uid="{00000000-0005-0000-0000-0000CA330000}"/>
    <cellStyle name="Normal 4 4 2 2 3 2 4" xfId="13164" xr:uid="{00000000-0005-0000-0000-0000CB330000}"/>
    <cellStyle name="Normal 4 4 2 2 3 2 5" xfId="13165" xr:uid="{00000000-0005-0000-0000-0000CC330000}"/>
    <cellStyle name="Normal 4 4 2 2 3 3" xfId="13166" xr:uid="{00000000-0005-0000-0000-0000CD330000}"/>
    <cellStyle name="Normal 4 4 2 2 3 3 2" xfId="13167" xr:uid="{00000000-0005-0000-0000-0000CE330000}"/>
    <cellStyle name="Normal 4 4 2 2 3 3 2 2" xfId="13168" xr:uid="{00000000-0005-0000-0000-0000CF330000}"/>
    <cellStyle name="Normal 4 4 2 2 3 3 2 3" xfId="13169" xr:uid="{00000000-0005-0000-0000-0000D0330000}"/>
    <cellStyle name="Normal 4 4 2 2 3 3 3" xfId="13170" xr:uid="{00000000-0005-0000-0000-0000D1330000}"/>
    <cellStyle name="Normal 4 4 2 2 3 3 4" xfId="13171" xr:uid="{00000000-0005-0000-0000-0000D2330000}"/>
    <cellStyle name="Normal 4 4 2 2 3 3 5" xfId="13172" xr:uid="{00000000-0005-0000-0000-0000D3330000}"/>
    <cellStyle name="Normal 4 4 2 2 3 4" xfId="13173" xr:uid="{00000000-0005-0000-0000-0000D4330000}"/>
    <cellStyle name="Normal 4 4 2 2 3 4 2" xfId="13174" xr:uid="{00000000-0005-0000-0000-0000D5330000}"/>
    <cellStyle name="Normal 4 4 2 2 3 4 2 2" xfId="13175" xr:uid="{00000000-0005-0000-0000-0000D6330000}"/>
    <cellStyle name="Normal 4 4 2 2 3 4 2 3" xfId="13176" xr:uid="{00000000-0005-0000-0000-0000D7330000}"/>
    <cellStyle name="Normal 4 4 2 2 3 4 3" xfId="13177" xr:uid="{00000000-0005-0000-0000-0000D8330000}"/>
    <cellStyle name="Normal 4 4 2 2 3 4 4" xfId="13178" xr:uid="{00000000-0005-0000-0000-0000D9330000}"/>
    <cellStyle name="Normal 4 4 2 2 3 5" xfId="13179" xr:uid="{00000000-0005-0000-0000-0000DA330000}"/>
    <cellStyle name="Normal 4 4 2 2 3 5 2" xfId="13180" xr:uid="{00000000-0005-0000-0000-0000DB330000}"/>
    <cellStyle name="Normal 4 4 2 2 3 5 3" xfId="13181" xr:uid="{00000000-0005-0000-0000-0000DC330000}"/>
    <cellStyle name="Normal 4 4 2 2 3 6" xfId="13182" xr:uid="{00000000-0005-0000-0000-0000DD330000}"/>
    <cellStyle name="Normal 4 4 2 2 3 7" xfId="13183" xr:uid="{00000000-0005-0000-0000-0000DE330000}"/>
    <cellStyle name="Normal 4 4 2 2 3 8" xfId="13184" xr:uid="{00000000-0005-0000-0000-0000DF330000}"/>
    <cellStyle name="Normal 4 4 2 2 4" xfId="13185" xr:uid="{00000000-0005-0000-0000-0000E0330000}"/>
    <cellStyle name="Normal 4 4 2 2 4 2" xfId="13186" xr:uid="{00000000-0005-0000-0000-0000E1330000}"/>
    <cellStyle name="Normal 4 4 2 2 4 2 2" xfId="13187" xr:uid="{00000000-0005-0000-0000-0000E2330000}"/>
    <cellStyle name="Normal 4 4 2 2 4 2 3" xfId="13188" xr:uid="{00000000-0005-0000-0000-0000E3330000}"/>
    <cellStyle name="Normal 4 4 2 2 4 2 4" xfId="13189" xr:uid="{00000000-0005-0000-0000-0000E4330000}"/>
    <cellStyle name="Normal 4 4 2 2 4 3" xfId="13190" xr:uid="{00000000-0005-0000-0000-0000E5330000}"/>
    <cellStyle name="Normal 4 4 2 2 4 4" xfId="13191" xr:uid="{00000000-0005-0000-0000-0000E6330000}"/>
    <cellStyle name="Normal 4 4 2 2 4 5" xfId="13192" xr:uid="{00000000-0005-0000-0000-0000E7330000}"/>
    <cellStyle name="Normal 4 4 2 2 5" xfId="13193" xr:uid="{00000000-0005-0000-0000-0000E8330000}"/>
    <cellStyle name="Normal 4 4 2 2 5 2" xfId="13194" xr:uid="{00000000-0005-0000-0000-0000E9330000}"/>
    <cellStyle name="Normal 4 4 2 2 5 2 2" xfId="13195" xr:uid="{00000000-0005-0000-0000-0000EA330000}"/>
    <cellStyle name="Normal 4 4 2 2 5 2 3" xfId="13196" xr:uid="{00000000-0005-0000-0000-0000EB330000}"/>
    <cellStyle name="Normal 4 4 2 2 5 3" xfId="13197" xr:uid="{00000000-0005-0000-0000-0000EC330000}"/>
    <cellStyle name="Normal 4 4 2 2 5 4" xfId="13198" xr:uid="{00000000-0005-0000-0000-0000ED330000}"/>
    <cellStyle name="Normal 4 4 2 2 5 5" xfId="13199" xr:uid="{00000000-0005-0000-0000-0000EE330000}"/>
    <cellStyle name="Normal 4 4 2 2 6" xfId="13200" xr:uid="{00000000-0005-0000-0000-0000EF330000}"/>
    <cellStyle name="Normal 4 4 2 2 6 2" xfId="13201" xr:uid="{00000000-0005-0000-0000-0000F0330000}"/>
    <cellStyle name="Normal 4 4 2 2 6 2 2" xfId="13202" xr:uid="{00000000-0005-0000-0000-0000F1330000}"/>
    <cellStyle name="Normal 4 4 2 2 6 2 3" xfId="13203" xr:uid="{00000000-0005-0000-0000-0000F2330000}"/>
    <cellStyle name="Normal 4 4 2 2 6 3" xfId="13204" xr:uid="{00000000-0005-0000-0000-0000F3330000}"/>
    <cellStyle name="Normal 4 4 2 2 6 4" xfId="13205" xr:uid="{00000000-0005-0000-0000-0000F4330000}"/>
    <cellStyle name="Normal 4 4 2 2 7" xfId="13206" xr:uid="{00000000-0005-0000-0000-0000F5330000}"/>
    <cellStyle name="Normal 4 4 2 2 7 2" xfId="13207" xr:uid="{00000000-0005-0000-0000-0000F6330000}"/>
    <cellStyle name="Normal 4 4 2 2 7 3" xfId="13208" xr:uid="{00000000-0005-0000-0000-0000F7330000}"/>
    <cellStyle name="Normal 4 4 2 2 8" xfId="13209" xr:uid="{00000000-0005-0000-0000-0000F8330000}"/>
    <cellStyle name="Normal 4 4 2 2 9" xfId="13210" xr:uid="{00000000-0005-0000-0000-0000F9330000}"/>
    <cellStyle name="Normal 4 4 2 20" xfId="13211" xr:uid="{00000000-0005-0000-0000-0000FA330000}"/>
    <cellStyle name="Normal 4 4 2 3" xfId="13212" xr:uid="{00000000-0005-0000-0000-0000FB330000}"/>
    <cellStyle name="Normal 4 4 2 3 2" xfId="13213" xr:uid="{00000000-0005-0000-0000-0000FC330000}"/>
    <cellStyle name="Normal 4 4 2 3 2 2" xfId="13214" xr:uid="{00000000-0005-0000-0000-0000FD330000}"/>
    <cellStyle name="Normal 4 4 2 3 2 2 2" xfId="13215" xr:uid="{00000000-0005-0000-0000-0000FE330000}"/>
    <cellStyle name="Normal 4 4 2 3 2 2 2 2" xfId="13216" xr:uid="{00000000-0005-0000-0000-0000FF330000}"/>
    <cellStyle name="Normal 4 4 2 3 2 2 2 3" xfId="13217" xr:uid="{00000000-0005-0000-0000-000000340000}"/>
    <cellStyle name="Normal 4 4 2 3 2 2 2 4" xfId="13218" xr:uid="{00000000-0005-0000-0000-000001340000}"/>
    <cellStyle name="Normal 4 4 2 3 2 2 3" xfId="13219" xr:uid="{00000000-0005-0000-0000-000002340000}"/>
    <cellStyle name="Normal 4 4 2 3 2 2 4" xfId="13220" xr:uid="{00000000-0005-0000-0000-000003340000}"/>
    <cellStyle name="Normal 4 4 2 3 2 2 5" xfId="13221" xr:uid="{00000000-0005-0000-0000-000004340000}"/>
    <cellStyle name="Normal 4 4 2 3 2 3" xfId="13222" xr:uid="{00000000-0005-0000-0000-000005340000}"/>
    <cellStyle name="Normal 4 4 2 3 2 3 2" xfId="13223" xr:uid="{00000000-0005-0000-0000-000006340000}"/>
    <cellStyle name="Normal 4 4 2 3 2 3 2 2" xfId="13224" xr:uid="{00000000-0005-0000-0000-000007340000}"/>
    <cellStyle name="Normal 4 4 2 3 2 3 2 3" xfId="13225" xr:uid="{00000000-0005-0000-0000-000008340000}"/>
    <cellStyle name="Normal 4 4 2 3 2 3 3" xfId="13226" xr:uid="{00000000-0005-0000-0000-000009340000}"/>
    <cellStyle name="Normal 4 4 2 3 2 3 4" xfId="13227" xr:uid="{00000000-0005-0000-0000-00000A340000}"/>
    <cellStyle name="Normal 4 4 2 3 2 3 5" xfId="13228" xr:uid="{00000000-0005-0000-0000-00000B340000}"/>
    <cellStyle name="Normal 4 4 2 3 2 4" xfId="13229" xr:uid="{00000000-0005-0000-0000-00000C340000}"/>
    <cellStyle name="Normal 4 4 2 3 2 4 2" xfId="13230" xr:uid="{00000000-0005-0000-0000-00000D340000}"/>
    <cellStyle name="Normal 4 4 2 3 2 4 2 2" xfId="13231" xr:uid="{00000000-0005-0000-0000-00000E340000}"/>
    <cellStyle name="Normal 4 4 2 3 2 4 2 3" xfId="13232" xr:uid="{00000000-0005-0000-0000-00000F340000}"/>
    <cellStyle name="Normal 4 4 2 3 2 4 3" xfId="13233" xr:uid="{00000000-0005-0000-0000-000010340000}"/>
    <cellStyle name="Normal 4 4 2 3 2 4 4" xfId="13234" xr:uid="{00000000-0005-0000-0000-000011340000}"/>
    <cellStyle name="Normal 4 4 2 3 2 5" xfId="13235" xr:uid="{00000000-0005-0000-0000-000012340000}"/>
    <cellStyle name="Normal 4 4 2 3 2 5 2" xfId="13236" xr:uid="{00000000-0005-0000-0000-000013340000}"/>
    <cellStyle name="Normal 4 4 2 3 2 5 3" xfId="13237" xr:uid="{00000000-0005-0000-0000-000014340000}"/>
    <cellStyle name="Normal 4 4 2 3 2 6" xfId="13238" xr:uid="{00000000-0005-0000-0000-000015340000}"/>
    <cellStyle name="Normal 4 4 2 3 2 7" xfId="13239" xr:uid="{00000000-0005-0000-0000-000016340000}"/>
    <cellStyle name="Normal 4 4 2 3 2 8" xfId="13240" xr:uid="{00000000-0005-0000-0000-000017340000}"/>
    <cellStyle name="Normal 4 4 2 3 3" xfId="13241" xr:uid="{00000000-0005-0000-0000-000018340000}"/>
    <cellStyle name="Normal 4 4 2 3 3 2" xfId="13242" xr:uid="{00000000-0005-0000-0000-000019340000}"/>
    <cellStyle name="Normal 4 4 2 3 3 2 2" xfId="13243" xr:uid="{00000000-0005-0000-0000-00001A340000}"/>
    <cellStyle name="Normal 4 4 2 3 3 2 2 2" xfId="13244" xr:uid="{00000000-0005-0000-0000-00001B340000}"/>
    <cellStyle name="Normal 4 4 2 3 3 2 3" xfId="13245" xr:uid="{00000000-0005-0000-0000-00001C340000}"/>
    <cellStyle name="Normal 4 4 2 3 3 2 4" xfId="13246" xr:uid="{00000000-0005-0000-0000-00001D340000}"/>
    <cellStyle name="Normal 4 4 2 3 3 3" xfId="13247" xr:uid="{00000000-0005-0000-0000-00001E340000}"/>
    <cellStyle name="Normal 4 4 2 3 3 3 2" xfId="13248" xr:uid="{00000000-0005-0000-0000-00001F340000}"/>
    <cellStyle name="Normal 4 4 2 3 3 4" xfId="13249" xr:uid="{00000000-0005-0000-0000-000020340000}"/>
    <cellStyle name="Normal 4 4 2 3 3 5" xfId="13250" xr:uid="{00000000-0005-0000-0000-000021340000}"/>
    <cellStyle name="Normal 4 4 2 3 4" xfId="13251" xr:uid="{00000000-0005-0000-0000-000022340000}"/>
    <cellStyle name="Normal 4 4 2 3 4 2" xfId="13252" xr:uid="{00000000-0005-0000-0000-000023340000}"/>
    <cellStyle name="Normal 4 4 2 3 4 2 2" xfId="13253" xr:uid="{00000000-0005-0000-0000-000024340000}"/>
    <cellStyle name="Normal 4 4 2 3 4 2 3" xfId="13254" xr:uid="{00000000-0005-0000-0000-000025340000}"/>
    <cellStyle name="Normal 4 4 2 3 4 2 4" xfId="13255" xr:uid="{00000000-0005-0000-0000-000026340000}"/>
    <cellStyle name="Normal 4 4 2 3 4 3" xfId="13256" xr:uid="{00000000-0005-0000-0000-000027340000}"/>
    <cellStyle name="Normal 4 4 2 3 4 4" xfId="13257" xr:uid="{00000000-0005-0000-0000-000028340000}"/>
    <cellStyle name="Normal 4 4 2 3 4 5" xfId="13258" xr:uid="{00000000-0005-0000-0000-000029340000}"/>
    <cellStyle name="Normal 4 4 2 3 5" xfId="13259" xr:uid="{00000000-0005-0000-0000-00002A340000}"/>
    <cellStyle name="Normal 4 4 2 3 5 2" xfId="13260" xr:uid="{00000000-0005-0000-0000-00002B340000}"/>
    <cellStyle name="Normal 4 4 2 3 5 2 2" xfId="13261" xr:uid="{00000000-0005-0000-0000-00002C340000}"/>
    <cellStyle name="Normal 4 4 2 3 5 2 3" xfId="13262" xr:uid="{00000000-0005-0000-0000-00002D340000}"/>
    <cellStyle name="Normal 4 4 2 3 5 3" xfId="13263" xr:uid="{00000000-0005-0000-0000-00002E340000}"/>
    <cellStyle name="Normal 4 4 2 3 5 4" xfId="13264" xr:uid="{00000000-0005-0000-0000-00002F340000}"/>
    <cellStyle name="Normal 4 4 2 3 5 5" xfId="13265" xr:uid="{00000000-0005-0000-0000-000030340000}"/>
    <cellStyle name="Normal 4 4 2 3 6" xfId="13266" xr:uid="{00000000-0005-0000-0000-000031340000}"/>
    <cellStyle name="Normal 4 4 2 3 6 2" xfId="13267" xr:uid="{00000000-0005-0000-0000-000032340000}"/>
    <cellStyle name="Normal 4 4 2 3 6 3" xfId="13268" xr:uid="{00000000-0005-0000-0000-000033340000}"/>
    <cellStyle name="Normal 4 4 2 3 7" xfId="13269" xr:uid="{00000000-0005-0000-0000-000034340000}"/>
    <cellStyle name="Normal 4 4 2 3 8" xfId="13270" xr:uid="{00000000-0005-0000-0000-000035340000}"/>
    <cellStyle name="Normal 4 4 2 3 9" xfId="13271" xr:uid="{00000000-0005-0000-0000-000036340000}"/>
    <cellStyle name="Normal 4 4 2 4" xfId="13272" xr:uid="{00000000-0005-0000-0000-000037340000}"/>
    <cellStyle name="Normal 4 4 2 4 2" xfId="13273" xr:uid="{00000000-0005-0000-0000-000038340000}"/>
    <cellStyle name="Normal 4 4 2 4 2 2" xfId="13274" xr:uid="{00000000-0005-0000-0000-000039340000}"/>
    <cellStyle name="Normal 4 4 2 4 2 2 2" xfId="13275" xr:uid="{00000000-0005-0000-0000-00003A340000}"/>
    <cellStyle name="Normal 4 4 2 4 2 2 2 2" xfId="13276" xr:uid="{00000000-0005-0000-0000-00003B340000}"/>
    <cellStyle name="Normal 4 4 2 4 2 2 3" xfId="13277" xr:uid="{00000000-0005-0000-0000-00003C340000}"/>
    <cellStyle name="Normal 4 4 2 4 2 2 4" xfId="13278" xr:uid="{00000000-0005-0000-0000-00003D340000}"/>
    <cellStyle name="Normal 4 4 2 4 2 3" xfId="13279" xr:uid="{00000000-0005-0000-0000-00003E340000}"/>
    <cellStyle name="Normal 4 4 2 4 2 3 2" xfId="13280" xr:uid="{00000000-0005-0000-0000-00003F340000}"/>
    <cellStyle name="Normal 4 4 2 4 2 4" xfId="13281" xr:uid="{00000000-0005-0000-0000-000040340000}"/>
    <cellStyle name="Normal 4 4 2 4 2 5" xfId="13282" xr:uid="{00000000-0005-0000-0000-000041340000}"/>
    <cellStyle name="Normal 4 4 2 4 3" xfId="13283" xr:uid="{00000000-0005-0000-0000-000042340000}"/>
    <cellStyle name="Normal 4 4 2 4 3 2" xfId="13284" xr:uid="{00000000-0005-0000-0000-000043340000}"/>
    <cellStyle name="Normal 4 4 2 4 3 2 2" xfId="13285" xr:uid="{00000000-0005-0000-0000-000044340000}"/>
    <cellStyle name="Normal 4 4 2 4 3 2 2 2" xfId="13286" xr:uid="{00000000-0005-0000-0000-000045340000}"/>
    <cellStyle name="Normal 4 4 2 4 3 2 3" xfId="13287" xr:uid="{00000000-0005-0000-0000-000046340000}"/>
    <cellStyle name="Normal 4 4 2 4 3 2 4" xfId="13288" xr:uid="{00000000-0005-0000-0000-000047340000}"/>
    <cellStyle name="Normal 4 4 2 4 3 3" xfId="13289" xr:uid="{00000000-0005-0000-0000-000048340000}"/>
    <cellStyle name="Normal 4 4 2 4 3 3 2" xfId="13290" xr:uid="{00000000-0005-0000-0000-000049340000}"/>
    <cellStyle name="Normal 4 4 2 4 3 4" xfId="13291" xr:uid="{00000000-0005-0000-0000-00004A340000}"/>
    <cellStyle name="Normal 4 4 2 4 3 5" xfId="13292" xr:uid="{00000000-0005-0000-0000-00004B340000}"/>
    <cellStyle name="Normal 4 4 2 4 4" xfId="13293" xr:uid="{00000000-0005-0000-0000-00004C340000}"/>
    <cellStyle name="Normal 4 4 2 4 4 2" xfId="13294" xr:uid="{00000000-0005-0000-0000-00004D340000}"/>
    <cellStyle name="Normal 4 4 2 4 4 2 2" xfId="13295" xr:uid="{00000000-0005-0000-0000-00004E340000}"/>
    <cellStyle name="Normal 4 4 2 4 4 2 3" xfId="13296" xr:uid="{00000000-0005-0000-0000-00004F340000}"/>
    <cellStyle name="Normal 4 4 2 4 4 2 4" xfId="13297" xr:uid="{00000000-0005-0000-0000-000050340000}"/>
    <cellStyle name="Normal 4 4 2 4 4 3" xfId="13298" xr:uid="{00000000-0005-0000-0000-000051340000}"/>
    <cellStyle name="Normal 4 4 2 4 4 4" xfId="13299" xr:uid="{00000000-0005-0000-0000-000052340000}"/>
    <cellStyle name="Normal 4 4 2 4 4 5" xfId="13300" xr:uid="{00000000-0005-0000-0000-000053340000}"/>
    <cellStyle name="Normal 4 4 2 4 5" xfId="13301" xr:uid="{00000000-0005-0000-0000-000054340000}"/>
    <cellStyle name="Normal 4 4 2 4 5 2" xfId="13302" xr:uid="{00000000-0005-0000-0000-000055340000}"/>
    <cellStyle name="Normal 4 4 2 4 5 3" xfId="13303" xr:uid="{00000000-0005-0000-0000-000056340000}"/>
    <cellStyle name="Normal 4 4 2 4 5 4" xfId="13304" xr:uid="{00000000-0005-0000-0000-000057340000}"/>
    <cellStyle name="Normal 4 4 2 4 6" xfId="13305" xr:uid="{00000000-0005-0000-0000-000058340000}"/>
    <cellStyle name="Normal 4 4 2 4 7" xfId="13306" xr:uid="{00000000-0005-0000-0000-000059340000}"/>
    <cellStyle name="Normal 4 4 2 4 8" xfId="13307" xr:uid="{00000000-0005-0000-0000-00005A340000}"/>
    <cellStyle name="Normal 4 4 2 5" xfId="13308" xr:uid="{00000000-0005-0000-0000-00005B340000}"/>
    <cellStyle name="Normal 4 4 2 5 2" xfId="13309" xr:uid="{00000000-0005-0000-0000-00005C340000}"/>
    <cellStyle name="Normal 4 4 2 5 2 2" xfId="13310" xr:uid="{00000000-0005-0000-0000-00005D340000}"/>
    <cellStyle name="Normal 4 4 2 5 2 2 2" xfId="13311" xr:uid="{00000000-0005-0000-0000-00005E340000}"/>
    <cellStyle name="Normal 4 4 2 5 2 2 3" xfId="13312" xr:uid="{00000000-0005-0000-0000-00005F340000}"/>
    <cellStyle name="Normal 4 4 2 5 2 3" xfId="13313" xr:uid="{00000000-0005-0000-0000-000060340000}"/>
    <cellStyle name="Normal 4 4 2 5 2 3 2" xfId="13314" xr:uid="{00000000-0005-0000-0000-000061340000}"/>
    <cellStyle name="Normal 4 4 2 5 2 4" xfId="13315" xr:uid="{00000000-0005-0000-0000-000062340000}"/>
    <cellStyle name="Normal 4 4 2 5 3" xfId="13316" xr:uid="{00000000-0005-0000-0000-000063340000}"/>
    <cellStyle name="Normal 4 4 2 5 3 2" xfId="13317" xr:uid="{00000000-0005-0000-0000-000064340000}"/>
    <cellStyle name="Normal 4 4 2 5 3 2 2" xfId="13318" xr:uid="{00000000-0005-0000-0000-000065340000}"/>
    <cellStyle name="Normal 4 4 2 5 3 3" xfId="13319" xr:uid="{00000000-0005-0000-0000-000066340000}"/>
    <cellStyle name="Normal 4 4 2 5 3 4" xfId="13320" xr:uid="{00000000-0005-0000-0000-000067340000}"/>
    <cellStyle name="Normal 4 4 2 5 4" xfId="13321" xr:uid="{00000000-0005-0000-0000-000068340000}"/>
    <cellStyle name="Normal 4 4 2 5 4 2" xfId="13322" xr:uid="{00000000-0005-0000-0000-000069340000}"/>
    <cellStyle name="Normal 4 4 2 5 4 3" xfId="13323" xr:uid="{00000000-0005-0000-0000-00006A340000}"/>
    <cellStyle name="Normal 4 4 2 5 5" xfId="13324" xr:uid="{00000000-0005-0000-0000-00006B340000}"/>
    <cellStyle name="Normal 4 4 2 5 6" xfId="13325" xr:uid="{00000000-0005-0000-0000-00006C340000}"/>
    <cellStyle name="Normal 4 4 2 6" xfId="13326" xr:uid="{00000000-0005-0000-0000-00006D340000}"/>
    <cellStyle name="Normal 4 4 2 6 2" xfId="13327" xr:uid="{00000000-0005-0000-0000-00006E340000}"/>
    <cellStyle name="Normal 4 4 2 6 2 2" xfId="13328" xr:uid="{00000000-0005-0000-0000-00006F340000}"/>
    <cellStyle name="Normal 4 4 2 6 2 2 2" xfId="13329" xr:uid="{00000000-0005-0000-0000-000070340000}"/>
    <cellStyle name="Normal 4 4 2 6 2 2 3" xfId="13330" xr:uid="{00000000-0005-0000-0000-000071340000}"/>
    <cellStyle name="Normal 4 4 2 6 2 3" xfId="13331" xr:uid="{00000000-0005-0000-0000-000072340000}"/>
    <cellStyle name="Normal 4 4 2 6 2 3 2" xfId="13332" xr:uid="{00000000-0005-0000-0000-000073340000}"/>
    <cellStyle name="Normal 4 4 2 6 2 4" xfId="13333" xr:uid="{00000000-0005-0000-0000-000074340000}"/>
    <cellStyle name="Normal 4 4 2 6 3" xfId="13334" xr:uid="{00000000-0005-0000-0000-000075340000}"/>
    <cellStyle name="Normal 4 4 2 6 3 2" xfId="13335" xr:uid="{00000000-0005-0000-0000-000076340000}"/>
    <cellStyle name="Normal 4 4 2 6 3 2 2" xfId="13336" xr:uid="{00000000-0005-0000-0000-000077340000}"/>
    <cellStyle name="Normal 4 4 2 6 3 3" xfId="13337" xr:uid="{00000000-0005-0000-0000-000078340000}"/>
    <cellStyle name="Normal 4 4 2 6 3 4" xfId="13338" xr:uid="{00000000-0005-0000-0000-000079340000}"/>
    <cellStyle name="Normal 4 4 2 6 4" xfId="13339" xr:uid="{00000000-0005-0000-0000-00007A340000}"/>
    <cellStyle name="Normal 4 4 2 6 4 2" xfId="13340" xr:uid="{00000000-0005-0000-0000-00007B340000}"/>
    <cellStyle name="Normal 4 4 2 6 4 3" xfId="13341" xr:uid="{00000000-0005-0000-0000-00007C340000}"/>
    <cellStyle name="Normal 4 4 2 6 5" xfId="13342" xr:uid="{00000000-0005-0000-0000-00007D340000}"/>
    <cellStyle name="Normal 4 4 2 6 6" xfId="13343" xr:uid="{00000000-0005-0000-0000-00007E340000}"/>
    <cellStyle name="Normal 4 4 2 7" xfId="13344" xr:uid="{00000000-0005-0000-0000-00007F340000}"/>
    <cellStyle name="Normal 4 4 2 7 2" xfId="13345" xr:uid="{00000000-0005-0000-0000-000080340000}"/>
    <cellStyle name="Normal 4 4 2 7 2 2" xfId="13346" xr:uid="{00000000-0005-0000-0000-000081340000}"/>
    <cellStyle name="Normal 4 4 2 7 2 2 2" xfId="13347" xr:uid="{00000000-0005-0000-0000-000082340000}"/>
    <cellStyle name="Normal 4 4 2 7 2 2 3" xfId="13348" xr:uid="{00000000-0005-0000-0000-000083340000}"/>
    <cellStyle name="Normal 4 4 2 7 2 3" xfId="13349" xr:uid="{00000000-0005-0000-0000-000084340000}"/>
    <cellStyle name="Normal 4 4 2 7 2 3 2" xfId="13350" xr:uid="{00000000-0005-0000-0000-000085340000}"/>
    <cellStyle name="Normal 4 4 2 7 2 4" xfId="13351" xr:uid="{00000000-0005-0000-0000-000086340000}"/>
    <cellStyle name="Normal 4 4 2 7 3" xfId="13352" xr:uid="{00000000-0005-0000-0000-000087340000}"/>
    <cellStyle name="Normal 4 4 2 7 3 2" xfId="13353" xr:uid="{00000000-0005-0000-0000-000088340000}"/>
    <cellStyle name="Normal 4 4 2 7 3 2 2" xfId="13354" xr:uid="{00000000-0005-0000-0000-000089340000}"/>
    <cellStyle name="Normal 4 4 2 7 3 3" xfId="13355" xr:uid="{00000000-0005-0000-0000-00008A340000}"/>
    <cellStyle name="Normal 4 4 2 7 3 4" xfId="13356" xr:uid="{00000000-0005-0000-0000-00008B340000}"/>
    <cellStyle name="Normal 4 4 2 7 4" xfId="13357" xr:uid="{00000000-0005-0000-0000-00008C340000}"/>
    <cellStyle name="Normal 4 4 2 7 4 2" xfId="13358" xr:uid="{00000000-0005-0000-0000-00008D340000}"/>
    <cellStyle name="Normal 4 4 2 7 4 3" xfId="13359" xr:uid="{00000000-0005-0000-0000-00008E340000}"/>
    <cellStyle name="Normal 4 4 2 7 5" xfId="13360" xr:uid="{00000000-0005-0000-0000-00008F340000}"/>
    <cellStyle name="Normal 4 4 2 7 6" xfId="13361" xr:uid="{00000000-0005-0000-0000-000090340000}"/>
    <cellStyle name="Normal 4 4 2 8" xfId="13362" xr:uid="{00000000-0005-0000-0000-000091340000}"/>
    <cellStyle name="Normal 4 4 2 8 2" xfId="13363" xr:uid="{00000000-0005-0000-0000-000092340000}"/>
    <cellStyle name="Normal 4 4 2 8 2 2" xfId="13364" xr:uid="{00000000-0005-0000-0000-000093340000}"/>
    <cellStyle name="Normal 4 4 2 8 2 2 2" xfId="13365" xr:uid="{00000000-0005-0000-0000-000094340000}"/>
    <cellStyle name="Normal 4 4 2 8 2 3" xfId="13366" xr:uid="{00000000-0005-0000-0000-000095340000}"/>
    <cellStyle name="Normal 4 4 2 8 2 4" xfId="13367" xr:uid="{00000000-0005-0000-0000-000096340000}"/>
    <cellStyle name="Normal 4 4 2 8 3" xfId="13368" xr:uid="{00000000-0005-0000-0000-000097340000}"/>
    <cellStyle name="Normal 4 4 2 8 3 2" xfId="13369" xr:uid="{00000000-0005-0000-0000-000098340000}"/>
    <cellStyle name="Normal 4 4 2 8 3 2 2" xfId="13370" xr:uid="{00000000-0005-0000-0000-000099340000}"/>
    <cellStyle name="Normal 4 4 2 8 3 3" xfId="13371" xr:uid="{00000000-0005-0000-0000-00009A340000}"/>
    <cellStyle name="Normal 4 4 2 8 3 4" xfId="13372" xr:uid="{00000000-0005-0000-0000-00009B340000}"/>
    <cellStyle name="Normal 4 4 2 8 4" xfId="13373" xr:uid="{00000000-0005-0000-0000-00009C340000}"/>
    <cellStyle name="Normal 4 4 2 8 4 2" xfId="13374" xr:uid="{00000000-0005-0000-0000-00009D340000}"/>
    <cellStyle name="Normal 4 4 2 8 5" xfId="13375" xr:uid="{00000000-0005-0000-0000-00009E340000}"/>
    <cellStyle name="Normal 4 4 2 8 6" xfId="13376" xr:uid="{00000000-0005-0000-0000-00009F340000}"/>
    <cellStyle name="Normal 4 4 2 9" xfId="13377" xr:uid="{00000000-0005-0000-0000-0000A0340000}"/>
    <cellStyle name="Normal 4 4 2 9 2" xfId="13378" xr:uid="{00000000-0005-0000-0000-0000A1340000}"/>
    <cellStyle name="Normal 4 4 2 9 2 2" xfId="13379" xr:uid="{00000000-0005-0000-0000-0000A2340000}"/>
    <cellStyle name="Normal 4 4 2 9 2 2 2" xfId="13380" xr:uid="{00000000-0005-0000-0000-0000A3340000}"/>
    <cellStyle name="Normal 4 4 2 9 2 3" xfId="13381" xr:uid="{00000000-0005-0000-0000-0000A4340000}"/>
    <cellStyle name="Normal 4 4 2 9 3" xfId="13382" xr:uid="{00000000-0005-0000-0000-0000A5340000}"/>
    <cellStyle name="Normal 4 4 2 9 3 2" xfId="13383" xr:uid="{00000000-0005-0000-0000-0000A6340000}"/>
    <cellStyle name="Normal 4 4 2 9 3 2 2" xfId="13384" xr:uid="{00000000-0005-0000-0000-0000A7340000}"/>
    <cellStyle name="Normal 4 4 2 9 3 3" xfId="13385" xr:uid="{00000000-0005-0000-0000-0000A8340000}"/>
    <cellStyle name="Normal 4 4 2 9 4" xfId="13386" xr:uid="{00000000-0005-0000-0000-0000A9340000}"/>
    <cellStyle name="Normal 4 4 2 9 4 2" xfId="13387" xr:uid="{00000000-0005-0000-0000-0000AA340000}"/>
    <cellStyle name="Normal 4 4 2 9 5" xfId="13388" xr:uid="{00000000-0005-0000-0000-0000AB340000}"/>
    <cellStyle name="Normal 4 4 2 9 6" xfId="13389" xr:uid="{00000000-0005-0000-0000-0000AC340000}"/>
    <cellStyle name="Normal 4 4 20" xfId="13390" xr:uid="{00000000-0005-0000-0000-0000AD340000}"/>
    <cellStyle name="Normal 4 4 20 2" xfId="13391" xr:uid="{00000000-0005-0000-0000-0000AE340000}"/>
    <cellStyle name="Normal 4 4 20 2 2" xfId="13392" xr:uid="{00000000-0005-0000-0000-0000AF340000}"/>
    <cellStyle name="Normal 4 4 20 3" xfId="13393" xr:uid="{00000000-0005-0000-0000-0000B0340000}"/>
    <cellStyle name="Normal 4 4 21" xfId="13394" xr:uid="{00000000-0005-0000-0000-0000B1340000}"/>
    <cellStyle name="Normal 4 4 21 2" xfId="13395" xr:uid="{00000000-0005-0000-0000-0000B2340000}"/>
    <cellStyle name="Normal 4 4 21 2 2" xfId="13396" xr:uid="{00000000-0005-0000-0000-0000B3340000}"/>
    <cellStyle name="Normal 4 4 21 3" xfId="13397" xr:uid="{00000000-0005-0000-0000-0000B4340000}"/>
    <cellStyle name="Normal 4 4 22" xfId="13398" xr:uid="{00000000-0005-0000-0000-0000B5340000}"/>
    <cellStyle name="Normal 4 4 22 2" xfId="13399" xr:uid="{00000000-0005-0000-0000-0000B6340000}"/>
    <cellStyle name="Normal 4 4 23" xfId="13400" xr:uid="{00000000-0005-0000-0000-0000B7340000}"/>
    <cellStyle name="Normal 4 4 24" xfId="13401" xr:uid="{00000000-0005-0000-0000-0000B8340000}"/>
    <cellStyle name="Normal 4 4 25" xfId="13402" xr:uid="{00000000-0005-0000-0000-0000B9340000}"/>
    <cellStyle name="Normal 4 4 26" xfId="13403" xr:uid="{00000000-0005-0000-0000-0000BA340000}"/>
    <cellStyle name="Normal 4 4 27" xfId="13404" xr:uid="{00000000-0005-0000-0000-0000BB340000}"/>
    <cellStyle name="Normal 4 4 28" xfId="13405" xr:uid="{00000000-0005-0000-0000-0000BC340000}"/>
    <cellStyle name="Normal 4 4 29" xfId="13406" xr:uid="{00000000-0005-0000-0000-0000BD340000}"/>
    <cellStyle name="Normal 4 4 3" xfId="13407" xr:uid="{00000000-0005-0000-0000-0000BE340000}"/>
    <cellStyle name="Normal 4 4 3 10" xfId="13408" xr:uid="{00000000-0005-0000-0000-0000BF340000}"/>
    <cellStyle name="Normal 4 4 3 2" xfId="13409" xr:uid="{00000000-0005-0000-0000-0000C0340000}"/>
    <cellStyle name="Normal 4 4 3 2 2" xfId="13410" xr:uid="{00000000-0005-0000-0000-0000C1340000}"/>
    <cellStyle name="Normal 4 4 3 2 2 2" xfId="13411" xr:uid="{00000000-0005-0000-0000-0000C2340000}"/>
    <cellStyle name="Normal 4 4 3 2 2 2 2" xfId="13412" xr:uid="{00000000-0005-0000-0000-0000C3340000}"/>
    <cellStyle name="Normal 4 4 3 2 2 2 2 2" xfId="13413" xr:uid="{00000000-0005-0000-0000-0000C4340000}"/>
    <cellStyle name="Normal 4 4 3 2 2 2 2 3" xfId="13414" xr:uid="{00000000-0005-0000-0000-0000C5340000}"/>
    <cellStyle name="Normal 4 4 3 2 2 2 3" xfId="13415" xr:uid="{00000000-0005-0000-0000-0000C6340000}"/>
    <cellStyle name="Normal 4 4 3 2 2 2 4" xfId="13416" xr:uid="{00000000-0005-0000-0000-0000C7340000}"/>
    <cellStyle name="Normal 4 4 3 2 2 2 5" xfId="13417" xr:uid="{00000000-0005-0000-0000-0000C8340000}"/>
    <cellStyle name="Normal 4 4 3 2 2 3" xfId="13418" xr:uid="{00000000-0005-0000-0000-0000C9340000}"/>
    <cellStyle name="Normal 4 4 3 2 2 3 2" xfId="13419" xr:uid="{00000000-0005-0000-0000-0000CA340000}"/>
    <cellStyle name="Normal 4 4 3 2 2 3 2 2" xfId="13420" xr:uid="{00000000-0005-0000-0000-0000CB340000}"/>
    <cellStyle name="Normal 4 4 3 2 2 3 2 3" xfId="13421" xr:uid="{00000000-0005-0000-0000-0000CC340000}"/>
    <cellStyle name="Normal 4 4 3 2 2 3 3" xfId="13422" xr:uid="{00000000-0005-0000-0000-0000CD340000}"/>
    <cellStyle name="Normal 4 4 3 2 2 3 4" xfId="13423" xr:uid="{00000000-0005-0000-0000-0000CE340000}"/>
    <cellStyle name="Normal 4 4 3 2 2 4" xfId="13424" xr:uid="{00000000-0005-0000-0000-0000CF340000}"/>
    <cellStyle name="Normal 4 4 3 2 2 4 2" xfId="13425" xr:uid="{00000000-0005-0000-0000-0000D0340000}"/>
    <cellStyle name="Normal 4 4 3 2 2 4 2 2" xfId="13426" xr:uid="{00000000-0005-0000-0000-0000D1340000}"/>
    <cellStyle name="Normal 4 4 3 2 2 4 2 3" xfId="13427" xr:uid="{00000000-0005-0000-0000-0000D2340000}"/>
    <cellStyle name="Normal 4 4 3 2 2 4 3" xfId="13428" xr:uid="{00000000-0005-0000-0000-0000D3340000}"/>
    <cellStyle name="Normal 4 4 3 2 2 4 4" xfId="13429" xr:uid="{00000000-0005-0000-0000-0000D4340000}"/>
    <cellStyle name="Normal 4 4 3 2 2 5" xfId="13430" xr:uid="{00000000-0005-0000-0000-0000D5340000}"/>
    <cellStyle name="Normal 4 4 3 2 2 5 2" xfId="13431" xr:uid="{00000000-0005-0000-0000-0000D6340000}"/>
    <cellStyle name="Normal 4 4 3 2 2 5 3" xfId="13432" xr:uid="{00000000-0005-0000-0000-0000D7340000}"/>
    <cellStyle name="Normal 4 4 3 2 2 6" xfId="13433" xr:uid="{00000000-0005-0000-0000-0000D8340000}"/>
    <cellStyle name="Normal 4 4 3 2 2 7" xfId="13434" xr:uid="{00000000-0005-0000-0000-0000D9340000}"/>
    <cellStyle name="Normal 4 4 3 2 2 8" xfId="13435" xr:uid="{00000000-0005-0000-0000-0000DA340000}"/>
    <cellStyle name="Normal 4 4 3 2 3" xfId="13436" xr:uid="{00000000-0005-0000-0000-0000DB340000}"/>
    <cellStyle name="Normal 4 4 3 2 3 2" xfId="13437" xr:uid="{00000000-0005-0000-0000-0000DC340000}"/>
    <cellStyle name="Normal 4 4 3 2 3 2 2" xfId="13438" xr:uid="{00000000-0005-0000-0000-0000DD340000}"/>
    <cellStyle name="Normal 4 4 3 2 3 2 3" xfId="13439" xr:uid="{00000000-0005-0000-0000-0000DE340000}"/>
    <cellStyle name="Normal 4 4 3 2 3 2 4" xfId="13440" xr:uid="{00000000-0005-0000-0000-0000DF340000}"/>
    <cellStyle name="Normal 4 4 3 2 3 3" xfId="13441" xr:uid="{00000000-0005-0000-0000-0000E0340000}"/>
    <cellStyle name="Normal 4 4 3 2 3 4" xfId="13442" xr:uid="{00000000-0005-0000-0000-0000E1340000}"/>
    <cellStyle name="Normal 4 4 3 2 3 5" xfId="13443" xr:uid="{00000000-0005-0000-0000-0000E2340000}"/>
    <cellStyle name="Normal 4 4 3 2 4" xfId="13444" xr:uid="{00000000-0005-0000-0000-0000E3340000}"/>
    <cellStyle name="Normal 4 4 3 2 4 2" xfId="13445" xr:uid="{00000000-0005-0000-0000-0000E4340000}"/>
    <cellStyle name="Normal 4 4 3 2 4 2 2" xfId="13446" xr:uid="{00000000-0005-0000-0000-0000E5340000}"/>
    <cellStyle name="Normal 4 4 3 2 4 2 3" xfId="13447" xr:uid="{00000000-0005-0000-0000-0000E6340000}"/>
    <cellStyle name="Normal 4 4 3 2 4 3" xfId="13448" xr:uid="{00000000-0005-0000-0000-0000E7340000}"/>
    <cellStyle name="Normal 4 4 3 2 4 4" xfId="13449" xr:uid="{00000000-0005-0000-0000-0000E8340000}"/>
    <cellStyle name="Normal 4 4 3 2 4 5" xfId="13450" xr:uid="{00000000-0005-0000-0000-0000E9340000}"/>
    <cellStyle name="Normal 4 4 3 2 5" xfId="13451" xr:uid="{00000000-0005-0000-0000-0000EA340000}"/>
    <cellStyle name="Normal 4 4 3 2 5 2" xfId="13452" xr:uid="{00000000-0005-0000-0000-0000EB340000}"/>
    <cellStyle name="Normal 4 4 3 2 5 2 2" xfId="13453" xr:uid="{00000000-0005-0000-0000-0000EC340000}"/>
    <cellStyle name="Normal 4 4 3 2 5 2 3" xfId="13454" xr:uid="{00000000-0005-0000-0000-0000ED340000}"/>
    <cellStyle name="Normal 4 4 3 2 5 3" xfId="13455" xr:uid="{00000000-0005-0000-0000-0000EE340000}"/>
    <cellStyle name="Normal 4 4 3 2 5 4" xfId="13456" xr:uid="{00000000-0005-0000-0000-0000EF340000}"/>
    <cellStyle name="Normal 4 4 3 2 6" xfId="13457" xr:uid="{00000000-0005-0000-0000-0000F0340000}"/>
    <cellStyle name="Normal 4 4 3 2 6 2" xfId="13458" xr:uid="{00000000-0005-0000-0000-0000F1340000}"/>
    <cellStyle name="Normal 4 4 3 2 6 3" xfId="13459" xr:uid="{00000000-0005-0000-0000-0000F2340000}"/>
    <cellStyle name="Normal 4 4 3 2 7" xfId="13460" xr:uid="{00000000-0005-0000-0000-0000F3340000}"/>
    <cellStyle name="Normal 4 4 3 2 8" xfId="13461" xr:uid="{00000000-0005-0000-0000-0000F4340000}"/>
    <cellStyle name="Normal 4 4 3 2 9" xfId="13462" xr:uid="{00000000-0005-0000-0000-0000F5340000}"/>
    <cellStyle name="Normal 4 4 3 3" xfId="13463" xr:uid="{00000000-0005-0000-0000-0000F6340000}"/>
    <cellStyle name="Normal 4 4 3 3 2" xfId="13464" xr:uid="{00000000-0005-0000-0000-0000F7340000}"/>
    <cellStyle name="Normal 4 4 3 3 2 2" xfId="13465" xr:uid="{00000000-0005-0000-0000-0000F8340000}"/>
    <cellStyle name="Normal 4 4 3 3 2 2 2" xfId="13466" xr:uid="{00000000-0005-0000-0000-0000F9340000}"/>
    <cellStyle name="Normal 4 4 3 3 2 2 3" xfId="13467" xr:uid="{00000000-0005-0000-0000-0000FA340000}"/>
    <cellStyle name="Normal 4 4 3 3 2 2 4" xfId="13468" xr:uid="{00000000-0005-0000-0000-0000FB340000}"/>
    <cellStyle name="Normal 4 4 3 3 2 3" xfId="13469" xr:uid="{00000000-0005-0000-0000-0000FC340000}"/>
    <cellStyle name="Normal 4 4 3 3 2 4" xfId="13470" xr:uid="{00000000-0005-0000-0000-0000FD340000}"/>
    <cellStyle name="Normal 4 4 3 3 2 5" xfId="13471" xr:uid="{00000000-0005-0000-0000-0000FE340000}"/>
    <cellStyle name="Normal 4 4 3 3 3" xfId="13472" xr:uid="{00000000-0005-0000-0000-0000FF340000}"/>
    <cellStyle name="Normal 4 4 3 3 3 2" xfId="13473" xr:uid="{00000000-0005-0000-0000-000000350000}"/>
    <cellStyle name="Normal 4 4 3 3 3 2 2" xfId="13474" xr:uid="{00000000-0005-0000-0000-000001350000}"/>
    <cellStyle name="Normal 4 4 3 3 3 2 3" xfId="13475" xr:uid="{00000000-0005-0000-0000-000002350000}"/>
    <cellStyle name="Normal 4 4 3 3 3 3" xfId="13476" xr:uid="{00000000-0005-0000-0000-000003350000}"/>
    <cellStyle name="Normal 4 4 3 3 3 4" xfId="13477" xr:uid="{00000000-0005-0000-0000-000004350000}"/>
    <cellStyle name="Normal 4 4 3 3 3 5" xfId="13478" xr:uid="{00000000-0005-0000-0000-000005350000}"/>
    <cellStyle name="Normal 4 4 3 3 4" xfId="13479" xr:uid="{00000000-0005-0000-0000-000006350000}"/>
    <cellStyle name="Normal 4 4 3 3 4 2" xfId="13480" xr:uid="{00000000-0005-0000-0000-000007350000}"/>
    <cellStyle name="Normal 4 4 3 3 4 2 2" xfId="13481" xr:uid="{00000000-0005-0000-0000-000008350000}"/>
    <cellStyle name="Normal 4 4 3 3 4 2 3" xfId="13482" xr:uid="{00000000-0005-0000-0000-000009350000}"/>
    <cellStyle name="Normal 4 4 3 3 4 3" xfId="13483" xr:uid="{00000000-0005-0000-0000-00000A350000}"/>
    <cellStyle name="Normal 4 4 3 3 4 4" xfId="13484" xr:uid="{00000000-0005-0000-0000-00000B350000}"/>
    <cellStyle name="Normal 4 4 3 3 5" xfId="13485" xr:uid="{00000000-0005-0000-0000-00000C350000}"/>
    <cellStyle name="Normal 4 4 3 3 5 2" xfId="13486" xr:uid="{00000000-0005-0000-0000-00000D350000}"/>
    <cellStyle name="Normal 4 4 3 3 5 3" xfId="13487" xr:uid="{00000000-0005-0000-0000-00000E350000}"/>
    <cellStyle name="Normal 4 4 3 3 6" xfId="13488" xr:uid="{00000000-0005-0000-0000-00000F350000}"/>
    <cellStyle name="Normal 4 4 3 3 7" xfId="13489" xr:uid="{00000000-0005-0000-0000-000010350000}"/>
    <cellStyle name="Normal 4 4 3 3 8" xfId="13490" xr:uid="{00000000-0005-0000-0000-000011350000}"/>
    <cellStyle name="Normal 4 4 3 4" xfId="13491" xr:uid="{00000000-0005-0000-0000-000012350000}"/>
    <cellStyle name="Normal 4 4 3 4 2" xfId="13492" xr:uid="{00000000-0005-0000-0000-000013350000}"/>
    <cellStyle name="Normal 4 4 3 4 2 2" xfId="13493" xr:uid="{00000000-0005-0000-0000-000014350000}"/>
    <cellStyle name="Normal 4 4 3 4 2 3" xfId="13494" xr:uid="{00000000-0005-0000-0000-000015350000}"/>
    <cellStyle name="Normal 4 4 3 4 2 4" xfId="13495" xr:uid="{00000000-0005-0000-0000-000016350000}"/>
    <cellStyle name="Normal 4 4 3 4 3" xfId="13496" xr:uid="{00000000-0005-0000-0000-000017350000}"/>
    <cellStyle name="Normal 4 4 3 4 4" xfId="13497" xr:uid="{00000000-0005-0000-0000-000018350000}"/>
    <cellStyle name="Normal 4 4 3 4 5" xfId="13498" xr:uid="{00000000-0005-0000-0000-000019350000}"/>
    <cellStyle name="Normal 4 4 3 5" xfId="13499" xr:uid="{00000000-0005-0000-0000-00001A350000}"/>
    <cellStyle name="Normal 4 4 3 5 2" xfId="13500" xr:uid="{00000000-0005-0000-0000-00001B350000}"/>
    <cellStyle name="Normal 4 4 3 5 2 2" xfId="13501" xr:uid="{00000000-0005-0000-0000-00001C350000}"/>
    <cellStyle name="Normal 4 4 3 5 2 3" xfId="13502" xr:uid="{00000000-0005-0000-0000-00001D350000}"/>
    <cellStyle name="Normal 4 4 3 5 2 4" xfId="13503" xr:uid="{00000000-0005-0000-0000-00001E350000}"/>
    <cellStyle name="Normal 4 4 3 5 3" xfId="13504" xr:uid="{00000000-0005-0000-0000-00001F350000}"/>
    <cellStyle name="Normal 4 4 3 5 4" xfId="13505" xr:uid="{00000000-0005-0000-0000-000020350000}"/>
    <cellStyle name="Normal 4 4 3 5 5" xfId="13506" xr:uid="{00000000-0005-0000-0000-000021350000}"/>
    <cellStyle name="Normal 4 4 3 6" xfId="13507" xr:uid="{00000000-0005-0000-0000-000022350000}"/>
    <cellStyle name="Normal 4 4 3 6 2" xfId="13508" xr:uid="{00000000-0005-0000-0000-000023350000}"/>
    <cellStyle name="Normal 4 4 3 6 2 2" xfId="13509" xr:uid="{00000000-0005-0000-0000-000024350000}"/>
    <cellStyle name="Normal 4 4 3 6 2 3" xfId="13510" xr:uid="{00000000-0005-0000-0000-000025350000}"/>
    <cellStyle name="Normal 4 4 3 6 3" xfId="13511" xr:uid="{00000000-0005-0000-0000-000026350000}"/>
    <cellStyle name="Normal 4 4 3 6 4" xfId="13512" xr:uid="{00000000-0005-0000-0000-000027350000}"/>
    <cellStyle name="Normal 4 4 3 6 5" xfId="13513" xr:uid="{00000000-0005-0000-0000-000028350000}"/>
    <cellStyle name="Normal 4 4 3 7" xfId="13514" xr:uid="{00000000-0005-0000-0000-000029350000}"/>
    <cellStyle name="Normal 4 4 3 7 2" xfId="13515" xr:uid="{00000000-0005-0000-0000-00002A350000}"/>
    <cellStyle name="Normal 4 4 3 7 3" xfId="13516" xr:uid="{00000000-0005-0000-0000-00002B350000}"/>
    <cellStyle name="Normal 4 4 3 8" xfId="13517" xr:uid="{00000000-0005-0000-0000-00002C350000}"/>
    <cellStyle name="Normal 4 4 3 9" xfId="13518" xr:uid="{00000000-0005-0000-0000-00002D350000}"/>
    <cellStyle name="Normal 4 4 30" xfId="43990" xr:uid="{00000000-0005-0000-0000-00002E350000}"/>
    <cellStyle name="Normal 4 4 4" xfId="13519" xr:uid="{00000000-0005-0000-0000-00002F350000}"/>
    <cellStyle name="Normal 4 4 4 2" xfId="13520" xr:uid="{00000000-0005-0000-0000-000030350000}"/>
    <cellStyle name="Normal 4 4 4 2 2" xfId="13521" xr:uid="{00000000-0005-0000-0000-000031350000}"/>
    <cellStyle name="Normal 4 4 4 2 2 2" xfId="13522" xr:uid="{00000000-0005-0000-0000-000032350000}"/>
    <cellStyle name="Normal 4 4 4 2 2 2 2" xfId="13523" xr:uid="{00000000-0005-0000-0000-000033350000}"/>
    <cellStyle name="Normal 4 4 4 2 2 2 3" xfId="13524" xr:uid="{00000000-0005-0000-0000-000034350000}"/>
    <cellStyle name="Normal 4 4 4 2 2 2 4" xfId="13525" xr:uid="{00000000-0005-0000-0000-000035350000}"/>
    <cellStyle name="Normal 4 4 4 2 2 3" xfId="13526" xr:uid="{00000000-0005-0000-0000-000036350000}"/>
    <cellStyle name="Normal 4 4 4 2 2 4" xfId="13527" xr:uid="{00000000-0005-0000-0000-000037350000}"/>
    <cellStyle name="Normal 4 4 4 2 2 5" xfId="13528" xr:uid="{00000000-0005-0000-0000-000038350000}"/>
    <cellStyle name="Normal 4 4 4 2 3" xfId="13529" xr:uid="{00000000-0005-0000-0000-000039350000}"/>
    <cellStyle name="Normal 4 4 4 2 3 2" xfId="13530" xr:uid="{00000000-0005-0000-0000-00003A350000}"/>
    <cellStyle name="Normal 4 4 4 2 3 2 2" xfId="13531" xr:uid="{00000000-0005-0000-0000-00003B350000}"/>
    <cellStyle name="Normal 4 4 4 2 3 2 3" xfId="13532" xr:uid="{00000000-0005-0000-0000-00003C350000}"/>
    <cellStyle name="Normal 4 4 4 2 3 3" xfId="13533" xr:uid="{00000000-0005-0000-0000-00003D350000}"/>
    <cellStyle name="Normal 4 4 4 2 3 4" xfId="13534" xr:uid="{00000000-0005-0000-0000-00003E350000}"/>
    <cellStyle name="Normal 4 4 4 2 3 5" xfId="13535" xr:uid="{00000000-0005-0000-0000-00003F350000}"/>
    <cellStyle name="Normal 4 4 4 2 4" xfId="13536" xr:uid="{00000000-0005-0000-0000-000040350000}"/>
    <cellStyle name="Normal 4 4 4 2 4 2" xfId="13537" xr:uid="{00000000-0005-0000-0000-000041350000}"/>
    <cellStyle name="Normal 4 4 4 2 4 2 2" xfId="13538" xr:uid="{00000000-0005-0000-0000-000042350000}"/>
    <cellStyle name="Normal 4 4 4 2 4 2 3" xfId="13539" xr:uid="{00000000-0005-0000-0000-000043350000}"/>
    <cellStyle name="Normal 4 4 4 2 4 3" xfId="13540" xr:uid="{00000000-0005-0000-0000-000044350000}"/>
    <cellStyle name="Normal 4 4 4 2 4 4" xfId="13541" xr:uid="{00000000-0005-0000-0000-000045350000}"/>
    <cellStyle name="Normal 4 4 4 2 5" xfId="13542" xr:uid="{00000000-0005-0000-0000-000046350000}"/>
    <cellStyle name="Normal 4 4 4 2 5 2" xfId="13543" xr:uid="{00000000-0005-0000-0000-000047350000}"/>
    <cellStyle name="Normal 4 4 4 2 5 3" xfId="13544" xr:uid="{00000000-0005-0000-0000-000048350000}"/>
    <cellStyle name="Normal 4 4 4 2 6" xfId="13545" xr:uid="{00000000-0005-0000-0000-000049350000}"/>
    <cellStyle name="Normal 4 4 4 2 7" xfId="13546" xr:uid="{00000000-0005-0000-0000-00004A350000}"/>
    <cellStyle name="Normal 4 4 4 2 8" xfId="13547" xr:uid="{00000000-0005-0000-0000-00004B350000}"/>
    <cellStyle name="Normal 4 4 4 3" xfId="13548" xr:uid="{00000000-0005-0000-0000-00004C350000}"/>
    <cellStyle name="Normal 4 4 4 3 2" xfId="13549" xr:uid="{00000000-0005-0000-0000-00004D350000}"/>
    <cellStyle name="Normal 4 4 4 3 2 2" xfId="13550" xr:uid="{00000000-0005-0000-0000-00004E350000}"/>
    <cellStyle name="Normal 4 4 4 3 2 2 2" xfId="13551" xr:uid="{00000000-0005-0000-0000-00004F350000}"/>
    <cellStyle name="Normal 4 4 4 3 2 3" xfId="13552" xr:uid="{00000000-0005-0000-0000-000050350000}"/>
    <cellStyle name="Normal 4 4 4 3 2 4" xfId="13553" xr:uid="{00000000-0005-0000-0000-000051350000}"/>
    <cellStyle name="Normal 4 4 4 3 3" xfId="13554" xr:uid="{00000000-0005-0000-0000-000052350000}"/>
    <cellStyle name="Normal 4 4 4 3 3 2" xfId="13555" xr:uid="{00000000-0005-0000-0000-000053350000}"/>
    <cellStyle name="Normal 4 4 4 3 4" xfId="13556" xr:uid="{00000000-0005-0000-0000-000054350000}"/>
    <cellStyle name="Normal 4 4 4 3 5" xfId="13557" xr:uid="{00000000-0005-0000-0000-000055350000}"/>
    <cellStyle name="Normal 4 4 4 4" xfId="13558" xr:uid="{00000000-0005-0000-0000-000056350000}"/>
    <cellStyle name="Normal 4 4 4 4 2" xfId="13559" xr:uid="{00000000-0005-0000-0000-000057350000}"/>
    <cellStyle name="Normal 4 4 4 4 2 2" xfId="13560" xr:uid="{00000000-0005-0000-0000-000058350000}"/>
    <cellStyle name="Normal 4 4 4 4 2 3" xfId="13561" xr:uid="{00000000-0005-0000-0000-000059350000}"/>
    <cellStyle name="Normal 4 4 4 4 2 4" xfId="13562" xr:uid="{00000000-0005-0000-0000-00005A350000}"/>
    <cellStyle name="Normal 4 4 4 4 3" xfId="13563" xr:uid="{00000000-0005-0000-0000-00005B350000}"/>
    <cellStyle name="Normal 4 4 4 4 4" xfId="13564" xr:uid="{00000000-0005-0000-0000-00005C350000}"/>
    <cellStyle name="Normal 4 4 4 4 5" xfId="13565" xr:uid="{00000000-0005-0000-0000-00005D350000}"/>
    <cellStyle name="Normal 4 4 4 5" xfId="13566" xr:uid="{00000000-0005-0000-0000-00005E350000}"/>
    <cellStyle name="Normal 4 4 4 5 2" xfId="13567" xr:uid="{00000000-0005-0000-0000-00005F350000}"/>
    <cellStyle name="Normal 4 4 4 5 2 2" xfId="13568" xr:uid="{00000000-0005-0000-0000-000060350000}"/>
    <cellStyle name="Normal 4 4 4 5 2 3" xfId="13569" xr:uid="{00000000-0005-0000-0000-000061350000}"/>
    <cellStyle name="Normal 4 4 4 5 3" xfId="13570" xr:uid="{00000000-0005-0000-0000-000062350000}"/>
    <cellStyle name="Normal 4 4 4 5 4" xfId="13571" xr:uid="{00000000-0005-0000-0000-000063350000}"/>
    <cellStyle name="Normal 4 4 4 5 5" xfId="13572" xr:uid="{00000000-0005-0000-0000-000064350000}"/>
    <cellStyle name="Normal 4 4 4 6" xfId="13573" xr:uid="{00000000-0005-0000-0000-000065350000}"/>
    <cellStyle name="Normal 4 4 4 6 2" xfId="13574" xr:uid="{00000000-0005-0000-0000-000066350000}"/>
    <cellStyle name="Normal 4 4 4 6 3" xfId="13575" xr:uid="{00000000-0005-0000-0000-000067350000}"/>
    <cellStyle name="Normal 4 4 4 7" xfId="13576" xr:uid="{00000000-0005-0000-0000-000068350000}"/>
    <cellStyle name="Normal 4 4 4 8" xfId="13577" xr:uid="{00000000-0005-0000-0000-000069350000}"/>
    <cellStyle name="Normal 4 4 4 9" xfId="13578" xr:uid="{00000000-0005-0000-0000-00006A350000}"/>
    <cellStyle name="Normal 4 4 5" xfId="13579" xr:uid="{00000000-0005-0000-0000-00006B350000}"/>
    <cellStyle name="Normal 4 4 5 2" xfId="13580" xr:uid="{00000000-0005-0000-0000-00006C350000}"/>
    <cellStyle name="Normal 4 4 5 2 2" xfId="13581" xr:uid="{00000000-0005-0000-0000-00006D350000}"/>
    <cellStyle name="Normal 4 4 5 2 2 2" xfId="13582" xr:uid="{00000000-0005-0000-0000-00006E350000}"/>
    <cellStyle name="Normal 4 4 5 2 2 2 2" xfId="13583" xr:uid="{00000000-0005-0000-0000-00006F350000}"/>
    <cellStyle name="Normal 4 4 5 2 2 2 3" xfId="13584" xr:uid="{00000000-0005-0000-0000-000070350000}"/>
    <cellStyle name="Normal 4 4 5 2 2 2 4" xfId="13585" xr:uid="{00000000-0005-0000-0000-000071350000}"/>
    <cellStyle name="Normal 4 4 5 2 2 3" xfId="13586" xr:uid="{00000000-0005-0000-0000-000072350000}"/>
    <cellStyle name="Normal 4 4 5 2 2 4" xfId="13587" xr:uid="{00000000-0005-0000-0000-000073350000}"/>
    <cellStyle name="Normal 4 4 5 2 2 5" xfId="13588" xr:uid="{00000000-0005-0000-0000-000074350000}"/>
    <cellStyle name="Normal 4 4 5 2 3" xfId="13589" xr:uid="{00000000-0005-0000-0000-000075350000}"/>
    <cellStyle name="Normal 4 4 5 2 3 2" xfId="13590" xr:uid="{00000000-0005-0000-0000-000076350000}"/>
    <cellStyle name="Normal 4 4 5 2 3 2 2" xfId="13591" xr:uid="{00000000-0005-0000-0000-000077350000}"/>
    <cellStyle name="Normal 4 4 5 2 3 2 3" xfId="13592" xr:uid="{00000000-0005-0000-0000-000078350000}"/>
    <cellStyle name="Normal 4 4 5 2 3 3" xfId="13593" xr:uid="{00000000-0005-0000-0000-000079350000}"/>
    <cellStyle name="Normal 4 4 5 2 3 4" xfId="13594" xr:uid="{00000000-0005-0000-0000-00007A350000}"/>
    <cellStyle name="Normal 4 4 5 2 3 5" xfId="13595" xr:uid="{00000000-0005-0000-0000-00007B350000}"/>
    <cellStyle name="Normal 4 4 5 2 4" xfId="13596" xr:uid="{00000000-0005-0000-0000-00007C350000}"/>
    <cellStyle name="Normal 4 4 5 2 4 2" xfId="13597" xr:uid="{00000000-0005-0000-0000-00007D350000}"/>
    <cellStyle name="Normal 4 4 5 2 4 2 2" xfId="13598" xr:uid="{00000000-0005-0000-0000-00007E350000}"/>
    <cellStyle name="Normal 4 4 5 2 4 2 3" xfId="13599" xr:uid="{00000000-0005-0000-0000-00007F350000}"/>
    <cellStyle name="Normal 4 4 5 2 4 3" xfId="13600" xr:uid="{00000000-0005-0000-0000-000080350000}"/>
    <cellStyle name="Normal 4 4 5 2 4 4" xfId="13601" xr:uid="{00000000-0005-0000-0000-000081350000}"/>
    <cellStyle name="Normal 4 4 5 2 5" xfId="13602" xr:uid="{00000000-0005-0000-0000-000082350000}"/>
    <cellStyle name="Normal 4 4 5 2 5 2" xfId="13603" xr:uid="{00000000-0005-0000-0000-000083350000}"/>
    <cellStyle name="Normal 4 4 5 2 5 3" xfId="13604" xr:uid="{00000000-0005-0000-0000-000084350000}"/>
    <cellStyle name="Normal 4 4 5 2 6" xfId="13605" xr:uid="{00000000-0005-0000-0000-000085350000}"/>
    <cellStyle name="Normal 4 4 5 2 7" xfId="13606" xr:uid="{00000000-0005-0000-0000-000086350000}"/>
    <cellStyle name="Normal 4 4 5 2 8" xfId="13607" xr:uid="{00000000-0005-0000-0000-000087350000}"/>
    <cellStyle name="Normal 4 4 5 3" xfId="13608" xr:uid="{00000000-0005-0000-0000-000088350000}"/>
    <cellStyle name="Normal 4 4 5 3 2" xfId="13609" xr:uid="{00000000-0005-0000-0000-000089350000}"/>
    <cellStyle name="Normal 4 4 5 3 2 2" xfId="13610" xr:uid="{00000000-0005-0000-0000-00008A350000}"/>
    <cellStyle name="Normal 4 4 5 3 2 2 2" xfId="13611" xr:uid="{00000000-0005-0000-0000-00008B350000}"/>
    <cellStyle name="Normal 4 4 5 3 2 3" xfId="13612" xr:uid="{00000000-0005-0000-0000-00008C350000}"/>
    <cellStyle name="Normal 4 4 5 3 2 4" xfId="13613" xr:uid="{00000000-0005-0000-0000-00008D350000}"/>
    <cellStyle name="Normal 4 4 5 3 3" xfId="13614" xr:uid="{00000000-0005-0000-0000-00008E350000}"/>
    <cellStyle name="Normal 4 4 5 3 3 2" xfId="13615" xr:uid="{00000000-0005-0000-0000-00008F350000}"/>
    <cellStyle name="Normal 4 4 5 3 4" xfId="13616" xr:uid="{00000000-0005-0000-0000-000090350000}"/>
    <cellStyle name="Normal 4 4 5 3 5" xfId="13617" xr:uid="{00000000-0005-0000-0000-000091350000}"/>
    <cellStyle name="Normal 4 4 5 4" xfId="13618" xr:uid="{00000000-0005-0000-0000-000092350000}"/>
    <cellStyle name="Normal 4 4 5 4 2" xfId="13619" xr:uid="{00000000-0005-0000-0000-000093350000}"/>
    <cellStyle name="Normal 4 4 5 4 2 2" xfId="13620" xr:uid="{00000000-0005-0000-0000-000094350000}"/>
    <cellStyle name="Normal 4 4 5 4 2 3" xfId="13621" xr:uid="{00000000-0005-0000-0000-000095350000}"/>
    <cellStyle name="Normal 4 4 5 4 2 4" xfId="13622" xr:uid="{00000000-0005-0000-0000-000096350000}"/>
    <cellStyle name="Normal 4 4 5 4 3" xfId="13623" xr:uid="{00000000-0005-0000-0000-000097350000}"/>
    <cellStyle name="Normal 4 4 5 4 4" xfId="13624" xr:uid="{00000000-0005-0000-0000-000098350000}"/>
    <cellStyle name="Normal 4 4 5 4 5" xfId="13625" xr:uid="{00000000-0005-0000-0000-000099350000}"/>
    <cellStyle name="Normal 4 4 5 5" xfId="13626" xr:uid="{00000000-0005-0000-0000-00009A350000}"/>
    <cellStyle name="Normal 4 4 5 5 2" xfId="13627" xr:uid="{00000000-0005-0000-0000-00009B350000}"/>
    <cellStyle name="Normal 4 4 5 5 2 2" xfId="13628" xr:uid="{00000000-0005-0000-0000-00009C350000}"/>
    <cellStyle name="Normal 4 4 5 5 2 3" xfId="13629" xr:uid="{00000000-0005-0000-0000-00009D350000}"/>
    <cellStyle name="Normal 4 4 5 5 3" xfId="13630" xr:uid="{00000000-0005-0000-0000-00009E350000}"/>
    <cellStyle name="Normal 4 4 5 5 4" xfId="13631" xr:uid="{00000000-0005-0000-0000-00009F350000}"/>
    <cellStyle name="Normal 4 4 5 5 5" xfId="13632" xr:uid="{00000000-0005-0000-0000-0000A0350000}"/>
    <cellStyle name="Normal 4 4 5 6" xfId="13633" xr:uid="{00000000-0005-0000-0000-0000A1350000}"/>
    <cellStyle name="Normal 4 4 5 6 2" xfId="13634" xr:uid="{00000000-0005-0000-0000-0000A2350000}"/>
    <cellStyle name="Normal 4 4 5 6 3" xfId="13635" xr:uid="{00000000-0005-0000-0000-0000A3350000}"/>
    <cellStyle name="Normal 4 4 5 7" xfId="13636" xr:uid="{00000000-0005-0000-0000-0000A4350000}"/>
    <cellStyle name="Normal 4 4 5 8" xfId="13637" xr:uid="{00000000-0005-0000-0000-0000A5350000}"/>
    <cellStyle name="Normal 4 4 5 9" xfId="13638" xr:uid="{00000000-0005-0000-0000-0000A6350000}"/>
    <cellStyle name="Normal 4 4 6" xfId="13639" xr:uid="{00000000-0005-0000-0000-0000A7350000}"/>
    <cellStyle name="Normal 4 4 6 2" xfId="13640" xr:uid="{00000000-0005-0000-0000-0000A8350000}"/>
    <cellStyle name="Normal 4 4 6 2 2" xfId="13641" xr:uid="{00000000-0005-0000-0000-0000A9350000}"/>
    <cellStyle name="Normal 4 4 6 2 2 2" xfId="13642" xr:uid="{00000000-0005-0000-0000-0000AA350000}"/>
    <cellStyle name="Normal 4 4 6 2 2 2 2" xfId="13643" xr:uid="{00000000-0005-0000-0000-0000AB350000}"/>
    <cellStyle name="Normal 4 4 6 2 2 2 3" xfId="13644" xr:uid="{00000000-0005-0000-0000-0000AC350000}"/>
    <cellStyle name="Normal 4 4 6 2 2 2 4" xfId="13645" xr:uid="{00000000-0005-0000-0000-0000AD350000}"/>
    <cellStyle name="Normal 4 4 6 2 2 3" xfId="13646" xr:uid="{00000000-0005-0000-0000-0000AE350000}"/>
    <cellStyle name="Normal 4 4 6 2 2 4" xfId="13647" xr:uid="{00000000-0005-0000-0000-0000AF350000}"/>
    <cellStyle name="Normal 4 4 6 2 2 5" xfId="13648" xr:uid="{00000000-0005-0000-0000-0000B0350000}"/>
    <cellStyle name="Normal 4 4 6 2 3" xfId="13649" xr:uid="{00000000-0005-0000-0000-0000B1350000}"/>
    <cellStyle name="Normal 4 4 6 2 3 2" xfId="13650" xr:uid="{00000000-0005-0000-0000-0000B2350000}"/>
    <cellStyle name="Normal 4 4 6 2 3 2 2" xfId="13651" xr:uid="{00000000-0005-0000-0000-0000B3350000}"/>
    <cellStyle name="Normal 4 4 6 2 3 2 3" xfId="13652" xr:uid="{00000000-0005-0000-0000-0000B4350000}"/>
    <cellStyle name="Normal 4 4 6 2 3 3" xfId="13653" xr:uid="{00000000-0005-0000-0000-0000B5350000}"/>
    <cellStyle name="Normal 4 4 6 2 3 4" xfId="13654" xr:uid="{00000000-0005-0000-0000-0000B6350000}"/>
    <cellStyle name="Normal 4 4 6 2 3 5" xfId="13655" xr:uid="{00000000-0005-0000-0000-0000B7350000}"/>
    <cellStyle name="Normal 4 4 6 2 4" xfId="13656" xr:uid="{00000000-0005-0000-0000-0000B8350000}"/>
    <cellStyle name="Normal 4 4 6 2 4 2" xfId="13657" xr:uid="{00000000-0005-0000-0000-0000B9350000}"/>
    <cellStyle name="Normal 4 4 6 2 4 2 2" xfId="13658" xr:uid="{00000000-0005-0000-0000-0000BA350000}"/>
    <cellStyle name="Normal 4 4 6 2 4 2 3" xfId="13659" xr:uid="{00000000-0005-0000-0000-0000BB350000}"/>
    <cellStyle name="Normal 4 4 6 2 4 3" xfId="13660" xr:uid="{00000000-0005-0000-0000-0000BC350000}"/>
    <cellStyle name="Normal 4 4 6 2 4 4" xfId="13661" xr:uid="{00000000-0005-0000-0000-0000BD350000}"/>
    <cellStyle name="Normal 4 4 6 2 5" xfId="13662" xr:uid="{00000000-0005-0000-0000-0000BE350000}"/>
    <cellStyle name="Normal 4 4 6 2 5 2" xfId="13663" xr:uid="{00000000-0005-0000-0000-0000BF350000}"/>
    <cellStyle name="Normal 4 4 6 2 5 3" xfId="13664" xr:uid="{00000000-0005-0000-0000-0000C0350000}"/>
    <cellStyle name="Normal 4 4 6 2 6" xfId="13665" xr:uid="{00000000-0005-0000-0000-0000C1350000}"/>
    <cellStyle name="Normal 4 4 6 2 7" xfId="13666" xr:uid="{00000000-0005-0000-0000-0000C2350000}"/>
    <cellStyle name="Normal 4 4 6 2 8" xfId="13667" xr:uid="{00000000-0005-0000-0000-0000C3350000}"/>
    <cellStyle name="Normal 4 4 6 3" xfId="13668" xr:uid="{00000000-0005-0000-0000-0000C4350000}"/>
    <cellStyle name="Normal 4 4 6 3 2" xfId="13669" xr:uid="{00000000-0005-0000-0000-0000C5350000}"/>
    <cellStyle name="Normal 4 4 6 3 2 2" xfId="13670" xr:uid="{00000000-0005-0000-0000-0000C6350000}"/>
    <cellStyle name="Normal 4 4 6 3 2 2 2" xfId="13671" xr:uid="{00000000-0005-0000-0000-0000C7350000}"/>
    <cellStyle name="Normal 4 4 6 3 2 3" xfId="13672" xr:uid="{00000000-0005-0000-0000-0000C8350000}"/>
    <cellStyle name="Normal 4 4 6 3 2 4" xfId="13673" xr:uid="{00000000-0005-0000-0000-0000C9350000}"/>
    <cellStyle name="Normal 4 4 6 3 3" xfId="13674" xr:uid="{00000000-0005-0000-0000-0000CA350000}"/>
    <cellStyle name="Normal 4 4 6 3 3 2" xfId="13675" xr:uid="{00000000-0005-0000-0000-0000CB350000}"/>
    <cellStyle name="Normal 4 4 6 3 4" xfId="13676" xr:uid="{00000000-0005-0000-0000-0000CC350000}"/>
    <cellStyle name="Normal 4 4 6 3 5" xfId="13677" xr:uid="{00000000-0005-0000-0000-0000CD350000}"/>
    <cellStyle name="Normal 4 4 6 4" xfId="13678" xr:uid="{00000000-0005-0000-0000-0000CE350000}"/>
    <cellStyle name="Normal 4 4 6 4 2" xfId="13679" xr:uid="{00000000-0005-0000-0000-0000CF350000}"/>
    <cellStyle name="Normal 4 4 6 4 2 2" xfId="13680" xr:uid="{00000000-0005-0000-0000-0000D0350000}"/>
    <cellStyle name="Normal 4 4 6 4 2 3" xfId="13681" xr:uid="{00000000-0005-0000-0000-0000D1350000}"/>
    <cellStyle name="Normal 4 4 6 4 2 4" xfId="13682" xr:uid="{00000000-0005-0000-0000-0000D2350000}"/>
    <cellStyle name="Normal 4 4 6 4 3" xfId="13683" xr:uid="{00000000-0005-0000-0000-0000D3350000}"/>
    <cellStyle name="Normal 4 4 6 4 4" xfId="13684" xr:uid="{00000000-0005-0000-0000-0000D4350000}"/>
    <cellStyle name="Normal 4 4 6 4 5" xfId="13685" xr:uid="{00000000-0005-0000-0000-0000D5350000}"/>
    <cellStyle name="Normal 4 4 6 5" xfId="13686" xr:uid="{00000000-0005-0000-0000-0000D6350000}"/>
    <cellStyle name="Normal 4 4 6 5 2" xfId="13687" xr:uid="{00000000-0005-0000-0000-0000D7350000}"/>
    <cellStyle name="Normal 4 4 6 5 2 2" xfId="13688" xr:uid="{00000000-0005-0000-0000-0000D8350000}"/>
    <cellStyle name="Normal 4 4 6 5 2 3" xfId="13689" xr:uid="{00000000-0005-0000-0000-0000D9350000}"/>
    <cellStyle name="Normal 4 4 6 5 3" xfId="13690" xr:uid="{00000000-0005-0000-0000-0000DA350000}"/>
    <cellStyle name="Normal 4 4 6 5 4" xfId="13691" xr:uid="{00000000-0005-0000-0000-0000DB350000}"/>
    <cellStyle name="Normal 4 4 6 5 5" xfId="13692" xr:uid="{00000000-0005-0000-0000-0000DC350000}"/>
    <cellStyle name="Normal 4 4 6 6" xfId="13693" xr:uid="{00000000-0005-0000-0000-0000DD350000}"/>
    <cellStyle name="Normal 4 4 6 6 2" xfId="13694" xr:uid="{00000000-0005-0000-0000-0000DE350000}"/>
    <cellStyle name="Normal 4 4 6 6 3" xfId="13695" xr:uid="{00000000-0005-0000-0000-0000DF350000}"/>
    <cellStyle name="Normal 4 4 6 7" xfId="13696" xr:uid="{00000000-0005-0000-0000-0000E0350000}"/>
    <cellStyle name="Normal 4 4 6 8" xfId="13697" xr:uid="{00000000-0005-0000-0000-0000E1350000}"/>
    <cellStyle name="Normal 4 4 6 9" xfId="13698" xr:uid="{00000000-0005-0000-0000-0000E2350000}"/>
    <cellStyle name="Normal 4 4 7" xfId="13699" xr:uid="{00000000-0005-0000-0000-0000E3350000}"/>
    <cellStyle name="Normal 4 4 7 2" xfId="13700" xr:uid="{00000000-0005-0000-0000-0000E4350000}"/>
    <cellStyle name="Normal 4 4 7 2 2" xfId="13701" xr:uid="{00000000-0005-0000-0000-0000E5350000}"/>
    <cellStyle name="Normal 4 4 7 2 2 2" xfId="13702" xr:uid="{00000000-0005-0000-0000-0000E6350000}"/>
    <cellStyle name="Normal 4 4 7 2 2 2 2" xfId="13703" xr:uid="{00000000-0005-0000-0000-0000E7350000}"/>
    <cellStyle name="Normal 4 4 7 2 2 2 3" xfId="13704" xr:uid="{00000000-0005-0000-0000-0000E8350000}"/>
    <cellStyle name="Normal 4 4 7 2 2 2 4" xfId="13705" xr:uid="{00000000-0005-0000-0000-0000E9350000}"/>
    <cellStyle name="Normal 4 4 7 2 2 3" xfId="13706" xr:uid="{00000000-0005-0000-0000-0000EA350000}"/>
    <cellStyle name="Normal 4 4 7 2 2 4" xfId="13707" xr:uid="{00000000-0005-0000-0000-0000EB350000}"/>
    <cellStyle name="Normal 4 4 7 2 2 5" xfId="13708" xr:uid="{00000000-0005-0000-0000-0000EC350000}"/>
    <cellStyle name="Normal 4 4 7 2 3" xfId="13709" xr:uid="{00000000-0005-0000-0000-0000ED350000}"/>
    <cellStyle name="Normal 4 4 7 2 3 2" xfId="13710" xr:uid="{00000000-0005-0000-0000-0000EE350000}"/>
    <cellStyle name="Normal 4 4 7 2 3 2 2" xfId="13711" xr:uid="{00000000-0005-0000-0000-0000EF350000}"/>
    <cellStyle name="Normal 4 4 7 2 3 2 3" xfId="13712" xr:uid="{00000000-0005-0000-0000-0000F0350000}"/>
    <cellStyle name="Normal 4 4 7 2 3 3" xfId="13713" xr:uid="{00000000-0005-0000-0000-0000F1350000}"/>
    <cellStyle name="Normal 4 4 7 2 3 4" xfId="13714" xr:uid="{00000000-0005-0000-0000-0000F2350000}"/>
    <cellStyle name="Normal 4 4 7 2 3 5" xfId="13715" xr:uid="{00000000-0005-0000-0000-0000F3350000}"/>
    <cellStyle name="Normal 4 4 7 2 4" xfId="13716" xr:uid="{00000000-0005-0000-0000-0000F4350000}"/>
    <cellStyle name="Normal 4 4 7 2 4 2" xfId="13717" xr:uid="{00000000-0005-0000-0000-0000F5350000}"/>
    <cellStyle name="Normal 4 4 7 2 4 2 2" xfId="13718" xr:uid="{00000000-0005-0000-0000-0000F6350000}"/>
    <cellStyle name="Normal 4 4 7 2 4 2 3" xfId="13719" xr:uid="{00000000-0005-0000-0000-0000F7350000}"/>
    <cellStyle name="Normal 4 4 7 2 4 3" xfId="13720" xr:uid="{00000000-0005-0000-0000-0000F8350000}"/>
    <cellStyle name="Normal 4 4 7 2 4 4" xfId="13721" xr:uid="{00000000-0005-0000-0000-0000F9350000}"/>
    <cellStyle name="Normal 4 4 7 2 5" xfId="13722" xr:uid="{00000000-0005-0000-0000-0000FA350000}"/>
    <cellStyle name="Normal 4 4 7 2 5 2" xfId="13723" xr:uid="{00000000-0005-0000-0000-0000FB350000}"/>
    <cellStyle name="Normal 4 4 7 2 5 3" xfId="13724" xr:uid="{00000000-0005-0000-0000-0000FC350000}"/>
    <cellStyle name="Normal 4 4 7 2 6" xfId="13725" xr:uid="{00000000-0005-0000-0000-0000FD350000}"/>
    <cellStyle name="Normal 4 4 7 2 7" xfId="13726" xr:uid="{00000000-0005-0000-0000-0000FE350000}"/>
    <cellStyle name="Normal 4 4 7 2 8" xfId="13727" xr:uid="{00000000-0005-0000-0000-0000FF350000}"/>
    <cellStyle name="Normal 4 4 7 3" xfId="13728" xr:uid="{00000000-0005-0000-0000-000000360000}"/>
    <cellStyle name="Normal 4 4 7 3 2" xfId="13729" xr:uid="{00000000-0005-0000-0000-000001360000}"/>
    <cellStyle name="Normal 4 4 7 3 2 2" xfId="13730" xr:uid="{00000000-0005-0000-0000-000002360000}"/>
    <cellStyle name="Normal 4 4 7 3 2 2 2" xfId="13731" xr:uid="{00000000-0005-0000-0000-000003360000}"/>
    <cellStyle name="Normal 4 4 7 3 2 3" xfId="13732" xr:uid="{00000000-0005-0000-0000-000004360000}"/>
    <cellStyle name="Normal 4 4 7 3 2 4" xfId="13733" xr:uid="{00000000-0005-0000-0000-000005360000}"/>
    <cellStyle name="Normal 4 4 7 3 3" xfId="13734" xr:uid="{00000000-0005-0000-0000-000006360000}"/>
    <cellStyle name="Normal 4 4 7 3 3 2" xfId="13735" xr:uid="{00000000-0005-0000-0000-000007360000}"/>
    <cellStyle name="Normal 4 4 7 3 4" xfId="13736" xr:uid="{00000000-0005-0000-0000-000008360000}"/>
    <cellStyle name="Normal 4 4 7 3 5" xfId="13737" xr:uid="{00000000-0005-0000-0000-000009360000}"/>
    <cellStyle name="Normal 4 4 7 4" xfId="13738" xr:uid="{00000000-0005-0000-0000-00000A360000}"/>
    <cellStyle name="Normal 4 4 7 4 2" xfId="13739" xr:uid="{00000000-0005-0000-0000-00000B360000}"/>
    <cellStyle name="Normal 4 4 7 4 2 2" xfId="13740" xr:uid="{00000000-0005-0000-0000-00000C360000}"/>
    <cellStyle name="Normal 4 4 7 4 2 3" xfId="13741" xr:uid="{00000000-0005-0000-0000-00000D360000}"/>
    <cellStyle name="Normal 4 4 7 4 2 4" xfId="13742" xr:uid="{00000000-0005-0000-0000-00000E360000}"/>
    <cellStyle name="Normal 4 4 7 4 3" xfId="13743" xr:uid="{00000000-0005-0000-0000-00000F360000}"/>
    <cellStyle name="Normal 4 4 7 4 4" xfId="13744" xr:uid="{00000000-0005-0000-0000-000010360000}"/>
    <cellStyle name="Normal 4 4 7 4 5" xfId="13745" xr:uid="{00000000-0005-0000-0000-000011360000}"/>
    <cellStyle name="Normal 4 4 7 5" xfId="13746" xr:uid="{00000000-0005-0000-0000-000012360000}"/>
    <cellStyle name="Normal 4 4 7 5 2" xfId="13747" xr:uid="{00000000-0005-0000-0000-000013360000}"/>
    <cellStyle name="Normal 4 4 7 5 2 2" xfId="13748" xr:uid="{00000000-0005-0000-0000-000014360000}"/>
    <cellStyle name="Normal 4 4 7 5 2 3" xfId="13749" xr:uid="{00000000-0005-0000-0000-000015360000}"/>
    <cellStyle name="Normal 4 4 7 5 3" xfId="13750" xr:uid="{00000000-0005-0000-0000-000016360000}"/>
    <cellStyle name="Normal 4 4 7 5 4" xfId="13751" xr:uid="{00000000-0005-0000-0000-000017360000}"/>
    <cellStyle name="Normal 4 4 7 5 5" xfId="13752" xr:uid="{00000000-0005-0000-0000-000018360000}"/>
    <cellStyle name="Normal 4 4 7 6" xfId="13753" xr:uid="{00000000-0005-0000-0000-000019360000}"/>
    <cellStyle name="Normal 4 4 7 6 2" xfId="13754" xr:uid="{00000000-0005-0000-0000-00001A360000}"/>
    <cellStyle name="Normal 4 4 7 6 3" xfId="13755" xr:uid="{00000000-0005-0000-0000-00001B360000}"/>
    <cellStyle name="Normal 4 4 7 7" xfId="13756" xr:uid="{00000000-0005-0000-0000-00001C360000}"/>
    <cellStyle name="Normal 4 4 7 8" xfId="13757" xr:uid="{00000000-0005-0000-0000-00001D360000}"/>
    <cellStyle name="Normal 4 4 7 9" xfId="13758" xr:uid="{00000000-0005-0000-0000-00001E360000}"/>
    <cellStyle name="Normal 4 4 8" xfId="13759" xr:uid="{00000000-0005-0000-0000-00001F360000}"/>
    <cellStyle name="Normal 4 4 8 2" xfId="13760" xr:uid="{00000000-0005-0000-0000-000020360000}"/>
    <cellStyle name="Normal 4 4 8 2 2" xfId="13761" xr:uid="{00000000-0005-0000-0000-000021360000}"/>
    <cellStyle name="Normal 4 4 8 2 2 2" xfId="13762" xr:uid="{00000000-0005-0000-0000-000022360000}"/>
    <cellStyle name="Normal 4 4 8 2 2 2 2" xfId="13763" xr:uid="{00000000-0005-0000-0000-000023360000}"/>
    <cellStyle name="Normal 4 4 8 2 2 2 3" xfId="13764" xr:uid="{00000000-0005-0000-0000-000024360000}"/>
    <cellStyle name="Normal 4 4 8 2 2 2 4" xfId="13765" xr:uid="{00000000-0005-0000-0000-000025360000}"/>
    <cellStyle name="Normal 4 4 8 2 2 3" xfId="13766" xr:uid="{00000000-0005-0000-0000-000026360000}"/>
    <cellStyle name="Normal 4 4 8 2 2 4" xfId="13767" xr:uid="{00000000-0005-0000-0000-000027360000}"/>
    <cellStyle name="Normal 4 4 8 2 2 5" xfId="13768" xr:uid="{00000000-0005-0000-0000-000028360000}"/>
    <cellStyle name="Normal 4 4 8 2 3" xfId="13769" xr:uid="{00000000-0005-0000-0000-000029360000}"/>
    <cellStyle name="Normal 4 4 8 2 3 2" xfId="13770" xr:uid="{00000000-0005-0000-0000-00002A360000}"/>
    <cellStyle name="Normal 4 4 8 2 3 2 2" xfId="13771" xr:uid="{00000000-0005-0000-0000-00002B360000}"/>
    <cellStyle name="Normal 4 4 8 2 3 2 3" xfId="13772" xr:uid="{00000000-0005-0000-0000-00002C360000}"/>
    <cellStyle name="Normal 4 4 8 2 3 3" xfId="13773" xr:uid="{00000000-0005-0000-0000-00002D360000}"/>
    <cellStyle name="Normal 4 4 8 2 3 4" xfId="13774" xr:uid="{00000000-0005-0000-0000-00002E360000}"/>
    <cellStyle name="Normal 4 4 8 2 3 5" xfId="13775" xr:uid="{00000000-0005-0000-0000-00002F360000}"/>
    <cellStyle name="Normal 4 4 8 2 4" xfId="13776" xr:uid="{00000000-0005-0000-0000-000030360000}"/>
    <cellStyle name="Normal 4 4 8 2 4 2" xfId="13777" xr:uid="{00000000-0005-0000-0000-000031360000}"/>
    <cellStyle name="Normal 4 4 8 2 4 2 2" xfId="13778" xr:uid="{00000000-0005-0000-0000-000032360000}"/>
    <cellStyle name="Normal 4 4 8 2 4 2 3" xfId="13779" xr:uid="{00000000-0005-0000-0000-000033360000}"/>
    <cellStyle name="Normal 4 4 8 2 4 3" xfId="13780" xr:uid="{00000000-0005-0000-0000-000034360000}"/>
    <cellStyle name="Normal 4 4 8 2 4 4" xfId="13781" xr:uid="{00000000-0005-0000-0000-000035360000}"/>
    <cellStyle name="Normal 4 4 8 2 5" xfId="13782" xr:uid="{00000000-0005-0000-0000-000036360000}"/>
    <cellStyle name="Normal 4 4 8 2 5 2" xfId="13783" xr:uid="{00000000-0005-0000-0000-000037360000}"/>
    <cellStyle name="Normal 4 4 8 2 5 3" xfId="13784" xr:uid="{00000000-0005-0000-0000-000038360000}"/>
    <cellStyle name="Normal 4 4 8 2 6" xfId="13785" xr:uid="{00000000-0005-0000-0000-000039360000}"/>
    <cellStyle name="Normal 4 4 8 2 7" xfId="13786" xr:uid="{00000000-0005-0000-0000-00003A360000}"/>
    <cellStyle name="Normal 4 4 8 2 8" xfId="13787" xr:uid="{00000000-0005-0000-0000-00003B360000}"/>
    <cellStyle name="Normal 4 4 8 3" xfId="13788" xr:uid="{00000000-0005-0000-0000-00003C360000}"/>
    <cellStyle name="Normal 4 4 8 3 2" xfId="13789" xr:uid="{00000000-0005-0000-0000-00003D360000}"/>
    <cellStyle name="Normal 4 4 8 3 2 2" xfId="13790" xr:uid="{00000000-0005-0000-0000-00003E360000}"/>
    <cellStyle name="Normal 4 4 8 3 2 2 2" xfId="13791" xr:uid="{00000000-0005-0000-0000-00003F360000}"/>
    <cellStyle name="Normal 4 4 8 3 2 3" xfId="13792" xr:uid="{00000000-0005-0000-0000-000040360000}"/>
    <cellStyle name="Normal 4 4 8 3 2 4" xfId="13793" xr:uid="{00000000-0005-0000-0000-000041360000}"/>
    <cellStyle name="Normal 4 4 8 3 3" xfId="13794" xr:uid="{00000000-0005-0000-0000-000042360000}"/>
    <cellStyle name="Normal 4 4 8 3 3 2" xfId="13795" xr:uid="{00000000-0005-0000-0000-000043360000}"/>
    <cellStyle name="Normal 4 4 8 3 4" xfId="13796" xr:uid="{00000000-0005-0000-0000-000044360000}"/>
    <cellStyle name="Normal 4 4 8 3 5" xfId="13797" xr:uid="{00000000-0005-0000-0000-000045360000}"/>
    <cellStyle name="Normal 4 4 8 4" xfId="13798" xr:uid="{00000000-0005-0000-0000-000046360000}"/>
    <cellStyle name="Normal 4 4 8 4 2" xfId="13799" xr:uid="{00000000-0005-0000-0000-000047360000}"/>
    <cellStyle name="Normal 4 4 8 4 2 2" xfId="13800" xr:uid="{00000000-0005-0000-0000-000048360000}"/>
    <cellStyle name="Normal 4 4 8 4 2 3" xfId="13801" xr:uid="{00000000-0005-0000-0000-000049360000}"/>
    <cellStyle name="Normal 4 4 8 4 2 4" xfId="13802" xr:uid="{00000000-0005-0000-0000-00004A360000}"/>
    <cellStyle name="Normal 4 4 8 4 3" xfId="13803" xr:uid="{00000000-0005-0000-0000-00004B360000}"/>
    <cellStyle name="Normal 4 4 8 4 4" xfId="13804" xr:uid="{00000000-0005-0000-0000-00004C360000}"/>
    <cellStyle name="Normal 4 4 8 4 5" xfId="13805" xr:uid="{00000000-0005-0000-0000-00004D360000}"/>
    <cellStyle name="Normal 4 4 8 5" xfId="13806" xr:uid="{00000000-0005-0000-0000-00004E360000}"/>
    <cellStyle name="Normal 4 4 8 5 2" xfId="13807" xr:uid="{00000000-0005-0000-0000-00004F360000}"/>
    <cellStyle name="Normal 4 4 8 5 2 2" xfId="13808" xr:uid="{00000000-0005-0000-0000-000050360000}"/>
    <cellStyle name="Normal 4 4 8 5 2 3" xfId="13809" xr:uid="{00000000-0005-0000-0000-000051360000}"/>
    <cellStyle name="Normal 4 4 8 5 3" xfId="13810" xr:uid="{00000000-0005-0000-0000-000052360000}"/>
    <cellStyle name="Normal 4 4 8 5 4" xfId="13811" xr:uid="{00000000-0005-0000-0000-000053360000}"/>
    <cellStyle name="Normal 4 4 8 5 5" xfId="13812" xr:uid="{00000000-0005-0000-0000-000054360000}"/>
    <cellStyle name="Normal 4 4 8 6" xfId="13813" xr:uid="{00000000-0005-0000-0000-000055360000}"/>
    <cellStyle name="Normal 4 4 8 6 2" xfId="13814" xr:uid="{00000000-0005-0000-0000-000056360000}"/>
    <cellStyle name="Normal 4 4 8 6 3" xfId="13815" xr:uid="{00000000-0005-0000-0000-000057360000}"/>
    <cellStyle name="Normal 4 4 8 7" xfId="13816" xr:uid="{00000000-0005-0000-0000-000058360000}"/>
    <cellStyle name="Normal 4 4 8 8" xfId="13817" xr:uid="{00000000-0005-0000-0000-000059360000}"/>
    <cellStyle name="Normal 4 4 8 9" xfId="13818" xr:uid="{00000000-0005-0000-0000-00005A360000}"/>
    <cellStyle name="Normal 4 4 9" xfId="13819" xr:uid="{00000000-0005-0000-0000-00005B360000}"/>
    <cellStyle name="Normal 4 4 9 2" xfId="13820" xr:uid="{00000000-0005-0000-0000-00005C360000}"/>
    <cellStyle name="Normal 4 4 9 2 2" xfId="13821" xr:uid="{00000000-0005-0000-0000-00005D360000}"/>
    <cellStyle name="Normal 4 4 9 2 2 2" xfId="13822" xr:uid="{00000000-0005-0000-0000-00005E360000}"/>
    <cellStyle name="Normal 4 4 9 2 2 2 2" xfId="13823" xr:uid="{00000000-0005-0000-0000-00005F360000}"/>
    <cellStyle name="Normal 4 4 9 2 2 2 3" xfId="13824" xr:uid="{00000000-0005-0000-0000-000060360000}"/>
    <cellStyle name="Normal 4 4 9 2 2 2 4" xfId="13825" xr:uid="{00000000-0005-0000-0000-000061360000}"/>
    <cellStyle name="Normal 4 4 9 2 2 3" xfId="13826" xr:uid="{00000000-0005-0000-0000-000062360000}"/>
    <cellStyle name="Normal 4 4 9 2 2 4" xfId="13827" xr:uid="{00000000-0005-0000-0000-000063360000}"/>
    <cellStyle name="Normal 4 4 9 2 2 5" xfId="13828" xr:uid="{00000000-0005-0000-0000-000064360000}"/>
    <cellStyle name="Normal 4 4 9 2 3" xfId="13829" xr:uid="{00000000-0005-0000-0000-000065360000}"/>
    <cellStyle name="Normal 4 4 9 2 3 2" xfId="13830" xr:uid="{00000000-0005-0000-0000-000066360000}"/>
    <cellStyle name="Normal 4 4 9 2 3 2 2" xfId="13831" xr:uid="{00000000-0005-0000-0000-000067360000}"/>
    <cellStyle name="Normal 4 4 9 2 3 2 3" xfId="13832" xr:uid="{00000000-0005-0000-0000-000068360000}"/>
    <cellStyle name="Normal 4 4 9 2 3 3" xfId="13833" xr:uid="{00000000-0005-0000-0000-000069360000}"/>
    <cellStyle name="Normal 4 4 9 2 3 4" xfId="13834" xr:uid="{00000000-0005-0000-0000-00006A360000}"/>
    <cellStyle name="Normal 4 4 9 2 3 5" xfId="13835" xr:uid="{00000000-0005-0000-0000-00006B360000}"/>
    <cellStyle name="Normal 4 4 9 2 4" xfId="13836" xr:uid="{00000000-0005-0000-0000-00006C360000}"/>
    <cellStyle name="Normal 4 4 9 2 4 2" xfId="13837" xr:uid="{00000000-0005-0000-0000-00006D360000}"/>
    <cellStyle name="Normal 4 4 9 2 4 2 2" xfId="13838" xr:uid="{00000000-0005-0000-0000-00006E360000}"/>
    <cellStyle name="Normal 4 4 9 2 4 2 3" xfId="13839" xr:uid="{00000000-0005-0000-0000-00006F360000}"/>
    <cellStyle name="Normal 4 4 9 2 4 3" xfId="13840" xr:uid="{00000000-0005-0000-0000-000070360000}"/>
    <cellStyle name="Normal 4 4 9 2 4 4" xfId="13841" xr:uid="{00000000-0005-0000-0000-000071360000}"/>
    <cellStyle name="Normal 4 4 9 2 5" xfId="13842" xr:uid="{00000000-0005-0000-0000-000072360000}"/>
    <cellStyle name="Normal 4 4 9 2 5 2" xfId="13843" xr:uid="{00000000-0005-0000-0000-000073360000}"/>
    <cellStyle name="Normal 4 4 9 2 5 3" xfId="13844" xr:uid="{00000000-0005-0000-0000-000074360000}"/>
    <cellStyle name="Normal 4 4 9 2 6" xfId="13845" xr:uid="{00000000-0005-0000-0000-000075360000}"/>
    <cellStyle name="Normal 4 4 9 2 7" xfId="13846" xr:uid="{00000000-0005-0000-0000-000076360000}"/>
    <cellStyle name="Normal 4 4 9 2 8" xfId="13847" xr:uid="{00000000-0005-0000-0000-000077360000}"/>
    <cellStyle name="Normal 4 4 9 3" xfId="13848" xr:uid="{00000000-0005-0000-0000-000078360000}"/>
    <cellStyle name="Normal 4 4 9 3 2" xfId="13849" xr:uid="{00000000-0005-0000-0000-000079360000}"/>
    <cellStyle name="Normal 4 4 9 3 2 2" xfId="13850" xr:uid="{00000000-0005-0000-0000-00007A360000}"/>
    <cellStyle name="Normal 4 4 9 3 2 2 2" xfId="13851" xr:uid="{00000000-0005-0000-0000-00007B360000}"/>
    <cellStyle name="Normal 4 4 9 3 2 3" xfId="13852" xr:uid="{00000000-0005-0000-0000-00007C360000}"/>
    <cellStyle name="Normal 4 4 9 3 2 4" xfId="13853" xr:uid="{00000000-0005-0000-0000-00007D360000}"/>
    <cellStyle name="Normal 4 4 9 3 3" xfId="13854" xr:uid="{00000000-0005-0000-0000-00007E360000}"/>
    <cellStyle name="Normal 4 4 9 3 3 2" xfId="13855" xr:uid="{00000000-0005-0000-0000-00007F360000}"/>
    <cellStyle name="Normal 4 4 9 3 4" xfId="13856" xr:uid="{00000000-0005-0000-0000-000080360000}"/>
    <cellStyle name="Normal 4 4 9 3 5" xfId="13857" xr:uid="{00000000-0005-0000-0000-000081360000}"/>
    <cellStyle name="Normal 4 4 9 4" xfId="13858" xr:uid="{00000000-0005-0000-0000-000082360000}"/>
    <cellStyle name="Normal 4 4 9 4 2" xfId="13859" xr:uid="{00000000-0005-0000-0000-000083360000}"/>
    <cellStyle name="Normal 4 4 9 4 2 2" xfId="13860" xr:uid="{00000000-0005-0000-0000-000084360000}"/>
    <cellStyle name="Normal 4 4 9 4 2 3" xfId="13861" xr:uid="{00000000-0005-0000-0000-000085360000}"/>
    <cellStyle name="Normal 4 4 9 4 2 4" xfId="13862" xr:uid="{00000000-0005-0000-0000-000086360000}"/>
    <cellStyle name="Normal 4 4 9 4 3" xfId="13863" xr:uid="{00000000-0005-0000-0000-000087360000}"/>
    <cellStyle name="Normal 4 4 9 4 4" xfId="13864" xr:uid="{00000000-0005-0000-0000-000088360000}"/>
    <cellStyle name="Normal 4 4 9 4 5" xfId="13865" xr:uid="{00000000-0005-0000-0000-000089360000}"/>
    <cellStyle name="Normal 4 4 9 5" xfId="13866" xr:uid="{00000000-0005-0000-0000-00008A360000}"/>
    <cellStyle name="Normal 4 4 9 5 2" xfId="13867" xr:uid="{00000000-0005-0000-0000-00008B360000}"/>
    <cellStyle name="Normal 4 4 9 5 2 2" xfId="13868" xr:uid="{00000000-0005-0000-0000-00008C360000}"/>
    <cellStyle name="Normal 4 4 9 5 2 3" xfId="13869" xr:uid="{00000000-0005-0000-0000-00008D360000}"/>
    <cellStyle name="Normal 4 4 9 5 3" xfId="13870" xr:uid="{00000000-0005-0000-0000-00008E360000}"/>
    <cellStyle name="Normal 4 4 9 5 4" xfId="13871" xr:uid="{00000000-0005-0000-0000-00008F360000}"/>
    <cellStyle name="Normal 4 4 9 5 5" xfId="13872" xr:uid="{00000000-0005-0000-0000-000090360000}"/>
    <cellStyle name="Normal 4 4 9 6" xfId="13873" xr:uid="{00000000-0005-0000-0000-000091360000}"/>
    <cellStyle name="Normal 4 4 9 6 2" xfId="13874" xr:uid="{00000000-0005-0000-0000-000092360000}"/>
    <cellStyle name="Normal 4 4 9 6 3" xfId="13875" xr:uid="{00000000-0005-0000-0000-000093360000}"/>
    <cellStyle name="Normal 4 4 9 7" xfId="13876" xr:uid="{00000000-0005-0000-0000-000094360000}"/>
    <cellStyle name="Normal 4 4 9 8" xfId="13877" xr:uid="{00000000-0005-0000-0000-000095360000}"/>
    <cellStyle name="Normal 4 4 9 9" xfId="13878" xr:uid="{00000000-0005-0000-0000-000096360000}"/>
    <cellStyle name="Normal 4 5" xfId="13879" xr:uid="{00000000-0005-0000-0000-000097360000}"/>
    <cellStyle name="Normal 4 5 10" xfId="13880" xr:uid="{00000000-0005-0000-0000-000098360000}"/>
    <cellStyle name="Normal 4 5 10 2" xfId="13881" xr:uid="{00000000-0005-0000-0000-000099360000}"/>
    <cellStyle name="Normal 4 5 10 2 2" xfId="13882" xr:uid="{00000000-0005-0000-0000-00009A360000}"/>
    <cellStyle name="Normal 4 5 10 2 2 2" xfId="13883" xr:uid="{00000000-0005-0000-0000-00009B360000}"/>
    <cellStyle name="Normal 4 5 10 2 2 3" xfId="13884" xr:uid="{00000000-0005-0000-0000-00009C360000}"/>
    <cellStyle name="Normal 4 5 10 2 3" xfId="13885" xr:uid="{00000000-0005-0000-0000-00009D360000}"/>
    <cellStyle name="Normal 4 5 10 2 3 2" xfId="13886" xr:uid="{00000000-0005-0000-0000-00009E360000}"/>
    <cellStyle name="Normal 4 5 10 2 4" xfId="13887" xr:uid="{00000000-0005-0000-0000-00009F360000}"/>
    <cellStyle name="Normal 4 5 10 3" xfId="13888" xr:uid="{00000000-0005-0000-0000-0000A0360000}"/>
    <cellStyle name="Normal 4 5 10 3 2" xfId="13889" xr:uid="{00000000-0005-0000-0000-0000A1360000}"/>
    <cellStyle name="Normal 4 5 10 3 2 2" xfId="13890" xr:uid="{00000000-0005-0000-0000-0000A2360000}"/>
    <cellStyle name="Normal 4 5 10 3 3" xfId="13891" xr:uid="{00000000-0005-0000-0000-0000A3360000}"/>
    <cellStyle name="Normal 4 5 10 3 4" xfId="13892" xr:uid="{00000000-0005-0000-0000-0000A4360000}"/>
    <cellStyle name="Normal 4 5 10 4" xfId="13893" xr:uid="{00000000-0005-0000-0000-0000A5360000}"/>
    <cellStyle name="Normal 4 5 10 4 2" xfId="13894" xr:uid="{00000000-0005-0000-0000-0000A6360000}"/>
    <cellStyle name="Normal 4 5 10 4 3" xfId="13895" xr:uid="{00000000-0005-0000-0000-0000A7360000}"/>
    <cellStyle name="Normal 4 5 10 5" xfId="13896" xr:uid="{00000000-0005-0000-0000-0000A8360000}"/>
    <cellStyle name="Normal 4 5 10 6" xfId="13897" xr:uid="{00000000-0005-0000-0000-0000A9360000}"/>
    <cellStyle name="Normal 4 5 11" xfId="13898" xr:uid="{00000000-0005-0000-0000-0000AA360000}"/>
    <cellStyle name="Normal 4 5 11 2" xfId="13899" xr:uid="{00000000-0005-0000-0000-0000AB360000}"/>
    <cellStyle name="Normal 4 5 11 2 2" xfId="13900" xr:uid="{00000000-0005-0000-0000-0000AC360000}"/>
    <cellStyle name="Normal 4 5 11 2 2 2" xfId="13901" xr:uid="{00000000-0005-0000-0000-0000AD360000}"/>
    <cellStyle name="Normal 4 5 11 2 2 3" xfId="13902" xr:uid="{00000000-0005-0000-0000-0000AE360000}"/>
    <cellStyle name="Normal 4 5 11 2 3" xfId="13903" xr:uid="{00000000-0005-0000-0000-0000AF360000}"/>
    <cellStyle name="Normal 4 5 11 2 3 2" xfId="13904" xr:uid="{00000000-0005-0000-0000-0000B0360000}"/>
    <cellStyle name="Normal 4 5 11 2 4" xfId="13905" xr:uid="{00000000-0005-0000-0000-0000B1360000}"/>
    <cellStyle name="Normal 4 5 11 3" xfId="13906" xr:uid="{00000000-0005-0000-0000-0000B2360000}"/>
    <cellStyle name="Normal 4 5 11 3 2" xfId="13907" xr:uid="{00000000-0005-0000-0000-0000B3360000}"/>
    <cellStyle name="Normal 4 5 11 3 2 2" xfId="13908" xr:uid="{00000000-0005-0000-0000-0000B4360000}"/>
    <cellStyle name="Normal 4 5 11 3 3" xfId="13909" xr:uid="{00000000-0005-0000-0000-0000B5360000}"/>
    <cellStyle name="Normal 4 5 11 3 4" xfId="13910" xr:uid="{00000000-0005-0000-0000-0000B6360000}"/>
    <cellStyle name="Normal 4 5 11 4" xfId="13911" xr:uid="{00000000-0005-0000-0000-0000B7360000}"/>
    <cellStyle name="Normal 4 5 11 4 2" xfId="13912" xr:uid="{00000000-0005-0000-0000-0000B8360000}"/>
    <cellStyle name="Normal 4 5 11 4 3" xfId="13913" xr:uid="{00000000-0005-0000-0000-0000B9360000}"/>
    <cellStyle name="Normal 4 5 11 5" xfId="13914" xr:uid="{00000000-0005-0000-0000-0000BA360000}"/>
    <cellStyle name="Normal 4 5 11 6" xfId="13915" xr:uid="{00000000-0005-0000-0000-0000BB360000}"/>
    <cellStyle name="Normal 4 5 12" xfId="13916" xr:uid="{00000000-0005-0000-0000-0000BC360000}"/>
    <cellStyle name="Normal 4 5 12 2" xfId="13917" xr:uid="{00000000-0005-0000-0000-0000BD360000}"/>
    <cellStyle name="Normal 4 5 12 2 2" xfId="13918" xr:uid="{00000000-0005-0000-0000-0000BE360000}"/>
    <cellStyle name="Normal 4 5 12 2 2 2" xfId="13919" xr:uid="{00000000-0005-0000-0000-0000BF360000}"/>
    <cellStyle name="Normal 4 5 12 2 3" xfId="13920" xr:uid="{00000000-0005-0000-0000-0000C0360000}"/>
    <cellStyle name="Normal 4 5 12 2 4" xfId="13921" xr:uid="{00000000-0005-0000-0000-0000C1360000}"/>
    <cellStyle name="Normal 4 5 12 3" xfId="13922" xr:uid="{00000000-0005-0000-0000-0000C2360000}"/>
    <cellStyle name="Normal 4 5 12 3 2" xfId="13923" xr:uid="{00000000-0005-0000-0000-0000C3360000}"/>
    <cellStyle name="Normal 4 5 12 3 2 2" xfId="13924" xr:uid="{00000000-0005-0000-0000-0000C4360000}"/>
    <cellStyle name="Normal 4 5 12 3 3" xfId="13925" xr:uid="{00000000-0005-0000-0000-0000C5360000}"/>
    <cellStyle name="Normal 4 5 12 3 4" xfId="13926" xr:uid="{00000000-0005-0000-0000-0000C6360000}"/>
    <cellStyle name="Normal 4 5 12 4" xfId="13927" xr:uid="{00000000-0005-0000-0000-0000C7360000}"/>
    <cellStyle name="Normal 4 5 12 4 2" xfId="13928" xr:uid="{00000000-0005-0000-0000-0000C8360000}"/>
    <cellStyle name="Normal 4 5 12 5" xfId="13929" xr:uid="{00000000-0005-0000-0000-0000C9360000}"/>
    <cellStyle name="Normal 4 5 12 6" xfId="13930" xr:uid="{00000000-0005-0000-0000-0000CA360000}"/>
    <cellStyle name="Normal 4 5 13" xfId="13931" xr:uid="{00000000-0005-0000-0000-0000CB360000}"/>
    <cellStyle name="Normal 4 5 13 2" xfId="13932" xr:uid="{00000000-0005-0000-0000-0000CC360000}"/>
    <cellStyle name="Normal 4 5 13 2 2" xfId="13933" xr:uid="{00000000-0005-0000-0000-0000CD360000}"/>
    <cellStyle name="Normal 4 5 13 2 2 2" xfId="13934" xr:uid="{00000000-0005-0000-0000-0000CE360000}"/>
    <cellStyle name="Normal 4 5 13 2 3" xfId="13935" xr:uid="{00000000-0005-0000-0000-0000CF360000}"/>
    <cellStyle name="Normal 4 5 13 3" xfId="13936" xr:uid="{00000000-0005-0000-0000-0000D0360000}"/>
    <cellStyle name="Normal 4 5 13 3 2" xfId="13937" xr:uid="{00000000-0005-0000-0000-0000D1360000}"/>
    <cellStyle name="Normal 4 5 13 3 2 2" xfId="13938" xr:uid="{00000000-0005-0000-0000-0000D2360000}"/>
    <cellStyle name="Normal 4 5 13 3 3" xfId="13939" xr:uid="{00000000-0005-0000-0000-0000D3360000}"/>
    <cellStyle name="Normal 4 5 13 4" xfId="13940" xr:uid="{00000000-0005-0000-0000-0000D4360000}"/>
    <cellStyle name="Normal 4 5 13 4 2" xfId="13941" xr:uid="{00000000-0005-0000-0000-0000D5360000}"/>
    <cellStyle name="Normal 4 5 13 5" xfId="13942" xr:uid="{00000000-0005-0000-0000-0000D6360000}"/>
    <cellStyle name="Normal 4 5 13 6" xfId="13943" xr:uid="{00000000-0005-0000-0000-0000D7360000}"/>
    <cellStyle name="Normal 4 5 14" xfId="13944" xr:uid="{00000000-0005-0000-0000-0000D8360000}"/>
    <cellStyle name="Normal 4 5 14 2" xfId="13945" xr:uid="{00000000-0005-0000-0000-0000D9360000}"/>
    <cellStyle name="Normal 4 5 14 2 2" xfId="13946" xr:uid="{00000000-0005-0000-0000-0000DA360000}"/>
    <cellStyle name="Normal 4 5 14 2 2 2" xfId="13947" xr:uid="{00000000-0005-0000-0000-0000DB360000}"/>
    <cellStyle name="Normal 4 5 14 2 3" xfId="13948" xr:uid="{00000000-0005-0000-0000-0000DC360000}"/>
    <cellStyle name="Normal 4 5 14 3" xfId="13949" xr:uid="{00000000-0005-0000-0000-0000DD360000}"/>
    <cellStyle name="Normal 4 5 14 3 2" xfId="13950" xr:uid="{00000000-0005-0000-0000-0000DE360000}"/>
    <cellStyle name="Normal 4 5 14 3 2 2" xfId="13951" xr:uid="{00000000-0005-0000-0000-0000DF360000}"/>
    <cellStyle name="Normal 4 5 14 3 3" xfId="13952" xr:uid="{00000000-0005-0000-0000-0000E0360000}"/>
    <cellStyle name="Normal 4 5 14 4" xfId="13953" xr:uid="{00000000-0005-0000-0000-0000E1360000}"/>
    <cellStyle name="Normal 4 5 14 4 2" xfId="13954" xr:uid="{00000000-0005-0000-0000-0000E2360000}"/>
    <cellStyle name="Normal 4 5 14 5" xfId="13955" xr:uid="{00000000-0005-0000-0000-0000E3360000}"/>
    <cellStyle name="Normal 4 5 14 6" xfId="13956" xr:uid="{00000000-0005-0000-0000-0000E4360000}"/>
    <cellStyle name="Normal 4 5 15" xfId="13957" xr:uid="{00000000-0005-0000-0000-0000E5360000}"/>
    <cellStyle name="Normal 4 5 15 2" xfId="13958" xr:uid="{00000000-0005-0000-0000-0000E6360000}"/>
    <cellStyle name="Normal 4 5 15 2 2" xfId="13959" xr:uid="{00000000-0005-0000-0000-0000E7360000}"/>
    <cellStyle name="Normal 4 5 15 2 2 2" xfId="13960" xr:uid="{00000000-0005-0000-0000-0000E8360000}"/>
    <cellStyle name="Normal 4 5 15 2 3" xfId="13961" xr:uid="{00000000-0005-0000-0000-0000E9360000}"/>
    <cellStyle name="Normal 4 5 15 3" xfId="13962" xr:uid="{00000000-0005-0000-0000-0000EA360000}"/>
    <cellStyle name="Normal 4 5 15 3 2" xfId="13963" xr:uid="{00000000-0005-0000-0000-0000EB360000}"/>
    <cellStyle name="Normal 4 5 15 3 2 2" xfId="13964" xr:uid="{00000000-0005-0000-0000-0000EC360000}"/>
    <cellStyle name="Normal 4 5 15 3 3" xfId="13965" xr:uid="{00000000-0005-0000-0000-0000ED360000}"/>
    <cellStyle name="Normal 4 5 15 4" xfId="13966" xr:uid="{00000000-0005-0000-0000-0000EE360000}"/>
    <cellStyle name="Normal 4 5 15 4 2" xfId="13967" xr:uid="{00000000-0005-0000-0000-0000EF360000}"/>
    <cellStyle name="Normal 4 5 15 5" xfId="13968" xr:uid="{00000000-0005-0000-0000-0000F0360000}"/>
    <cellStyle name="Normal 4 5 15 6" xfId="13969" xr:uid="{00000000-0005-0000-0000-0000F1360000}"/>
    <cellStyle name="Normal 4 5 16" xfId="13970" xr:uid="{00000000-0005-0000-0000-0000F2360000}"/>
    <cellStyle name="Normal 4 5 16 2" xfId="13971" xr:uid="{00000000-0005-0000-0000-0000F3360000}"/>
    <cellStyle name="Normal 4 5 16 2 2" xfId="13972" xr:uid="{00000000-0005-0000-0000-0000F4360000}"/>
    <cellStyle name="Normal 4 5 16 3" xfId="13973" xr:uid="{00000000-0005-0000-0000-0000F5360000}"/>
    <cellStyle name="Normal 4 5 17" xfId="13974" xr:uid="{00000000-0005-0000-0000-0000F6360000}"/>
    <cellStyle name="Normal 4 5 17 2" xfId="13975" xr:uid="{00000000-0005-0000-0000-0000F7360000}"/>
    <cellStyle name="Normal 4 5 17 2 2" xfId="13976" xr:uid="{00000000-0005-0000-0000-0000F8360000}"/>
    <cellStyle name="Normal 4 5 17 3" xfId="13977" xr:uid="{00000000-0005-0000-0000-0000F9360000}"/>
    <cellStyle name="Normal 4 5 18" xfId="13978" xr:uid="{00000000-0005-0000-0000-0000FA360000}"/>
    <cellStyle name="Normal 4 5 18 2" xfId="13979" xr:uid="{00000000-0005-0000-0000-0000FB360000}"/>
    <cellStyle name="Normal 4 5 19" xfId="13980" xr:uid="{00000000-0005-0000-0000-0000FC360000}"/>
    <cellStyle name="Normal 4 5 2" xfId="13981" xr:uid="{00000000-0005-0000-0000-0000FD360000}"/>
    <cellStyle name="Normal 4 5 2 10" xfId="13982" xr:uid="{00000000-0005-0000-0000-0000FE360000}"/>
    <cellStyle name="Normal 4 5 2 2" xfId="13983" xr:uid="{00000000-0005-0000-0000-0000FF360000}"/>
    <cellStyle name="Normal 4 5 2 2 2" xfId="13984" xr:uid="{00000000-0005-0000-0000-000000370000}"/>
    <cellStyle name="Normal 4 5 2 2 2 2" xfId="13985" xr:uid="{00000000-0005-0000-0000-000001370000}"/>
    <cellStyle name="Normal 4 5 2 2 2 2 2" xfId="13986" xr:uid="{00000000-0005-0000-0000-000002370000}"/>
    <cellStyle name="Normal 4 5 2 2 2 2 2 2" xfId="13987" xr:uid="{00000000-0005-0000-0000-000003370000}"/>
    <cellStyle name="Normal 4 5 2 2 2 2 2 3" xfId="13988" xr:uid="{00000000-0005-0000-0000-000004370000}"/>
    <cellStyle name="Normal 4 5 2 2 2 2 3" xfId="13989" xr:uid="{00000000-0005-0000-0000-000005370000}"/>
    <cellStyle name="Normal 4 5 2 2 2 2 4" xfId="13990" xr:uid="{00000000-0005-0000-0000-000006370000}"/>
    <cellStyle name="Normal 4 5 2 2 2 2 5" xfId="13991" xr:uid="{00000000-0005-0000-0000-000007370000}"/>
    <cellStyle name="Normal 4 5 2 2 2 3" xfId="13992" xr:uid="{00000000-0005-0000-0000-000008370000}"/>
    <cellStyle name="Normal 4 5 2 2 2 3 2" xfId="13993" xr:uid="{00000000-0005-0000-0000-000009370000}"/>
    <cellStyle name="Normal 4 5 2 2 2 3 2 2" xfId="13994" xr:uid="{00000000-0005-0000-0000-00000A370000}"/>
    <cellStyle name="Normal 4 5 2 2 2 3 2 3" xfId="13995" xr:uid="{00000000-0005-0000-0000-00000B370000}"/>
    <cellStyle name="Normal 4 5 2 2 2 3 3" xfId="13996" xr:uid="{00000000-0005-0000-0000-00000C370000}"/>
    <cellStyle name="Normal 4 5 2 2 2 3 4" xfId="13997" xr:uid="{00000000-0005-0000-0000-00000D370000}"/>
    <cellStyle name="Normal 4 5 2 2 2 4" xfId="13998" xr:uid="{00000000-0005-0000-0000-00000E370000}"/>
    <cellStyle name="Normal 4 5 2 2 2 4 2" xfId="13999" xr:uid="{00000000-0005-0000-0000-00000F370000}"/>
    <cellStyle name="Normal 4 5 2 2 2 4 2 2" xfId="14000" xr:uid="{00000000-0005-0000-0000-000010370000}"/>
    <cellStyle name="Normal 4 5 2 2 2 4 2 3" xfId="14001" xr:uid="{00000000-0005-0000-0000-000011370000}"/>
    <cellStyle name="Normal 4 5 2 2 2 4 3" xfId="14002" xr:uid="{00000000-0005-0000-0000-000012370000}"/>
    <cellStyle name="Normal 4 5 2 2 2 4 4" xfId="14003" xr:uid="{00000000-0005-0000-0000-000013370000}"/>
    <cellStyle name="Normal 4 5 2 2 2 5" xfId="14004" xr:uid="{00000000-0005-0000-0000-000014370000}"/>
    <cellStyle name="Normal 4 5 2 2 2 5 2" xfId="14005" xr:uid="{00000000-0005-0000-0000-000015370000}"/>
    <cellStyle name="Normal 4 5 2 2 2 5 3" xfId="14006" xr:uid="{00000000-0005-0000-0000-000016370000}"/>
    <cellStyle name="Normal 4 5 2 2 2 6" xfId="14007" xr:uid="{00000000-0005-0000-0000-000017370000}"/>
    <cellStyle name="Normal 4 5 2 2 2 7" xfId="14008" xr:uid="{00000000-0005-0000-0000-000018370000}"/>
    <cellStyle name="Normal 4 5 2 2 2 8" xfId="14009" xr:uid="{00000000-0005-0000-0000-000019370000}"/>
    <cellStyle name="Normal 4 5 2 2 3" xfId="14010" xr:uid="{00000000-0005-0000-0000-00001A370000}"/>
    <cellStyle name="Normal 4 5 2 2 3 2" xfId="14011" xr:uid="{00000000-0005-0000-0000-00001B370000}"/>
    <cellStyle name="Normal 4 5 2 2 3 2 2" xfId="14012" xr:uid="{00000000-0005-0000-0000-00001C370000}"/>
    <cellStyle name="Normal 4 5 2 2 3 2 3" xfId="14013" xr:uid="{00000000-0005-0000-0000-00001D370000}"/>
    <cellStyle name="Normal 4 5 2 2 3 3" xfId="14014" xr:uid="{00000000-0005-0000-0000-00001E370000}"/>
    <cellStyle name="Normal 4 5 2 2 3 4" xfId="14015" xr:uid="{00000000-0005-0000-0000-00001F370000}"/>
    <cellStyle name="Normal 4 5 2 2 3 5" xfId="14016" xr:uid="{00000000-0005-0000-0000-000020370000}"/>
    <cellStyle name="Normal 4 5 2 2 4" xfId="14017" xr:uid="{00000000-0005-0000-0000-000021370000}"/>
    <cellStyle name="Normal 4 5 2 2 4 2" xfId="14018" xr:uid="{00000000-0005-0000-0000-000022370000}"/>
    <cellStyle name="Normal 4 5 2 2 4 2 2" xfId="14019" xr:uid="{00000000-0005-0000-0000-000023370000}"/>
    <cellStyle name="Normal 4 5 2 2 4 2 3" xfId="14020" xr:uid="{00000000-0005-0000-0000-000024370000}"/>
    <cellStyle name="Normal 4 5 2 2 4 3" xfId="14021" xr:uid="{00000000-0005-0000-0000-000025370000}"/>
    <cellStyle name="Normal 4 5 2 2 4 4" xfId="14022" xr:uid="{00000000-0005-0000-0000-000026370000}"/>
    <cellStyle name="Normal 4 5 2 2 5" xfId="14023" xr:uid="{00000000-0005-0000-0000-000027370000}"/>
    <cellStyle name="Normal 4 5 2 2 5 2" xfId="14024" xr:uid="{00000000-0005-0000-0000-000028370000}"/>
    <cellStyle name="Normal 4 5 2 2 5 2 2" xfId="14025" xr:uid="{00000000-0005-0000-0000-000029370000}"/>
    <cellStyle name="Normal 4 5 2 2 5 2 3" xfId="14026" xr:uid="{00000000-0005-0000-0000-00002A370000}"/>
    <cellStyle name="Normal 4 5 2 2 5 3" xfId="14027" xr:uid="{00000000-0005-0000-0000-00002B370000}"/>
    <cellStyle name="Normal 4 5 2 2 5 4" xfId="14028" xr:uid="{00000000-0005-0000-0000-00002C370000}"/>
    <cellStyle name="Normal 4 5 2 2 6" xfId="14029" xr:uid="{00000000-0005-0000-0000-00002D370000}"/>
    <cellStyle name="Normal 4 5 2 2 6 2" xfId="14030" xr:uid="{00000000-0005-0000-0000-00002E370000}"/>
    <cellStyle name="Normal 4 5 2 2 6 3" xfId="14031" xr:uid="{00000000-0005-0000-0000-00002F370000}"/>
    <cellStyle name="Normal 4 5 2 2 7" xfId="14032" xr:uid="{00000000-0005-0000-0000-000030370000}"/>
    <cellStyle name="Normal 4 5 2 2 8" xfId="14033" xr:uid="{00000000-0005-0000-0000-000031370000}"/>
    <cellStyle name="Normal 4 5 2 2 9" xfId="14034" xr:uid="{00000000-0005-0000-0000-000032370000}"/>
    <cellStyle name="Normal 4 5 2 3" xfId="14035" xr:uid="{00000000-0005-0000-0000-000033370000}"/>
    <cellStyle name="Normal 4 5 2 3 2" xfId="14036" xr:uid="{00000000-0005-0000-0000-000034370000}"/>
    <cellStyle name="Normal 4 5 2 3 2 2" xfId="14037" xr:uid="{00000000-0005-0000-0000-000035370000}"/>
    <cellStyle name="Normal 4 5 2 3 2 2 2" xfId="14038" xr:uid="{00000000-0005-0000-0000-000036370000}"/>
    <cellStyle name="Normal 4 5 2 3 2 2 3" xfId="14039" xr:uid="{00000000-0005-0000-0000-000037370000}"/>
    <cellStyle name="Normal 4 5 2 3 2 2 4" xfId="14040" xr:uid="{00000000-0005-0000-0000-000038370000}"/>
    <cellStyle name="Normal 4 5 2 3 2 3" xfId="14041" xr:uid="{00000000-0005-0000-0000-000039370000}"/>
    <cellStyle name="Normal 4 5 2 3 2 4" xfId="14042" xr:uid="{00000000-0005-0000-0000-00003A370000}"/>
    <cellStyle name="Normal 4 5 2 3 2 5" xfId="14043" xr:uid="{00000000-0005-0000-0000-00003B370000}"/>
    <cellStyle name="Normal 4 5 2 3 3" xfId="14044" xr:uid="{00000000-0005-0000-0000-00003C370000}"/>
    <cellStyle name="Normal 4 5 2 3 3 2" xfId="14045" xr:uid="{00000000-0005-0000-0000-00003D370000}"/>
    <cellStyle name="Normal 4 5 2 3 3 2 2" xfId="14046" xr:uid="{00000000-0005-0000-0000-00003E370000}"/>
    <cellStyle name="Normal 4 5 2 3 3 2 3" xfId="14047" xr:uid="{00000000-0005-0000-0000-00003F370000}"/>
    <cellStyle name="Normal 4 5 2 3 3 3" xfId="14048" xr:uid="{00000000-0005-0000-0000-000040370000}"/>
    <cellStyle name="Normal 4 5 2 3 3 4" xfId="14049" xr:uid="{00000000-0005-0000-0000-000041370000}"/>
    <cellStyle name="Normal 4 5 2 3 3 5" xfId="14050" xr:uid="{00000000-0005-0000-0000-000042370000}"/>
    <cellStyle name="Normal 4 5 2 3 4" xfId="14051" xr:uid="{00000000-0005-0000-0000-000043370000}"/>
    <cellStyle name="Normal 4 5 2 3 4 2" xfId="14052" xr:uid="{00000000-0005-0000-0000-000044370000}"/>
    <cellStyle name="Normal 4 5 2 3 4 2 2" xfId="14053" xr:uid="{00000000-0005-0000-0000-000045370000}"/>
    <cellStyle name="Normal 4 5 2 3 4 2 3" xfId="14054" xr:uid="{00000000-0005-0000-0000-000046370000}"/>
    <cellStyle name="Normal 4 5 2 3 4 3" xfId="14055" xr:uid="{00000000-0005-0000-0000-000047370000}"/>
    <cellStyle name="Normal 4 5 2 3 4 4" xfId="14056" xr:uid="{00000000-0005-0000-0000-000048370000}"/>
    <cellStyle name="Normal 4 5 2 3 5" xfId="14057" xr:uid="{00000000-0005-0000-0000-000049370000}"/>
    <cellStyle name="Normal 4 5 2 3 5 2" xfId="14058" xr:uid="{00000000-0005-0000-0000-00004A370000}"/>
    <cellStyle name="Normal 4 5 2 3 5 3" xfId="14059" xr:uid="{00000000-0005-0000-0000-00004B370000}"/>
    <cellStyle name="Normal 4 5 2 3 6" xfId="14060" xr:uid="{00000000-0005-0000-0000-00004C370000}"/>
    <cellStyle name="Normal 4 5 2 3 7" xfId="14061" xr:uid="{00000000-0005-0000-0000-00004D370000}"/>
    <cellStyle name="Normal 4 5 2 3 8" xfId="14062" xr:uid="{00000000-0005-0000-0000-00004E370000}"/>
    <cellStyle name="Normal 4 5 2 4" xfId="14063" xr:uid="{00000000-0005-0000-0000-00004F370000}"/>
    <cellStyle name="Normal 4 5 2 4 2" xfId="14064" xr:uid="{00000000-0005-0000-0000-000050370000}"/>
    <cellStyle name="Normal 4 5 2 4 2 2" xfId="14065" xr:uid="{00000000-0005-0000-0000-000051370000}"/>
    <cellStyle name="Normal 4 5 2 4 2 3" xfId="14066" xr:uid="{00000000-0005-0000-0000-000052370000}"/>
    <cellStyle name="Normal 4 5 2 4 2 4" xfId="14067" xr:uid="{00000000-0005-0000-0000-000053370000}"/>
    <cellStyle name="Normal 4 5 2 4 3" xfId="14068" xr:uid="{00000000-0005-0000-0000-000054370000}"/>
    <cellStyle name="Normal 4 5 2 4 4" xfId="14069" xr:uid="{00000000-0005-0000-0000-000055370000}"/>
    <cellStyle name="Normal 4 5 2 4 5" xfId="14070" xr:uid="{00000000-0005-0000-0000-000056370000}"/>
    <cellStyle name="Normal 4 5 2 5" xfId="14071" xr:uid="{00000000-0005-0000-0000-000057370000}"/>
    <cellStyle name="Normal 4 5 2 5 2" xfId="14072" xr:uid="{00000000-0005-0000-0000-000058370000}"/>
    <cellStyle name="Normal 4 5 2 5 2 2" xfId="14073" xr:uid="{00000000-0005-0000-0000-000059370000}"/>
    <cellStyle name="Normal 4 5 2 5 2 3" xfId="14074" xr:uid="{00000000-0005-0000-0000-00005A370000}"/>
    <cellStyle name="Normal 4 5 2 5 3" xfId="14075" xr:uid="{00000000-0005-0000-0000-00005B370000}"/>
    <cellStyle name="Normal 4 5 2 5 4" xfId="14076" xr:uid="{00000000-0005-0000-0000-00005C370000}"/>
    <cellStyle name="Normal 4 5 2 5 5" xfId="14077" xr:uid="{00000000-0005-0000-0000-00005D370000}"/>
    <cellStyle name="Normal 4 5 2 6" xfId="14078" xr:uid="{00000000-0005-0000-0000-00005E370000}"/>
    <cellStyle name="Normal 4 5 2 6 2" xfId="14079" xr:uid="{00000000-0005-0000-0000-00005F370000}"/>
    <cellStyle name="Normal 4 5 2 6 2 2" xfId="14080" xr:uid="{00000000-0005-0000-0000-000060370000}"/>
    <cellStyle name="Normal 4 5 2 6 2 3" xfId="14081" xr:uid="{00000000-0005-0000-0000-000061370000}"/>
    <cellStyle name="Normal 4 5 2 6 3" xfId="14082" xr:uid="{00000000-0005-0000-0000-000062370000}"/>
    <cellStyle name="Normal 4 5 2 6 4" xfId="14083" xr:uid="{00000000-0005-0000-0000-000063370000}"/>
    <cellStyle name="Normal 4 5 2 7" xfId="14084" xr:uid="{00000000-0005-0000-0000-000064370000}"/>
    <cellStyle name="Normal 4 5 2 7 2" xfId="14085" xr:uid="{00000000-0005-0000-0000-000065370000}"/>
    <cellStyle name="Normal 4 5 2 7 3" xfId="14086" xr:uid="{00000000-0005-0000-0000-000066370000}"/>
    <cellStyle name="Normal 4 5 2 8" xfId="14087" xr:uid="{00000000-0005-0000-0000-000067370000}"/>
    <cellStyle name="Normal 4 5 2 9" xfId="14088" xr:uid="{00000000-0005-0000-0000-000068370000}"/>
    <cellStyle name="Normal 4 5 20" xfId="14089" xr:uid="{00000000-0005-0000-0000-000069370000}"/>
    <cellStyle name="Normal 4 5 21" xfId="14090" xr:uid="{00000000-0005-0000-0000-00006A370000}"/>
    <cellStyle name="Normal 4 5 22" xfId="43991" xr:uid="{00000000-0005-0000-0000-00006B370000}"/>
    <cellStyle name="Normal 4 5 3" xfId="14091" xr:uid="{00000000-0005-0000-0000-00006C370000}"/>
    <cellStyle name="Normal 4 5 3 10" xfId="14092" xr:uid="{00000000-0005-0000-0000-00006D370000}"/>
    <cellStyle name="Normal 4 5 3 2" xfId="14093" xr:uid="{00000000-0005-0000-0000-00006E370000}"/>
    <cellStyle name="Normal 4 5 3 2 2" xfId="14094" xr:uid="{00000000-0005-0000-0000-00006F370000}"/>
    <cellStyle name="Normal 4 5 3 2 2 2" xfId="14095" xr:uid="{00000000-0005-0000-0000-000070370000}"/>
    <cellStyle name="Normal 4 5 3 2 2 2 2" xfId="14096" xr:uid="{00000000-0005-0000-0000-000071370000}"/>
    <cellStyle name="Normal 4 5 3 2 2 2 2 2" xfId="14097" xr:uid="{00000000-0005-0000-0000-000072370000}"/>
    <cellStyle name="Normal 4 5 3 2 2 2 2 3" xfId="14098" xr:uid="{00000000-0005-0000-0000-000073370000}"/>
    <cellStyle name="Normal 4 5 3 2 2 2 3" xfId="14099" xr:uid="{00000000-0005-0000-0000-000074370000}"/>
    <cellStyle name="Normal 4 5 3 2 2 2 4" xfId="14100" xr:uid="{00000000-0005-0000-0000-000075370000}"/>
    <cellStyle name="Normal 4 5 3 2 2 2 5" xfId="14101" xr:uid="{00000000-0005-0000-0000-000076370000}"/>
    <cellStyle name="Normal 4 5 3 2 2 3" xfId="14102" xr:uid="{00000000-0005-0000-0000-000077370000}"/>
    <cellStyle name="Normal 4 5 3 2 2 3 2" xfId="14103" xr:uid="{00000000-0005-0000-0000-000078370000}"/>
    <cellStyle name="Normal 4 5 3 2 2 3 2 2" xfId="14104" xr:uid="{00000000-0005-0000-0000-000079370000}"/>
    <cellStyle name="Normal 4 5 3 2 2 3 2 3" xfId="14105" xr:uid="{00000000-0005-0000-0000-00007A370000}"/>
    <cellStyle name="Normal 4 5 3 2 2 3 3" xfId="14106" xr:uid="{00000000-0005-0000-0000-00007B370000}"/>
    <cellStyle name="Normal 4 5 3 2 2 3 4" xfId="14107" xr:uid="{00000000-0005-0000-0000-00007C370000}"/>
    <cellStyle name="Normal 4 5 3 2 2 4" xfId="14108" xr:uid="{00000000-0005-0000-0000-00007D370000}"/>
    <cellStyle name="Normal 4 5 3 2 2 4 2" xfId="14109" xr:uid="{00000000-0005-0000-0000-00007E370000}"/>
    <cellStyle name="Normal 4 5 3 2 2 4 2 2" xfId="14110" xr:uid="{00000000-0005-0000-0000-00007F370000}"/>
    <cellStyle name="Normal 4 5 3 2 2 4 2 3" xfId="14111" xr:uid="{00000000-0005-0000-0000-000080370000}"/>
    <cellStyle name="Normal 4 5 3 2 2 4 3" xfId="14112" xr:uid="{00000000-0005-0000-0000-000081370000}"/>
    <cellStyle name="Normal 4 5 3 2 2 4 4" xfId="14113" xr:uid="{00000000-0005-0000-0000-000082370000}"/>
    <cellStyle name="Normal 4 5 3 2 2 5" xfId="14114" xr:uid="{00000000-0005-0000-0000-000083370000}"/>
    <cellStyle name="Normal 4 5 3 2 2 5 2" xfId="14115" xr:uid="{00000000-0005-0000-0000-000084370000}"/>
    <cellStyle name="Normal 4 5 3 2 2 5 3" xfId="14116" xr:uid="{00000000-0005-0000-0000-000085370000}"/>
    <cellStyle name="Normal 4 5 3 2 2 6" xfId="14117" xr:uid="{00000000-0005-0000-0000-000086370000}"/>
    <cellStyle name="Normal 4 5 3 2 2 7" xfId="14118" xr:uid="{00000000-0005-0000-0000-000087370000}"/>
    <cellStyle name="Normal 4 5 3 2 2 8" xfId="14119" xr:uid="{00000000-0005-0000-0000-000088370000}"/>
    <cellStyle name="Normal 4 5 3 2 3" xfId="14120" xr:uid="{00000000-0005-0000-0000-000089370000}"/>
    <cellStyle name="Normal 4 5 3 2 3 2" xfId="14121" xr:uid="{00000000-0005-0000-0000-00008A370000}"/>
    <cellStyle name="Normal 4 5 3 2 3 2 2" xfId="14122" xr:uid="{00000000-0005-0000-0000-00008B370000}"/>
    <cellStyle name="Normal 4 5 3 2 3 2 3" xfId="14123" xr:uid="{00000000-0005-0000-0000-00008C370000}"/>
    <cellStyle name="Normal 4 5 3 2 3 3" xfId="14124" xr:uid="{00000000-0005-0000-0000-00008D370000}"/>
    <cellStyle name="Normal 4 5 3 2 3 4" xfId="14125" xr:uid="{00000000-0005-0000-0000-00008E370000}"/>
    <cellStyle name="Normal 4 5 3 2 3 5" xfId="14126" xr:uid="{00000000-0005-0000-0000-00008F370000}"/>
    <cellStyle name="Normal 4 5 3 2 4" xfId="14127" xr:uid="{00000000-0005-0000-0000-000090370000}"/>
    <cellStyle name="Normal 4 5 3 2 4 2" xfId="14128" xr:uid="{00000000-0005-0000-0000-000091370000}"/>
    <cellStyle name="Normal 4 5 3 2 4 2 2" xfId="14129" xr:uid="{00000000-0005-0000-0000-000092370000}"/>
    <cellStyle name="Normal 4 5 3 2 4 2 3" xfId="14130" xr:uid="{00000000-0005-0000-0000-000093370000}"/>
    <cellStyle name="Normal 4 5 3 2 4 3" xfId="14131" xr:uid="{00000000-0005-0000-0000-000094370000}"/>
    <cellStyle name="Normal 4 5 3 2 4 4" xfId="14132" xr:uid="{00000000-0005-0000-0000-000095370000}"/>
    <cellStyle name="Normal 4 5 3 2 5" xfId="14133" xr:uid="{00000000-0005-0000-0000-000096370000}"/>
    <cellStyle name="Normal 4 5 3 2 5 2" xfId="14134" xr:uid="{00000000-0005-0000-0000-000097370000}"/>
    <cellStyle name="Normal 4 5 3 2 5 2 2" xfId="14135" xr:uid="{00000000-0005-0000-0000-000098370000}"/>
    <cellStyle name="Normal 4 5 3 2 5 2 3" xfId="14136" xr:uid="{00000000-0005-0000-0000-000099370000}"/>
    <cellStyle name="Normal 4 5 3 2 5 3" xfId="14137" xr:uid="{00000000-0005-0000-0000-00009A370000}"/>
    <cellStyle name="Normal 4 5 3 2 5 4" xfId="14138" xr:uid="{00000000-0005-0000-0000-00009B370000}"/>
    <cellStyle name="Normal 4 5 3 2 6" xfId="14139" xr:uid="{00000000-0005-0000-0000-00009C370000}"/>
    <cellStyle name="Normal 4 5 3 2 6 2" xfId="14140" xr:uid="{00000000-0005-0000-0000-00009D370000}"/>
    <cellStyle name="Normal 4 5 3 2 6 3" xfId="14141" xr:uid="{00000000-0005-0000-0000-00009E370000}"/>
    <cellStyle name="Normal 4 5 3 2 7" xfId="14142" xr:uid="{00000000-0005-0000-0000-00009F370000}"/>
    <cellStyle name="Normal 4 5 3 2 8" xfId="14143" xr:uid="{00000000-0005-0000-0000-0000A0370000}"/>
    <cellStyle name="Normal 4 5 3 2 9" xfId="14144" xr:uid="{00000000-0005-0000-0000-0000A1370000}"/>
    <cellStyle name="Normal 4 5 3 3" xfId="14145" xr:uid="{00000000-0005-0000-0000-0000A2370000}"/>
    <cellStyle name="Normal 4 5 3 3 2" xfId="14146" xr:uid="{00000000-0005-0000-0000-0000A3370000}"/>
    <cellStyle name="Normal 4 5 3 3 2 2" xfId="14147" xr:uid="{00000000-0005-0000-0000-0000A4370000}"/>
    <cellStyle name="Normal 4 5 3 3 2 2 2" xfId="14148" xr:uid="{00000000-0005-0000-0000-0000A5370000}"/>
    <cellStyle name="Normal 4 5 3 3 2 2 3" xfId="14149" xr:uid="{00000000-0005-0000-0000-0000A6370000}"/>
    <cellStyle name="Normal 4 5 3 3 2 2 4" xfId="14150" xr:uid="{00000000-0005-0000-0000-0000A7370000}"/>
    <cellStyle name="Normal 4 5 3 3 2 3" xfId="14151" xr:uid="{00000000-0005-0000-0000-0000A8370000}"/>
    <cellStyle name="Normal 4 5 3 3 2 4" xfId="14152" xr:uid="{00000000-0005-0000-0000-0000A9370000}"/>
    <cellStyle name="Normal 4 5 3 3 2 5" xfId="14153" xr:uid="{00000000-0005-0000-0000-0000AA370000}"/>
    <cellStyle name="Normal 4 5 3 3 3" xfId="14154" xr:uid="{00000000-0005-0000-0000-0000AB370000}"/>
    <cellStyle name="Normal 4 5 3 3 3 2" xfId="14155" xr:uid="{00000000-0005-0000-0000-0000AC370000}"/>
    <cellStyle name="Normal 4 5 3 3 3 2 2" xfId="14156" xr:uid="{00000000-0005-0000-0000-0000AD370000}"/>
    <cellStyle name="Normal 4 5 3 3 3 2 3" xfId="14157" xr:uid="{00000000-0005-0000-0000-0000AE370000}"/>
    <cellStyle name="Normal 4 5 3 3 3 3" xfId="14158" xr:uid="{00000000-0005-0000-0000-0000AF370000}"/>
    <cellStyle name="Normal 4 5 3 3 3 4" xfId="14159" xr:uid="{00000000-0005-0000-0000-0000B0370000}"/>
    <cellStyle name="Normal 4 5 3 3 3 5" xfId="14160" xr:uid="{00000000-0005-0000-0000-0000B1370000}"/>
    <cellStyle name="Normal 4 5 3 3 4" xfId="14161" xr:uid="{00000000-0005-0000-0000-0000B2370000}"/>
    <cellStyle name="Normal 4 5 3 3 4 2" xfId="14162" xr:uid="{00000000-0005-0000-0000-0000B3370000}"/>
    <cellStyle name="Normal 4 5 3 3 4 2 2" xfId="14163" xr:uid="{00000000-0005-0000-0000-0000B4370000}"/>
    <cellStyle name="Normal 4 5 3 3 4 2 3" xfId="14164" xr:uid="{00000000-0005-0000-0000-0000B5370000}"/>
    <cellStyle name="Normal 4 5 3 3 4 3" xfId="14165" xr:uid="{00000000-0005-0000-0000-0000B6370000}"/>
    <cellStyle name="Normal 4 5 3 3 4 4" xfId="14166" xr:uid="{00000000-0005-0000-0000-0000B7370000}"/>
    <cellStyle name="Normal 4 5 3 3 5" xfId="14167" xr:uid="{00000000-0005-0000-0000-0000B8370000}"/>
    <cellStyle name="Normal 4 5 3 3 5 2" xfId="14168" xr:uid="{00000000-0005-0000-0000-0000B9370000}"/>
    <cellStyle name="Normal 4 5 3 3 5 3" xfId="14169" xr:uid="{00000000-0005-0000-0000-0000BA370000}"/>
    <cellStyle name="Normal 4 5 3 3 6" xfId="14170" xr:uid="{00000000-0005-0000-0000-0000BB370000}"/>
    <cellStyle name="Normal 4 5 3 3 7" xfId="14171" xr:uid="{00000000-0005-0000-0000-0000BC370000}"/>
    <cellStyle name="Normal 4 5 3 3 8" xfId="14172" xr:uid="{00000000-0005-0000-0000-0000BD370000}"/>
    <cellStyle name="Normal 4 5 3 4" xfId="14173" xr:uid="{00000000-0005-0000-0000-0000BE370000}"/>
    <cellStyle name="Normal 4 5 3 4 2" xfId="14174" xr:uid="{00000000-0005-0000-0000-0000BF370000}"/>
    <cellStyle name="Normal 4 5 3 4 2 2" xfId="14175" xr:uid="{00000000-0005-0000-0000-0000C0370000}"/>
    <cellStyle name="Normal 4 5 3 4 2 3" xfId="14176" xr:uid="{00000000-0005-0000-0000-0000C1370000}"/>
    <cellStyle name="Normal 4 5 3 4 2 4" xfId="14177" xr:uid="{00000000-0005-0000-0000-0000C2370000}"/>
    <cellStyle name="Normal 4 5 3 4 3" xfId="14178" xr:uid="{00000000-0005-0000-0000-0000C3370000}"/>
    <cellStyle name="Normal 4 5 3 4 4" xfId="14179" xr:uid="{00000000-0005-0000-0000-0000C4370000}"/>
    <cellStyle name="Normal 4 5 3 4 5" xfId="14180" xr:uid="{00000000-0005-0000-0000-0000C5370000}"/>
    <cellStyle name="Normal 4 5 3 5" xfId="14181" xr:uid="{00000000-0005-0000-0000-0000C6370000}"/>
    <cellStyle name="Normal 4 5 3 5 2" xfId="14182" xr:uid="{00000000-0005-0000-0000-0000C7370000}"/>
    <cellStyle name="Normal 4 5 3 5 2 2" xfId="14183" xr:uid="{00000000-0005-0000-0000-0000C8370000}"/>
    <cellStyle name="Normal 4 5 3 5 2 3" xfId="14184" xr:uid="{00000000-0005-0000-0000-0000C9370000}"/>
    <cellStyle name="Normal 4 5 3 5 3" xfId="14185" xr:uid="{00000000-0005-0000-0000-0000CA370000}"/>
    <cellStyle name="Normal 4 5 3 5 4" xfId="14186" xr:uid="{00000000-0005-0000-0000-0000CB370000}"/>
    <cellStyle name="Normal 4 5 3 5 5" xfId="14187" xr:uid="{00000000-0005-0000-0000-0000CC370000}"/>
    <cellStyle name="Normal 4 5 3 6" xfId="14188" xr:uid="{00000000-0005-0000-0000-0000CD370000}"/>
    <cellStyle name="Normal 4 5 3 6 2" xfId="14189" xr:uid="{00000000-0005-0000-0000-0000CE370000}"/>
    <cellStyle name="Normal 4 5 3 6 2 2" xfId="14190" xr:uid="{00000000-0005-0000-0000-0000CF370000}"/>
    <cellStyle name="Normal 4 5 3 6 2 3" xfId="14191" xr:uid="{00000000-0005-0000-0000-0000D0370000}"/>
    <cellStyle name="Normal 4 5 3 6 3" xfId="14192" xr:uid="{00000000-0005-0000-0000-0000D1370000}"/>
    <cellStyle name="Normal 4 5 3 6 4" xfId="14193" xr:uid="{00000000-0005-0000-0000-0000D2370000}"/>
    <cellStyle name="Normal 4 5 3 7" xfId="14194" xr:uid="{00000000-0005-0000-0000-0000D3370000}"/>
    <cellStyle name="Normal 4 5 3 7 2" xfId="14195" xr:uid="{00000000-0005-0000-0000-0000D4370000}"/>
    <cellStyle name="Normal 4 5 3 7 3" xfId="14196" xr:uid="{00000000-0005-0000-0000-0000D5370000}"/>
    <cellStyle name="Normal 4 5 3 8" xfId="14197" xr:uid="{00000000-0005-0000-0000-0000D6370000}"/>
    <cellStyle name="Normal 4 5 3 9" xfId="14198" xr:uid="{00000000-0005-0000-0000-0000D7370000}"/>
    <cellStyle name="Normal 4 5 4" xfId="14199" xr:uid="{00000000-0005-0000-0000-0000D8370000}"/>
    <cellStyle name="Normal 4 5 4 2" xfId="14200" xr:uid="{00000000-0005-0000-0000-0000D9370000}"/>
    <cellStyle name="Normal 4 5 4 2 2" xfId="14201" xr:uid="{00000000-0005-0000-0000-0000DA370000}"/>
    <cellStyle name="Normal 4 5 4 2 2 2" xfId="14202" xr:uid="{00000000-0005-0000-0000-0000DB370000}"/>
    <cellStyle name="Normal 4 5 4 2 2 2 2" xfId="14203" xr:uid="{00000000-0005-0000-0000-0000DC370000}"/>
    <cellStyle name="Normal 4 5 4 2 2 2 3" xfId="14204" xr:uid="{00000000-0005-0000-0000-0000DD370000}"/>
    <cellStyle name="Normal 4 5 4 2 2 2 4" xfId="14205" xr:uid="{00000000-0005-0000-0000-0000DE370000}"/>
    <cellStyle name="Normal 4 5 4 2 2 3" xfId="14206" xr:uid="{00000000-0005-0000-0000-0000DF370000}"/>
    <cellStyle name="Normal 4 5 4 2 2 4" xfId="14207" xr:uid="{00000000-0005-0000-0000-0000E0370000}"/>
    <cellStyle name="Normal 4 5 4 2 2 5" xfId="14208" xr:uid="{00000000-0005-0000-0000-0000E1370000}"/>
    <cellStyle name="Normal 4 5 4 2 3" xfId="14209" xr:uid="{00000000-0005-0000-0000-0000E2370000}"/>
    <cellStyle name="Normal 4 5 4 2 3 2" xfId="14210" xr:uid="{00000000-0005-0000-0000-0000E3370000}"/>
    <cellStyle name="Normal 4 5 4 2 3 2 2" xfId="14211" xr:uid="{00000000-0005-0000-0000-0000E4370000}"/>
    <cellStyle name="Normal 4 5 4 2 3 2 3" xfId="14212" xr:uid="{00000000-0005-0000-0000-0000E5370000}"/>
    <cellStyle name="Normal 4 5 4 2 3 3" xfId="14213" xr:uid="{00000000-0005-0000-0000-0000E6370000}"/>
    <cellStyle name="Normal 4 5 4 2 3 4" xfId="14214" xr:uid="{00000000-0005-0000-0000-0000E7370000}"/>
    <cellStyle name="Normal 4 5 4 2 3 5" xfId="14215" xr:uid="{00000000-0005-0000-0000-0000E8370000}"/>
    <cellStyle name="Normal 4 5 4 2 4" xfId="14216" xr:uid="{00000000-0005-0000-0000-0000E9370000}"/>
    <cellStyle name="Normal 4 5 4 2 4 2" xfId="14217" xr:uid="{00000000-0005-0000-0000-0000EA370000}"/>
    <cellStyle name="Normal 4 5 4 2 4 2 2" xfId="14218" xr:uid="{00000000-0005-0000-0000-0000EB370000}"/>
    <cellStyle name="Normal 4 5 4 2 4 2 3" xfId="14219" xr:uid="{00000000-0005-0000-0000-0000EC370000}"/>
    <cellStyle name="Normal 4 5 4 2 4 3" xfId="14220" xr:uid="{00000000-0005-0000-0000-0000ED370000}"/>
    <cellStyle name="Normal 4 5 4 2 4 4" xfId="14221" xr:uid="{00000000-0005-0000-0000-0000EE370000}"/>
    <cellStyle name="Normal 4 5 4 2 5" xfId="14222" xr:uid="{00000000-0005-0000-0000-0000EF370000}"/>
    <cellStyle name="Normal 4 5 4 2 5 2" xfId="14223" xr:uid="{00000000-0005-0000-0000-0000F0370000}"/>
    <cellStyle name="Normal 4 5 4 2 5 3" xfId="14224" xr:uid="{00000000-0005-0000-0000-0000F1370000}"/>
    <cellStyle name="Normal 4 5 4 2 6" xfId="14225" xr:uid="{00000000-0005-0000-0000-0000F2370000}"/>
    <cellStyle name="Normal 4 5 4 2 7" xfId="14226" xr:uid="{00000000-0005-0000-0000-0000F3370000}"/>
    <cellStyle name="Normal 4 5 4 2 8" xfId="14227" xr:uid="{00000000-0005-0000-0000-0000F4370000}"/>
    <cellStyle name="Normal 4 5 4 3" xfId="14228" xr:uid="{00000000-0005-0000-0000-0000F5370000}"/>
    <cellStyle name="Normal 4 5 4 3 2" xfId="14229" xr:uid="{00000000-0005-0000-0000-0000F6370000}"/>
    <cellStyle name="Normal 4 5 4 3 2 2" xfId="14230" xr:uid="{00000000-0005-0000-0000-0000F7370000}"/>
    <cellStyle name="Normal 4 5 4 3 2 2 2" xfId="14231" xr:uid="{00000000-0005-0000-0000-0000F8370000}"/>
    <cellStyle name="Normal 4 5 4 3 2 3" xfId="14232" xr:uid="{00000000-0005-0000-0000-0000F9370000}"/>
    <cellStyle name="Normal 4 5 4 3 2 4" xfId="14233" xr:uid="{00000000-0005-0000-0000-0000FA370000}"/>
    <cellStyle name="Normal 4 5 4 3 3" xfId="14234" xr:uid="{00000000-0005-0000-0000-0000FB370000}"/>
    <cellStyle name="Normal 4 5 4 3 3 2" xfId="14235" xr:uid="{00000000-0005-0000-0000-0000FC370000}"/>
    <cellStyle name="Normal 4 5 4 3 4" xfId="14236" xr:uid="{00000000-0005-0000-0000-0000FD370000}"/>
    <cellStyle name="Normal 4 5 4 3 5" xfId="14237" xr:uid="{00000000-0005-0000-0000-0000FE370000}"/>
    <cellStyle name="Normal 4 5 4 4" xfId="14238" xr:uid="{00000000-0005-0000-0000-0000FF370000}"/>
    <cellStyle name="Normal 4 5 4 4 2" xfId="14239" xr:uid="{00000000-0005-0000-0000-000000380000}"/>
    <cellStyle name="Normal 4 5 4 4 2 2" xfId="14240" xr:uid="{00000000-0005-0000-0000-000001380000}"/>
    <cellStyle name="Normal 4 5 4 4 2 3" xfId="14241" xr:uid="{00000000-0005-0000-0000-000002380000}"/>
    <cellStyle name="Normal 4 5 4 4 2 4" xfId="14242" xr:uid="{00000000-0005-0000-0000-000003380000}"/>
    <cellStyle name="Normal 4 5 4 4 3" xfId="14243" xr:uid="{00000000-0005-0000-0000-000004380000}"/>
    <cellStyle name="Normal 4 5 4 4 4" xfId="14244" xr:uid="{00000000-0005-0000-0000-000005380000}"/>
    <cellStyle name="Normal 4 5 4 4 5" xfId="14245" xr:uid="{00000000-0005-0000-0000-000006380000}"/>
    <cellStyle name="Normal 4 5 4 5" xfId="14246" xr:uid="{00000000-0005-0000-0000-000007380000}"/>
    <cellStyle name="Normal 4 5 4 5 2" xfId="14247" xr:uid="{00000000-0005-0000-0000-000008380000}"/>
    <cellStyle name="Normal 4 5 4 5 2 2" xfId="14248" xr:uid="{00000000-0005-0000-0000-000009380000}"/>
    <cellStyle name="Normal 4 5 4 5 2 3" xfId="14249" xr:uid="{00000000-0005-0000-0000-00000A380000}"/>
    <cellStyle name="Normal 4 5 4 5 3" xfId="14250" xr:uid="{00000000-0005-0000-0000-00000B380000}"/>
    <cellStyle name="Normal 4 5 4 5 4" xfId="14251" xr:uid="{00000000-0005-0000-0000-00000C380000}"/>
    <cellStyle name="Normal 4 5 4 5 5" xfId="14252" xr:uid="{00000000-0005-0000-0000-00000D380000}"/>
    <cellStyle name="Normal 4 5 4 6" xfId="14253" xr:uid="{00000000-0005-0000-0000-00000E380000}"/>
    <cellStyle name="Normal 4 5 4 6 2" xfId="14254" xr:uid="{00000000-0005-0000-0000-00000F380000}"/>
    <cellStyle name="Normal 4 5 4 6 3" xfId="14255" xr:uid="{00000000-0005-0000-0000-000010380000}"/>
    <cellStyle name="Normal 4 5 4 7" xfId="14256" xr:uid="{00000000-0005-0000-0000-000011380000}"/>
    <cellStyle name="Normal 4 5 4 8" xfId="14257" xr:uid="{00000000-0005-0000-0000-000012380000}"/>
    <cellStyle name="Normal 4 5 4 9" xfId="14258" xr:uid="{00000000-0005-0000-0000-000013380000}"/>
    <cellStyle name="Normal 4 5 5" xfId="14259" xr:uid="{00000000-0005-0000-0000-000014380000}"/>
    <cellStyle name="Normal 4 5 5 2" xfId="14260" xr:uid="{00000000-0005-0000-0000-000015380000}"/>
    <cellStyle name="Normal 4 5 5 2 2" xfId="14261" xr:uid="{00000000-0005-0000-0000-000016380000}"/>
    <cellStyle name="Normal 4 5 5 2 2 2" xfId="14262" xr:uid="{00000000-0005-0000-0000-000017380000}"/>
    <cellStyle name="Normal 4 5 5 2 2 2 2" xfId="14263" xr:uid="{00000000-0005-0000-0000-000018380000}"/>
    <cellStyle name="Normal 4 5 5 2 2 2 3" xfId="14264" xr:uid="{00000000-0005-0000-0000-000019380000}"/>
    <cellStyle name="Normal 4 5 5 2 2 2 4" xfId="14265" xr:uid="{00000000-0005-0000-0000-00001A380000}"/>
    <cellStyle name="Normal 4 5 5 2 2 3" xfId="14266" xr:uid="{00000000-0005-0000-0000-00001B380000}"/>
    <cellStyle name="Normal 4 5 5 2 2 4" xfId="14267" xr:uid="{00000000-0005-0000-0000-00001C380000}"/>
    <cellStyle name="Normal 4 5 5 2 2 5" xfId="14268" xr:uid="{00000000-0005-0000-0000-00001D380000}"/>
    <cellStyle name="Normal 4 5 5 2 3" xfId="14269" xr:uid="{00000000-0005-0000-0000-00001E380000}"/>
    <cellStyle name="Normal 4 5 5 2 3 2" xfId="14270" xr:uid="{00000000-0005-0000-0000-00001F380000}"/>
    <cellStyle name="Normal 4 5 5 2 3 2 2" xfId="14271" xr:uid="{00000000-0005-0000-0000-000020380000}"/>
    <cellStyle name="Normal 4 5 5 2 3 2 3" xfId="14272" xr:uid="{00000000-0005-0000-0000-000021380000}"/>
    <cellStyle name="Normal 4 5 5 2 3 3" xfId="14273" xr:uid="{00000000-0005-0000-0000-000022380000}"/>
    <cellStyle name="Normal 4 5 5 2 3 4" xfId="14274" xr:uid="{00000000-0005-0000-0000-000023380000}"/>
    <cellStyle name="Normal 4 5 5 2 3 5" xfId="14275" xr:uid="{00000000-0005-0000-0000-000024380000}"/>
    <cellStyle name="Normal 4 5 5 2 4" xfId="14276" xr:uid="{00000000-0005-0000-0000-000025380000}"/>
    <cellStyle name="Normal 4 5 5 2 4 2" xfId="14277" xr:uid="{00000000-0005-0000-0000-000026380000}"/>
    <cellStyle name="Normal 4 5 5 2 4 2 2" xfId="14278" xr:uid="{00000000-0005-0000-0000-000027380000}"/>
    <cellStyle name="Normal 4 5 5 2 4 2 3" xfId="14279" xr:uid="{00000000-0005-0000-0000-000028380000}"/>
    <cellStyle name="Normal 4 5 5 2 4 3" xfId="14280" xr:uid="{00000000-0005-0000-0000-000029380000}"/>
    <cellStyle name="Normal 4 5 5 2 4 4" xfId="14281" xr:uid="{00000000-0005-0000-0000-00002A380000}"/>
    <cellStyle name="Normal 4 5 5 2 5" xfId="14282" xr:uid="{00000000-0005-0000-0000-00002B380000}"/>
    <cellStyle name="Normal 4 5 5 2 5 2" xfId="14283" xr:uid="{00000000-0005-0000-0000-00002C380000}"/>
    <cellStyle name="Normal 4 5 5 2 5 3" xfId="14284" xr:uid="{00000000-0005-0000-0000-00002D380000}"/>
    <cellStyle name="Normal 4 5 5 2 6" xfId="14285" xr:uid="{00000000-0005-0000-0000-00002E380000}"/>
    <cellStyle name="Normal 4 5 5 2 7" xfId="14286" xr:uid="{00000000-0005-0000-0000-00002F380000}"/>
    <cellStyle name="Normal 4 5 5 2 8" xfId="14287" xr:uid="{00000000-0005-0000-0000-000030380000}"/>
    <cellStyle name="Normal 4 5 5 3" xfId="14288" xr:uid="{00000000-0005-0000-0000-000031380000}"/>
    <cellStyle name="Normal 4 5 5 3 2" xfId="14289" xr:uid="{00000000-0005-0000-0000-000032380000}"/>
    <cellStyle name="Normal 4 5 5 3 2 2" xfId="14290" xr:uid="{00000000-0005-0000-0000-000033380000}"/>
    <cellStyle name="Normal 4 5 5 3 2 2 2" xfId="14291" xr:uid="{00000000-0005-0000-0000-000034380000}"/>
    <cellStyle name="Normal 4 5 5 3 2 3" xfId="14292" xr:uid="{00000000-0005-0000-0000-000035380000}"/>
    <cellStyle name="Normal 4 5 5 3 2 4" xfId="14293" xr:uid="{00000000-0005-0000-0000-000036380000}"/>
    <cellStyle name="Normal 4 5 5 3 3" xfId="14294" xr:uid="{00000000-0005-0000-0000-000037380000}"/>
    <cellStyle name="Normal 4 5 5 3 3 2" xfId="14295" xr:uid="{00000000-0005-0000-0000-000038380000}"/>
    <cellStyle name="Normal 4 5 5 3 4" xfId="14296" xr:uid="{00000000-0005-0000-0000-000039380000}"/>
    <cellStyle name="Normal 4 5 5 3 5" xfId="14297" xr:uid="{00000000-0005-0000-0000-00003A380000}"/>
    <cellStyle name="Normal 4 5 5 4" xfId="14298" xr:uid="{00000000-0005-0000-0000-00003B380000}"/>
    <cellStyle name="Normal 4 5 5 4 2" xfId="14299" xr:uid="{00000000-0005-0000-0000-00003C380000}"/>
    <cellStyle name="Normal 4 5 5 4 2 2" xfId="14300" xr:uid="{00000000-0005-0000-0000-00003D380000}"/>
    <cellStyle name="Normal 4 5 5 4 2 3" xfId="14301" xr:uid="{00000000-0005-0000-0000-00003E380000}"/>
    <cellStyle name="Normal 4 5 5 4 2 4" xfId="14302" xr:uid="{00000000-0005-0000-0000-00003F380000}"/>
    <cellStyle name="Normal 4 5 5 4 3" xfId="14303" xr:uid="{00000000-0005-0000-0000-000040380000}"/>
    <cellStyle name="Normal 4 5 5 4 4" xfId="14304" xr:uid="{00000000-0005-0000-0000-000041380000}"/>
    <cellStyle name="Normal 4 5 5 4 5" xfId="14305" xr:uid="{00000000-0005-0000-0000-000042380000}"/>
    <cellStyle name="Normal 4 5 5 5" xfId="14306" xr:uid="{00000000-0005-0000-0000-000043380000}"/>
    <cellStyle name="Normal 4 5 5 5 2" xfId="14307" xr:uid="{00000000-0005-0000-0000-000044380000}"/>
    <cellStyle name="Normal 4 5 5 5 2 2" xfId="14308" xr:uid="{00000000-0005-0000-0000-000045380000}"/>
    <cellStyle name="Normal 4 5 5 5 2 3" xfId="14309" xr:uid="{00000000-0005-0000-0000-000046380000}"/>
    <cellStyle name="Normal 4 5 5 5 3" xfId="14310" xr:uid="{00000000-0005-0000-0000-000047380000}"/>
    <cellStyle name="Normal 4 5 5 5 4" xfId="14311" xr:uid="{00000000-0005-0000-0000-000048380000}"/>
    <cellStyle name="Normal 4 5 5 5 5" xfId="14312" xr:uid="{00000000-0005-0000-0000-000049380000}"/>
    <cellStyle name="Normal 4 5 5 6" xfId="14313" xr:uid="{00000000-0005-0000-0000-00004A380000}"/>
    <cellStyle name="Normal 4 5 5 6 2" xfId="14314" xr:uid="{00000000-0005-0000-0000-00004B380000}"/>
    <cellStyle name="Normal 4 5 5 6 3" xfId="14315" xr:uid="{00000000-0005-0000-0000-00004C380000}"/>
    <cellStyle name="Normal 4 5 5 7" xfId="14316" xr:uid="{00000000-0005-0000-0000-00004D380000}"/>
    <cellStyle name="Normal 4 5 5 8" xfId="14317" xr:uid="{00000000-0005-0000-0000-00004E380000}"/>
    <cellStyle name="Normal 4 5 5 9" xfId="14318" xr:uid="{00000000-0005-0000-0000-00004F380000}"/>
    <cellStyle name="Normal 4 5 6" xfId="14319" xr:uid="{00000000-0005-0000-0000-000050380000}"/>
    <cellStyle name="Normal 4 5 6 2" xfId="14320" xr:uid="{00000000-0005-0000-0000-000051380000}"/>
    <cellStyle name="Normal 4 5 6 2 2" xfId="14321" xr:uid="{00000000-0005-0000-0000-000052380000}"/>
    <cellStyle name="Normal 4 5 6 2 2 2" xfId="14322" xr:uid="{00000000-0005-0000-0000-000053380000}"/>
    <cellStyle name="Normal 4 5 6 2 2 2 2" xfId="14323" xr:uid="{00000000-0005-0000-0000-000054380000}"/>
    <cellStyle name="Normal 4 5 6 2 2 2 3" xfId="14324" xr:uid="{00000000-0005-0000-0000-000055380000}"/>
    <cellStyle name="Normal 4 5 6 2 2 2 4" xfId="14325" xr:uid="{00000000-0005-0000-0000-000056380000}"/>
    <cellStyle name="Normal 4 5 6 2 2 3" xfId="14326" xr:uid="{00000000-0005-0000-0000-000057380000}"/>
    <cellStyle name="Normal 4 5 6 2 2 4" xfId="14327" xr:uid="{00000000-0005-0000-0000-000058380000}"/>
    <cellStyle name="Normal 4 5 6 2 2 5" xfId="14328" xr:uid="{00000000-0005-0000-0000-000059380000}"/>
    <cellStyle name="Normal 4 5 6 2 3" xfId="14329" xr:uid="{00000000-0005-0000-0000-00005A380000}"/>
    <cellStyle name="Normal 4 5 6 2 3 2" xfId="14330" xr:uid="{00000000-0005-0000-0000-00005B380000}"/>
    <cellStyle name="Normal 4 5 6 2 3 2 2" xfId="14331" xr:uid="{00000000-0005-0000-0000-00005C380000}"/>
    <cellStyle name="Normal 4 5 6 2 3 2 3" xfId="14332" xr:uid="{00000000-0005-0000-0000-00005D380000}"/>
    <cellStyle name="Normal 4 5 6 2 3 3" xfId="14333" xr:uid="{00000000-0005-0000-0000-00005E380000}"/>
    <cellStyle name="Normal 4 5 6 2 3 4" xfId="14334" xr:uid="{00000000-0005-0000-0000-00005F380000}"/>
    <cellStyle name="Normal 4 5 6 2 3 5" xfId="14335" xr:uid="{00000000-0005-0000-0000-000060380000}"/>
    <cellStyle name="Normal 4 5 6 2 4" xfId="14336" xr:uid="{00000000-0005-0000-0000-000061380000}"/>
    <cellStyle name="Normal 4 5 6 2 4 2" xfId="14337" xr:uid="{00000000-0005-0000-0000-000062380000}"/>
    <cellStyle name="Normal 4 5 6 2 4 2 2" xfId="14338" xr:uid="{00000000-0005-0000-0000-000063380000}"/>
    <cellStyle name="Normal 4 5 6 2 4 2 3" xfId="14339" xr:uid="{00000000-0005-0000-0000-000064380000}"/>
    <cellStyle name="Normal 4 5 6 2 4 3" xfId="14340" xr:uid="{00000000-0005-0000-0000-000065380000}"/>
    <cellStyle name="Normal 4 5 6 2 4 4" xfId="14341" xr:uid="{00000000-0005-0000-0000-000066380000}"/>
    <cellStyle name="Normal 4 5 6 2 5" xfId="14342" xr:uid="{00000000-0005-0000-0000-000067380000}"/>
    <cellStyle name="Normal 4 5 6 2 5 2" xfId="14343" xr:uid="{00000000-0005-0000-0000-000068380000}"/>
    <cellStyle name="Normal 4 5 6 2 5 3" xfId="14344" xr:uid="{00000000-0005-0000-0000-000069380000}"/>
    <cellStyle name="Normal 4 5 6 2 6" xfId="14345" xr:uid="{00000000-0005-0000-0000-00006A380000}"/>
    <cellStyle name="Normal 4 5 6 2 7" xfId="14346" xr:uid="{00000000-0005-0000-0000-00006B380000}"/>
    <cellStyle name="Normal 4 5 6 2 8" xfId="14347" xr:uid="{00000000-0005-0000-0000-00006C380000}"/>
    <cellStyle name="Normal 4 5 6 3" xfId="14348" xr:uid="{00000000-0005-0000-0000-00006D380000}"/>
    <cellStyle name="Normal 4 5 6 3 2" xfId="14349" xr:uid="{00000000-0005-0000-0000-00006E380000}"/>
    <cellStyle name="Normal 4 5 6 3 2 2" xfId="14350" xr:uid="{00000000-0005-0000-0000-00006F380000}"/>
    <cellStyle name="Normal 4 5 6 3 2 2 2" xfId="14351" xr:uid="{00000000-0005-0000-0000-000070380000}"/>
    <cellStyle name="Normal 4 5 6 3 2 3" xfId="14352" xr:uid="{00000000-0005-0000-0000-000071380000}"/>
    <cellStyle name="Normal 4 5 6 3 2 4" xfId="14353" xr:uid="{00000000-0005-0000-0000-000072380000}"/>
    <cellStyle name="Normal 4 5 6 3 3" xfId="14354" xr:uid="{00000000-0005-0000-0000-000073380000}"/>
    <cellStyle name="Normal 4 5 6 3 3 2" xfId="14355" xr:uid="{00000000-0005-0000-0000-000074380000}"/>
    <cellStyle name="Normal 4 5 6 3 4" xfId="14356" xr:uid="{00000000-0005-0000-0000-000075380000}"/>
    <cellStyle name="Normal 4 5 6 3 5" xfId="14357" xr:uid="{00000000-0005-0000-0000-000076380000}"/>
    <cellStyle name="Normal 4 5 6 4" xfId="14358" xr:uid="{00000000-0005-0000-0000-000077380000}"/>
    <cellStyle name="Normal 4 5 6 4 2" xfId="14359" xr:uid="{00000000-0005-0000-0000-000078380000}"/>
    <cellStyle name="Normal 4 5 6 4 2 2" xfId="14360" xr:uid="{00000000-0005-0000-0000-000079380000}"/>
    <cellStyle name="Normal 4 5 6 4 2 3" xfId="14361" xr:uid="{00000000-0005-0000-0000-00007A380000}"/>
    <cellStyle name="Normal 4 5 6 4 2 4" xfId="14362" xr:uid="{00000000-0005-0000-0000-00007B380000}"/>
    <cellStyle name="Normal 4 5 6 4 3" xfId="14363" xr:uid="{00000000-0005-0000-0000-00007C380000}"/>
    <cellStyle name="Normal 4 5 6 4 4" xfId="14364" xr:uid="{00000000-0005-0000-0000-00007D380000}"/>
    <cellStyle name="Normal 4 5 6 4 5" xfId="14365" xr:uid="{00000000-0005-0000-0000-00007E380000}"/>
    <cellStyle name="Normal 4 5 6 5" xfId="14366" xr:uid="{00000000-0005-0000-0000-00007F380000}"/>
    <cellStyle name="Normal 4 5 6 5 2" xfId="14367" xr:uid="{00000000-0005-0000-0000-000080380000}"/>
    <cellStyle name="Normal 4 5 6 5 2 2" xfId="14368" xr:uid="{00000000-0005-0000-0000-000081380000}"/>
    <cellStyle name="Normal 4 5 6 5 2 3" xfId="14369" xr:uid="{00000000-0005-0000-0000-000082380000}"/>
    <cellStyle name="Normal 4 5 6 5 3" xfId="14370" xr:uid="{00000000-0005-0000-0000-000083380000}"/>
    <cellStyle name="Normal 4 5 6 5 4" xfId="14371" xr:uid="{00000000-0005-0000-0000-000084380000}"/>
    <cellStyle name="Normal 4 5 6 5 5" xfId="14372" xr:uid="{00000000-0005-0000-0000-000085380000}"/>
    <cellStyle name="Normal 4 5 6 6" xfId="14373" xr:uid="{00000000-0005-0000-0000-000086380000}"/>
    <cellStyle name="Normal 4 5 6 6 2" xfId="14374" xr:uid="{00000000-0005-0000-0000-000087380000}"/>
    <cellStyle name="Normal 4 5 6 6 3" xfId="14375" xr:uid="{00000000-0005-0000-0000-000088380000}"/>
    <cellStyle name="Normal 4 5 6 7" xfId="14376" xr:uid="{00000000-0005-0000-0000-000089380000}"/>
    <cellStyle name="Normal 4 5 6 8" xfId="14377" xr:uid="{00000000-0005-0000-0000-00008A380000}"/>
    <cellStyle name="Normal 4 5 6 9" xfId="14378" xr:uid="{00000000-0005-0000-0000-00008B380000}"/>
    <cellStyle name="Normal 4 5 7" xfId="14379" xr:uid="{00000000-0005-0000-0000-00008C380000}"/>
    <cellStyle name="Normal 4 5 7 2" xfId="14380" xr:uid="{00000000-0005-0000-0000-00008D380000}"/>
    <cellStyle name="Normal 4 5 7 2 2" xfId="14381" xr:uid="{00000000-0005-0000-0000-00008E380000}"/>
    <cellStyle name="Normal 4 5 7 2 2 2" xfId="14382" xr:uid="{00000000-0005-0000-0000-00008F380000}"/>
    <cellStyle name="Normal 4 5 7 2 2 2 2" xfId="14383" xr:uid="{00000000-0005-0000-0000-000090380000}"/>
    <cellStyle name="Normal 4 5 7 2 2 2 3" xfId="14384" xr:uid="{00000000-0005-0000-0000-000091380000}"/>
    <cellStyle name="Normal 4 5 7 2 2 2 4" xfId="14385" xr:uid="{00000000-0005-0000-0000-000092380000}"/>
    <cellStyle name="Normal 4 5 7 2 2 3" xfId="14386" xr:uid="{00000000-0005-0000-0000-000093380000}"/>
    <cellStyle name="Normal 4 5 7 2 2 4" xfId="14387" xr:uid="{00000000-0005-0000-0000-000094380000}"/>
    <cellStyle name="Normal 4 5 7 2 2 5" xfId="14388" xr:uid="{00000000-0005-0000-0000-000095380000}"/>
    <cellStyle name="Normal 4 5 7 2 3" xfId="14389" xr:uid="{00000000-0005-0000-0000-000096380000}"/>
    <cellStyle name="Normal 4 5 7 2 3 2" xfId="14390" xr:uid="{00000000-0005-0000-0000-000097380000}"/>
    <cellStyle name="Normal 4 5 7 2 3 2 2" xfId="14391" xr:uid="{00000000-0005-0000-0000-000098380000}"/>
    <cellStyle name="Normal 4 5 7 2 3 2 3" xfId="14392" xr:uid="{00000000-0005-0000-0000-000099380000}"/>
    <cellStyle name="Normal 4 5 7 2 3 3" xfId="14393" xr:uid="{00000000-0005-0000-0000-00009A380000}"/>
    <cellStyle name="Normal 4 5 7 2 3 4" xfId="14394" xr:uid="{00000000-0005-0000-0000-00009B380000}"/>
    <cellStyle name="Normal 4 5 7 2 3 5" xfId="14395" xr:uid="{00000000-0005-0000-0000-00009C380000}"/>
    <cellStyle name="Normal 4 5 7 2 4" xfId="14396" xr:uid="{00000000-0005-0000-0000-00009D380000}"/>
    <cellStyle name="Normal 4 5 7 2 4 2" xfId="14397" xr:uid="{00000000-0005-0000-0000-00009E380000}"/>
    <cellStyle name="Normal 4 5 7 2 4 2 2" xfId="14398" xr:uid="{00000000-0005-0000-0000-00009F380000}"/>
    <cellStyle name="Normal 4 5 7 2 4 2 3" xfId="14399" xr:uid="{00000000-0005-0000-0000-0000A0380000}"/>
    <cellStyle name="Normal 4 5 7 2 4 3" xfId="14400" xr:uid="{00000000-0005-0000-0000-0000A1380000}"/>
    <cellStyle name="Normal 4 5 7 2 4 4" xfId="14401" xr:uid="{00000000-0005-0000-0000-0000A2380000}"/>
    <cellStyle name="Normal 4 5 7 2 5" xfId="14402" xr:uid="{00000000-0005-0000-0000-0000A3380000}"/>
    <cellStyle name="Normal 4 5 7 2 5 2" xfId="14403" xr:uid="{00000000-0005-0000-0000-0000A4380000}"/>
    <cellStyle name="Normal 4 5 7 2 5 3" xfId="14404" xr:uid="{00000000-0005-0000-0000-0000A5380000}"/>
    <cellStyle name="Normal 4 5 7 2 6" xfId="14405" xr:uid="{00000000-0005-0000-0000-0000A6380000}"/>
    <cellStyle name="Normal 4 5 7 2 7" xfId="14406" xr:uid="{00000000-0005-0000-0000-0000A7380000}"/>
    <cellStyle name="Normal 4 5 7 2 8" xfId="14407" xr:uid="{00000000-0005-0000-0000-0000A8380000}"/>
    <cellStyle name="Normal 4 5 7 3" xfId="14408" xr:uid="{00000000-0005-0000-0000-0000A9380000}"/>
    <cellStyle name="Normal 4 5 7 3 2" xfId="14409" xr:uid="{00000000-0005-0000-0000-0000AA380000}"/>
    <cellStyle name="Normal 4 5 7 3 2 2" xfId="14410" xr:uid="{00000000-0005-0000-0000-0000AB380000}"/>
    <cellStyle name="Normal 4 5 7 3 2 2 2" xfId="14411" xr:uid="{00000000-0005-0000-0000-0000AC380000}"/>
    <cellStyle name="Normal 4 5 7 3 2 3" xfId="14412" xr:uid="{00000000-0005-0000-0000-0000AD380000}"/>
    <cellStyle name="Normal 4 5 7 3 2 4" xfId="14413" xr:uid="{00000000-0005-0000-0000-0000AE380000}"/>
    <cellStyle name="Normal 4 5 7 3 3" xfId="14414" xr:uid="{00000000-0005-0000-0000-0000AF380000}"/>
    <cellStyle name="Normal 4 5 7 3 3 2" xfId="14415" xr:uid="{00000000-0005-0000-0000-0000B0380000}"/>
    <cellStyle name="Normal 4 5 7 3 4" xfId="14416" xr:uid="{00000000-0005-0000-0000-0000B1380000}"/>
    <cellStyle name="Normal 4 5 7 3 5" xfId="14417" xr:uid="{00000000-0005-0000-0000-0000B2380000}"/>
    <cellStyle name="Normal 4 5 7 4" xfId="14418" xr:uid="{00000000-0005-0000-0000-0000B3380000}"/>
    <cellStyle name="Normal 4 5 7 4 2" xfId="14419" xr:uid="{00000000-0005-0000-0000-0000B4380000}"/>
    <cellStyle name="Normal 4 5 7 4 2 2" xfId="14420" xr:uid="{00000000-0005-0000-0000-0000B5380000}"/>
    <cellStyle name="Normal 4 5 7 4 2 3" xfId="14421" xr:uid="{00000000-0005-0000-0000-0000B6380000}"/>
    <cellStyle name="Normal 4 5 7 4 2 4" xfId="14422" xr:uid="{00000000-0005-0000-0000-0000B7380000}"/>
    <cellStyle name="Normal 4 5 7 4 3" xfId="14423" xr:uid="{00000000-0005-0000-0000-0000B8380000}"/>
    <cellStyle name="Normal 4 5 7 4 4" xfId="14424" xr:uid="{00000000-0005-0000-0000-0000B9380000}"/>
    <cellStyle name="Normal 4 5 7 4 5" xfId="14425" xr:uid="{00000000-0005-0000-0000-0000BA380000}"/>
    <cellStyle name="Normal 4 5 7 5" xfId="14426" xr:uid="{00000000-0005-0000-0000-0000BB380000}"/>
    <cellStyle name="Normal 4 5 7 5 2" xfId="14427" xr:uid="{00000000-0005-0000-0000-0000BC380000}"/>
    <cellStyle name="Normal 4 5 7 5 2 2" xfId="14428" xr:uid="{00000000-0005-0000-0000-0000BD380000}"/>
    <cellStyle name="Normal 4 5 7 5 2 3" xfId="14429" xr:uid="{00000000-0005-0000-0000-0000BE380000}"/>
    <cellStyle name="Normal 4 5 7 5 3" xfId="14430" xr:uid="{00000000-0005-0000-0000-0000BF380000}"/>
    <cellStyle name="Normal 4 5 7 5 4" xfId="14431" xr:uid="{00000000-0005-0000-0000-0000C0380000}"/>
    <cellStyle name="Normal 4 5 7 5 5" xfId="14432" xr:uid="{00000000-0005-0000-0000-0000C1380000}"/>
    <cellStyle name="Normal 4 5 7 6" xfId="14433" xr:uid="{00000000-0005-0000-0000-0000C2380000}"/>
    <cellStyle name="Normal 4 5 7 6 2" xfId="14434" xr:uid="{00000000-0005-0000-0000-0000C3380000}"/>
    <cellStyle name="Normal 4 5 7 6 3" xfId="14435" xr:uid="{00000000-0005-0000-0000-0000C4380000}"/>
    <cellStyle name="Normal 4 5 7 7" xfId="14436" xr:uid="{00000000-0005-0000-0000-0000C5380000}"/>
    <cellStyle name="Normal 4 5 7 8" xfId="14437" xr:uid="{00000000-0005-0000-0000-0000C6380000}"/>
    <cellStyle name="Normal 4 5 7 9" xfId="14438" xr:uid="{00000000-0005-0000-0000-0000C7380000}"/>
    <cellStyle name="Normal 4 5 8" xfId="14439" xr:uid="{00000000-0005-0000-0000-0000C8380000}"/>
    <cellStyle name="Normal 4 5 8 2" xfId="14440" xr:uid="{00000000-0005-0000-0000-0000C9380000}"/>
    <cellStyle name="Normal 4 5 8 2 2" xfId="14441" xr:uid="{00000000-0005-0000-0000-0000CA380000}"/>
    <cellStyle name="Normal 4 5 8 2 2 2" xfId="14442" xr:uid="{00000000-0005-0000-0000-0000CB380000}"/>
    <cellStyle name="Normal 4 5 8 2 2 2 2" xfId="14443" xr:uid="{00000000-0005-0000-0000-0000CC380000}"/>
    <cellStyle name="Normal 4 5 8 2 2 3" xfId="14444" xr:uid="{00000000-0005-0000-0000-0000CD380000}"/>
    <cellStyle name="Normal 4 5 8 2 2 4" xfId="14445" xr:uid="{00000000-0005-0000-0000-0000CE380000}"/>
    <cellStyle name="Normal 4 5 8 2 3" xfId="14446" xr:uid="{00000000-0005-0000-0000-0000CF380000}"/>
    <cellStyle name="Normal 4 5 8 2 3 2" xfId="14447" xr:uid="{00000000-0005-0000-0000-0000D0380000}"/>
    <cellStyle name="Normal 4 5 8 2 4" xfId="14448" xr:uid="{00000000-0005-0000-0000-0000D1380000}"/>
    <cellStyle name="Normal 4 5 8 2 5" xfId="14449" xr:uid="{00000000-0005-0000-0000-0000D2380000}"/>
    <cellStyle name="Normal 4 5 8 3" xfId="14450" xr:uid="{00000000-0005-0000-0000-0000D3380000}"/>
    <cellStyle name="Normal 4 5 8 3 2" xfId="14451" xr:uid="{00000000-0005-0000-0000-0000D4380000}"/>
    <cellStyle name="Normal 4 5 8 3 2 2" xfId="14452" xr:uid="{00000000-0005-0000-0000-0000D5380000}"/>
    <cellStyle name="Normal 4 5 8 3 2 2 2" xfId="14453" xr:uid="{00000000-0005-0000-0000-0000D6380000}"/>
    <cellStyle name="Normal 4 5 8 3 2 3" xfId="14454" xr:uid="{00000000-0005-0000-0000-0000D7380000}"/>
    <cellStyle name="Normal 4 5 8 3 2 4" xfId="14455" xr:uid="{00000000-0005-0000-0000-0000D8380000}"/>
    <cellStyle name="Normal 4 5 8 3 3" xfId="14456" xr:uid="{00000000-0005-0000-0000-0000D9380000}"/>
    <cellStyle name="Normal 4 5 8 3 3 2" xfId="14457" xr:uid="{00000000-0005-0000-0000-0000DA380000}"/>
    <cellStyle name="Normal 4 5 8 3 4" xfId="14458" xr:uid="{00000000-0005-0000-0000-0000DB380000}"/>
    <cellStyle name="Normal 4 5 8 3 5" xfId="14459" xr:uid="{00000000-0005-0000-0000-0000DC380000}"/>
    <cellStyle name="Normal 4 5 8 4" xfId="14460" xr:uid="{00000000-0005-0000-0000-0000DD380000}"/>
    <cellStyle name="Normal 4 5 8 4 2" xfId="14461" xr:uid="{00000000-0005-0000-0000-0000DE380000}"/>
    <cellStyle name="Normal 4 5 8 4 2 2" xfId="14462" xr:uid="{00000000-0005-0000-0000-0000DF380000}"/>
    <cellStyle name="Normal 4 5 8 4 2 3" xfId="14463" xr:uid="{00000000-0005-0000-0000-0000E0380000}"/>
    <cellStyle name="Normal 4 5 8 4 2 4" xfId="14464" xr:uid="{00000000-0005-0000-0000-0000E1380000}"/>
    <cellStyle name="Normal 4 5 8 4 3" xfId="14465" xr:uid="{00000000-0005-0000-0000-0000E2380000}"/>
    <cellStyle name="Normal 4 5 8 4 4" xfId="14466" xr:uid="{00000000-0005-0000-0000-0000E3380000}"/>
    <cellStyle name="Normal 4 5 8 4 5" xfId="14467" xr:uid="{00000000-0005-0000-0000-0000E4380000}"/>
    <cellStyle name="Normal 4 5 8 5" xfId="14468" xr:uid="{00000000-0005-0000-0000-0000E5380000}"/>
    <cellStyle name="Normal 4 5 8 5 2" xfId="14469" xr:uid="{00000000-0005-0000-0000-0000E6380000}"/>
    <cellStyle name="Normal 4 5 8 5 3" xfId="14470" xr:uid="{00000000-0005-0000-0000-0000E7380000}"/>
    <cellStyle name="Normal 4 5 8 5 4" xfId="14471" xr:uid="{00000000-0005-0000-0000-0000E8380000}"/>
    <cellStyle name="Normal 4 5 8 6" xfId="14472" xr:uid="{00000000-0005-0000-0000-0000E9380000}"/>
    <cellStyle name="Normal 4 5 8 7" xfId="14473" xr:uid="{00000000-0005-0000-0000-0000EA380000}"/>
    <cellStyle name="Normal 4 5 8 8" xfId="14474" xr:uid="{00000000-0005-0000-0000-0000EB380000}"/>
    <cellStyle name="Normal 4 5 9" xfId="14475" xr:uid="{00000000-0005-0000-0000-0000EC380000}"/>
    <cellStyle name="Normal 4 5 9 2" xfId="14476" xr:uid="{00000000-0005-0000-0000-0000ED380000}"/>
    <cellStyle name="Normal 4 5 9 2 2" xfId="14477" xr:uid="{00000000-0005-0000-0000-0000EE380000}"/>
    <cellStyle name="Normal 4 5 9 2 2 2" xfId="14478" xr:uid="{00000000-0005-0000-0000-0000EF380000}"/>
    <cellStyle name="Normal 4 5 9 2 2 3" xfId="14479" xr:uid="{00000000-0005-0000-0000-0000F0380000}"/>
    <cellStyle name="Normal 4 5 9 2 3" xfId="14480" xr:uid="{00000000-0005-0000-0000-0000F1380000}"/>
    <cellStyle name="Normal 4 5 9 2 3 2" xfId="14481" xr:uid="{00000000-0005-0000-0000-0000F2380000}"/>
    <cellStyle name="Normal 4 5 9 2 4" xfId="14482" xr:uid="{00000000-0005-0000-0000-0000F3380000}"/>
    <cellStyle name="Normal 4 5 9 3" xfId="14483" xr:uid="{00000000-0005-0000-0000-0000F4380000}"/>
    <cellStyle name="Normal 4 5 9 3 2" xfId="14484" xr:uid="{00000000-0005-0000-0000-0000F5380000}"/>
    <cellStyle name="Normal 4 5 9 3 2 2" xfId="14485" xr:uid="{00000000-0005-0000-0000-0000F6380000}"/>
    <cellStyle name="Normal 4 5 9 3 3" xfId="14486" xr:uid="{00000000-0005-0000-0000-0000F7380000}"/>
    <cellStyle name="Normal 4 5 9 3 4" xfId="14487" xr:uid="{00000000-0005-0000-0000-0000F8380000}"/>
    <cellStyle name="Normal 4 5 9 4" xfId="14488" xr:uid="{00000000-0005-0000-0000-0000F9380000}"/>
    <cellStyle name="Normal 4 5 9 4 2" xfId="14489" xr:uid="{00000000-0005-0000-0000-0000FA380000}"/>
    <cellStyle name="Normal 4 5 9 4 3" xfId="14490" xr:uid="{00000000-0005-0000-0000-0000FB380000}"/>
    <cellStyle name="Normal 4 5 9 5" xfId="14491" xr:uid="{00000000-0005-0000-0000-0000FC380000}"/>
    <cellStyle name="Normal 4 5 9 6" xfId="14492" xr:uid="{00000000-0005-0000-0000-0000FD380000}"/>
    <cellStyle name="Normal 4 6" xfId="14493" xr:uid="{00000000-0005-0000-0000-0000FE380000}"/>
    <cellStyle name="Normal 4 6 10" xfId="14494" xr:uid="{00000000-0005-0000-0000-0000FF380000}"/>
    <cellStyle name="Normal 4 6 11" xfId="14495" xr:uid="{00000000-0005-0000-0000-000000390000}"/>
    <cellStyle name="Normal 4 6 12" xfId="43992" xr:uid="{00000000-0005-0000-0000-000001390000}"/>
    <cellStyle name="Normal 4 6 2" xfId="14496" xr:uid="{00000000-0005-0000-0000-000002390000}"/>
    <cellStyle name="Normal 4 6 2 2" xfId="14497" xr:uid="{00000000-0005-0000-0000-000003390000}"/>
    <cellStyle name="Normal 4 6 2 2 2" xfId="14498" xr:uid="{00000000-0005-0000-0000-000004390000}"/>
    <cellStyle name="Normal 4 6 2 2 2 2" xfId="14499" xr:uid="{00000000-0005-0000-0000-000005390000}"/>
    <cellStyle name="Normal 4 6 2 2 2 2 2" xfId="14500" xr:uid="{00000000-0005-0000-0000-000006390000}"/>
    <cellStyle name="Normal 4 6 2 2 2 2 2 2" xfId="14501" xr:uid="{00000000-0005-0000-0000-000007390000}"/>
    <cellStyle name="Normal 4 6 2 2 2 2 3" xfId="14502" xr:uid="{00000000-0005-0000-0000-000008390000}"/>
    <cellStyle name="Normal 4 6 2 2 2 2 4" xfId="14503" xr:uid="{00000000-0005-0000-0000-000009390000}"/>
    <cellStyle name="Normal 4 6 2 2 2 3" xfId="14504" xr:uid="{00000000-0005-0000-0000-00000A390000}"/>
    <cellStyle name="Normal 4 6 2 2 2 3 2" xfId="14505" xr:uid="{00000000-0005-0000-0000-00000B390000}"/>
    <cellStyle name="Normal 4 6 2 2 2 3 3" xfId="14506" xr:uid="{00000000-0005-0000-0000-00000C390000}"/>
    <cellStyle name="Normal 4 6 2 2 2 4" xfId="14507" xr:uid="{00000000-0005-0000-0000-00000D390000}"/>
    <cellStyle name="Normal 4 6 2 2 2 4 2" xfId="14508" xr:uid="{00000000-0005-0000-0000-00000E390000}"/>
    <cellStyle name="Normal 4 6 2 2 2 5" xfId="14509" xr:uid="{00000000-0005-0000-0000-00000F390000}"/>
    <cellStyle name="Normal 4 6 2 2 3" xfId="14510" xr:uid="{00000000-0005-0000-0000-000010390000}"/>
    <cellStyle name="Normal 4 6 2 2 3 2" xfId="14511" xr:uid="{00000000-0005-0000-0000-000011390000}"/>
    <cellStyle name="Normal 4 6 2 2 3 2 2" xfId="14512" xr:uid="{00000000-0005-0000-0000-000012390000}"/>
    <cellStyle name="Normal 4 6 2 2 3 2 3" xfId="14513" xr:uid="{00000000-0005-0000-0000-000013390000}"/>
    <cellStyle name="Normal 4 6 2 2 3 3" xfId="14514" xr:uid="{00000000-0005-0000-0000-000014390000}"/>
    <cellStyle name="Normal 4 6 2 2 3 4" xfId="14515" xr:uid="{00000000-0005-0000-0000-000015390000}"/>
    <cellStyle name="Normal 4 6 2 2 3 5" xfId="14516" xr:uid="{00000000-0005-0000-0000-000016390000}"/>
    <cellStyle name="Normal 4 6 2 2 4" xfId="14517" xr:uid="{00000000-0005-0000-0000-000017390000}"/>
    <cellStyle name="Normal 4 6 2 2 4 2" xfId="14518" xr:uid="{00000000-0005-0000-0000-000018390000}"/>
    <cellStyle name="Normal 4 6 2 2 4 2 2" xfId="14519" xr:uid="{00000000-0005-0000-0000-000019390000}"/>
    <cellStyle name="Normal 4 6 2 2 4 2 3" xfId="14520" xr:uid="{00000000-0005-0000-0000-00001A390000}"/>
    <cellStyle name="Normal 4 6 2 2 4 3" xfId="14521" xr:uid="{00000000-0005-0000-0000-00001B390000}"/>
    <cellStyle name="Normal 4 6 2 2 4 4" xfId="14522" xr:uid="{00000000-0005-0000-0000-00001C390000}"/>
    <cellStyle name="Normal 4 6 2 2 5" xfId="14523" xr:uid="{00000000-0005-0000-0000-00001D390000}"/>
    <cellStyle name="Normal 4 6 2 2 5 2" xfId="14524" xr:uid="{00000000-0005-0000-0000-00001E390000}"/>
    <cellStyle name="Normal 4 6 2 2 5 3" xfId="14525" xr:uid="{00000000-0005-0000-0000-00001F390000}"/>
    <cellStyle name="Normal 4 6 2 2 6" xfId="14526" xr:uid="{00000000-0005-0000-0000-000020390000}"/>
    <cellStyle name="Normal 4 6 2 2 7" xfId="14527" xr:uid="{00000000-0005-0000-0000-000021390000}"/>
    <cellStyle name="Normal 4 6 2 2 8" xfId="14528" xr:uid="{00000000-0005-0000-0000-000022390000}"/>
    <cellStyle name="Normal 4 6 2 3" xfId="14529" xr:uid="{00000000-0005-0000-0000-000023390000}"/>
    <cellStyle name="Normal 4 6 2 3 2" xfId="14530" xr:uid="{00000000-0005-0000-0000-000024390000}"/>
    <cellStyle name="Normal 4 6 2 3 2 2" xfId="14531" xr:uid="{00000000-0005-0000-0000-000025390000}"/>
    <cellStyle name="Normal 4 6 2 3 2 2 2" xfId="14532" xr:uid="{00000000-0005-0000-0000-000026390000}"/>
    <cellStyle name="Normal 4 6 2 3 2 3" xfId="14533" xr:uid="{00000000-0005-0000-0000-000027390000}"/>
    <cellStyle name="Normal 4 6 2 3 2 4" xfId="14534" xr:uid="{00000000-0005-0000-0000-000028390000}"/>
    <cellStyle name="Normal 4 6 2 3 3" xfId="14535" xr:uid="{00000000-0005-0000-0000-000029390000}"/>
    <cellStyle name="Normal 4 6 2 3 3 2" xfId="14536" xr:uid="{00000000-0005-0000-0000-00002A390000}"/>
    <cellStyle name="Normal 4 6 2 3 4" xfId="14537" xr:uid="{00000000-0005-0000-0000-00002B390000}"/>
    <cellStyle name="Normal 4 6 2 3 5" xfId="14538" xr:uid="{00000000-0005-0000-0000-00002C390000}"/>
    <cellStyle name="Normal 4 6 2 4" xfId="14539" xr:uid="{00000000-0005-0000-0000-00002D390000}"/>
    <cellStyle name="Normal 4 6 2 4 2" xfId="14540" xr:uid="{00000000-0005-0000-0000-00002E390000}"/>
    <cellStyle name="Normal 4 6 2 4 2 2" xfId="14541" xr:uid="{00000000-0005-0000-0000-00002F390000}"/>
    <cellStyle name="Normal 4 6 2 4 2 3" xfId="14542" xr:uid="{00000000-0005-0000-0000-000030390000}"/>
    <cellStyle name="Normal 4 6 2 4 2 4" xfId="14543" xr:uid="{00000000-0005-0000-0000-000031390000}"/>
    <cellStyle name="Normal 4 6 2 4 3" xfId="14544" xr:uid="{00000000-0005-0000-0000-000032390000}"/>
    <cellStyle name="Normal 4 6 2 4 4" xfId="14545" xr:uid="{00000000-0005-0000-0000-000033390000}"/>
    <cellStyle name="Normal 4 6 2 4 5" xfId="14546" xr:uid="{00000000-0005-0000-0000-000034390000}"/>
    <cellStyle name="Normal 4 6 2 5" xfId="14547" xr:uid="{00000000-0005-0000-0000-000035390000}"/>
    <cellStyle name="Normal 4 6 2 5 2" xfId="14548" xr:uid="{00000000-0005-0000-0000-000036390000}"/>
    <cellStyle name="Normal 4 6 2 5 2 2" xfId="14549" xr:uid="{00000000-0005-0000-0000-000037390000}"/>
    <cellStyle name="Normal 4 6 2 5 2 3" xfId="14550" xr:uid="{00000000-0005-0000-0000-000038390000}"/>
    <cellStyle name="Normal 4 6 2 5 3" xfId="14551" xr:uid="{00000000-0005-0000-0000-000039390000}"/>
    <cellStyle name="Normal 4 6 2 5 4" xfId="14552" xr:uid="{00000000-0005-0000-0000-00003A390000}"/>
    <cellStyle name="Normal 4 6 2 5 5" xfId="14553" xr:uid="{00000000-0005-0000-0000-00003B390000}"/>
    <cellStyle name="Normal 4 6 2 6" xfId="14554" xr:uid="{00000000-0005-0000-0000-00003C390000}"/>
    <cellStyle name="Normal 4 6 2 6 2" xfId="14555" xr:uid="{00000000-0005-0000-0000-00003D390000}"/>
    <cellStyle name="Normal 4 6 2 6 3" xfId="14556" xr:uid="{00000000-0005-0000-0000-00003E390000}"/>
    <cellStyle name="Normal 4 6 2 7" xfId="14557" xr:uid="{00000000-0005-0000-0000-00003F390000}"/>
    <cellStyle name="Normal 4 6 2 8" xfId="14558" xr:uid="{00000000-0005-0000-0000-000040390000}"/>
    <cellStyle name="Normal 4 6 2 9" xfId="14559" xr:uid="{00000000-0005-0000-0000-000041390000}"/>
    <cellStyle name="Normal 4 6 3" xfId="14560" xr:uid="{00000000-0005-0000-0000-000042390000}"/>
    <cellStyle name="Normal 4 6 3 2" xfId="14561" xr:uid="{00000000-0005-0000-0000-000043390000}"/>
    <cellStyle name="Normal 4 6 3 2 2" xfId="14562" xr:uid="{00000000-0005-0000-0000-000044390000}"/>
    <cellStyle name="Normal 4 6 3 2 2 2" xfId="14563" xr:uid="{00000000-0005-0000-0000-000045390000}"/>
    <cellStyle name="Normal 4 6 3 2 2 2 2" xfId="14564" xr:uid="{00000000-0005-0000-0000-000046390000}"/>
    <cellStyle name="Normal 4 6 3 2 2 3" xfId="14565" xr:uid="{00000000-0005-0000-0000-000047390000}"/>
    <cellStyle name="Normal 4 6 3 2 2 4" xfId="14566" xr:uid="{00000000-0005-0000-0000-000048390000}"/>
    <cellStyle name="Normal 4 6 3 2 3" xfId="14567" xr:uid="{00000000-0005-0000-0000-000049390000}"/>
    <cellStyle name="Normal 4 6 3 2 3 2" xfId="14568" xr:uid="{00000000-0005-0000-0000-00004A390000}"/>
    <cellStyle name="Normal 4 6 3 2 4" xfId="14569" xr:uid="{00000000-0005-0000-0000-00004B390000}"/>
    <cellStyle name="Normal 4 6 3 2 5" xfId="14570" xr:uid="{00000000-0005-0000-0000-00004C390000}"/>
    <cellStyle name="Normal 4 6 3 3" xfId="14571" xr:uid="{00000000-0005-0000-0000-00004D390000}"/>
    <cellStyle name="Normal 4 6 3 3 2" xfId="14572" xr:uid="{00000000-0005-0000-0000-00004E390000}"/>
    <cellStyle name="Normal 4 6 3 3 2 2" xfId="14573" xr:uid="{00000000-0005-0000-0000-00004F390000}"/>
    <cellStyle name="Normal 4 6 3 3 2 2 2" xfId="14574" xr:uid="{00000000-0005-0000-0000-000050390000}"/>
    <cellStyle name="Normal 4 6 3 3 2 2 3" xfId="14575" xr:uid="{00000000-0005-0000-0000-000051390000}"/>
    <cellStyle name="Normal 4 6 3 3 2 3" xfId="14576" xr:uid="{00000000-0005-0000-0000-000052390000}"/>
    <cellStyle name="Normal 4 6 3 3 2 3 2" xfId="14577" xr:uid="{00000000-0005-0000-0000-000053390000}"/>
    <cellStyle name="Normal 4 6 3 3 2 4" xfId="14578" xr:uid="{00000000-0005-0000-0000-000054390000}"/>
    <cellStyle name="Normal 4 6 3 3 3" xfId="14579" xr:uid="{00000000-0005-0000-0000-000055390000}"/>
    <cellStyle name="Normal 4 6 3 3 3 2" xfId="14580" xr:uid="{00000000-0005-0000-0000-000056390000}"/>
    <cellStyle name="Normal 4 6 3 3 4" xfId="14581" xr:uid="{00000000-0005-0000-0000-000057390000}"/>
    <cellStyle name="Normal 4 6 3 3 5" xfId="14582" xr:uid="{00000000-0005-0000-0000-000058390000}"/>
    <cellStyle name="Normal 4 6 3 4" xfId="14583" xr:uid="{00000000-0005-0000-0000-000059390000}"/>
    <cellStyle name="Normal 4 6 3 4 2" xfId="14584" xr:uid="{00000000-0005-0000-0000-00005A390000}"/>
    <cellStyle name="Normal 4 6 3 4 2 2" xfId="14585" xr:uid="{00000000-0005-0000-0000-00005B390000}"/>
    <cellStyle name="Normal 4 6 3 4 2 3" xfId="14586" xr:uid="{00000000-0005-0000-0000-00005C390000}"/>
    <cellStyle name="Normal 4 6 3 4 2 4" xfId="14587" xr:uid="{00000000-0005-0000-0000-00005D390000}"/>
    <cellStyle name="Normal 4 6 3 4 3" xfId="14588" xr:uid="{00000000-0005-0000-0000-00005E390000}"/>
    <cellStyle name="Normal 4 6 3 4 4" xfId="14589" xr:uid="{00000000-0005-0000-0000-00005F390000}"/>
    <cellStyle name="Normal 4 6 3 4 5" xfId="14590" xr:uid="{00000000-0005-0000-0000-000060390000}"/>
    <cellStyle name="Normal 4 6 3 5" xfId="14591" xr:uid="{00000000-0005-0000-0000-000061390000}"/>
    <cellStyle name="Normal 4 6 3 5 2" xfId="14592" xr:uid="{00000000-0005-0000-0000-000062390000}"/>
    <cellStyle name="Normal 4 6 3 5 3" xfId="14593" xr:uid="{00000000-0005-0000-0000-000063390000}"/>
    <cellStyle name="Normal 4 6 3 5 4" xfId="14594" xr:uid="{00000000-0005-0000-0000-000064390000}"/>
    <cellStyle name="Normal 4 6 3 6" xfId="14595" xr:uid="{00000000-0005-0000-0000-000065390000}"/>
    <cellStyle name="Normal 4 6 3 7" xfId="14596" xr:uid="{00000000-0005-0000-0000-000066390000}"/>
    <cellStyle name="Normal 4 6 3 8" xfId="14597" xr:uid="{00000000-0005-0000-0000-000067390000}"/>
    <cellStyle name="Normal 4 6 4" xfId="14598" xr:uid="{00000000-0005-0000-0000-000068390000}"/>
    <cellStyle name="Normal 4 6 4 2" xfId="14599" xr:uid="{00000000-0005-0000-0000-000069390000}"/>
    <cellStyle name="Normal 4 6 4 2 2" xfId="14600" xr:uid="{00000000-0005-0000-0000-00006A390000}"/>
    <cellStyle name="Normal 4 6 4 2 2 2" xfId="14601" xr:uid="{00000000-0005-0000-0000-00006B390000}"/>
    <cellStyle name="Normal 4 6 4 2 3" xfId="14602" xr:uid="{00000000-0005-0000-0000-00006C390000}"/>
    <cellStyle name="Normal 4 6 4 2 4" xfId="14603" xr:uid="{00000000-0005-0000-0000-00006D390000}"/>
    <cellStyle name="Normal 4 6 4 3" xfId="14604" xr:uid="{00000000-0005-0000-0000-00006E390000}"/>
    <cellStyle name="Normal 4 6 4 3 2" xfId="14605" xr:uid="{00000000-0005-0000-0000-00006F390000}"/>
    <cellStyle name="Normal 4 6 4 4" xfId="14606" xr:uid="{00000000-0005-0000-0000-000070390000}"/>
    <cellStyle name="Normal 4 6 4 5" xfId="14607" xr:uid="{00000000-0005-0000-0000-000071390000}"/>
    <cellStyle name="Normal 4 6 5" xfId="14608" xr:uid="{00000000-0005-0000-0000-000072390000}"/>
    <cellStyle name="Normal 4 6 5 2" xfId="14609" xr:uid="{00000000-0005-0000-0000-000073390000}"/>
    <cellStyle name="Normal 4 6 5 2 2" xfId="14610" xr:uid="{00000000-0005-0000-0000-000074390000}"/>
    <cellStyle name="Normal 4 6 5 2 2 2" xfId="14611" xr:uid="{00000000-0005-0000-0000-000075390000}"/>
    <cellStyle name="Normal 4 6 5 2 3" xfId="14612" xr:uid="{00000000-0005-0000-0000-000076390000}"/>
    <cellStyle name="Normal 4 6 5 2 4" xfId="14613" xr:uid="{00000000-0005-0000-0000-000077390000}"/>
    <cellStyle name="Normal 4 6 5 3" xfId="14614" xr:uid="{00000000-0005-0000-0000-000078390000}"/>
    <cellStyle name="Normal 4 6 5 3 2" xfId="14615" xr:uid="{00000000-0005-0000-0000-000079390000}"/>
    <cellStyle name="Normal 4 6 5 4" xfId="14616" xr:uid="{00000000-0005-0000-0000-00007A390000}"/>
    <cellStyle name="Normal 4 6 5 5" xfId="14617" xr:uid="{00000000-0005-0000-0000-00007B390000}"/>
    <cellStyle name="Normal 4 6 6" xfId="14618" xr:uid="{00000000-0005-0000-0000-00007C390000}"/>
    <cellStyle name="Normal 4 6 6 2" xfId="14619" xr:uid="{00000000-0005-0000-0000-00007D390000}"/>
    <cellStyle name="Normal 4 6 6 2 2" xfId="14620" xr:uid="{00000000-0005-0000-0000-00007E390000}"/>
    <cellStyle name="Normal 4 6 6 2 3" xfId="14621" xr:uid="{00000000-0005-0000-0000-00007F390000}"/>
    <cellStyle name="Normal 4 6 6 2 4" xfId="14622" xr:uid="{00000000-0005-0000-0000-000080390000}"/>
    <cellStyle name="Normal 4 6 6 3" xfId="14623" xr:uid="{00000000-0005-0000-0000-000081390000}"/>
    <cellStyle name="Normal 4 6 6 4" xfId="14624" xr:uid="{00000000-0005-0000-0000-000082390000}"/>
    <cellStyle name="Normal 4 6 6 5" xfId="14625" xr:uid="{00000000-0005-0000-0000-000083390000}"/>
    <cellStyle name="Normal 4 6 7" xfId="14626" xr:uid="{00000000-0005-0000-0000-000084390000}"/>
    <cellStyle name="Normal 4 6 7 2" xfId="14627" xr:uid="{00000000-0005-0000-0000-000085390000}"/>
    <cellStyle name="Normal 4 6 7 3" xfId="14628" xr:uid="{00000000-0005-0000-0000-000086390000}"/>
    <cellStyle name="Normal 4 6 7 4" xfId="14629" xr:uid="{00000000-0005-0000-0000-000087390000}"/>
    <cellStyle name="Normal 4 6 8" xfId="14630" xr:uid="{00000000-0005-0000-0000-000088390000}"/>
    <cellStyle name="Normal 4 6 9" xfId="14631" xr:uid="{00000000-0005-0000-0000-000089390000}"/>
    <cellStyle name="Normal 4 7" xfId="14632" xr:uid="{00000000-0005-0000-0000-00008A390000}"/>
    <cellStyle name="Normal 4 7 10" xfId="14633" xr:uid="{00000000-0005-0000-0000-00008B390000}"/>
    <cellStyle name="Normal 4 7 11" xfId="43993" xr:uid="{00000000-0005-0000-0000-00008C390000}"/>
    <cellStyle name="Normal 4 7 2" xfId="14634" xr:uid="{00000000-0005-0000-0000-00008D390000}"/>
    <cellStyle name="Normal 4 7 2 2" xfId="14635" xr:uid="{00000000-0005-0000-0000-00008E390000}"/>
    <cellStyle name="Normal 4 7 2 2 2" xfId="14636" xr:uid="{00000000-0005-0000-0000-00008F390000}"/>
    <cellStyle name="Normal 4 7 2 2 2 2" xfId="14637" xr:uid="{00000000-0005-0000-0000-000090390000}"/>
    <cellStyle name="Normal 4 7 2 2 2 2 2" xfId="14638" xr:uid="{00000000-0005-0000-0000-000091390000}"/>
    <cellStyle name="Normal 4 7 2 2 2 2 3" xfId="14639" xr:uid="{00000000-0005-0000-0000-000092390000}"/>
    <cellStyle name="Normal 4 7 2 2 2 3" xfId="14640" xr:uid="{00000000-0005-0000-0000-000093390000}"/>
    <cellStyle name="Normal 4 7 2 2 2 4" xfId="14641" xr:uid="{00000000-0005-0000-0000-000094390000}"/>
    <cellStyle name="Normal 4 7 2 2 2 5" xfId="14642" xr:uid="{00000000-0005-0000-0000-000095390000}"/>
    <cellStyle name="Normal 4 7 2 2 3" xfId="14643" xr:uid="{00000000-0005-0000-0000-000096390000}"/>
    <cellStyle name="Normal 4 7 2 2 3 2" xfId="14644" xr:uid="{00000000-0005-0000-0000-000097390000}"/>
    <cellStyle name="Normal 4 7 2 2 3 2 2" xfId="14645" xr:uid="{00000000-0005-0000-0000-000098390000}"/>
    <cellStyle name="Normal 4 7 2 2 3 2 3" xfId="14646" xr:uid="{00000000-0005-0000-0000-000099390000}"/>
    <cellStyle name="Normal 4 7 2 2 3 3" xfId="14647" xr:uid="{00000000-0005-0000-0000-00009A390000}"/>
    <cellStyle name="Normal 4 7 2 2 3 4" xfId="14648" xr:uid="{00000000-0005-0000-0000-00009B390000}"/>
    <cellStyle name="Normal 4 7 2 2 4" xfId="14649" xr:uid="{00000000-0005-0000-0000-00009C390000}"/>
    <cellStyle name="Normal 4 7 2 2 4 2" xfId="14650" xr:uid="{00000000-0005-0000-0000-00009D390000}"/>
    <cellStyle name="Normal 4 7 2 2 4 2 2" xfId="14651" xr:uid="{00000000-0005-0000-0000-00009E390000}"/>
    <cellStyle name="Normal 4 7 2 2 4 2 3" xfId="14652" xr:uid="{00000000-0005-0000-0000-00009F390000}"/>
    <cellStyle name="Normal 4 7 2 2 4 3" xfId="14653" xr:uid="{00000000-0005-0000-0000-0000A0390000}"/>
    <cellStyle name="Normal 4 7 2 2 4 4" xfId="14654" xr:uid="{00000000-0005-0000-0000-0000A1390000}"/>
    <cellStyle name="Normal 4 7 2 2 5" xfId="14655" xr:uid="{00000000-0005-0000-0000-0000A2390000}"/>
    <cellStyle name="Normal 4 7 2 2 5 2" xfId="14656" xr:uid="{00000000-0005-0000-0000-0000A3390000}"/>
    <cellStyle name="Normal 4 7 2 2 5 3" xfId="14657" xr:uid="{00000000-0005-0000-0000-0000A4390000}"/>
    <cellStyle name="Normal 4 7 2 2 6" xfId="14658" xr:uid="{00000000-0005-0000-0000-0000A5390000}"/>
    <cellStyle name="Normal 4 7 2 2 7" xfId="14659" xr:uid="{00000000-0005-0000-0000-0000A6390000}"/>
    <cellStyle name="Normal 4 7 2 2 8" xfId="14660" xr:uid="{00000000-0005-0000-0000-0000A7390000}"/>
    <cellStyle name="Normal 4 7 2 3" xfId="14661" xr:uid="{00000000-0005-0000-0000-0000A8390000}"/>
    <cellStyle name="Normal 4 7 2 3 2" xfId="14662" xr:uid="{00000000-0005-0000-0000-0000A9390000}"/>
    <cellStyle name="Normal 4 7 2 3 2 2" xfId="14663" xr:uid="{00000000-0005-0000-0000-0000AA390000}"/>
    <cellStyle name="Normal 4 7 2 3 2 3" xfId="14664" xr:uid="{00000000-0005-0000-0000-0000AB390000}"/>
    <cellStyle name="Normal 4 7 2 3 2 4" xfId="14665" xr:uid="{00000000-0005-0000-0000-0000AC390000}"/>
    <cellStyle name="Normal 4 7 2 3 3" xfId="14666" xr:uid="{00000000-0005-0000-0000-0000AD390000}"/>
    <cellStyle name="Normal 4 7 2 3 4" xfId="14667" xr:uid="{00000000-0005-0000-0000-0000AE390000}"/>
    <cellStyle name="Normal 4 7 2 3 5" xfId="14668" xr:uid="{00000000-0005-0000-0000-0000AF390000}"/>
    <cellStyle name="Normal 4 7 2 4" xfId="14669" xr:uid="{00000000-0005-0000-0000-0000B0390000}"/>
    <cellStyle name="Normal 4 7 2 4 2" xfId="14670" xr:uid="{00000000-0005-0000-0000-0000B1390000}"/>
    <cellStyle name="Normal 4 7 2 4 2 2" xfId="14671" xr:uid="{00000000-0005-0000-0000-0000B2390000}"/>
    <cellStyle name="Normal 4 7 2 4 2 3" xfId="14672" xr:uid="{00000000-0005-0000-0000-0000B3390000}"/>
    <cellStyle name="Normal 4 7 2 4 3" xfId="14673" xr:uid="{00000000-0005-0000-0000-0000B4390000}"/>
    <cellStyle name="Normal 4 7 2 4 4" xfId="14674" xr:uid="{00000000-0005-0000-0000-0000B5390000}"/>
    <cellStyle name="Normal 4 7 2 4 5" xfId="14675" xr:uid="{00000000-0005-0000-0000-0000B6390000}"/>
    <cellStyle name="Normal 4 7 2 5" xfId="14676" xr:uid="{00000000-0005-0000-0000-0000B7390000}"/>
    <cellStyle name="Normal 4 7 2 5 2" xfId="14677" xr:uid="{00000000-0005-0000-0000-0000B8390000}"/>
    <cellStyle name="Normal 4 7 2 5 2 2" xfId="14678" xr:uid="{00000000-0005-0000-0000-0000B9390000}"/>
    <cellStyle name="Normal 4 7 2 5 2 3" xfId="14679" xr:uid="{00000000-0005-0000-0000-0000BA390000}"/>
    <cellStyle name="Normal 4 7 2 5 3" xfId="14680" xr:uid="{00000000-0005-0000-0000-0000BB390000}"/>
    <cellStyle name="Normal 4 7 2 5 4" xfId="14681" xr:uid="{00000000-0005-0000-0000-0000BC390000}"/>
    <cellStyle name="Normal 4 7 2 6" xfId="14682" xr:uid="{00000000-0005-0000-0000-0000BD390000}"/>
    <cellStyle name="Normal 4 7 2 6 2" xfId="14683" xr:uid="{00000000-0005-0000-0000-0000BE390000}"/>
    <cellStyle name="Normal 4 7 2 6 3" xfId="14684" xr:uid="{00000000-0005-0000-0000-0000BF390000}"/>
    <cellStyle name="Normal 4 7 2 7" xfId="14685" xr:uid="{00000000-0005-0000-0000-0000C0390000}"/>
    <cellStyle name="Normal 4 7 2 8" xfId="14686" xr:uid="{00000000-0005-0000-0000-0000C1390000}"/>
    <cellStyle name="Normal 4 7 2 9" xfId="14687" xr:uid="{00000000-0005-0000-0000-0000C2390000}"/>
    <cellStyle name="Normal 4 7 3" xfId="14688" xr:uid="{00000000-0005-0000-0000-0000C3390000}"/>
    <cellStyle name="Normal 4 7 3 2" xfId="14689" xr:uid="{00000000-0005-0000-0000-0000C4390000}"/>
    <cellStyle name="Normal 4 7 3 2 2" xfId="14690" xr:uid="{00000000-0005-0000-0000-0000C5390000}"/>
    <cellStyle name="Normal 4 7 3 2 2 2" xfId="14691" xr:uid="{00000000-0005-0000-0000-0000C6390000}"/>
    <cellStyle name="Normal 4 7 3 2 2 3" xfId="14692" xr:uid="{00000000-0005-0000-0000-0000C7390000}"/>
    <cellStyle name="Normal 4 7 3 2 2 4" xfId="14693" xr:uid="{00000000-0005-0000-0000-0000C8390000}"/>
    <cellStyle name="Normal 4 7 3 2 3" xfId="14694" xr:uid="{00000000-0005-0000-0000-0000C9390000}"/>
    <cellStyle name="Normal 4 7 3 2 4" xfId="14695" xr:uid="{00000000-0005-0000-0000-0000CA390000}"/>
    <cellStyle name="Normal 4 7 3 2 5" xfId="14696" xr:uid="{00000000-0005-0000-0000-0000CB390000}"/>
    <cellStyle name="Normal 4 7 3 3" xfId="14697" xr:uid="{00000000-0005-0000-0000-0000CC390000}"/>
    <cellStyle name="Normal 4 7 3 3 2" xfId="14698" xr:uid="{00000000-0005-0000-0000-0000CD390000}"/>
    <cellStyle name="Normal 4 7 3 3 2 2" xfId="14699" xr:uid="{00000000-0005-0000-0000-0000CE390000}"/>
    <cellStyle name="Normal 4 7 3 3 2 3" xfId="14700" xr:uid="{00000000-0005-0000-0000-0000CF390000}"/>
    <cellStyle name="Normal 4 7 3 3 3" xfId="14701" xr:uid="{00000000-0005-0000-0000-0000D0390000}"/>
    <cellStyle name="Normal 4 7 3 3 4" xfId="14702" xr:uid="{00000000-0005-0000-0000-0000D1390000}"/>
    <cellStyle name="Normal 4 7 3 3 5" xfId="14703" xr:uid="{00000000-0005-0000-0000-0000D2390000}"/>
    <cellStyle name="Normal 4 7 3 4" xfId="14704" xr:uid="{00000000-0005-0000-0000-0000D3390000}"/>
    <cellStyle name="Normal 4 7 3 4 2" xfId="14705" xr:uid="{00000000-0005-0000-0000-0000D4390000}"/>
    <cellStyle name="Normal 4 7 3 4 2 2" xfId="14706" xr:uid="{00000000-0005-0000-0000-0000D5390000}"/>
    <cellStyle name="Normal 4 7 3 4 2 3" xfId="14707" xr:uid="{00000000-0005-0000-0000-0000D6390000}"/>
    <cellStyle name="Normal 4 7 3 4 3" xfId="14708" xr:uid="{00000000-0005-0000-0000-0000D7390000}"/>
    <cellStyle name="Normal 4 7 3 4 4" xfId="14709" xr:uid="{00000000-0005-0000-0000-0000D8390000}"/>
    <cellStyle name="Normal 4 7 3 5" xfId="14710" xr:uid="{00000000-0005-0000-0000-0000D9390000}"/>
    <cellStyle name="Normal 4 7 3 5 2" xfId="14711" xr:uid="{00000000-0005-0000-0000-0000DA390000}"/>
    <cellStyle name="Normal 4 7 3 5 3" xfId="14712" xr:uid="{00000000-0005-0000-0000-0000DB390000}"/>
    <cellStyle name="Normal 4 7 3 6" xfId="14713" xr:uid="{00000000-0005-0000-0000-0000DC390000}"/>
    <cellStyle name="Normal 4 7 3 7" xfId="14714" xr:uid="{00000000-0005-0000-0000-0000DD390000}"/>
    <cellStyle name="Normal 4 7 3 8" xfId="14715" xr:uid="{00000000-0005-0000-0000-0000DE390000}"/>
    <cellStyle name="Normal 4 7 4" xfId="14716" xr:uid="{00000000-0005-0000-0000-0000DF390000}"/>
    <cellStyle name="Normal 4 7 4 2" xfId="14717" xr:uid="{00000000-0005-0000-0000-0000E0390000}"/>
    <cellStyle name="Normal 4 7 4 2 2" xfId="14718" xr:uid="{00000000-0005-0000-0000-0000E1390000}"/>
    <cellStyle name="Normal 4 7 4 2 3" xfId="14719" xr:uid="{00000000-0005-0000-0000-0000E2390000}"/>
    <cellStyle name="Normal 4 7 4 2 4" xfId="14720" xr:uid="{00000000-0005-0000-0000-0000E3390000}"/>
    <cellStyle name="Normal 4 7 4 3" xfId="14721" xr:uid="{00000000-0005-0000-0000-0000E4390000}"/>
    <cellStyle name="Normal 4 7 4 4" xfId="14722" xr:uid="{00000000-0005-0000-0000-0000E5390000}"/>
    <cellStyle name="Normal 4 7 4 5" xfId="14723" xr:uid="{00000000-0005-0000-0000-0000E6390000}"/>
    <cellStyle name="Normal 4 7 5" xfId="14724" xr:uid="{00000000-0005-0000-0000-0000E7390000}"/>
    <cellStyle name="Normal 4 7 5 2" xfId="14725" xr:uid="{00000000-0005-0000-0000-0000E8390000}"/>
    <cellStyle name="Normal 4 7 5 2 2" xfId="14726" xr:uid="{00000000-0005-0000-0000-0000E9390000}"/>
    <cellStyle name="Normal 4 7 5 2 3" xfId="14727" xr:uid="{00000000-0005-0000-0000-0000EA390000}"/>
    <cellStyle name="Normal 4 7 5 3" xfId="14728" xr:uid="{00000000-0005-0000-0000-0000EB390000}"/>
    <cellStyle name="Normal 4 7 5 4" xfId="14729" xr:uid="{00000000-0005-0000-0000-0000EC390000}"/>
    <cellStyle name="Normal 4 7 5 5" xfId="14730" xr:uid="{00000000-0005-0000-0000-0000ED390000}"/>
    <cellStyle name="Normal 4 7 6" xfId="14731" xr:uid="{00000000-0005-0000-0000-0000EE390000}"/>
    <cellStyle name="Normal 4 7 6 2" xfId="14732" xr:uid="{00000000-0005-0000-0000-0000EF390000}"/>
    <cellStyle name="Normal 4 7 6 2 2" xfId="14733" xr:uid="{00000000-0005-0000-0000-0000F0390000}"/>
    <cellStyle name="Normal 4 7 6 2 3" xfId="14734" xr:uid="{00000000-0005-0000-0000-0000F1390000}"/>
    <cellStyle name="Normal 4 7 6 3" xfId="14735" xr:uid="{00000000-0005-0000-0000-0000F2390000}"/>
    <cellStyle name="Normal 4 7 6 4" xfId="14736" xr:uid="{00000000-0005-0000-0000-0000F3390000}"/>
    <cellStyle name="Normal 4 7 7" xfId="14737" xr:uid="{00000000-0005-0000-0000-0000F4390000}"/>
    <cellStyle name="Normal 4 7 7 2" xfId="14738" xr:uid="{00000000-0005-0000-0000-0000F5390000}"/>
    <cellStyle name="Normal 4 7 7 3" xfId="14739" xr:uid="{00000000-0005-0000-0000-0000F6390000}"/>
    <cellStyle name="Normal 4 7 8" xfId="14740" xr:uid="{00000000-0005-0000-0000-0000F7390000}"/>
    <cellStyle name="Normal 4 7 9" xfId="14741" xr:uid="{00000000-0005-0000-0000-0000F8390000}"/>
    <cellStyle name="Normal 4 8" xfId="14742" xr:uid="{00000000-0005-0000-0000-0000F9390000}"/>
    <cellStyle name="Normal 4 8 10" xfId="14743" xr:uid="{00000000-0005-0000-0000-0000FA390000}"/>
    <cellStyle name="Normal 4 8 11" xfId="43994" xr:uid="{00000000-0005-0000-0000-0000FB390000}"/>
    <cellStyle name="Normal 4 8 2" xfId="14744" xr:uid="{00000000-0005-0000-0000-0000FC390000}"/>
    <cellStyle name="Normal 4 8 2 2" xfId="14745" xr:uid="{00000000-0005-0000-0000-0000FD390000}"/>
    <cellStyle name="Normal 4 8 2 2 2" xfId="14746" xr:uid="{00000000-0005-0000-0000-0000FE390000}"/>
    <cellStyle name="Normal 4 8 2 2 2 2" xfId="14747" xr:uid="{00000000-0005-0000-0000-0000FF390000}"/>
    <cellStyle name="Normal 4 8 2 2 2 2 2" xfId="14748" xr:uid="{00000000-0005-0000-0000-0000003A0000}"/>
    <cellStyle name="Normal 4 8 2 2 2 2 3" xfId="14749" xr:uid="{00000000-0005-0000-0000-0000013A0000}"/>
    <cellStyle name="Normal 4 8 2 2 2 3" xfId="14750" xr:uid="{00000000-0005-0000-0000-0000023A0000}"/>
    <cellStyle name="Normal 4 8 2 2 2 4" xfId="14751" xr:uid="{00000000-0005-0000-0000-0000033A0000}"/>
    <cellStyle name="Normal 4 8 2 2 2 5" xfId="14752" xr:uid="{00000000-0005-0000-0000-0000043A0000}"/>
    <cellStyle name="Normal 4 8 2 2 3" xfId="14753" xr:uid="{00000000-0005-0000-0000-0000053A0000}"/>
    <cellStyle name="Normal 4 8 2 2 3 2" xfId="14754" xr:uid="{00000000-0005-0000-0000-0000063A0000}"/>
    <cellStyle name="Normal 4 8 2 2 3 2 2" xfId="14755" xr:uid="{00000000-0005-0000-0000-0000073A0000}"/>
    <cellStyle name="Normal 4 8 2 2 3 2 3" xfId="14756" xr:uid="{00000000-0005-0000-0000-0000083A0000}"/>
    <cellStyle name="Normal 4 8 2 2 3 3" xfId="14757" xr:uid="{00000000-0005-0000-0000-0000093A0000}"/>
    <cellStyle name="Normal 4 8 2 2 3 4" xfId="14758" xr:uid="{00000000-0005-0000-0000-00000A3A0000}"/>
    <cellStyle name="Normal 4 8 2 2 4" xfId="14759" xr:uid="{00000000-0005-0000-0000-00000B3A0000}"/>
    <cellStyle name="Normal 4 8 2 2 4 2" xfId="14760" xr:uid="{00000000-0005-0000-0000-00000C3A0000}"/>
    <cellStyle name="Normal 4 8 2 2 4 2 2" xfId="14761" xr:uid="{00000000-0005-0000-0000-00000D3A0000}"/>
    <cellStyle name="Normal 4 8 2 2 4 2 3" xfId="14762" xr:uid="{00000000-0005-0000-0000-00000E3A0000}"/>
    <cellStyle name="Normal 4 8 2 2 4 3" xfId="14763" xr:uid="{00000000-0005-0000-0000-00000F3A0000}"/>
    <cellStyle name="Normal 4 8 2 2 4 4" xfId="14764" xr:uid="{00000000-0005-0000-0000-0000103A0000}"/>
    <cellStyle name="Normal 4 8 2 2 5" xfId="14765" xr:uid="{00000000-0005-0000-0000-0000113A0000}"/>
    <cellStyle name="Normal 4 8 2 2 5 2" xfId="14766" xr:uid="{00000000-0005-0000-0000-0000123A0000}"/>
    <cellStyle name="Normal 4 8 2 2 5 3" xfId="14767" xr:uid="{00000000-0005-0000-0000-0000133A0000}"/>
    <cellStyle name="Normal 4 8 2 2 6" xfId="14768" xr:uid="{00000000-0005-0000-0000-0000143A0000}"/>
    <cellStyle name="Normal 4 8 2 2 7" xfId="14769" xr:uid="{00000000-0005-0000-0000-0000153A0000}"/>
    <cellStyle name="Normal 4 8 2 2 8" xfId="14770" xr:uid="{00000000-0005-0000-0000-0000163A0000}"/>
    <cellStyle name="Normal 4 8 2 3" xfId="14771" xr:uid="{00000000-0005-0000-0000-0000173A0000}"/>
    <cellStyle name="Normal 4 8 2 3 2" xfId="14772" xr:uid="{00000000-0005-0000-0000-0000183A0000}"/>
    <cellStyle name="Normal 4 8 2 3 2 2" xfId="14773" xr:uid="{00000000-0005-0000-0000-0000193A0000}"/>
    <cellStyle name="Normal 4 8 2 3 2 3" xfId="14774" xr:uid="{00000000-0005-0000-0000-00001A3A0000}"/>
    <cellStyle name="Normal 4 8 2 3 3" xfId="14775" xr:uid="{00000000-0005-0000-0000-00001B3A0000}"/>
    <cellStyle name="Normal 4 8 2 3 4" xfId="14776" xr:uid="{00000000-0005-0000-0000-00001C3A0000}"/>
    <cellStyle name="Normal 4 8 2 3 5" xfId="14777" xr:uid="{00000000-0005-0000-0000-00001D3A0000}"/>
    <cellStyle name="Normal 4 8 2 4" xfId="14778" xr:uid="{00000000-0005-0000-0000-00001E3A0000}"/>
    <cellStyle name="Normal 4 8 2 4 2" xfId="14779" xr:uid="{00000000-0005-0000-0000-00001F3A0000}"/>
    <cellStyle name="Normal 4 8 2 4 2 2" xfId="14780" xr:uid="{00000000-0005-0000-0000-0000203A0000}"/>
    <cellStyle name="Normal 4 8 2 4 2 3" xfId="14781" xr:uid="{00000000-0005-0000-0000-0000213A0000}"/>
    <cellStyle name="Normal 4 8 2 4 3" xfId="14782" xr:uid="{00000000-0005-0000-0000-0000223A0000}"/>
    <cellStyle name="Normal 4 8 2 4 4" xfId="14783" xr:uid="{00000000-0005-0000-0000-0000233A0000}"/>
    <cellStyle name="Normal 4 8 2 5" xfId="14784" xr:uid="{00000000-0005-0000-0000-0000243A0000}"/>
    <cellStyle name="Normal 4 8 2 5 2" xfId="14785" xr:uid="{00000000-0005-0000-0000-0000253A0000}"/>
    <cellStyle name="Normal 4 8 2 5 2 2" xfId="14786" xr:uid="{00000000-0005-0000-0000-0000263A0000}"/>
    <cellStyle name="Normal 4 8 2 5 2 3" xfId="14787" xr:uid="{00000000-0005-0000-0000-0000273A0000}"/>
    <cellStyle name="Normal 4 8 2 5 3" xfId="14788" xr:uid="{00000000-0005-0000-0000-0000283A0000}"/>
    <cellStyle name="Normal 4 8 2 5 4" xfId="14789" xr:uid="{00000000-0005-0000-0000-0000293A0000}"/>
    <cellStyle name="Normal 4 8 2 6" xfId="14790" xr:uid="{00000000-0005-0000-0000-00002A3A0000}"/>
    <cellStyle name="Normal 4 8 2 6 2" xfId="14791" xr:uid="{00000000-0005-0000-0000-00002B3A0000}"/>
    <cellStyle name="Normal 4 8 2 6 3" xfId="14792" xr:uid="{00000000-0005-0000-0000-00002C3A0000}"/>
    <cellStyle name="Normal 4 8 2 7" xfId="14793" xr:uid="{00000000-0005-0000-0000-00002D3A0000}"/>
    <cellStyle name="Normal 4 8 2 8" xfId="14794" xr:uid="{00000000-0005-0000-0000-00002E3A0000}"/>
    <cellStyle name="Normal 4 8 2 9" xfId="14795" xr:uid="{00000000-0005-0000-0000-00002F3A0000}"/>
    <cellStyle name="Normal 4 8 3" xfId="14796" xr:uid="{00000000-0005-0000-0000-0000303A0000}"/>
    <cellStyle name="Normal 4 8 3 2" xfId="14797" xr:uid="{00000000-0005-0000-0000-0000313A0000}"/>
    <cellStyle name="Normal 4 8 3 2 2" xfId="14798" xr:uid="{00000000-0005-0000-0000-0000323A0000}"/>
    <cellStyle name="Normal 4 8 3 2 2 2" xfId="14799" xr:uid="{00000000-0005-0000-0000-0000333A0000}"/>
    <cellStyle name="Normal 4 8 3 2 2 3" xfId="14800" xr:uid="{00000000-0005-0000-0000-0000343A0000}"/>
    <cellStyle name="Normal 4 8 3 2 2 4" xfId="14801" xr:uid="{00000000-0005-0000-0000-0000353A0000}"/>
    <cellStyle name="Normal 4 8 3 2 3" xfId="14802" xr:uid="{00000000-0005-0000-0000-0000363A0000}"/>
    <cellStyle name="Normal 4 8 3 2 4" xfId="14803" xr:uid="{00000000-0005-0000-0000-0000373A0000}"/>
    <cellStyle name="Normal 4 8 3 2 5" xfId="14804" xr:uid="{00000000-0005-0000-0000-0000383A0000}"/>
    <cellStyle name="Normal 4 8 3 3" xfId="14805" xr:uid="{00000000-0005-0000-0000-0000393A0000}"/>
    <cellStyle name="Normal 4 8 3 3 2" xfId="14806" xr:uid="{00000000-0005-0000-0000-00003A3A0000}"/>
    <cellStyle name="Normal 4 8 3 3 2 2" xfId="14807" xr:uid="{00000000-0005-0000-0000-00003B3A0000}"/>
    <cellStyle name="Normal 4 8 3 3 2 3" xfId="14808" xr:uid="{00000000-0005-0000-0000-00003C3A0000}"/>
    <cellStyle name="Normal 4 8 3 3 3" xfId="14809" xr:uid="{00000000-0005-0000-0000-00003D3A0000}"/>
    <cellStyle name="Normal 4 8 3 3 4" xfId="14810" xr:uid="{00000000-0005-0000-0000-00003E3A0000}"/>
    <cellStyle name="Normal 4 8 3 3 5" xfId="14811" xr:uid="{00000000-0005-0000-0000-00003F3A0000}"/>
    <cellStyle name="Normal 4 8 3 4" xfId="14812" xr:uid="{00000000-0005-0000-0000-0000403A0000}"/>
    <cellStyle name="Normal 4 8 3 4 2" xfId="14813" xr:uid="{00000000-0005-0000-0000-0000413A0000}"/>
    <cellStyle name="Normal 4 8 3 4 2 2" xfId="14814" xr:uid="{00000000-0005-0000-0000-0000423A0000}"/>
    <cellStyle name="Normal 4 8 3 4 2 3" xfId="14815" xr:uid="{00000000-0005-0000-0000-0000433A0000}"/>
    <cellStyle name="Normal 4 8 3 4 3" xfId="14816" xr:uid="{00000000-0005-0000-0000-0000443A0000}"/>
    <cellStyle name="Normal 4 8 3 4 4" xfId="14817" xr:uid="{00000000-0005-0000-0000-0000453A0000}"/>
    <cellStyle name="Normal 4 8 3 5" xfId="14818" xr:uid="{00000000-0005-0000-0000-0000463A0000}"/>
    <cellStyle name="Normal 4 8 3 5 2" xfId="14819" xr:uid="{00000000-0005-0000-0000-0000473A0000}"/>
    <cellStyle name="Normal 4 8 3 5 3" xfId="14820" xr:uid="{00000000-0005-0000-0000-0000483A0000}"/>
    <cellStyle name="Normal 4 8 3 6" xfId="14821" xr:uid="{00000000-0005-0000-0000-0000493A0000}"/>
    <cellStyle name="Normal 4 8 3 7" xfId="14822" xr:uid="{00000000-0005-0000-0000-00004A3A0000}"/>
    <cellStyle name="Normal 4 8 3 8" xfId="14823" xr:uid="{00000000-0005-0000-0000-00004B3A0000}"/>
    <cellStyle name="Normal 4 8 4" xfId="14824" xr:uid="{00000000-0005-0000-0000-00004C3A0000}"/>
    <cellStyle name="Normal 4 8 4 2" xfId="14825" xr:uid="{00000000-0005-0000-0000-00004D3A0000}"/>
    <cellStyle name="Normal 4 8 4 2 2" xfId="14826" xr:uid="{00000000-0005-0000-0000-00004E3A0000}"/>
    <cellStyle name="Normal 4 8 4 2 3" xfId="14827" xr:uid="{00000000-0005-0000-0000-00004F3A0000}"/>
    <cellStyle name="Normal 4 8 4 2 4" xfId="14828" xr:uid="{00000000-0005-0000-0000-0000503A0000}"/>
    <cellStyle name="Normal 4 8 4 3" xfId="14829" xr:uid="{00000000-0005-0000-0000-0000513A0000}"/>
    <cellStyle name="Normal 4 8 4 4" xfId="14830" xr:uid="{00000000-0005-0000-0000-0000523A0000}"/>
    <cellStyle name="Normal 4 8 4 5" xfId="14831" xr:uid="{00000000-0005-0000-0000-0000533A0000}"/>
    <cellStyle name="Normal 4 8 5" xfId="14832" xr:uid="{00000000-0005-0000-0000-0000543A0000}"/>
    <cellStyle name="Normal 4 8 5 2" xfId="14833" xr:uid="{00000000-0005-0000-0000-0000553A0000}"/>
    <cellStyle name="Normal 4 8 5 2 2" xfId="14834" xr:uid="{00000000-0005-0000-0000-0000563A0000}"/>
    <cellStyle name="Normal 4 8 5 2 3" xfId="14835" xr:uid="{00000000-0005-0000-0000-0000573A0000}"/>
    <cellStyle name="Normal 4 8 5 3" xfId="14836" xr:uid="{00000000-0005-0000-0000-0000583A0000}"/>
    <cellStyle name="Normal 4 8 5 4" xfId="14837" xr:uid="{00000000-0005-0000-0000-0000593A0000}"/>
    <cellStyle name="Normal 4 8 5 5" xfId="14838" xr:uid="{00000000-0005-0000-0000-00005A3A0000}"/>
    <cellStyle name="Normal 4 8 6" xfId="14839" xr:uid="{00000000-0005-0000-0000-00005B3A0000}"/>
    <cellStyle name="Normal 4 8 6 2" xfId="14840" xr:uid="{00000000-0005-0000-0000-00005C3A0000}"/>
    <cellStyle name="Normal 4 8 6 2 2" xfId="14841" xr:uid="{00000000-0005-0000-0000-00005D3A0000}"/>
    <cellStyle name="Normal 4 8 6 2 3" xfId="14842" xr:uid="{00000000-0005-0000-0000-00005E3A0000}"/>
    <cellStyle name="Normal 4 8 6 3" xfId="14843" xr:uid="{00000000-0005-0000-0000-00005F3A0000}"/>
    <cellStyle name="Normal 4 8 6 4" xfId="14844" xr:uid="{00000000-0005-0000-0000-0000603A0000}"/>
    <cellStyle name="Normal 4 8 7" xfId="14845" xr:uid="{00000000-0005-0000-0000-0000613A0000}"/>
    <cellStyle name="Normal 4 8 7 2" xfId="14846" xr:uid="{00000000-0005-0000-0000-0000623A0000}"/>
    <cellStyle name="Normal 4 8 7 3" xfId="14847" xr:uid="{00000000-0005-0000-0000-0000633A0000}"/>
    <cellStyle name="Normal 4 8 8" xfId="14848" xr:uid="{00000000-0005-0000-0000-0000643A0000}"/>
    <cellStyle name="Normal 4 8 9" xfId="14849" xr:uid="{00000000-0005-0000-0000-0000653A0000}"/>
    <cellStyle name="Normal 4 9" xfId="14850" xr:uid="{00000000-0005-0000-0000-0000663A0000}"/>
    <cellStyle name="Normal 4 9 10" xfId="43995" xr:uid="{00000000-0005-0000-0000-0000673A0000}"/>
    <cellStyle name="Normal 4 9 2" xfId="14851" xr:uid="{00000000-0005-0000-0000-0000683A0000}"/>
    <cellStyle name="Normal 4 9 2 2" xfId="14852" xr:uid="{00000000-0005-0000-0000-0000693A0000}"/>
    <cellStyle name="Normal 4 9 2 2 2" xfId="14853" xr:uid="{00000000-0005-0000-0000-00006A3A0000}"/>
    <cellStyle name="Normal 4 9 2 2 2 2" xfId="14854" xr:uid="{00000000-0005-0000-0000-00006B3A0000}"/>
    <cellStyle name="Normal 4 9 2 2 2 3" xfId="14855" xr:uid="{00000000-0005-0000-0000-00006C3A0000}"/>
    <cellStyle name="Normal 4 9 2 2 2 4" xfId="14856" xr:uid="{00000000-0005-0000-0000-00006D3A0000}"/>
    <cellStyle name="Normal 4 9 2 2 3" xfId="14857" xr:uid="{00000000-0005-0000-0000-00006E3A0000}"/>
    <cellStyle name="Normal 4 9 2 2 4" xfId="14858" xr:uid="{00000000-0005-0000-0000-00006F3A0000}"/>
    <cellStyle name="Normal 4 9 2 2 5" xfId="14859" xr:uid="{00000000-0005-0000-0000-0000703A0000}"/>
    <cellStyle name="Normal 4 9 2 3" xfId="14860" xr:uid="{00000000-0005-0000-0000-0000713A0000}"/>
    <cellStyle name="Normal 4 9 2 3 2" xfId="14861" xr:uid="{00000000-0005-0000-0000-0000723A0000}"/>
    <cellStyle name="Normal 4 9 2 3 2 2" xfId="14862" xr:uid="{00000000-0005-0000-0000-0000733A0000}"/>
    <cellStyle name="Normal 4 9 2 3 2 3" xfId="14863" xr:uid="{00000000-0005-0000-0000-0000743A0000}"/>
    <cellStyle name="Normal 4 9 2 3 3" xfId="14864" xr:uid="{00000000-0005-0000-0000-0000753A0000}"/>
    <cellStyle name="Normal 4 9 2 3 4" xfId="14865" xr:uid="{00000000-0005-0000-0000-0000763A0000}"/>
    <cellStyle name="Normal 4 9 2 3 5" xfId="14866" xr:uid="{00000000-0005-0000-0000-0000773A0000}"/>
    <cellStyle name="Normal 4 9 2 4" xfId="14867" xr:uid="{00000000-0005-0000-0000-0000783A0000}"/>
    <cellStyle name="Normal 4 9 2 4 2" xfId="14868" xr:uid="{00000000-0005-0000-0000-0000793A0000}"/>
    <cellStyle name="Normal 4 9 2 4 2 2" xfId="14869" xr:uid="{00000000-0005-0000-0000-00007A3A0000}"/>
    <cellStyle name="Normal 4 9 2 4 2 3" xfId="14870" xr:uid="{00000000-0005-0000-0000-00007B3A0000}"/>
    <cellStyle name="Normal 4 9 2 4 3" xfId="14871" xr:uid="{00000000-0005-0000-0000-00007C3A0000}"/>
    <cellStyle name="Normal 4 9 2 4 4" xfId="14872" xr:uid="{00000000-0005-0000-0000-00007D3A0000}"/>
    <cellStyle name="Normal 4 9 2 5" xfId="14873" xr:uid="{00000000-0005-0000-0000-00007E3A0000}"/>
    <cellStyle name="Normal 4 9 2 5 2" xfId="14874" xr:uid="{00000000-0005-0000-0000-00007F3A0000}"/>
    <cellStyle name="Normal 4 9 2 5 3" xfId="14875" xr:uid="{00000000-0005-0000-0000-0000803A0000}"/>
    <cellStyle name="Normal 4 9 2 6" xfId="14876" xr:uid="{00000000-0005-0000-0000-0000813A0000}"/>
    <cellStyle name="Normal 4 9 2 7" xfId="14877" xr:uid="{00000000-0005-0000-0000-0000823A0000}"/>
    <cellStyle name="Normal 4 9 2 8" xfId="14878" xr:uid="{00000000-0005-0000-0000-0000833A0000}"/>
    <cellStyle name="Normal 4 9 3" xfId="14879" xr:uid="{00000000-0005-0000-0000-0000843A0000}"/>
    <cellStyle name="Normal 4 9 3 2" xfId="14880" xr:uid="{00000000-0005-0000-0000-0000853A0000}"/>
    <cellStyle name="Normal 4 9 3 2 2" xfId="14881" xr:uid="{00000000-0005-0000-0000-0000863A0000}"/>
    <cellStyle name="Normal 4 9 3 2 2 2" xfId="14882" xr:uid="{00000000-0005-0000-0000-0000873A0000}"/>
    <cellStyle name="Normal 4 9 3 2 3" xfId="14883" xr:uid="{00000000-0005-0000-0000-0000883A0000}"/>
    <cellStyle name="Normal 4 9 3 2 4" xfId="14884" xr:uid="{00000000-0005-0000-0000-0000893A0000}"/>
    <cellStyle name="Normal 4 9 3 3" xfId="14885" xr:uid="{00000000-0005-0000-0000-00008A3A0000}"/>
    <cellStyle name="Normal 4 9 3 3 2" xfId="14886" xr:uid="{00000000-0005-0000-0000-00008B3A0000}"/>
    <cellStyle name="Normal 4 9 3 4" xfId="14887" xr:uid="{00000000-0005-0000-0000-00008C3A0000}"/>
    <cellStyle name="Normal 4 9 3 5" xfId="14888" xr:uid="{00000000-0005-0000-0000-00008D3A0000}"/>
    <cellStyle name="Normal 4 9 4" xfId="14889" xr:uid="{00000000-0005-0000-0000-00008E3A0000}"/>
    <cellStyle name="Normal 4 9 4 2" xfId="14890" xr:uid="{00000000-0005-0000-0000-00008F3A0000}"/>
    <cellStyle name="Normal 4 9 4 2 2" xfId="14891" xr:uid="{00000000-0005-0000-0000-0000903A0000}"/>
    <cellStyle name="Normal 4 9 4 2 3" xfId="14892" xr:uid="{00000000-0005-0000-0000-0000913A0000}"/>
    <cellStyle name="Normal 4 9 4 2 4" xfId="14893" xr:uid="{00000000-0005-0000-0000-0000923A0000}"/>
    <cellStyle name="Normal 4 9 4 3" xfId="14894" xr:uid="{00000000-0005-0000-0000-0000933A0000}"/>
    <cellStyle name="Normal 4 9 4 4" xfId="14895" xr:uid="{00000000-0005-0000-0000-0000943A0000}"/>
    <cellStyle name="Normal 4 9 4 5" xfId="14896" xr:uid="{00000000-0005-0000-0000-0000953A0000}"/>
    <cellStyle name="Normal 4 9 5" xfId="14897" xr:uid="{00000000-0005-0000-0000-0000963A0000}"/>
    <cellStyle name="Normal 4 9 5 2" xfId="14898" xr:uid="{00000000-0005-0000-0000-0000973A0000}"/>
    <cellStyle name="Normal 4 9 5 2 2" xfId="14899" xr:uid="{00000000-0005-0000-0000-0000983A0000}"/>
    <cellStyle name="Normal 4 9 5 2 3" xfId="14900" xr:uid="{00000000-0005-0000-0000-0000993A0000}"/>
    <cellStyle name="Normal 4 9 5 3" xfId="14901" xr:uid="{00000000-0005-0000-0000-00009A3A0000}"/>
    <cellStyle name="Normal 4 9 5 4" xfId="14902" xr:uid="{00000000-0005-0000-0000-00009B3A0000}"/>
    <cellStyle name="Normal 4 9 5 5" xfId="14903" xr:uid="{00000000-0005-0000-0000-00009C3A0000}"/>
    <cellStyle name="Normal 4 9 6" xfId="14904" xr:uid="{00000000-0005-0000-0000-00009D3A0000}"/>
    <cellStyle name="Normal 4 9 6 2" xfId="14905" xr:uid="{00000000-0005-0000-0000-00009E3A0000}"/>
    <cellStyle name="Normal 4 9 6 3" xfId="14906" xr:uid="{00000000-0005-0000-0000-00009F3A0000}"/>
    <cellStyle name="Normal 4 9 7" xfId="14907" xr:uid="{00000000-0005-0000-0000-0000A03A0000}"/>
    <cellStyle name="Normal 4 9 8" xfId="14908" xr:uid="{00000000-0005-0000-0000-0000A13A0000}"/>
    <cellStyle name="Normal 4 9 9" xfId="14909" xr:uid="{00000000-0005-0000-0000-0000A23A0000}"/>
    <cellStyle name="Normal 40" xfId="14910" xr:uid="{00000000-0005-0000-0000-0000A33A0000}"/>
    <cellStyle name="Normal 40 10" xfId="14911" xr:uid="{00000000-0005-0000-0000-0000A43A0000}"/>
    <cellStyle name="Normal 40 11" xfId="14912" xr:uid="{00000000-0005-0000-0000-0000A53A0000}"/>
    <cellStyle name="Normal 40 2" xfId="14913" xr:uid="{00000000-0005-0000-0000-0000A63A0000}"/>
    <cellStyle name="Normal 40 2 10" xfId="14914" xr:uid="{00000000-0005-0000-0000-0000A73A0000}"/>
    <cellStyle name="Normal 40 2 11" xfId="14915" xr:uid="{00000000-0005-0000-0000-0000A83A0000}"/>
    <cellStyle name="Normal 40 2 2" xfId="14916" xr:uid="{00000000-0005-0000-0000-0000A93A0000}"/>
    <cellStyle name="Normal 40 2 2 2" xfId="14917" xr:uid="{00000000-0005-0000-0000-0000AA3A0000}"/>
    <cellStyle name="Normal 40 2 2 3" xfId="14918" xr:uid="{00000000-0005-0000-0000-0000AB3A0000}"/>
    <cellStyle name="Normal 40 2 2 3 2" xfId="14919" xr:uid="{00000000-0005-0000-0000-0000AC3A0000}"/>
    <cellStyle name="Normal 40 2 2 3 2 2" xfId="14920" xr:uid="{00000000-0005-0000-0000-0000AD3A0000}"/>
    <cellStyle name="Normal 40 2 2 3 2 3" xfId="14921" xr:uid="{00000000-0005-0000-0000-0000AE3A0000}"/>
    <cellStyle name="Normal 40 2 2 3 3" xfId="14922" xr:uid="{00000000-0005-0000-0000-0000AF3A0000}"/>
    <cellStyle name="Normal 40 2 2 3 4" xfId="14923" xr:uid="{00000000-0005-0000-0000-0000B03A0000}"/>
    <cellStyle name="Normal 40 2 2 4" xfId="14924" xr:uid="{00000000-0005-0000-0000-0000B13A0000}"/>
    <cellStyle name="Normal 40 2 2 4 2" xfId="14925" xr:uid="{00000000-0005-0000-0000-0000B23A0000}"/>
    <cellStyle name="Normal 40 2 2 4 2 2" xfId="14926" xr:uid="{00000000-0005-0000-0000-0000B33A0000}"/>
    <cellStyle name="Normal 40 2 2 4 2 3" xfId="14927" xr:uid="{00000000-0005-0000-0000-0000B43A0000}"/>
    <cellStyle name="Normal 40 2 2 4 3" xfId="14928" xr:uid="{00000000-0005-0000-0000-0000B53A0000}"/>
    <cellStyle name="Normal 40 2 2 4 4" xfId="14929" xr:uid="{00000000-0005-0000-0000-0000B63A0000}"/>
    <cellStyle name="Normal 40 2 2 5" xfId="14930" xr:uid="{00000000-0005-0000-0000-0000B73A0000}"/>
    <cellStyle name="Normal 40 2 2 5 2" xfId="14931" xr:uid="{00000000-0005-0000-0000-0000B83A0000}"/>
    <cellStyle name="Normal 40 2 2 5 2 2" xfId="14932" xr:uid="{00000000-0005-0000-0000-0000B93A0000}"/>
    <cellStyle name="Normal 40 2 2 5 2 3" xfId="14933" xr:uid="{00000000-0005-0000-0000-0000BA3A0000}"/>
    <cellStyle name="Normal 40 2 2 5 3" xfId="14934" xr:uid="{00000000-0005-0000-0000-0000BB3A0000}"/>
    <cellStyle name="Normal 40 2 2 5 4" xfId="14935" xr:uid="{00000000-0005-0000-0000-0000BC3A0000}"/>
    <cellStyle name="Normal 40 2 2 6" xfId="14936" xr:uid="{00000000-0005-0000-0000-0000BD3A0000}"/>
    <cellStyle name="Normal 40 2 2 6 2" xfId="14937" xr:uid="{00000000-0005-0000-0000-0000BE3A0000}"/>
    <cellStyle name="Normal 40 2 2 6 3" xfId="14938" xr:uid="{00000000-0005-0000-0000-0000BF3A0000}"/>
    <cellStyle name="Normal 40 2 2 7" xfId="14939" xr:uid="{00000000-0005-0000-0000-0000C03A0000}"/>
    <cellStyle name="Normal 40 2 2 8" xfId="14940" xr:uid="{00000000-0005-0000-0000-0000C13A0000}"/>
    <cellStyle name="Normal 40 2 3" xfId="14941" xr:uid="{00000000-0005-0000-0000-0000C23A0000}"/>
    <cellStyle name="Normal 40 2 3 2" xfId="14942" xr:uid="{00000000-0005-0000-0000-0000C33A0000}"/>
    <cellStyle name="Normal 40 2 3 2 2" xfId="14943" xr:uid="{00000000-0005-0000-0000-0000C43A0000}"/>
    <cellStyle name="Normal 40 2 3 2 2 2" xfId="14944" xr:uid="{00000000-0005-0000-0000-0000C53A0000}"/>
    <cellStyle name="Normal 40 2 3 2 2 3" xfId="14945" xr:uid="{00000000-0005-0000-0000-0000C63A0000}"/>
    <cellStyle name="Normal 40 2 3 2 3" xfId="14946" xr:uid="{00000000-0005-0000-0000-0000C73A0000}"/>
    <cellStyle name="Normal 40 2 3 2 4" xfId="14947" xr:uid="{00000000-0005-0000-0000-0000C83A0000}"/>
    <cellStyle name="Normal 40 2 3 3" xfId="14948" xr:uid="{00000000-0005-0000-0000-0000C93A0000}"/>
    <cellStyle name="Normal 40 2 3 3 2" xfId="14949" xr:uid="{00000000-0005-0000-0000-0000CA3A0000}"/>
    <cellStyle name="Normal 40 2 3 3 2 2" xfId="14950" xr:uid="{00000000-0005-0000-0000-0000CB3A0000}"/>
    <cellStyle name="Normal 40 2 3 3 2 3" xfId="14951" xr:uid="{00000000-0005-0000-0000-0000CC3A0000}"/>
    <cellStyle name="Normal 40 2 3 3 3" xfId="14952" xr:uid="{00000000-0005-0000-0000-0000CD3A0000}"/>
    <cellStyle name="Normal 40 2 3 3 4" xfId="14953" xr:uid="{00000000-0005-0000-0000-0000CE3A0000}"/>
    <cellStyle name="Normal 40 2 3 4" xfId="14954" xr:uid="{00000000-0005-0000-0000-0000CF3A0000}"/>
    <cellStyle name="Normal 40 2 3 4 2" xfId="14955" xr:uid="{00000000-0005-0000-0000-0000D03A0000}"/>
    <cellStyle name="Normal 40 2 3 4 2 2" xfId="14956" xr:uid="{00000000-0005-0000-0000-0000D13A0000}"/>
    <cellStyle name="Normal 40 2 3 4 2 3" xfId="14957" xr:uid="{00000000-0005-0000-0000-0000D23A0000}"/>
    <cellStyle name="Normal 40 2 3 4 3" xfId="14958" xr:uid="{00000000-0005-0000-0000-0000D33A0000}"/>
    <cellStyle name="Normal 40 2 3 4 4" xfId="14959" xr:uid="{00000000-0005-0000-0000-0000D43A0000}"/>
    <cellStyle name="Normal 40 2 3 5" xfId="14960" xr:uid="{00000000-0005-0000-0000-0000D53A0000}"/>
    <cellStyle name="Normal 40 2 3 5 2" xfId="14961" xr:uid="{00000000-0005-0000-0000-0000D63A0000}"/>
    <cellStyle name="Normal 40 2 3 5 3" xfId="14962" xr:uid="{00000000-0005-0000-0000-0000D73A0000}"/>
    <cellStyle name="Normal 40 2 3 6" xfId="14963" xr:uid="{00000000-0005-0000-0000-0000D83A0000}"/>
    <cellStyle name="Normal 40 2 3 7" xfId="14964" xr:uid="{00000000-0005-0000-0000-0000D93A0000}"/>
    <cellStyle name="Normal 40 2 4" xfId="14965" xr:uid="{00000000-0005-0000-0000-0000DA3A0000}"/>
    <cellStyle name="Normal 40 2 5" xfId="14966" xr:uid="{00000000-0005-0000-0000-0000DB3A0000}"/>
    <cellStyle name="Normal 40 2 5 2" xfId="14967" xr:uid="{00000000-0005-0000-0000-0000DC3A0000}"/>
    <cellStyle name="Normal 40 2 5 2 2" xfId="14968" xr:uid="{00000000-0005-0000-0000-0000DD3A0000}"/>
    <cellStyle name="Normal 40 2 5 2 3" xfId="14969" xr:uid="{00000000-0005-0000-0000-0000DE3A0000}"/>
    <cellStyle name="Normal 40 2 5 3" xfId="14970" xr:uid="{00000000-0005-0000-0000-0000DF3A0000}"/>
    <cellStyle name="Normal 40 2 5 4" xfId="14971" xr:uid="{00000000-0005-0000-0000-0000E03A0000}"/>
    <cellStyle name="Normal 40 2 6" xfId="14972" xr:uid="{00000000-0005-0000-0000-0000E13A0000}"/>
    <cellStyle name="Normal 40 2 6 2" xfId="14973" xr:uid="{00000000-0005-0000-0000-0000E23A0000}"/>
    <cellStyle name="Normal 40 2 6 2 2" xfId="14974" xr:uid="{00000000-0005-0000-0000-0000E33A0000}"/>
    <cellStyle name="Normal 40 2 6 2 3" xfId="14975" xr:uid="{00000000-0005-0000-0000-0000E43A0000}"/>
    <cellStyle name="Normal 40 2 6 3" xfId="14976" xr:uid="{00000000-0005-0000-0000-0000E53A0000}"/>
    <cellStyle name="Normal 40 2 6 4" xfId="14977" xr:uid="{00000000-0005-0000-0000-0000E63A0000}"/>
    <cellStyle name="Normal 40 2 7" xfId="14978" xr:uid="{00000000-0005-0000-0000-0000E73A0000}"/>
    <cellStyle name="Normal 40 2 7 2" xfId="14979" xr:uid="{00000000-0005-0000-0000-0000E83A0000}"/>
    <cellStyle name="Normal 40 2 7 2 2" xfId="14980" xr:uid="{00000000-0005-0000-0000-0000E93A0000}"/>
    <cellStyle name="Normal 40 2 7 2 3" xfId="14981" xr:uid="{00000000-0005-0000-0000-0000EA3A0000}"/>
    <cellStyle name="Normal 40 2 7 3" xfId="14982" xr:uid="{00000000-0005-0000-0000-0000EB3A0000}"/>
    <cellStyle name="Normal 40 2 7 4" xfId="14983" xr:uid="{00000000-0005-0000-0000-0000EC3A0000}"/>
    <cellStyle name="Normal 40 2 8" xfId="14984" xr:uid="{00000000-0005-0000-0000-0000ED3A0000}"/>
    <cellStyle name="Normal 40 2 8 2" xfId="14985" xr:uid="{00000000-0005-0000-0000-0000EE3A0000}"/>
    <cellStyle name="Normal 40 2 8 3" xfId="14986" xr:uid="{00000000-0005-0000-0000-0000EF3A0000}"/>
    <cellStyle name="Normal 40 2 9" xfId="14987" xr:uid="{00000000-0005-0000-0000-0000F03A0000}"/>
    <cellStyle name="Normal 40 3" xfId="14988" xr:uid="{00000000-0005-0000-0000-0000F13A0000}"/>
    <cellStyle name="Normal 40 3 2" xfId="14989" xr:uid="{00000000-0005-0000-0000-0000F23A0000}"/>
    <cellStyle name="Normal 40 3 2 2" xfId="14990" xr:uid="{00000000-0005-0000-0000-0000F33A0000}"/>
    <cellStyle name="Normal 40 3 2 2 2" xfId="14991" xr:uid="{00000000-0005-0000-0000-0000F43A0000}"/>
    <cellStyle name="Normal 40 3 2 2 3" xfId="14992" xr:uid="{00000000-0005-0000-0000-0000F53A0000}"/>
    <cellStyle name="Normal 40 3 2 3" xfId="14993" xr:uid="{00000000-0005-0000-0000-0000F63A0000}"/>
    <cellStyle name="Normal 40 3 2 4" xfId="14994" xr:uid="{00000000-0005-0000-0000-0000F73A0000}"/>
    <cellStyle name="Normal 40 3 2 5" xfId="14995" xr:uid="{00000000-0005-0000-0000-0000F83A0000}"/>
    <cellStyle name="Normal 40 3 3" xfId="14996" xr:uid="{00000000-0005-0000-0000-0000F93A0000}"/>
    <cellStyle name="Normal 40 3 3 2" xfId="14997" xr:uid="{00000000-0005-0000-0000-0000FA3A0000}"/>
    <cellStyle name="Normal 40 3 3 2 2" xfId="14998" xr:uid="{00000000-0005-0000-0000-0000FB3A0000}"/>
    <cellStyle name="Normal 40 3 3 2 3" xfId="14999" xr:uid="{00000000-0005-0000-0000-0000FC3A0000}"/>
    <cellStyle name="Normal 40 3 3 3" xfId="15000" xr:uid="{00000000-0005-0000-0000-0000FD3A0000}"/>
    <cellStyle name="Normal 40 3 3 4" xfId="15001" xr:uid="{00000000-0005-0000-0000-0000FE3A0000}"/>
    <cellStyle name="Normal 40 3 4" xfId="15002" xr:uid="{00000000-0005-0000-0000-0000FF3A0000}"/>
    <cellStyle name="Normal 40 3 4 2" xfId="15003" xr:uid="{00000000-0005-0000-0000-0000003B0000}"/>
    <cellStyle name="Normal 40 3 4 2 2" xfId="15004" xr:uid="{00000000-0005-0000-0000-0000013B0000}"/>
    <cellStyle name="Normal 40 3 4 2 3" xfId="15005" xr:uid="{00000000-0005-0000-0000-0000023B0000}"/>
    <cellStyle name="Normal 40 3 4 3" xfId="15006" xr:uid="{00000000-0005-0000-0000-0000033B0000}"/>
    <cellStyle name="Normal 40 3 4 4" xfId="15007" xr:uid="{00000000-0005-0000-0000-0000043B0000}"/>
    <cellStyle name="Normal 40 3 5" xfId="15008" xr:uid="{00000000-0005-0000-0000-0000053B0000}"/>
    <cellStyle name="Normal 40 3 5 2" xfId="15009" xr:uid="{00000000-0005-0000-0000-0000063B0000}"/>
    <cellStyle name="Normal 40 3 5 3" xfId="15010" xr:uid="{00000000-0005-0000-0000-0000073B0000}"/>
    <cellStyle name="Normal 40 3 6" xfId="15011" xr:uid="{00000000-0005-0000-0000-0000083B0000}"/>
    <cellStyle name="Normal 40 3 7" xfId="15012" xr:uid="{00000000-0005-0000-0000-0000093B0000}"/>
    <cellStyle name="Normal 40 4" xfId="15013" xr:uid="{00000000-0005-0000-0000-00000A3B0000}"/>
    <cellStyle name="Normal 40 5" xfId="15014" xr:uid="{00000000-0005-0000-0000-00000B3B0000}"/>
    <cellStyle name="Normal 40 5 2" xfId="15015" xr:uid="{00000000-0005-0000-0000-00000C3B0000}"/>
    <cellStyle name="Normal 40 5 2 2" xfId="15016" xr:uid="{00000000-0005-0000-0000-00000D3B0000}"/>
    <cellStyle name="Normal 40 5 2 3" xfId="15017" xr:uid="{00000000-0005-0000-0000-00000E3B0000}"/>
    <cellStyle name="Normal 40 5 3" xfId="15018" xr:uid="{00000000-0005-0000-0000-00000F3B0000}"/>
    <cellStyle name="Normal 40 5 4" xfId="15019" xr:uid="{00000000-0005-0000-0000-0000103B0000}"/>
    <cellStyle name="Normal 40 6" xfId="15020" xr:uid="{00000000-0005-0000-0000-0000113B0000}"/>
    <cellStyle name="Normal 40 6 2" xfId="15021" xr:uid="{00000000-0005-0000-0000-0000123B0000}"/>
    <cellStyle name="Normal 40 6 2 2" xfId="15022" xr:uid="{00000000-0005-0000-0000-0000133B0000}"/>
    <cellStyle name="Normal 40 6 2 3" xfId="15023" xr:uid="{00000000-0005-0000-0000-0000143B0000}"/>
    <cellStyle name="Normal 40 6 3" xfId="15024" xr:uid="{00000000-0005-0000-0000-0000153B0000}"/>
    <cellStyle name="Normal 40 6 4" xfId="15025" xr:uid="{00000000-0005-0000-0000-0000163B0000}"/>
    <cellStyle name="Normal 40 7" xfId="15026" xr:uid="{00000000-0005-0000-0000-0000173B0000}"/>
    <cellStyle name="Normal 40 7 2" xfId="15027" xr:uid="{00000000-0005-0000-0000-0000183B0000}"/>
    <cellStyle name="Normal 40 7 2 2" xfId="15028" xr:uid="{00000000-0005-0000-0000-0000193B0000}"/>
    <cellStyle name="Normal 40 7 2 3" xfId="15029" xr:uid="{00000000-0005-0000-0000-00001A3B0000}"/>
    <cellStyle name="Normal 40 7 3" xfId="15030" xr:uid="{00000000-0005-0000-0000-00001B3B0000}"/>
    <cellStyle name="Normal 40 7 4" xfId="15031" xr:uid="{00000000-0005-0000-0000-00001C3B0000}"/>
    <cellStyle name="Normal 40 8" xfId="15032" xr:uid="{00000000-0005-0000-0000-00001D3B0000}"/>
    <cellStyle name="Normal 40 8 2" xfId="15033" xr:uid="{00000000-0005-0000-0000-00001E3B0000}"/>
    <cellStyle name="Normal 40 8 3" xfId="15034" xr:uid="{00000000-0005-0000-0000-00001F3B0000}"/>
    <cellStyle name="Normal 40 9" xfId="15035" xr:uid="{00000000-0005-0000-0000-0000203B0000}"/>
    <cellStyle name="Normal 41" xfId="15036" xr:uid="{00000000-0005-0000-0000-0000213B0000}"/>
    <cellStyle name="Normal 41 10" xfId="15037" xr:uid="{00000000-0005-0000-0000-0000223B0000}"/>
    <cellStyle name="Normal 41 11" xfId="15038" xr:uid="{00000000-0005-0000-0000-0000233B0000}"/>
    <cellStyle name="Normal 41 2" xfId="15039" xr:uid="{00000000-0005-0000-0000-0000243B0000}"/>
    <cellStyle name="Normal 41 2 10" xfId="15040" xr:uid="{00000000-0005-0000-0000-0000253B0000}"/>
    <cellStyle name="Normal 41 2 2" xfId="15041" xr:uid="{00000000-0005-0000-0000-0000263B0000}"/>
    <cellStyle name="Normal 41 2 2 2" xfId="15042" xr:uid="{00000000-0005-0000-0000-0000273B0000}"/>
    <cellStyle name="Normal 41 2 2 2 2" xfId="15043" xr:uid="{00000000-0005-0000-0000-0000283B0000}"/>
    <cellStyle name="Normal 41 2 2 2 2 2" xfId="15044" xr:uid="{00000000-0005-0000-0000-0000293B0000}"/>
    <cellStyle name="Normal 41 2 2 2 2 3" xfId="15045" xr:uid="{00000000-0005-0000-0000-00002A3B0000}"/>
    <cellStyle name="Normal 41 2 2 2 3" xfId="15046" xr:uid="{00000000-0005-0000-0000-00002B3B0000}"/>
    <cellStyle name="Normal 41 2 2 2 4" xfId="15047" xr:uid="{00000000-0005-0000-0000-00002C3B0000}"/>
    <cellStyle name="Normal 41 2 2 3" xfId="15048" xr:uid="{00000000-0005-0000-0000-00002D3B0000}"/>
    <cellStyle name="Normal 41 2 2 3 2" xfId="15049" xr:uid="{00000000-0005-0000-0000-00002E3B0000}"/>
    <cellStyle name="Normal 41 2 2 3 2 2" xfId="15050" xr:uid="{00000000-0005-0000-0000-00002F3B0000}"/>
    <cellStyle name="Normal 41 2 2 3 2 3" xfId="15051" xr:uid="{00000000-0005-0000-0000-0000303B0000}"/>
    <cellStyle name="Normal 41 2 2 3 3" xfId="15052" xr:uid="{00000000-0005-0000-0000-0000313B0000}"/>
    <cellStyle name="Normal 41 2 2 3 4" xfId="15053" xr:uid="{00000000-0005-0000-0000-0000323B0000}"/>
    <cellStyle name="Normal 41 2 2 4" xfId="15054" xr:uid="{00000000-0005-0000-0000-0000333B0000}"/>
    <cellStyle name="Normal 41 2 2 4 2" xfId="15055" xr:uid="{00000000-0005-0000-0000-0000343B0000}"/>
    <cellStyle name="Normal 41 2 2 4 2 2" xfId="15056" xr:uid="{00000000-0005-0000-0000-0000353B0000}"/>
    <cellStyle name="Normal 41 2 2 4 2 3" xfId="15057" xr:uid="{00000000-0005-0000-0000-0000363B0000}"/>
    <cellStyle name="Normal 41 2 2 4 3" xfId="15058" xr:uid="{00000000-0005-0000-0000-0000373B0000}"/>
    <cellStyle name="Normal 41 2 2 4 4" xfId="15059" xr:uid="{00000000-0005-0000-0000-0000383B0000}"/>
    <cellStyle name="Normal 41 2 2 5" xfId="15060" xr:uid="{00000000-0005-0000-0000-0000393B0000}"/>
    <cellStyle name="Normal 41 2 2 5 2" xfId="15061" xr:uid="{00000000-0005-0000-0000-00003A3B0000}"/>
    <cellStyle name="Normal 41 2 2 5 3" xfId="15062" xr:uid="{00000000-0005-0000-0000-00003B3B0000}"/>
    <cellStyle name="Normal 41 2 2 6" xfId="15063" xr:uid="{00000000-0005-0000-0000-00003C3B0000}"/>
    <cellStyle name="Normal 41 2 2 7" xfId="15064" xr:uid="{00000000-0005-0000-0000-00003D3B0000}"/>
    <cellStyle name="Normal 41 2 3" xfId="15065" xr:uid="{00000000-0005-0000-0000-00003E3B0000}"/>
    <cellStyle name="Normal 41 2 4" xfId="15066" xr:uid="{00000000-0005-0000-0000-00003F3B0000}"/>
    <cellStyle name="Normal 41 2 4 2" xfId="15067" xr:uid="{00000000-0005-0000-0000-0000403B0000}"/>
    <cellStyle name="Normal 41 2 4 2 2" xfId="15068" xr:uid="{00000000-0005-0000-0000-0000413B0000}"/>
    <cellStyle name="Normal 41 2 4 2 3" xfId="15069" xr:uid="{00000000-0005-0000-0000-0000423B0000}"/>
    <cellStyle name="Normal 41 2 4 3" xfId="15070" xr:uid="{00000000-0005-0000-0000-0000433B0000}"/>
    <cellStyle name="Normal 41 2 4 4" xfId="15071" xr:uid="{00000000-0005-0000-0000-0000443B0000}"/>
    <cellStyle name="Normal 41 2 5" xfId="15072" xr:uid="{00000000-0005-0000-0000-0000453B0000}"/>
    <cellStyle name="Normal 41 2 5 2" xfId="15073" xr:uid="{00000000-0005-0000-0000-0000463B0000}"/>
    <cellStyle name="Normal 41 2 5 2 2" xfId="15074" xr:uid="{00000000-0005-0000-0000-0000473B0000}"/>
    <cellStyle name="Normal 41 2 5 2 3" xfId="15075" xr:uid="{00000000-0005-0000-0000-0000483B0000}"/>
    <cellStyle name="Normal 41 2 5 3" xfId="15076" xr:uid="{00000000-0005-0000-0000-0000493B0000}"/>
    <cellStyle name="Normal 41 2 5 4" xfId="15077" xr:uid="{00000000-0005-0000-0000-00004A3B0000}"/>
    <cellStyle name="Normal 41 2 6" xfId="15078" xr:uid="{00000000-0005-0000-0000-00004B3B0000}"/>
    <cellStyle name="Normal 41 2 6 2" xfId="15079" xr:uid="{00000000-0005-0000-0000-00004C3B0000}"/>
    <cellStyle name="Normal 41 2 6 2 2" xfId="15080" xr:uid="{00000000-0005-0000-0000-00004D3B0000}"/>
    <cellStyle name="Normal 41 2 6 2 3" xfId="15081" xr:uid="{00000000-0005-0000-0000-00004E3B0000}"/>
    <cellStyle name="Normal 41 2 6 3" xfId="15082" xr:uid="{00000000-0005-0000-0000-00004F3B0000}"/>
    <cellStyle name="Normal 41 2 6 4" xfId="15083" xr:uid="{00000000-0005-0000-0000-0000503B0000}"/>
    <cellStyle name="Normal 41 2 7" xfId="15084" xr:uid="{00000000-0005-0000-0000-0000513B0000}"/>
    <cellStyle name="Normal 41 2 7 2" xfId="15085" xr:uid="{00000000-0005-0000-0000-0000523B0000}"/>
    <cellStyle name="Normal 41 2 7 3" xfId="15086" xr:uid="{00000000-0005-0000-0000-0000533B0000}"/>
    <cellStyle name="Normal 41 2 8" xfId="15087" xr:uid="{00000000-0005-0000-0000-0000543B0000}"/>
    <cellStyle name="Normal 41 2 9" xfId="15088" xr:uid="{00000000-0005-0000-0000-0000553B0000}"/>
    <cellStyle name="Normal 41 3" xfId="15089" xr:uid="{00000000-0005-0000-0000-0000563B0000}"/>
    <cellStyle name="Normal 41 3 2" xfId="15090" xr:uid="{00000000-0005-0000-0000-0000573B0000}"/>
    <cellStyle name="Normal 41 3 2 2" xfId="15091" xr:uid="{00000000-0005-0000-0000-0000583B0000}"/>
    <cellStyle name="Normal 41 3 2 2 2" xfId="15092" xr:uid="{00000000-0005-0000-0000-0000593B0000}"/>
    <cellStyle name="Normal 41 3 2 2 3" xfId="15093" xr:uid="{00000000-0005-0000-0000-00005A3B0000}"/>
    <cellStyle name="Normal 41 3 2 3" xfId="15094" xr:uid="{00000000-0005-0000-0000-00005B3B0000}"/>
    <cellStyle name="Normal 41 3 2 4" xfId="15095" xr:uid="{00000000-0005-0000-0000-00005C3B0000}"/>
    <cellStyle name="Normal 41 3 2 5" xfId="15096" xr:uid="{00000000-0005-0000-0000-00005D3B0000}"/>
    <cellStyle name="Normal 41 3 3" xfId="15097" xr:uid="{00000000-0005-0000-0000-00005E3B0000}"/>
    <cellStyle name="Normal 41 3 3 2" xfId="15098" xr:uid="{00000000-0005-0000-0000-00005F3B0000}"/>
    <cellStyle name="Normal 41 3 3 2 2" xfId="15099" xr:uid="{00000000-0005-0000-0000-0000603B0000}"/>
    <cellStyle name="Normal 41 3 3 2 3" xfId="15100" xr:uid="{00000000-0005-0000-0000-0000613B0000}"/>
    <cellStyle name="Normal 41 3 3 3" xfId="15101" xr:uid="{00000000-0005-0000-0000-0000623B0000}"/>
    <cellStyle name="Normal 41 3 3 4" xfId="15102" xr:uid="{00000000-0005-0000-0000-0000633B0000}"/>
    <cellStyle name="Normal 41 3 4" xfId="15103" xr:uid="{00000000-0005-0000-0000-0000643B0000}"/>
    <cellStyle name="Normal 41 3 4 2" xfId="15104" xr:uid="{00000000-0005-0000-0000-0000653B0000}"/>
    <cellStyle name="Normal 41 3 4 2 2" xfId="15105" xr:uid="{00000000-0005-0000-0000-0000663B0000}"/>
    <cellStyle name="Normal 41 3 4 2 3" xfId="15106" xr:uid="{00000000-0005-0000-0000-0000673B0000}"/>
    <cellStyle name="Normal 41 3 4 3" xfId="15107" xr:uid="{00000000-0005-0000-0000-0000683B0000}"/>
    <cellStyle name="Normal 41 3 4 4" xfId="15108" xr:uid="{00000000-0005-0000-0000-0000693B0000}"/>
    <cellStyle name="Normal 41 3 5" xfId="15109" xr:uid="{00000000-0005-0000-0000-00006A3B0000}"/>
    <cellStyle name="Normal 41 3 5 2" xfId="15110" xr:uid="{00000000-0005-0000-0000-00006B3B0000}"/>
    <cellStyle name="Normal 41 3 5 3" xfId="15111" xr:uid="{00000000-0005-0000-0000-00006C3B0000}"/>
    <cellStyle name="Normal 41 3 6" xfId="15112" xr:uid="{00000000-0005-0000-0000-00006D3B0000}"/>
    <cellStyle name="Normal 41 3 7" xfId="15113" xr:uid="{00000000-0005-0000-0000-00006E3B0000}"/>
    <cellStyle name="Normal 41 4" xfId="15114" xr:uid="{00000000-0005-0000-0000-00006F3B0000}"/>
    <cellStyle name="Normal 41 5" xfId="15115" xr:uid="{00000000-0005-0000-0000-0000703B0000}"/>
    <cellStyle name="Normal 41 5 2" xfId="15116" xr:uid="{00000000-0005-0000-0000-0000713B0000}"/>
    <cellStyle name="Normal 41 5 2 2" xfId="15117" xr:uid="{00000000-0005-0000-0000-0000723B0000}"/>
    <cellStyle name="Normal 41 5 2 3" xfId="15118" xr:uid="{00000000-0005-0000-0000-0000733B0000}"/>
    <cellStyle name="Normal 41 5 3" xfId="15119" xr:uid="{00000000-0005-0000-0000-0000743B0000}"/>
    <cellStyle name="Normal 41 5 4" xfId="15120" xr:uid="{00000000-0005-0000-0000-0000753B0000}"/>
    <cellStyle name="Normal 41 6" xfId="15121" xr:uid="{00000000-0005-0000-0000-0000763B0000}"/>
    <cellStyle name="Normal 41 6 2" xfId="15122" xr:uid="{00000000-0005-0000-0000-0000773B0000}"/>
    <cellStyle name="Normal 41 6 2 2" xfId="15123" xr:uid="{00000000-0005-0000-0000-0000783B0000}"/>
    <cellStyle name="Normal 41 6 2 3" xfId="15124" xr:uid="{00000000-0005-0000-0000-0000793B0000}"/>
    <cellStyle name="Normal 41 6 3" xfId="15125" xr:uid="{00000000-0005-0000-0000-00007A3B0000}"/>
    <cellStyle name="Normal 41 6 4" xfId="15126" xr:uid="{00000000-0005-0000-0000-00007B3B0000}"/>
    <cellStyle name="Normal 41 7" xfId="15127" xr:uid="{00000000-0005-0000-0000-00007C3B0000}"/>
    <cellStyle name="Normal 41 7 2" xfId="15128" xr:uid="{00000000-0005-0000-0000-00007D3B0000}"/>
    <cellStyle name="Normal 41 7 2 2" xfId="15129" xr:uid="{00000000-0005-0000-0000-00007E3B0000}"/>
    <cellStyle name="Normal 41 7 2 3" xfId="15130" xr:uid="{00000000-0005-0000-0000-00007F3B0000}"/>
    <cellStyle name="Normal 41 7 3" xfId="15131" xr:uid="{00000000-0005-0000-0000-0000803B0000}"/>
    <cellStyle name="Normal 41 7 4" xfId="15132" xr:uid="{00000000-0005-0000-0000-0000813B0000}"/>
    <cellStyle name="Normal 41 8" xfId="15133" xr:uid="{00000000-0005-0000-0000-0000823B0000}"/>
    <cellStyle name="Normal 41 8 2" xfId="15134" xr:uid="{00000000-0005-0000-0000-0000833B0000}"/>
    <cellStyle name="Normal 41 8 3" xfId="15135" xr:uid="{00000000-0005-0000-0000-0000843B0000}"/>
    <cellStyle name="Normal 41 9" xfId="15136" xr:uid="{00000000-0005-0000-0000-0000853B0000}"/>
    <cellStyle name="Normal 42" xfId="15137" xr:uid="{00000000-0005-0000-0000-0000863B0000}"/>
    <cellStyle name="Normal 42 10" xfId="15138" xr:uid="{00000000-0005-0000-0000-0000873B0000}"/>
    <cellStyle name="Normal 42 11" xfId="15139" xr:uid="{00000000-0005-0000-0000-0000883B0000}"/>
    <cellStyle name="Normal 42 2" xfId="15140" xr:uid="{00000000-0005-0000-0000-0000893B0000}"/>
    <cellStyle name="Normal 42 2 10" xfId="15141" xr:uid="{00000000-0005-0000-0000-00008A3B0000}"/>
    <cellStyle name="Normal 42 2 2" xfId="15142" xr:uid="{00000000-0005-0000-0000-00008B3B0000}"/>
    <cellStyle name="Normal 42 2 2 2" xfId="15143" xr:uid="{00000000-0005-0000-0000-00008C3B0000}"/>
    <cellStyle name="Normal 42 2 2 2 2" xfId="15144" xr:uid="{00000000-0005-0000-0000-00008D3B0000}"/>
    <cellStyle name="Normal 42 2 2 2 2 2" xfId="15145" xr:uid="{00000000-0005-0000-0000-00008E3B0000}"/>
    <cellStyle name="Normal 42 2 2 2 2 3" xfId="15146" xr:uid="{00000000-0005-0000-0000-00008F3B0000}"/>
    <cellStyle name="Normal 42 2 2 2 3" xfId="15147" xr:uid="{00000000-0005-0000-0000-0000903B0000}"/>
    <cellStyle name="Normal 42 2 2 2 4" xfId="15148" xr:uid="{00000000-0005-0000-0000-0000913B0000}"/>
    <cellStyle name="Normal 42 2 2 3" xfId="15149" xr:uid="{00000000-0005-0000-0000-0000923B0000}"/>
    <cellStyle name="Normal 42 2 2 3 2" xfId="15150" xr:uid="{00000000-0005-0000-0000-0000933B0000}"/>
    <cellStyle name="Normal 42 2 2 3 2 2" xfId="15151" xr:uid="{00000000-0005-0000-0000-0000943B0000}"/>
    <cellStyle name="Normal 42 2 2 3 2 3" xfId="15152" xr:uid="{00000000-0005-0000-0000-0000953B0000}"/>
    <cellStyle name="Normal 42 2 2 3 3" xfId="15153" xr:uid="{00000000-0005-0000-0000-0000963B0000}"/>
    <cellStyle name="Normal 42 2 2 3 4" xfId="15154" xr:uid="{00000000-0005-0000-0000-0000973B0000}"/>
    <cellStyle name="Normal 42 2 2 4" xfId="15155" xr:uid="{00000000-0005-0000-0000-0000983B0000}"/>
    <cellStyle name="Normal 42 2 2 4 2" xfId="15156" xr:uid="{00000000-0005-0000-0000-0000993B0000}"/>
    <cellStyle name="Normal 42 2 2 4 2 2" xfId="15157" xr:uid="{00000000-0005-0000-0000-00009A3B0000}"/>
    <cellStyle name="Normal 42 2 2 4 2 3" xfId="15158" xr:uid="{00000000-0005-0000-0000-00009B3B0000}"/>
    <cellStyle name="Normal 42 2 2 4 3" xfId="15159" xr:uid="{00000000-0005-0000-0000-00009C3B0000}"/>
    <cellStyle name="Normal 42 2 2 4 4" xfId="15160" xr:uid="{00000000-0005-0000-0000-00009D3B0000}"/>
    <cellStyle name="Normal 42 2 2 5" xfId="15161" xr:uid="{00000000-0005-0000-0000-00009E3B0000}"/>
    <cellStyle name="Normal 42 2 2 5 2" xfId="15162" xr:uid="{00000000-0005-0000-0000-00009F3B0000}"/>
    <cellStyle name="Normal 42 2 2 5 3" xfId="15163" xr:uid="{00000000-0005-0000-0000-0000A03B0000}"/>
    <cellStyle name="Normal 42 2 2 6" xfId="15164" xr:uid="{00000000-0005-0000-0000-0000A13B0000}"/>
    <cellStyle name="Normal 42 2 2 7" xfId="15165" xr:uid="{00000000-0005-0000-0000-0000A23B0000}"/>
    <cellStyle name="Normal 42 2 3" xfId="15166" xr:uid="{00000000-0005-0000-0000-0000A33B0000}"/>
    <cellStyle name="Normal 42 2 4" xfId="15167" xr:uid="{00000000-0005-0000-0000-0000A43B0000}"/>
    <cellStyle name="Normal 42 2 4 2" xfId="15168" xr:uid="{00000000-0005-0000-0000-0000A53B0000}"/>
    <cellStyle name="Normal 42 2 4 2 2" xfId="15169" xr:uid="{00000000-0005-0000-0000-0000A63B0000}"/>
    <cellStyle name="Normal 42 2 4 2 3" xfId="15170" xr:uid="{00000000-0005-0000-0000-0000A73B0000}"/>
    <cellStyle name="Normal 42 2 4 3" xfId="15171" xr:uid="{00000000-0005-0000-0000-0000A83B0000}"/>
    <cellStyle name="Normal 42 2 4 4" xfId="15172" xr:uid="{00000000-0005-0000-0000-0000A93B0000}"/>
    <cellStyle name="Normal 42 2 5" xfId="15173" xr:uid="{00000000-0005-0000-0000-0000AA3B0000}"/>
    <cellStyle name="Normal 42 2 5 2" xfId="15174" xr:uid="{00000000-0005-0000-0000-0000AB3B0000}"/>
    <cellStyle name="Normal 42 2 5 2 2" xfId="15175" xr:uid="{00000000-0005-0000-0000-0000AC3B0000}"/>
    <cellStyle name="Normal 42 2 5 2 3" xfId="15176" xr:uid="{00000000-0005-0000-0000-0000AD3B0000}"/>
    <cellStyle name="Normal 42 2 5 3" xfId="15177" xr:uid="{00000000-0005-0000-0000-0000AE3B0000}"/>
    <cellStyle name="Normal 42 2 5 4" xfId="15178" xr:uid="{00000000-0005-0000-0000-0000AF3B0000}"/>
    <cellStyle name="Normal 42 2 6" xfId="15179" xr:uid="{00000000-0005-0000-0000-0000B03B0000}"/>
    <cellStyle name="Normal 42 2 6 2" xfId="15180" xr:uid="{00000000-0005-0000-0000-0000B13B0000}"/>
    <cellStyle name="Normal 42 2 6 2 2" xfId="15181" xr:uid="{00000000-0005-0000-0000-0000B23B0000}"/>
    <cellStyle name="Normal 42 2 6 2 3" xfId="15182" xr:uid="{00000000-0005-0000-0000-0000B33B0000}"/>
    <cellStyle name="Normal 42 2 6 3" xfId="15183" xr:uid="{00000000-0005-0000-0000-0000B43B0000}"/>
    <cellStyle name="Normal 42 2 6 4" xfId="15184" xr:uid="{00000000-0005-0000-0000-0000B53B0000}"/>
    <cellStyle name="Normal 42 2 7" xfId="15185" xr:uid="{00000000-0005-0000-0000-0000B63B0000}"/>
    <cellStyle name="Normal 42 2 7 2" xfId="15186" xr:uid="{00000000-0005-0000-0000-0000B73B0000}"/>
    <cellStyle name="Normal 42 2 7 3" xfId="15187" xr:uid="{00000000-0005-0000-0000-0000B83B0000}"/>
    <cellStyle name="Normal 42 2 8" xfId="15188" xr:uid="{00000000-0005-0000-0000-0000B93B0000}"/>
    <cellStyle name="Normal 42 2 9" xfId="15189" xr:uid="{00000000-0005-0000-0000-0000BA3B0000}"/>
    <cellStyle name="Normal 42 3" xfId="15190" xr:uid="{00000000-0005-0000-0000-0000BB3B0000}"/>
    <cellStyle name="Normal 42 3 2" xfId="15191" xr:uid="{00000000-0005-0000-0000-0000BC3B0000}"/>
    <cellStyle name="Normal 42 3 2 2" xfId="15192" xr:uid="{00000000-0005-0000-0000-0000BD3B0000}"/>
    <cellStyle name="Normal 42 3 2 2 2" xfId="15193" xr:uid="{00000000-0005-0000-0000-0000BE3B0000}"/>
    <cellStyle name="Normal 42 3 2 2 3" xfId="15194" xr:uid="{00000000-0005-0000-0000-0000BF3B0000}"/>
    <cellStyle name="Normal 42 3 2 3" xfId="15195" xr:uid="{00000000-0005-0000-0000-0000C03B0000}"/>
    <cellStyle name="Normal 42 3 2 4" xfId="15196" xr:uid="{00000000-0005-0000-0000-0000C13B0000}"/>
    <cellStyle name="Normal 42 3 2 5" xfId="15197" xr:uid="{00000000-0005-0000-0000-0000C23B0000}"/>
    <cellStyle name="Normal 42 3 3" xfId="15198" xr:uid="{00000000-0005-0000-0000-0000C33B0000}"/>
    <cellStyle name="Normal 42 3 3 2" xfId="15199" xr:uid="{00000000-0005-0000-0000-0000C43B0000}"/>
    <cellStyle name="Normal 42 3 3 2 2" xfId="15200" xr:uid="{00000000-0005-0000-0000-0000C53B0000}"/>
    <cellStyle name="Normal 42 3 3 2 3" xfId="15201" xr:uid="{00000000-0005-0000-0000-0000C63B0000}"/>
    <cellStyle name="Normal 42 3 3 3" xfId="15202" xr:uid="{00000000-0005-0000-0000-0000C73B0000}"/>
    <cellStyle name="Normal 42 3 3 4" xfId="15203" xr:uid="{00000000-0005-0000-0000-0000C83B0000}"/>
    <cellStyle name="Normal 42 3 4" xfId="15204" xr:uid="{00000000-0005-0000-0000-0000C93B0000}"/>
    <cellStyle name="Normal 42 3 4 2" xfId="15205" xr:uid="{00000000-0005-0000-0000-0000CA3B0000}"/>
    <cellStyle name="Normal 42 3 4 2 2" xfId="15206" xr:uid="{00000000-0005-0000-0000-0000CB3B0000}"/>
    <cellStyle name="Normal 42 3 4 2 3" xfId="15207" xr:uid="{00000000-0005-0000-0000-0000CC3B0000}"/>
    <cellStyle name="Normal 42 3 4 3" xfId="15208" xr:uid="{00000000-0005-0000-0000-0000CD3B0000}"/>
    <cellStyle name="Normal 42 3 4 4" xfId="15209" xr:uid="{00000000-0005-0000-0000-0000CE3B0000}"/>
    <cellStyle name="Normal 42 3 5" xfId="15210" xr:uid="{00000000-0005-0000-0000-0000CF3B0000}"/>
    <cellStyle name="Normal 42 3 5 2" xfId="15211" xr:uid="{00000000-0005-0000-0000-0000D03B0000}"/>
    <cellStyle name="Normal 42 3 5 3" xfId="15212" xr:uid="{00000000-0005-0000-0000-0000D13B0000}"/>
    <cellStyle name="Normal 42 3 6" xfId="15213" xr:uid="{00000000-0005-0000-0000-0000D23B0000}"/>
    <cellStyle name="Normal 42 3 7" xfId="15214" xr:uid="{00000000-0005-0000-0000-0000D33B0000}"/>
    <cellStyle name="Normal 42 4" xfId="15215" xr:uid="{00000000-0005-0000-0000-0000D43B0000}"/>
    <cellStyle name="Normal 42 5" xfId="15216" xr:uid="{00000000-0005-0000-0000-0000D53B0000}"/>
    <cellStyle name="Normal 42 5 2" xfId="15217" xr:uid="{00000000-0005-0000-0000-0000D63B0000}"/>
    <cellStyle name="Normal 42 5 2 2" xfId="15218" xr:uid="{00000000-0005-0000-0000-0000D73B0000}"/>
    <cellStyle name="Normal 42 5 2 3" xfId="15219" xr:uid="{00000000-0005-0000-0000-0000D83B0000}"/>
    <cellStyle name="Normal 42 5 3" xfId="15220" xr:uid="{00000000-0005-0000-0000-0000D93B0000}"/>
    <cellStyle name="Normal 42 5 4" xfId="15221" xr:uid="{00000000-0005-0000-0000-0000DA3B0000}"/>
    <cellStyle name="Normal 42 6" xfId="15222" xr:uid="{00000000-0005-0000-0000-0000DB3B0000}"/>
    <cellStyle name="Normal 42 6 2" xfId="15223" xr:uid="{00000000-0005-0000-0000-0000DC3B0000}"/>
    <cellStyle name="Normal 42 6 2 2" xfId="15224" xr:uid="{00000000-0005-0000-0000-0000DD3B0000}"/>
    <cellStyle name="Normal 42 6 2 3" xfId="15225" xr:uid="{00000000-0005-0000-0000-0000DE3B0000}"/>
    <cellStyle name="Normal 42 6 3" xfId="15226" xr:uid="{00000000-0005-0000-0000-0000DF3B0000}"/>
    <cellStyle name="Normal 42 6 4" xfId="15227" xr:uid="{00000000-0005-0000-0000-0000E03B0000}"/>
    <cellStyle name="Normal 42 7" xfId="15228" xr:uid="{00000000-0005-0000-0000-0000E13B0000}"/>
    <cellStyle name="Normal 42 7 2" xfId="15229" xr:uid="{00000000-0005-0000-0000-0000E23B0000}"/>
    <cellStyle name="Normal 42 7 2 2" xfId="15230" xr:uid="{00000000-0005-0000-0000-0000E33B0000}"/>
    <cellStyle name="Normal 42 7 2 3" xfId="15231" xr:uid="{00000000-0005-0000-0000-0000E43B0000}"/>
    <cellStyle name="Normal 42 7 3" xfId="15232" xr:uid="{00000000-0005-0000-0000-0000E53B0000}"/>
    <cellStyle name="Normal 42 7 4" xfId="15233" xr:uid="{00000000-0005-0000-0000-0000E63B0000}"/>
    <cellStyle name="Normal 42 8" xfId="15234" xr:uid="{00000000-0005-0000-0000-0000E73B0000}"/>
    <cellStyle name="Normal 42 8 2" xfId="15235" xr:uid="{00000000-0005-0000-0000-0000E83B0000}"/>
    <cellStyle name="Normal 42 8 3" xfId="15236" xr:uid="{00000000-0005-0000-0000-0000E93B0000}"/>
    <cellStyle name="Normal 42 9" xfId="15237" xr:uid="{00000000-0005-0000-0000-0000EA3B0000}"/>
    <cellStyle name="Normal 43" xfId="15238" xr:uid="{00000000-0005-0000-0000-0000EB3B0000}"/>
    <cellStyle name="Normal 43 10" xfId="15239" xr:uid="{00000000-0005-0000-0000-0000EC3B0000}"/>
    <cellStyle name="Normal 43 11" xfId="15240" xr:uid="{00000000-0005-0000-0000-0000ED3B0000}"/>
    <cellStyle name="Normal 43 2" xfId="15241" xr:uid="{00000000-0005-0000-0000-0000EE3B0000}"/>
    <cellStyle name="Normal 43 2 10" xfId="15242" xr:uid="{00000000-0005-0000-0000-0000EF3B0000}"/>
    <cellStyle name="Normal 43 2 2" xfId="15243" xr:uid="{00000000-0005-0000-0000-0000F03B0000}"/>
    <cellStyle name="Normal 43 2 2 2" xfId="15244" xr:uid="{00000000-0005-0000-0000-0000F13B0000}"/>
    <cellStyle name="Normal 43 2 2 2 2" xfId="15245" xr:uid="{00000000-0005-0000-0000-0000F23B0000}"/>
    <cellStyle name="Normal 43 2 2 2 2 2" xfId="15246" xr:uid="{00000000-0005-0000-0000-0000F33B0000}"/>
    <cellStyle name="Normal 43 2 2 2 2 3" xfId="15247" xr:uid="{00000000-0005-0000-0000-0000F43B0000}"/>
    <cellStyle name="Normal 43 2 2 2 3" xfId="15248" xr:uid="{00000000-0005-0000-0000-0000F53B0000}"/>
    <cellStyle name="Normal 43 2 2 2 4" xfId="15249" xr:uid="{00000000-0005-0000-0000-0000F63B0000}"/>
    <cellStyle name="Normal 43 2 2 3" xfId="15250" xr:uid="{00000000-0005-0000-0000-0000F73B0000}"/>
    <cellStyle name="Normal 43 2 2 3 2" xfId="15251" xr:uid="{00000000-0005-0000-0000-0000F83B0000}"/>
    <cellStyle name="Normal 43 2 2 3 2 2" xfId="15252" xr:uid="{00000000-0005-0000-0000-0000F93B0000}"/>
    <cellStyle name="Normal 43 2 2 3 2 3" xfId="15253" xr:uid="{00000000-0005-0000-0000-0000FA3B0000}"/>
    <cellStyle name="Normal 43 2 2 3 3" xfId="15254" xr:uid="{00000000-0005-0000-0000-0000FB3B0000}"/>
    <cellStyle name="Normal 43 2 2 3 4" xfId="15255" xr:uid="{00000000-0005-0000-0000-0000FC3B0000}"/>
    <cellStyle name="Normal 43 2 2 4" xfId="15256" xr:uid="{00000000-0005-0000-0000-0000FD3B0000}"/>
    <cellStyle name="Normal 43 2 2 4 2" xfId="15257" xr:uid="{00000000-0005-0000-0000-0000FE3B0000}"/>
    <cellStyle name="Normal 43 2 2 4 2 2" xfId="15258" xr:uid="{00000000-0005-0000-0000-0000FF3B0000}"/>
    <cellStyle name="Normal 43 2 2 4 2 3" xfId="15259" xr:uid="{00000000-0005-0000-0000-0000003C0000}"/>
    <cellStyle name="Normal 43 2 2 4 3" xfId="15260" xr:uid="{00000000-0005-0000-0000-0000013C0000}"/>
    <cellStyle name="Normal 43 2 2 4 4" xfId="15261" xr:uid="{00000000-0005-0000-0000-0000023C0000}"/>
    <cellStyle name="Normal 43 2 2 5" xfId="15262" xr:uid="{00000000-0005-0000-0000-0000033C0000}"/>
    <cellStyle name="Normal 43 2 2 5 2" xfId="15263" xr:uid="{00000000-0005-0000-0000-0000043C0000}"/>
    <cellStyle name="Normal 43 2 2 5 3" xfId="15264" xr:uid="{00000000-0005-0000-0000-0000053C0000}"/>
    <cellStyle name="Normal 43 2 2 6" xfId="15265" xr:uid="{00000000-0005-0000-0000-0000063C0000}"/>
    <cellStyle name="Normal 43 2 2 7" xfId="15266" xr:uid="{00000000-0005-0000-0000-0000073C0000}"/>
    <cellStyle name="Normal 43 2 3" xfId="15267" xr:uid="{00000000-0005-0000-0000-0000083C0000}"/>
    <cellStyle name="Normal 43 2 4" xfId="15268" xr:uid="{00000000-0005-0000-0000-0000093C0000}"/>
    <cellStyle name="Normal 43 2 4 2" xfId="15269" xr:uid="{00000000-0005-0000-0000-00000A3C0000}"/>
    <cellStyle name="Normal 43 2 4 2 2" xfId="15270" xr:uid="{00000000-0005-0000-0000-00000B3C0000}"/>
    <cellStyle name="Normal 43 2 4 2 3" xfId="15271" xr:uid="{00000000-0005-0000-0000-00000C3C0000}"/>
    <cellStyle name="Normal 43 2 4 3" xfId="15272" xr:uid="{00000000-0005-0000-0000-00000D3C0000}"/>
    <cellStyle name="Normal 43 2 4 4" xfId="15273" xr:uid="{00000000-0005-0000-0000-00000E3C0000}"/>
    <cellStyle name="Normal 43 2 5" xfId="15274" xr:uid="{00000000-0005-0000-0000-00000F3C0000}"/>
    <cellStyle name="Normal 43 2 5 2" xfId="15275" xr:uid="{00000000-0005-0000-0000-0000103C0000}"/>
    <cellStyle name="Normal 43 2 5 2 2" xfId="15276" xr:uid="{00000000-0005-0000-0000-0000113C0000}"/>
    <cellStyle name="Normal 43 2 5 2 3" xfId="15277" xr:uid="{00000000-0005-0000-0000-0000123C0000}"/>
    <cellStyle name="Normal 43 2 5 3" xfId="15278" xr:uid="{00000000-0005-0000-0000-0000133C0000}"/>
    <cellStyle name="Normal 43 2 5 4" xfId="15279" xr:uid="{00000000-0005-0000-0000-0000143C0000}"/>
    <cellStyle name="Normal 43 2 6" xfId="15280" xr:uid="{00000000-0005-0000-0000-0000153C0000}"/>
    <cellStyle name="Normal 43 2 6 2" xfId="15281" xr:uid="{00000000-0005-0000-0000-0000163C0000}"/>
    <cellStyle name="Normal 43 2 6 2 2" xfId="15282" xr:uid="{00000000-0005-0000-0000-0000173C0000}"/>
    <cellStyle name="Normal 43 2 6 2 3" xfId="15283" xr:uid="{00000000-0005-0000-0000-0000183C0000}"/>
    <cellStyle name="Normal 43 2 6 3" xfId="15284" xr:uid="{00000000-0005-0000-0000-0000193C0000}"/>
    <cellStyle name="Normal 43 2 6 4" xfId="15285" xr:uid="{00000000-0005-0000-0000-00001A3C0000}"/>
    <cellStyle name="Normal 43 2 7" xfId="15286" xr:uid="{00000000-0005-0000-0000-00001B3C0000}"/>
    <cellStyle name="Normal 43 2 7 2" xfId="15287" xr:uid="{00000000-0005-0000-0000-00001C3C0000}"/>
    <cellStyle name="Normal 43 2 7 3" xfId="15288" xr:uid="{00000000-0005-0000-0000-00001D3C0000}"/>
    <cellStyle name="Normal 43 2 8" xfId="15289" xr:uid="{00000000-0005-0000-0000-00001E3C0000}"/>
    <cellStyle name="Normal 43 2 9" xfId="15290" xr:uid="{00000000-0005-0000-0000-00001F3C0000}"/>
    <cellStyle name="Normal 43 3" xfId="15291" xr:uid="{00000000-0005-0000-0000-0000203C0000}"/>
    <cellStyle name="Normal 43 3 2" xfId="15292" xr:uid="{00000000-0005-0000-0000-0000213C0000}"/>
    <cellStyle name="Normal 43 3 2 2" xfId="15293" xr:uid="{00000000-0005-0000-0000-0000223C0000}"/>
    <cellStyle name="Normal 43 3 2 2 2" xfId="15294" xr:uid="{00000000-0005-0000-0000-0000233C0000}"/>
    <cellStyle name="Normal 43 3 2 2 3" xfId="15295" xr:uid="{00000000-0005-0000-0000-0000243C0000}"/>
    <cellStyle name="Normal 43 3 2 3" xfId="15296" xr:uid="{00000000-0005-0000-0000-0000253C0000}"/>
    <cellStyle name="Normal 43 3 2 4" xfId="15297" xr:uid="{00000000-0005-0000-0000-0000263C0000}"/>
    <cellStyle name="Normal 43 3 2 5" xfId="15298" xr:uid="{00000000-0005-0000-0000-0000273C0000}"/>
    <cellStyle name="Normal 43 3 3" xfId="15299" xr:uid="{00000000-0005-0000-0000-0000283C0000}"/>
    <cellStyle name="Normal 43 3 3 2" xfId="15300" xr:uid="{00000000-0005-0000-0000-0000293C0000}"/>
    <cellStyle name="Normal 43 3 3 2 2" xfId="15301" xr:uid="{00000000-0005-0000-0000-00002A3C0000}"/>
    <cellStyle name="Normal 43 3 3 2 3" xfId="15302" xr:uid="{00000000-0005-0000-0000-00002B3C0000}"/>
    <cellStyle name="Normal 43 3 3 3" xfId="15303" xr:uid="{00000000-0005-0000-0000-00002C3C0000}"/>
    <cellStyle name="Normal 43 3 3 4" xfId="15304" xr:uid="{00000000-0005-0000-0000-00002D3C0000}"/>
    <cellStyle name="Normal 43 3 4" xfId="15305" xr:uid="{00000000-0005-0000-0000-00002E3C0000}"/>
    <cellStyle name="Normal 43 3 4 2" xfId="15306" xr:uid="{00000000-0005-0000-0000-00002F3C0000}"/>
    <cellStyle name="Normal 43 3 4 2 2" xfId="15307" xr:uid="{00000000-0005-0000-0000-0000303C0000}"/>
    <cellStyle name="Normal 43 3 4 2 3" xfId="15308" xr:uid="{00000000-0005-0000-0000-0000313C0000}"/>
    <cellStyle name="Normal 43 3 4 3" xfId="15309" xr:uid="{00000000-0005-0000-0000-0000323C0000}"/>
    <cellStyle name="Normal 43 3 4 4" xfId="15310" xr:uid="{00000000-0005-0000-0000-0000333C0000}"/>
    <cellStyle name="Normal 43 3 5" xfId="15311" xr:uid="{00000000-0005-0000-0000-0000343C0000}"/>
    <cellStyle name="Normal 43 3 5 2" xfId="15312" xr:uid="{00000000-0005-0000-0000-0000353C0000}"/>
    <cellStyle name="Normal 43 3 5 3" xfId="15313" xr:uid="{00000000-0005-0000-0000-0000363C0000}"/>
    <cellStyle name="Normal 43 3 6" xfId="15314" xr:uid="{00000000-0005-0000-0000-0000373C0000}"/>
    <cellStyle name="Normal 43 3 7" xfId="15315" xr:uid="{00000000-0005-0000-0000-0000383C0000}"/>
    <cellStyle name="Normal 43 4" xfId="15316" xr:uid="{00000000-0005-0000-0000-0000393C0000}"/>
    <cellStyle name="Normal 43 5" xfId="15317" xr:uid="{00000000-0005-0000-0000-00003A3C0000}"/>
    <cellStyle name="Normal 43 5 2" xfId="15318" xr:uid="{00000000-0005-0000-0000-00003B3C0000}"/>
    <cellStyle name="Normal 43 5 2 2" xfId="15319" xr:uid="{00000000-0005-0000-0000-00003C3C0000}"/>
    <cellStyle name="Normal 43 5 2 3" xfId="15320" xr:uid="{00000000-0005-0000-0000-00003D3C0000}"/>
    <cellStyle name="Normal 43 5 3" xfId="15321" xr:uid="{00000000-0005-0000-0000-00003E3C0000}"/>
    <cellStyle name="Normal 43 5 4" xfId="15322" xr:uid="{00000000-0005-0000-0000-00003F3C0000}"/>
    <cellStyle name="Normal 43 6" xfId="15323" xr:uid="{00000000-0005-0000-0000-0000403C0000}"/>
    <cellStyle name="Normal 43 6 2" xfId="15324" xr:uid="{00000000-0005-0000-0000-0000413C0000}"/>
    <cellStyle name="Normal 43 6 2 2" xfId="15325" xr:uid="{00000000-0005-0000-0000-0000423C0000}"/>
    <cellStyle name="Normal 43 6 2 3" xfId="15326" xr:uid="{00000000-0005-0000-0000-0000433C0000}"/>
    <cellStyle name="Normal 43 6 3" xfId="15327" xr:uid="{00000000-0005-0000-0000-0000443C0000}"/>
    <cellStyle name="Normal 43 6 4" xfId="15328" xr:uid="{00000000-0005-0000-0000-0000453C0000}"/>
    <cellStyle name="Normal 43 7" xfId="15329" xr:uid="{00000000-0005-0000-0000-0000463C0000}"/>
    <cellStyle name="Normal 43 7 2" xfId="15330" xr:uid="{00000000-0005-0000-0000-0000473C0000}"/>
    <cellStyle name="Normal 43 7 2 2" xfId="15331" xr:uid="{00000000-0005-0000-0000-0000483C0000}"/>
    <cellStyle name="Normal 43 7 2 3" xfId="15332" xr:uid="{00000000-0005-0000-0000-0000493C0000}"/>
    <cellStyle name="Normal 43 7 3" xfId="15333" xr:uid="{00000000-0005-0000-0000-00004A3C0000}"/>
    <cellStyle name="Normal 43 7 4" xfId="15334" xr:uid="{00000000-0005-0000-0000-00004B3C0000}"/>
    <cellStyle name="Normal 43 8" xfId="15335" xr:uid="{00000000-0005-0000-0000-00004C3C0000}"/>
    <cellStyle name="Normal 43 8 2" xfId="15336" xr:uid="{00000000-0005-0000-0000-00004D3C0000}"/>
    <cellStyle name="Normal 43 8 3" xfId="15337" xr:uid="{00000000-0005-0000-0000-00004E3C0000}"/>
    <cellStyle name="Normal 43 9" xfId="15338" xr:uid="{00000000-0005-0000-0000-00004F3C0000}"/>
    <cellStyle name="Normal 44" xfId="15339" xr:uid="{00000000-0005-0000-0000-0000503C0000}"/>
    <cellStyle name="Normal 44 10" xfId="15340" xr:uid="{00000000-0005-0000-0000-0000513C0000}"/>
    <cellStyle name="Normal 44 11" xfId="15341" xr:uid="{00000000-0005-0000-0000-0000523C0000}"/>
    <cellStyle name="Normal 44 2" xfId="15342" xr:uid="{00000000-0005-0000-0000-0000533C0000}"/>
    <cellStyle name="Normal 44 2 10" xfId="15343" xr:uid="{00000000-0005-0000-0000-0000543C0000}"/>
    <cellStyle name="Normal 44 2 2" xfId="15344" xr:uid="{00000000-0005-0000-0000-0000553C0000}"/>
    <cellStyle name="Normal 44 2 2 2" xfId="15345" xr:uid="{00000000-0005-0000-0000-0000563C0000}"/>
    <cellStyle name="Normal 44 2 2 2 2" xfId="15346" xr:uid="{00000000-0005-0000-0000-0000573C0000}"/>
    <cellStyle name="Normal 44 2 2 2 2 2" xfId="15347" xr:uid="{00000000-0005-0000-0000-0000583C0000}"/>
    <cellStyle name="Normal 44 2 2 2 2 3" xfId="15348" xr:uid="{00000000-0005-0000-0000-0000593C0000}"/>
    <cellStyle name="Normal 44 2 2 2 3" xfId="15349" xr:uid="{00000000-0005-0000-0000-00005A3C0000}"/>
    <cellStyle name="Normal 44 2 2 2 4" xfId="15350" xr:uid="{00000000-0005-0000-0000-00005B3C0000}"/>
    <cellStyle name="Normal 44 2 2 3" xfId="15351" xr:uid="{00000000-0005-0000-0000-00005C3C0000}"/>
    <cellStyle name="Normal 44 2 2 3 2" xfId="15352" xr:uid="{00000000-0005-0000-0000-00005D3C0000}"/>
    <cellStyle name="Normal 44 2 2 3 2 2" xfId="15353" xr:uid="{00000000-0005-0000-0000-00005E3C0000}"/>
    <cellStyle name="Normal 44 2 2 3 2 3" xfId="15354" xr:uid="{00000000-0005-0000-0000-00005F3C0000}"/>
    <cellStyle name="Normal 44 2 2 3 3" xfId="15355" xr:uid="{00000000-0005-0000-0000-0000603C0000}"/>
    <cellStyle name="Normal 44 2 2 3 4" xfId="15356" xr:uid="{00000000-0005-0000-0000-0000613C0000}"/>
    <cellStyle name="Normal 44 2 2 4" xfId="15357" xr:uid="{00000000-0005-0000-0000-0000623C0000}"/>
    <cellStyle name="Normal 44 2 2 4 2" xfId="15358" xr:uid="{00000000-0005-0000-0000-0000633C0000}"/>
    <cellStyle name="Normal 44 2 2 4 2 2" xfId="15359" xr:uid="{00000000-0005-0000-0000-0000643C0000}"/>
    <cellStyle name="Normal 44 2 2 4 2 3" xfId="15360" xr:uid="{00000000-0005-0000-0000-0000653C0000}"/>
    <cellStyle name="Normal 44 2 2 4 3" xfId="15361" xr:uid="{00000000-0005-0000-0000-0000663C0000}"/>
    <cellStyle name="Normal 44 2 2 4 4" xfId="15362" xr:uid="{00000000-0005-0000-0000-0000673C0000}"/>
    <cellStyle name="Normal 44 2 2 5" xfId="15363" xr:uid="{00000000-0005-0000-0000-0000683C0000}"/>
    <cellStyle name="Normal 44 2 2 5 2" xfId="15364" xr:uid="{00000000-0005-0000-0000-0000693C0000}"/>
    <cellStyle name="Normal 44 2 2 5 3" xfId="15365" xr:uid="{00000000-0005-0000-0000-00006A3C0000}"/>
    <cellStyle name="Normal 44 2 2 6" xfId="15366" xr:uid="{00000000-0005-0000-0000-00006B3C0000}"/>
    <cellStyle name="Normal 44 2 2 7" xfId="15367" xr:uid="{00000000-0005-0000-0000-00006C3C0000}"/>
    <cellStyle name="Normal 44 2 3" xfId="15368" xr:uid="{00000000-0005-0000-0000-00006D3C0000}"/>
    <cellStyle name="Normal 44 2 4" xfId="15369" xr:uid="{00000000-0005-0000-0000-00006E3C0000}"/>
    <cellStyle name="Normal 44 2 4 2" xfId="15370" xr:uid="{00000000-0005-0000-0000-00006F3C0000}"/>
    <cellStyle name="Normal 44 2 4 2 2" xfId="15371" xr:uid="{00000000-0005-0000-0000-0000703C0000}"/>
    <cellStyle name="Normal 44 2 4 2 3" xfId="15372" xr:uid="{00000000-0005-0000-0000-0000713C0000}"/>
    <cellStyle name="Normal 44 2 4 3" xfId="15373" xr:uid="{00000000-0005-0000-0000-0000723C0000}"/>
    <cellStyle name="Normal 44 2 4 4" xfId="15374" xr:uid="{00000000-0005-0000-0000-0000733C0000}"/>
    <cellStyle name="Normal 44 2 5" xfId="15375" xr:uid="{00000000-0005-0000-0000-0000743C0000}"/>
    <cellStyle name="Normal 44 2 5 2" xfId="15376" xr:uid="{00000000-0005-0000-0000-0000753C0000}"/>
    <cellStyle name="Normal 44 2 5 2 2" xfId="15377" xr:uid="{00000000-0005-0000-0000-0000763C0000}"/>
    <cellStyle name="Normal 44 2 5 2 3" xfId="15378" xr:uid="{00000000-0005-0000-0000-0000773C0000}"/>
    <cellStyle name="Normal 44 2 5 3" xfId="15379" xr:uid="{00000000-0005-0000-0000-0000783C0000}"/>
    <cellStyle name="Normal 44 2 5 4" xfId="15380" xr:uid="{00000000-0005-0000-0000-0000793C0000}"/>
    <cellStyle name="Normal 44 2 6" xfId="15381" xr:uid="{00000000-0005-0000-0000-00007A3C0000}"/>
    <cellStyle name="Normal 44 2 6 2" xfId="15382" xr:uid="{00000000-0005-0000-0000-00007B3C0000}"/>
    <cellStyle name="Normal 44 2 6 2 2" xfId="15383" xr:uid="{00000000-0005-0000-0000-00007C3C0000}"/>
    <cellStyle name="Normal 44 2 6 2 3" xfId="15384" xr:uid="{00000000-0005-0000-0000-00007D3C0000}"/>
    <cellStyle name="Normal 44 2 6 3" xfId="15385" xr:uid="{00000000-0005-0000-0000-00007E3C0000}"/>
    <cellStyle name="Normal 44 2 6 4" xfId="15386" xr:uid="{00000000-0005-0000-0000-00007F3C0000}"/>
    <cellStyle name="Normal 44 2 7" xfId="15387" xr:uid="{00000000-0005-0000-0000-0000803C0000}"/>
    <cellStyle name="Normal 44 2 7 2" xfId="15388" xr:uid="{00000000-0005-0000-0000-0000813C0000}"/>
    <cellStyle name="Normal 44 2 7 3" xfId="15389" xr:uid="{00000000-0005-0000-0000-0000823C0000}"/>
    <cellStyle name="Normal 44 2 8" xfId="15390" xr:uid="{00000000-0005-0000-0000-0000833C0000}"/>
    <cellStyle name="Normal 44 2 9" xfId="15391" xr:uid="{00000000-0005-0000-0000-0000843C0000}"/>
    <cellStyle name="Normal 44 3" xfId="15392" xr:uid="{00000000-0005-0000-0000-0000853C0000}"/>
    <cellStyle name="Normal 44 3 2" xfId="15393" xr:uid="{00000000-0005-0000-0000-0000863C0000}"/>
    <cellStyle name="Normal 44 3 2 2" xfId="15394" xr:uid="{00000000-0005-0000-0000-0000873C0000}"/>
    <cellStyle name="Normal 44 3 2 2 2" xfId="15395" xr:uid="{00000000-0005-0000-0000-0000883C0000}"/>
    <cellStyle name="Normal 44 3 2 2 3" xfId="15396" xr:uid="{00000000-0005-0000-0000-0000893C0000}"/>
    <cellStyle name="Normal 44 3 2 3" xfId="15397" xr:uid="{00000000-0005-0000-0000-00008A3C0000}"/>
    <cellStyle name="Normal 44 3 2 4" xfId="15398" xr:uid="{00000000-0005-0000-0000-00008B3C0000}"/>
    <cellStyle name="Normal 44 3 2 5" xfId="15399" xr:uid="{00000000-0005-0000-0000-00008C3C0000}"/>
    <cellStyle name="Normal 44 3 3" xfId="15400" xr:uid="{00000000-0005-0000-0000-00008D3C0000}"/>
    <cellStyle name="Normal 44 3 3 2" xfId="15401" xr:uid="{00000000-0005-0000-0000-00008E3C0000}"/>
    <cellStyle name="Normal 44 3 3 2 2" xfId="15402" xr:uid="{00000000-0005-0000-0000-00008F3C0000}"/>
    <cellStyle name="Normal 44 3 3 2 3" xfId="15403" xr:uid="{00000000-0005-0000-0000-0000903C0000}"/>
    <cellStyle name="Normal 44 3 3 3" xfId="15404" xr:uid="{00000000-0005-0000-0000-0000913C0000}"/>
    <cellStyle name="Normal 44 3 3 4" xfId="15405" xr:uid="{00000000-0005-0000-0000-0000923C0000}"/>
    <cellStyle name="Normal 44 3 4" xfId="15406" xr:uid="{00000000-0005-0000-0000-0000933C0000}"/>
    <cellStyle name="Normal 44 3 4 2" xfId="15407" xr:uid="{00000000-0005-0000-0000-0000943C0000}"/>
    <cellStyle name="Normal 44 3 4 2 2" xfId="15408" xr:uid="{00000000-0005-0000-0000-0000953C0000}"/>
    <cellStyle name="Normal 44 3 4 2 3" xfId="15409" xr:uid="{00000000-0005-0000-0000-0000963C0000}"/>
    <cellStyle name="Normal 44 3 4 3" xfId="15410" xr:uid="{00000000-0005-0000-0000-0000973C0000}"/>
    <cellStyle name="Normal 44 3 4 4" xfId="15411" xr:uid="{00000000-0005-0000-0000-0000983C0000}"/>
    <cellStyle name="Normal 44 3 5" xfId="15412" xr:uid="{00000000-0005-0000-0000-0000993C0000}"/>
    <cellStyle name="Normal 44 3 5 2" xfId="15413" xr:uid="{00000000-0005-0000-0000-00009A3C0000}"/>
    <cellStyle name="Normal 44 3 5 3" xfId="15414" xr:uid="{00000000-0005-0000-0000-00009B3C0000}"/>
    <cellStyle name="Normal 44 3 6" xfId="15415" xr:uid="{00000000-0005-0000-0000-00009C3C0000}"/>
    <cellStyle name="Normal 44 3 7" xfId="15416" xr:uid="{00000000-0005-0000-0000-00009D3C0000}"/>
    <cellStyle name="Normal 44 4" xfId="15417" xr:uid="{00000000-0005-0000-0000-00009E3C0000}"/>
    <cellStyle name="Normal 44 5" xfId="15418" xr:uid="{00000000-0005-0000-0000-00009F3C0000}"/>
    <cellStyle name="Normal 44 5 2" xfId="15419" xr:uid="{00000000-0005-0000-0000-0000A03C0000}"/>
    <cellStyle name="Normal 44 5 2 2" xfId="15420" xr:uid="{00000000-0005-0000-0000-0000A13C0000}"/>
    <cellStyle name="Normal 44 5 2 3" xfId="15421" xr:uid="{00000000-0005-0000-0000-0000A23C0000}"/>
    <cellStyle name="Normal 44 5 3" xfId="15422" xr:uid="{00000000-0005-0000-0000-0000A33C0000}"/>
    <cellStyle name="Normal 44 5 4" xfId="15423" xr:uid="{00000000-0005-0000-0000-0000A43C0000}"/>
    <cellStyle name="Normal 44 6" xfId="15424" xr:uid="{00000000-0005-0000-0000-0000A53C0000}"/>
    <cellStyle name="Normal 44 6 2" xfId="15425" xr:uid="{00000000-0005-0000-0000-0000A63C0000}"/>
    <cellStyle name="Normal 44 6 2 2" xfId="15426" xr:uid="{00000000-0005-0000-0000-0000A73C0000}"/>
    <cellStyle name="Normal 44 6 2 3" xfId="15427" xr:uid="{00000000-0005-0000-0000-0000A83C0000}"/>
    <cellStyle name="Normal 44 6 3" xfId="15428" xr:uid="{00000000-0005-0000-0000-0000A93C0000}"/>
    <cellStyle name="Normal 44 6 4" xfId="15429" xr:uid="{00000000-0005-0000-0000-0000AA3C0000}"/>
    <cellStyle name="Normal 44 7" xfId="15430" xr:uid="{00000000-0005-0000-0000-0000AB3C0000}"/>
    <cellStyle name="Normal 44 7 2" xfId="15431" xr:uid="{00000000-0005-0000-0000-0000AC3C0000}"/>
    <cellStyle name="Normal 44 7 2 2" xfId="15432" xr:uid="{00000000-0005-0000-0000-0000AD3C0000}"/>
    <cellStyle name="Normal 44 7 2 3" xfId="15433" xr:uid="{00000000-0005-0000-0000-0000AE3C0000}"/>
    <cellStyle name="Normal 44 7 3" xfId="15434" xr:uid="{00000000-0005-0000-0000-0000AF3C0000}"/>
    <cellStyle name="Normal 44 7 4" xfId="15435" xr:uid="{00000000-0005-0000-0000-0000B03C0000}"/>
    <cellStyle name="Normal 44 8" xfId="15436" xr:uid="{00000000-0005-0000-0000-0000B13C0000}"/>
    <cellStyle name="Normal 44 8 2" xfId="15437" xr:uid="{00000000-0005-0000-0000-0000B23C0000}"/>
    <cellStyle name="Normal 44 8 3" xfId="15438" xr:uid="{00000000-0005-0000-0000-0000B33C0000}"/>
    <cellStyle name="Normal 44 9" xfId="15439" xr:uid="{00000000-0005-0000-0000-0000B43C0000}"/>
    <cellStyle name="Normal 45" xfId="15440" xr:uid="{00000000-0005-0000-0000-0000B53C0000}"/>
    <cellStyle name="Normal 45 10" xfId="15441" xr:uid="{00000000-0005-0000-0000-0000B63C0000}"/>
    <cellStyle name="Normal 45 11" xfId="15442" xr:uid="{00000000-0005-0000-0000-0000B73C0000}"/>
    <cellStyle name="Normal 45 2" xfId="15443" xr:uid="{00000000-0005-0000-0000-0000B83C0000}"/>
    <cellStyle name="Normal 45 2 10" xfId="15444" xr:uid="{00000000-0005-0000-0000-0000B93C0000}"/>
    <cellStyle name="Normal 45 2 2" xfId="15445" xr:uid="{00000000-0005-0000-0000-0000BA3C0000}"/>
    <cellStyle name="Normal 45 2 2 2" xfId="15446" xr:uid="{00000000-0005-0000-0000-0000BB3C0000}"/>
    <cellStyle name="Normal 45 2 2 2 2" xfId="15447" xr:uid="{00000000-0005-0000-0000-0000BC3C0000}"/>
    <cellStyle name="Normal 45 2 2 2 2 2" xfId="15448" xr:uid="{00000000-0005-0000-0000-0000BD3C0000}"/>
    <cellStyle name="Normal 45 2 2 2 2 3" xfId="15449" xr:uid="{00000000-0005-0000-0000-0000BE3C0000}"/>
    <cellStyle name="Normal 45 2 2 2 3" xfId="15450" xr:uid="{00000000-0005-0000-0000-0000BF3C0000}"/>
    <cellStyle name="Normal 45 2 2 2 4" xfId="15451" xr:uid="{00000000-0005-0000-0000-0000C03C0000}"/>
    <cellStyle name="Normal 45 2 2 3" xfId="15452" xr:uid="{00000000-0005-0000-0000-0000C13C0000}"/>
    <cellStyle name="Normal 45 2 2 3 2" xfId="15453" xr:uid="{00000000-0005-0000-0000-0000C23C0000}"/>
    <cellStyle name="Normal 45 2 2 3 2 2" xfId="15454" xr:uid="{00000000-0005-0000-0000-0000C33C0000}"/>
    <cellStyle name="Normal 45 2 2 3 2 3" xfId="15455" xr:uid="{00000000-0005-0000-0000-0000C43C0000}"/>
    <cellStyle name="Normal 45 2 2 3 3" xfId="15456" xr:uid="{00000000-0005-0000-0000-0000C53C0000}"/>
    <cellStyle name="Normal 45 2 2 3 4" xfId="15457" xr:uid="{00000000-0005-0000-0000-0000C63C0000}"/>
    <cellStyle name="Normal 45 2 2 4" xfId="15458" xr:uid="{00000000-0005-0000-0000-0000C73C0000}"/>
    <cellStyle name="Normal 45 2 2 4 2" xfId="15459" xr:uid="{00000000-0005-0000-0000-0000C83C0000}"/>
    <cellStyle name="Normal 45 2 2 4 2 2" xfId="15460" xr:uid="{00000000-0005-0000-0000-0000C93C0000}"/>
    <cellStyle name="Normal 45 2 2 4 2 3" xfId="15461" xr:uid="{00000000-0005-0000-0000-0000CA3C0000}"/>
    <cellStyle name="Normal 45 2 2 4 3" xfId="15462" xr:uid="{00000000-0005-0000-0000-0000CB3C0000}"/>
    <cellStyle name="Normal 45 2 2 4 4" xfId="15463" xr:uid="{00000000-0005-0000-0000-0000CC3C0000}"/>
    <cellStyle name="Normal 45 2 2 5" xfId="15464" xr:uid="{00000000-0005-0000-0000-0000CD3C0000}"/>
    <cellStyle name="Normal 45 2 2 5 2" xfId="15465" xr:uid="{00000000-0005-0000-0000-0000CE3C0000}"/>
    <cellStyle name="Normal 45 2 2 5 3" xfId="15466" xr:uid="{00000000-0005-0000-0000-0000CF3C0000}"/>
    <cellStyle name="Normal 45 2 2 6" xfId="15467" xr:uid="{00000000-0005-0000-0000-0000D03C0000}"/>
    <cellStyle name="Normal 45 2 2 7" xfId="15468" xr:uid="{00000000-0005-0000-0000-0000D13C0000}"/>
    <cellStyle name="Normal 45 2 3" xfId="15469" xr:uid="{00000000-0005-0000-0000-0000D23C0000}"/>
    <cellStyle name="Normal 45 2 4" xfId="15470" xr:uid="{00000000-0005-0000-0000-0000D33C0000}"/>
    <cellStyle name="Normal 45 2 4 2" xfId="15471" xr:uid="{00000000-0005-0000-0000-0000D43C0000}"/>
    <cellStyle name="Normal 45 2 4 2 2" xfId="15472" xr:uid="{00000000-0005-0000-0000-0000D53C0000}"/>
    <cellStyle name="Normal 45 2 4 2 3" xfId="15473" xr:uid="{00000000-0005-0000-0000-0000D63C0000}"/>
    <cellStyle name="Normal 45 2 4 3" xfId="15474" xr:uid="{00000000-0005-0000-0000-0000D73C0000}"/>
    <cellStyle name="Normal 45 2 4 4" xfId="15475" xr:uid="{00000000-0005-0000-0000-0000D83C0000}"/>
    <cellStyle name="Normal 45 2 5" xfId="15476" xr:uid="{00000000-0005-0000-0000-0000D93C0000}"/>
    <cellStyle name="Normal 45 2 5 2" xfId="15477" xr:uid="{00000000-0005-0000-0000-0000DA3C0000}"/>
    <cellStyle name="Normal 45 2 5 2 2" xfId="15478" xr:uid="{00000000-0005-0000-0000-0000DB3C0000}"/>
    <cellStyle name="Normal 45 2 5 2 3" xfId="15479" xr:uid="{00000000-0005-0000-0000-0000DC3C0000}"/>
    <cellStyle name="Normal 45 2 5 3" xfId="15480" xr:uid="{00000000-0005-0000-0000-0000DD3C0000}"/>
    <cellStyle name="Normal 45 2 5 4" xfId="15481" xr:uid="{00000000-0005-0000-0000-0000DE3C0000}"/>
    <cellStyle name="Normal 45 2 6" xfId="15482" xr:uid="{00000000-0005-0000-0000-0000DF3C0000}"/>
    <cellStyle name="Normal 45 2 6 2" xfId="15483" xr:uid="{00000000-0005-0000-0000-0000E03C0000}"/>
    <cellStyle name="Normal 45 2 6 2 2" xfId="15484" xr:uid="{00000000-0005-0000-0000-0000E13C0000}"/>
    <cellStyle name="Normal 45 2 6 2 3" xfId="15485" xr:uid="{00000000-0005-0000-0000-0000E23C0000}"/>
    <cellStyle name="Normal 45 2 6 3" xfId="15486" xr:uid="{00000000-0005-0000-0000-0000E33C0000}"/>
    <cellStyle name="Normal 45 2 6 4" xfId="15487" xr:uid="{00000000-0005-0000-0000-0000E43C0000}"/>
    <cellStyle name="Normal 45 2 7" xfId="15488" xr:uid="{00000000-0005-0000-0000-0000E53C0000}"/>
    <cellStyle name="Normal 45 2 7 2" xfId="15489" xr:uid="{00000000-0005-0000-0000-0000E63C0000}"/>
    <cellStyle name="Normal 45 2 7 3" xfId="15490" xr:uid="{00000000-0005-0000-0000-0000E73C0000}"/>
    <cellStyle name="Normal 45 2 8" xfId="15491" xr:uid="{00000000-0005-0000-0000-0000E83C0000}"/>
    <cellStyle name="Normal 45 2 9" xfId="15492" xr:uid="{00000000-0005-0000-0000-0000E93C0000}"/>
    <cellStyle name="Normal 45 3" xfId="15493" xr:uid="{00000000-0005-0000-0000-0000EA3C0000}"/>
    <cellStyle name="Normal 45 3 2" xfId="15494" xr:uid="{00000000-0005-0000-0000-0000EB3C0000}"/>
    <cellStyle name="Normal 45 3 2 2" xfId="15495" xr:uid="{00000000-0005-0000-0000-0000EC3C0000}"/>
    <cellStyle name="Normal 45 3 2 2 2" xfId="15496" xr:uid="{00000000-0005-0000-0000-0000ED3C0000}"/>
    <cellStyle name="Normal 45 3 2 2 3" xfId="15497" xr:uid="{00000000-0005-0000-0000-0000EE3C0000}"/>
    <cellStyle name="Normal 45 3 2 3" xfId="15498" xr:uid="{00000000-0005-0000-0000-0000EF3C0000}"/>
    <cellStyle name="Normal 45 3 2 4" xfId="15499" xr:uid="{00000000-0005-0000-0000-0000F03C0000}"/>
    <cellStyle name="Normal 45 3 2 5" xfId="15500" xr:uid="{00000000-0005-0000-0000-0000F13C0000}"/>
    <cellStyle name="Normal 45 3 3" xfId="15501" xr:uid="{00000000-0005-0000-0000-0000F23C0000}"/>
    <cellStyle name="Normal 45 3 3 2" xfId="15502" xr:uid="{00000000-0005-0000-0000-0000F33C0000}"/>
    <cellStyle name="Normal 45 3 3 2 2" xfId="15503" xr:uid="{00000000-0005-0000-0000-0000F43C0000}"/>
    <cellStyle name="Normal 45 3 3 2 3" xfId="15504" xr:uid="{00000000-0005-0000-0000-0000F53C0000}"/>
    <cellStyle name="Normal 45 3 3 3" xfId="15505" xr:uid="{00000000-0005-0000-0000-0000F63C0000}"/>
    <cellStyle name="Normal 45 3 3 4" xfId="15506" xr:uid="{00000000-0005-0000-0000-0000F73C0000}"/>
    <cellStyle name="Normal 45 3 4" xfId="15507" xr:uid="{00000000-0005-0000-0000-0000F83C0000}"/>
    <cellStyle name="Normal 45 3 4 2" xfId="15508" xr:uid="{00000000-0005-0000-0000-0000F93C0000}"/>
    <cellStyle name="Normal 45 3 4 2 2" xfId="15509" xr:uid="{00000000-0005-0000-0000-0000FA3C0000}"/>
    <cellStyle name="Normal 45 3 4 2 3" xfId="15510" xr:uid="{00000000-0005-0000-0000-0000FB3C0000}"/>
    <cellStyle name="Normal 45 3 4 3" xfId="15511" xr:uid="{00000000-0005-0000-0000-0000FC3C0000}"/>
    <cellStyle name="Normal 45 3 4 4" xfId="15512" xr:uid="{00000000-0005-0000-0000-0000FD3C0000}"/>
    <cellStyle name="Normal 45 3 5" xfId="15513" xr:uid="{00000000-0005-0000-0000-0000FE3C0000}"/>
    <cellStyle name="Normal 45 3 5 2" xfId="15514" xr:uid="{00000000-0005-0000-0000-0000FF3C0000}"/>
    <cellStyle name="Normal 45 3 5 3" xfId="15515" xr:uid="{00000000-0005-0000-0000-0000003D0000}"/>
    <cellStyle name="Normal 45 3 6" xfId="15516" xr:uid="{00000000-0005-0000-0000-0000013D0000}"/>
    <cellStyle name="Normal 45 3 7" xfId="15517" xr:uid="{00000000-0005-0000-0000-0000023D0000}"/>
    <cellStyle name="Normal 45 4" xfId="15518" xr:uid="{00000000-0005-0000-0000-0000033D0000}"/>
    <cellStyle name="Normal 45 5" xfId="15519" xr:uid="{00000000-0005-0000-0000-0000043D0000}"/>
    <cellStyle name="Normal 45 5 2" xfId="15520" xr:uid="{00000000-0005-0000-0000-0000053D0000}"/>
    <cellStyle name="Normal 45 5 2 2" xfId="15521" xr:uid="{00000000-0005-0000-0000-0000063D0000}"/>
    <cellStyle name="Normal 45 5 2 3" xfId="15522" xr:uid="{00000000-0005-0000-0000-0000073D0000}"/>
    <cellStyle name="Normal 45 5 3" xfId="15523" xr:uid="{00000000-0005-0000-0000-0000083D0000}"/>
    <cellStyle name="Normal 45 5 4" xfId="15524" xr:uid="{00000000-0005-0000-0000-0000093D0000}"/>
    <cellStyle name="Normal 45 6" xfId="15525" xr:uid="{00000000-0005-0000-0000-00000A3D0000}"/>
    <cellStyle name="Normal 45 6 2" xfId="15526" xr:uid="{00000000-0005-0000-0000-00000B3D0000}"/>
    <cellStyle name="Normal 45 6 2 2" xfId="15527" xr:uid="{00000000-0005-0000-0000-00000C3D0000}"/>
    <cellStyle name="Normal 45 6 2 3" xfId="15528" xr:uid="{00000000-0005-0000-0000-00000D3D0000}"/>
    <cellStyle name="Normal 45 6 3" xfId="15529" xr:uid="{00000000-0005-0000-0000-00000E3D0000}"/>
    <cellStyle name="Normal 45 6 4" xfId="15530" xr:uid="{00000000-0005-0000-0000-00000F3D0000}"/>
    <cellStyle name="Normal 45 7" xfId="15531" xr:uid="{00000000-0005-0000-0000-0000103D0000}"/>
    <cellStyle name="Normal 45 7 2" xfId="15532" xr:uid="{00000000-0005-0000-0000-0000113D0000}"/>
    <cellStyle name="Normal 45 7 2 2" xfId="15533" xr:uid="{00000000-0005-0000-0000-0000123D0000}"/>
    <cellStyle name="Normal 45 7 2 3" xfId="15534" xr:uid="{00000000-0005-0000-0000-0000133D0000}"/>
    <cellStyle name="Normal 45 7 3" xfId="15535" xr:uid="{00000000-0005-0000-0000-0000143D0000}"/>
    <cellStyle name="Normal 45 7 4" xfId="15536" xr:uid="{00000000-0005-0000-0000-0000153D0000}"/>
    <cellStyle name="Normal 45 8" xfId="15537" xr:uid="{00000000-0005-0000-0000-0000163D0000}"/>
    <cellStyle name="Normal 45 8 2" xfId="15538" xr:uid="{00000000-0005-0000-0000-0000173D0000}"/>
    <cellStyle name="Normal 45 8 3" xfId="15539" xr:uid="{00000000-0005-0000-0000-0000183D0000}"/>
    <cellStyle name="Normal 45 9" xfId="15540" xr:uid="{00000000-0005-0000-0000-0000193D0000}"/>
    <cellStyle name="Normal 46" xfId="15541" xr:uid="{00000000-0005-0000-0000-00001A3D0000}"/>
    <cellStyle name="Normal 46 10" xfId="15542" xr:uid="{00000000-0005-0000-0000-00001B3D0000}"/>
    <cellStyle name="Normal 46 11" xfId="15543" xr:uid="{00000000-0005-0000-0000-00001C3D0000}"/>
    <cellStyle name="Normal 46 2" xfId="15544" xr:uid="{00000000-0005-0000-0000-00001D3D0000}"/>
    <cellStyle name="Normal 46 2 10" xfId="15545" xr:uid="{00000000-0005-0000-0000-00001E3D0000}"/>
    <cellStyle name="Normal 46 2 2" xfId="15546" xr:uid="{00000000-0005-0000-0000-00001F3D0000}"/>
    <cellStyle name="Normal 46 2 2 2" xfId="15547" xr:uid="{00000000-0005-0000-0000-0000203D0000}"/>
    <cellStyle name="Normal 46 2 2 2 2" xfId="15548" xr:uid="{00000000-0005-0000-0000-0000213D0000}"/>
    <cellStyle name="Normal 46 2 2 2 2 2" xfId="15549" xr:uid="{00000000-0005-0000-0000-0000223D0000}"/>
    <cellStyle name="Normal 46 2 2 2 2 3" xfId="15550" xr:uid="{00000000-0005-0000-0000-0000233D0000}"/>
    <cellStyle name="Normal 46 2 2 2 3" xfId="15551" xr:uid="{00000000-0005-0000-0000-0000243D0000}"/>
    <cellStyle name="Normal 46 2 2 2 4" xfId="15552" xr:uid="{00000000-0005-0000-0000-0000253D0000}"/>
    <cellStyle name="Normal 46 2 2 3" xfId="15553" xr:uid="{00000000-0005-0000-0000-0000263D0000}"/>
    <cellStyle name="Normal 46 2 2 3 2" xfId="15554" xr:uid="{00000000-0005-0000-0000-0000273D0000}"/>
    <cellStyle name="Normal 46 2 2 3 2 2" xfId="15555" xr:uid="{00000000-0005-0000-0000-0000283D0000}"/>
    <cellStyle name="Normal 46 2 2 3 2 3" xfId="15556" xr:uid="{00000000-0005-0000-0000-0000293D0000}"/>
    <cellStyle name="Normal 46 2 2 3 3" xfId="15557" xr:uid="{00000000-0005-0000-0000-00002A3D0000}"/>
    <cellStyle name="Normal 46 2 2 3 4" xfId="15558" xr:uid="{00000000-0005-0000-0000-00002B3D0000}"/>
    <cellStyle name="Normal 46 2 2 4" xfId="15559" xr:uid="{00000000-0005-0000-0000-00002C3D0000}"/>
    <cellStyle name="Normal 46 2 2 4 2" xfId="15560" xr:uid="{00000000-0005-0000-0000-00002D3D0000}"/>
    <cellStyle name="Normal 46 2 2 4 2 2" xfId="15561" xr:uid="{00000000-0005-0000-0000-00002E3D0000}"/>
    <cellStyle name="Normal 46 2 2 4 2 3" xfId="15562" xr:uid="{00000000-0005-0000-0000-00002F3D0000}"/>
    <cellStyle name="Normal 46 2 2 4 3" xfId="15563" xr:uid="{00000000-0005-0000-0000-0000303D0000}"/>
    <cellStyle name="Normal 46 2 2 4 4" xfId="15564" xr:uid="{00000000-0005-0000-0000-0000313D0000}"/>
    <cellStyle name="Normal 46 2 2 5" xfId="15565" xr:uid="{00000000-0005-0000-0000-0000323D0000}"/>
    <cellStyle name="Normal 46 2 2 5 2" xfId="15566" xr:uid="{00000000-0005-0000-0000-0000333D0000}"/>
    <cellStyle name="Normal 46 2 2 5 3" xfId="15567" xr:uid="{00000000-0005-0000-0000-0000343D0000}"/>
    <cellStyle name="Normal 46 2 2 6" xfId="15568" xr:uid="{00000000-0005-0000-0000-0000353D0000}"/>
    <cellStyle name="Normal 46 2 2 7" xfId="15569" xr:uid="{00000000-0005-0000-0000-0000363D0000}"/>
    <cellStyle name="Normal 46 2 3" xfId="15570" xr:uid="{00000000-0005-0000-0000-0000373D0000}"/>
    <cellStyle name="Normal 46 2 4" xfId="15571" xr:uid="{00000000-0005-0000-0000-0000383D0000}"/>
    <cellStyle name="Normal 46 2 4 2" xfId="15572" xr:uid="{00000000-0005-0000-0000-0000393D0000}"/>
    <cellStyle name="Normal 46 2 4 2 2" xfId="15573" xr:uid="{00000000-0005-0000-0000-00003A3D0000}"/>
    <cellStyle name="Normal 46 2 4 2 3" xfId="15574" xr:uid="{00000000-0005-0000-0000-00003B3D0000}"/>
    <cellStyle name="Normal 46 2 4 3" xfId="15575" xr:uid="{00000000-0005-0000-0000-00003C3D0000}"/>
    <cellStyle name="Normal 46 2 4 4" xfId="15576" xr:uid="{00000000-0005-0000-0000-00003D3D0000}"/>
    <cellStyle name="Normal 46 2 5" xfId="15577" xr:uid="{00000000-0005-0000-0000-00003E3D0000}"/>
    <cellStyle name="Normal 46 2 5 2" xfId="15578" xr:uid="{00000000-0005-0000-0000-00003F3D0000}"/>
    <cellStyle name="Normal 46 2 5 2 2" xfId="15579" xr:uid="{00000000-0005-0000-0000-0000403D0000}"/>
    <cellStyle name="Normal 46 2 5 2 3" xfId="15580" xr:uid="{00000000-0005-0000-0000-0000413D0000}"/>
    <cellStyle name="Normal 46 2 5 3" xfId="15581" xr:uid="{00000000-0005-0000-0000-0000423D0000}"/>
    <cellStyle name="Normal 46 2 5 4" xfId="15582" xr:uid="{00000000-0005-0000-0000-0000433D0000}"/>
    <cellStyle name="Normal 46 2 6" xfId="15583" xr:uid="{00000000-0005-0000-0000-0000443D0000}"/>
    <cellStyle name="Normal 46 2 6 2" xfId="15584" xr:uid="{00000000-0005-0000-0000-0000453D0000}"/>
    <cellStyle name="Normal 46 2 6 2 2" xfId="15585" xr:uid="{00000000-0005-0000-0000-0000463D0000}"/>
    <cellStyle name="Normal 46 2 6 2 3" xfId="15586" xr:uid="{00000000-0005-0000-0000-0000473D0000}"/>
    <cellStyle name="Normal 46 2 6 3" xfId="15587" xr:uid="{00000000-0005-0000-0000-0000483D0000}"/>
    <cellStyle name="Normal 46 2 6 4" xfId="15588" xr:uid="{00000000-0005-0000-0000-0000493D0000}"/>
    <cellStyle name="Normal 46 2 7" xfId="15589" xr:uid="{00000000-0005-0000-0000-00004A3D0000}"/>
    <cellStyle name="Normal 46 2 7 2" xfId="15590" xr:uid="{00000000-0005-0000-0000-00004B3D0000}"/>
    <cellStyle name="Normal 46 2 7 3" xfId="15591" xr:uid="{00000000-0005-0000-0000-00004C3D0000}"/>
    <cellStyle name="Normal 46 2 8" xfId="15592" xr:uid="{00000000-0005-0000-0000-00004D3D0000}"/>
    <cellStyle name="Normal 46 2 9" xfId="15593" xr:uid="{00000000-0005-0000-0000-00004E3D0000}"/>
    <cellStyle name="Normal 46 3" xfId="15594" xr:uid="{00000000-0005-0000-0000-00004F3D0000}"/>
    <cellStyle name="Normal 46 3 2" xfId="15595" xr:uid="{00000000-0005-0000-0000-0000503D0000}"/>
    <cellStyle name="Normal 46 3 2 2" xfId="15596" xr:uid="{00000000-0005-0000-0000-0000513D0000}"/>
    <cellStyle name="Normal 46 3 2 2 2" xfId="15597" xr:uid="{00000000-0005-0000-0000-0000523D0000}"/>
    <cellStyle name="Normal 46 3 2 2 3" xfId="15598" xr:uid="{00000000-0005-0000-0000-0000533D0000}"/>
    <cellStyle name="Normal 46 3 2 3" xfId="15599" xr:uid="{00000000-0005-0000-0000-0000543D0000}"/>
    <cellStyle name="Normal 46 3 2 4" xfId="15600" xr:uid="{00000000-0005-0000-0000-0000553D0000}"/>
    <cellStyle name="Normal 46 3 2 5" xfId="15601" xr:uid="{00000000-0005-0000-0000-0000563D0000}"/>
    <cellStyle name="Normal 46 3 3" xfId="15602" xr:uid="{00000000-0005-0000-0000-0000573D0000}"/>
    <cellStyle name="Normal 46 3 3 2" xfId="15603" xr:uid="{00000000-0005-0000-0000-0000583D0000}"/>
    <cellStyle name="Normal 46 3 3 2 2" xfId="15604" xr:uid="{00000000-0005-0000-0000-0000593D0000}"/>
    <cellStyle name="Normal 46 3 3 2 3" xfId="15605" xr:uid="{00000000-0005-0000-0000-00005A3D0000}"/>
    <cellStyle name="Normal 46 3 3 3" xfId="15606" xr:uid="{00000000-0005-0000-0000-00005B3D0000}"/>
    <cellStyle name="Normal 46 3 3 4" xfId="15607" xr:uid="{00000000-0005-0000-0000-00005C3D0000}"/>
    <cellStyle name="Normal 46 3 4" xfId="15608" xr:uid="{00000000-0005-0000-0000-00005D3D0000}"/>
    <cellStyle name="Normal 46 3 4 2" xfId="15609" xr:uid="{00000000-0005-0000-0000-00005E3D0000}"/>
    <cellStyle name="Normal 46 3 4 2 2" xfId="15610" xr:uid="{00000000-0005-0000-0000-00005F3D0000}"/>
    <cellStyle name="Normal 46 3 4 2 3" xfId="15611" xr:uid="{00000000-0005-0000-0000-0000603D0000}"/>
    <cellStyle name="Normal 46 3 4 3" xfId="15612" xr:uid="{00000000-0005-0000-0000-0000613D0000}"/>
    <cellStyle name="Normal 46 3 4 4" xfId="15613" xr:uid="{00000000-0005-0000-0000-0000623D0000}"/>
    <cellStyle name="Normal 46 3 5" xfId="15614" xr:uid="{00000000-0005-0000-0000-0000633D0000}"/>
    <cellStyle name="Normal 46 3 5 2" xfId="15615" xr:uid="{00000000-0005-0000-0000-0000643D0000}"/>
    <cellStyle name="Normal 46 3 5 3" xfId="15616" xr:uid="{00000000-0005-0000-0000-0000653D0000}"/>
    <cellStyle name="Normal 46 3 6" xfId="15617" xr:uid="{00000000-0005-0000-0000-0000663D0000}"/>
    <cellStyle name="Normal 46 3 7" xfId="15618" xr:uid="{00000000-0005-0000-0000-0000673D0000}"/>
    <cellStyle name="Normal 46 4" xfId="15619" xr:uid="{00000000-0005-0000-0000-0000683D0000}"/>
    <cellStyle name="Normal 46 5" xfId="15620" xr:uid="{00000000-0005-0000-0000-0000693D0000}"/>
    <cellStyle name="Normal 46 5 2" xfId="15621" xr:uid="{00000000-0005-0000-0000-00006A3D0000}"/>
    <cellStyle name="Normal 46 5 2 2" xfId="15622" xr:uid="{00000000-0005-0000-0000-00006B3D0000}"/>
    <cellStyle name="Normal 46 5 2 3" xfId="15623" xr:uid="{00000000-0005-0000-0000-00006C3D0000}"/>
    <cellStyle name="Normal 46 5 3" xfId="15624" xr:uid="{00000000-0005-0000-0000-00006D3D0000}"/>
    <cellStyle name="Normal 46 5 4" xfId="15625" xr:uid="{00000000-0005-0000-0000-00006E3D0000}"/>
    <cellStyle name="Normal 46 6" xfId="15626" xr:uid="{00000000-0005-0000-0000-00006F3D0000}"/>
    <cellStyle name="Normal 46 6 2" xfId="15627" xr:uid="{00000000-0005-0000-0000-0000703D0000}"/>
    <cellStyle name="Normal 46 6 2 2" xfId="15628" xr:uid="{00000000-0005-0000-0000-0000713D0000}"/>
    <cellStyle name="Normal 46 6 2 3" xfId="15629" xr:uid="{00000000-0005-0000-0000-0000723D0000}"/>
    <cellStyle name="Normal 46 6 3" xfId="15630" xr:uid="{00000000-0005-0000-0000-0000733D0000}"/>
    <cellStyle name="Normal 46 6 4" xfId="15631" xr:uid="{00000000-0005-0000-0000-0000743D0000}"/>
    <cellStyle name="Normal 46 7" xfId="15632" xr:uid="{00000000-0005-0000-0000-0000753D0000}"/>
    <cellStyle name="Normal 46 7 2" xfId="15633" xr:uid="{00000000-0005-0000-0000-0000763D0000}"/>
    <cellStyle name="Normal 46 7 2 2" xfId="15634" xr:uid="{00000000-0005-0000-0000-0000773D0000}"/>
    <cellStyle name="Normal 46 7 2 3" xfId="15635" xr:uid="{00000000-0005-0000-0000-0000783D0000}"/>
    <cellStyle name="Normal 46 7 3" xfId="15636" xr:uid="{00000000-0005-0000-0000-0000793D0000}"/>
    <cellStyle name="Normal 46 7 4" xfId="15637" xr:uid="{00000000-0005-0000-0000-00007A3D0000}"/>
    <cellStyle name="Normal 46 8" xfId="15638" xr:uid="{00000000-0005-0000-0000-00007B3D0000}"/>
    <cellStyle name="Normal 46 8 2" xfId="15639" xr:uid="{00000000-0005-0000-0000-00007C3D0000}"/>
    <cellStyle name="Normal 46 8 3" xfId="15640" xr:uid="{00000000-0005-0000-0000-00007D3D0000}"/>
    <cellStyle name="Normal 46 9" xfId="15641" xr:uid="{00000000-0005-0000-0000-00007E3D0000}"/>
    <cellStyle name="Normal 47" xfId="15642" xr:uid="{00000000-0005-0000-0000-00007F3D0000}"/>
    <cellStyle name="Normal 47 10" xfId="15643" xr:uid="{00000000-0005-0000-0000-0000803D0000}"/>
    <cellStyle name="Normal 47 11" xfId="15644" xr:uid="{00000000-0005-0000-0000-0000813D0000}"/>
    <cellStyle name="Normal 47 2" xfId="15645" xr:uid="{00000000-0005-0000-0000-0000823D0000}"/>
    <cellStyle name="Normal 47 2 10" xfId="15646" xr:uid="{00000000-0005-0000-0000-0000833D0000}"/>
    <cellStyle name="Normal 47 2 2" xfId="15647" xr:uid="{00000000-0005-0000-0000-0000843D0000}"/>
    <cellStyle name="Normal 47 2 2 2" xfId="15648" xr:uid="{00000000-0005-0000-0000-0000853D0000}"/>
    <cellStyle name="Normal 47 2 2 2 2" xfId="15649" xr:uid="{00000000-0005-0000-0000-0000863D0000}"/>
    <cellStyle name="Normal 47 2 2 2 2 2" xfId="15650" xr:uid="{00000000-0005-0000-0000-0000873D0000}"/>
    <cellStyle name="Normal 47 2 2 2 2 3" xfId="15651" xr:uid="{00000000-0005-0000-0000-0000883D0000}"/>
    <cellStyle name="Normal 47 2 2 2 3" xfId="15652" xr:uid="{00000000-0005-0000-0000-0000893D0000}"/>
    <cellStyle name="Normal 47 2 2 2 4" xfId="15653" xr:uid="{00000000-0005-0000-0000-00008A3D0000}"/>
    <cellStyle name="Normal 47 2 2 3" xfId="15654" xr:uid="{00000000-0005-0000-0000-00008B3D0000}"/>
    <cellStyle name="Normal 47 2 2 3 2" xfId="15655" xr:uid="{00000000-0005-0000-0000-00008C3D0000}"/>
    <cellStyle name="Normal 47 2 2 3 2 2" xfId="15656" xr:uid="{00000000-0005-0000-0000-00008D3D0000}"/>
    <cellStyle name="Normal 47 2 2 3 2 3" xfId="15657" xr:uid="{00000000-0005-0000-0000-00008E3D0000}"/>
    <cellStyle name="Normal 47 2 2 3 3" xfId="15658" xr:uid="{00000000-0005-0000-0000-00008F3D0000}"/>
    <cellStyle name="Normal 47 2 2 3 4" xfId="15659" xr:uid="{00000000-0005-0000-0000-0000903D0000}"/>
    <cellStyle name="Normal 47 2 2 4" xfId="15660" xr:uid="{00000000-0005-0000-0000-0000913D0000}"/>
    <cellStyle name="Normal 47 2 2 4 2" xfId="15661" xr:uid="{00000000-0005-0000-0000-0000923D0000}"/>
    <cellStyle name="Normal 47 2 2 4 2 2" xfId="15662" xr:uid="{00000000-0005-0000-0000-0000933D0000}"/>
    <cellStyle name="Normal 47 2 2 4 2 3" xfId="15663" xr:uid="{00000000-0005-0000-0000-0000943D0000}"/>
    <cellStyle name="Normal 47 2 2 4 3" xfId="15664" xr:uid="{00000000-0005-0000-0000-0000953D0000}"/>
    <cellStyle name="Normal 47 2 2 4 4" xfId="15665" xr:uid="{00000000-0005-0000-0000-0000963D0000}"/>
    <cellStyle name="Normal 47 2 2 5" xfId="15666" xr:uid="{00000000-0005-0000-0000-0000973D0000}"/>
    <cellStyle name="Normal 47 2 2 5 2" xfId="15667" xr:uid="{00000000-0005-0000-0000-0000983D0000}"/>
    <cellStyle name="Normal 47 2 2 5 3" xfId="15668" xr:uid="{00000000-0005-0000-0000-0000993D0000}"/>
    <cellStyle name="Normal 47 2 2 6" xfId="15669" xr:uid="{00000000-0005-0000-0000-00009A3D0000}"/>
    <cellStyle name="Normal 47 2 2 7" xfId="15670" xr:uid="{00000000-0005-0000-0000-00009B3D0000}"/>
    <cellStyle name="Normal 47 2 3" xfId="15671" xr:uid="{00000000-0005-0000-0000-00009C3D0000}"/>
    <cellStyle name="Normal 47 2 4" xfId="15672" xr:uid="{00000000-0005-0000-0000-00009D3D0000}"/>
    <cellStyle name="Normal 47 2 4 2" xfId="15673" xr:uid="{00000000-0005-0000-0000-00009E3D0000}"/>
    <cellStyle name="Normal 47 2 4 2 2" xfId="15674" xr:uid="{00000000-0005-0000-0000-00009F3D0000}"/>
    <cellStyle name="Normal 47 2 4 2 3" xfId="15675" xr:uid="{00000000-0005-0000-0000-0000A03D0000}"/>
    <cellStyle name="Normal 47 2 4 3" xfId="15676" xr:uid="{00000000-0005-0000-0000-0000A13D0000}"/>
    <cellStyle name="Normal 47 2 4 4" xfId="15677" xr:uid="{00000000-0005-0000-0000-0000A23D0000}"/>
    <cellStyle name="Normal 47 2 5" xfId="15678" xr:uid="{00000000-0005-0000-0000-0000A33D0000}"/>
    <cellStyle name="Normal 47 2 5 2" xfId="15679" xr:uid="{00000000-0005-0000-0000-0000A43D0000}"/>
    <cellStyle name="Normal 47 2 5 2 2" xfId="15680" xr:uid="{00000000-0005-0000-0000-0000A53D0000}"/>
    <cellStyle name="Normal 47 2 5 2 3" xfId="15681" xr:uid="{00000000-0005-0000-0000-0000A63D0000}"/>
    <cellStyle name="Normal 47 2 5 3" xfId="15682" xr:uid="{00000000-0005-0000-0000-0000A73D0000}"/>
    <cellStyle name="Normal 47 2 5 4" xfId="15683" xr:uid="{00000000-0005-0000-0000-0000A83D0000}"/>
    <cellStyle name="Normal 47 2 6" xfId="15684" xr:uid="{00000000-0005-0000-0000-0000A93D0000}"/>
    <cellStyle name="Normal 47 2 6 2" xfId="15685" xr:uid="{00000000-0005-0000-0000-0000AA3D0000}"/>
    <cellStyle name="Normal 47 2 6 2 2" xfId="15686" xr:uid="{00000000-0005-0000-0000-0000AB3D0000}"/>
    <cellStyle name="Normal 47 2 6 2 3" xfId="15687" xr:uid="{00000000-0005-0000-0000-0000AC3D0000}"/>
    <cellStyle name="Normal 47 2 6 3" xfId="15688" xr:uid="{00000000-0005-0000-0000-0000AD3D0000}"/>
    <cellStyle name="Normal 47 2 6 4" xfId="15689" xr:uid="{00000000-0005-0000-0000-0000AE3D0000}"/>
    <cellStyle name="Normal 47 2 7" xfId="15690" xr:uid="{00000000-0005-0000-0000-0000AF3D0000}"/>
    <cellStyle name="Normal 47 2 7 2" xfId="15691" xr:uid="{00000000-0005-0000-0000-0000B03D0000}"/>
    <cellStyle name="Normal 47 2 7 3" xfId="15692" xr:uid="{00000000-0005-0000-0000-0000B13D0000}"/>
    <cellStyle name="Normal 47 2 8" xfId="15693" xr:uid="{00000000-0005-0000-0000-0000B23D0000}"/>
    <cellStyle name="Normal 47 2 9" xfId="15694" xr:uid="{00000000-0005-0000-0000-0000B33D0000}"/>
    <cellStyle name="Normal 47 3" xfId="15695" xr:uid="{00000000-0005-0000-0000-0000B43D0000}"/>
    <cellStyle name="Normal 47 3 2" xfId="15696" xr:uid="{00000000-0005-0000-0000-0000B53D0000}"/>
    <cellStyle name="Normal 47 3 2 2" xfId="15697" xr:uid="{00000000-0005-0000-0000-0000B63D0000}"/>
    <cellStyle name="Normal 47 3 2 2 2" xfId="15698" xr:uid="{00000000-0005-0000-0000-0000B73D0000}"/>
    <cellStyle name="Normal 47 3 2 2 3" xfId="15699" xr:uid="{00000000-0005-0000-0000-0000B83D0000}"/>
    <cellStyle name="Normal 47 3 2 3" xfId="15700" xr:uid="{00000000-0005-0000-0000-0000B93D0000}"/>
    <cellStyle name="Normal 47 3 2 4" xfId="15701" xr:uid="{00000000-0005-0000-0000-0000BA3D0000}"/>
    <cellStyle name="Normal 47 3 2 5" xfId="15702" xr:uid="{00000000-0005-0000-0000-0000BB3D0000}"/>
    <cellStyle name="Normal 47 3 3" xfId="15703" xr:uid="{00000000-0005-0000-0000-0000BC3D0000}"/>
    <cellStyle name="Normal 47 3 3 2" xfId="15704" xr:uid="{00000000-0005-0000-0000-0000BD3D0000}"/>
    <cellStyle name="Normal 47 3 3 2 2" xfId="15705" xr:uid="{00000000-0005-0000-0000-0000BE3D0000}"/>
    <cellStyle name="Normal 47 3 3 2 3" xfId="15706" xr:uid="{00000000-0005-0000-0000-0000BF3D0000}"/>
    <cellStyle name="Normal 47 3 3 3" xfId="15707" xr:uid="{00000000-0005-0000-0000-0000C03D0000}"/>
    <cellStyle name="Normal 47 3 3 4" xfId="15708" xr:uid="{00000000-0005-0000-0000-0000C13D0000}"/>
    <cellStyle name="Normal 47 3 4" xfId="15709" xr:uid="{00000000-0005-0000-0000-0000C23D0000}"/>
    <cellStyle name="Normal 47 3 4 2" xfId="15710" xr:uid="{00000000-0005-0000-0000-0000C33D0000}"/>
    <cellStyle name="Normal 47 3 4 2 2" xfId="15711" xr:uid="{00000000-0005-0000-0000-0000C43D0000}"/>
    <cellStyle name="Normal 47 3 4 2 3" xfId="15712" xr:uid="{00000000-0005-0000-0000-0000C53D0000}"/>
    <cellStyle name="Normal 47 3 4 3" xfId="15713" xr:uid="{00000000-0005-0000-0000-0000C63D0000}"/>
    <cellStyle name="Normal 47 3 4 4" xfId="15714" xr:uid="{00000000-0005-0000-0000-0000C73D0000}"/>
    <cellStyle name="Normal 47 3 5" xfId="15715" xr:uid="{00000000-0005-0000-0000-0000C83D0000}"/>
    <cellStyle name="Normal 47 3 5 2" xfId="15716" xr:uid="{00000000-0005-0000-0000-0000C93D0000}"/>
    <cellStyle name="Normal 47 3 5 3" xfId="15717" xr:uid="{00000000-0005-0000-0000-0000CA3D0000}"/>
    <cellStyle name="Normal 47 3 6" xfId="15718" xr:uid="{00000000-0005-0000-0000-0000CB3D0000}"/>
    <cellStyle name="Normal 47 3 7" xfId="15719" xr:uid="{00000000-0005-0000-0000-0000CC3D0000}"/>
    <cellStyle name="Normal 47 4" xfId="15720" xr:uid="{00000000-0005-0000-0000-0000CD3D0000}"/>
    <cellStyle name="Normal 47 5" xfId="15721" xr:uid="{00000000-0005-0000-0000-0000CE3D0000}"/>
    <cellStyle name="Normal 47 5 2" xfId="15722" xr:uid="{00000000-0005-0000-0000-0000CF3D0000}"/>
    <cellStyle name="Normal 47 5 2 2" xfId="15723" xr:uid="{00000000-0005-0000-0000-0000D03D0000}"/>
    <cellStyle name="Normal 47 5 2 3" xfId="15724" xr:uid="{00000000-0005-0000-0000-0000D13D0000}"/>
    <cellStyle name="Normal 47 5 3" xfId="15725" xr:uid="{00000000-0005-0000-0000-0000D23D0000}"/>
    <cellStyle name="Normal 47 5 4" xfId="15726" xr:uid="{00000000-0005-0000-0000-0000D33D0000}"/>
    <cellStyle name="Normal 47 6" xfId="15727" xr:uid="{00000000-0005-0000-0000-0000D43D0000}"/>
    <cellStyle name="Normal 47 6 2" xfId="15728" xr:uid="{00000000-0005-0000-0000-0000D53D0000}"/>
    <cellStyle name="Normal 47 6 2 2" xfId="15729" xr:uid="{00000000-0005-0000-0000-0000D63D0000}"/>
    <cellStyle name="Normal 47 6 2 3" xfId="15730" xr:uid="{00000000-0005-0000-0000-0000D73D0000}"/>
    <cellStyle name="Normal 47 6 3" xfId="15731" xr:uid="{00000000-0005-0000-0000-0000D83D0000}"/>
    <cellStyle name="Normal 47 6 4" xfId="15732" xr:uid="{00000000-0005-0000-0000-0000D93D0000}"/>
    <cellStyle name="Normal 47 7" xfId="15733" xr:uid="{00000000-0005-0000-0000-0000DA3D0000}"/>
    <cellStyle name="Normal 47 7 2" xfId="15734" xr:uid="{00000000-0005-0000-0000-0000DB3D0000}"/>
    <cellStyle name="Normal 47 7 2 2" xfId="15735" xr:uid="{00000000-0005-0000-0000-0000DC3D0000}"/>
    <cellStyle name="Normal 47 7 2 3" xfId="15736" xr:uid="{00000000-0005-0000-0000-0000DD3D0000}"/>
    <cellStyle name="Normal 47 7 3" xfId="15737" xr:uid="{00000000-0005-0000-0000-0000DE3D0000}"/>
    <cellStyle name="Normal 47 7 4" xfId="15738" xr:uid="{00000000-0005-0000-0000-0000DF3D0000}"/>
    <cellStyle name="Normal 47 8" xfId="15739" xr:uid="{00000000-0005-0000-0000-0000E03D0000}"/>
    <cellStyle name="Normal 47 8 2" xfId="15740" xr:uid="{00000000-0005-0000-0000-0000E13D0000}"/>
    <cellStyle name="Normal 47 8 3" xfId="15741" xr:uid="{00000000-0005-0000-0000-0000E23D0000}"/>
    <cellStyle name="Normal 47 9" xfId="15742" xr:uid="{00000000-0005-0000-0000-0000E33D0000}"/>
    <cellStyle name="Normal 48" xfId="15743" xr:uid="{00000000-0005-0000-0000-0000E43D0000}"/>
    <cellStyle name="Normal 48 10" xfId="15744" xr:uid="{00000000-0005-0000-0000-0000E53D0000}"/>
    <cellStyle name="Normal 48 11" xfId="15745" xr:uid="{00000000-0005-0000-0000-0000E63D0000}"/>
    <cellStyle name="Normal 48 2" xfId="15746" xr:uid="{00000000-0005-0000-0000-0000E73D0000}"/>
    <cellStyle name="Normal 48 2 10" xfId="15747" xr:uid="{00000000-0005-0000-0000-0000E83D0000}"/>
    <cellStyle name="Normal 48 2 2" xfId="15748" xr:uid="{00000000-0005-0000-0000-0000E93D0000}"/>
    <cellStyle name="Normal 48 2 2 2" xfId="15749" xr:uid="{00000000-0005-0000-0000-0000EA3D0000}"/>
    <cellStyle name="Normal 48 2 2 2 2" xfId="15750" xr:uid="{00000000-0005-0000-0000-0000EB3D0000}"/>
    <cellStyle name="Normal 48 2 2 2 2 2" xfId="15751" xr:uid="{00000000-0005-0000-0000-0000EC3D0000}"/>
    <cellStyle name="Normal 48 2 2 2 2 3" xfId="15752" xr:uid="{00000000-0005-0000-0000-0000ED3D0000}"/>
    <cellStyle name="Normal 48 2 2 2 3" xfId="15753" xr:uid="{00000000-0005-0000-0000-0000EE3D0000}"/>
    <cellStyle name="Normal 48 2 2 2 4" xfId="15754" xr:uid="{00000000-0005-0000-0000-0000EF3D0000}"/>
    <cellStyle name="Normal 48 2 2 3" xfId="15755" xr:uid="{00000000-0005-0000-0000-0000F03D0000}"/>
    <cellStyle name="Normal 48 2 2 3 2" xfId="15756" xr:uid="{00000000-0005-0000-0000-0000F13D0000}"/>
    <cellStyle name="Normal 48 2 2 3 2 2" xfId="15757" xr:uid="{00000000-0005-0000-0000-0000F23D0000}"/>
    <cellStyle name="Normal 48 2 2 3 2 3" xfId="15758" xr:uid="{00000000-0005-0000-0000-0000F33D0000}"/>
    <cellStyle name="Normal 48 2 2 3 3" xfId="15759" xr:uid="{00000000-0005-0000-0000-0000F43D0000}"/>
    <cellStyle name="Normal 48 2 2 3 4" xfId="15760" xr:uid="{00000000-0005-0000-0000-0000F53D0000}"/>
    <cellStyle name="Normal 48 2 2 4" xfId="15761" xr:uid="{00000000-0005-0000-0000-0000F63D0000}"/>
    <cellStyle name="Normal 48 2 2 4 2" xfId="15762" xr:uid="{00000000-0005-0000-0000-0000F73D0000}"/>
    <cellStyle name="Normal 48 2 2 4 2 2" xfId="15763" xr:uid="{00000000-0005-0000-0000-0000F83D0000}"/>
    <cellStyle name="Normal 48 2 2 4 2 3" xfId="15764" xr:uid="{00000000-0005-0000-0000-0000F93D0000}"/>
    <cellStyle name="Normal 48 2 2 4 3" xfId="15765" xr:uid="{00000000-0005-0000-0000-0000FA3D0000}"/>
    <cellStyle name="Normal 48 2 2 4 4" xfId="15766" xr:uid="{00000000-0005-0000-0000-0000FB3D0000}"/>
    <cellStyle name="Normal 48 2 2 5" xfId="15767" xr:uid="{00000000-0005-0000-0000-0000FC3D0000}"/>
    <cellStyle name="Normal 48 2 2 5 2" xfId="15768" xr:uid="{00000000-0005-0000-0000-0000FD3D0000}"/>
    <cellStyle name="Normal 48 2 2 5 3" xfId="15769" xr:uid="{00000000-0005-0000-0000-0000FE3D0000}"/>
    <cellStyle name="Normal 48 2 2 6" xfId="15770" xr:uid="{00000000-0005-0000-0000-0000FF3D0000}"/>
    <cellStyle name="Normal 48 2 2 7" xfId="15771" xr:uid="{00000000-0005-0000-0000-0000003E0000}"/>
    <cellStyle name="Normal 48 2 3" xfId="15772" xr:uid="{00000000-0005-0000-0000-0000013E0000}"/>
    <cellStyle name="Normal 48 2 4" xfId="15773" xr:uid="{00000000-0005-0000-0000-0000023E0000}"/>
    <cellStyle name="Normal 48 2 4 2" xfId="15774" xr:uid="{00000000-0005-0000-0000-0000033E0000}"/>
    <cellStyle name="Normal 48 2 4 2 2" xfId="15775" xr:uid="{00000000-0005-0000-0000-0000043E0000}"/>
    <cellStyle name="Normal 48 2 4 2 3" xfId="15776" xr:uid="{00000000-0005-0000-0000-0000053E0000}"/>
    <cellStyle name="Normal 48 2 4 3" xfId="15777" xr:uid="{00000000-0005-0000-0000-0000063E0000}"/>
    <cellStyle name="Normal 48 2 4 4" xfId="15778" xr:uid="{00000000-0005-0000-0000-0000073E0000}"/>
    <cellStyle name="Normal 48 2 5" xfId="15779" xr:uid="{00000000-0005-0000-0000-0000083E0000}"/>
    <cellStyle name="Normal 48 2 5 2" xfId="15780" xr:uid="{00000000-0005-0000-0000-0000093E0000}"/>
    <cellStyle name="Normal 48 2 5 2 2" xfId="15781" xr:uid="{00000000-0005-0000-0000-00000A3E0000}"/>
    <cellStyle name="Normal 48 2 5 2 3" xfId="15782" xr:uid="{00000000-0005-0000-0000-00000B3E0000}"/>
    <cellStyle name="Normal 48 2 5 3" xfId="15783" xr:uid="{00000000-0005-0000-0000-00000C3E0000}"/>
    <cellStyle name="Normal 48 2 5 4" xfId="15784" xr:uid="{00000000-0005-0000-0000-00000D3E0000}"/>
    <cellStyle name="Normal 48 2 6" xfId="15785" xr:uid="{00000000-0005-0000-0000-00000E3E0000}"/>
    <cellStyle name="Normal 48 2 6 2" xfId="15786" xr:uid="{00000000-0005-0000-0000-00000F3E0000}"/>
    <cellStyle name="Normal 48 2 6 2 2" xfId="15787" xr:uid="{00000000-0005-0000-0000-0000103E0000}"/>
    <cellStyle name="Normal 48 2 6 2 3" xfId="15788" xr:uid="{00000000-0005-0000-0000-0000113E0000}"/>
    <cellStyle name="Normal 48 2 6 3" xfId="15789" xr:uid="{00000000-0005-0000-0000-0000123E0000}"/>
    <cellStyle name="Normal 48 2 6 4" xfId="15790" xr:uid="{00000000-0005-0000-0000-0000133E0000}"/>
    <cellStyle name="Normal 48 2 7" xfId="15791" xr:uid="{00000000-0005-0000-0000-0000143E0000}"/>
    <cellStyle name="Normal 48 2 7 2" xfId="15792" xr:uid="{00000000-0005-0000-0000-0000153E0000}"/>
    <cellStyle name="Normal 48 2 7 3" xfId="15793" xr:uid="{00000000-0005-0000-0000-0000163E0000}"/>
    <cellStyle name="Normal 48 2 8" xfId="15794" xr:uid="{00000000-0005-0000-0000-0000173E0000}"/>
    <cellStyle name="Normal 48 2 9" xfId="15795" xr:uid="{00000000-0005-0000-0000-0000183E0000}"/>
    <cellStyle name="Normal 48 3" xfId="15796" xr:uid="{00000000-0005-0000-0000-0000193E0000}"/>
    <cellStyle name="Normal 48 3 2" xfId="15797" xr:uid="{00000000-0005-0000-0000-00001A3E0000}"/>
    <cellStyle name="Normal 48 3 2 2" xfId="15798" xr:uid="{00000000-0005-0000-0000-00001B3E0000}"/>
    <cellStyle name="Normal 48 3 2 2 2" xfId="15799" xr:uid="{00000000-0005-0000-0000-00001C3E0000}"/>
    <cellStyle name="Normal 48 3 2 2 3" xfId="15800" xr:uid="{00000000-0005-0000-0000-00001D3E0000}"/>
    <cellStyle name="Normal 48 3 2 3" xfId="15801" xr:uid="{00000000-0005-0000-0000-00001E3E0000}"/>
    <cellStyle name="Normal 48 3 2 4" xfId="15802" xr:uid="{00000000-0005-0000-0000-00001F3E0000}"/>
    <cellStyle name="Normal 48 3 2 5" xfId="15803" xr:uid="{00000000-0005-0000-0000-0000203E0000}"/>
    <cellStyle name="Normal 48 3 3" xfId="15804" xr:uid="{00000000-0005-0000-0000-0000213E0000}"/>
    <cellStyle name="Normal 48 3 3 2" xfId="15805" xr:uid="{00000000-0005-0000-0000-0000223E0000}"/>
    <cellStyle name="Normal 48 3 3 2 2" xfId="15806" xr:uid="{00000000-0005-0000-0000-0000233E0000}"/>
    <cellStyle name="Normal 48 3 3 2 3" xfId="15807" xr:uid="{00000000-0005-0000-0000-0000243E0000}"/>
    <cellStyle name="Normal 48 3 3 3" xfId="15808" xr:uid="{00000000-0005-0000-0000-0000253E0000}"/>
    <cellStyle name="Normal 48 3 3 4" xfId="15809" xr:uid="{00000000-0005-0000-0000-0000263E0000}"/>
    <cellStyle name="Normal 48 3 4" xfId="15810" xr:uid="{00000000-0005-0000-0000-0000273E0000}"/>
    <cellStyle name="Normal 48 3 4 2" xfId="15811" xr:uid="{00000000-0005-0000-0000-0000283E0000}"/>
    <cellStyle name="Normal 48 3 4 2 2" xfId="15812" xr:uid="{00000000-0005-0000-0000-0000293E0000}"/>
    <cellStyle name="Normal 48 3 4 2 3" xfId="15813" xr:uid="{00000000-0005-0000-0000-00002A3E0000}"/>
    <cellStyle name="Normal 48 3 4 3" xfId="15814" xr:uid="{00000000-0005-0000-0000-00002B3E0000}"/>
    <cellStyle name="Normal 48 3 4 4" xfId="15815" xr:uid="{00000000-0005-0000-0000-00002C3E0000}"/>
    <cellStyle name="Normal 48 3 5" xfId="15816" xr:uid="{00000000-0005-0000-0000-00002D3E0000}"/>
    <cellStyle name="Normal 48 3 5 2" xfId="15817" xr:uid="{00000000-0005-0000-0000-00002E3E0000}"/>
    <cellStyle name="Normal 48 3 5 3" xfId="15818" xr:uid="{00000000-0005-0000-0000-00002F3E0000}"/>
    <cellStyle name="Normal 48 3 6" xfId="15819" xr:uid="{00000000-0005-0000-0000-0000303E0000}"/>
    <cellStyle name="Normal 48 3 7" xfId="15820" xr:uid="{00000000-0005-0000-0000-0000313E0000}"/>
    <cellStyle name="Normal 48 4" xfId="15821" xr:uid="{00000000-0005-0000-0000-0000323E0000}"/>
    <cellStyle name="Normal 48 5" xfId="15822" xr:uid="{00000000-0005-0000-0000-0000333E0000}"/>
    <cellStyle name="Normal 48 5 2" xfId="15823" xr:uid="{00000000-0005-0000-0000-0000343E0000}"/>
    <cellStyle name="Normal 48 5 2 2" xfId="15824" xr:uid="{00000000-0005-0000-0000-0000353E0000}"/>
    <cellStyle name="Normal 48 5 2 3" xfId="15825" xr:uid="{00000000-0005-0000-0000-0000363E0000}"/>
    <cellStyle name="Normal 48 5 3" xfId="15826" xr:uid="{00000000-0005-0000-0000-0000373E0000}"/>
    <cellStyle name="Normal 48 5 4" xfId="15827" xr:uid="{00000000-0005-0000-0000-0000383E0000}"/>
    <cellStyle name="Normal 48 6" xfId="15828" xr:uid="{00000000-0005-0000-0000-0000393E0000}"/>
    <cellStyle name="Normal 48 6 2" xfId="15829" xr:uid="{00000000-0005-0000-0000-00003A3E0000}"/>
    <cellStyle name="Normal 48 6 2 2" xfId="15830" xr:uid="{00000000-0005-0000-0000-00003B3E0000}"/>
    <cellStyle name="Normal 48 6 2 3" xfId="15831" xr:uid="{00000000-0005-0000-0000-00003C3E0000}"/>
    <cellStyle name="Normal 48 6 3" xfId="15832" xr:uid="{00000000-0005-0000-0000-00003D3E0000}"/>
    <cellStyle name="Normal 48 6 4" xfId="15833" xr:uid="{00000000-0005-0000-0000-00003E3E0000}"/>
    <cellStyle name="Normal 48 7" xfId="15834" xr:uid="{00000000-0005-0000-0000-00003F3E0000}"/>
    <cellStyle name="Normal 48 7 2" xfId="15835" xr:uid="{00000000-0005-0000-0000-0000403E0000}"/>
    <cellStyle name="Normal 48 7 2 2" xfId="15836" xr:uid="{00000000-0005-0000-0000-0000413E0000}"/>
    <cellStyle name="Normal 48 7 2 3" xfId="15837" xr:uid="{00000000-0005-0000-0000-0000423E0000}"/>
    <cellStyle name="Normal 48 7 3" xfId="15838" xr:uid="{00000000-0005-0000-0000-0000433E0000}"/>
    <cellStyle name="Normal 48 7 4" xfId="15839" xr:uid="{00000000-0005-0000-0000-0000443E0000}"/>
    <cellStyle name="Normal 48 8" xfId="15840" xr:uid="{00000000-0005-0000-0000-0000453E0000}"/>
    <cellStyle name="Normal 48 8 2" xfId="15841" xr:uid="{00000000-0005-0000-0000-0000463E0000}"/>
    <cellStyle name="Normal 48 8 3" xfId="15842" xr:uid="{00000000-0005-0000-0000-0000473E0000}"/>
    <cellStyle name="Normal 48 9" xfId="15843" xr:uid="{00000000-0005-0000-0000-0000483E0000}"/>
    <cellStyle name="Normal 49" xfId="15844" xr:uid="{00000000-0005-0000-0000-0000493E0000}"/>
    <cellStyle name="Normal 49 10" xfId="15845" xr:uid="{00000000-0005-0000-0000-00004A3E0000}"/>
    <cellStyle name="Normal 49 11" xfId="15846" xr:uid="{00000000-0005-0000-0000-00004B3E0000}"/>
    <cellStyle name="Normal 49 2" xfId="15847" xr:uid="{00000000-0005-0000-0000-00004C3E0000}"/>
    <cellStyle name="Normal 49 2 10" xfId="15848" xr:uid="{00000000-0005-0000-0000-00004D3E0000}"/>
    <cellStyle name="Normal 49 2 2" xfId="15849" xr:uid="{00000000-0005-0000-0000-00004E3E0000}"/>
    <cellStyle name="Normal 49 2 2 2" xfId="15850" xr:uid="{00000000-0005-0000-0000-00004F3E0000}"/>
    <cellStyle name="Normal 49 2 2 2 2" xfId="15851" xr:uid="{00000000-0005-0000-0000-0000503E0000}"/>
    <cellStyle name="Normal 49 2 2 2 2 2" xfId="15852" xr:uid="{00000000-0005-0000-0000-0000513E0000}"/>
    <cellStyle name="Normal 49 2 2 2 2 3" xfId="15853" xr:uid="{00000000-0005-0000-0000-0000523E0000}"/>
    <cellStyle name="Normal 49 2 2 2 3" xfId="15854" xr:uid="{00000000-0005-0000-0000-0000533E0000}"/>
    <cellStyle name="Normal 49 2 2 2 4" xfId="15855" xr:uid="{00000000-0005-0000-0000-0000543E0000}"/>
    <cellStyle name="Normal 49 2 2 3" xfId="15856" xr:uid="{00000000-0005-0000-0000-0000553E0000}"/>
    <cellStyle name="Normal 49 2 2 3 2" xfId="15857" xr:uid="{00000000-0005-0000-0000-0000563E0000}"/>
    <cellStyle name="Normal 49 2 2 3 2 2" xfId="15858" xr:uid="{00000000-0005-0000-0000-0000573E0000}"/>
    <cellStyle name="Normal 49 2 2 3 2 3" xfId="15859" xr:uid="{00000000-0005-0000-0000-0000583E0000}"/>
    <cellStyle name="Normal 49 2 2 3 3" xfId="15860" xr:uid="{00000000-0005-0000-0000-0000593E0000}"/>
    <cellStyle name="Normal 49 2 2 3 4" xfId="15861" xr:uid="{00000000-0005-0000-0000-00005A3E0000}"/>
    <cellStyle name="Normal 49 2 2 4" xfId="15862" xr:uid="{00000000-0005-0000-0000-00005B3E0000}"/>
    <cellStyle name="Normal 49 2 2 4 2" xfId="15863" xr:uid="{00000000-0005-0000-0000-00005C3E0000}"/>
    <cellStyle name="Normal 49 2 2 4 2 2" xfId="15864" xr:uid="{00000000-0005-0000-0000-00005D3E0000}"/>
    <cellStyle name="Normal 49 2 2 4 2 3" xfId="15865" xr:uid="{00000000-0005-0000-0000-00005E3E0000}"/>
    <cellStyle name="Normal 49 2 2 4 3" xfId="15866" xr:uid="{00000000-0005-0000-0000-00005F3E0000}"/>
    <cellStyle name="Normal 49 2 2 4 4" xfId="15867" xr:uid="{00000000-0005-0000-0000-0000603E0000}"/>
    <cellStyle name="Normal 49 2 2 5" xfId="15868" xr:uid="{00000000-0005-0000-0000-0000613E0000}"/>
    <cellStyle name="Normal 49 2 2 5 2" xfId="15869" xr:uid="{00000000-0005-0000-0000-0000623E0000}"/>
    <cellStyle name="Normal 49 2 2 5 3" xfId="15870" xr:uid="{00000000-0005-0000-0000-0000633E0000}"/>
    <cellStyle name="Normal 49 2 2 6" xfId="15871" xr:uid="{00000000-0005-0000-0000-0000643E0000}"/>
    <cellStyle name="Normal 49 2 2 7" xfId="15872" xr:uid="{00000000-0005-0000-0000-0000653E0000}"/>
    <cellStyle name="Normal 49 2 3" xfId="15873" xr:uid="{00000000-0005-0000-0000-0000663E0000}"/>
    <cellStyle name="Normal 49 2 4" xfId="15874" xr:uid="{00000000-0005-0000-0000-0000673E0000}"/>
    <cellStyle name="Normal 49 2 4 2" xfId="15875" xr:uid="{00000000-0005-0000-0000-0000683E0000}"/>
    <cellStyle name="Normal 49 2 4 2 2" xfId="15876" xr:uid="{00000000-0005-0000-0000-0000693E0000}"/>
    <cellStyle name="Normal 49 2 4 2 3" xfId="15877" xr:uid="{00000000-0005-0000-0000-00006A3E0000}"/>
    <cellStyle name="Normal 49 2 4 3" xfId="15878" xr:uid="{00000000-0005-0000-0000-00006B3E0000}"/>
    <cellStyle name="Normal 49 2 4 4" xfId="15879" xr:uid="{00000000-0005-0000-0000-00006C3E0000}"/>
    <cellStyle name="Normal 49 2 5" xfId="15880" xr:uid="{00000000-0005-0000-0000-00006D3E0000}"/>
    <cellStyle name="Normal 49 2 5 2" xfId="15881" xr:uid="{00000000-0005-0000-0000-00006E3E0000}"/>
    <cellStyle name="Normal 49 2 5 2 2" xfId="15882" xr:uid="{00000000-0005-0000-0000-00006F3E0000}"/>
    <cellStyle name="Normal 49 2 5 2 3" xfId="15883" xr:uid="{00000000-0005-0000-0000-0000703E0000}"/>
    <cellStyle name="Normal 49 2 5 3" xfId="15884" xr:uid="{00000000-0005-0000-0000-0000713E0000}"/>
    <cellStyle name="Normal 49 2 5 4" xfId="15885" xr:uid="{00000000-0005-0000-0000-0000723E0000}"/>
    <cellStyle name="Normal 49 2 6" xfId="15886" xr:uid="{00000000-0005-0000-0000-0000733E0000}"/>
    <cellStyle name="Normal 49 2 6 2" xfId="15887" xr:uid="{00000000-0005-0000-0000-0000743E0000}"/>
    <cellStyle name="Normal 49 2 6 2 2" xfId="15888" xr:uid="{00000000-0005-0000-0000-0000753E0000}"/>
    <cellStyle name="Normal 49 2 6 2 3" xfId="15889" xr:uid="{00000000-0005-0000-0000-0000763E0000}"/>
    <cellStyle name="Normal 49 2 6 3" xfId="15890" xr:uid="{00000000-0005-0000-0000-0000773E0000}"/>
    <cellStyle name="Normal 49 2 6 4" xfId="15891" xr:uid="{00000000-0005-0000-0000-0000783E0000}"/>
    <cellStyle name="Normal 49 2 7" xfId="15892" xr:uid="{00000000-0005-0000-0000-0000793E0000}"/>
    <cellStyle name="Normal 49 2 7 2" xfId="15893" xr:uid="{00000000-0005-0000-0000-00007A3E0000}"/>
    <cellStyle name="Normal 49 2 7 3" xfId="15894" xr:uid="{00000000-0005-0000-0000-00007B3E0000}"/>
    <cellStyle name="Normal 49 2 8" xfId="15895" xr:uid="{00000000-0005-0000-0000-00007C3E0000}"/>
    <cellStyle name="Normal 49 2 9" xfId="15896" xr:uid="{00000000-0005-0000-0000-00007D3E0000}"/>
    <cellStyle name="Normal 49 3" xfId="15897" xr:uid="{00000000-0005-0000-0000-00007E3E0000}"/>
    <cellStyle name="Normal 49 3 2" xfId="15898" xr:uid="{00000000-0005-0000-0000-00007F3E0000}"/>
    <cellStyle name="Normal 49 3 2 2" xfId="15899" xr:uid="{00000000-0005-0000-0000-0000803E0000}"/>
    <cellStyle name="Normal 49 3 2 2 2" xfId="15900" xr:uid="{00000000-0005-0000-0000-0000813E0000}"/>
    <cellStyle name="Normal 49 3 2 2 3" xfId="15901" xr:uid="{00000000-0005-0000-0000-0000823E0000}"/>
    <cellStyle name="Normal 49 3 2 3" xfId="15902" xr:uid="{00000000-0005-0000-0000-0000833E0000}"/>
    <cellStyle name="Normal 49 3 2 4" xfId="15903" xr:uid="{00000000-0005-0000-0000-0000843E0000}"/>
    <cellStyle name="Normal 49 3 2 5" xfId="15904" xr:uid="{00000000-0005-0000-0000-0000853E0000}"/>
    <cellStyle name="Normal 49 3 3" xfId="15905" xr:uid="{00000000-0005-0000-0000-0000863E0000}"/>
    <cellStyle name="Normal 49 3 3 2" xfId="15906" xr:uid="{00000000-0005-0000-0000-0000873E0000}"/>
    <cellStyle name="Normal 49 3 3 2 2" xfId="15907" xr:uid="{00000000-0005-0000-0000-0000883E0000}"/>
    <cellStyle name="Normal 49 3 3 2 3" xfId="15908" xr:uid="{00000000-0005-0000-0000-0000893E0000}"/>
    <cellStyle name="Normal 49 3 3 3" xfId="15909" xr:uid="{00000000-0005-0000-0000-00008A3E0000}"/>
    <cellStyle name="Normal 49 3 3 4" xfId="15910" xr:uid="{00000000-0005-0000-0000-00008B3E0000}"/>
    <cellStyle name="Normal 49 3 4" xfId="15911" xr:uid="{00000000-0005-0000-0000-00008C3E0000}"/>
    <cellStyle name="Normal 49 3 4 2" xfId="15912" xr:uid="{00000000-0005-0000-0000-00008D3E0000}"/>
    <cellStyle name="Normal 49 3 4 2 2" xfId="15913" xr:uid="{00000000-0005-0000-0000-00008E3E0000}"/>
    <cellStyle name="Normal 49 3 4 2 3" xfId="15914" xr:uid="{00000000-0005-0000-0000-00008F3E0000}"/>
    <cellStyle name="Normal 49 3 4 3" xfId="15915" xr:uid="{00000000-0005-0000-0000-0000903E0000}"/>
    <cellStyle name="Normal 49 3 4 4" xfId="15916" xr:uid="{00000000-0005-0000-0000-0000913E0000}"/>
    <cellStyle name="Normal 49 3 5" xfId="15917" xr:uid="{00000000-0005-0000-0000-0000923E0000}"/>
    <cellStyle name="Normal 49 3 5 2" xfId="15918" xr:uid="{00000000-0005-0000-0000-0000933E0000}"/>
    <cellStyle name="Normal 49 3 5 3" xfId="15919" xr:uid="{00000000-0005-0000-0000-0000943E0000}"/>
    <cellStyle name="Normal 49 3 6" xfId="15920" xr:uid="{00000000-0005-0000-0000-0000953E0000}"/>
    <cellStyle name="Normal 49 3 7" xfId="15921" xr:uid="{00000000-0005-0000-0000-0000963E0000}"/>
    <cellStyle name="Normal 49 4" xfId="15922" xr:uid="{00000000-0005-0000-0000-0000973E0000}"/>
    <cellStyle name="Normal 49 5" xfId="15923" xr:uid="{00000000-0005-0000-0000-0000983E0000}"/>
    <cellStyle name="Normal 49 5 2" xfId="15924" xr:uid="{00000000-0005-0000-0000-0000993E0000}"/>
    <cellStyle name="Normal 49 5 2 2" xfId="15925" xr:uid="{00000000-0005-0000-0000-00009A3E0000}"/>
    <cellStyle name="Normal 49 5 2 3" xfId="15926" xr:uid="{00000000-0005-0000-0000-00009B3E0000}"/>
    <cellStyle name="Normal 49 5 3" xfId="15927" xr:uid="{00000000-0005-0000-0000-00009C3E0000}"/>
    <cellStyle name="Normal 49 5 4" xfId="15928" xr:uid="{00000000-0005-0000-0000-00009D3E0000}"/>
    <cellStyle name="Normal 49 6" xfId="15929" xr:uid="{00000000-0005-0000-0000-00009E3E0000}"/>
    <cellStyle name="Normal 49 6 2" xfId="15930" xr:uid="{00000000-0005-0000-0000-00009F3E0000}"/>
    <cellStyle name="Normal 49 6 2 2" xfId="15931" xr:uid="{00000000-0005-0000-0000-0000A03E0000}"/>
    <cellStyle name="Normal 49 6 2 3" xfId="15932" xr:uid="{00000000-0005-0000-0000-0000A13E0000}"/>
    <cellStyle name="Normal 49 6 3" xfId="15933" xr:uid="{00000000-0005-0000-0000-0000A23E0000}"/>
    <cellStyle name="Normal 49 6 4" xfId="15934" xr:uid="{00000000-0005-0000-0000-0000A33E0000}"/>
    <cellStyle name="Normal 49 7" xfId="15935" xr:uid="{00000000-0005-0000-0000-0000A43E0000}"/>
    <cellStyle name="Normal 49 7 2" xfId="15936" xr:uid="{00000000-0005-0000-0000-0000A53E0000}"/>
    <cellStyle name="Normal 49 7 2 2" xfId="15937" xr:uid="{00000000-0005-0000-0000-0000A63E0000}"/>
    <cellStyle name="Normal 49 7 2 3" xfId="15938" xr:uid="{00000000-0005-0000-0000-0000A73E0000}"/>
    <cellStyle name="Normal 49 7 3" xfId="15939" xr:uid="{00000000-0005-0000-0000-0000A83E0000}"/>
    <cellStyle name="Normal 49 7 4" xfId="15940" xr:uid="{00000000-0005-0000-0000-0000A93E0000}"/>
    <cellStyle name="Normal 49 8" xfId="15941" xr:uid="{00000000-0005-0000-0000-0000AA3E0000}"/>
    <cellStyle name="Normal 49 8 2" xfId="15942" xr:uid="{00000000-0005-0000-0000-0000AB3E0000}"/>
    <cellStyle name="Normal 49 8 3" xfId="15943" xr:uid="{00000000-0005-0000-0000-0000AC3E0000}"/>
    <cellStyle name="Normal 49 9" xfId="15944" xr:uid="{00000000-0005-0000-0000-0000AD3E0000}"/>
    <cellStyle name="Normal 5" xfId="33" xr:uid="{00000000-0005-0000-0000-0000AE3E0000}"/>
    <cellStyle name="Normal 5 10" xfId="15945" xr:uid="{00000000-0005-0000-0000-0000AF3E0000}"/>
    <cellStyle name="Normal 5 10 2" xfId="15946" xr:uid="{00000000-0005-0000-0000-0000B03E0000}"/>
    <cellStyle name="Normal 5 10 2 2" xfId="15947" xr:uid="{00000000-0005-0000-0000-0000B13E0000}"/>
    <cellStyle name="Normal 5 10 2 2 2" xfId="15948" xr:uid="{00000000-0005-0000-0000-0000B23E0000}"/>
    <cellStyle name="Normal 5 10 2 2 2 2" xfId="15949" xr:uid="{00000000-0005-0000-0000-0000B33E0000}"/>
    <cellStyle name="Normal 5 10 2 2 2 3" xfId="15950" xr:uid="{00000000-0005-0000-0000-0000B43E0000}"/>
    <cellStyle name="Normal 5 10 2 2 2 4" xfId="15951" xr:uid="{00000000-0005-0000-0000-0000B53E0000}"/>
    <cellStyle name="Normal 5 10 2 2 3" xfId="15952" xr:uid="{00000000-0005-0000-0000-0000B63E0000}"/>
    <cellStyle name="Normal 5 10 2 2 4" xfId="15953" xr:uid="{00000000-0005-0000-0000-0000B73E0000}"/>
    <cellStyle name="Normal 5 10 2 2 5" xfId="15954" xr:uid="{00000000-0005-0000-0000-0000B83E0000}"/>
    <cellStyle name="Normal 5 10 2 3" xfId="15955" xr:uid="{00000000-0005-0000-0000-0000B93E0000}"/>
    <cellStyle name="Normal 5 10 2 3 2" xfId="15956" xr:uid="{00000000-0005-0000-0000-0000BA3E0000}"/>
    <cellStyle name="Normal 5 10 2 3 2 2" xfId="15957" xr:uid="{00000000-0005-0000-0000-0000BB3E0000}"/>
    <cellStyle name="Normal 5 10 2 3 2 3" xfId="15958" xr:uid="{00000000-0005-0000-0000-0000BC3E0000}"/>
    <cellStyle name="Normal 5 10 2 3 3" xfId="15959" xr:uid="{00000000-0005-0000-0000-0000BD3E0000}"/>
    <cellStyle name="Normal 5 10 2 3 4" xfId="15960" xr:uid="{00000000-0005-0000-0000-0000BE3E0000}"/>
    <cellStyle name="Normal 5 10 2 3 5" xfId="15961" xr:uid="{00000000-0005-0000-0000-0000BF3E0000}"/>
    <cellStyle name="Normal 5 10 2 4" xfId="15962" xr:uid="{00000000-0005-0000-0000-0000C03E0000}"/>
    <cellStyle name="Normal 5 10 2 4 2" xfId="15963" xr:uid="{00000000-0005-0000-0000-0000C13E0000}"/>
    <cellStyle name="Normal 5 10 2 4 2 2" xfId="15964" xr:uid="{00000000-0005-0000-0000-0000C23E0000}"/>
    <cellStyle name="Normal 5 10 2 4 2 3" xfId="15965" xr:uid="{00000000-0005-0000-0000-0000C33E0000}"/>
    <cellStyle name="Normal 5 10 2 4 3" xfId="15966" xr:uid="{00000000-0005-0000-0000-0000C43E0000}"/>
    <cellStyle name="Normal 5 10 2 4 4" xfId="15967" xr:uid="{00000000-0005-0000-0000-0000C53E0000}"/>
    <cellStyle name="Normal 5 10 2 5" xfId="15968" xr:uid="{00000000-0005-0000-0000-0000C63E0000}"/>
    <cellStyle name="Normal 5 10 2 5 2" xfId="15969" xr:uid="{00000000-0005-0000-0000-0000C73E0000}"/>
    <cellStyle name="Normal 5 10 2 5 3" xfId="15970" xr:uid="{00000000-0005-0000-0000-0000C83E0000}"/>
    <cellStyle name="Normal 5 10 2 6" xfId="15971" xr:uid="{00000000-0005-0000-0000-0000C93E0000}"/>
    <cellStyle name="Normal 5 10 2 7" xfId="15972" xr:uid="{00000000-0005-0000-0000-0000CA3E0000}"/>
    <cellStyle name="Normal 5 10 2 8" xfId="15973" xr:uid="{00000000-0005-0000-0000-0000CB3E0000}"/>
    <cellStyle name="Normal 5 10 3" xfId="15974" xr:uid="{00000000-0005-0000-0000-0000CC3E0000}"/>
    <cellStyle name="Normal 5 10 3 2" xfId="15975" xr:uid="{00000000-0005-0000-0000-0000CD3E0000}"/>
    <cellStyle name="Normal 5 10 3 2 2" xfId="15976" xr:uid="{00000000-0005-0000-0000-0000CE3E0000}"/>
    <cellStyle name="Normal 5 10 3 2 2 2" xfId="15977" xr:uid="{00000000-0005-0000-0000-0000CF3E0000}"/>
    <cellStyle name="Normal 5 10 3 2 3" xfId="15978" xr:uid="{00000000-0005-0000-0000-0000D03E0000}"/>
    <cellStyle name="Normal 5 10 3 2 4" xfId="15979" xr:uid="{00000000-0005-0000-0000-0000D13E0000}"/>
    <cellStyle name="Normal 5 10 3 3" xfId="15980" xr:uid="{00000000-0005-0000-0000-0000D23E0000}"/>
    <cellStyle name="Normal 5 10 3 3 2" xfId="15981" xr:uid="{00000000-0005-0000-0000-0000D33E0000}"/>
    <cellStyle name="Normal 5 10 3 4" xfId="15982" xr:uid="{00000000-0005-0000-0000-0000D43E0000}"/>
    <cellStyle name="Normal 5 10 3 5" xfId="15983" xr:uid="{00000000-0005-0000-0000-0000D53E0000}"/>
    <cellStyle name="Normal 5 10 4" xfId="15984" xr:uid="{00000000-0005-0000-0000-0000D63E0000}"/>
    <cellStyle name="Normal 5 10 4 2" xfId="15985" xr:uid="{00000000-0005-0000-0000-0000D73E0000}"/>
    <cellStyle name="Normal 5 10 4 2 2" xfId="15986" xr:uid="{00000000-0005-0000-0000-0000D83E0000}"/>
    <cellStyle name="Normal 5 10 4 2 3" xfId="15987" xr:uid="{00000000-0005-0000-0000-0000D93E0000}"/>
    <cellStyle name="Normal 5 10 4 2 4" xfId="15988" xr:uid="{00000000-0005-0000-0000-0000DA3E0000}"/>
    <cellStyle name="Normal 5 10 4 3" xfId="15989" xr:uid="{00000000-0005-0000-0000-0000DB3E0000}"/>
    <cellStyle name="Normal 5 10 4 4" xfId="15990" xr:uid="{00000000-0005-0000-0000-0000DC3E0000}"/>
    <cellStyle name="Normal 5 10 4 5" xfId="15991" xr:uid="{00000000-0005-0000-0000-0000DD3E0000}"/>
    <cellStyle name="Normal 5 10 5" xfId="15992" xr:uid="{00000000-0005-0000-0000-0000DE3E0000}"/>
    <cellStyle name="Normal 5 10 5 2" xfId="15993" xr:uid="{00000000-0005-0000-0000-0000DF3E0000}"/>
    <cellStyle name="Normal 5 10 5 2 2" xfId="15994" xr:uid="{00000000-0005-0000-0000-0000E03E0000}"/>
    <cellStyle name="Normal 5 10 5 2 3" xfId="15995" xr:uid="{00000000-0005-0000-0000-0000E13E0000}"/>
    <cellStyle name="Normal 5 10 5 3" xfId="15996" xr:uid="{00000000-0005-0000-0000-0000E23E0000}"/>
    <cellStyle name="Normal 5 10 5 4" xfId="15997" xr:uid="{00000000-0005-0000-0000-0000E33E0000}"/>
    <cellStyle name="Normal 5 10 5 5" xfId="15998" xr:uid="{00000000-0005-0000-0000-0000E43E0000}"/>
    <cellStyle name="Normal 5 10 6" xfId="15999" xr:uid="{00000000-0005-0000-0000-0000E53E0000}"/>
    <cellStyle name="Normal 5 10 6 2" xfId="16000" xr:uid="{00000000-0005-0000-0000-0000E63E0000}"/>
    <cellStyle name="Normal 5 10 6 3" xfId="16001" xr:uid="{00000000-0005-0000-0000-0000E73E0000}"/>
    <cellStyle name="Normal 5 10 7" xfId="16002" xr:uid="{00000000-0005-0000-0000-0000E83E0000}"/>
    <cellStyle name="Normal 5 10 8" xfId="16003" xr:uid="{00000000-0005-0000-0000-0000E93E0000}"/>
    <cellStyle name="Normal 5 10 9" xfId="16004" xr:uid="{00000000-0005-0000-0000-0000EA3E0000}"/>
    <cellStyle name="Normal 5 11" xfId="16005" xr:uid="{00000000-0005-0000-0000-0000EB3E0000}"/>
    <cellStyle name="Normal 5 11 2" xfId="16006" xr:uid="{00000000-0005-0000-0000-0000EC3E0000}"/>
    <cellStyle name="Normal 5 11 2 2" xfId="16007" xr:uid="{00000000-0005-0000-0000-0000ED3E0000}"/>
    <cellStyle name="Normal 5 11 2 2 2" xfId="16008" xr:uid="{00000000-0005-0000-0000-0000EE3E0000}"/>
    <cellStyle name="Normal 5 11 2 2 2 2" xfId="16009" xr:uid="{00000000-0005-0000-0000-0000EF3E0000}"/>
    <cellStyle name="Normal 5 11 2 2 2 3" xfId="16010" xr:uid="{00000000-0005-0000-0000-0000F03E0000}"/>
    <cellStyle name="Normal 5 11 2 2 2 4" xfId="16011" xr:uid="{00000000-0005-0000-0000-0000F13E0000}"/>
    <cellStyle name="Normal 5 11 2 2 3" xfId="16012" xr:uid="{00000000-0005-0000-0000-0000F23E0000}"/>
    <cellStyle name="Normal 5 11 2 2 4" xfId="16013" xr:uid="{00000000-0005-0000-0000-0000F33E0000}"/>
    <cellStyle name="Normal 5 11 2 2 5" xfId="16014" xr:uid="{00000000-0005-0000-0000-0000F43E0000}"/>
    <cellStyle name="Normal 5 11 2 3" xfId="16015" xr:uid="{00000000-0005-0000-0000-0000F53E0000}"/>
    <cellStyle name="Normal 5 11 2 3 2" xfId="16016" xr:uid="{00000000-0005-0000-0000-0000F63E0000}"/>
    <cellStyle name="Normal 5 11 2 3 2 2" xfId="16017" xr:uid="{00000000-0005-0000-0000-0000F73E0000}"/>
    <cellStyle name="Normal 5 11 2 3 2 3" xfId="16018" xr:uid="{00000000-0005-0000-0000-0000F83E0000}"/>
    <cellStyle name="Normal 5 11 2 3 3" xfId="16019" xr:uid="{00000000-0005-0000-0000-0000F93E0000}"/>
    <cellStyle name="Normal 5 11 2 3 4" xfId="16020" xr:uid="{00000000-0005-0000-0000-0000FA3E0000}"/>
    <cellStyle name="Normal 5 11 2 3 5" xfId="16021" xr:uid="{00000000-0005-0000-0000-0000FB3E0000}"/>
    <cellStyle name="Normal 5 11 2 4" xfId="16022" xr:uid="{00000000-0005-0000-0000-0000FC3E0000}"/>
    <cellStyle name="Normal 5 11 2 4 2" xfId="16023" xr:uid="{00000000-0005-0000-0000-0000FD3E0000}"/>
    <cellStyle name="Normal 5 11 2 4 2 2" xfId="16024" xr:uid="{00000000-0005-0000-0000-0000FE3E0000}"/>
    <cellStyle name="Normal 5 11 2 4 2 3" xfId="16025" xr:uid="{00000000-0005-0000-0000-0000FF3E0000}"/>
    <cellStyle name="Normal 5 11 2 4 3" xfId="16026" xr:uid="{00000000-0005-0000-0000-0000003F0000}"/>
    <cellStyle name="Normal 5 11 2 4 4" xfId="16027" xr:uid="{00000000-0005-0000-0000-0000013F0000}"/>
    <cellStyle name="Normal 5 11 2 5" xfId="16028" xr:uid="{00000000-0005-0000-0000-0000023F0000}"/>
    <cellStyle name="Normal 5 11 2 5 2" xfId="16029" xr:uid="{00000000-0005-0000-0000-0000033F0000}"/>
    <cellStyle name="Normal 5 11 2 5 3" xfId="16030" xr:uid="{00000000-0005-0000-0000-0000043F0000}"/>
    <cellStyle name="Normal 5 11 2 6" xfId="16031" xr:uid="{00000000-0005-0000-0000-0000053F0000}"/>
    <cellStyle name="Normal 5 11 2 7" xfId="16032" xr:uid="{00000000-0005-0000-0000-0000063F0000}"/>
    <cellStyle name="Normal 5 11 2 8" xfId="16033" xr:uid="{00000000-0005-0000-0000-0000073F0000}"/>
    <cellStyle name="Normal 5 11 3" xfId="16034" xr:uid="{00000000-0005-0000-0000-0000083F0000}"/>
    <cellStyle name="Normal 5 11 3 2" xfId="16035" xr:uid="{00000000-0005-0000-0000-0000093F0000}"/>
    <cellStyle name="Normal 5 11 3 2 2" xfId="16036" xr:uid="{00000000-0005-0000-0000-00000A3F0000}"/>
    <cellStyle name="Normal 5 11 3 2 2 2" xfId="16037" xr:uid="{00000000-0005-0000-0000-00000B3F0000}"/>
    <cellStyle name="Normal 5 11 3 2 3" xfId="16038" xr:uid="{00000000-0005-0000-0000-00000C3F0000}"/>
    <cellStyle name="Normal 5 11 3 2 4" xfId="16039" xr:uid="{00000000-0005-0000-0000-00000D3F0000}"/>
    <cellStyle name="Normal 5 11 3 3" xfId="16040" xr:uid="{00000000-0005-0000-0000-00000E3F0000}"/>
    <cellStyle name="Normal 5 11 3 3 2" xfId="16041" xr:uid="{00000000-0005-0000-0000-00000F3F0000}"/>
    <cellStyle name="Normal 5 11 3 4" xfId="16042" xr:uid="{00000000-0005-0000-0000-0000103F0000}"/>
    <cellStyle name="Normal 5 11 3 5" xfId="16043" xr:uid="{00000000-0005-0000-0000-0000113F0000}"/>
    <cellStyle name="Normal 5 11 4" xfId="16044" xr:uid="{00000000-0005-0000-0000-0000123F0000}"/>
    <cellStyle name="Normal 5 11 4 2" xfId="16045" xr:uid="{00000000-0005-0000-0000-0000133F0000}"/>
    <cellStyle name="Normal 5 11 4 2 2" xfId="16046" xr:uid="{00000000-0005-0000-0000-0000143F0000}"/>
    <cellStyle name="Normal 5 11 4 2 3" xfId="16047" xr:uid="{00000000-0005-0000-0000-0000153F0000}"/>
    <cellStyle name="Normal 5 11 4 2 4" xfId="16048" xr:uid="{00000000-0005-0000-0000-0000163F0000}"/>
    <cellStyle name="Normal 5 11 4 3" xfId="16049" xr:uid="{00000000-0005-0000-0000-0000173F0000}"/>
    <cellStyle name="Normal 5 11 4 4" xfId="16050" xr:uid="{00000000-0005-0000-0000-0000183F0000}"/>
    <cellStyle name="Normal 5 11 4 5" xfId="16051" xr:uid="{00000000-0005-0000-0000-0000193F0000}"/>
    <cellStyle name="Normal 5 11 5" xfId="16052" xr:uid="{00000000-0005-0000-0000-00001A3F0000}"/>
    <cellStyle name="Normal 5 11 5 2" xfId="16053" xr:uid="{00000000-0005-0000-0000-00001B3F0000}"/>
    <cellStyle name="Normal 5 11 5 2 2" xfId="16054" xr:uid="{00000000-0005-0000-0000-00001C3F0000}"/>
    <cellStyle name="Normal 5 11 5 2 3" xfId="16055" xr:uid="{00000000-0005-0000-0000-00001D3F0000}"/>
    <cellStyle name="Normal 5 11 5 3" xfId="16056" xr:uid="{00000000-0005-0000-0000-00001E3F0000}"/>
    <cellStyle name="Normal 5 11 5 4" xfId="16057" xr:uid="{00000000-0005-0000-0000-00001F3F0000}"/>
    <cellStyle name="Normal 5 11 5 5" xfId="16058" xr:uid="{00000000-0005-0000-0000-0000203F0000}"/>
    <cellStyle name="Normal 5 11 6" xfId="16059" xr:uid="{00000000-0005-0000-0000-0000213F0000}"/>
    <cellStyle name="Normal 5 11 6 2" xfId="16060" xr:uid="{00000000-0005-0000-0000-0000223F0000}"/>
    <cellStyle name="Normal 5 11 6 3" xfId="16061" xr:uid="{00000000-0005-0000-0000-0000233F0000}"/>
    <cellStyle name="Normal 5 11 7" xfId="16062" xr:uid="{00000000-0005-0000-0000-0000243F0000}"/>
    <cellStyle name="Normal 5 11 8" xfId="16063" xr:uid="{00000000-0005-0000-0000-0000253F0000}"/>
    <cellStyle name="Normal 5 11 9" xfId="16064" xr:uid="{00000000-0005-0000-0000-0000263F0000}"/>
    <cellStyle name="Normal 5 12" xfId="16065" xr:uid="{00000000-0005-0000-0000-0000273F0000}"/>
    <cellStyle name="Normal 5 12 2" xfId="16066" xr:uid="{00000000-0005-0000-0000-0000283F0000}"/>
    <cellStyle name="Normal 5 12 2 2" xfId="16067" xr:uid="{00000000-0005-0000-0000-0000293F0000}"/>
    <cellStyle name="Normal 5 12 2 2 2" xfId="16068" xr:uid="{00000000-0005-0000-0000-00002A3F0000}"/>
    <cellStyle name="Normal 5 12 2 3" xfId="16069" xr:uid="{00000000-0005-0000-0000-00002B3F0000}"/>
    <cellStyle name="Normal 5 12 2 4" xfId="16070" xr:uid="{00000000-0005-0000-0000-00002C3F0000}"/>
    <cellStyle name="Normal 5 12 3" xfId="16071" xr:uid="{00000000-0005-0000-0000-00002D3F0000}"/>
    <cellStyle name="Normal 5 12 3 2" xfId="16072" xr:uid="{00000000-0005-0000-0000-00002E3F0000}"/>
    <cellStyle name="Normal 5 12 3 2 2" xfId="16073" xr:uid="{00000000-0005-0000-0000-00002F3F0000}"/>
    <cellStyle name="Normal 5 12 3 3" xfId="16074" xr:uid="{00000000-0005-0000-0000-0000303F0000}"/>
    <cellStyle name="Normal 5 12 4" xfId="16075" xr:uid="{00000000-0005-0000-0000-0000313F0000}"/>
    <cellStyle name="Normal 5 12 4 2" xfId="16076" xr:uid="{00000000-0005-0000-0000-0000323F0000}"/>
    <cellStyle name="Normal 5 12 5" xfId="16077" xr:uid="{00000000-0005-0000-0000-0000333F0000}"/>
    <cellStyle name="Normal 5 12 6" xfId="16078" xr:uid="{00000000-0005-0000-0000-0000343F0000}"/>
    <cellStyle name="Normal 5 13" xfId="16079" xr:uid="{00000000-0005-0000-0000-0000353F0000}"/>
    <cellStyle name="Normal 5 13 2" xfId="16080" xr:uid="{00000000-0005-0000-0000-0000363F0000}"/>
    <cellStyle name="Normal 5 13 2 2" xfId="16081" xr:uid="{00000000-0005-0000-0000-0000373F0000}"/>
    <cellStyle name="Normal 5 13 2 2 2" xfId="16082" xr:uid="{00000000-0005-0000-0000-0000383F0000}"/>
    <cellStyle name="Normal 5 13 2 2 3" xfId="16083" xr:uid="{00000000-0005-0000-0000-0000393F0000}"/>
    <cellStyle name="Normal 5 13 2 3" xfId="16084" xr:uid="{00000000-0005-0000-0000-00003A3F0000}"/>
    <cellStyle name="Normal 5 13 2 3 2" xfId="16085" xr:uid="{00000000-0005-0000-0000-00003B3F0000}"/>
    <cellStyle name="Normal 5 13 2 4" xfId="16086" xr:uid="{00000000-0005-0000-0000-00003C3F0000}"/>
    <cellStyle name="Normal 5 13 3" xfId="16087" xr:uid="{00000000-0005-0000-0000-00003D3F0000}"/>
    <cellStyle name="Normal 5 13 3 2" xfId="16088" xr:uid="{00000000-0005-0000-0000-00003E3F0000}"/>
    <cellStyle name="Normal 5 13 3 2 2" xfId="16089" xr:uid="{00000000-0005-0000-0000-00003F3F0000}"/>
    <cellStyle name="Normal 5 13 3 3" xfId="16090" xr:uid="{00000000-0005-0000-0000-0000403F0000}"/>
    <cellStyle name="Normal 5 13 3 4" xfId="16091" xr:uid="{00000000-0005-0000-0000-0000413F0000}"/>
    <cellStyle name="Normal 5 13 4" xfId="16092" xr:uid="{00000000-0005-0000-0000-0000423F0000}"/>
    <cellStyle name="Normal 5 13 4 2" xfId="16093" xr:uid="{00000000-0005-0000-0000-0000433F0000}"/>
    <cellStyle name="Normal 5 13 4 3" xfId="16094" xr:uid="{00000000-0005-0000-0000-0000443F0000}"/>
    <cellStyle name="Normal 5 13 5" xfId="16095" xr:uid="{00000000-0005-0000-0000-0000453F0000}"/>
    <cellStyle name="Normal 5 13 6" xfId="16096" xr:uid="{00000000-0005-0000-0000-0000463F0000}"/>
    <cellStyle name="Normal 5 14" xfId="16097" xr:uid="{00000000-0005-0000-0000-0000473F0000}"/>
    <cellStyle name="Normal 5 14 2" xfId="16098" xr:uid="{00000000-0005-0000-0000-0000483F0000}"/>
    <cellStyle name="Normal 5 14 2 2" xfId="16099" xr:uid="{00000000-0005-0000-0000-0000493F0000}"/>
    <cellStyle name="Normal 5 14 2 2 2" xfId="16100" xr:uid="{00000000-0005-0000-0000-00004A3F0000}"/>
    <cellStyle name="Normal 5 14 2 3" xfId="16101" xr:uid="{00000000-0005-0000-0000-00004B3F0000}"/>
    <cellStyle name="Normal 5 14 3" xfId="16102" xr:uid="{00000000-0005-0000-0000-00004C3F0000}"/>
    <cellStyle name="Normal 5 14 3 2" xfId="16103" xr:uid="{00000000-0005-0000-0000-00004D3F0000}"/>
    <cellStyle name="Normal 5 14 3 2 2" xfId="16104" xr:uid="{00000000-0005-0000-0000-00004E3F0000}"/>
    <cellStyle name="Normal 5 14 3 3" xfId="16105" xr:uid="{00000000-0005-0000-0000-00004F3F0000}"/>
    <cellStyle name="Normal 5 14 4" xfId="16106" xr:uid="{00000000-0005-0000-0000-0000503F0000}"/>
    <cellStyle name="Normal 5 14 4 2" xfId="16107" xr:uid="{00000000-0005-0000-0000-0000513F0000}"/>
    <cellStyle name="Normal 5 14 5" xfId="16108" xr:uid="{00000000-0005-0000-0000-0000523F0000}"/>
    <cellStyle name="Normal 5 14 6" xfId="16109" xr:uid="{00000000-0005-0000-0000-0000533F0000}"/>
    <cellStyle name="Normal 5 15" xfId="16110" xr:uid="{00000000-0005-0000-0000-0000543F0000}"/>
    <cellStyle name="Normal 5 15 2" xfId="16111" xr:uid="{00000000-0005-0000-0000-0000553F0000}"/>
    <cellStyle name="Normal 5 15 2 2" xfId="16112" xr:uid="{00000000-0005-0000-0000-0000563F0000}"/>
    <cellStyle name="Normal 5 15 2 2 2" xfId="16113" xr:uid="{00000000-0005-0000-0000-0000573F0000}"/>
    <cellStyle name="Normal 5 15 2 3" xfId="16114" xr:uid="{00000000-0005-0000-0000-0000583F0000}"/>
    <cellStyle name="Normal 5 15 3" xfId="16115" xr:uid="{00000000-0005-0000-0000-0000593F0000}"/>
    <cellStyle name="Normal 5 15 3 2" xfId="16116" xr:uid="{00000000-0005-0000-0000-00005A3F0000}"/>
    <cellStyle name="Normal 5 15 3 2 2" xfId="16117" xr:uid="{00000000-0005-0000-0000-00005B3F0000}"/>
    <cellStyle name="Normal 5 15 3 3" xfId="16118" xr:uid="{00000000-0005-0000-0000-00005C3F0000}"/>
    <cellStyle name="Normal 5 15 4" xfId="16119" xr:uid="{00000000-0005-0000-0000-00005D3F0000}"/>
    <cellStyle name="Normal 5 15 4 2" xfId="16120" xr:uid="{00000000-0005-0000-0000-00005E3F0000}"/>
    <cellStyle name="Normal 5 15 5" xfId="16121" xr:uid="{00000000-0005-0000-0000-00005F3F0000}"/>
    <cellStyle name="Normal 5 16" xfId="16122" xr:uid="{00000000-0005-0000-0000-0000603F0000}"/>
    <cellStyle name="Normal 5 16 2" xfId="16123" xr:uid="{00000000-0005-0000-0000-0000613F0000}"/>
    <cellStyle name="Normal 5 16 2 2" xfId="16124" xr:uid="{00000000-0005-0000-0000-0000623F0000}"/>
    <cellStyle name="Normal 5 16 2 2 2" xfId="16125" xr:uid="{00000000-0005-0000-0000-0000633F0000}"/>
    <cellStyle name="Normal 5 16 2 3" xfId="16126" xr:uid="{00000000-0005-0000-0000-0000643F0000}"/>
    <cellStyle name="Normal 5 16 3" xfId="16127" xr:uid="{00000000-0005-0000-0000-0000653F0000}"/>
    <cellStyle name="Normal 5 16 3 2" xfId="16128" xr:uid="{00000000-0005-0000-0000-0000663F0000}"/>
    <cellStyle name="Normal 5 16 3 2 2" xfId="16129" xr:uid="{00000000-0005-0000-0000-0000673F0000}"/>
    <cellStyle name="Normal 5 16 3 3" xfId="16130" xr:uid="{00000000-0005-0000-0000-0000683F0000}"/>
    <cellStyle name="Normal 5 16 4" xfId="16131" xr:uid="{00000000-0005-0000-0000-0000693F0000}"/>
    <cellStyle name="Normal 5 16 4 2" xfId="16132" xr:uid="{00000000-0005-0000-0000-00006A3F0000}"/>
    <cellStyle name="Normal 5 16 5" xfId="16133" xr:uid="{00000000-0005-0000-0000-00006B3F0000}"/>
    <cellStyle name="Normal 5 17" xfId="16134" xr:uid="{00000000-0005-0000-0000-00006C3F0000}"/>
    <cellStyle name="Normal 5 17 2" xfId="16135" xr:uid="{00000000-0005-0000-0000-00006D3F0000}"/>
    <cellStyle name="Normal 5 17 2 2" xfId="16136" xr:uid="{00000000-0005-0000-0000-00006E3F0000}"/>
    <cellStyle name="Normal 5 17 2 2 2" xfId="16137" xr:uid="{00000000-0005-0000-0000-00006F3F0000}"/>
    <cellStyle name="Normal 5 17 2 3" xfId="16138" xr:uid="{00000000-0005-0000-0000-0000703F0000}"/>
    <cellStyle name="Normal 5 17 3" xfId="16139" xr:uid="{00000000-0005-0000-0000-0000713F0000}"/>
    <cellStyle name="Normal 5 17 3 2" xfId="16140" xr:uid="{00000000-0005-0000-0000-0000723F0000}"/>
    <cellStyle name="Normal 5 17 3 2 2" xfId="16141" xr:uid="{00000000-0005-0000-0000-0000733F0000}"/>
    <cellStyle name="Normal 5 17 3 3" xfId="16142" xr:uid="{00000000-0005-0000-0000-0000743F0000}"/>
    <cellStyle name="Normal 5 17 4" xfId="16143" xr:uid="{00000000-0005-0000-0000-0000753F0000}"/>
    <cellStyle name="Normal 5 17 4 2" xfId="16144" xr:uid="{00000000-0005-0000-0000-0000763F0000}"/>
    <cellStyle name="Normal 5 17 5" xfId="16145" xr:uid="{00000000-0005-0000-0000-0000773F0000}"/>
    <cellStyle name="Normal 5 18" xfId="16146" xr:uid="{00000000-0005-0000-0000-0000783F0000}"/>
    <cellStyle name="Normal 5 18 2" xfId="16147" xr:uid="{00000000-0005-0000-0000-0000793F0000}"/>
    <cellStyle name="Normal 5 18 2 2" xfId="16148" xr:uid="{00000000-0005-0000-0000-00007A3F0000}"/>
    <cellStyle name="Normal 5 18 2 2 2" xfId="16149" xr:uid="{00000000-0005-0000-0000-00007B3F0000}"/>
    <cellStyle name="Normal 5 18 2 3" xfId="16150" xr:uid="{00000000-0005-0000-0000-00007C3F0000}"/>
    <cellStyle name="Normal 5 18 3" xfId="16151" xr:uid="{00000000-0005-0000-0000-00007D3F0000}"/>
    <cellStyle name="Normal 5 18 3 2" xfId="16152" xr:uid="{00000000-0005-0000-0000-00007E3F0000}"/>
    <cellStyle name="Normal 5 18 3 2 2" xfId="16153" xr:uid="{00000000-0005-0000-0000-00007F3F0000}"/>
    <cellStyle name="Normal 5 18 3 3" xfId="16154" xr:uid="{00000000-0005-0000-0000-0000803F0000}"/>
    <cellStyle name="Normal 5 18 4" xfId="16155" xr:uid="{00000000-0005-0000-0000-0000813F0000}"/>
    <cellStyle name="Normal 5 18 4 2" xfId="16156" xr:uid="{00000000-0005-0000-0000-0000823F0000}"/>
    <cellStyle name="Normal 5 18 5" xfId="16157" xr:uid="{00000000-0005-0000-0000-0000833F0000}"/>
    <cellStyle name="Normal 5 19" xfId="16158" xr:uid="{00000000-0005-0000-0000-0000843F0000}"/>
    <cellStyle name="Normal 5 19 2" xfId="16159" xr:uid="{00000000-0005-0000-0000-0000853F0000}"/>
    <cellStyle name="Normal 5 19 2 2" xfId="16160" xr:uid="{00000000-0005-0000-0000-0000863F0000}"/>
    <cellStyle name="Normal 5 19 2 2 2" xfId="16161" xr:uid="{00000000-0005-0000-0000-0000873F0000}"/>
    <cellStyle name="Normal 5 19 2 3" xfId="16162" xr:uid="{00000000-0005-0000-0000-0000883F0000}"/>
    <cellStyle name="Normal 5 19 3" xfId="16163" xr:uid="{00000000-0005-0000-0000-0000893F0000}"/>
    <cellStyle name="Normal 5 19 3 2" xfId="16164" xr:uid="{00000000-0005-0000-0000-00008A3F0000}"/>
    <cellStyle name="Normal 5 19 3 2 2" xfId="16165" xr:uid="{00000000-0005-0000-0000-00008B3F0000}"/>
    <cellStyle name="Normal 5 19 3 3" xfId="16166" xr:uid="{00000000-0005-0000-0000-00008C3F0000}"/>
    <cellStyle name="Normal 5 19 4" xfId="16167" xr:uid="{00000000-0005-0000-0000-00008D3F0000}"/>
    <cellStyle name="Normal 5 19 4 2" xfId="16168" xr:uid="{00000000-0005-0000-0000-00008E3F0000}"/>
    <cellStyle name="Normal 5 19 5" xfId="16169" xr:uid="{00000000-0005-0000-0000-00008F3F0000}"/>
    <cellStyle name="Normal 5 2" xfId="16170" xr:uid="{00000000-0005-0000-0000-0000903F0000}"/>
    <cellStyle name="Normal 5 2 10" xfId="16171" xr:uid="{00000000-0005-0000-0000-0000913F0000}"/>
    <cellStyle name="Normal 5 2 10 2" xfId="16172" xr:uid="{00000000-0005-0000-0000-0000923F0000}"/>
    <cellStyle name="Normal 5 2 10 2 2" xfId="16173" xr:uid="{00000000-0005-0000-0000-0000933F0000}"/>
    <cellStyle name="Normal 5 2 10 2 2 2" xfId="16174" xr:uid="{00000000-0005-0000-0000-0000943F0000}"/>
    <cellStyle name="Normal 5 2 10 2 2 2 2" xfId="16175" xr:uid="{00000000-0005-0000-0000-0000953F0000}"/>
    <cellStyle name="Normal 5 2 10 2 2 2 3" xfId="16176" xr:uid="{00000000-0005-0000-0000-0000963F0000}"/>
    <cellStyle name="Normal 5 2 10 2 2 2 4" xfId="16177" xr:uid="{00000000-0005-0000-0000-0000973F0000}"/>
    <cellStyle name="Normal 5 2 10 2 2 3" xfId="16178" xr:uid="{00000000-0005-0000-0000-0000983F0000}"/>
    <cellStyle name="Normal 5 2 10 2 2 4" xfId="16179" xr:uid="{00000000-0005-0000-0000-0000993F0000}"/>
    <cellStyle name="Normal 5 2 10 2 2 5" xfId="16180" xr:uid="{00000000-0005-0000-0000-00009A3F0000}"/>
    <cellStyle name="Normal 5 2 10 2 3" xfId="16181" xr:uid="{00000000-0005-0000-0000-00009B3F0000}"/>
    <cellStyle name="Normal 5 2 10 2 3 2" xfId="16182" xr:uid="{00000000-0005-0000-0000-00009C3F0000}"/>
    <cellStyle name="Normal 5 2 10 2 3 2 2" xfId="16183" xr:uid="{00000000-0005-0000-0000-00009D3F0000}"/>
    <cellStyle name="Normal 5 2 10 2 3 2 3" xfId="16184" xr:uid="{00000000-0005-0000-0000-00009E3F0000}"/>
    <cellStyle name="Normal 5 2 10 2 3 3" xfId="16185" xr:uid="{00000000-0005-0000-0000-00009F3F0000}"/>
    <cellStyle name="Normal 5 2 10 2 3 4" xfId="16186" xr:uid="{00000000-0005-0000-0000-0000A03F0000}"/>
    <cellStyle name="Normal 5 2 10 2 3 5" xfId="16187" xr:uid="{00000000-0005-0000-0000-0000A13F0000}"/>
    <cellStyle name="Normal 5 2 10 2 4" xfId="16188" xr:uid="{00000000-0005-0000-0000-0000A23F0000}"/>
    <cellStyle name="Normal 5 2 10 2 4 2" xfId="16189" xr:uid="{00000000-0005-0000-0000-0000A33F0000}"/>
    <cellStyle name="Normal 5 2 10 2 4 2 2" xfId="16190" xr:uid="{00000000-0005-0000-0000-0000A43F0000}"/>
    <cellStyle name="Normal 5 2 10 2 4 2 3" xfId="16191" xr:uid="{00000000-0005-0000-0000-0000A53F0000}"/>
    <cellStyle name="Normal 5 2 10 2 4 3" xfId="16192" xr:uid="{00000000-0005-0000-0000-0000A63F0000}"/>
    <cellStyle name="Normal 5 2 10 2 4 4" xfId="16193" xr:uid="{00000000-0005-0000-0000-0000A73F0000}"/>
    <cellStyle name="Normal 5 2 10 2 5" xfId="16194" xr:uid="{00000000-0005-0000-0000-0000A83F0000}"/>
    <cellStyle name="Normal 5 2 10 2 5 2" xfId="16195" xr:uid="{00000000-0005-0000-0000-0000A93F0000}"/>
    <cellStyle name="Normal 5 2 10 2 5 3" xfId="16196" xr:uid="{00000000-0005-0000-0000-0000AA3F0000}"/>
    <cellStyle name="Normal 5 2 10 2 6" xfId="16197" xr:uid="{00000000-0005-0000-0000-0000AB3F0000}"/>
    <cellStyle name="Normal 5 2 10 2 7" xfId="16198" xr:uid="{00000000-0005-0000-0000-0000AC3F0000}"/>
    <cellStyle name="Normal 5 2 10 2 8" xfId="16199" xr:uid="{00000000-0005-0000-0000-0000AD3F0000}"/>
    <cellStyle name="Normal 5 2 10 3" xfId="16200" xr:uid="{00000000-0005-0000-0000-0000AE3F0000}"/>
    <cellStyle name="Normal 5 2 10 3 2" xfId="16201" xr:uid="{00000000-0005-0000-0000-0000AF3F0000}"/>
    <cellStyle name="Normal 5 2 10 3 2 2" xfId="16202" xr:uid="{00000000-0005-0000-0000-0000B03F0000}"/>
    <cellStyle name="Normal 5 2 10 3 2 2 2" xfId="16203" xr:uid="{00000000-0005-0000-0000-0000B13F0000}"/>
    <cellStyle name="Normal 5 2 10 3 2 3" xfId="16204" xr:uid="{00000000-0005-0000-0000-0000B23F0000}"/>
    <cellStyle name="Normal 5 2 10 3 2 4" xfId="16205" xr:uid="{00000000-0005-0000-0000-0000B33F0000}"/>
    <cellStyle name="Normal 5 2 10 3 3" xfId="16206" xr:uid="{00000000-0005-0000-0000-0000B43F0000}"/>
    <cellStyle name="Normal 5 2 10 3 3 2" xfId="16207" xr:uid="{00000000-0005-0000-0000-0000B53F0000}"/>
    <cellStyle name="Normal 5 2 10 3 4" xfId="16208" xr:uid="{00000000-0005-0000-0000-0000B63F0000}"/>
    <cellStyle name="Normal 5 2 10 3 5" xfId="16209" xr:uid="{00000000-0005-0000-0000-0000B73F0000}"/>
    <cellStyle name="Normal 5 2 10 4" xfId="16210" xr:uid="{00000000-0005-0000-0000-0000B83F0000}"/>
    <cellStyle name="Normal 5 2 10 4 2" xfId="16211" xr:uid="{00000000-0005-0000-0000-0000B93F0000}"/>
    <cellStyle name="Normal 5 2 10 4 2 2" xfId="16212" xr:uid="{00000000-0005-0000-0000-0000BA3F0000}"/>
    <cellStyle name="Normal 5 2 10 4 2 3" xfId="16213" xr:uid="{00000000-0005-0000-0000-0000BB3F0000}"/>
    <cellStyle name="Normal 5 2 10 4 2 4" xfId="16214" xr:uid="{00000000-0005-0000-0000-0000BC3F0000}"/>
    <cellStyle name="Normal 5 2 10 4 3" xfId="16215" xr:uid="{00000000-0005-0000-0000-0000BD3F0000}"/>
    <cellStyle name="Normal 5 2 10 4 4" xfId="16216" xr:uid="{00000000-0005-0000-0000-0000BE3F0000}"/>
    <cellStyle name="Normal 5 2 10 4 5" xfId="16217" xr:uid="{00000000-0005-0000-0000-0000BF3F0000}"/>
    <cellStyle name="Normal 5 2 10 5" xfId="16218" xr:uid="{00000000-0005-0000-0000-0000C03F0000}"/>
    <cellStyle name="Normal 5 2 10 5 2" xfId="16219" xr:uid="{00000000-0005-0000-0000-0000C13F0000}"/>
    <cellStyle name="Normal 5 2 10 5 2 2" xfId="16220" xr:uid="{00000000-0005-0000-0000-0000C23F0000}"/>
    <cellStyle name="Normal 5 2 10 5 2 3" xfId="16221" xr:uid="{00000000-0005-0000-0000-0000C33F0000}"/>
    <cellStyle name="Normal 5 2 10 5 3" xfId="16222" xr:uid="{00000000-0005-0000-0000-0000C43F0000}"/>
    <cellStyle name="Normal 5 2 10 5 4" xfId="16223" xr:uid="{00000000-0005-0000-0000-0000C53F0000}"/>
    <cellStyle name="Normal 5 2 10 5 5" xfId="16224" xr:uid="{00000000-0005-0000-0000-0000C63F0000}"/>
    <cellStyle name="Normal 5 2 10 6" xfId="16225" xr:uid="{00000000-0005-0000-0000-0000C73F0000}"/>
    <cellStyle name="Normal 5 2 10 6 2" xfId="16226" xr:uid="{00000000-0005-0000-0000-0000C83F0000}"/>
    <cellStyle name="Normal 5 2 10 6 3" xfId="16227" xr:uid="{00000000-0005-0000-0000-0000C93F0000}"/>
    <cellStyle name="Normal 5 2 10 7" xfId="16228" xr:uid="{00000000-0005-0000-0000-0000CA3F0000}"/>
    <cellStyle name="Normal 5 2 10 8" xfId="16229" xr:uid="{00000000-0005-0000-0000-0000CB3F0000}"/>
    <cellStyle name="Normal 5 2 10 9" xfId="16230" xr:uid="{00000000-0005-0000-0000-0000CC3F0000}"/>
    <cellStyle name="Normal 5 2 11" xfId="16231" xr:uid="{00000000-0005-0000-0000-0000CD3F0000}"/>
    <cellStyle name="Normal 5 2 11 2" xfId="16232" xr:uid="{00000000-0005-0000-0000-0000CE3F0000}"/>
    <cellStyle name="Normal 5 2 11 2 2" xfId="16233" xr:uid="{00000000-0005-0000-0000-0000CF3F0000}"/>
    <cellStyle name="Normal 5 2 11 2 2 2" xfId="16234" xr:uid="{00000000-0005-0000-0000-0000D03F0000}"/>
    <cellStyle name="Normal 5 2 11 2 2 2 2" xfId="16235" xr:uid="{00000000-0005-0000-0000-0000D13F0000}"/>
    <cellStyle name="Normal 5 2 11 2 2 3" xfId="16236" xr:uid="{00000000-0005-0000-0000-0000D23F0000}"/>
    <cellStyle name="Normal 5 2 11 2 2 4" xfId="16237" xr:uid="{00000000-0005-0000-0000-0000D33F0000}"/>
    <cellStyle name="Normal 5 2 11 2 3" xfId="16238" xr:uid="{00000000-0005-0000-0000-0000D43F0000}"/>
    <cellStyle name="Normal 5 2 11 2 3 2" xfId="16239" xr:uid="{00000000-0005-0000-0000-0000D53F0000}"/>
    <cellStyle name="Normal 5 2 11 2 4" xfId="16240" xr:uid="{00000000-0005-0000-0000-0000D63F0000}"/>
    <cellStyle name="Normal 5 2 11 2 5" xfId="16241" xr:uid="{00000000-0005-0000-0000-0000D73F0000}"/>
    <cellStyle name="Normal 5 2 11 3" xfId="16242" xr:uid="{00000000-0005-0000-0000-0000D83F0000}"/>
    <cellStyle name="Normal 5 2 11 3 2" xfId="16243" xr:uid="{00000000-0005-0000-0000-0000D93F0000}"/>
    <cellStyle name="Normal 5 2 11 3 2 2" xfId="16244" xr:uid="{00000000-0005-0000-0000-0000DA3F0000}"/>
    <cellStyle name="Normal 5 2 11 3 2 2 2" xfId="16245" xr:uid="{00000000-0005-0000-0000-0000DB3F0000}"/>
    <cellStyle name="Normal 5 2 11 3 2 3" xfId="16246" xr:uid="{00000000-0005-0000-0000-0000DC3F0000}"/>
    <cellStyle name="Normal 5 2 11 3 2 4" xfId="16247" xr:uid="{00000000-0005-0000-0000-0000DD3F0000}"/>
    <cellStyle name="Normal 5 2 11 3 3" xfId="16248" xr:uid="{00000000-0005-0000-0000-0000DE3F0000}"/>
    <cellStyle name="Normal 5 2 11 3 3 2" xfId="16249" xr:uid="{00000000-0005-0000-0000-0000DF3F0000}"/>
    <cellStyle name="Normal 5 2 11 3 4" xfId="16250" xr:uid="{00000000-0005-0000-0000-0000E03F0000}"/>
    <cellStyle name="Normal 5 2 11 3 5" xfId="16251" xr:uid="{00000000-0005-0000-0000-0000E13F0000}"/>
    <cellStyle name="Normal 5 2 11 4" xfId="16252" xr:uid="{00000000-0005-0000-0000-0000E23F0000}"/>
    <cellStyle name="Normal 5 2 11 4 2" xfId="16253" xr:uid="{00000000-0005-0000-0000-0000E33F0000}"/>
    <cellStyle name="Normal 5 2 11 4 2 2" xfId="16254" xr:uid="{00000000-0005-0000-0000-0000E43F0000}"/>
    <cellStyle name="Normal 5 2 11 4 2 3" xfId="16255" xr:uid="{00000000-0005-0000-0000-0000E53F0000}"/>
    <cellStyle name="Normal 5 2 11 4 2 4" xfId="16256" xr:uid="{00000000-0005-0000-0000-0000E63F0000}"/>
    <cellStyle name="Normal 5 2 11 4 3" xfId="16257" xr:uid="{00000000-0005-0000-0000-0000E73F0000}"/>
    <cellStyle name="Normal 5 2 11 4 4" xfId="16258" xr:uid="{00000000-0005-0000-0000-0000E83F0000}"/>
    <cellStyle name="Normal 5 2 11 4 5" xfId="16259" xr:uid="{00000000-0005-0000-0000-0000E93F0000}"/>
    <cellStyle name="Normal 5 2 11 5" xfId="16260" xr:uid="{00000000-0005-0000-0000-0000EA3F0000}"/>
    <cellStyle name="Normal 5 2 11 5 2" xfId="16261" xr:uid="{00000000-0005-0000-0000-0000EB3F0000}"/>
    <cellStyle name="Normal 5 2 11 5 3" xfId="16262" xr:uid="{00000000-0005-0000-0000-0000EC3F0000}"/>
    <cellStyle name="Normal 5 2 11 5 4" xfId="16263" xr:uid="{00000000-0005-0000-0000-0000ED3F0000}"/>
    <cellStyle name="Normal 5 2 11 6" xfId="16264" xr:uid="{00000000-0005-0000-0000-0000EE3F0000}"/>
    <cellStyle name="Normal 5 2 11 7" xfId="16265" xr:uid="{00000000-0005-0000-0000-0000EF3F0000}"/>
    <cellStyle name="Normal 5 2 11 8" xfId="16266" xr:uid="{00000000-0005-0000-0000-0000F03F0000}"/>
    <cellStyle name="Normal 5 2 12" xfId="16267" xr:uid="{00000000-0005-0000-0000-0000F13F0000}"/>
    <cellStyle name="Normal 5 2 12 2" xfId="16268" xr:uid="{00000000-0005-0000-0000-0000F23F0000}"/>
    <cellStyle name="Normal 5 2 12 2 2" xfId="16269" xr:uid="{00000000-0005-0000-0000-0000F33F0000}"/>
    <cellStyle name="Normal 5 2 12 2 2 2" xfId="16270" xr:uid="{00000000-0005-0000-0000-0000F43F0000}"/>
    <cellStyle name="Normal 5 2 12 2 2 2 2" xfId="16271" xr:uid="{00000000-0005-0000-0000-0000F53F0000}"/>
    <cellStyle name="Normal 5 2 12 2 2 3" xfId="16272" xr:uid="{00000000-0005-0000-0000-0000F63F0000}"/>
    <cellStyle name="Normal 5 2 12 2 2 4" xfId="16273" xr:uid="{00000000-0005-0000-0000-0000F73F0000}"/>
    <cellStyle name="Normal 5 2 12 2 3" xfId="16274" xr:uid="{00000000-0005-0000-0000-0000F83F0000}"/>
    <cellStyle name="Normal 5 2 12 2 3 2" xfId="16275" xr:uid="{00000000-0005-0000-0000-0000F93F0000}"/>
    <cellStyle name="Normal 5 2 12 2 4" xfId="16276" xr:uid="{00000000-0005-0000-0000-0000FA3F0000}"/>
    <cellStyle name="Normal 5 2 12 2 5" xfId="16277" xr:uid="{00000000-0005-0000-0000-0000FB3F0000}"/>
    <cellStyle name="Normal 5 2 12 3" xfId="16278" xr:uid="{00000000-0005-0000-0000-0000FC3F0000}"/>
    <cellStyle name="Normal 5 2 12 3 2" xfId="16279" xr:uid="{00000000-0005-0000-0000-0000FD3F0000}"/>
    <cellStyle name="Normal 5 2 12 3 2 2" xfId="16280" xr:uid="{00000000-0005-0000-0000-0000FE3F0000}"/>
    <cellStyle name="Normal 5 2 12 3 2 3" xfId="16281" xr:uid="{00000000-0005-0000-0000-0000FF3F0000}"/>
    <cellStyle name="Normal 5 2 12 3 3" xfId="16282" xr:uid="{00000000-0005-0000-0000-000000400000}"/>
    <cellStyle name="Normal 5 2 12 3 3 2" xfId="16283" xr:uid="{00000000-0005-0000-0000-000001400000}"/>
    <cellStyle name="Normal 5 2 12 3 4" xfId="16284" xr:uid="{00000000-0005-0000-0000-000002400000}"/>
    <cellStyle name="Normal 5 2 12 4" xfId="16285" xr:uid="{00000000-0005-0000-0000-000003400000}"/>
    <cellStyle name="Normal 5 2 12 4 2" xfId="16286" xr:uid="{00000000-0005-0000-0000-000004400000}"/>
    <cellStyle name="Normal 5 2 12 4 3" xfId="16287" xr:uid="{00000000-0005-0000-0000-000005400000}"/>
    <cellStyle name="Normal 5 2 12 5" xfId="16288" xr:uid="{00000000-0005-0000-0000-000006400000}"/>
    <cellStyle name="Normal 5 2 12 5 2" xfId="16289" xr:uid="{00000000-0005-0000-0000-000007400000}"/>
    <cellStyle name="Normal 5 2 12 6" xfId="16290" xr:uid="{00000000-0005-0000-0000-000008400000}"/>
    <cellStyle name="Normal 5 2 13" xfId="16291" xr:uid="{00000000-0005-0000-0000-000009400000}"/>
    <cellStyle name="Normal 5 2 13 2" xfId="16292" xr:uid="{00000000-0005-0000-0000-00000A400000}"/>
    <cellStyle name="Normal 5 2 13 2 2" xfId="16293" xr:uid="{00000000-0005-0000-0000-00000B400000}"/>
    <cellStyle name="Normal 5 2 13 2 2 2" xfId="16294" xr:uid="{00000000-0005-0000-0000-00000C400000}"/>
    <cellStyle name="Normal 5 2 13 2 2 3" xfId="16295" xr:uid="{00000000-0005-0000-0000-00000D400000}"/>
    <cellStyle name="Normal 5 2 13 2 3" xfId="16296" xr:uid="{00000000-0005-0000-0000-00000E400000}"/>
    <cellStyle name="Normal 5 2 13 2 3 2" xfId="16297" xr:uid="{00000000-0005-0000-0000-00000F400000}"/>
    <cellStyle name="Normal 5 2 13 2 4" xfId="16298" xr:uid="{00000000-0005-0000-0000-000010400000}"/>
    <cellStyle name="Normal 5 2 13 3" xfId="16299" xr:uid="{00000000-0005-0000-0000-000011400000}"/>
    <cellStyle name="Normal 5 2 13 3 2" xfId="16300" xr:uid="{00000000-0005-0000-0000-000012400000}"/>
    <cellStyle name="Normal 5 2 13 3 2 2" xfId="16301" xr:uid="{00000000-0005-0000-0000-000013400000}"/>
    <cellStyle name="Normal 5 2 13 3 3" xfId="16302" xr:uid="{00000000-0005-0000-0000-000014400000}"/>
    <cellStyle name="Normal 5 2 13 3 4" xfId="16303" xr:uid="{00000000-0005-0000-0000-000015400000}"/>
    <cellStyle name="Normal 5 2 13 4" xfId="16304" xr:uid="{00000000-0005-0000-0000-000016400000}"/>
    <cellStyle name="Normal 5 2 13 4 2" xfId="16305" xr:uid="{00000000-0005-0000-0000-000017400000}"/>
    <cellStyle name="Normal 5 2 13 4 3" xfId="16306" xr:uid="{00000000-0005-0000-0000-000018400000}"/>
    <cellStyle name="Normal 5 2 13 5" xfId="16307" xr:uid="{00000000-0005-0000-0000-000019400000}"/>
    <cellStyle name="Normal 5 2 13 6" xfId="16308" xr:uid="{00000000-0005-0000-0000-00001A400000}"/>
    <cellStyle name="Normal 5 2 14" xfId="16309" xr:uid="{00000000-0005-0000-0000-00001B400000}"/>
    <cellStyle name="Normal 5 2 14 2" xfId="16310" xr:uid="{00000000-0005-0000-0000-00001C400000}"/>
    <cellStyle name="Normal 5 2 14 2 2" xfId="16311" xr:uid="{00000000-0005-0000-0000-00001D400000}"/>
    <cellStyle name="Normal 5 2 14 2 2 2" xfId="16312" xr:uid="{00000000-0005-0000-0000-00001E400000}"/>
    <cellStyle name="Normal 5 2 14 2 2 3" xfId="16313" xr:uid="{00000000-0005-0000-0000-00001F400000}"/>
    <cellStyle name="Normal 5 2 14 2 3" xfId="16314" xr:uid="{00000000-0005-0000-0000-000020400000}"/>
    <cellStyle name="Normal 5 2 14 2 3 2" xfId="16315" xr:uid="{00000000-0005-0000-0000-000021400000}"/>
    <cellStyle name="Normal 5 2 14 2 4" xfId="16316" xr:uid="{00000000-0005-0000-0000-000022400000}"/>
    <cellStyle name="Normal 5 2 14 3" xfId="16317" xr:uid="{00000000-0005-0000-0000-000023400000}"/>
    <cellStyle name="Normal 5 2 14 3 2" xfId="16318" xr:uid="{00000000-0005-0000-0000-000024400000}"/>
    <cellStyle name="Normal 5 2 14 3 2 2" xfId="16319" xr:uid="{00000000-0005-0000-0000-000025400000}"/>
    <cellStyle name="Normal 5 2 14 3 3" xfId="16320" xr:uid="{00000000-0005-0000-0000-000026400000}"/>
    <cellStyle name="Normal 5 2 14 3 4" xfId="16321" xr:uid="{00000000-0005-0000-0000-000027400000}"/>
    <cellStyle name="Normal 5 2 14 4" xfId="16322" xr:uid="{00000000-0005-0000-0000-000028400000}"/>
    <cellStyle name="Normal 5 2 14 4 2" xfId="16323" xr:uid="{00000000-0005-0000-0000-000029400000}"/>
    <cellStyle name="Normal 5 2 14 4 3" xfId="16324" xr:uid="{00000000-0005-0000-0000-00002A400000}"/>
    <cellStyle name="Normal 5 2 14 5" xfId="16325" xr:uid="{00000000-0005-0000-0000-00002B400000}"/>
    <cellStyle name="Normal 5 2 14 6" xfId="16326" xr:uid="{00000000-0005-0000-0000-00002C400000}"/>
    <cellStyle name="Normal 5 2 15" xfId="16327" xr:uid="{00000000-0005-0000-0000-00002D400000}"/>
    <cellStyle name="Normal 5 2 15 2" xfId="16328" xr:uid="{00000000-0005-0000-0000-00002E400000}"/>
    <cellStyle name="Normal 5 2 15 2 2" xfId="16329" xr:uid="{00000000-0005-0000-0000-00002F400000}"/>
    <cellStyle name="Normal 5 2 15 2 2 2" xfId="16330" xr:uid="{00000000-0005-0000-0000-000030400000}"/>
    <cellStyle name="Normal 5 2 15 2 2 3" xfId="16331" xr:uid="{00000000-0005-0000-0000-000031400000}"/>
    <cellStyle name="Normal 5 2 15 2 3" xfId="16332" xr:uid="{00000000-0005-0000-0000-000032400000}"/>
    <cellStyle name="Normal 5 2 15 2 3 2" xfId="16333" xr:uid="{00000000-0005-0000-0000-000033400000}"/>
    <cellStyle name="Normal 5 2 15 2 4" xfId="16334" xr:uid="{00000000-0005-0000-0000-000034400000}"/>
    <cellStyle name="Normal 5 2 15 3" xfId="16335" xr:uid="{00000000-0005-0000-0000-000035400000}"/>
    <cellStyle name="Normal 5 2 15 3 2" xfId="16336" xr:uid="{00000000-0005-0000-0000-000036400000}"/>
    <cellStyle name="Normal 5 2 15 3 2 2" xfId="16337" xr:uid="{00000000-0005-0000-0000-000037400000}"/>
    <cellStyle name="Normal 5 2 15 3 3" xfId="16338" xr:uid="{00000000-0005-0000-0000-000038400000}"/>
    <cellStyle name="Normal 5 2 15 3 4" xfId="16339" xr:uid="{00000000-0005-0000-0000-000039400000}"/>
    <cellStyle name="Normal 5 2 15 4" xfId="16340" xr:uid="{00000000-0005-0000-0000-00003A400000}"/>
    <cellStyle name="Normal 5 2 15 4 2" xfId="16341" xr:uid="{00000000-0005-0000-0000-00003B400000}"/>
    <cellStyle name="Normal 5 2 15 4 3" xfId="16342" xr:uid="{00000000-0005-0000-0000-00003C400000}"/>
    <cellStyle name="Normal 5 2 15 5" xfId="16343" xr:uid="{00000000-0005-0000-0000-00003D400000}"/>
    <cellStyle name="Normal 5 2 15 6" xfId="16344" xr:uid="{00000000-0005-0000-0000-00003E400000}"/>
    <cellStyle name="Normal 5 2 16" xfId="16345" xr:uid="{00000000-0005-0000-0000-00003F400000}"/>
    <cellStyle name="Normal 5 2 16 2" xfId="16346" xr:uid="{00000000-0005-0000-0000-000040400000}"/>
    <cellStyle name="Normal 5 2 16 2 2" xfId="16347" xr:uid="{00000000-0005-0000-0000-000041400000}"/>
    <cellStyle name="Normal 5 2 16 2 2 2" xfId="16348" xr:uid="{00000000-0005-0000-0000-000042400000}"/>
    <cellStyle name="Normal 5 2 16 2 3" xfId="16349" xr:uid="{00000000-0005-0000-0000-000043400000}"/>
    <cellStyle name="Normal 5 2 16 2 4" xfId="16350" xr:uid="{00000000-0005-0000-0000-000044400000}"/>
    <cellStyle name="Normal 5 2 16 3" xfId="16351" xr:uid="{00000000-0005-0000-0000-000045400000}"/>
    <cellStyle name="Normal 5 2 16 3 2" xfId="16352" xr:uid="{00000000-0005-0000-0000-000046400000}"/>
    <cellStyle name="Normal 5 2 16 3 2 2" xfId="16353" xr:uid="{00000000-0005-0000-0000-000047400000}"/>
    <cellStyle name="Normal 5 2 16 3 3" xfId="16354" xr:uid="{00000000-0005-0000-0000-000048400000}"/>
    <cellStyle name="Normal 5 2 16 3 4" xfId="16355" xr:uid="{00000000-0005-0000-0000-000049400000}"/>
    <cellStyle name="Normal 5 2 16 4" xfId="16356" xr:uid="{00000000-0005-0000-0000-00004A400000}"/>
    <cellStyle name="Normal 5 2 16 4 2" xfId="16357" xr:uid="{00000000-0005-0000-0000-00004B400000}"/>
    <cellStyle name="Normal 5 2 16 5" xfId="16358" xr:uid="{00000000-0005-0000-0000-00004C400000}"/>
    <cellStyle name="Normal 5 2 16 6" xfId="16359" xr:uid="{00000000-0005-0000-0000-00004D400000}"/>
    <cellStyle name="Normal 5 2 17" xfId="16360" xr:uid="{00000000-0005-0000-0000-00004E400000}"/>
    <cellStyle name="Normal 5 2 17 2" xfId="16361" xr:uid="{00000000-0005-0000-0000-00004F400000}"/>
    <cellStyle name="Normal 5 2 17 2 2" xfId="16362" xr:uid="{00000000-0005-0000-0000-000050400000}"/>
    <cellStyle name="Normal 5 2 17 2 3" xfId="16363" xr:uid="{00000000-0005-0000-0000-000051400000}"/>
    <cellStyle name="Normal 5 2 17 3" xfId="16364" xr:uid="{00000000-0005-0000-0000-000052400000}"/>
    <cellStyle name="Normal 5 2 17 3 2" xfId="16365" xr:uid="{00000000-0005-0000-0000-000053400000}"/>
    <cellStyle name="Normal 5 2 17 4" xfId="16366" xr:uid="{00000000-0005-0000-0000-000054400000}"/>
    <cellStyle name="Normal 5 2 18" xfId="16367" xr:uid="{00000000-0005-0000-0000-000055400000}"/>
    <cellStyle name="Normal 5 2 18 2" xfId="16368" xr:uid="{00000000-0005-0000-0000-000056400000}"/>
    <cellStyle name="Normal 5 2 18 2 2" xfId="16369" xr:uid="{00000000-0005-0000-0000-000057400000}"/>
    <cellStyle name="Normal 5 2 18 3" xfId="16370" xr:uid="{00000000-0005-0000-0000-000058400000}"/>
    <cellStyle name="Normal 5 2 18 4" xfId="16371" xr:uid="{00000000-0005-0000-0000-000059400000}"/>
    <cellStyle name="Normal 5 2 19" xfId="16372" xr:uid="{00000000-0005-0000-0000-00005A400000}"/>
    <cellStyle name="Normal 5 2 19 2" xfId="16373" xr:uid="{00000000-0005-0000-0000-00005B400000}"/>
    <cellStyle name="Normal 5 2 19 3" xfId="16374" xr:uid="{00000000-0005-0000-0000-00005C400000}"/>
    <cellStyle name="Normal 5 2 2" xfId="16375" xr:uid="{00000000-0005-0000-0000-00005D400000}"/>
    <cellStyle name="Normal 5 2 2 10" xfId="16376" xr:uid="{00000000-0005-0000-0000-00005E400000}"/>
    <cellStyle name="Normal 5 2 2 10 2" xfId="16377" xr:uid="{00000000-0005-0000-0000-00005F400000}"/>
    <cellStyle name="Normal 5 2 2 10 2 2" xfId="16378" xr:uid="{00000000-0005-0000-0000-000060400000}"/>
    <cellStyle name="Normal 5 2 2 10 2 2 2" xfId="16379" xr:uid="{00000000-0005-0000-0000-000061400000}"/>
    <cellStyle name="Normal 5 2 2 10 2 3" xfId="16380" xr:uid="{00000000-0005-0000-0000-000062400000}"/>
    <cellStyle name="Normal 5 2 2 10 3" xfId="16381" xr:uid="{00000000-0005-0000-0000-000063400000}"/>
    <cellStyle name="Normal 5 2 2 10 3 2" xfId="16382" xr:uid="{00000000-0005-0000-0000-000064400000}"/>
    <cellStyle name="Normal 5 2 2 10 3 2 2" xfId="16383" xr:uid="{00000000-0005-0000-0000-000065400000}"/>
    <cellStyle name="Normal 5 2 2 10 3 3" xfId="16384" xr:uid="{00000000-0005-0000-0000-000066400000}"/>
    <cellStyle name="Normal 5 2 2 10 4" xfId="16385" xr:uid="{00000000-0005-0000-0000-000067400000}"/>
    <cellStyle name="Normal 5 2 2 10 4 2" xfId="16386" xr:uid="{00000000-0005-0000-0000-000068400000}"/>
    <cellStyle name="Normal 5 2 2 10 5" xfId="16387" xr:uid="{00000000-0005-0000-0000-000069400000}"/>
    <cellStyle name="Normal 5 2 2 11" xfId="16388" xr:uid="{00000000-0005-0000-0000-00006A400000}"/>
    <cellStyle name="Normal 5 2 2 11 2" xfId="16389" xr:uid="{00000000-0005-0000-0000-00006B400000}"/>
    <cellStyle name="Normal 5 2 2 11 2 2" xfId="16390" xr:uid="{00000000-0005-0000-0000-00006C400000}"/>
    <cellStyle name="Normal 5 2 2 11 2 2 2" xfId="16391" xr:uid="{00000000-0005-0000-0000-00006D400000}"/>
    <cellStyle name="Normal 5 2 2 11 2 3" xfId="16392" xr:uid="{00000000-0005-0000-0000-00006E400000}"/>
    <cellStyle name="Normal 5 2 2 11 3" xfId="16393" xr:uid="{00000000-0005-0000-0000-00006F400000}"/>
    <cellStyle name="Normal 5 2 2 11 3 2" xfId="16394" xr:uid="{00000000-0005-0000-0000-000070400000}"/>
    <cellStyle name="Normal 5 2 2 11 3 2 2" xfId="16395" xr:uid="{00000000-0005-0000-0000-000071400000}"/>
    <cellStyle name="Normal 5 2 2 11 3 3" xfId="16396" xr:uid="{00000000-0005-0000-0000-000072400000}"/>
    <cellStyle name="Normal 5 2 2 11 4" xfId="16397" xr:uid="{00000000-0005-0000-0000-000073400000}"/>
    <cellStyle name="Normal 5 2 2 11 4 2" xfId="16398" xr:uid="{00000000-0005-0000-0000-000074400000}"/>
    <cellStyle name="Normal 5 2 2 11 5" xfId="16399" xr:uid="{00000000-0005-0000-0000-000075400000}"/>
    <cellStyle name="Normal 5 2 2 12" xfId="16400" xr:uid="{00000000-0005-0000-0000-000076400000}"/>
    <cellStyle name="Normal 5 2 2 12 2" xfId="16401" xr:uid="{00000000-0005-0000-0000-000077400000}"/>
    <cellStyle name="Normal 5 2 2 12 2 2" xfId="16402" xr:uid="{00000000-0005-0000-0000-000078400000}"/>
    <cellStyle name="Normal 5 2 2 12 2 2 2" xfId="16403" xr:uid="{00000000-0005-0000-0000-000079400000}"/>
    <cellStyle name="Normal 5 2 2 12 2 3" xfId="16404" xr:uid="{00000000-0005-0000-0000-00007A400000}"/>
    <cellStyle name="Normal 5 2 2 12 3" xfId="16405" xr:uid="{00000000-0005-0000-0000-00007B400000}"/>
    <cellStyle name="Normal 5 2 2 12 3 2" xfId="16406" xr:uid="{00000000-0005-0000-0000-00007C400000}"/>
    <cellStyle name="Normal 5 2 2 12 3 2 2" xfId="16407" xr:uid="{00000000-0005-0000-0000-00007D400000}"/>
    <cellStyle name="Normal 5 2 2 12 3 3" xfId="16408" xr:uid="{00000000-0005-0000-0000-00007E400000}"/>
    <cellStyle name="Normal 5 2 2 12 4" xfId="16409" xr:uid="{00000000-0005-0000-0000-00007F400000}"/>
    <cellStyle name="Normal 5 2 2 12 4 2" xfId="16410" xr:uid="{00000000-0005-0000-0000-000080400000}"/>
    <cellStyle name="Normal 5 2 2 12 5" xfId="16411" xr:uid="{00000000-0005-0000-0000-000081400000}"/>
    <cellStyle name="Normal 5 2 2 13" xfId="16412" xr:uid="{00000000-0005-0000-0000-000082400000}"/>
    <cellStyle name="Normal 5 2 2 13 2" xfId="16413" xr:uid="{00000000-0005-0000-0000-000083400000}"/>
    <cellStyle name="Normal 5 2 2 13 2 2" xfId="16414" xr:uid="{00000000-0005-0000-0000-000084400000}"/>
    <cellStyle name="Normal 5 2 2 13 2 2 2" xfId="16415" xr:uid="{00000000-0005-0000-0000-000085400000}"/>
    <cellStyle name="Normal 5 2 2 13 2 3" xfId="16416" xr:uid="{00000000-0005-0000-0000-000086400000}"/>
    <cellStyle name="Normal 5 2 2 13 3" xfId="16417" xr:uid="{00000000-0005-0000-0000-000087400000}"/>
    <cellStyle name="Normal 5 2 2 13 3 2" xfId="16418" xr:uid="{00000000-0005-0000-0000-000088400000}"/>
    <cellStyle name="Normal 5 2 2 13 3 2 2" xfId="16419" xr:uid="{00000000-0005-0000-0000-000089400000}"/>
    <cellStyle name="Normal 5 2 2 13 3 3" xfId="16420" xr:uid="{00000000-0005-0000-0000-00008A400000}"/>
    <cellStyle name="Normal 5 2 2 13 4" xfId="16421" xr:uid="{00000000-0005-0000-0000-00008B400000}"/>
    <cellStyle name="Normal 5 2 2 13 4 2" xfId="16422" xr:uid="{00000000-0005-0000-0000-00008C400000}"/>
    <cellStyle name="Normal 5 2 2 13 5" xfId="16423" xr:uid="{00000000-0005-0000-0000-00008D400000}"/>
    <cellStyle name="Normal 5 2 2 14" xfId="16424" xr:uid="{00000000-0005-0000-0000-00008E400000}"/>
    <cellStyle name="Normal 5 2 2 14 2" xfId="16425" xr:uid="{00000000-0005-0000-0000-00008F400000}"/>
    <cellStyle name="Normal 5 2 2 14 2 2" xfId="16426" xr:uid="{00000000-0005-0000-0000-000090400000}"/>
    <cellStyle name="Normal 5 2 2 14 2 2 2" xfId="16427" xr:uid="{00000000-0005-0000-0000-000091400000}"/>
    <cellStyle name="Normal 5 2 2 14 2 3" xfId="16428" xr:uid="{00000000-0005-0000-0000-000092400000}"/>
    <cellStyle name="Normal 5 2 2 14 3" xfId="16429" xr:uid="{00000000-0005-0000-0000-000093400000}"/>
    <cellStyle name="Normal 5 2 2 14 3 2" xfId="16430" xr:uid="{00000000-0005-0000-0000-000094400000}"/>
    <cellStyle name="Normal 5 2 2 14 3 2 2" xfId="16431" xr:uid="{00000000-0005-0000-0000-000095400000}"/>
    <cellStyle name="Normal 5 2 2 14 3 3" xfId="16432" xr:uid="{00000000-0005-0000-0000-000096400000}"/>
    <cellStyle name="Normal 5 2 2 14 4" xfId="16433" xr:uid="{00000000-0005-0000-0000-000097400000}"/>
    <cellStyle name="Normal 5 2 2 14 4 2" xfId="16434" xr:uid="{00000000-0005-0000-0000-000098400000}"/>
    <cellStyle name="Normal 5 2 2 14 5" xfId="16435" xr:uid="{00000000-0005-0000-0000-000099400000}"/>
    <cellStyle name="Normal 5 2 2 15" xfId="16436" xr:uid="{00000000-0005-0000-0000-00009A400000}"/>
    <cellStyle name="Normal 5 2 2 15 2" xfId="16437" xr:uid="{00000000-0005-0000-0000-00009B400000}"/>
    <cellStyle name="Normal 5 2 2 15 2 2" xfId="16438" xr:uid="{00000000-0005-0000-0000-00009C400000}"/>
    <cellStyle name="Normal 5 2 2 15 2 2 2" xfId="16439" xr:uid="{00000000-0005-0000-0000-00009D400000}"/>
    <cellStyle name="Normal 5 2 2 15 2 3" xfId="16440" xr:uid="{00000000-0005-0000-0000-00009E400000}"/>
    <cellStyle name="Normal 5 2 2 15 3" xfId="16441" xr:uid="{00000000-0005-0000-0000-00009F400000}"/>
    <cellStyle name="Normal 5 2 2 15 3 2" xfId="16442" xr:uid="{00000000-0005-0000-0000-0000A0400000}"/>
    <cellStyle name="Normal 5 2 2 15 3 2 2" xfId="16443" xr:uid="{00000000-0005-0000-0000-0000A1400000}"/>
    <cellStyle name="Normal 5 2 2 15 3 3" xfId="16444" xr:uid="{00000000-0005-0000-0000-0000A2400000}"/>
    <cellStyle name="Normal 5 2 2 15 4" xfId="16445" xr:uid="{00000000-0005-0000-0000-0000A3400000}"/>
    <cellStyle name="Normal 5 2 2 15 4 2" xfId="16446" xr:uid="{00000000-0005-0000-0000-0000A4400000}"/>
    <cellStyle name="Normal 5 2 2 15 5" xfId="16447" xr:uid="{00000000-0005-0000-0000-0000A5400000}"/>
    <cellStyle name="Normal 5 2 2 16" xfId="16448" xr:uid="{00000000-0005-0000-0000-0000A6400000}"/>
    <cellStyle name="Normal 5 2 2 16 2" xfId="16449" xr:uid="{00000000-0005-0000-0000-0000A7400000}"/>
    <cellStyle name="Normal 5 2 2 16 2 2" xfId="16450" xr:uid="{00000000-0005-0000-0000-0000A8400000}"/>
    <cellStyle name="Normal 5 2 2 16 3" xfId="16451" xr:uid="{00000000-0005-0000-0000-0000A9400000}"/>
    <cellStyle name="Normal 5 2 2 17" xfId="16452" xr:uid="{00000000-0005-0000-0000-0000AA400000}"/>
    <cellStyle name="Normal 5 2 2 17 2" xfId="16453" xr:uid="{00000000-0005-0000-0000-0000AB400000}"/>
    <cellStyle name="Normal 5 2 2 17 2 2" xfId="16454" xr:uid="{00000000-0005-0000-0000-0000AC400000}"/>
    <cellStyle name="Normal 5 2 2 17 3" xfId="16455" xr:uid="{00000000-0005-0000-0000-0000AD400000}"/>
    <cellStyle name="Normal 5 2 2 18" xfId="16456" xr:uid="{00000000-0005-0000-0000-0000AE400000}"/>
    <cellStyle name="Normal 5 2 2 18 2" xfId="16457" xr:uid="{00000000-0005-0000-0000-0000AF400000}"/>
    <cellStyle name="Normal 5 2 2 19" xfId="16458" xr:uid="{00000000-0005-0000-0000-0000B0400000}"/>
    <cellStyle name="Normal 5 2 2 2" xfId="16459" xr:uid="{00000000-0005-0000-0000-0000B1400000}"/>
    <cellStyle name="Normal 5 2 2 2 10" xfId="16460" xr:uid="{00000000-0005-0000-0000-0000B2400000}"/>
    <cellStyle name="Normal 5 2 2 2 2" xfId="16461" xr:uid="{00000000-0005-0000-0000-0000B3400000}"/>
    <cellStyle name="Normal 5 2 2 2 2 2" xfId="16462" xr:uid="{00000000-0005-0000-0000-0000B4400000}"/>
    <cellStyle name="Normal 5 2 2 2 2 2 2" xfId="16463" xr:uid="{00000000-0005-0000-0000-0000B5400000}"/>
    <cellStyle name="Normal 5 2 2 2 2 2 2 2" xfId="16464" xr:uid="{00000000-0005-0000-0000-0000B6400000}"/>
    <cellStyle name="Normal 5 2 2 2 2 2 2 3" xfId="16465" xr:uid="{00000000-0005-0000-0000-0000B7400000}"/>
    <cellStyle name="Normal 5 2 2 2 2 2 2 4" xfId="16466" xr:uid="{00000000-0005-0000-0000-0000B8400000}"/>
    <cellStyle name="Normal 5 2 2 2 2 2 3" xfId="16467" xr:uid="{00000000-0005-0000-0000-0000B9400000}"/>
    <cellStyle name="Normal 5 2 2 2 2 2 4" xfId="16468" xr:uid="{00000000-0005-0000-0000-0000BA400000}"/>
    <cellStyle name="Normal 5 2 2 2 2 2 5" xfId="16469" xr:uid="{00000000-0005-0000-0000-0000BB400000}"/>
    <cellStyle name="Normal 5 2 2 2 2 3" xfId="16470" xr:uid="{00000000-0005-0000-0000-0000BC400000}"/>
    <cellStyle name="Normal 5 2 2 2 2 3 2" xfId="16471" xr:uid="{00000000-0005-0000-0000-0000BD400000}"/>
    <cellStyle name="Normal 5 2 2 2 2 3 2 2" xfId="16472" xr:uid="{00000000-0005-0000-0000-0000BE400000}"/>
    <cellStyle name="Normal 5 2 2 2 2 3 2 3" xfId="16473" xr:uid="{00000000-0005-0000-0000-0000BF400000}"/>
    <cellStyle name="Normal 5 2 2 2 2 3 3" xfId="16474" xr:uid="{00000000-0005-0000-0000-0000C0400000}"/>
    <cellStyle name="Normal 5 2 2 2 2 3 4" xfId="16475" xr:uid="{00000000-0005-0000-0000-0000C1400000}"/>
    <cellStyle name="Normal 5 2 2 2 2 3 5" xfId="16476" xr:uid="{00000000-0005-0000-0000-0000C2400000}"/>
    <cellStyle name="Normal 5 2 2 2 2 4" xfId="16477" xr:uid="{00000000-0005-0000-0000-0000C3400000}"/>
    <cellStyle name="Normal 5 2 2 2 2 4 2" xfId="16478" xr:uid="{00000000-0005-0000-0000-0000C4400000}"/>
    <cellStyle name="Normal 5 2 2 2 2 4 2 2" xfId="16479" xr:uid="{00000000-0005-0000-0000-0000C5400000}"/>
    <cellStyle name="Normal 5 2 2 2 2 4 2 3" xfId="16480" xr:uid="{00000000-0005-0000-0000-0000C6400000}"/>
    <cellStyle name="Normal 5 2 2 2 2 4 3" xfId="16481" xr:uid="{00000000-0005-0000-0000-0000C7400000}"/>
    <cellStyle name="Normal 5 2 2 2 2 4 4" xfId="16482" xr:uid="{00000000-0005-0000-0000-0000C8400000}"/>
    <cellStyle name="Normal 5 2 2 2 2 5" xfId="16483" xr:uid="{00000000-0005-0000-0000-0000C9400000}"/>
    <cellStyle name="Normal 5 2 2 2 2 5 2" xfId="16484" xr:uid="{00000000-0005-0000-0000-0000CA400000}"/>
    <cellStyle name="Normal 5 2 2 2 2 5 3" xfId="16485" xr:uid="{00000000-0005-0000-0000-0000CB400000}"/>
    <cellStyle name="Normal 5 2 2 2 2 6" xfId="16486" xr:uid="{00000000-0005-0000-0000-0000CC400000}"/>
    <cellStyle name="Normal 5 2 2 2 2 7" xfId="16487" xr:uid="{00000000-0005-0000-0000-0000CD400000}"/>
    <cellStyle name="Normal 5 2 2 2 2 8" xfId="16488" xr:uid="{00000000-0005-0000-0000-0000CE400000}"/>
    <cellStyle name="Normal 5 2 2 2 3" xfId="16489" xr:uid="{00000000-0005-0000-0000-0000CF400000}"/>
    <cellStyle name="Normal 5 2 2 2 3 2" xfId="16490" xr:uid="{00000000-0005-0000-0000-0000D0400000}"/>
    <cellStyle name="Normal 5 2 2 2 3 2 2" xfId="16491" xr:uid="{00000000-0005-0000-0000-0000D1400000}"/>
    <cellStyle name="Normal 5 2 2 2 3 2 2 2" xfId="16492" xr:uid="{00000000-0005-0000-0000-0000D2400000}"/>
    <cellStyle name="Normal 5 2 2 2 3 2 3" xfId="16493" xr:uid="{00000000-0005-0000-0000-0000D3400000}"/>
    <cellStyle name="Normal 5 2 2 2 3 2 4" xfId="16494" xr:uid="{00000000-0005-0000-0000-0000D4400000}"/>
    <cellStyle name="Normal 5 2 2 2 3 3" xfId="16495" xr:uid="{00000000-0005-0000-0000-0000D5400000}"/>
    <cellStyle name="Normal 5 2 2 2 3 3 2" xfId="16496" xr:uid="{00000000-0005-0000-0000-0000D6400000}"/>
    <cellStyle name="Normal 5 2 2 2 3 4" xfId="16497" xr:uid="{00000000-0005-0000-0000-0000D7400000}"/>
    <cellStyle name="Normal 5 2 2 2 3 5" xfId="16498" xr:uid="{00000000-0005-0000-0000-0000D8400000}"/>
    <cellStyle name="Normal 5 2 2 2 4" xfId="16499" xr:uid="{00000000-0005-0000-0000-0000D9400000}"/>
    <cellStyle name="Normal 5 2 2 2 4 2" xfId="16500" xr:uid="{00000000-0005-0000-0000-0000DA400000}"/>
    <cellStyle name="Normal 5 2 2 2 4 2 2" xfId="16501" xr:uid="{00000000-0005-0000-0000-0000DB400000}"/>
    <cellStyle name="Normal 5 2 2 2 4 2 3" xfId="16502" xr:uid="{00000000-0005-0000-0000-0000DC400000}"/>
    <cellStyle name="Normal 5 2 2 2 4 2 4" xfId="16503" xr:uid="{00000000-0005-0000-0000-0000DD400000}"/>
    <cellStyle name="Normal 5 2 2 2 4 3" xfId="16504" xr:uid="{00000000-0005-0000-0000-0000DE400000}"/>
    <cellStyle name="Normal 5 2 2 2 4 4" xfId="16505" xr:uid="{00000000-0005-0000-0000-0000DF400000}"/>
    <cellStyle name="Normal 5 2 2 2 4 5" xfId="16506" xr:uid="{00000000-0005-0000-0000-0000E0400000}"/>
    <cellStyle name="Normal 5 2 2 2 5" xfId="16507" xr:uid="{00000000-0005-0000-0000-0000E1400000}"/>
    <cellStyle name="Normal 5 2 2 2 5 2" xfId="16508" xr:uid="{00000000-0005-0000-0000-0000E2400000}"/>
    <cellStyle name="Normal 5 2 2 2 5 2 2" xfId="16509" xr:uid="{00000000-0005-0000-0000-0000E3400000}"/>
    <cellStyle name="Normal 5 2 2 2 5 2 3" xfId="16510" xr:uid="{00000000-0005-0000-0000-0000E4400000}"/>
    <cellStyle name="Normal 5 2 2 2 5 3" xfId="16511" xr:uid="{00000000-0005-0000-0000-0000E5400000}"/>
    <cellStyle name="Normal 5 2 2 2 5 4" xfId="16512" xr:uid="{00000000-0005-0000-0000-0000E6400000}"/>
    <cellStyle name="Normal 5 2 2 2 5 5" xfId="16513" xr:uid="{00000000-0005-0000-0000-0000E7400000}"/>
    <cellStyle name="Normal 5 2 2 2 6" xfId="16514" xr:uid="{00000000-0005-0000-0000-0000E8400000}"/>
    <cellStyle name="Normal 5 2 2 2 6 2" xfId="16515" xr:uid="{00000000-0005-0000-0000-0000E9400000}"/>
    <cellStyle name="Normal 5 2 2 2 6 3" xfId="16516" xr:uid="{00000000-0005-0000-0000-0000EA400000}"/>
    <cellStyle name="Normal 5 2 2 2 7" xfId="16517" xr:uid="{00000000-0005-0000-0000-0000EB400000}"/>
    <cellStyle name="Normal 5 2 2 2 8" xfId="16518" xr:uid="{00000000-0005-0000-0000-0000EC400000}"/>
    <cellStyle name="Normal 5 2 2 2 9" xfId="16519" xr:uid="{00000000-0005-0000-0000-0000ED400000}"/>
    <cellStyle name="Normal 5 2 2 20" xfId="16520" xr:uid="{00000000-0005-0000-0000-0000EE400000}"/>
    <cellStyle name="Normal 5 2 2 3" xfId="16521" xr:uid="{00000000-0005-0000-0000-0000EF400000}"/>
    <cellStyle name="Normal 5 2 2 3 2" xfId="16522" xr:uid="{00000000-0005-0000-0000-0000F0400000}"/>
    <cellStyle name="Normal 5 2 2 3 2 2" xfId="16523" xr:uid="{00000000-0005-0000-0000-0000F1400000}"/>
    <cellStyle name="Normal 5 2 2 3 2 2 2" xfId="16524" xr:uid="{00000000-0005-0000-0000-0000F2400000}"/>
    <cellStyle name="Normal 5 2 2 3 2 3" xfId="16525" xr:uid="{00000000-0005-0000-0000-0000F3400000}"/>
    <cellStyle name="Normal 5 2 2 3 3" xfId="16526" xr:uid="{00000000-0005-0000-0000-0000F4400000}"/>
    <cellStyle name="Normal 5 2 2 3 3 2" xfId="16527" xr:uid="{00000000-0005-0000-0000-0000F5400000}"/>
    <cellStyle name="Normal 5 2 2 3 3 2 2" xfId="16528" xr:uid="{00000000-0005-0000-0000-0000F6400000}"/>
    <cellStyle name="Normal 5 2 2 3 3 3" xfId="16529" xr:uid="{00000000-0005-0000-0000-0000F7400000}"/>
    <cellStyle name="Normal 5 2 2 3 4" xfId="16530" xr:uid="{00000000-0005-0000-0000-0000F8400000}"/>
    <cellStyle name="Normal 5 2 2 3 4 2" xfId="16531" xr:uid="{00000000-0005-0000-0000-0000F9400000}"/>
    <cellStyle name="Normal 5 2 2 3 5" xfId="16532" xr:uid="{00000000-0005-0000-0000-0000FA400000}"/>
    <cellStyle name="Normal 5 2 2 3 6" xfId="16533" xr:uid="{00000000-0005-0000-0000-0000FB400000}"/>
    <cellStyle name="Normal 5 2 2 4" xfId="16534" xr:uid="{00000000-0005-0000-0000-0000FC400000}"/>
    <cellStyle name="Normal 5 2 2 4 2" xfId="16535" xr:uid="{00000000-0005-0000-0000-0000FD400000}"/>
    <cellStyle name="Normal 5 2 2 4 2 2" xfId="16536" xr:uid="{00000000-0005-0000-0000-0000FE400000}"/>
    <cellStyle name="Normal 5 2 2 4 2 2 2" xfId="16537" xr:uid="{00000000-0005-0000-0000-0000FF400000}"/>
    <cellStyle name="Normal 5 2 2 4 2 2 2 2" xfId="16538" xr:uid="{00000000-0005-0000-0000-000000410000}"/>
    <cellStyle name="Normal 5 2 2 4 2 2 3" xfId="16539" xr:uid="{00000000-0005-0000-0000-000001410000}"/>
    <cellStyle name="Normal 5 2 2 4 2 2 4" xfId="16540" xr:uid="{00000000-0005-0000-0000-000002410000}"/>
    <cellStyle name="Normal 5 2 2 4 2 3" xfId="16541" xr:uid="{00000000-0005-0000-0000-000003410000}"/>
    <cellStyle name="Normal 5 2 2 4 2 3 2" xfId="16542" xr:uid="{00000000-0005-0000-0000-000004410000}"/>
    <cellStyle name="Normal 5 2 2 4 2 4" xfId="16543" xr:uid="{00000000-0005-0000-0000-000005410000}"/>
    <cellStyle name="Normal 5 2 2 4 2 5" xfId="16544" xr:uid="{00000000-0005-0000-0000-000006410000}"/>
    <cellStyle name="Normal 5 2 2 4 3" xfId="16545" xr:uid="{00000000-0005-0000-0000-000007410000}"/>
    <cellStyle name="Normal 5 2 2 4 3 2" xfId="16546" xr:uid="{00000000-0005-0000-0000-000008410000}"/>
    <cellStyle name="Normal 5 2 2 4 3 2 2" xfId="16547" xr:uid="{00000000-0005-0000-0000-000009410000}"/>
    <cellStyle name="Normal 5 2 2 4 3 2 2 2" xfId="16548" xr:uid="{00000000-0005-0000-0000-00000A410000}"/>
    <cellStyle name="Normal 5 2 2 4 3 2 3" xfId="16549" xr:uid="{00000000-0005-0000-0000-00000B410000}"/>
    <cellStyle name="Normal 5 2 2 4 3 2 4" xfId="16550" xr:uid="{00000000-0005-0000-0000-00000C410000}"/>
    <cellStyle name="Normal 5 2 2 4 3 3" xfId="16551" xr:uid="{00000000-0005-0000-0000-00000D410000}"/>
    <cellStyle name="Normal 5 2 2 4 3 3 2" xfId="16552" xr:uid="{00000000-0005-0000-0000-00000E410000}"/>
    <cellStyle name="Normal 5 2 2 4 3 4" xfId="16553" xr:uid="{00000000-0005-0000-0000-00000F410000}"/>
    <cellStyle name="Normal 5 2 2 4 3 5" xfId="16554" xr:uid="{00000000-0005-0000-0000-000010410000}"/>
    <cellStyle name="Normal 5 2 2 4 4" xfId="16555" xr:uid="{00000000-0005-0000-0000-000011410000}"/>
    <cellStyle name="Normal 5 2 2 4 4 2" xfId="16556" xr:uid="{00000000-0005-0000-0000-000012410000}"/>
    <cellStyle name="Normal 5 2 2 4 4 2 2" xfId="16557" xr:uid="{00000000-0005-0000-0000-000013410000}"/>
    <cellStyle name="Normal 5 2 2 4 4 2 3" xfId="16558" xr:uid="{00000000-0005-0000-0000-000014410000}"/>
    <cellStyle name="Normal 5 2 2 4 4 2 4" xfId="16559" xr:uid="{00000000-0005-0000-0000-000015410000}"/>
    <cellStyle name="Normal 5 2 2 4 4 3" xfId="16560" xr:uid="{00000000-0005-0000-0000-000016410000}"/>
    <cellStyle name="Normal 5 2 2 4 4 4" xfId="16561" xr:uid="{00000000-0005-0000-0000-000017410000}"/>
    <cellStyle name="Normal 5 2 2 4 4 5" xfId="16562" xr:uid="{00000000-0005-0000-0000-000018410000}"/>
    <cellStyle name="Normal 5 2 2 4 5" xfId="16563" xr:uid="{00000000-0005-0000-0000-000019410000}"/>
    <cellStyle name="Normal 5 2 2 4 5 2" xfId="16564" xr:uid="{00000000-0005-0000-0000-00001A410000}"/>
    <cellStyle name="Normal 5 2 2 4 5 3" xfId="16565" xr:uid="{00000000-0005-0000-0000-00001B410000}"/>
    <cellStyle name="Normal 5 2 2 4 5 4" xfId="16566" xr:uid="{00000000-0005-0000-0000-00001C410000}"/>
    <cellStyle name="Normal 5 2 2 4 6" xfId="16567" xr:uid="{00000000-0005-0000-0000-00001D410000}"/>
    <cellStyle name="Normal 5 2 2 4 7" xfId="16568" xr:uid="{00000000-0005-0000-0000-00001E410000}"/>
    <cellStyle name="Normal 5 2 2 4 8" xfId="16569" xr:uid="{00000000-0005-0000-0000-00001F410000}"/>
    <cellStyle name="Normal 5 2 2 5" xfId="16570" xr:uid="{00000000-0005-0000-0000-000020410000}"/>
    <cellStyle name="Normal 5 2 2 5 2" xfId="16571" xr:uid="{00000000-0005-0000-0000-000021410000}"/>
    <cellStyle name="Normal 5 2 2 5 2 2" xfId="16572" xr:uid="{00000000-0005-0000-0000-000022410000}"/>
    <cellStyle name="Normal 5 2 2 5 2 2 2" xfId="16573" xr:uid="{00000000-0005-0000-0000-000023410000}"/>
    <cellStyle name="Normal 5 2 2 5 2 2 3" xfId="16574" xr:uid="{00000000-0005-0000-0000-000024410000}"/>
    <cellStyle name="Normal 5 2 2 5 2 3" xfId="16575" xr:uid="{00000000-0005-0000-0000-000025410000}"/>
    <cellStyle name="Normal 5 2 2 5 2 3 2" xfId="16576" xr:uid="{00000000-0005-0000-0000-000026410000}"/>
    <cellStyle name="Normal 5 2 2 5 2 4" xfId="16577" xr:uid="{00000000-0005-0000-0000-000027410000}"/>
    <cellStyle name="Normal 5 2 2 5 3" xfId="16578" xr:uid="{00000000-0005-0000-0000-000028410000}"/>
    <cellStyle name="Normal 5 2 2 5 3 2" xfId="16579" xr:uid="{00000000-0005-0000-0000-000029410000}"/>
    <cellStyle name="Normal 5 2 2 5 3 2 2" xfId="16580" xr:uid="{00000000-0005-0000-0000-00002A410000}"/>
    <cellStyle name="Normal 5 2 2 5 3 3" xfId="16581" xr:uid="{00000000-0005-0000-0000-00002B410000}"/>
    <cellStyle name="Normal 5 2 2 5 3 4" xfId="16582" xr:uid="{00000000-0005-0000-0000-00002C410000}"/>
    <cellStyle name="Normal 5 2 2 5 4" xfId="16583" xr:uid="{00000000-0005-0000-0000-00002D410000}"/>
    <cellStyle name="Normal 5 2 2 5 4 2" xfId="16584" xr:uid="{00000000-0005-0000-0000-00002E410000}"/>
    <cellStyle name="Normal 5 2 2 5 4 3" xfId="16585" xr:uid="{00000000-0005-0000-0000-00002F410000}"/>
    <cellStyle name="Normal 5 2 2 5 5" xfId="16586" xr:uid="{00000000-0005-0000-0000-000030410000}"/>
    <cellStyle name="Normal 5 2 2 5 6" xfId="16587" xr:uid="{00000000-0005-0000-0000-000031410000}"/>
    <cellStyle name="Normal 5 2 2 6" xfId="16588" xr:uid="{00000000-0005-0000-0000-000032410000}"/>
    <cellStyle name="Normal 5 2 2 6 2" xfId="16589" xr:uid="{00000000-0005-0000-0000-000033410000}"/>
    <cellStyle name="Normal 5 2 2 6 2 2" xfId="16590" xr:uid="{00000000-0005-0000-0000-000034410000}"/>
    <cellStyle name="Normal 5 2 2 6 2 2 2" xfId="16591" xr:uid="{00000000-0005-0000-0000-000035410000}"/>
    <cellStyle name="Normal 5 2 2 6 2 2 3" xfId="16592" xr:uid="{00000000-0005-0000-0000-000036410000}"/>
    <cellStyle name="Normal 5 2 2 6 2 3" xfId="16593" xr:uid="{00000000-0005-0000-0000-000037410000}"/>
    <cellStyle name="Normal 5 2 2 6 2 3 2" xfId="16594" xr:uid="{00000000-0005-0000-0000-000038410000}"/>
    <cellStyle name="Normal 5 2 2 6 2 4" xfId="16595" xr:uid="{00000000-0005-0000-0000-000039410000}"/>
    <cellStyle name="Normal 5 2 2 6 3" xfId="16596" xr:uid="{00000000-0005-0000-0000-00003A410000}"/>
    <cellStyle name="Normal 5 2 2 6 3 2" xfId="16597" xr:uid="{00000000-0005-0000-0000-00003B410000}"/>
    <cellStyle name="Normal 5 2 2 6 3 2 2" xfId="16598" xr:uid="{00000000-0005-0000-0000-00003C410000}"/>
    <cellStyle name="Normal 5 2 2 6 3 3" xfId="16599" xr:uid="{00000000-0005-0000-0000-00003D410000}"/>
    <cellStyle name="Normal 5 2 2 6 3 4" xfId="16600" xr:uid="{00000000-0005-0000-0000-00003E410000}"/>
    <cellStyle name="Normal 5 2 2 6 4" xfId="16601" xr:uid="{00000000-0005-0000-0000-00003F410000}"/>
    <cellStyle name="Normal 5 2 2 6 4 2" xfId="16602" xr:uid="{00000000-0005-0000-0000-000040410000}"/>
    <cellStyle name="Normal 5 2 2 6 4 3" xfId="16603" xr:uid="{00000000-0005-0000-0000-000041410000}"/>
    <cellStyle name="Normal 5 2 2 6 5" xfId="16604" xr:uid="{00000000-0005-0000-0000-000042410000}"/>
    <cellStyle name="Normal 5 2 2 6 6" xfId="16605" xr:uid="{00000000-0005-0000-0000-000043410000}"/>
    <cellStyle name="Normal 5 2 2 7" xfId="16606" xr:uid="{00000000-0005-0000-0000-000044410000}"/>
    <cellStyle name="Normal 5 2 2 7 2" xfId="16607" xr:uid="{00000000-0005-0000-0000-000045410000}"/>
    <cellStyle name="Normal 5 2 2 7 2 2" xfId="16608" xr:uid="{00000000-0005-0000-0000-000046410000}"/>
    <cellStyle name="Normal 5 2 2 7 2 2 2" xfId="16609" xr:uid="{00000000-0005-0000-0000-000047410000}"/>
    <cellStyle name="Normal 5 2 2 7 2 2 3" xfId="16610" xr:uid="{00000000-0005-0000-0000-000048410000}"/>
    <cellStyle name="Normal 5 2 2 7 2 3" xfId="16611" xr:uid="{00000000-0005-0000-0000-000049410000}"/>
    <cellStyle name="Normal 5 2 2 7 2 3 2" xfId="16612" xr:uid="{00000000-0005-0000-0000-00004A410000}"/>
    <cellStyle name="Normal 5 2 2 7 2 4" xfId="16613" xr:uid="{00000000-0005-0000-0000-00004B410000}"/>
    <cellStyle name="Normal 5 2 2 7 3" xfId="16614" xr:uid="{00000000-0005-0000-0000-00004C410000}"/>
    <cellStyle name="Normal 5 2 2 7 3 2" xfId="16615" xr:uid="{00000000-0005-0000-0000-00004D410000}"/>
    <cellStyle name="Normal 5 2 2 7 3 2 2" xfId="16616" xr:uid="{00000000-0005-0000-0000-00004E410000}"/>
    <cellStyle name="Normal 5 2 2 7 3 3" xfId="16617" xr:uid="{00000000-0005-0000-0000-00004F410000}"/>
    <cellStyle name="Normal 5 2 2 7 3 4" xfId="16618" xr:uid="{00000000-0005-0000-0000-000050410000}"/>
    <cellStyle name="Normal 5 2 2 7 4" xfId="16619" xr:uid="{00000000-0005-0000-0000-000051410000}"/>
    <cellStyle name="Normal 5 2 2 7 4 2" xfId="16620" xr:uid="{00000000-0005-0000-0000-000052410000}"/>
    <cellStyle name="Normal 5 2 2 7 4 3" xfId="16621" xr:uid="{00000000-0005-0000-0000-000053410000}"/>
    <cellStyle name="Normal 5 2 2 7 5" xfId="16622" xr:uid="{00000000-0005-0000-0000-000054410000}"/>
    <cellStyle name="Normal 5 2 2 7 6" xfId="16623" xr:uid="{00000000-0005-0000-0000-000055410000}"/>
    <cellStyle name="Normal 5 2 2 8" xfId="16624" xr:uid="{00000000-0005-0000-0000-000056410000}"/>
    <cellStyle name="Normal 5 2 2 8 2" xfId="16625" xr:uid="{00000000-0005-0000-0000-000057410000}"/>
    <cellStyle name="Normal 5 2 2 8 2 2" xfId="16626" xr:uid="{00000000-0005-0000-0000-000058410000}"/>
    <cellStyle name="Normal 5 2 2 8 2 2 2" xfId="16627" xr:uid="{00000000-0005-0000-0000-000059410000}"/>
    <cellStyle name="Normal 5 2 2 8 2 3" xfId="16628" xr:uid="{00000000-0005-0000-0000-00005A410000}"/>
    <cellStyle name="Normal 5 2 2 8 2 4" xfId="16629" xr:uid="{00000000-0005-0000-0000-00005B410000}"/>
    <cellStyle name="Normal 5 2 2 8 3" xfId="16630" xr:uid="{00000000-0005-0000-0000-00005C410000}"/>
    <cellStyle name="Normal 5 2 2 8 3 2" xfId="16631" xr:uid="{00000000-0005-0000-0000-00005D410000}"/>
    <cellStyle name="Normal 5 2 2 8 3 2 2" xfId="16632" xr:uid="{00000000-0005-0000-0000-00005E410000}"/>
    <cellStyle name="Normal 5 2 2 8 3 3" xfId="16633" xr:uid="{00000000-0005-0000-0000-00005F410000}"/>
    <cellStyle name="Normal 5 2 2 8 3 4" xfId="16634" xr:uid="{00000000-0005-0000-0000-000060410000}"/>
    <cellStyle name="Normal 5 2 2 8 4" xfId="16635" xr:uid="{00000000-0005-0000-0000-000061410000}"/>
    <cellStyle name="Normal 5 2 2 8 4 2" xfId="16636" xr:uid="{00000000-0005-0000-0000-000062410000}"/>
    <cellStyle name="Normal 5 2 2 8 5" xfId="16637" xr:uid="{00000000-0005-0000-0000-000063410000}"/>
    <cellStyle name="Normal 5 2 2 8 6" xfId="16638" xr:uid="{00000000-0005-0000-0000-000064410000}"/>
    <cellStyle name="Normal 5 2 2 9" xfId="16639" xr:uid="{00000000-0005-0000-0000-000065410000}"/>
    <cellStyle name="Normal 5 2 2 9 2" xfId="16640" xr:uid="{00000000-0005-0000-0000-000066410000}"/>
    <cellStyle name="Normal 5 2 2 9 2 2" xfId="16641" xr:uid="{00000000-0005-0000-0000-000067410000}"/>
    <cellStyle name="Normal 5 2 2 9 2 2 2" xfId="16642" xr:uid="{00000000-0005-0000-0000-000068410000}"/>
    <cellStyle name="Normal 5 2 2 9 2 3" xfId="16643" xr:uid="{00000000-0005-0000-0000-000069410000}"/>
    <cellStyle name="Normal 5 2 2 9 3" xfId="16644" xr:uid="{00000000-0005-0000-0000-00006A410000}"/>
    <cellStyle name="Normal 5 2 2 9 3 2" xfId="16645" xr:uid="{00000000-0005-0000-0000-00006B410000}"/>
    <cellStyle name="Normal 5 2 2 9 3 2 2" xfId="16646" xr:uid="{00000000-0005-0000-0000-00006C410000}"/>
    <cellStyle name="Normal 5 2 2 9 3 3" xfId="16647" xr:uid="{00000000-0005-0000-0000-00006D410000}"/>
    <cellStyle name="Normal 5 2 2 9 4" xfId="16648" xr:uid="{00000000-0005-0000-0000-00006E410000}"/>
    <cellStyle name="Normal 5 2 2 9 4 2" xfId="16649" xr:uid="{00000000-0005-0000-0000-00006F410000}"/>
    <cellStyle name="Normal 5 2 2 9 5" xfId="16650" xr:uid="{00000000-0005-0000-0000-000070410000}"/>
    <cellStyle name="Normal 5 2 2 9 6" xfId="16651" xr:uid="{00000000-0005-0000-0000-000071410000}"/>
    <cellStyle name="Normal 5 2 20" xfId="16652" xr:uid="{00000000-0005-0000-0000-000072410000}"/>
    <cellStyle name="Normal 5 2 20 2" xfId="16653" xr:uid="{00000000-0005-0000-0000-000073410000}"/>
    <cellStyle name="Normal 5 2 21" xfId="16654" xr:uid="{00000000-0005-0000-0000-000074410000}"/>
    <cellStyle name="Normal 5 2 22" xfId="16655" xr:uid="{00000000-0005-0000-0000-000075410000}"/>
    <cellStyle name="Normal 5 2 23" xfId="16656" xr:uid="{00000000-0005-0000-0000-000076410000}"/>
    <cellStyle name="Normal 5 2 24" xfId="16657" xr:uid="{00000000-0005-0000-0000-000077410000}"/>
    <cellStyle name="Normal 5 2 25" xfId="16658" xr:uid="{00000000-0005-0000-0000-000078410000}"/>
    <cellStyle name="Normal 5 2 3" xfId="16659" xr:uid="{00000000-0005-0000-0000-000079410000}"/>
    <cellStyle name="Normal 5 2 3 10" xfId="16660" xr:uid="{00000000-0005-0000-0000-00007A410000}"/>
    <cellStyle name="Normal 5 2 3 11" xfId="16661" xr:uid="{00000000-0005-0000-0000-00007B410000}"/>
    <cellStyle name="Normal 5 2 3 12" xfId="16662" xr:uid="{00000000-0005-0000-0000-00007C410000}"/>
    <cellStyle name="Normal 5 2 3 2" xfId="16663" xr:uid="{00000000-0005-0000-0000-00007D410000}"/>
    <cellStyle name="Normal 5 2 3 2 2" xfId="16664" xr:uid="{00000000-0005-0000-0000-00007E410000}"/>
    <cellStyle name="Normal 5 2 3 2 2 2" xfId="16665" xr:uid="{00000000-0005-0000-0000-00007F410000}"/>
    <cellStyle name="Normal 5 2 3 2 3" xfId="16666" xr:uid="{00000000-0005-0000-0000-000080410000}"/>
    <cellStyle name="Normal 5 2 3 2 4" xfId="16667" xr:uid="{00000000-0005-0000-0000-000081410000}"/>
    <cellStyle name="Normal 5 2 3 3" xfId="16668" xr:uid="{00000000-0005-0000-0000-000082410000}"/>
    <cellStyle name="Normal 5 2 3 3 2" xfId="16669" xr:uid="{00000000-0005-0000-0000-000083410000}"/>
    <cellStyle name="Normal 5 2 3 3 2 2" xfId="16670" xr:uid="{00000000-0005-0000-0000-000084410000}"/>
    <cellStyle name="Normal 5 2 3 3 2 2 2" xfId="16671" xr:uid="{00000000-0005-0000-0000-000085410000}"/>
    <cellStyle name="Normal 5 2 3 3 2 2 2 2" xfId="16672" xr:uid="{00000000-0005-0000-0000-000086410000}"/>
    <cellStyle name="Normal 5 2 3 3 2 2 2 3" xfId="16673" xr:uid="{00000000-0005-0000-0000-000087410000}"/>
    <cellStyle name="Normal 5 2 3 3 2 2 3" xfId="16674" xr:uid="{00000000-0005-0000-0000-000088410000}"/>
    <cellStyle name="Normal 5 2 3 3 2 2 4" xfId="16675" xr:uid="{00000000-0005-0000-0000-000089410000}"/>
    <cellStyle name="Normal 5 2 3 3 2 2 5" xfId="16676" xr:uid="{00000000-0005-0000-0000-00008A410000}"/>
    <cellStyle name="Normal 5 2 3 3 2 3" xfId="16677" xr:uid="{00000000-0005-0000-0000-00008B410000}"/>
    <cellStyle name="Normal 5 2 3 3 2 3 2" xfId="16678" xr:uid="{00000000-0005-0000-0000-00008C410000}"/>
    <cellStyle name="Normal 5 2 3 3 2 3 2 2" xfId="16679" xr:uid="{00000000-0005-0000-0000-00008D410000}"/>
    <cellStyle name="Normal 5 2 3 3 2 3 2 3" xfId="16680" xr:uid="{00000000-0005-0000-0000-00008E410000}"/>
    <cellStyle name="Normal 5 2 3 3 2 3 3" xfId="16681" xr:uid="{00000000-0005-0000-0000-00008F410000}"/>
    <cellStyle name="Normal 5 2 3 3 2 3 4" xfId="16682" xr:uid="{00000000-0005-0000-0000-000090410000}"/>
    <cellStyle name="Normal 5 2 3 3 2 4" xfId="16683" xr:uid="{00000000-0005-0000-0000-000091410000}"/>
    <cellStyle name="Normal 5 2 3 3 2 4 2" xfId="16684" xr:uid="{00000000-0005-0000-0000-000092410000}"/>
    <cellStyle name="Normal 5 2 3 3 2 4 2 2" xfId="16685" xr:uid="{00000000-0005-0000-0000-000093410000}"/>
    <cellStyle name="Normal 5 2 3 3 2 4 2 3" xfId="16686" xr:uid="{00000000-0005-0000-0000-000094410000}"/>
    <cellStyle name="Normal 5 2 3 3 2 4 3" xfId="16687" xr:uid="{00000000-0005-0000-0000-000095410000}"/>
    <cellStyle name="Normal 5 2 3 3 2 4 4" xfId="16688" xr:uid="{00000000-0005-0000-0000-000096410000}"/>
    <cellStyle name="Normal 5 2 3 3 2 5" xfId="16689" xr:uid="{00000000-0005-0000-0000-000097410000}"/>
    <cellStyle name="Normal 5 2 3 3 2 5 2" xfId="16690" xr:uid="{00000000-0005-0000-0000-000098410000}"/>
    <cellStyle name="Normal 5 2 3 3 2 5 3" xfId="16691" xr:uid="{00000000-0005-0000-0000-000099410000}"/>
    <cellStyle name="Normal 5 2 3 3 2 6" xfId="16692" xr:uid="{00000000-0005-0000-0000-00009A410000}"/>
    <cellStyle name="Normal 5 2 3 3 2 7" xfId="16693" xr:uid="{00000000-0005-0000-0000-00009B410000}"/>
    <cellStyle name="Normal 5 2 3 3 2 8" xfId="16694" xr:uid="{00000000-0005-0000-0000-00009C410000}"/>
    <cellStyle name="Normal 5 2 3 3 3" xfId="16695" xr:uid="{00000000-0005-0000-0000-00009D410000}"/>
    <cellStyle name="Normal 5 2 3 3 3 2" xfId="16696" xr:uid="{00000000-0005-0000-0000-00009E410000}"/>
    <cellStyle name="Normal 5 2 3 3 3 2 2" xfId="16697" xr:uid="{00000000-0005-0000-0000-00009F410000}"/>
    <cellStyle name="Normal 5 2 3 3 3 2 3" xfId="16698" xr:uid="{00000000-0005-0000-0000-0000A0410000}"/>
    <cellStyle name="Normal 5 2 3 3 3 3" xfId="16699" xr:uid="{00000000-0005-0000-0000-0000A1410000}"/>
    <cellStyle name="Normal 5 2 3 3 3 4" xfId="16700" xr:uid="{00000000-0005-0000-0000-0000A2410000}"/>
    <cellStyle name="Normal 5 2 3 3 3 5" xfId="16701" xr:uid="{00000000-0005-0000-0000-0000A3410000}"/>
    <cellStyle name="Normal 5 2 3 3 4" xfId="16702" xr:uid="{00000000-0005-0000-0000-0000A4410000}"/>
    <cellStyle name="Normal 5 2 3 3 4 2" xfId="16703" xr:uid="{00000000-0005-0000-0000-0000A5410000}"/>
    <cellStyle name="Normal 5 2 3 3 4 2 2" xfId="16704" xr:uid="{00000000-0005-0000-0000-0000A6410000}"/>
    <cellStyle name="Normal 5 2 3 3 4 2 3" xfId="16705" xr:uid="{00000000-0005-0000-0000-0000A7410000}"/>
    <cellStyle name="Normal 5 2 3 3 4 3" xfId="16706" xr:uid="{00000000-0005-0000-0000-0000A8410000}"/>
    <cellStyle name="Normal 5 2 3 3 4 4" xfId="16707" xr:uid="{00000000-0005-0000-0000-0000A9410000}"/>
    <cellStyle name="Normal 5 2 3 3 5" xfId="16708" xr:uid="{00000000-0005-0000-0000-0000AA410000}"/>
    <cellStyle name="Normal 5 2 3 3 5 2" xfId="16709" xr:uid="{00000000-0005-0000-0000-0000AB410000}"/>
    <cellStyle name="Normal 5 2 3 3 5 2 2" xfId="16710" xr:uid="{00000000-0005-0000-0000-0000AC410000}"/>
    <cellStyle name="Normal 5 2 3 3 5 2 3" xfId="16711" xr:uid="{00000000-0005-0000-0000-0000AD410000}"/>
    <cellStyle name="Normal 5 2 3 3 5 3" xfId="16712" xr:uid="{00000000-0005-0000-0000-0000AE410000}"/>
    <cellStyle name="Normal 5 2 3 3 5 4" xfId="16713" xr:uid="{00000000-0005-0000-0000-0000AF410000}"/>
    <cellStyle name="Normal 5 2 3 3 6" xfId="16714" xr:uid="{00000000-0005-0000-0000-0000B0410000}"/>
    <cellStyle name="Normal 5 2 3 3 6 2" xfId="16715" xr:uid="{00000000-0005-0000-0000-0000B1410000}"/>
    <cellStyle name="Normal 5 2 3 3 6 3" xfId="16716" xr:uid="{00000000-0005-0000-0000-0000B2410000}"/>
    <cellStyle name="Normal 5 2 3 3 7" xfId="16717" xr:uid="{00000000-0005-0000-0000-0000B3410000}"/>
    <cellStyle name="Normal 5 2 3 3 8" xfId="16718" xr:uid="{00000000-0005-0000-0000-0000B4410000}"/>
    <cellStyle name="Normal 5 2 3 3 9" xfId="16719" xr:uid="{00000000-0005-0000-0000-0000B5410000}"/>
    <cellStyle name="Normal 5 2 3 4" xfId="16720" xr:uid="{00000000-0005-0000-0000-0000B6410000}"/>
    <cellStyle name="Normal 5 2 3 4 2" xfId="16721" xr:uid="{00000000-0005-0000-0000-0000B7410000}"/>
    <cellStyle name="Normal 5 2 3 4 2 2" xfId="16722" xr:uid="{00000000-0005-0000-0000-0000B8410000}"/>
    <cellStyle name="Normal 5 2 3 4 2 2 2" xfId="16723" xr:uid="{00000000-0005-0000-0000-0000B9410000}"/>
    <cellStyle name="Normal 5 2 3 4 2 2 3" xfId="16724" xr:uid="{00000000-0005-0000-0000-0000BA410000}"/>
    <cellStyle name="Normal 5 2 3 4 2 3" xfId="16725" xr:uid="{00000000-0005-0000-0000-0000BB410000}"/>
    <cellStyle name="Normal 5 2 3 4 2 4" xfId="16726" xr:uid="{00000000-0005-0000-0000-0000BC410000}"/>
    <cellStyle name="Normal 5 2 3 4 2 5" xfId="16727" xr:uid="{00000000-0005-0000-0000-0000BD410000}"/>
    <cellStyle name="Normal 5 2 3 4 3" xfId="16728" xr:uid="{00000000-0005-0000-0000-0000BE410000}"/>
    <cellStyle name="Normal 5 2 3 4 3 2" xfId="16729" xr:uid="{00000000-0005-0000-0000-0000BF410000}"/>
    <cellStyle name="Normal 5 2 3 4 3 2 2" xfId="16730" xr:uid="{00000000-0005-0000-0000-0000C0410000}"/>
    <cellStyle name="Normal 5 2 3 4 3 2 3" xfId="16731" xr:uid="{00000000-0005-0000-0000-0000C1410000}"/>
    <cellStyle name="Normal 5 2 3 4 3 3" xfId="16732" xr:uid="{00000000-0005-0000-0000-0000C2410000}"/>
    <cellStyle name="Normal 5 2 3 4 3 4" xfId="16733" xr:uid="{00000000-0005-0000-0000-0000C3410000}"/>
    <cellStyle name="Normal 5 2 3 4 4" xfId="16734" xr:uid="{00000000-0005-0000-0000-0000C4410000}"/>
    <cellStyle name="Normal 5 2 3 4 4 2" xfId="16735" xr:uid="{00000000-0005-0000-0000-0000C5410000}"/>
    <cellStyle name="Normal 5 2 3 4 4 2 2" xfId="16736" xr:uid="{00000000-0005-0000-0000-0000C6410000}"/>
    <cellStyle name="Normal 5 2 3 4 4 2 3" xfId="16737" xr:uid="{00000000-0005-0000-0000-0000C7410000}"/>
    <cellStyle name="Normal 5 2 3 4 4 3" xfId="16738" xr:uid="{00000000-0005-0000-0000-0000C8410000}"/>
    <cellStyle name="Normal 5 2 3 4 4 4" xfId="16739" xr:uid="{00000000-0005-0000-0000-0000C9410000}"/>
    <cellStyle name="Normal 5 2 3 4 5" xfId="16740" xr:uid="{00000000-0005-0000-0000-0000CA410000}"/>
    <cellStyle name="Normal 5 2 3 4 5 2" xfId="16741" xr:uid="{00000000-0005-0000-0000-0000CB410000}"/>
    <cellStyle name="Normal 5 2 3 4 5 3" xfId="16742" xr:uid="{00000000-0005-0000-0000-0000CC410000}"/>
    <cellStyle name="Normal 5 2 3 4 6" xfId="16743" xr:uid="{00000000-0005-0000-0000-0000CD410000}"/>
    <cellStyle name="Normal 5 2 3 4 7" xfId="16744" xr:uid="{00000000-0005-0000-0000-0000CE410000}"/>
    <cellStyle name="Normal 5 2 3 4 8" xfId="16745" xr:uid="{00000000-0005-0000-0000-0000CF410000}"/>
    <cellStyle name="Normal 5 2 3 5" xfId="16746" xr:uid="{00000000-0005-0000-0000-0000D0410000}"/>
    <cellStyle name="Normal 5 2 3 5 2" xfId="16747" xr:uid="{00000000-0005-0000-0000-0000D1410000}"/>
    <cellStyle name="Normal 5 2 3 5 2 2" xfId="16748" xr:uid="{00000000-0005-0000-0000-0000D2410000}"/>
    <cellStyle name="Normal 5 2 3 5 2 3" xfId="16749" xr:uid="{00000000-0005-0000-0000-0000D3410000}"/>
    <cellStyle name="Normal 5 2 3 5 3" xfId="16750" xr:uid="{00000000-0005-0000-0000-0000D4410000}"/>
    <cellStyle name="Normal 5 2 3 5 4" xfId="16751" xr:uid="{00000000-0005-0000-0000-0000D5410000}"/>
    <cellStyle name="Normal 5 2 3 5 5" xfId="16752" xr:uid="{00000000-0005-0000-0000-0000D6410000}"/>
    <cellStyle name="Normal 5 2 3 6" xfId="16753" xr:uid="{00000000-0005-0000-0000-0000D7410000}"/>
    <cellStyle name="Normal 5 2 3 6 2" xfId="16754" xr:uid="{00000000-0005-0000-0000-0000D8410000}"/>
    <cellStyle name="Normal 5 2 3 6 2 2" xfId="16755" xr:uid="{00000000-0005-0000-0000-0000D9410000}"/>
    <cellStyle name="Normal 5 2 3 6 2 3" xfId="16756" xr:uid="{00000000-0005-0000-0000-0000DA410000}"/>
    <cellStyle name="Normal 5 2 3 6 3" xfId="16757" xr:uid="{00000000-0005-0000-0000-0000DB410000}"/>
    <cellStyle name="Normal 5 2 3 6 4" xfId="16758" xr:uid="{00000000-0005-0000-0000-0000DC410000}"/>
    <cellStyle name="Normal 5 2 3 7" xfId="16759" xr:uid="{00000000-0005-0000-0000-0000DD410000}"/>
    <cellStyle name="Normal 5 2 3 7 2" xfId="16760" xr:uid="{00000000-0005-0000-0000-0000DE410000}"/>
    <cellStyle name="Normal 5 2 3 7 2 2" xfId="16761" xr:uid="{00000000-0005-0000-0000-0000DF410000}"/>
    <cellStyle name="Normal 5 2 3 7 2 3" xfId="16762" xr:uid="{00000000-0005-0000-0000-0000E0410000}"/>
    <cellStyle name="Normal 5 2 3 7 3" xfId="16763" xr:uid="{00000000-0005-0000-0000-0000E1410000}"/>
    <cellStyle name="Normal 5 2 3 7 4" xfId="16764" xr:uid="{00000000-0005-0000-0000-0000E2410000}"/>
    <cellStyle name="Normal 5 2 3 8" xfId="16765" xr:uid="{00000000-0005-0000-0000-0000E3410000}"/>
    <cellStyle name="Normal 5 2 3 8 2" xfId="16766" xr:uid="{00000000-0005-0000-0000-0000E4410000}"/>
    <cellStyle name="Normal 5 2 3 8 3" xfId="16767" xr:uid="{00000000-0005-0000-0000-0000E5410000}"/>
    <cellStyle name="Normal 5 2 3 9" xfId="16768" xr:uid="{00000000-0005-0000-0000-0000E6410000}"/>
    <cellStyle name="Normal 5 2 4" xfId="16769" xr:uid="{00000000-0005-0000-0000-0000E7410000}"/>
    <cellStyle name="Normal 5 2 4 10" xfId="16770" xr:uid="{00000000-0005-0000-0000-0000E8410000}"/>
    <cellStyle name="Normal 5 2 4 11" xfId="16771" xr:uid="{00000000-0005-0000-0000-0000E9410000}"/>
    <cellStyle name="Normal 5 2 4 12" xfId="16772" xr:uid="{00000000-0005-0000-0000-0000EA410000}"/>
    <cellStyle name="Normal 5 2 4 13" xfId="16773" xr:uid="{00000000-0005-0000-0000-0000EB410000}"/>
    <cellStyle name="Normal 5 2 4 14" xfId="16774" xr:uid="{00000000-0005-0000-0000-0000EC410000}"/>
    <cellStyle name="Normal 5 2 4 2" xfId="16775" xr:uid="{00000000-0005-0000-0000-0000ED410000}"/>
    <cellStyle name="Normal 5 2 4 2 2" xfId="16776" xr:uid="{00000000-0005-0000-0000-0000EE410000}"/>
    <cellStyle name="Normal 5 2 4 2 2 2" xfId="16777" xr:uid="{00000000-0005-0000-0000-0000EF410000}"/>
    <cellStyle name="Normal 5 2 4 2 2 2 2" xfId="16778" xr:uid="{00000000-0005-0000-0000-0000F0410000}"/>
    <cellStyle name="Normal 5 2 4 2 2 2 2 2" xfId="16779" xr:uid="{00000000-0005-0000-0000-0000F1410000}"/>
    <cellStyle name="Normal 5 2 4 2 2 2 2 3" xfId="16780" xr:uid="{00000000-0005-0000-0000-0000F2410000}"/>
    <cellStyle name="Normal 5 2 4 2 2 2 3" xfId="16781" xr:uid="{00000000-0005-0000-0000-0000F3410000}"/>
    <cellStyle name="Normal 5 2 4 2 2 2 4" xfId="16782" xr:uid="{00000000-0005-0000-0000-0000F4410000}"/>
    <cellStyle name="Normal 5 2 4 2 2 2 5" xfId="16783" xr:uid="{00000000-0005-0000-0000-0000F5410000}"/>
    <cellStyle name="Normal 5 2 4 2 2 3" xfId="16784" xr:uid="{00000000-0005-0000-0000-0000F6410000}"/>
    <cellStyle name="Normal 5 2 4 2 2 3 2" xfId="16785" xr:uid="{00000000-0005-0000-0000-0000F7410000}"/>
    <cellStyle name="Normal 5 2 4 2 2 3 2 2" xfId="16786" xr:uid="{00000000-0005-0000-0000-0000F8410000}"/>
    <cellStyle name="Normal 5 2 4 2 2 3 2 3" xfId="16787" xr:uid="{00000000-0005-0000-0000-0000F9410000}"/>
    <cellStyle name="Normal 5 2 4 2 2 3 3" xfId="16788" xr:uid="{00000000-0005-0000-0000-0000FA410000}"/>
    <cellStyle name="Normal 5 2 4 2 2 3 4" xfId="16789" xr:uid="{00000000-0005-0000-0000-0000FB410000}"/>
    <cellStyle name="Normal 5 2 4 2 2 4" xfId="16790" xr:uid="{00000000-0005-0000-0000-0000FC410000}"/>
    <cellStyle name="Normal 5 2 4 2 2 4 2" xfId="16791" xr:uid="{00000000-0005-0000-0000-0000FD410000}"/>
    <cellStyle name="Normal 5 2 4 2 2 4 2 2" xfId="16792" xr:uid="{00000000-0005-0000-0000-0000FE410000}"/>
    <cellStyle name="Normal 5 2 4 2 2 4 2 3" xfId="16793" xr:uid="{00000000-0005-0000-0000-0000FF410000}"/>
    <cellStyle name="Normal 5 2 4 2 2 4 3" xfId="16794" xr:uid="{00000000-0005-0000-0000-000000420000}"/>
    <cellStyle name="Normal 5 2 4 2 2 4 4" xfId="16795" xr:uid="{00000000-0005-0000-0000-000001420000}"/>
    <cellStyle name="Normal 5 2 4 2 2 5" xfId="16796" xr:uid="{00000000-0005-0000-0000-000002420000}"/>
    <cellStyle name="Normal 5 2 4 2 2 5 2" xfId="16797" xr:uid="{00000000-0005-0000-0000-000003420000}"/>
    <cellStyle name="Normal 5 2 4 2 2 5 3" xfId="16798" xr:uid="{00000000-0005-0000-0000-000004420000}"/>
    <cellStyle name="Normal 5 2 4 2 2 6" xfId="16799" xr:uid="{00000000-0005-0000-0000-000005420000}"/>
    <cellStyle name="Normal 5 2 4 2 2 7" xfId="16800" xr:uid="{00000000-0005-0000-0000-000006420000}"/>
    <cellStyle name="Normal 5 2 4 2 2 8" xfId="16801" xr:uid="{00000000-0005-0000-0000-000007420000}"/>
    <cellStyle name="Normal 5 2 4 2 3" xfId="16802" xr:uid="{00000000-0005-0000-0000-000008420000}"/>
    <cellStyle name="Normal 5 2 4 2 3 2" xfId="16803" xr:uid="{00000000-0005-0000-0000-000009420000}"/>
    <cellStyle name="Normal 5 2 4 2 3 2 2" xfId="16804" xr:uid="{00000000-0005-0000-0000-00000A420000}"/>
    <cellStyle name="Normal 5 2 4 2 3 2 3" xfId="16805" xr:uid="{00000000-0005-0000-0000-00000B420000}"/>
    <cellStyle name="Normal 5 2 4 2 3 3" xfId="16806" xr:uid="{00000000-0005-0000-0000-00000C420000}"/>
    <cellStyle name="Normal 5 2 4 2 3 4" xfId="16807" xr:uid="{00000000-0005-0000-0000-00000D420000}"/>
    <cellStyle name="Normal 5 2 4 2 3 5" xfId="16808" xr:uid="{00000000-0005-0000-0000-00000E420000}"/>
    <cellStyle name="Normal 5 2 4 2 4" xfId="16809" xr:uid="{00000000-0005-0000-0000-00000F420000}"/>
    <cellStyle name="Normal 5 2 4 2 4 2" xfId="16810" xr:uid="{00000000-0005-0000-0000-000010420000}"/>
    <cellStyle name="Normal 5 2 4 2 4 2 2" xfId="16811" xr:uid="{00000000-0005-0000-0000-000011420000}"/>
    <cellStyle name="Normal 5 2 4 2 4 2 3" xfId="16812" xr:uid="{00000000-0005-0000-0000-000012420000}"/>
    <cellStyle name="Normal 5 2 4 2 4 3" xfId="16813" xr:uid="{00000000-0005-0000-0000-000013420000}"/>
    <cellStyle name="Normal 5 2 4 2 4 4" xfId="16814" xr:uid="{00000000-0005-0000-0000-000014420000}"/>
    <cellStyle name="Normal 5 2 4 2 5" xfId="16815" xr:uid="{00000000-0005-0000-0000-000015420000}"/>
    <cellStyle name="Normal 5 2 4 2 5 2" xfId="16816" xr:uid="{00000000-0005-0000-0000-000016420000}"/>
    <cellStyle name="Normal 5 2 4 2 5 2 2" xfId="16817" xr:uid="{00000000-0005-0000-0000-000017420000}"/>
    <cellStyle name="Normal 5 2 4 2 5 2 3" xfId="16818" xr:uid="{00000000-0005-0000-0000-000018420000}"/>
    <cellStyle name="Normal 5 2 4 2 5 3" xfId="16819" xr:uid="{00000000-0005-0000-0000-000019420000}"/>
    <cellStyle name="Normal 5 2 4 2 5 4" xfId="16820" xr:uid="{00000000-0005-0000-0000-00001A420000}"/>
    <cellStyle name="Normal 5 2 4 2 6" xfId="16821" xr:uid="{00000000-0005-0000-0000-00001B420000}"/>
    <cellStyle name="Normal 5 2 4 2 6 2" xfId="16822" xr:uid="{00000000-0005-0000-0000-00001C420000}"/>
    <cellStyle name="Normal 5 2 4 2 6 3" xfId="16823" xr:uid="{00000000-0005-0000-0000-00001D420000}"/>
    <cellStyle name="Normal 5 2 4 2 7" xfId="16824" xr:uid="{00000000-0005-0000-0000-00001E420000}"/>
    <cellStyle name="Normal 5 2 4 2 8" xfId="16825" xr:uid="{00000000-0005-0000-0000-00001F420000}"/>
    <cellStyle name="Normal 5 2 4 2 9" xfId="16826" xr:uid="{00000000-0005-0000-0000-000020420000}"/>
    <cellStyle name="Normal 5 2 4 3" xfId="16827" xr:uid="{00000000-0005-0000-0000-000021420000}"/>
    <cellStyle name="Normal 5 2 4 3 2" xfId="16828" xr:uid="{00000000-0005-0000-0000-000022420000}"/>
    <cellStyle name="Normal 5 2 4 3 2 2" xfId="16829" xr:uid="{00000000-0005-0000-0000-000023420000}"/>
    <cellStyle name="Normal 5 2 4 3 2 2 2" xfId="16830" xr:uid="{00000000-0005-0000-0000-000024420000}"/>
    <cellStyle name="Normal 5 2 4 3 2 2 2 2" xfId="16831" xr:uid="{00000000-0005-0000-0000-000025420000}"/>
    <cellStyle name="Normal 5 2 4 3 2 2 2 3" xfId="16832" xr:uid="{00000000-0005-0000-0000-000026420000}"/>
    <cellStyle name="Normal 5 2 4 3 2 2 3" xfId="16833" xr:uid="{00000000-0005-0000-0000-000027420000}"/>
    <cellStyle name="Normal 5 2 4 3 2 2 4" xfId="16834" xr:uid="{00000000-0005-0000-0000-000028420000}"/>
    <cellStyle name="Normal 5 2 4 3 2 2 5" xfId="16835" xr:uid="{00000000-0005-0000-0000-000029420000}"/>
    <cellStyle name="Normal 5 2 4 3 2 3" xfId="16836" xr:uid="{00000000-0005-0000-0000-00002A420000}"/>
    <cellStyle name="Normal 5 2 4 3 2 3 2" xfId="16837" xr:uid="{00000000-0005-0000-0000-00002B420000}"/>
    <cellStyle name="Normal 5 2 4 3 2 3 2 2" xfId="16838" xr:uid="{00000000-0005-0000-0000-00002C420000}"/>
    <cellStyle name="Normal 5 2 4 3 2 3 2 3" xfId="16839" xr:uid="{00000000-0005-0000-0000-00002D420000}"/>
    <cellStyle name="Normal 5 2 4 3 2 3 3" xfId="16840" xr:uid="{00000000-0005-0000-0000-00002E420000}"/>
    <cellStyle name="Normal 5 2 4 3 2 3 4" xfId="16841" xr:uid="{00000000-0005-0000-0000-00002F420000}"/>
    <cellStyle name="Normal 5 2 4 3 2 4" xfId="16842" xr:uid="{00000000-0005-0000-0000-000030420000}"/>
    <cellStyle name="Normal 5 2 4 3 2 4 2" xfId="16843" xr:uid="{00000000-0005-0000-0000-000031420000}"/>
    <cellStyle name="Normal 5 2 4 3 2 4 2 2" xfId="16844" xr:uid="{00000000-0005-0000-0000-000032420000}"/>
    <cellStyle name="Normal 5 2 4 3 2 4 2 3" xfId="16845" xr:uid="{00000000-0005-0000-0000-000033420000}"/>
    <cellStyle name="Normal 5 2 4 3 2 4 3" xfId="16846" xr:uid="{00000000-0005-0000-0000-000034420000}"/>
    <cellStyle name="Normal 5 2 4 3 2 4 4" xfId="16847" xr:uid="{00000000-0005-0000-0000-000035420000}"/>
    <cellStyle name="Normal 5 2 4 3 2 5" xfId="16848" xr:uid="{00000000-0005-0000-0000-000036420000}"/>
    <cellStyle name="Normal 5 2 4 3 2 5 2" xfId="16849" xr:uid="{00000000-0005-0000-0000-000037420000}"/>
    <cellStyle name="Normal 5 2 4 3 2 5 3" xfId="16850" xr:uid="{00000000-0005-0000-0000-000038420000}"/>
    <cellStyle name="Normal 5 2 4 3 2 6" xfId="16851" xr:uid="{00000000-0005-0000-0000-000039420000}"/>
    <cellStyle name="Normal 5 2 4 3 2 7" xfId="16852" xr:uid="{00000000-0005-0000-0000-00003A420000}"/>
    <cellStyle name="Normal 5 2 4 3 2 8" xfId="16853" xr:uid="{00000000-0005-0000-0000-00003B420000}"/>
    <cellStyle name="Normal 5 2 4 3 3" xfId="16854" xr:uid="{00000000-0005-0000-0000-00003C420000}"/>
    <cellStyle name="Normal 5 2 4 3 3 2" xfId="16855" xr:uid="{00000000-0005-0000-0000-00003D420000}"/>
    <cellStyle name="Normal 5 2 4 3 3 2 2" xfId="16856" xr:uid="{00000000-0005-0000-0000-00003E420000}"/>
    <cellStyle name="Normal 5 2 4 3 3 2 3" xfId="16857" xr:uid="{00000000-0005-0000-0000-00003F420000}"/>
    <cellStyle name="Normal 5 2 4 3 3 3" xfId="16858" xr:uid="{00000000-0005-0000-0000-000040420000}"/>
    <cellStyle name="Normal 5 2 4 3 3 4" xfId="16859" xr:uid="{00000000-0005-0000-0000-000041420000}"/>
    <cellStyle name="Normal 5 2 4 3 3 5" xfId="16860" xr:uid="{00000000-0005-0000-0000-000042420000}"/>
    <cellStyle name="Normal 5 2 4 3 4" xfId="16861" xr:uid="{00000000-0005-0000-0000-000043420000}"/>
    <cellStyle name="Normal 5 2 4 3 4 2" xfId="16862" xr:uid="{00000000-0005-0000-0000-000044420000}"/>
    <cellStyle name="Normal 5 2 4 3 4 2 2" xfId="16863" xr:uid="{00000000-0005-0000-0000-000045420000}"/>
    <cellStyle name="Normal 5 2 4 3 4 2 3" xfId="16864" xr:uid="{00000000-0005-0000-0000-000046420000}"/>
    <cellStyle name="Normal 5 2 4 3 4 3" xfId="16865" xr:uid="{00000000-0005-0000-0000-000047420000}"/>
    <cellStyle name="Normal 5 2 4 3 4 4" xfId="16866" xr:uid="{00000000-0005-0000-0000-000048420000}"/>
    <cellStyle name="Normal 5 2 4 3 5" xfId="16867" xr:uid="{00000000-0005-0000-0000-000049420000}"/>
    <cellStyle name="Normal 5 2 4 3 5 2" xfId="16868" xr:uid="{00000000-0005-0000-0000-00004A420000}"/>
    <cellStyle name="Normal 5 2 4 3 5 2 2" xfId="16869" xr:uid="{00000000-0005-0000-0000-00004B420000}"/>
    <cellStyle name="Normal 5 2 4 3 5 2 3" xfId="16870" xr:uid="{00000000-0005-0000-0000-00004C420000}"/>
    <cellStyle name="Normal 5 2 4 3 5 3" xfId="16871" xr:uid="{00000000-0005-0000-0000-00004D420000}"/>
    <cellStyle name="Normal 5 2 4 3 5 4" xfId="16872" xr:uid="{00000000-0005-0000-0000-00004E420000}"/>
    <cellStyle name="Normal 5 2 4 3 6" xfId="16873" xr:uid="{00000000-0005-0000-0000-00004F420000}"/>
    <cellStyle name="Normal 5 2 4 3 6 2" xfId="16874" xr:uid="{00000000-0005-0000-0000-000050420000}"/>
    <cellStyle name="Normal 5 2 4 3 6 3" xfId="16875" xr:uid="{00000000-0005-0000-0000-000051420000}"/>
    <cellStyle name="Normal 5 2 4 3 7" xfId="16876" xr:uid="{00000000-0005-0000-0000-000052420000}"/>
    <cellStyle name="Normal 5 2 4 3 8" xfId="16877" xr:uid="{00000000-0005-0000-0000-000053420000}"/>
    <cellStyle name="Normal 5 2 4 3 9" xfId="16878" xr:uid="{00000000-0005-0000-0000-000054420000}"/>
    <cellStyle name="Normal 5 2 4 4" xfId="16879" xr:uid="{00000000-0005-0000-0000-000055420000}"/>
    <cellStyle name="Normal 5 2 4 4 2" xfId="16880" xr:uid="{00000000-0005-0000-0000-000056420000}"/>
    <cellStyle name="Normal 5 2 4 4 2 2" xfId="16881" xr:uid="{00000000-0005-0000-0000-000057420000}"/>
    <cellStyle name="Normal 5 2 4 4 2 2 2" xfId="16882" xr:uid="{00000000-0005-0000-0000-000058420000}"/>
    <cellStyle name="Normal 5 2 4 4 2 2 2 2" xfId="16883" xr:uid="{00000000-0005-0000-0000-000059420000}"/>
    <cellStyle name="Normal 5 2 4 4 2 2 2 3" xfId="16884" xr:uid="{00000000-0005-0000-0000-00005A420000}"/>
    <cellStyle name="Normal 5 2 4 4 2 2 3" xfId="16885" xr:uid="{00000000-0005-0000-0000-00005B420000}"/>
    <cellStyle name="Normal 5 2 4 4 2 2 4" xfId="16886" xr:uid="{00000000-0005-0000-0000-00005C420000}"/>
    <cellStyle name="Normal 5 2 4 4 2 3" xfId="16887" xr:uid="{00000000-0005-0000-0000-00005D420000}"/>
    <cellStyle name="Normal 5 2 4 4 2 3 2" xfId="16888" xr:uid="{00000000-0005-0000-0000-00005E420000}"/>
    <cellStyle name="Normal 5 2 4 4 2 3 2 2" xfId="16889" xr:uid="{00000000-0005-0000-0000-00005F420000}"/>
    <cellStyle name="Normal 5 2 4 4 2 3 2 3" xfId="16890" xr:uid="{00000000-0005-0000-0000-000060420000}"/>
    <cellStyle name="Normal 5 2 4 4 2 3 3" xfId="16891" xr:uid="{00000000-0005-0000-0000-000061420000}"/>
    <cellStyle name="Normal 5 2 4 4 2 3 4" xfId="16892" xr:uid="{00000000-0005-0000-0000-000062420000}"/>
    <cellStyle name="Normal 5 2 4 4 2 4" xfId="16893" xr:uid="{00000000-0005-0000-0000-000063420000}"/>
    <cellStyle name="Normal 5 2 4 4 2 4 2" xfId="16894" xr:uid="{00000000-0005-0000-0000-000064420000}"/>
    <cellStyle name="Normal 5 2 4 4 2 4 2 2" xfId="16895" xr:uid="{00000000-0005-0000-0000-000065420000}"/>
    <cellStyle name="Normal 5 2 4 4 2 4 2 3" xfId="16896" xr:uid="{00000000-0005-0000-0000-000066420000}"/>
    <cellStyle name="Normal 5 2 4 4 2 4 3" xfId="16897" xr:uid="{00000000-0005-0000-0000-000067420000}"/>
    <cellStyle name="Normal 5 2 4 4 2 4 4" xfId="16898" xr:uid="{00000000-0005-0000-0000-000068420000}"/>
    <cellStyle name="Normal 5 2 4 4 2 5" xfId="16899" xr:uid="{00000000-0005-0000-0000-000069420000}"/>
    <cellStyle name="Normal 5 2 4 4 2 5 2" xfId="16900" xr:uid="{00000000-0005-0000-0000-00006A420000}"/>
    <cellStyle name="Normal 5 2 4 4 2 5 3" xfId="16901" xr:uid="{00000000-0005-0000-0000-00006B420000}"/>
    <cellStyle name="Normal 5 2 4 4 2 6" xfId="16902" xr:uid="{00000000-0005-0000-0000-00006C420000}"/>
    <cellStyle name="Normal 5 2 4 4 2 7" xfId="16903" xr:uid="{00000000-0005-0000-0000-00006D420000}"/>
    <cellStyle name="Normal 5 2 4 4 2 8" xfId="16904" xr:uid="{00000000-0005-0000-0000-00006E420000}"/>
    <cellStyle name="Normal 5 2 4 4 3" xfId="16905" xr:uid="{00000000-0005-0000-0000-00006F420000}"/>
    <cellStyle name="Normal 5 2 4 4 3 2" xfId="16906" xr:uid="{00000000-0005-0000-0000-000070420000}"/>
    <cellStyle name="Normal 5 2 4 4 3 2 2" xfId="16907" xr:uid="{00000000-0005-0000-0000-000071420000}"/>
    <cellStyle name="Normal 5 2 4 4 3 2 3" xfId="16908" xr:uid="{00000000-0005-0000-0000-000072420000}"/>
    <cellStyle name="Normal 5 2 4 4 3 3" xfId="16909" xr:uid="{00000000-0005-0000-0000-000073420000}"/>
    <cellStyle name="Normal 5 2 4 4 3 4" xfId="16910" xr:uid="{00000000-0005-0000-0000-000074420000}"/>
    <cellStyle name="Normal 5 2 4 4 4" xfId="16911" xr:uid="{00000000-0005-0000-0000-000075420000}"/>
    <cellStyle name="Normal 5 2 4 4 4 2" xfId="16912" xr:uid="{00000000-0005-0000-0000-000076420000}"/>
    <cellStyle name="Normal 5 2 4 4 4 2 2" xfId="16913" xr:uid="{00000000-0005-0000-0000-000077420000}"/>
    <cellStyle name="Normal 5 2 4 4 4 2 3" xfId="16914" xr:uid="{00000000-0005-0000-0000-000078420000}"/>
    <cellStyle name="Normal 5 2 4 4 4 3" xfId="16915" xr:uid="{00000000-0005-0000-0000-000079420000}"/>
    <cellStyle name="Normal 5 2 4 4 4 4" xfId="16916" xr:uid="{00000000-0005-0000-0000-00007A420000}"/>
    <cellStyle name="Normal 5 2 4 4 5" xfId="16917" xr:uid="{00000000-0005-0000-0000-00007B420000}"/>
    <cellStyle name="Normal 5 2 4 4 5 2" xfId="16918" xr:uid="{00000000-0005-0000-0000-00007C420000}"/>
    <cellStyle name="Normal 5 2 4 4 5 2 2" xfId="16919" xr:uid="{00000000-0005-0000-0000-00007D420000}"/>
    <cellStyle name="Normal 5 2 4 4 5 2 3" xfId="16920" xr:uid="{00000000-0005-0000-0000-00007E420000}"/>
    <cellStyle name="Normal 5 2 4 4 5 3" xfId="16921" xr:uid="{00000000-0005-0000-0000-00007F420000}"/>
    <cellStyle name="Normal 5 2 4 4 5 4" xfId="16922" xr:uid="{00000000-0005-0000-0000-000080420000}"/>
    <cellStyle name="Normal 5 2 4 4 6" xfId="16923" xr:uid="{00000000-0005-0000-0000-000081420000}"/>
    <cellStyle name="Normal 5 2 4 4 6 2" xfId="16924" xr:uid="{00000000-0005-0000-0000-000082420000}"/>
    <cellStyle name="Normal 5 2 4 4 6 3" xfId="16925" xr:uid="{00000000-0005-0000-0000-000083420000}"/>
    <cellStyle name="Normal 5 2 4 4 7" xfId="16926" xr:uid="{00000000-0005-0000-0000-000084420000}"/>
    <cellStyle name="Normal 5 2 4 4 8" xfId="16927" xr:uid="{00000000-0005-0000-0000-000085420000}"/>
    <cellStyle name="Normal 5 2 4 4 9" xfId="16928" xr:uid="{00000000-0005-0000-0000-000086420000}"/>
    <cellStyle name="Normal 5 2 4 5" xfId="16929" xr:uid="{00000000-0005-0000-0000-000087420000}"/>
    <cellStyle name="Normal 5 2 4 5 2" xfId="16930" xr:uid="{00000000-0005-0000-0000-000088420000}"/>
    <cellStyle name="Normal 5 2 4 5 2 2" xfId="16931" xr:uid="{00000000-0005-0000-0000-000089420000}"/>
    <cellStyle name="Normal 5 2 4 5 2 2 2" xfId="16932" xr:uid="{00000000-0005-0000-0000-00008A420000}"/>
    <cellStyle name="Normal 5 2 4 5 2 2 3" xfId="16933" xr:uid="{00000000-0005-0000-0000-00008B420000}"/>
    <cellStyle name="Normal 5 2 4 5 2 3" xfId="16934" xr:uid="{00000000-0005-0000-0000-00008C420000}"/>
    <cellStyle name="Normal 5 2 4 5 2 4" xfId="16935" xr:uid="{00000000-0005-0000-0000-00008D420000}"/>
    <cellStyle name="Normal 5 2 4 5 3" xfId="16936" xr:uid="{00000000-0005-0000-0000-00008E420000}"/>
    <cellStyle name="Normal 5 2 4 5 3 2" xfId="16937" xr:uid="{00000000-0005-0000-0000-00008F420000}"/>
    <cellStyle name="Normal 5 2 4 5 3 2 2" xfId="16938" xr:uid="{00000000-0005-0000-0000-000090420000}"/>
    <cellStyle name="Normal 5 2 4 5 3 2 3" xfId="16939" xr:uid="{00000000-0005-0000-0000-000091420000}"/>
    <cellStyle name="Normal 5 2 4 5 3 3" xfId="16940" xr:uid="{00000000-0005-0000-0000-000092420000}"/>
    <cellStyle name="Normal 5 2 4 5 3 4" xfId="16941" xr:uid="{00000000-0005-0000-0000-000093420000}"/>
    <cellStyle name="Normal 5 2 4 5 4" xfId="16942" xr:uid="{00000000-0005-0000-0000-000094420000}"/>
    <cellStyle name="Normal 5 2 4 5 4 2" xfId="16943" xr:uid="{00000000-0005-0000-0000-000095420000}"/>
    <cellStyle name="Normal 5 2 4 5 4 2 2" xfId="16944" xr:uid="{00000000-0005-0000-0000-000096420000}"/>
    <cellStyle name="Normal 5 2 4 5 4 2 3" xfId="16945" xr:uid="{00000000-0005-0000-0000-000097420000}"/>
    <cellStyle name="Normal 5 2 4 5 4 3" xfId="16946" xr:uid="{00000000-0005-0000-0000-000098420000}"/>
    <cellStyle name="Normal 5 2 4 5 4 4" xfId="16947" xr:uid="{00000000-0005-0000-0000-000099420000}"/>
    <cellStyle name="Normal 5 2 4 5 5" xfId="16948" xr:uid="{00000000-0005-0000-0000-00009A420000}"/>
    <cellStyle name="Normal 5 2 4 5 5 2" xfId="16949" xr:uid="{00000000-0005-0000-0000-00009B420000}"/>
    <cellStyle name="Normal 5 2 4 5 5 3" xfId="16950" xr:uid="{00000000-0005-0000-0000-00009C420000}"/>
    <cellStyle name="Normal 5 2 4 5 6" xfId="16951" xr:uid="{00000000-0005-0000-0000-00009D420000}"/>
    <cellStyle name="Normal 5 2 4 5 7" xfId="16952" xr:uid="{00000000-0005-0000-0000-00009E420000}"/>
    <cellStyle name="Normal 5 2 4 5 8" xfId="16953" xr:uid="{00000000-0005-0000-0000-00009F420000}"/>
    <cellStyle name="Normal 5 2 4 6" xfId="16954" xr:uid="{00000000-0005-0000-0000-0000A0420000}"/>
    <cellStyle name="Normal 5 2 4 6 2" xfId="16955" xr:uid="{00000000-0005-0000-0000-0000A1420000}"/>
    <cellStyle name="Normal 5 2 4 6 2 2" xfId="16956" xr:uid="{00000000-0005-0000-0000-0000A2420000}"/>
    <cellStyle name="Normal 5 2 4 6 2 3" xfId="16957" xr:uid="{00000000-0005-0000-0000-0000A3420000}"/>
    <cellStyle name="Normal 5 2 4 6 3" xfId="16958" xr:uid="{00000000-0005-0000-0000-0000A4420000}"/>
    <cellStyle name="Normal 5 2 4 6 4" xfId="16959" xr:uid="{00000000-0005-0000-0000-0000A5420000}"/>
    <cellStyle name="Normal 5 2 4 6 5" xfId="16960" xr:uid="{00000000-0005-0000-0000-0000A6420000}"/>
    <cellStyle name="Normal 5 2 4 7" xfId="16961" xr:uid="{00000000-0005-0000-0000-0000A7420000}"/>
    <cellStyle name="Normal 5 2 4 7 2" xfId="16962" xr:uid="{00000000-0005-0000-0000-0000A8420000}"/>
    <cellStyle name="Normal 5 2 4 7 2 2" xfId="16963" xr:uid="{00000000-0005-0000-0000-0000A9420000}"/>
    <cellStyle name="Normal 5 2 4 7 2 3" xfId="16964" xr:uid="{00000000-0005-0000-0000-0000AA420000}"/>
    <cellStyle name="Normal 5 2 4 7 3" xfId="16965" xr:uid="{00000000-0005-0000-0000-0000AB420000}"/>
    <cellStyle name="Normal 5 2 4 7 4" xfId="16966" xr:uid="{00000000-0005-0000-0000-0000AC420000}"/>
    <cellStyle name="Normal 5 2 4 7 5" xfId="16967" xr:uid="{00000000-0005-0000-0000-0000AD420000}"/>
    <cellStyle name="Normal 5 2 4 8" xfId="16968" xr:uid="{00000000-0005-0000-0000-0000AE420000}"/>
    <cellStyle name="Normal 5 2 4 8 2" xfId="16969" xr:uid="{00000000-0005-0000-0000-0000AF420000}"/>
    <cellStyle name="Normal 5 2 4 8 2 2" xfId="16970" xr:uid="{00000000-0005-0000-0000-0000B0420000}"/>
    <cellStyle name="Normal 5 2 4 8 2 3" xfId="16971" xr:uid="{00000000-0005-0000-0000-0000B1420000}"/>
    <cellStyle name="Normal 5 2 4 8 3" xfId="16972" xr:uid="{00000000-0005-0000-0000-0000B2420000}"/>
    <cellStyle name="Normal 5 2 4 8 4" xfId="16973" xr:uid="{00000000-0005-0000-0000-0000B3420000}"/>
    <cellStyle name="Normal 5 2 4 9" xfId="16974" xr:uid="{00000000-0005-0000-0000-0000B4420000}"/>
    <cellStyle name="Normal 5 2 4 9 2" xfId="16975" xr:uid="{00000000-0005-0000-0000-0000B5420000}"/>
    <cellStyle name="Normal 5 2 4 9 3" xfId="16976" xr:uid="{00000000-0005-0000-0000-0000B6420000}"/>
    <cellStyle name="Normal 5 2 5" xfId="16977" xr:uid="{00000000-0005-0000-0000-0000B7420000}"/>
    <cellStyle name="Normal 5 2 5 10" xfId="16978" xr:uid="{00000000-0005-0000-0000-0000B8420000}"/>
    <cellStyle name="Normal 5 2 5 2" xfId="16979" xr:uid="{00000000-0005-0000-0000-0000B9420000}"/>
    <cellStyle name="Normal 5 2 5 2 2" xfId="16980" xr:uid="{00000000-0005-0000-0000-0000BA420000}"/>
    <cellStyle name="Normal 5 2 5 2 2 2" xfId="16981" xr:uid="{00000000-0005-0000-0000-0000BB420000}"/>
    <cellStyle name="Normal 5 2 5 2 2 2 2" xfId="16982" xr:uid="{00000000-0005-0000-0000-0000BC420000}"/>
    <cellStyle name="Normal 5 2 5 2 2 2 2 2" xfId="16983" xr:uid="{00000000-0005-0000-0000-0000BD420000}"/>
    <cellStyle name="Normal 5 2 5 2 2 2 2 3" xfId="16984" xr:uid="{00000000-0005-0000-0000-0000BE420000}"/>
    <cellStyle name="Normal 5 2 5 2 2 2 3" xfId="16985" xr:uid="{00000000-0005-0000-0000-0000BF420000}"/>
    <cellStyle name="Normal 5 2 5 2 2 2 4" xfId="16986" xr:uid="{00000000-0005-0000-0000-0000C0420000}"/>
    <cellStyle name="Normal 5 2 5 2 2 2 5" xfId="16987" xr:uid="{00000000-0005-0000-0000-0000C1420000}"/>
    <cellStyle name="Normal 5 2 5 2 2 3" xfId="16988" xr:uid="{00000000-0005-0000-0000-0000C2420000}"/>
    <cellStyle name="Normal 5 2 5 2 2 3 2" xfId="16989" xr:uid="{00000000-0005-0000-0000-0000C3420000}"/>
    <cellStyle name="Normal 5 2 5 2 2 3 2 2" xfId="16990" xr:uid="{00000000-0005-0000-0000-0000C4420000}"/>
    <cellStyle name="Normal 5 2 5 2 2 3 2 3" xfId="16991" xr:uid="{00000000-0005-0000-0000-0000C5420000}"/>
    <cellStyle name="Normal 5 2 5 2 2 3 3" xfId="16992" xr:uid="{00000000-0005-0000-0000-0000C6420000}"/>
    <cellStyle name="Normal 5 2 5 2 2 3 4" xfId="16993" xr:uid="{00000000-0005-0000-0000-0000C7420000}"/>
    <cellStyle name="Normal 5 2 5 2 2 4" xfId="16994" xr:uid="{00000000-0005-0000-0000-0000C8420000}"/>
    <cellStyle name="Normal 5 2 5 2 2 4 2" xfId="16995" xr:uid="{00000000-0005-0000-0000-0000C9420000}"/>
    <cellStyle name="Normal 5 2 5 2 2 4 2 2" xfId="16996" xr:uid="{00000000-0005-0000-0000-0000CA420000}"/>
    <cellStyle name="Normal 5 2 5 2 2 4 2 3" xfId="16997" xr:uid="{00000000-0005-0000-0000-0000CB420000}"/>
    <cellStyle name="Normal 5 2 5 2 2 4 3" xfId="16998" xr:uid="{00000000-0005-0000-0000-0000CC420000}"/>
    <cellStyle name="Normal 5 2 5 2 2 4 4" xfId="16999" xr:uid="{00000000-0005-0000-0000-0000CD420000}"/>
    <cellStyle name="Normal 5 2 5 2 2 5" xfId="17000" xr:uid="{00000000-0005-0000-0000-0000CE420000}"/>
    <cellStyle name="Normal 5 2 5 2 2 5 2" xfId="17001" xr:uid="{00000000-0005-0000-0000-0000CF420000}"/>
    <cellStyle name="Normal 5 2 5 2 2 5 3" xfId="17002" xr:uid="{00000000-0005-0000-0000-0000D0420000}"/>
    <cellStyle name="Normal 5 2 5 2 2 6" xfId="17003" xr:uid="{00000000-0005-0000-0000-0000D1420000}"/>
    <cellStyle name="Normal 5 2 5 2 2 7" xfId="17004" xr:uid="{00000000-0005-0000-0000-0000D2420000}"/>
    <cellStyle name="Normal 5 2 5 2 2 8" xfId="17005" xr:uid="{00000000-0005-0000-0000-0000D3420000}"/>
    <cellStyle name="Normal 5 2 5 2 3" xfId="17006" xr:uid="{00000000-0005-0000-0000-0000D4420000}"/>
    <cellStyle name="Normal 5 2 5 2 3 2" xfId="17007" xr:uid="{00000000-0005-0000-0000-0000D5420000}"/>
    <cellStyle name="Normal 5 2 5 2 3 2 2" xfId="17008" xr:uid="{00000000-0005-0000-0000-0000D6420000}"/>
    <cellStyle name="Normal 5 2 5 2 3 2 3" xfId="17009" xr:uid="{00000000-0005-0000-0000-0000D7420000}"/>
    <cellStyle name="Normal 5 2 5 2 3 3" xfId="17010" xr:uid="{00000000-0005-0000-0000-0000D8420000}"/>
    <cellStyle name="Normal 5 2 5 2 3 4" xfId="17011" xr:uid="{00000000-0005-0000-0000-0000D9420000}"/>
    <cellStyle name="Normal 5 2 5 2 3 5" xfId="17012" xr:uid="{00000000-0005-0000-0000-0000DA420000}"/>
    <cellStyle name="Normal 5 2 5 2 4" xfId="17013" xr:uid="{00000000-0005-0000-0000-0000DB420000}"/>
    <cellStyle name="Normal 5 2 5 2 4 2" xfId="17014" xr:uid="{00000000-0005-0000-0000-0000DC420000}"/>
    <cellStyle name="Normal 5 2 5 2 4 2 2" xfId="17015" xr:uid="{00000000-0005-0000-0000-0000DD420000}"/>
    <cellStyle name="Normal 5 2 5 2 4 2 3" xfId="17016" xr:uid="{00000000-0005-0000-0000-0000DE420000}"/>
    <cellStyle name="Normal 5 2 5 2 4 3" xfId="17017" xr:uid="{00000000-0005-0000-0000-0000DF420000}"/>
    <cellStyle name="Normal 5 2 5 2 4 4" xfId="17018" xr:uid="{00000000-0005-0000-0000-0000E0420000}"/>
    <cellStyle name="Normal 5 2 5 2 5" xfId="17019" xr:uid="{00000000-0005-0000-0000-0000E1420000}"/>
    <cellStyle name="Normal 5 2 5 2 5 2" xfId="17020" xr:uid="{00000000-0005-0000-0000-0000E2420000}"/>
    <cellStyle name="Normal 5 2 5 2 5 2 2" xfId="17021" xr:uid="{00000000-0005-0000-0000-0000E3420000}"/>
    <cellStyle name="Normal 5 2 5 2 5 2 3" xfId="17022" xr:uid="{00000000-0005-0000-0000-0000E4420000}"/>
    <cellStyle name="Normal 5 2 5 2 5 3" xfId="17023" xr:uid="{00000000-0005-0000-0000-0000E5420000}"/>
    <cellStyle name="Normal 5 2 5 2 5 4" xfId="17024" xr:uid="{00000000-0005-0000-0000-0000E6420000}"/>
    <cellStyle name="Normal 5 2 5 2 6" xfId="17025" xr:uid="{00000000-0005-0000-0000-0000E7420000}"/>
    <cellStyle name="Normal 5 2 5 2 6 2" xfId="17026" xr:uid="{00000000-0005-0000-0000-0000E8420000}"/>
    <cellStyle name="Normal 5 2 5 2 6 3" xfId="17027" xr:uid="{00000000-0005-0000-0000-0000E9420000}"/>
    <cellStyle name="Normal 5 2 5 2 7" xfId="17028" xr:uid="{00000000-0005-0000-0000-0000EA420000}"/>
    <cellStyle name="Normal 5 2 5 2 8" xfId="17029" xr:uid="{00000000-0005-0000-0000-0000EB420000}"/>
    <cellStyle name="Normal 5 2 5 2 9" xfId="17030" xr:uid="{00000000-0005-0000-0000-0000EC420000}"/>
    <cellStyle name="Normal 5 2 5 3" xfId="17031" xr:uid="{00000000-0005-0000-0000-0000ED420000}"/>
    <cellStyle name="Normal 5 2 5 3 2" xfId="17032" xr:uid="{00000000-0005-0000-0000-0000EE420000}"/>
    <cellStyle name="Normal 5 2 5 3 2 2" xfId="17033" xr:uid="{00000000-0005-0000-0000-0000EF420000}"/>
    <cellStyle name="Normal 5 2 5 3 2 2 2" xfId="17034" xr:uid="{00000000-0005-0000-0000-0000F0420000}"/>
    <cellStyle name="Normal 5 2 5 3 2 2 3" xfId="17035" xr:uid="{00000000-0005-0000-0000-0000F1420000}"/>
    <cellStyle name="Normal 5 2 5 3 2 2 4" xfId="17036" xr:uid="{00000000-0005-0000-0000-0000F2420000}"/>
    <cellStyle name="Normal 5 2 5 3 2 3" xfId="17037" xr:uid="{00000000-0005-0000-0000-0000F3420000}"/>
    <cellStyle name="Normal 5 2 5 3 2 4" xfId="17038" xr:uid="{00000000-0005-0000-0000-0000F4420000}"/>
    <cellStyle name="Normal 5 2 5 3 2 5" xfId="17039" xr:uid="{00000000-0005-0000-0000-0000F5420000}"/>
    <cellStyle name="Normal 5 2 5 3 2 6" xfId="17040" xr:uid="{00000000-0005-0000-0000-0000F6420000}"/>
    <cellStyle name="Normal 5 2 5 3 3" xfId="17041" xr:uid="{00000000-0005-0000-0000-0000F7420000}"/>
    <cellStyle name="Normal 5 2 5 3 3 2" xfId="17042" xr:uid="{00000000-0005-0000-0000-0000F8420000}"/>
    <cellStyle name="Normal 5 2 5 3 3 2 2" xfId="17043" xr:uid="{00000000-0005-0000-0000-0000F9420000}"/>
    <cellStyle name="Normal 5 2 5 3 3 2 3" xfId="17044" xr:uid="{00000000-0005-0000-0000-0000FA420000}"/>
    <cellStyle name="Normal 5 2 5 3 3 3" xfId="17045" xr:uid="{00000000-0005-0000-0000-0000FB420000}"/>
    <cellStyle name="Normal 5 2 5 3 3 4" xfId="17046" xr:uid="{00000000-0005-0000-0000-0000FC420000}"/>
    <cellStyle name="Normal 5 2 5 3 3 5" xfId="17047" xr:uid="{00000000-0005-0000-0000-0000FD420000}"/>
    <cellStyle name="Normal 5 2 5 3 4" xfId="17048" xr:uid="{00000000-0005-0000-0000-0000FE420000}"/>
    <cellStyle name="Normal 5 2 5 3 4 2" xfId="17049" xr:uid="{00000000-0005-0000-0000-0000FF420000}"/>
    <cellStyle name="Normal 5 2 5 3 4 2 2" xfId="17050" xr:uid="{00000000-0005-0000-0000-000000430000}"/>
    <cellStyle name="Normal 5 2 5 3 4 2 3" xfId="17051" xr:uid="{00000000-0005-0000-0000-000001430000}"/>
    <cellStyle name="Normal 5 2 5 3 4 3" xfId="17052" xr:uid="{00000000-0005-0000-0000-000002430000}"/>
    <cellStyle name="Normal 5 2 5 3 4 4" xfId="17053" xr:uid="{00000000-0005-0000-0000-000003430000}"/>
    <cellStyle name="Normal 5 2 5 3 5" xfId="17054" xr:uid="{00000000-0005-0000-0000-000004430000}"/>
    <cellStyle name="Normal 5 2 5 3 5 2" xfId="17055" xr:uid="{00000000-0005-0000-0000-000005430000}"/>
    <cellStyle name="Normal 5 2 5 3 5 3" xfId="17056" xr:uid="{00000000-0005-0000-0000-000006430000}"/>
    <cellStyle name="Normal 5 2 5 3 6" xfId="17057" xr:uid="{00000000-0005-0000-0000-000007430000}"/>
    <cellStyle name="Normal 5 2 5 3 7" xfId="17058" xr:uid="{00000000-0005-0000-0000-000008430000}"/>
    <cellStyle name="Normal 5 2 5 3 8" xfId="17059" xr:uid="{00000000-0005-0000-0000-000009430000}"/>
    <cellStyle name="Normal 5 2 5 4" xfId="17060" xr:uid="{00000000-0005-0000-0000-00000A430000}"/>
    <cellStyle name="Normal 5 2 5 4 2" xfId="17061" xr:uid="{00000000-0005-0000-0000-00000B430000}"/>
    <cellStyle name="Normal 5 2 5 4 2 2" xfId="17062" xr:uid="{00000000-0005-0000-0000-00000C430000}"/>
    <cellStyle name="Normal 5 2 5 4 2 3" xfId="17063" xr:uid="{00000000-0005-0000-0000-00000D430000}"/>
    <cellStyle name="Normal 5 2 5 4 2 4" xfId="17064" xr:uid="{00000000-0005-0000-0000-00000E430000}"/>
    <cellStyle name="Normal 5 2 5 4 3" xfId="17065" xr:uid="{00000000-0005-0000-0000-00000F430000}"/>
    <cellStyle name="Normal 5 2 5 4 4" xfId="17066" xr:uid="{00000000-0005-0000-0000-000010430000}"/>
    <cellStyle name="Normal 5 2 5 4 5" xfId="17067" xr:uid="{00000000-0005-0000-0000-000011430000}"/>
    <cellStyle name="Normal 5 2 5 5" xfId="17068" xr:uid="{00000000-0005-0000-0000-000012430000}"/>
    <cellStyle name="Normal 5 2 5 5 2" xfId="17069" xr:uid="{00000000-0005-0000-0000-000013430000}"/>
    <cellStyle name="Normal 5 2 5 5 2 2" xfId="17070" xr:uid="{00000000-0005-0000-0000-000014430000}"/>
    <cellStyle name="Normal 5 2 5 5 2 3" xfId="17071" xr:uid="{00000000-0005-0000-0000-000015430000}"/>
    <cellStyle name="Normal 5 2 5 5 3" xfId="17072" xr:uid="{00000000-0005-0000-0000-000016430000}"/>
    <cellStyle name="Normal 5 2 5 5 4" xfId="17073" xr:uid="{00000000-0005-0000-0000-000017430000}"/>
    <cellStyle name="Normal 5 2 5 5 5" xfId="17074" xr:uid="{00000000-0005-0000-0000-000018430000}"/>
    <cellStyle name="Normal 5 2 5 6" xfId="17075" xr:uid="{00000000-0005-0000-0000-000019430000}"/>
    <cellStyle name="Normal 5 2 5 6 2" xfId="17076" xr:uid="{00000000-0005-0000-0000-00001A430000}"/>
    <cellStyle name="Normal 5 2 5 6 2 2" xfId="17077" xr:uid="{00000000-0005-0000-0000-00001B430000}"/>
    <cellStyle name="Normal 5 2 5 6 2 3" xfId="17078" xr:uid="{00000000-0005-0000-0000-00001C430000}"/>
    <cellStyle name="Normal 5 2 5 6 3" xfId="17079" xr:uid="{00000000-0005-0000-0000-00001D430000}"/>
    <cellStyle name="Normal 5 2 5 6 4" xfId="17080" xr:uid="{00000000-0005-0000-0000-00001E430000}"/>
    <cellStyle name="Normal 5 2 5 7" xfId="17081" xr:uid="{00000000-0005-0000-0000-00001F430000}"/>
    <cellStyle name="Normal 5 2 5 7 2" xfId="17082" xr:uid="{00000000-0005-0000-0000-000020430000}"/>
    <cellStyle name="Normal 5 2 5 7 3" xfId="17083" xr:uid="{00000000-0005-0000-0000-000021430000}"/>
    <cellStyle name="Normal 5 2 5 8" xfId="17084" xr:uid="{00000000-0005-0000-0000-000022430000}"/>
    <cellStyle name="Normal 5 2 5 9" xfId="17085" xr:uid="{00000000-0005-0000-0000-000023430000}"/>
    <cellStyle name="Normal 5 2 6" xfId="17086" xr:uid="{00000000-0005-0000-0000-000024430000}"/>
    <cellStyle name="Normal 5 2 6 2" xfId="17087" xr:uid="{00000000-0005-0000-0000-000025430000}"/>
    <cellStyle name="Normal 5 2 6 2 2" xfId="17088" xr:uid="{00000000-0005-0000-0000-000026430000}"/>
    <cellStyle name="Normal 5 2 6 2 2 2" xfId="17089" xr:uid="{00000000-0005-0000-0000-000027430000}"/>
    <cellStyle name="Normal 5 2 6 2 2 2 2" xfId="17090" xr:uid="{00000000-0005-0000-0000-000028430000}"/>
    <cellStyle name="Normal 5 2 6 2 2 2 3" xfId="17091" xr:uid="{00000000-0005-0000-0000-000029430000}"/>
    <cellStyle name="Normal 5 2 6 2 2 2 4" xfId="17092" xr:uid="{00000000-0005-0000-0000-00002A430000}"/>
    <cellStyle name="Normal 5 2 6 2 2 3" xfId="17093" xr:uid="{00000000-0005-0000-0000-00002B430000}"/>
    <cellStyle name="Normal 5 2 6 2 2 4" xfId="17094" xr:uid="{00000000-0005-0000-0000-00002C430000}"/>
    <cellStyle name="Normal 5 2 6 2 2 5" xfId="17095" xr:uid="{00000000-0005-0000-0000-00002D430000}"/>
    <cellStyle name="Normal 5 2 6 2 3" xfId="17096" xr:uid="{00000000-0005-0000-0000-00002E430000}"/>
    <cellStyle name="Normal 5 2 6 2 3 2" xfId="17097" xr:uid="{00000000-0005-0000-0000-00002F430000}"/>
    <cellStyle name="Normal 5 2 6 2 3 2 2" xfId="17098" xr:uid="{00000000-0005-0000-0000-000030430000}"/>
    <cellStyle name="Normal 5 2 6 2 3 2 3" xfId="17099" xr:uid="{00000000-0005-0000-0000-000031430000}"/>
    <cellStyle name="Normal 5 2 6 2 3 3" xfId="17100" xr:uid="{00000000-0005-0000-0000-000032430000}"/>
    <cellStyle name="Normal 5 2 6 2 3 4" xfId="17101" xr:uid="{00000000-0005-0000-0000-000033430000}"/>
    <cellStyle name="Normal 5 2 6 2 3 5" xfId="17102" xr:uid="{00000000-0005-0000-0000-000034430000}"/>
    <cellStyle name="Normal 5 2 6 2 4" xfId="17103" xr:uid="{00000000-0005-0000-0000-000035430000}"/>
    <cellStyle name="Normal 5 2 6 2 4 2" xfId="17104" xr:uid="{00000000-0005-0000-0000-000036430000}"/>
    <cellStyle name="Normal 5 2 6 2 4 2 2" xfId="17105" xr:uid="{00000000-0005-0000-0000-000037430000}"/>
    <cellStyle name="Normal 5 2 6 2 4 2 3" xfId="17106" xr:uid="{00000000-0005-0000-0000-000038430000}"/>
    <cellStyle name="Normal 5 2 6 2 4 3" xfId="17107" xr:uid="{00000000-0005-0000-0000-000039430000}"/>
    <cellStyle name="Normal 5 2 6 2 4 4" xfId="17108" xr:uid="{00000000-0005-0000-0000-00003A430000}"/>
    <cellStyle name="Normal 5 2 6 2 5" xfId="17109" xr:uid="{00000000-0005-0000-0000-00003B430000}"/>
    <cellStyle name="Normal 5 2 6 2 5 2" xfId="17110" xr:uid="{00000000-0005-0000-0000-00003C430000}"/>
    <cellStyle name="Normal 5 2 6 2 5 3" xfId="17111" xr:uid="{00000000-0005-0000-0000-00003D430000}"/>
    <cellStyle name="Normal 5 2 6 2 6" xfId="17112" xr:uid="{00000000-0005-0000-0000-00003E430000}"/>
    <cellStyle name="Normal 5 2 6 2 7" xfId="17113" xr:uid="{00000000-0005-0000-0000-00003F430000}"/>
    <cellStyle name="Normal 5 2 6 2 8" xfId="17114" xr:uid="{00000000-0005-0000-0000-000040430000}"/>
    <cellStyle name="Normal 5 2 6 3" xfId="17115" xr:uid="{00000000-0005-0000-0000-000041430000}"/>
    <cellStyle name="Normal 5 2 6 3 2" xfId="17116" xr:uid="{00000000-0005-0000-0000-000042430000}"/>
    <cellStyle name="Normal 5 2 6 3 2 2" xfId="17117" xr:uid="{00000000-0005-0000-0000-000043430000}"/>
    <cellStyle name="Normal 5 2 6 3 2 2 2" xfId="17118" xr:uid="{00000000-0005-0000-0000-000044430000}"/>
    <cellStyle name="Normal 5 2 6 3 2 3" xfId="17119" xr:uid="{00000000-0005-0000-0000-000045430000}"/>
    <cellStyle name="Normal 5 2 6 3 2 4" xfId="17120" xr:uid="{00000000-0005-0000-0000-000046430000}"/>
    <cellStyle name="Normal 5 2 6 3 3" xfId="17121" xr:uid="{00000000-0005-0000-0000-000047430000}"/>
    <cellStyle name="Normal 5 2 6 3 3 2" xfId="17122" xr:uid="{00000000-0005-0000-0000-000048430000}"/>
    <cellStyle name="Normal 5 2 6 3 4" xfId="17123" xr:uid="{00000000-0005-0000-0000-000049430000}"/>
    <cellStyle name="Normal 5 2 6 3 5" xfId="17124" xr:uid="{00000000-0005-0000-0000-00004A430000}"/>
    <cellStyle name="Normal 5 2 6 4" xfId="17125" xr:uid="{00000000-0005-0000-0000-00004B430000}"/>
    <cellStyle name="Normal 5 2 6 4 2" xfId="17126" xr:uid="{00000000-0005-0000-0000-00004C430000}"/>
    <cellStyle name="Normal 5 2 6 4 2 2" xfId="17127" xr:uid="{00000000-0005-0000-0000-00004D430000}"/>
    <cellStyle name="Normal 5 2 6 4 2 3" xfId="17128" xr:uid="{00000000-0005-0000-0000-00004E430000}"/>
    <cellStyle name="Normal 5 2 6 4 2 4" xfId="17129" xr:uid="{00000000-0005-0000-0000-00004F430000}"/>
    <cellStyle name="Normal 5 2 6 4 3" xfId="17130" xr:uid="{00000000-0005-0000-0000-000050430000}"/>
    <cellStyle name="Normal 5 2 6 4 4" xfId="17131" xr:uid="{00000000-0005-0000-0000-000051430000}"/>
    <cellStyle name="Normal 5 2 6 4 5" xfId="17132" xr:uid="{00000000-0005-0000-0000-000052430000}"/>
    <cellStyle name="Normal 5 2 6 5" xfId="17133" xr:uid="{00000000-0005-0000-0000-000053430000}"/>
    <cellStyle name="Normal 5 2 6 5 2" xfId="17134" xr:uid="{00000000-0005-0000-0000-000054430000}"/>
    <cellStyle name="Normal 5 2 6 5 2 2" xfId="17135" xr:uid="{00000000-0005-0000-0000-000055430000}"/>
    <cellStyle name="Normal 5 2 6 5 2 3" xfId="17136" xr:uid="{00000000-0005-0000-0000-000056430000}"/>
    <cellStyle name="Normal 5 2 6 5 3" xfId="17137" xr:uid="{00000000-0005-0000-0000-000057430000}"/>
    <cellStyle name="Normal 5 2 6 5 4" xfId="17138" xr:uid="{00000000-0005-0000-0000-000058430000}"/>
    <cellStyle name="Normal 5 2 6 5 5" xfId="17139" xr:uid="{00000000-0005-0000-0000-000059430000}"/>
    <cellStyle name="Normal 5 2 6 6" xfId="17140" xr:uid="{00000000-0005-0000-0000-00005A430000}"/>
    <cellStyle name="Normal 5 2 6 6 2" xfId="17141" xr:uid="{00000000-0005-0000-0000-00005B430000}"/>
    <cellStyle name="Normal 5 2 6 6 3" xfId="17142" xr:uid="{00000000-0005-0000-0000-00005C430000}"/>
    <cellStyle name="Normal 5 2 6 7" xfId="17143" xr:uid="{00000000-0005-0000-0000-00005D430000}"/>
    <cellStyle name="Normal 5 2 6 8" xfId="17144" xr:uid="{00000000-0005-0000-0000-00005E430000}"/>
    <cellStyle name="Normal 5 2 6 9" xfId="17145" xr:uid="{00000000-0005-0000-0000-00005F430000}"/>
    <cellStyle name="Normal 5 2 7" xfId="17146" xr:uid="{00000000-0005-0000-0000-000060430000}"/>
    <cellStyle name="Normal 5 2 7 2" xfId="17147" xr:uid="{00000000-0005-0000-0000-000061430000}"/>
    <cellStyle name="Normal 5 2 7 2 2" xfId="17148" xr:uid="{00000000-0005-0000-0000-000062430000}"/>
    <cellStyle name="Normal 5 2 7 2 2 2" xfId="17149" xr:uid="{00000000-0005-0000-0000-000063430000}"/>
    <cellStyle name="Normal 5 2 7 2 2 2 2" xfId="17150" xr:uid="{00000000-0005-0000-0000-000064430000}"/>
    <cellStyle name="Normal 5 2 7 2 2 2 3" xfId="17151" xr:uid="{00000000-0005-0000-0000-000065430000}"/>
    <cellStyle name="Normal 5 2 7 2 2 2 4" xfId="17152" xr:uid="{00000000-0005-0000-0000-000066430000}"/>
    <cellStyle name="Normal 5 2 7 2 2 3" xfId="17153" xr:uid="{00000000-0005-0000-0000-000067430000}"/>
    <cellStyle name="Normal 5 2 7 2 2 4" xfId="17154" xr:uid="{00000000-0005-0000-0000-000068430000}"/>
    <cellStyle name="Normal 5 2 7 2 2 5" xfId="17155" xr:uid="{00000000-0005-0000-0000-000069430000}"/>
    <cellStyle name="Normal 5 2 7 2 3" xfId="17156" xr:uid="{00000000-0005-0000-0000-00006A430000}"/>
    <cellStyle name="Normal 5 2 7 2 3 2" xfId="17157" xr:uid="{00000000-0005-0000-0000-00006B430000}"/>
    <cellStyle name="Normal 5 2 7 2 3 2 2" xfId="17158" xr:uid="{00000000-0005-0000-0000-00006C430000}"/>
    <cellStyle name="Normal 5 2 7 2 3 2 3" xfId="17159" xr:uid="{00000000-0005-0000-0000-00006D430000}"/>
    <cellStyle name="Normal 5 2 7 2 3 3" xfId="17160" xr:uid="{00000000-0005-0000-0000-00006E430000}"/>
    <cellStyle name="Normal 5 2 7 2 3 4" xfId="17161" xr:uid="{00000000-0005-0000-0000-00006F430000}"/>
    <cellStyle name="Normal 5 2 7 2 3 5" xfId="17162" xr:uid="{00000000-0005-0000-0000-000070430000}"/>
    <cellStyle name="Normal 5 2 7 2 4" xfId="17163" xr:uid="{00000000-0005-0000-0000-000071430000}"/>
    <cellStyle name="Normal 5 2 7 2 4 2" xfId="17164" xr:uid="{00000000-0005-0000-0000-000072430000}"/>
    <cellStyle name="Normal 5 2 7 2 4 2 2" xfId="17165" xr:uid="{00000000-0005-0000-0000-000073430000}"/>
    <cellStyle name="Normal 5 2 7 2 4 2 3" xfId="17166" xr:uid="{00000000-0005-0000-0000-000074430000}"/>
    <cellStyle name="Normal 5 2 7 2 4 3" xfId="17167" xr:uid="{00000000-0005-0000-0000-000075430000}"/>
    <cellStyle name="Normal 5 2 7 2 4 4" xfId="17168" xr:uid="{00000000-0005-0000-0000-000076430000}"/>
    <cellStyle name="Normal 5 2 7 2 5" xfId="17169" xr:uid="{00000000-0005-0000-0000-000077430000}"/>
    <cellStyle name="Normal 5 2 7 2 5 2" xfId="17170" xr:uid="{00000000-0005-0000-0000-000078430000}"/>
    <cellStyle name="Normal 5 2 7 2 5 3" xfId="17171" xr:uid="{00000000-0005-0000-0000-000079430000}"/>
    <cellStyle name="Normal 5 2 7 2 6" xfId="17172" xr:uid="{00000000-0005-0000-0000-00007A430000}"/>
    <cellStyle name="Normal 5 2 7 2 7" xfId="17173" xr:uid="{00000000-0005-0000-0000-00007B430000}"/>
    <cellStyle name="Normal 5 2 7 2 8" xfId="17174" xr:uid="{00000000-0005-0000-0000-00007C430000}"/>
    <cellStyle name="Normal 5 2 7 3" xfId="17175" xr:uid="{00000000-0005-0000-0000-00007D430000}"/>
    <cellStyle name="Normal 5 2 7 3 2" xfId="17176" xr:uid="{00000000-0005-0000-0000-00007E430000}"/>
    <cellStyle name="Normal 5 2 7 3 2 2" xfId="17177" xr:uid="{00000000-0005-0000-0000-00007F430000}"/>
    <cellStyle name="Normal 5 2 7 3 2 2 2" xfId="17178" xr:uid="{00000000-0005-0000-0000-000080430000}"/>
    <cellStyle name="Normal 5 2 7 3 2 3" xfId="17179" xr:uid="{00000000-0005-0000-0000-000081430000}"/>
    <cellStyle name="Normal 5 2 7 3 2 4" xfId="17180" xr:uid="{00000000-0005-0000-0000-000082430000}"/>
    <cellStyle name="Normal 5 2 7 3 3" xfId="17181" xr:uid="{00000000-0005-0000-0000-000083430000}"/>
    <cellStyle name="Normal 5 2 7 3 3 2" xfId="17182" xr:uid="{00000000-0005-0000-0000-000084430000}"/>
    <cellStyle name="Normal 5 2 7 3 4" xfId="17183" xr:uid="{00000000-0005-0000-0000-000085430000}"/>
    <cellStyle name="Normal 5 2 7 3 5" xfId="17184" xr:uid="{00000000-0005-0000-0000-000086430000}"/>
    <cellStyle name="Normal 5 2 7 4" xfId="17185" xr:uid="{00000000-0005-0000-0000-000087430000}"/>
    <cellStyle name="Normal 5 2 7 4 2" xfId="17186" xr:uid="{00000000-0005-0000-0000-000088430000}"/>
    <cellStyle name="Normal 5 2 7 4 2 2" xfId="17187" xr:uid="{00000000-0005-0000-0000-000089430000}"/>
    <cellStyle name="Normal 5 2 7 4 2 3" xfId="17188" xr:uid="{00000000-0005-0000-0000-00008A430000}"/>
    <cellStyle name="Normal 5 2 7 4 2 4" xfId="17189" xr:uid="{00000000-0005-0000-0000-00008B430000}"/>
    <cellStyle name="Normal 5 2 7 4 3" xfId="17190" xr:uid="{00000000-0005-0000-0000-00008C430000}"/>
    <cellStyle name="Normal 5 2 7 4 4" xfId="17191" xr:uid="{00000000-0005-0000-0000-00008D430000}"/>
    <cellStyle name="Normal 5 2 7 4 5" xfId="17192" xr:uid="{00000000-0005-0000-0000-00008E430000}"/>
    <cellStyle name="Normal 5 2 7 5" xfId="17193" xr:uid="{00000000-0005-0000-0000-00008F430000}"/>
    <cellStyle name="Normal 5 2 7 5 2" xfId="17194" xr:uid="{00000000-0005-0000-0000-000090430000}"/>
    <cellStyle name="Normal 5 2 7 5 2 2" xfId="17195" xr:uid="{00000000-0005-0000-0000-000091430000}"/>
    <cellStyle name="Normal 5 2 7 5 2 3" xfId="17196" xr:uid="{00000000-0005-0000-0000-000092430000}"/>
    <cellStyle name="Normal 5 2 7 5 3" xfId="17197" xr:uid="{00000000-0005-0000-0000-000093430000}"/>
    <cellStyle name="Normal 5 2 7 5 4" xfId="17198" xr:uid="{00000000-0005-0000-0000-000094430000}"/>
    <cellStyle name="Normal 5 2 7 5 5" xfId="17199" xr:uid="{00000000-0005-0000-0000-000095430000}"/>
    <cellStyle name="Normal 5 2 7 6" xfId="17200" xr:uid="{00000000-0005-0000-0000-000096430000}"/>
    <cellStyle name="Normal 5 2 7 6 2" xfId="17201" xr:uid="{00000000-0005-0000-0000-000097430000}"/>
    <cellStyle name="Normal 5 2 7 6 3" xfId="17202" xr:uid="{00000000-0005-0000-0000-000098430000}"/>
    <cellStyle name="Normal 5 2 7 7" xfId="17203" xr:uid="{00000000-0005-0000-0000-000099430000}"/>
    <cellStyle name="Normal 5 2 7 8" xfId="17204" xr:uid="{00000000-0005-0000-0000-00009A430000}"/>
    <cellStyle name="Normal 5 2 7 9" xfId="17205" xr:uid="{00000000-0005-0000-0000-00009B430000}"/>
    <cellStyle name="Normal 5 2 8" xfId="17206" xr:uid="{00000000-0005-0000-0000-00009C430000}"/>
    <cellStyle name="Normal 5 2 8 2" xfId="17207" xr:uid="{00000000-0005-0000-0000-00009D430000}"/>
    <cellStyle name="Normal 5 2 8 2 2" xfId="17208" xr:uid="{00000000-0005-0000-0000-00009E430000}"/>
    <cellStyle name="Normal 5 2 8 2 2 2" xfId="17209" xr:uid="{00000000-0005-0000-0000-00009F430000}"/>
    <cellStyle name="Normal 5 2 8 2 2 2 2" xfId="17210" xr:uid="{00000000-0005-0000-0000-0000A0430000}"/>
    <cellStyle name="Normal 5 2 8 2 2 2 3" xfId="17211" xr:uid="{00000000-0005-0000-0000-0000A1430000}"/>
    <cellStyle name="Normal 5 2 8 2 2 2 4" xfId="17212" xr:uid="{00000000-0005-0000-0000-0000A2430000}"/>
    <cellStyle name="Normal 5 2 8 2 2 3" xfId="17213" xr:uid="{00000000-0005-0000-0000-0000A3430000}"/>
    <cellStyle name="Normal 5 2 8 2 2 4" xfId="17214" xr:uid="{00000000-0005-0000-0000-0000A4430000}"/>
    <cellStyle name="Normal 5 2 8 2 2 5" xfId="17215" xr:uid="{00000000-0005-0000-0000-0000A5430000}"/>
    <cellStyle name="Normal 5 2 8 2 3" xfId="17216" xr:uid="{00000000-0005-0000-0000-0000A6430000}"/>
    <cellStyle name="Normal 5 2 8 2 3 2" xfId="17217" xr:uid="{00000000-0005-0000-0000-0000A7430000}"/>
    <cellStyle name="Normal 5 2 8 2 3 2 2" xfId="17218" xr:uid="{00000000-0005-0000-0000-0000A8430000}"/>
    <cellStyle name="Normal 5 2 8 2 3 2 3" xfId="17219" xr:uid="{00000000-0005-0000-0000-0000A9430000}"/>
    <cellStyle name="Normal 5 2 8 2 3 3" xfId="17220" xr:uid="{00000000-0005-0000-0000-0000AA430000}"/>
    <cellStyle name="Normal 5 2 8 2 3 4" xfId="17221" xr:uid="{00000000-0005-0000-0000-0000AB430000}"/>
    <cellStyle name="Normal 5 2 8 2 3 5" xfId="17222" xr:uid="{00000000-0005-0000-0000-0000AC430000}"/>
    <cellStyle name="Normal 5 2 8 2 4" xfId="17223" xr:uid="{00000000-0005-0000-0000-0000AD430000}"/>
    <cellStyle name="Normal 5 2 8 2 4 2" xfId="17224" xr:uid="{00000000-0005-0000-0000-0000AE430000}"/>
    <cellStyle name="Normal 5 2 8 2 4 2 2" xfId="17225" xr:uid="{00000000-0005-0000-0000-0000AF430000}"/>
    <cellStyle name="Normal 5 2 8 2 4 2 3" xfId="17226" xr:uid="{00000000-0005-0000-0000-0000B0430000}"/>
    <cellStyle name="Normal 5 2 8 2 4 3" xfId="17227" xr:uid="{00000000-0005-0000-0000-0000B1430000}"/>
    <cellStyle name="Normal 5 2 8 2 4 4" xfId="17228" xr:uid="{00000000-0005-0000-0000-0000B2430000}"/>
    <cellStyle name="Normal 5 2 8 2 5" xfId="17229" xr:uid="{00000000-0005-0000-0000-0000B3430000}"/>
    <cellStyle name="Normal 5 2 8 2 5 2" xfId="17230" xr:uid="{00000000-0005-0000-0000-0000B4430000}"/>
    <cellStyle name="Normal 5 2 8 2 5 3" xfId="17231" xr:uid="{00000000-0005-0000-0000-0000B5430000}"/>
    <cellStyle name="Normal 5 2 8 2 6" xfId="17232" xr:uid="{00000000-0005-0000-0000-0000B6430000}"/>
    <cellStyle name="Normal 5 2 8 2 7" xfId="17233" xr:uid="{00000000-0005-0000-0000-0000B7430000}"/>
    <cellStyle name="Normal 5 2 8 2 8" xfId="17234" xr:uid="{00000000-0005-0000-0000-0000B8430000}"/>
    <cellStyle name="Normal 5 2 8 3" xfId="17235" xr:uid="{00000000-0005-0000-0000-0000B9430000}"/>
    <cellStyle name="Normal 5 2 8 3 2" xfId="17236" xr:uid="{00000000-0005-0000-0000-0000BA430000}"/>
    <cellStyle name="Normal 5 2 8 3 2 2" xfId="17237" xr:uid="{00000000-0005-0000-0000-0000BB430000}"/>
    <cellStyle name="Normal 5 2 8 3 2 2 2" xfId="17238" xr:uid="{00000000-0005-0000-0000-0000BC430000}"/>
    <cellStyle name="Normal 5 2 8 3 2 3" xfId="17239" xr:uid="{00000000-0005-0000-0000-0000BD430000}"/>
    <cellStyle name="Normal 5 2 8 3 2 4" xfId="17240" xr:uid="{00000000-0005-0000-0000-0000BE430000}"/>
    <cellStyle name="Normal 5 2 8 3 3" xfId="17241" xr:uid="{00000000-0005-0000-0000-0000BF430000}"/>
    <cellStyle name="Normal 5 2 8 3 3 2" xfId="17242" xr:uid="{00000000-0005-0000-0000-0000C0430000}"/>
    <cellStyle name="Normal 5 2 8 3 4" xfId="17243" xr:uid="{00000000-0005-0000-0000-0000C1430000}"/>
    <cellStyle name="Normal 5 2 8 3 5" xfId="17244" xr:uid="{00000000-0005-0000-0000-0000C2430000}"/>
    <cellStyle name="Normal 5 2 8 4" xfId="17245" xr:uid="{00000000-0005-0000-0000-0000C3430000}"/>
    <cellStyle name="Normal 5 2 8 4 2" xfId="17246" xr:uid="{00000000-0005-0000-0000-0000C4430000}"/>
    <cellStyle name="Normal 5 2 8 4 2 2" xfId="17247" xr:uid="{00000000-0005-0000-0000-0000C5430000}"/>
    <cellStyle name="Normal 5 2 8 4 2 3" xfId="17248" xr:uid="{00000000-0005-0000-0000-0000C6430000}"/>
    <cellStyle name="Normal 5 2 8 4 2 4" xfId="17249" xr:uid="{00000000-0005-0000-0000-0000C7430000}"/>
    <cellStyle name="Normal 5 2 8 4 3" xfId="17250" xr:uid="{00000000-0005-0000-0000-0000C8430000}"/>
    <cellStyle name="Normal 5 2 8 4 4" xfId="17251" xr:uid="{00000000-0005-0000-0000-0000C9430000}"/>
    <cellStyle name="Normal 5 2 8 4 5" xfId="17252" xr:uid="{00000000-0005-0000-0000-0000CA430000}"/>
    <cellStyle name="Normal 5 2 8 5" xfId="17253" xr:uid="{00000000-0005-0000-0000-0000CB430000}"/>
    <cellStyle name="Normal 5 2 8 5 2" xfId="17254" xr:uid="{00000000-0005-0000-0000-0000CC430000}"/>
    <cellStyle name="Normal 5 2 8 5 2 2" xfId="17255" xr:uid="{00000000-0005-0000-0000-0000CD430000}"/>
    <cellStyle name="Normal 5 2 8 5 2 3" xfId="17256" xr:uid="{00000000-0005-0000-0000-0000CE430000}"/>
    <cellStyle name="Normal 5 2 8 5 3" xfId="17257" xr:uid="{00000000-0005-0000-0000-0000CF430000}"/>
    <cellStyle name="Normal 5 2 8 5 4" xfId="17258" xr:uid="{00000000-0005-0000-0000-0000D0430000}"/>
    <cellStyle name="Normal 5 2 8 5 5" xfId="17259" xr:uid="{00000000-0005-0000-0000-0000D1430000}"/>
    <cellStyle name="Normal 5 2 8 6" xfId="17260" xr:uid="{00000000-0005-0000-0000-0000D2430000}"/>
    <cellStyle name="Normal 5 2 8 6 2" xfId="17261" xr:uid="{00000000-0005-0000-0000-0000D3430000}"/>
    <cellStyle name="Normal 5 2 8 6 3" xfId="17262" xr:uid="{00000000-0005-0000-0000-0000D4430000}"/>
    <cellStyle name="Normal 5 2 8 7" xfId="17263" xr:uid="{00000000-0005-0000-0000-0000D5430000}"/>
    <cellStyle name="Normal 5 2 8 8" xfId="17264" xr:uid="{00000000-0005-0000-0000-0000D6430000}"/>
    <cellStyle name="Normal 5 2 8 9" xfId="17265" xr:uid="{00000000-0005-0000-0000-0000D7430000}"/>
    <cellStyle name="Normal 5 2 9" xfId="17266" xr:uid="{00000000-0005-0000-0000-0000D8430000}"/>
    <cellStyle name="Normal 5 2 9 2" xfId="17267" xr:uid="{00000000-0005-0000-0000-0000D9430000}"/>
    <cellStyle name="Normal 5 2 9 2 2" xfId="17268" xr:uid="{00000000-0005-0000-0000-0000DA430000}"/>
    <cellStyle name="Normal 5 2 9 2 2 2" xfId="17269" xr:uid="{00000000-0005-0000-0000-0000DB430000}"/>
    <cellStyle name="Normal 5 2 9 2 2 2 2" xfId="17270" xr:uid="{00000000-0005-0000-0000-0000DC430000}"/>
    <cellStyle name="Normal 5 2 9 2 2 2 3" xfId="17271" xr:uid="{00000000-0005-0000-0000-0000DD430000}"/>
    <cellStyle name="Normal 5 2 9 2 2 2 4" xfId="17272" xr:uid="{00000000-0005-0000-0000-0000DE430000}"/>
    <cellStyle name="Normal 5 2 9 2 2 3" xfId="17273" xr:uid="{00000000-0005-0000-0000-0000DF430000}"/>
    <cellStyle name="Normal 5 2 9 2 2 4" xfId="17274" xr:uid="{00000000-0005-0000-0000-0000E0430000}"/>
    <cellStyle name="Normal 5 2 9 2 2 5" xfId="17275" xr:uid="{00000000-0005-0000-0000-0000E1430000}"/>
    <cellStyle name="Normal 5 2 9 2 3" xfId="17276" xr:uid="{00000000-0005-0000-0000-0000E2430000}"/>
    <cellStyle name="Normal 5 2 9 2 3 2" xfId="17277" xr:uid="{00000000-0005-0000-0000-0000E3430000}"/>
    <cellStyle name="Normal 5 2 9 2 3 2 2" xfId="17278" xr:uid="{00000000-0005-0000-0000-0000E4430000}"/>
    <cellStyle name="Normal 5 2 9 2 3 2 3" xfId="17279" xr:uid="{00000000-0005-0000-0000-0000E5430000}"/>
    <cellStyle name="Normal 5 2 9 2 3 3" xfId="17280" xr:uid="{00000000-0005-0000-0000-0000E6430000}"/>
    <cellStyle name="Normal 5 2 9 2 3 4" xfId="17281" xr:uid="{00000000-0005-0000-0000-0000E7430000}"/>
    <cellStyle name="Normal 5 2 9 2 3 5" xfId="17282" xr:uid="{00000000-0005-0000-0000-0000E8430000}"/>
    <cellStyle name="Normal 5 2 9 2 4" xfId="17283" xr:uid="{00000000-0005-0000-0000-0000E9430000}"/>
    <cellStyle name="Normal 5 2 9 2 4 2" xfId="17284" xr:uid="{00000000-0005-0000-0000-0000EA430000}"/>
    <cellStyle name="Normal 5 2 9 2 4 2 2" xfId="17285" xr:uid="{00000000-0005-0000-0000-0000EB430000}"/>
    <cellStyle name="Normal 5 2 9 2 4 2 3" xfId="17286" xr:uid="{00000000-0005-0000-0000-0000EC430000}"/>
    <cellStyle name="Normal 5 2 9 2 4 3" xfId="17287" xr:uid="{00000000-0005-0000-0000-0000ED430000}"/>
    <cellStyle name="Normal 5 2 9 2 4 4" xfId="17288" xr:uid="{00000000-0005-0000-0000-0000EE430000}"/>
    <cellStyle name="Normal 5 2 9 2 5" xfId="17289" xr:uid="{00000000-0005-0000-0000-0000EF430000}"/>
    <cellStyle name="Normal 5 2 9 2 5 2" xfId="17290" xr:uid="{00000000-0005-0000-0000-0000F0430000}"/>
    <cellStyle name="Normal 5 2 9 2 5 3" xfId="17291" xr:uid="{00000000-0005-0000-0000-0000F1430000}"/>
    <cellStyle name="Normal 5 2 9 2 6" xfId="17292" xr:uid="{00000000-0005-0000-0000-0000F2430000}"/>
    <cellStyle name="Normal 5 2 9 2 7" xfId="17293" xr:uid="{00000000-0005-0000-0000-0000F3430000}"/>
    <cellStyle name="Normal 5 2 9 2 8" xfId="17294" xr:uid="{00000000-0005-0000-0000-0000F4430000}"/>
    <cellStyle name="Normal 5 2 9 3" xfId="17295" xr:uid="{00000000-0005-0000-0000-0000F5430000}"/>
    <cellStyle name="Normal 5 2 9 3 2" xfId="17296" xr:uid="{00000000-0005-0000-0000-0000F6430000}"/>
    <cellStyle name="Normal 5 2 9 3 2 2" xfId="17297" xr:uid="{00000000-0005-0000-0000-0000F7430000}"/>
    <cellStyle name="Normal 5 2 9 3 2 2 2" xfId="17298" xr:uid="{00000000-0005-0000-0000-0000F8430000}"/>
    <cellStyle name="Normal 5 2 9 3 2 3" xfId="17299" xr:uid="{00000000-0005-0000-0000-0000F9430000}"/>
    <cellStyle name="Normal 5 2 9 3 2 4" xfId="17300" xr:uid="{00000000-0005-0000-0000-0000FA430000}"/>
    <cellStyle name="Normal 5 2 9 3 3" xfId="17301" xr:uid="{00000000-0005-0000-0000-0000FB430000}"/>
    <cellStyle name="Normal 5 2 9 3 3 2" xfId="17302" xr:uid="{00000000-0005-0000-0000-0000FC430000}"/>
    <cellStyle name="Normal 5 2 9 3 4" xfId="17303" xr:uid="{00000000-0005-0000-0000-0000FD430000}"/>
    <cellStyle name="Normal 5 2 9 3 5" xfId="17304" xr:uid="{00000000-0005-0000-0000-0000FE430000}"/>
    <cellStyle name="Normal 5 2 9 4" xfId="17305" xr:uid="{00000000-0005-0000-0000-0000FF430000}"/>
    <cellStyle name="Normal 5 2 9 4 2" xfId="17306" xr:uid="{00000000-0005-0000-0000-000000440000}"/>
    <cellStyle name="Normal 5 2 9 4 2 2" xfId="17307" xr:uid="{00000000-0005-0000-0000-000001440000}"/>
    <cellStyle name="Normal 5 2 9 4 2 3" xfId="17308" xr:uid="{00000000-0005-0000-0000-000002440000}"/>
    <cellStyle name="Normal 5 2 9 4 2 4" xfId="17309" xr:uid="{00000000-0005-0000-0000-000003440000}"/>
    <cellStyle name="Normal 5 2 9 4 3" xfId="17310" xr:uid="{00000000-0005-0000-0000-000004440000}"/>
    <cellStyle name="Normal 5 2 9 4 4" xfId="17311" xr:uid="{00000000-0005-0000-0000-000005440000}"/>
    <cellStyle name="Normal 5 2 9 4 5" xfId="17312" xr:uid="{00000000-0005-0000-0000-000006440000}"/>
    <cellStyle name="Normal 5 2 9 5" xfId="17313" xr:uid="{00000000-0005-0000-0000-000007440000}"/>
    <cellStyle name="Normal 5 2 9 5 2" xfId="17314" xr:uid="{00000000-0005-0000-0000-000008440000}"/>
    <cellStyle name="Normal 5 2 9 5 2 2" xfId="17315" xr:uid="{00000000-0005-0000-0000-000009440000}"/>
    <cellStyle name="Normal 5 2 9 5 2 3" xfId="17316" xr:uid="{00000000-0005-0000-0000-00000A440000}"/>
    <cellStyle name="Normal 5 2 9 5 3" xfId="17317" xr:uid="{00000000-0005-0000-0000-00000B440000}"/>
    <cellStyle name="Normal 5 2 9 5 4" xfId="17318" xr:uid="{00000000-0005-0000-0000-00000C440000}"/>
    <cellStyle name="Normal 5 2 9 5 5" xfId="17319" xr:uid="{00000000-0005-0000-0000-00000D440000}"/>
    <cellStyle name="Normal 5 2 9 6" xfId="17320" xr:uid="{00000000-0005-0000-0000-00000E440000}"/>
    <cellStyle name="Normal 5 2 9 6 2" xfId="17321" xr:uid="{00000000-0005-0000-0000-00000F440000}"/>
    <cellStyle name="Normal 5 2 9 6 3" xfId="17322" xr:uid="{00000000-0005-0000-0000-000010440000}"/>
    <cellStyle name="Normal 5 2 9 7" xfId="17323" xr:uid="{00000000-0005-0000-0000-000011440000}"/>
    <cellStyle name="Normal 5 2 9 8" xfId="17324" xr:uid="{00000000-0005-0000-0000-000012440000}"/>
    <cellStyle name="Normal 5 2 9 9" xfId="17325" xr:uid="{00000000-0005-0000-0000-000013440000}"/>
    <cellStyle name="Normal 5 20" xfId="17326" xr:uid="{00000000-0005-0000-0000-000014440000}"/>
    <cellStyle name="Normal 5 20 2" xfId="17327" xr:uid="{00000000-0005-0000-0000-000015440000}"/>
    <cellStyle name="Normal 5 20 2 2" xfId="17328" xr:uid="{00000000-0005-0000-0000-000016440000}"/>
    <cellStyle name="Normal 5 20 2 2 2" xfId="17329" xr:uid="{00000000-0005-0000-0000-000017440000}"/>
    <cellStyle name="Normal 5 20 2 3" xfId="17330" xr:uid="{00000000-0005-0000-0000-000018440000}"/>
    <cellStyle name="Normal 5 20 3" xfId="17331" xr:uid="{00000000-0005-0000-0000-000019440000}"/>
    <cellStyle name="Normal 5 20 3 2" xfId="17332" xr:uid="{00000000-0005-0000-0000-00001A440000}"/>
    <cellStyle name="Normal 5 20 3 2 2" xfId="17333" xr:uid="{00000000-0005-0000-0000-00001B440000}"/>
    <cellStyle name="Normal 5 20 3 3" xfId="17334" xr:uid="{00000000-0005-0000-0000-00001C440000}"/>
    <cellStyle name="Normal 5 20 4" xfId="17335" xr:uid="{00000000-0005-0000-0000-00001D440000}"/>
    <cellStyle name="Normal 5 20 4 2" xfId="17336" xr:uid="{00000000-0005-0000-0000-00001E440000}"/>
    <cellStyle name="Normal 5 20 5" xfId="17337" xr:uid="{00000000-0005-0000-0000-00001F440000}"/>
    <cellStyle name="Normal 5 21" xfId="17338" xr:uid="{00000000-0005-0000-0000-000020440000}"/>
    <cellStyle name="Normal 5 21 2" xfId="17339" xr:uid="{00000000-0005-0000-0000-000021440000}"/>
    <cellStyle name="Normal 5 21 2 2" xfId="17340" xr:uid="{00000000-0005-0000-0000-000022440000}"/>
    <cellStyle name="Normal 5 21 2 2 2" xfId="17341" xr:uid="{00000000-0005-0000-0000-000023440000}"/>
    <cellStyle name="Normal 5 21 2 3" xfId="17342" xr:uid="{00000000-0005-0000-0000-000024440000}"/>
    <cellStyle name="Normal 5 21 3" xfId="17343" xr:uid="{00000000-0005-0000-0000-000025440000}"/>
    <cellStyle name="Normal 5 21 3 2" xfId="17344" xr:uid="{00000000-0005-0000-0000-000026440000}"/>
    <cellStyle name="Normal 5 21 3 2 2" xfId="17345" xr:uid="{00000000-0005-0000-0000-000027440000}"/>
    <cellStyle name="Normal 5 21 3 3" xfId="17346" xr:uid="{00000000-0005-0000-0000-000028440000}"/>
    <cellStyle name="Normal 5 21 4" xfId="17347" xr:uid="{00000000-0005-0000-0000-000029440000}"/>
    <cellStyle name="Normal 5 21 4 2" xfId="17348" xr:uid="{00000000-0005-0000-0000-00002A440000}"/>
    <cellStyle name="Normal 5 21 5" xfId="17349" xr:uid="{00000000-0005-0000-0000-00002B440000}"/>
    <cellStyle name="Normal 5 22" xfId="17350" xr:uid="{00000000-0005-0000-0000-00002C440000}"/>
    <cellStyle name="Normal 5 23" xfId="17351" xr:uid="{00000000-0005-0000-0000-00002D440000}"/>
    <cellStyle name="Normal 5 24" xfId="17352" xr:uid="{00000000-0005-0000-0000-00002E440000}"/>
    <cellStyle name="Normal 5 25" xfId="44" xr:uid="{00000000-0005-0000-0000-00002F440000}"/>
    <cellStyle name="Normal 5 26" xfId="17353" xr:uid="{00000000-0005-0000-0000-000030440000}"/>
    <cellStyle name="Normal 5 27" xfId="43884" xr:uid="{00000000-0005-0000-0000-000031440000}"/>
    <cellStyle name="Normal 5 28" xfId="43900" xr:uid="{00000000-0005-0000-0000-000032440000}"/>
    <cellStyle name="Normal 5 29" xfId="43902" xr:uid="{00000000-0005-0000-0000-000033440000}"/>
    <cellStyle name="Normal 5 29 2" xfId="43928" xr:uid="{00000000-0005-0000-0000-000034440000}"/>
    <cellStyle name="Normal 5 3" xfId="17354" xr:uid="{00000000-0005-0000-0000-000035440000}"/>
    <cellStyle name="Normal 5 3 10" xfId="17355" xr:uid="{00000000-0005-0000-0000-000036440000}"/>
    <cellStyle name="Normal 5 3 10 2" xfId="17356" xr:uid="{00000000-0005-0000-0000-000037440000}"/>
    <cellStyle name="Normal 5 3 10 2 2" xfId="17357" xr:uid="{00000000-0005-0000-0000-000038440000}"/>
    <cellStyle name="Normal 5 3 10 2 2 2" xfId="17358" xr:uid="{00000000-0005-0000-0000-000039440000}"/>
    <cellStyle name="Normal 5 3 10 2 3" xfId="17359" xr:uid="{00000000-0005-0000-0000-00003A440000}"/>
    <cellStyle name="Normal 5 3 10 3" xfId="17360" xr:uid="{00000000-0005-0000-0000-00003B440000}"/>
    <cellStyle name="Normal 5 3 10 3 2" xfId="17361" xr:uid="{00000000-0005-0000-0000-00003C440000}"/>
    <cellStyle name="Normal 5 3 10 3 2 2" xfId="17362" xr:uid="{00000000-0005-0000-0000-00003D440000}"/>
    <cellStyle name="Normal 5 3 10 3 3" xfId="17363" xr:uid="{00000000-0005-0000-0000-00003E440000}"/>
    <cellStyle name="Normal 5 3 10 4" xfId="17364" xr:uid="{00000000-0005-0000-0000-00003F440000}"/>
    <cellStyle name="Normal 5 3 10 4 2" xfId="17365" xr:uid="{00000000-0005-0000-0000-000040440000}"/>
    <cellStyle name="Normal 5 3 10 5" xfId="17366" xr:uid="{00000000-0005-0000-0000-000041440000}"/>
    <cellStyle name="Normal 5 3 11" xfId="17367" xr:uid="{00000000-0005-0000-0000-000042440000}"/>
    <cellStyle name="Normal 5 3 11 2" xfId="17368" xr:uid="{00000000-0005-0000-0000-000043440000}"/>
    <cellStyle name="Normal 5 3 11 2 2" xfId="17369" xr:uid="{00000000-0005-0000-0000-000044440000}"/>
    <cellStyle name="Normal 5 3 11 2 2 2" xfId="17370" xr:uid="{00000000-0005-0000-0000-000045440000}"/>
    <cellStyle name="Normal 5 3 11 2 3" xfId="17371" xr:uid="{00000000-0005-0000-0000-000046440000}"/>
    <cellStyle name="Normal 5 3 11 3" xfId="17372" xr:uid="{00000000-0005-0000-0000-000047440000}"/>
    <cellStyle name="Normal 5 3 11 3 2" xfId="17373" xr:uid="{00000000-0005-0000-0000-000048440000}"/>
    <cellStyle name="Normal 5 3 11 3 2 2" xfId="17374" xr:uid="{00000000-0005-0000-0000-000049440000}"/>
    <cellStyle name="Normal 5 3 11 3 3" xfId="17375" xr:uid="{00000000-0005-0000-0000-00004A440000}"/>
    <cellStyle name="Normal 5 3 11 4" xfId="17376" xr:uid="{00000000-0005-0000-0000-00004B440000}"/>
    <cellStyle name="Normal 5 3 11 4 2" xfId="17377" xr:uid="{00000000-0005-0000-0000-00004C440000}"/>
    <cellStyle name="Normal 5 3 11 5" xfId="17378" xr:uid="{00000000-0005-0000-0000-00004D440000}"/>
    <cellStyle name="Normal 5 3 12" xfId="17379" xr:uid="{00000000-0005-0000-0000-00004E440000}"/>
    <cellStyle name="Normal 5 3 12 2" xfId="17380" xr:uid="{00000000-0005-0000-0000-00004F440000}"/>
    <cellStyle name="Normal 5 3 12 2 2" xfId="17381" xr:uid="{00000000-0005-0000-0000-000050440000}"/>
    <cellStyle name="Normal 5 3 12 2 2 2" xfId="17382" xr:uid="{00000000-0005-0000-0000-000051440000}"/>
    <cellStyle name="Normal 5 3 12 2 3" xfId="17383" xr:uid="{00000000-0005-0000-0000-000052440000}"/>
    <cellStyle name="Normal 5 3 12 3" xfId="17384" xr:uid="{00000000-0005-0000-0000-000053440000}"/>
    <cellStyle name="Normal 5 3 12 3 2" xfId="17385" xr:uid="{00000000-0005-0000-0000-000054440000}"/>
    <cellStyle name="Normal 5 3 12 3 2 2" xfId="17386" xr:uid="{00000000-0005-0000-0000-000055440000}"/>
    <cellStyle name="Normal 5 3 12 3 3" xfId="17387" xr:uid="{00000000-0005-0000-0000-000056440000}"/>
    <cellStyle name="Normal 5 3 12 4" xfId="17388" xr:uid="{00000000-0005-0000-0000-000057440000}"/>
    <cellStyle name="Normal 5 3 12 4 2" xfId="17389" xr:uid="{00000000-0005-0000-0000-000058440000}"/>
    <cellStyle name="Normal 5 3 12 5" xfId="17390" xr:uid="{00000000-0005-0000-0000-000059440000}"/>
    <cellStyle name="Normal 5 3 13" xfId="17391" xr:uid="{00000000-0005-0000-0000-00005A440000}"/>
    <cellStyle name="Normal 5 3 13 2" xfId="17392" xr:uid="{00000000-0005-0000-0000-00005B440000}"/>
    <cellStyle name="Normal 5 3 13 2 2" xfId="17393" xr:uid="{00000000-0005-0000-0000-00005C440000}"/>
    <cellStyle name="Normal 5 3 13 2 2 2" xfId="17394" xr:uid="{00000000-0005-0000-0000-00005D440000}"/>
    <cellStyle name="Normal 5 3 13 2 3" xfId="17395" xr:uid="{00000000-0005-0000-0000-00005E440000}"/>
    <cellStyle name="Normal 5 3 13 3" xfId="17396" xr:uid="{00000000-0005-0000-0000-00005F440000}"/>
    <cellStyle name="Normal 5 3 13 3 2" xfId="17397" xr:uid="{00000000-0005-0000-0000-000060440000}"/>
    <cellStyle name="Normal 5 3 13 3 2 2" xfId="17398" xr:uid="{00000000-0005-0000-0000-000061440000}"/>
    <cellStyle name="Normal 5 3 13 3 3" xfId="17399" xr:uid="{00000000-0005-0000-0000-000062440000}"/>
    <cellStyle name="Normal 5 3 13 4" xfId="17400" xr:uid="{00000000-0005-0000-0000-000063440000}"/>
    <cellStyle name="Normal 5 3 13 4 2" xfId="17401" xr:uid="{00000000-0005-0000-0000-000064440000}"/>
    <cellStyle name="Normal 5 3 13 5" xfId="17402" xr:uid="{00000000-0005-0000-0000-000065440000}"/>
    <cellStyle name="Normal 5 3 14" xfId="17403" xr:uid="{00000000-0005-0000-0000-000066440000}"/>
    <cellStyle name="Normal 5 3 14 2" xfId="17404" xr:uid="{00000000-0005-0000-0000-000067440000}"/>
    <cellStyle name="Normal 5 3 14 2 2" xfId="17405" xr:uid="{00000000-0005-0000-0000-000068440000}"/>
    <cellStyle name="Normal 5 3 14 2 2 2" xfId="17406" xr:uid="{00000000-0005-0000-0000-000069440000}"/>
    <cellStyle name="Normal 5 3 14 2 3" xfId="17407" xr:uid="{00000000-0005-0000-0000-00006A440000}"/>
    <cellStyle name="Normal 5 3 14 3" xfId="17408" xr:uid="{00000000-0005-0000-0000-00006B440000}"/>
    <cellStyle name="Normal 5 3 14 3 2" xfId="17409" xr:uid="{00000000-0005-0000-0000-00006C440000}"/>
    <cellStyle name="Normal 5 3 14 3 2 2" xfId="17410" xr:uid="{00000000-0005-0000-0000-00006D440000}"/>
    <cellStyle name="Normal 5 3 14 3 3" xfId="17411" xr:uid="{00000000-0005-0000-0000-00006E440000}"/>
    <cellStyle name="Normal 5 3 14 4" xfId="17412" xr:uid="{00000000-0005-0000-0000-00006F440000}"/>
    <cellStyle name="Normal 5 3 14 4 2" xfId="17413" xr:uid="{00000000-0005-0000-0000-000070440000}"/>
    <cellStyle name="Normal 5 3 14 5" xfId="17414" xr:uid="{00000000-0005-0000-0000-000071440000}"/>
    <cellStyle name="Normal 5 3 15" xfId="17415" xr:uid="{00000000-0005-0000-0000-000072440000}"/>
    <cellStyle name="Normal 5 3 15 2" xfId="17416" xr:uid="{00000000-0005-0000-0000-000073440000}"/>
    <cellStyle name="Normal 5 3 15 2 2" xfId="17417" xr:uid="{00000000-0005-0000-0000-000074440000}"/>
    <cellStyle name="Normal 5 3 15 2 2 2" xfId="17418" xr:uid="{00000000-0005-0000-0000-000075440000}"/>
    <cellStyle name="Normal 5 3 15 2 3" xfId="17419" xr:uid="{00000000-0005-0000-0000-000076440000}"/>
    <cellStyle name="Normal 5 3 15 3" xfId="17420" xr:uid="{00000000-0005-0000-0000-000077440000}"/>
    <cellStyle name="Normal 5 3 15 3 2" xfId="17421" xr:uid="{00000000-0005-0000-0000-000078440000}"/>
    <cellStyle name="Normal 5 3 15 3 2 2" xfId="17422" xr:uid="{00000000-0005-0000-0000-000079440000}"/>
    <cellStyle name="Normal 5 3 15 3 3" xfId="17423" xr:uid="{00000000-0005-0000-0000-00007A440000}"/>
    <cellStyle name="Normal 5 3 15 4" xfId="17424" xr:uid="{00000000-0005-0000-0000-00007B440000}"/>
    <cellStyle name="Normal 5 3 15 4 2" xfId="17425" xr:uid="{00000000-0005-0000-0000-00007C440000}"/>
    <cellStyle name="Normal 5 3 15 5" xfId="17426" xr:uid="{00000000-0005-0000-0000-00007D440000}"/>
    <cellStyle name="Normal 5 3 16" xfId="17427" xr:uid="{00000000-0005-0000-0000-00007E440000}"/>
    <cellStyle name="Normal 5 3 16 2" xfId="17428" xr:uid="{00000000-0005-0000-0000-00007F440000}"/>
    <cellStyle name="Normal 5 3 16 2 2" xfId="17429" xr:uid="{00000000-0005-0000-0000-000080440000}"/>
    <cellStyle name="Normal 5 3 16 3" xfId="17430" xr:uid="{00000000-0005-0000-0000-000081440000}"/>
    <cellStyle name="Normal 5 3 17" xfId="17431" xr:uid="{00000000-0005-0000-0000-000082440000}"/>
    <cellStyle name="Normal 5 3 17 2" xfId="17432" xr:uid="{00000000-0005-0000-0000-000083440000}"/>
    <cellStyle name="Normal 5 3 17 2 2" xfId="17433" xr:uid="{00000000-0005-0000-0000-000084440000}"/>
    <cellStyle name="Normal 5 3 17 3" xfId="17434" xr:uid="{00000000-0005-0000-0000-000085440000}"/>
    <cellStyle name="Normal 5 3 18" xfId="17435" xr:uid="{00000000-0005-0000-0000-000086440000}"/>
    <cellStyle name="Normal 5 3 18 2" xfId="17436" xr:uid="{00000000-0005-0000-0000-000087440000}"/>
    <cellStyle name="Normal 5 3 19" xfId="17437" xr:uid="{00000000-0005-0000-0000-000088440000}"/>
    <cellStyle name="Normal 5 3 2" xfId="17438" xr:uid="{00000000-0005-0000-0000-000089440000}"/>
    <cellStyle name="Normal 5 3 2 2" xfId="17439" xr:uid="{00000000-0005-0000-0000-00008A440000}"/>
    <cellStyle name="Normal 5 3 2 2 2" xfId="17440" xr:uid="{00000000-0005-0000-0000-00008B440000}"/>
    <cellStyle name="Normal 5 3 2 2 2 2" xfId="17441" xr:uid="{00000000-0005-0000-0000-00008C440000}"/>
    <cellStyle name="Normal 5 3 2 2 3" xfId="17442" xr:uid="{00000000-0005-0000-0000-00008D440000}"/>
    <cellStyle name="Normal 5 3 2 2 4" xfId="17443" xr:uid="{00000000-0005-0000-0000-00008E440000}"/>
    <cellStyle name="Normal 5 3 2 3" xfId="17444" xr:uid="{00000000-0005-0000-0000-00008F440000}"/>
    <cellStyle name="Normal 5 3 2 3 2" xfId="17445" xr:uid="{00000000-0005-0000-0000-000090440000}"/>
    <cellStyle name="Normal 5 3 2 3 2 2" xfId="17446" xr:uid="{00000000-0005-0000-0000-000091440000}"/>
    <cellStyle name="Normal 5 3 2 3 3" xfId="17447" xr:uid="{00000000-0005-0000-0000-000092440000}"/>
    <cellStyle name="Normal 5 3 2 3 4" xfId="17448" xr:uid="{00000000-0005-0000-0000-000093440000}"/>
    <cellStyle name="Normal 5 3 2 4" xfId="17449" xr:uid="{00000000-0005-0000-0000-000094440000}"/>
    <cellStyle name="Normal 5 3 2 4 2" xfId="17450" xr:uid="{00000000-0005-0000-0000-000095440000}"/>
    <cellStyle name="Normal 5 3 2 4 3" xfId="17451" xr:uid="{00000000-0005-0000-0000-000096440000}"/>
    <cellStyle name="Normal 5 3 2 5" xfId="17452" xr:uid="{00000000-0005-0000-0000-000097440000}"/>
    <cellStyle name="Normal 5 3 2 6" xfId="17453" xr:uid="{00000000-0005-0000-0000-000098440000}"/>
    <cellStyle name="Normal 5 3 20" xfId="17454" xr:uid="{00000000-0005-0000-0000-000099440000}"/>
    <cellStyle name="Normal 5 3 3" xfId="17455" xr:uid="{00000000-0005-0000-0000-00009A440000}"/>
    <cellStyle name="Normal 5 3 3 2" xfId="17456" xr:uid="{00000000-0005-0000-0000-00009B440000}"/>
    <cellStyle name="Normal 5 3 3 2 2" xfId="17457" xr:uid="{00000000-0005-0000-0000-00009C440000}"/>
    <cellStyle name="Normal 5 3 3 2 2 2" xfId="17458" xr:uid="{00000000-0005-0000-0000-00009D440000}"/>
    <cellStyle name="Normal 5 3 3 2 3" xfId="17459" xr:uid="{00000000-0005-0000-0000-00009E440000}"/>
    <cellStyle name="Normal 5 3 3 3" xfId="17460" xr:uid="{00000000-0005-0000-0000-00009F440000}"/>
    <cellStyle name="Normal 5 3 3 3 2" xfId="17461" xr:uid="{00000000-0005-0000-0000-0000A0440000}"/>
    <cellStyle name="Normal 5 3 3 3 2 2" xfId="17462" xr:uid="{00000000-0005-0000-0000-0000A1440000}"/>
    <cellStyle name="Normal 5 3 3 3 3" xfId="17463" xr:uid="{00000000-0005-0000-0000-0000A2440000}"/>
    <cellStyle name="Normal 5 3 3 4" xfId="17464" xr:uid="{00000000-0005-0000-0000-0000A3440000}"/>
    <cellStyle name="Normal 5 3 3 4 2" xfId="17465" xr:uid="{00000000-0005-0000-0000-0000A4440000}"/>
    <cellStyle name="Normal 5 3 3 5" xfId="17466" xr:uid="{00000000-0005-0000-0000-0000A5440000}"/>
    <cellStyle name="Normal 5 3 3 6" xfId="17467" xr:uid="{00000000-0005-0000-0000-0000A6440000}"/>
    <cellStyle name="Normal 5 3 4" xfId="17468" xr:uid="{00000000-0005-0000-0000-0000A7440000}"/>
    <cellStyle name="Normal 5 3 4 2" xfId="17469" xr:uid="{00000000-0005-0000-0000-0000A8440000}"/>
    <cellStyle name="Normal 5 3 4 2 2" xfId="17470" xr:uid="{00000000-0005-0000-0000-0000A9440000}"/>
    <cellStyle name="Normal 5 3 4 2 2 2" xfId="17471" xr:uid="{00000000-0005-0000-0000-0000AA440000}"/>
    <cellStyle name="Normal 5 3 4 2 3" xfId="17472" xr:uid="{00000000-0005-0000-0000-0000AB440000}"/>
    <cellStyle name="Normal 5 3 4 3" xfId="17473" xr:uid="{00000000-0005-0000-0000-0000AC440000}"/>
    <cellStyle name="Normal 5 3 4 3 2" xfId="17474" xr:uid="{00000000-0005-0000-0000-0000AD440000}"/>
    <cellStyle name="Normal 5 3 4 3 2 2" xfId="17475" xr:uid="{00000000-0005-0000-0000-0000AE440000}"/>
    <cellStyle name="Normal 5 3 4 3 3" xfId="17476" xr:uid="{00000000-0005-0000-0000-0000AF440000}"/>
    <cellStyle name="Normal 5 3 4 4" xfId="17477" xr:uid="{00000000-0005-0000-0000-0000B0440000}"/>
    <cellStyle name="Normal 5 3 4 4 2" xfId="17478" xr:uid="{00000000-0005-0000-0000-0000B1440000}"/>
    <cellStyle name="Normal 5 3 4 5" xfId="17479" xr:uid="{00000000-0005-0000-0000-0000B2440000}"/>
    <cellStyle name="Normal 5 3 5" xfId="17480" xr:uid="{00000000-0005-0000-0000-0000B3440000}"/>
    <cellStyle name="Normal 5 3 5 2" xfId="17481" xr:uid="{00000000-0005-0000-0000-0000B4440000}"/>
    <cellStyle name="Normal 5 3 5 2 2" xfId="17482" xr:uid="{00000000-0005-0000-0000-0000B5440000}"/>
    <cellStyle name="Normal 5 3 5 2 2 2" xfId="17483" xr:uid="{00000000-0005-0000-0000-0000B6440000}"/>
    <cellStyle name="Normal 5 3 5 2 3" xfId="17484" xr:uid="{00000000-0005-0000-0000-0000B7440000}"/>
    <cellStyle name="Normal 5 3 5 3" xfId="17485" xr:uid="{00000000-0005-0000-0000-0000B8440000}"/>
    <cellStyle name="Normal 5 3 5 3 2" xfId="17486" xr:uid="{00000000-0005-0000-0000-0000B9440000}"/>
    <cellStyle name="Normal 5 3 5 3 2 2" xfId="17487" xr:uid="{00000000-0005-0000-0000-0000BA440000}"/>
    <cellStyle name="Normal 5 3 5 3 3" xfId="17488" xr:uid="{00000000-0005-0000-0000-0000BB440000}"/>
    <cellStyle name="Normal 5 3 5 4" xfId="17489" xr:uid="{00000000-0005-0000-0000-0000BC440000}"/>
    <cellStyle name="Normal 5 3 5 4 2" xfId="17490" xr:uid="{00000000-0005-0000-0000-0000BD440000}"/>
    <cellStyle name="Normal 5 3 5 5" xfId="17491" xr:uid="{00000000-0005-0000-0000-0000BE440000}"/>
    <cellStyle name="Normal 5 3 6" xfId="17492" xr:uid="{00000000-0005-0000-0000-0000BF440000}"/>
    <cellStyle name="Normal 5 3 6 2" xfId="17493" xr:uid="{00000000-0005-0000-0000-0000C0440000}"/>
    <cellStyle name="Normal 5 3 6 2 2" xfId="17494" xr:uid="{00000000-0005-0000-0000-0000C1440000}"/>
    <cellStyle name="Normal 5 3 6 2 2 2" xfId="17495" xr:uid="{00000000-0005-0000-0000-0000C2440000}"/>
    <cellStyle name="Normal 5 3 6 2 3" xfId="17496" xr:uid="{00000000-0005-0000-0000-0000C3440000}"/>
    <cellStyle name="Normal 5 3 6 3" xfId="17497" xr:uid="{00000000-0005-0000-0000-0000C4440000}"/>
    <cellStyle name="Normal 5 3 6 3 2" xfId="17498" xr:uid="{00000000-0005-0000-0000-0000C5440000}"/>
    <cellStyle name="Normal 5 3 6 3 2 2" xfId="17499" xr:uid="{00000000-0005-0000-0000-0000C6440000}"/>
    <cellStyle name="Normal 5 3 6 3 3" xfId="17500" xr:uid="{00000000-0005-0000-0000-0000C7440000}"/>
    <cellStyle name="Normal 5 3 6 4" xfId="17501" xr:uid="{00000000-0005-0000-0000-0000C8440000}"/>
    <cellStyle name="Normal 5 3 6 4 2" xfId="17502" xr:uid="{00000000-0005-0000-0000-0000C9440000}"/>
    <cellStyle name="Normal 5 3 6 5" xfId="17503" xr:uid="{00000000-0005-0000-0000-0000CA440000}"/>
    <cellStyle name="Normal 5 3 7" xfId="17504" xr:uid="{00000000-0005-0000-0000-0000CB440000}"/>
    <cellStyle name="Normal 5 3 7 2" xfId="17505" xr:uid="{00000000-0005-0000-0000-0000CC440000}"/>
    <cellStyle name="Normal 5 3 7 2 2" xfId="17506" xr:uid="{00000000-0005-0000-0000-0000CD440000}"/>
    <cellStyle name="Normal 5 3 7 2 2 2" xfId="17507" xr:uid="{00000000-0005-0000-0000-0000CE440000}"/>
    <cellStyle name="Normal 5 3 7 2 3" xfId="17508" xr:uid="{00000000-0005-0000-0000-0000CF440000}"/>
    <cellStyle name="Normal 5 3 7 3" xfId="17509" xr:uid="{00000000-0005-0000-0000-0000D0440000}"/>
    <cellStyle name="Normal 5 3 7 3 2" xfId="17510" xr:uid="{00000000-0005-0000-0000-0000D1440000}"/>
    <cellStyle name="Normal 5 3 7 3 2 2" xfId="17511" xr:uid="{00000000-0005-0000-0000-0000D2440000}"/>
    <cellStyle name="Normal 5 3 7 3 3" xfId="17512" xr:uid="{00000000-0005-0000-0000-0000D3440000}"/>
    <cellStyle name="Normal 5 3 7 4" xfId="17513" xr:uid="{00000000-0005-0000-0000-0000D4440000}"/>
    <cellStyle name="Normal 5 3 7 4 2" xfId="17514" xr:uid="{00000000-0005-0000-0000-0000D5440000}"/>
    <cellStyle name="Normal 5 3 7 5" xfId="17515" xr:uid="{00000000-0005-0000-0000-0000D6440000}"/>
    <cellStyle name="Normal 5 3 8" xfId="17516" xr:uid="{00000000-0005-0000-0000-0000D7440000}"/>
    <cellStyle name="Normal 5 3 8 2" xfId="17517" xr:uid="{00000000-0005-0000-0000-0000D8440000}"/>
    <cellStyle name="Normal 5 3 8 2 2" xfId="17518" xr:uid="{00000000-0005-0000-0000-0000D9440000}"/>
    <cellStyle name="Normal 5 3 8 2 2 2" xfId="17519" xr:uid="{00000000-0005-0000-0000-0000DA440000}"/>
    <cellStyle name="Normal 5 3 8 2 3" xfId="17520" xr:uid="{00000000-0005-0000-0000-0000DB440000}"/>
    <cellStyle name="Normal 5 3 8 3" xfId="17521" xr:uid="{00000000-0005-0000-0000-0000DC440000}"/>
    <cellStyle name="Normal 5 3 8 3 2" xfId="17522" xr:uid="{00000000-0005-0000-0000-0000DD440000}"/>
    <cellStyle name="Normal 5 3 8 3 2 2" xfId="17523" xr:uid="{00000000-0005-0000-0000-0000DE440000}"/>
    <cellStyle name="Normal 5 3 8 3 3" xfId="17524" xr:uid="{00000000-0005-0000-0000-0000DF440000}"/>
    <cellStyle name="Normal 5 3 8 4" xfId="17525" xr:uid="{00000000-0005-0000-0000-0000E0440000}"/>
    <cellStyle name="Normal 5 3 8 4 2" xfId="17526" xr:uid="{00000000-0005-0000-0000-0000E1440000}"/>
    <cellStyle name="Normal 5 3 8 5" xfId="17527" xr:uid="{00000000-0005-0000-0000-0000E2440000}"/>
    <cellStyle name="Normal 5 3 9" xfId="17528" xr:uid="{00000000-0005-0000-0000-0000E3440000}"/>
    <cellStyle name="Normal 5 3 9 2" xfId="17529" xr:uid="{00000000-0005-0000-0000-0000E4440000}"/>
    <cellStyle name="Normal 5 3 9 2 2" xfId="17530" xr:uid="{00000000-0005-0000-0000-0000E5440000}"/>
    <cellStyle name="Normal 5 3 9 2 2 2" xfId="17531" xr:uid="{00000000-0005-0000-0000-0000E6440000}"/>
    <cellStyle name="Normal 5 3 9 2 3" xfId="17532" xr:uid="{00000000-0005-0000-0000-0000E7440000}"/>
    <cellStyle name="Normal 5 3 9 3" xfId="17533" xr:uid="{00000000-0005-0000-0000-0000E8440000}"/>
    <cellStyle name="Normal 5 3 9 3 2" xfId="17534" xr:uid="{00000000-0005-0000-0000-0000E9440000}"/>
    <cellStyle name="Normal 5 3 9 3 2 2" xfId="17535" xr:uid="{00000000-0005-0000-0000-0000EA440000}"/>
    <cellStyle name="Normal 5 3 9 3 3" xfId="17536" xr:uid="{00000000-0005-0000-0000-0000EB440000}"/>
    <cellStyle name="Normal 5 3 9 4" xfId="17537" xr:uid="{00000000-0005-0000-0000-0000EC440000}"/>
    <cellStyle name="Normal 5 3 9 4 2" xfId="17538" xr:uid="{00000000-0005-0000-0000-0000ED440000}"/>
    <cellStyle name="Normal 5 3 9 5" xfId="17539" xr:uid="{00000000-0005-0000-0000-0000EE440000}"/>
    <cellStyle name="Normal 5 30" xfId="43927" xr:uid="{00000000-0005-0000-0000-0000EF440000}"/>
    <cellStyle name="Normal 5 4" xfId="17540" xr:uid="{00000000-0005-0000-0000-0000F0440000}"/>
    <cellStyle name="Normal 5 4 10" xfId="17541" xr:uid="{00000000-0005-0000-0000-0000F1440000}"/>
    <cellStyle name="Normal 5 4 10 2" xfId="17542" xr:uid="{00000000-0005-0000-0000-0000F2440000}"/>
    <cellStyle name="Normal 5 4 10 2 2" xfId="17543" xr:uid="{00000000-0005-0000-0000-0000F3440000}"/>
    <cellStyle name="Normal 5 4 10 2 2 2" xfId="17544" xr:uid="{00000000-0005-0000-0000-0000F4440000}"/>
    <cellStyle name="Normal 5 4 10 2 3" xfId="17545" xr:uid="{00000000-0005-0000-0000-0000F5440000}"/>
    <cellStyle name="Normal 5 4 10 3" xfId="17546" xr:uid="{00000000-0005-0000-0000-0000F6440000}"/>
    <cellStyle name="Normal 5 4 10 3 2" xfId="17547" xr:uid="{00000000-0005-0000-0000-0000F7440000}"/>
    <cellStyle name="Normal 5 4 10 3 2 2" xfId="17548" xr:uid="{00000000-0005-0000-0000-0000F8440000}"/>
    <cellStyle name="Normal 5 4 10 3 3" xfId="17549" xr:uid="{00000000-0005-0000-0000-0000F9440000}"/>
    <cellStyle name="Normal 5 4 10 4" xfId="17550" xr:uid="{00000000-0005-0000-0000-0000FA440000}"/>
    <cellStyle name="Normal 5 4 10 4 2" xfId="17551" xr:uid="{00000000-0005-0000-0000-0000FB440000}"/>
    <cellStyle name="Normal 5 4 10 5" xfId="17552" xr:uid="{00000000-0005-0000-0000-0000FC440000}"/>
    <cellStyle name="Normal 5 4 11" xfId="17553" xr:uid="{00000000-0005-0000-0000-0000FD440000}"/>
    <cellStyle name="Normal 5 4 11 2" xfId="17554" xr:uid="{00000000-0005-0000-0000-0000FE440000}"/>
    <cellStyle name="Normal 5 4 11 2 2" xfId="17555" xr:uid="{00000000-0005-0000-0000-0000FF440000}"/>
    <cellStyle name="Normal 5 4 11 2 2 2" xfId="17556" xr:uid="{00000000-0005-0000-0000-000000450000}"/>
    <cellStyle name="Normal 5 4 11 2 3" xfId="17557" xr:uid="{00000000-0005-0000-0000-000001450000}"/>
    <cellStyle name="Normal 5 4 11 3" xfId="17558" xr:uid="{00000000-0005-0000-0000-000002450000}"/>
    <cellStyle name="Normal 5 4 11 3 2" xfId="17559" xr:uid="{00000000-0005-0000-0000-000003450000}"/>
    <cellStyle name="Normal 5 4 11 3 2 2" xfId="17560" xr:uid="{00000000-0005-0000-0000-000004450000}"/>
    <cellStyle name="Normal 5 4 11 3 3" xfId="17561" xr:uid="{00000000-0005-0000-0000-000005450000}"/>
    <cellStyle name="Normal 5 4 11 4" xfId="17562" xr:uid="{00000000-0005-0000-0000-000006450000}"/>
    <cellStyle name="Normal 5 4 11 4 2" xfId="17563" xr:uid="{00000000-0005-0000-0000-000007450000}"/>
    <cellStyle name="Normal 5 4 11 5" xfId="17564" xr:uid="{00000000-0005-0000-0000-000008450000}"/>
    <cellStyle name="Normal 5 4 12" xfId="17565" xr:uid="{00000000-0005-0000-0000-000009450000}"/>
    <cellStyle name="Normal 5 4 12 2" xfId="17566" xr:uid="{00000000-0005-0000-0000-00000A450000}"/>
    <cellStyle name="Normal 5 4 12 2 2" xfId="17567" xr:uid="{00000000-0005-0000-0000-00000B450000}"/>
    <cellStyle name="Normal 5 4 12 2 2 2" xfId="17568" xr:uid="{00000000-0005-0000-0000-00000C450000}"/>
    <cellStyle name="Normal 5 4 12 2 3" xfId="17569" xr:uid="{00000000-0005-0000-0000-00000D450000}"/>
    <cellStyle name="Normal 5 4 12 3" xfId="17570" xr:uid="{00000000-0005-0000-0000-00000E450000}"/>
    <cellStyle name="Normal 5 4 12 3 2" xfId="17571" xr:uid="{00000000-0005-0000-0000-00000F450000}"/>
    <cellStyle name="Normal 5 4 12 3 2 2" xfId="17572" xr:uid="{00000000-0005-0000-0000-000010450000}"/>
    <cellStyle name="Normal 5 4 12 3 3" xfId="17573" xr:uid="{00000000-0005-0000-0000-000011450000}"/>
    <cellStyle name="Normal 5 4 12 4" xfId="17574" xr:uid="{00000000-0005-0000-0000-000012450000}"/>
    <cellStyle name="Normal 5 4 12 4 2" xfId="17575" xr:uid="{00000000-0005-0000-0000-000013450000}"/>
    <cellStyle name="Normal 5 4 12 5" xfId="17576" xr:uid="{00000000-0005-0000-0000-000014450000}"/>
    <cellStyle name="Normal 5 4 13" xfId="17577" xr:uid="{00000000-0005-0000-0000-000015450000}"/>
    <cellStyle name="Normal 5 4 13 2" xfId="17578" xr:uid="{00000000-0005-0000-0000-000016450000}"/>
    <cellStyle name="Normal 5 4 13 2 2" xfId="17579" xr:uid="{00000000-0005-0000-0000-000017450000}"/>
    <cellStyle name="Normal 5 4 13 2 2 2" xfId="17580" xr:uid="{00000000-0005-0000-0000-000018450000}"/>
    <cellStyle name="Normal 5 4 13 2 3" xfId="17581" xr:uid="{00000000-0005-0000-0000-000019450000}"/>
    <cellStyle name="Normal 5 4 13 3" xfId="17582" xr:uid="{00000000-0005-0000-0000-00001A450000}"/>
    <cellStyle name="Normal 5 4 13 3 2" xfId="17583" xr:uid="{00000000-0005-0000-0000-00001B450000}"/>
    <cellStyle name="Normal 5 4 13 3 2 2" xfId="17584" xr:uid="{00000000-0005-0000-0000-00001C450000}"/>
    <cellStyle name="Normal 5 4 13 3 3" xfId="17585" xr:uid="{00000000-0005-0000-0000-00001D450000}"/>
    <cellStyle name="Normal 5 4 13 4" xfId="17586" xr:uid="{00000000-0005-0000-0000-00001E450000}"/>
    <cellStyle name="Normal 5 4 13 4 2" xfId="17587" xr:uid="{00000000-0005-0000-0000-00001F450000}"/>
    <cellStyle name="Normal 5 4 13 5" xfId="17588" xr:uid="{00000000-0005-0000-0000-000020450000}"/>
    <cellStyle name="Normal 5 4 14" xfId="17589" xr:uid="{00000000-0005-0000-0000-000021450000}"/>
    <cellStyle name="Normal 5 4 14 2" xfId="17590" xr:uid="{00000000-0005-0000-0000-000022450000}"/>
    <cellStyle name="Normal 5 4 14 2 2" xfId="17591" xr:uid="{00000000-0005-0000-0000-000023450000}"/>
    <cellStyle name="Normal 5 4 14 2 2 2" xfId="17592" xr:uid="{00000000-0005-0000-0000-000024450000}"/>
    <cellStyle name="Normal 5 4 14 2 3" xfId="17593" xr:uid="{00000000-0005-0000-0000-000025450000}"/>
    <cellStyle name="Normal 5 4 14 3" xfId="17594" xr:uid="{00000000-0005-0000-0000-000026450000}"/>
    <cellStyle name="Normal 5 4 14 3 2" xfId="17595" xr:uid="{00000000-0005-0000-0000-000027450000}"/>
    <cellStyle name="Normal 5 4 14 3 2 2" xfId="17596" xr:uid="{00000000-0005-0000-0000-000028450000}"/>
    <cellStyle name="Normal 5 4 14 3 3" xfId="17597" xr:uid="{00000000-0005-0000-0000-000029450000}"/>
    <cellStyle name="Normal 5 4 14 4" xfId="17598" xr:uid="{00000000-0005-0000-0000-00002A450000}"/>
    <cellStyle name="Normal 5 4 14 4 2" xfId="17599" xr:uid="{00000000-0005-0000-0000-00002B450000}"/>
    <cellStyle name="Normal 5 4 14 5" xfId="17600" xr:uid="{00000000-0005-0000-0000-00002C450000}"/>
    <cellStyle name="Normal 5 4 15" xfId="17601" xr:uid="{00000000-0005-0000-0000-00002D450000}"/>
    <cellStyle name="Normal 5 4 15 2" xfId="17602" xr:uid="{00000000-0005-0000-0000-00002E450000}"/>
    <cellStyle name="Normal 5 4 15 2 2" xfId="17603" xr:uid="{00000000-0005-0000-0000-00002F450000}"/>
    <cellStyle name="Normal 5 4 15 2 2 2" xfId="17604" xr:uid="{00000000-0005-0000-0000-000030450000}"/>
    <cellStyle name="Normal 5 4 15 2 3" xfId="17605" xr:uid="{00000000-0005-0000-0000-000031450000}"/>
    <cellStyle name="Normal 5 4 15 3" xfId="17606" xr:uid="{00000000-0005-0000-0000-000032450000}"/>
    <cellStyle name="Normal 5 4 15 3 2" xfId="17607" xr:uid="{00000000-0005-0000-0000-000033450000}"/>
    <cellStyle name="Normal 5 4 15 3 2 2" xfId="17608" xr:uid="{00000000-0005-0000-0000-000034450000}"/>
    <cellStyle name="Normal 5 4 15 3 3" xfId="17609" xr:uid="{00000000-0005-0000-0000-000035450000}"/>
    <cellStyle name="Normal 5 4 15 4" xfId="17610" xr:uid="{00000000-0005-0000-0000-000036450000}"/>
    <cellStyle name="Normal 5 4 15 4 2" xfId="17611" xr:uid="{00000000-0005-0000-0000-000037450000}"/>
    <cellStyle name="Normal 5 4 15 5" xfId="17612" xr:uid="{00000000-0005-0000-0000-000038450000}"/>
    <cellStyle name="Normal 5 4 16" xfId="17613" xr:uid="{00000000-0005-0000-0000-000039450000}"/>
    <cellStyle name="Normal 5 4 16 2" xfId="17614" xr:uid="{00000000-0005-0000-0000-00003A450000}"/>
    <cellStyle name="Normal 5 4 16 2 2" xfId="17615" xr:uid="{00000000-0005-0000-0000-00003B450000}"/>
    <cellStyle name="Normal 5 4 16 3" xfId="17616" xr:uid="{00000000-0005-0000-0000-00003C450000}"/>
    <cellStyle name="Normal 5 4 17" xfId="17617" xr:uid="{00000000-0005-0000-0000-00003D450000}"/>
    <cellStyle name="Normal 5 4 17 2" xfId="17618" xr:uid="{00000000-0005-0000-0000-00003E450000}"/>
    <cellStyle name="Normal 5 4 17 2 2" xfId="17619" xr:uid="{00000000-0005-0000-0000-00003F450000}"/>
    <cellStyle name="Normal 5 4 17 3" xfId="17620" xr:uid="{00000000-0005-0000-0000-000040450000}"/>
    <cellStyle name="Normal 5 4 18" xfId="17621" xr:uid="{00000000-0005-0000-0000-000041450000}"/>
    <cellStyle name="Normal 5 4 18 2" xfId="17622" xr:uid="{00000000-0005-0000-0000-000042450000}"/>
    <cellStyle name="Normal 5 4 19" xfId="17623" xr:uid="{00000000-0005-0000-0000-000043450000}"/>
    <cellStyle name="Normal 5 4 2" xfId="17624" xr:uid="{00000000-0005-0000-0000-000044450000}"/>
    <cellStyle name="Normal 5 4 2 2" xfId="17625" xr:uid="{00000000-0005-0000-0000-000045450000}"/>
    <cellStyle name="Normal 5 4 2 2 2" xfId="17626" xr:uid="{00000000-0005-0000-0000-000046450000}"/>
    <cellStyle name="Normal 5 4 2 2 2 2" xfId="17627" xr:uid="{00000000-0005-0000-0000-000047450000}"/>
    <cellStyle name="Normal 5 4 2 2 3" xfId="17628" xr:uid="{00000000-0005-0000-0000-000048450000}"/>
    <cellStyle name="Normal 5 4 2 3" xfId="17629" xr:uid="{00000000-0005-0000-0000-000049450000}"/>
    <cellStyle name="Normal 5 4 2 3 2" xfId="17630" xr:uid="{00000000-0005-0000-0000-00004A450000}"/>
    <cellStyle name="Normal 5 4 2 3 2 2" xfId="17631" xr:uid="{00000000-0005-0000-0000-00004B450000}"/>
    <cellStyle name="Normal 5 4 2 3 3" xfId="17632" xr:uid="{00000000-0005-0000-0000-00004C450000}"/>
    <cellStyle name="Normal 5 4 2 4" xfId="17633" xr:uid="{00000000-0005-0000-0000-00004D450000}"/>
    <cellStyle name="Normal 5 4 2 4 2" xfId="17634" xr:uid="{00000000-0005-0000-0000-00004E450000}"/>
    <cellStyle name="Normal 5 4 2 5" xfId="17635" xr:uid="{00000000-0005-0000-0000-00004F450000}"/>
    <cellStyle name="Normal 5 4 2 6" xfId="17636" xr:uid="{00000000-0005-0000-0000-000050450000}"/>
    <cellStyle name="Normal 5 4 20" xfId="17637" xr:uid="{00000000-0005-0000-0000-000051450000}"/>
    <cellStyle name="Normal 5 4 21" xfId="43996" xr:uid="{00000000-0005-0000-0000-000052450000}"/>
    <cellStyle name="Normal 5 4 3" xfId="17638" xr:uid="{00000000-0005-0000-0000-000053450000}"/>
    <cellStyle name="Normal 5 4 3 2" xfId="17639" xr:uid="{00000000-0005-0000-0000-000054450000}"/>
    <cellStyle name="Normal 5 4 3 2 2" xfId="17640" xr:uid="{00000000-0005-0000-0000-000055450000}"/>
    <cellStyle name="Normal 5 4 3 2 2 2" xfId="17641" xr:uid="{00000000-0005-0000-0000-000056450000}"/>
    <cellStyle name="Normal 5 4 3 2 2 2 2" xfId="17642" xr:uid="{00000000-0005-0000-0000-000057450000}"/>
    <cellStyle name="Normal 5 4 3 2 2 3" xfId="17643" xr:uid="{00000000-0005-0000-0000-000058450000}"/>
    <cellStyle name="Normal 5 4 3 2 2 4" xfId="17644" xr:uid="{00000000-0005-0000-0000-000059450000}"/>
    <cellStyle name="Normal 5 4 3 2 3" xfId="17645" xr:uid="{00000000-0005-0000-0000-00005A450000}"/>
    <cellStyle name="Normal 5 4 3 2 3 2" xfId="17646" xr:uid="{00000000-0005-0000-0000-00005B450000}"/>
    <cellStyle name="Normal 5 4 3 2 4" xfId="17647" xr:uid="{00000000-0005-0000-0000-00005C450000}"/>
    <cellStyle name="Normal 5 4 3 2 5" xfId="17648" xr:uid="{00000000-0005-0000-0000-00005D450000}"/>
    <cellStyle name="Normal 5 4 3 3" xfId="17649" xr:uid="{00000000-0005-0000-0000-00005E450000}"/>
    <cellStyle name="Normal 5 4 3 3 2" xfId="17650" xr:uid="{00000000-0005-0000-0000-00005F450000}"/>
    <cellStyle name="Normal 5 4 3 3 2 2" xfId="17651" xr:uid="{00000000-0005-0000-0000-000060450000}"/>
    <cellStyle name="Normal 5 4 3 3 2 2 2" xfId="17652" xr:uid="{00000000-0005-0000-0000-000061450000}"/>
    <cellStyle name="Normal 5 4 3 3 2 3" xfId="17653" xr:uid="{00000000-0005-0000-0000-000062450000}"/>
    <cellStyle name="Normal 5 4 3 3 2 4" xfId="17654" xr:uid="{00000000-0005-0000-0000-000063450000}"/>
    <cellStyle name="Normal 5 4 3 3 3" xfId="17655" xr:uid="{00000000-0005-0000-0000-000064450000}"/>
    <cellStyle name="Normal 5 4 3 3 3 2" xfId="17656" xr:uid="{00000000-0005-0000-0000-000065450000}"/>
    <cellStyle name="Normal 5 4 3 3 4" xfId="17657" xr:uid="{00000000-0005-0000-0000-000066450000}"/>
    <cellStyle name="Normal 5 4 3 3 5" xfId="17658" xr:uid="{00000000-0005-0000-0000-000067450000}"/>
    <cellStyle name="Normal 5 4 3 4" xfId="17659" xr:uid="{00000000-0005-0000-0000-000068450000}"/>
    <cellStyle name="Normal 5 4 3 4 2" xfId="17660" xr:uid="{00000000-0005-0000-0000-000069450000}"/>
    <cellStyle name="Normal 5 4 3 4 2 2" xfId="17661" xr:uid="{00000000-0005-0000-0000-00006A450000}"/>
    <cellStyle name="Normal 5 4 3 4 2 3" xfId="17662" xr:uid="{00000000-0005-0000-0000-00006B450000}"/>
    <cellStyle name="Normal 5 4 3 4 2 4" xfId="17663" xr:uid="{00000000-0005-0000-0000-00006C450000}"/>
    <cellStyle name="Normal 5 4 3 4 3" xfId="17664" xr:uid="{00000000-0005-0000-0000-00006D450000}"/>
    <cellStyle name="Normal 5 4 3 4 4" xfId="17665" xr:uid="{00000000-0005-0000-0000-00006E450000}"/>
    <cellStyle name="Normal 5 4 3 4 5" xfId="17666" xr:uid="{00000000-0005-0000-0000-00006F450000}"/>
    <cellStyle name="Normal 5 4 3 5" xfId="17667" xr:uid="{00000000-0005-0000-0000-000070450000}"/>
    <cellStyle name="Normal 5 4 3 5 2" xfId="17668" xr:uid="{00000000-0005-0000-0000-000071450000}"/>
    <cellStyle name="Normal 5 4 3 5 3" xfId="17669" xr:uid="{00000000-0005-0000-0000-000072450000}"/>
    <cellStyle name="Normal 5 4 3 5 4" xfId="17670" xr:uid="{00000000-0005-0000-0000-000073450000}"/>
    <cellStyle name="Normal 5 4 3 6" xfId="17671" xr:uid="{00000000-0005-0000-0000-000074450000}"/>
    <cellStyle name="Normal 5 4 3 7" xfId="17672" xr:uid="{00000000-0005-0000-0000-000075450000}"/>
    <cellStyle name="Normal 5 4 3 8" xfId="17673" xr:uid="{00000000-0005-0000-0000-000076450000}"/>
    <cellStyle name="Normal 5 4 4" xfId="17674" xr:uid="{00000000-0005-0000-0000-000077450000}"/>
    <cellStyle name="Normal 5 4 4 2" xfId="17675" xr:uid="{00000000-0005-0000-0000-000078450000}"/>
    <cellStyle name="Normal 5 4 4 2 2" xfId="17676" xr:uid="{00000000-0005-0000-0000-000079450000}"/>
    <cellStyle name="Normal 5 4 4 2 2 2" xfId="17677" xr:uid="{00000000-0005-0000-0000-00007A450000}"/>
    <cellStyle name="Normal 5 4 4 2 3" xfId="17678" xr:uid="{00000000-0005-0000-0000-00007B450000}"/>
    <cellStyle name="Normal 5 4 4 3" xfId="17679" xr:uid="{00000000-0005-0000-0000-00007C450000}"/>
    <cellStyle name="Normal 5 4 4 3 2" xfId="17680" xr:uid="{00000000-0005-0000-0000-00007D450000}"/>
    <cellStyle name="Normal 5 4 4 3 2 2" xfId="17681" xr:uid="{00000000-0005-0000-0000-00007E450000}"/>
    <cellStyle name="Normal 5 4 4 3 3" xfId="17682" xr:uid="{00000000-0005-0000-0000-00007F450000}"/>
    <cellStyle name="Normal 5 4 4 4" xfId="17683" xr:uid="{00000000-0005-0000-0000-000080450000}"/>
    <cellStyle name="Normal 5 4 4 4 2" xfId="17684" xr:uid="{00000000-0005-0000-0000-000081450000}"/>
    <cellStyle name="Normal 5 4 4 5" xfId="17685" xr:uid="{00000000-0005-0000-0000-000082450000}"/>
    <cellStyle name="Normal 5 4 5" xfId="17686" xr:uid="{00000000-0005-0000-0000-000083450000}"/>
    <cellStyle name="Normal 5 4 5 2" xfId="17687" xr:uid="{00000000-0005-0000-0000-000084450000}"/>
    <cellStyle name="Normal 5 4 5 2 2" xfId="17688" xr:uid="{00000000-0005-0000-0000-000085450000}"/>
    <cellStyle name="Normal 5 4 5 2 2 2" xfId="17689" xr:uid="{00000000-0005-0000-0000-000086450000}"/>
    <cellStyle name="Normal 5 4 5 2 3" xfId="17690" xr:uid="{00000000-0005-0000-0000-000087450000}"/>
    <cellStyle name="Normal 5 4 5 3" xfId="17691" xr:uid="{00000000-0005-0000-0000-000088450000}"/>
    <cellStyle name="Normal 5 4 5 3 2" xfId="17692" xr:uid="{00000000-0005-0000-0000-000089450000}"/>
    <cellStyle name="Normal 5 4 5 3 2 2" xfId="17693" xr:uid="{00000000-0005-0000-0000-00008A450000}"/>
    <cellStyle name="Normal 5 4 5 3 3" xfId="17694" xr:uid="{00000000-0005-0000-0000-00008B450000}"/>
    <cellStyle name="Normal 5 4 5 4" xfId="17695" xr:uid="{00000000-0005-0000-0000-00008C450000}"/>
    <cellStyle name="Normal 5 4 5 4 2" xfId="17696" xr:uid="{00000000-0005-0000-0000-00008D450000}"/>
    <cellStyle name="Normal 5 4 5 5" xfId="17697" xr:uid="{00000000-0005-0000-0000-00008E450000}"/>
    <cellStyle name="Normal 5 4 6" xfId="17698" xr:uid="{00000000-0005-0000-0000-00008F450000}"/>
    <cellStyle name="Normal 5 4 6 2" xfId="17699" xr:uid="{00000000-0005-0000-0000-000090450000}"/>
    <cellStyle name="Normal 5 4 6 2 2" xfId="17700" xr:uid="{00000000-0005-0000-0000-000091450000}"/>
    <cellStyle name="Normal 5 4 6 2 2 2" xfId="17701" xr:uid="{00000000-0005-0000-0000-000092450000}"/>
    <cellStyle name="Normal 5 4 6 2 3" xfId="17702" xr:uid="{00000000-0005-0000-0000-000093450000}"/>
    <cellStyle name="Normal 5 4 6 3" xfId="17703" xr:uid="{00000000-0005-0000-0000-000094450000}"/>
    <cellStyle name="Normal 5 4 6 3 2" xfId="17704" xr:uid="{00000000-0005-0000-0000-000095450000}"/>
    <cellStyle name="Normal 5 4 6 3 2 2" xfId="17705" xr:uid="{00000000-0005-0000-0000-000096450000}"/>
    <cellStyle name="Normal 5 4 6 3 3" xfId="17706" xr:uid="{00000000-0005-0000-0000-000097450000}"/>
    <cellStyle name="Normal 5 4 6 4" xfId="17707" xr:uid="{00000000-0005-0000-0000-000098450000}"/>
    <cellStyle name="Normal 5 4 6 4 2" xfId="17708" xr:uid="{00000000-0005-0000-0000-000099450000}"/>
    <cellStyle name="Normal 5 4 6 5" xfId="17709" xr:uid="{00000000-0005-0000-0000-00009A450000}"/>
    <cellStyle name="Normal 5 4 7" xfId="17710" xr:uid="{00000000-0005-0000-0000-00009B450000}"/>
    <cellStyle name="Normal 5 4 7 2" xfId="17711" xr:uid="{00000000-0005-0000-0000-00009C450000}"/>
    <cellStyle name="Normal 5 4 7 2 2" xfId="17712" xr:uid="{00000000-0005-0000-0000-00009D450000}"/>
    <cellStyle name="Normal 5 4 7 2 2 2" xfId="17713" xr:uid="{00000000-0005-0000-0000-00009E450000}"/>
    <cellStyle name="Normal 5 4 7 2 3" xfId="17714" xr:uid="{00000000-0005-0000-0000-00009F450000}"/>
    <cellStyle name="Normal 5 4 7 3" xfId="17715" xr:uid="{00000000-0005-0000-0000-0000A0450000}"/>
    <cellStyle name="Normal 5 4 7 3 2" xfId="17716" xr:uid="{00000000-0005-0000-0000-0000A1450000}"/>
    <cellStyle name="Normal 5 4 7 3 2 2" xfId="17717" xr:uid="{00000000-0005-0000-0000-0000A2450000}"/>
    <cellStyle name="Normal 5 4 7 3 3" xfId="17718" xr:uid="{00000000-0005-0000-0000-0000A3450000}"/>
    <cellStyle name="Normal 5 4 7 4" xfId="17719" xr:uid="{00000000-0005-0000-0000-0000A4450000}"/>
    <cellStyle name="Normal 5 4 7 4 2" xfId="17720" xr:uid="{00000000-0005-0000-0000-0000A5450000}"/>
    <cellStyle name="Normal 5 4 7 5" xfId="17721" xr:uid="{00000000-0005-0000-0000-0000A6450000}"/>
    <cellStyle name="Normal 5 4 8" xfId="17722" xr:uid="{00000000-0005-0000-0000-0000A7450000}"/>
    <cellStyle name="Normal 5 4 8 2" xfId="17723" xr:uid="{00000000-0005-0000-0000-0000A8450000}"/>
    <cellStyle name="Normal 5 4 8 2 2" xfId="17724" xr:uid="{00000000-0005-0000-0000-0000A9450000}"/>
    <cellStyle name="Normal 5 4 8 2 2 2" xfId="17725" xr:uid="{00000000-0005-0000-0000-0000AA450000}"/>
    <cellStyle name="Normal 5 4 8 2 3" xfId="17726" xr:uid="{00000000-0005-0000-0000-0000AB450000}"/>
    <cellStyle name="Normal 5 4 8 3" xfId="17727" xr:uid="{00000000-0005-0000-0000-0000AC450000}"/>
    <cellStyle name="Normal 5 4 8 3 2" xfId="17728" xr:uid="{00000000-0005-0000-0000-0000AD450000}"/>
    <cellStyle name="Normal 5 4 8 3 2 2" xfId="17729" xr:uid="{00000000-0005-0000-0000-0000AE450000}"/>
    <cellStyle name="Normal 5 4 8 3 3" xfId="17730" xr:uid="{00000000-0005-0000-0000-0000AF450000}"/>
    <cellStyle name="Normal 5 4 8 4" xfId="17731" xr:uid="{00000000-0005-0000-0000-0000B0450000}"/>
    <cellStyle name="Normal 5 4 8 4 2" xfId="17732" xr:uid="{00000000-0005-0000-0000-0000B1450000}"/>
    <cellStyle name="Normal 5 4 8 5" xfId="17733" xr:uid="{00000000-0005-0000-0000-0000B2450000}"/>
    <cellStyle name="Normal 5 4 9" xfId="17734" xr:uid="{00000000-0005-0000-0000-0000B3450000}"/>
    <cellStyle name="Normal 5 4 9 2" xfId="17735" xr:uid="{00000000-0005-0000-0000-0000B4450000}"/>
    <cellStyle name="Normal 5 4 9 2 2" xfId="17736" xr:uid="{00000000-0005-0000-0000-0000B5450000}"/>
    <cellStyle name="Normal 5 4 9 2 2 2" xfId="17737" xr:uid="{00000000-0005-0000-0000-0000B6450000}"/>
    <cellStyle name="Normal 5 4 9 2 3" xfId="17738" xr:uid="{00000000-0005-0000-0000-0000B7450000}"/>
    <cellStyle name="Normal 5 4 9 3" xfId="17739" xr:uid="{00000000-0005-0000-0000-0000B8450000}"/>
    <cellStyle name="Normal 5 4 9 3 2" xfId="17740" xr:uid="{00000000-0005-0000-0000-0000B9450000}"/>
    <cellStyle name="Normal 5 4 9 3 2 2" xfId="17741" xr:uid="{00000000-0005-0000-0000-0000BA450000}"/>
    <cellStyle name="Normal 5 4 9 3 3" xfId="17742" xr:uid="{00000000-0005-0000-0000-0000BB450000}"/>
    <cellStyle name="Normal 5 4 9 4" xfId="17743" xr:uid="{00000000-0005-0000-0000-0000BC450000}"/>
    <cellStyle name="Normal 5 4 9 4 2" xfId="17744" xr:uid="{00000000-0005-0000-0000-0000BD450000}"/>
    <cellStyle name="Normal 5 4 9 5" xfId="17745" xr:uid="{00000000-0005-0000-0000-0000BE450000}"/>
    <cellStyle name="Normal 5 5" xfId="17746" xr:uid="{00000000-0005-0000-0000-0000BF450000}"/>
    <cellStyle name="Normal 5 5 10" xfId="17747" xr:uid="{00000000-0005-0000-0000-0000C0450000}"/>
    <cellStyle name="Normal 5 5 10 2" xfId="17748" xr:uid="{00000000-0005-0000-0000-0000C1450000}"/>
    <cellStyle name="Normal 5 5 10 2 2" xfId="17749" xr:uid="{00000000-0005-0000-0000-0000C2450000}"/>
    <cellStyle name="Normal 5 5 10 2 2 2" xfId="17750" xr:uid="{00000000-0005-0000-0000-0000C3450000}"/>
    <cellStyle name="Normal 5 5 10 2 3" xfId="17751" xr:uid="{00000000-0005-0000-0000-0000C4450000}"/>
    <cellStyle name="Normal 5 5 10 3" xfId="17752" xr:uid="{00000000-0005-0000-0000-0000C5450000}"/>
    <cellStyle name="Normal 5 5 10 3 2" xfId="17753" xr:uid="{00000000-0005-0000-0000-0000C6450000}"/>
    <cellStyle name="Normal 5 5 10 3 2 2" xfId="17754" xr:uid="{00000000-0005-0000-0000-0000C7450000}"/>
    <cellStyle name="Normal 5 5 10 3 3" xfId="17755" xr:uid="{00000000-0005-0000-0000-0000C8450000}"/>
    <cellStyle name="Normal 5 5 10 4" xfId="17756" xr:uid="{00000000-0005-0000-0000-0000C9450000}"/>
    <cellStyle name="Normal 5 5 10 4 2" xfId="17757" xr:uid="{00000000-0005-0000-0000-0000CA450000}"/>
    <cellStyle name="Normal 5 5 10 5" xfId="17758" xr:uid="{00000000-0005-0000-0000-0000CB450000}"/>
    <cellStyle name="Normal 5 5 11" xfId="17759" xr:uid="{00000000-0005-0000-0000-0000CC450000}"/>
    <cellStyle name="Normal 5 5 11 2" xfId="17760" xr:uid="{00000000-0005-0000-0000-0000CD450000}"/>
    <cellStyle name="Normal 5 5 11 2 2" xfId="17761" xr:uid="{00000000-0005-0000-0000-0000CE450000}"/>
    <cellStyle name="Normal 5 5 11 2 2 2" xfId="17762" xr:uid="{00000000-0005-0000-0000-0000CF450000}"/>
    <cellStyle name="Normal 5 5 11 2 3" xfId="17763" xr:uid="{00000000-0005-0000-0000-0000D0450000}"/>
    <cellStyle name="Normal 5 5 11 3" xfId="17764" xr:uid="{00000000-0005-0000-0000-0000D1450000}"/>
    <cellStyle name="Normal 5 5 11 3 2" xfId="17765" xr:uid="{00000000-0005-0000-0000-0000D2450000}"/>
    <cellStyle name="Normal 5 5 11 3 2 2" xfId="17766" xr:uid="{00000000-0005-0000-0000-0000D3450000}"/>
    <cellStyle name="Normal 5 5 11 3 3" xfId="17767" xr:uid="{00000000-0005-0000-0000-0000D4450000}"/>
    <cellStyle name="Normal 5 5 11 4" xfId="17768" xr:uid="{00000000-0005-0000-0000-0000D5450000}"/>
    <cellStyle name="Normal 5 5 11 4 2" xfId="17769" xr:uid="{00000000-0005-0000-0000-0000D6450000}"/>
    <cellStyle name="Normal 5 5 11 5" xfId="17770" xr:uid="{00000000-0005-0000-0000-0000D7450000}"/>
    <cellStyle name="Normal 5 5 12" xfId="17771" xr:uid="{00000000-0005-0000-0000-0000D8450000}"/>
    <cellStyle name="Normal 5 5 12 2" xfId="17772" xr:uid="{00000000-0005-0000-0000-0000D9450000}"/>
    <cellStyle name="Normal 5 5 12 2 2" xfId="17773" xr:uid="{00000000-0005-0000-0000-0000DA450000}"/>
    <cellStyle name="Normal 5 5 12 2 2 2" xfId="17774" xr:uid="{00000000-0005-0000-0000-0000DB450000}"/>
    <cellStyle name="Normal 5 5 12 2 3" xfId="17775" xr:uid="{00000000-0005-0000-0000-0000DC450000}"/>
    <cellStyle name="Normal 5 5 12 3" xfId="17776" xr:uid="{00000000-0005-0000-0000-0000DD450000}"/>
    <cellStyle name="Normal 5 5 12 3 2" xfId="17777" xr:uid="{00000000-0005-0000-0000-0000DE450000}"/>
    <cellStyle name="Normal 5 5 12 3 2 2" xfId="17778" xr:uid="{00000000-0005-0000-0000-0000DF450000}"/>
    <cellStyle name="Normal 5 5 12 3 3" xfId="17779" xr:uid="{00000000-0005-0000-0000-0000E0450000}"/>
    <cellStyle name="Normal 5 5 12 4" xfId="17780" xr:uid="{00000000-0005-0000-0000-0000E1450000}"/>
    <cellStyle name="Normal 5 5 12 4 2" xfId="17781" xr:uid="{00000000-0005-0000-0000-0000E2450000}"/>
    <cellStyle name="Normal 5 5 12 5" xfId="17782" xr:uid="{00000000-0005-0000-0000-0000E3450000}"/>
    <cellStyle name="Normal 5 5 13" xfId="17783" xr:uid="{00000000-0005-0000-0000-0000E4450000}"/>
    <cellStyle name="Normal 5 5 13 2" xfId="17784" xr:uid="{00000000-0005-0000-0000-0000E5450000}"/>
    <cellStyle name="Normal 5 5 13 2 2" xfId="17785" xr:uid="{00000000-0005-0000-0000-0000E6450000}"/>
    <cellStyle name="Normal 5 5 13 2 2 2" xfId="17786" xr:uid="{00000000-0005-0000-0000-0000E7450000}"/>
    <cellStyle name="Normal 5 5 13 2 3" xfId="17787" xr:uid="{00000000-0005-0000-0000-0000E8450000}"/>
    <cellStyle name="Normal 5 5 13 3" xfId="17788" xr:uid="{00000000-0005-0000-0000-0000E9450000}"/>
    <cellStyle name="Normal 5 5 13 3 2" xfId="17789" xr:uid="{00000000-0005-0000-0000-0000EA450000}"/>
    <cellStyle name="Normal 5 5 13 3 2 2" xfId="17790" xr:uid="{00000000-0005-0000-0000-0000EB450000}"/>
    <cellStyle name="Normal 5 5 13 3 3" xfId="17791" xr:uid="{00000000-0005-0000-0000-0000EC450000}"/>
    <cellStyle name="Normal 5 5 13 4" xfId="17792" xr:uid="{00000000-0005-0000-0000-0000ED450000}"/>
    <cellStyle name="Normal 5 5 13 4 2" xfId="17793" xr:uid="{00000000-0005-0000-0000-0000EE450000}"/>
    <cellStyle name="Normal 5 5 13 5" xfId="17794" xr:uid="{00000000-0005-0000-0000-0000EF450000}"/>
    <cellStyle name="Normal 5 5 14" xfId="17795" xr:uid="{00000000-0005-0000-0000-0000F0450000}"/>
    <cellStyle name="Normal 5 5 14 2" xfId="17796" xr:uid="{00000000-0005-0000-0000-0000F1450000}"/>
    <cellStyle name="Normal 5 5 14 2 2" xfId="17797" xr:uid="{00000000-0005-0000-0000-0000F2450000}"/>
    <cellStyle name="Normal 5 5 14 2 2 2" xfId="17798" xr:uid="{00000000-0005-0000-0000-0000F3450000}"/>
    <cellStyle name="Normal 5 5 14 2 3" xfId="17799" xr:uid="{00000000-0005-0000-0000-0000F4450000}"/>
    <cellStyle name="Normal 5 5 14 3" xfId="17800" xr:uid="{00000000-0005-0000-0000-0000F5450000}"/>
    <cellStyle name="Normal 5 5 14 3 2" xfId="17801" xr:uid="{00000000-0005-0000-0000-0000F6450000}"/>
    <cellStyle name="Normal 5 5 14 3 2 2" xfId="17802" xr:uid="{00000000-0005-0000-0000-0000F7450000}"/>
    <cellStyle name="Normal 5 5 14 3 3" xfId="17803" xr:uid="{00000000-0005-0000-0000-0000F8450000}"/>
    <cellStyle name="Normal 5 5 14 4" xfId="17804" xr:uid="{00000000-0005-0000-0000-0000F9450000}"/>
    <cellStyle name="Normal 5 5 14 4 2" xfId="17805" xr:uid="{00000000-0005-0000-0000-0000FA450000}"/>
    <cellStyle name="Normal 5 5 14 5" xfId="17806" xr:uid="{00000000-0005-0000-0000-0000FB450000}"/>
    <cellStyle name="Normal 5 5 15" xfId="17807" xr:uid="{00000000-0005-0000-0000-0000FC450000}"/>
    <cellStyle name="Normal 5 5 15 2" xfId="17808" xr:uid="{00000000-0005-0000-0000-0000FD450000}"/>
    <cellStyle name="Normal 5 5 15 2 2" xfId="17809" xr:uid="{00000000-0005-0000-0000-0000FE450000}"/>
    <cellStyle name="Normal 5 5 15 2 2 2" xfId="17810" xr:uid="{00000000-0005-0000-0000-0000FF450000}"/>
    <cellStyle name="Normal 5 5 15 2 3" xfId="17811" xr:uid="{00000000-0005-0000-0000-000000460000}"/>
    <cellStyle name="Normal 5 5 15 3" xfId="17812" xr:uid="{00000000-0005-0000-0000-000001460000}"/>
    <cellStyle name="Normal 5 5 15 3 2" xfId="17813" xr:uid="{00000000-0005-0000-0000-000002460000}"/>
    <cellStyle name="Normal 5 5 15 3 2 2" xfId="17814" xr:uid="{00000000-0005-0000-0000-000003460000}"/>
    <cellStyle name="Normal 5 5 15 3 3" xfId="17815" xr:uid="{00000000-0005-0000-0000-000004460000}"/>
    <cellStyle name="Normal 5 5 15 4" xfId="17816" xr:uid="{00000000-0005-0000-0000-000005460000}"/>
    <cellStyle name="Normal 5 5 15 4 2" xfId="17817" xr:uid="{00000000-0005-0000-0000-000006460000}"/>
    <cellStyle name="Normal 5 5 15 5" xfId="17818" xr:uid="{00000000-0005-0000-0000-000007460000}"/>
    <cellStyle name="Normal 5 5 16" xfId="17819" xr:uid="{00000000-0005-0000-0000-000008460000}"/>
    <cellStyle name="Normal 5 5 16 2" xfId="17820" xr:uid="{00000000-0005-0000-0000-000009460000}"/>
    <cellStyle name="Normal 5 5 16 2 2" xfId="17821" xr:uid="{00000000-0005-0000-0000-00000A460000}"/>
    <cellStyle name="Normal 5 5 16 3" xfId="17822" xr:uid="{00000000-0005-0000-0000-00000B460000}"/>
    <cellStyle name="Normal 5 5 17" xfId="17823" xr:uid="{00000000-0005-0000-0000-00000C460000}"/>
    <cellStyle name="Normal 5 5 17 2" xfId="17824" xr:uid="{00000000-0005-0000-0000-00000D460000}"/>
    <cellStyle name="Normal 5 5 17 2 2" xfId="17825" xr:uid="{00000000-0005-0000-0000-00000E460000}"/>
    <cellStyle name="Normal 5 5 17 3" xfId="17826" xr:uid="{00000000-0005-0000-0000-00000F460000}"/>
    <cellStyle name="Normal 5 5 18" xfId="17827" xr:uid="{00000000-0005-0000-0000-000010460000}"/>
    <cellStyle name="Normal 5 5 18 2" xfId="17828" xr:uid="{00000000-0005-0000-0000-000011460000}"/>
    <cellStyle name="Normal 5 5 19" xfId="17829" xr:uid="{00000000-0005-0000-0000-000012460000}"/>
    <cellStyle name="Normal 5 5 2" xfId="17830" xr:uid="{00000000-0005-0000-0000-000013460000}"/>
    <cellStyle name="Normal 5 5 2 2" xfId="17831" xr:uid="{00000000-0005-0000-0000-000014460000}"/>
    <cellStyle name="Normal 5 5 2 2 2" xfId="17832" xr:uid="{00000000-0005-0000-0000-000015460000}"/>
    <cellStyle name="Normal 5 5 2 2 2 2" xfId="17833" xr:uid="{00000000-0005-0000-0000-000016460000}"/>
    <cellStyle name="Normal 5 5 2 2 3" xfId="17834" xr:uid="{00000000-0005-0000-0000-000017460000}"/>
    <cellStyle name="Normal 5 5 2 3" xfId="17835" xr:uid="{00000000-0005-0000-0000-000018460000}"/>
    <cellStyle name="Normal 5 5 2 3 2" xfId="17836" xr:uid="{00000000-0005-0000-0000-000019460000}"/>
    <cellStyle name="Normal 5 5 2 3 2 2" xfId="17837" xr:uid="{00000000-0005-0000-0000-00001A460000}"/>
    <cellStyle name="Normal 5 5 2 3 3" xfId="17838" xr:uid="{00000000-0005-0000-0000-00001B460000}"/>
    <cellStyle name="Normal 5 5 2 4" xfId="17839" xr:uid="{00000000-0005-0000-0000-00001C460000}"/>
    <cellStyle name="Normal 5 5 2 4 2" xfId="17840" xr:uid="{00000000-0005-0000-0000-00001D460000}"/>
    <cellStyle name="Normal 5 5 2 5" xfId="17841" xr:uid="{00000000-0005-0000-0000-00001E460000}"/>
    <cellStyle name="Normal 5 5 2 6" xfId="17842" xr:uid="{00000000-0005-0000-0000-00001F460000}"/>
    <cellStyle name="Normal 5 5 20" xfId="17843" xr:uid="{00000000-0005-0000-0000-000020460000}"/>
    <cellStyle name="Normal 5 5 21" xfId="43997" xr:uid="{00000000-0005-0000-0000-000021460000}"/>
    <cellStyle name="Normal 5 5 3" xfId="17844" xr:uid="{00000000-0005-0000-0000-000022460000}"/>
    <cellStyle name="Normal 5 5 3 2" xfId="17845" xr:uid="{00000000-0005-0000-0000-000023460000}"/>
    <cellStyle name="Normal 5 5 3 2 2" xfId="17846" xr:uid="{00000000-0005-0000-0000-000024460000}"/>
    <cellStyle name="Normal 5 5 3 2 2 2" xfId="17847" xr:uid="{00000000-0005-0000-0000-000025460000}"/>
    <cellStyle name="Normal 5 5 3 2 3" xfId="17848" xr:uid="{00000000-0005-0000-0000-000026460000}"/>
    <cellStyle name="Normal 5 5 3 3" xfId="17849" xr:uid="{00000000-0005-0000-0000-000027460000}"/>
    <cellStyle name="Normal 5 5 3 3 2" xfId="17850" xr:uid="{00000000-0005-0000-0000-000028460000}"/>
    <cellStyle name="Normal 5 5 3 3 2 2" xfId="17851" xr:uid="{00000000-0005-0000-0000-000029460000}"/>
    <cellStyle name="Normal 5 5 3 3 3" xfId="17852" xr:uid="{00000000-0005-0000-0000-00002A460000}"/>
    <cellStyle name="Normal 5 5 3 4" xfId="17853" xr:uid="{00000000-0005-0000-0000-00002B460000}"/>
    <cellStyle name="Normal 5 5 3 4 2" xfId="17854" xr:uid="{00000000-0005-0000-0000-00002C460000}"/>
    <cellStyle name="Normal 5 5 3 5" xfId="17855" xr:uid="{00000000-0005-0000-0000-00002D460000}"/>
    <cellStyle name="Normal 5 5 4" xfId="17856" xr:uid="{00000000-0005-0000-0000-00002E460000}"/>
    <cellStyle name="Normal 5 5 4 2" xfId="17857" xr:uid="{00000000-0005-0000-0000-00002F460000}"/>
    <cellStyle name="Normal 5 5 4 2 2" xfId="17858" xr:uid="{00000000-0005-0000-0000-000030460000}"/>
    <cellStyle name="Normal 5 5 4 2 2 2" xfId="17859" xr:uid="{00000000-0005-0000-0000-000031460000}"/>
    <cellStyle name="Normal 5 5 4 2 3" xfId="17860" xr:uid="{00000000-0005-0000-0000-000032460000}"/>
    <cellStyle name="Normal 5 5 4 3" xfId="17861" xr:uid="{00000000-0005-0000-0000-000033460000}"/>
    <cellStyle name="Normal 5 5 4 3 2" xfId="17862" xr:uid="{00000000-0005-0000-0000-000034460000}"/>
    <cellStyle name="Normal 5 5 4 3 2 2" xfId="17863" xr:uid="{00000000-0005-0000-0000-000035460000}"/>
    <cellStyle name="Normal 5 5 4 3 3" xfId="17864" xr:uid="{00000000-0005-0000-0000-000036460000}"/>
    <cellStyle name="Normal 5 5 4 4" xfId="17865" xr:uid="{00000000-0005-0000-0000-000037460000}"/>
    <cellStyle name="Normal 5 5 4 4 2" xfId="17866" xr:uid="{00000000-0005-0000-0000-000038460000}"/>
    <cellStyle name="Normal 5 5 4 5" xfId="17867" xr:uid="{00000000-0005-0000-0000-000039460000}"/>
    <cellStyle name="Normal 5 5 5" xfId="17868" xr:uid="{00000000-0005-0000-0000-00003A460000}"/>
    <cellStyle name="Normal 5 5 5 2" xfId="17869" xr:uid="{00000000-0005-0000-0000-00003B460000}"/>
    <cellStyle name="Normal 5 5 5 2 2" xfId="17870" xr:uid="{00000000-0005-0000-0000-00003C460000}"/>
    <cellStyle name="Normal 5 5 5 2 2 2" xfId="17871" xr:uid="{00000000-0005-0000-0000-00003D460000}"/>
    <cellStyle name="Normal 5 5 5 2 3" xfId="17872" xr:uid="{00000000-0005-0000-0000-00003E460000}"/>
    <cellStyle name="Normal 5 5 5 3" xfId="17873" xr:uid="{00000000-0005-0000-0000-00003F460000}"/>
    <cellStyle name="Normal 5 5 5 3 2" xfId="17874" xr:uid="{00000000-0005-0000-0000-000040460000}"/>
    <cellStyle name="Normal 5 5 5 3 2 2" xfId="17875" xr:uid="{00000000-0005-0000-0000-000041460000}"/>
    <cellStyle name="Normal 5 5 5 3 3" xfId="17876" xr:uid="{00000000-0005-0000-0000-000042460000}"/>
    <cellStyle name="Normal 5 5 5 4" xfId="17877" xr:uid="{00000000-0005-0000-0000-000043460000}"/>
    <cellStyle name="Normal 5 5 5 4 2" xfId="17878" xr:uid="{00000000-0005-0000-0000-000044460000}"/>
    <cellStyle name="Normal 5 5 5 5" xfId="17879" xr:uid="{00000000-0005-0000-0000-000045460000}"/>
    <cellStyle name="Normal 5 5 6" xfId="17880" xr:uid="{00000000-0005-0000-0000-000046460000}"/>
    <cellStyle name="Normal 5 5 6 2" xfId="17881" xr:uid="{00000000-0005-0000-0000-000047460000}"/>
    <cellStyle name="Normal 5 5 6 2 2" xfId="17882" xr:uid="{00000000-0005-0000-0000-000048460000}"/>
    <cellStyle name="Normal 5 5 6 2 2 2" xfId="17883" xr:uid="{00000000-0005-0000-0000-000049460000}"/>
    <cellStyle name="Normal 5 5 6 2 3" xfId="17884" xr:uid="{00000000-0005-0000-0000-00004A460000}"/>
    <cellStyle name="Normal 5 5 6 3" xfId="17885" xr:uid="{00000000-0005-0000-0000-00004B460000}"/>
    <cellStyle name="Normal 5 5 6 3 2" xfId="17886" xr:uid="{00000000-0005-0000-0000-00004C460000}"/>
    <cellStyle name="Normal 5 5 6 3 2 2" xfId="17887" xr:uid="{00000000-0005-0000-0000-00004D460000}"/>
    <cellStyle name="Normal 5 5 6 3 3" xfId="17888" xr:uid="{00000000-0005-0000-0000-00004E460000}"/>
    <cellStyle name="Normal 5 5 6 4" xfId="17889" xr:uid="{00000000-0005-0000-0000-00004F460000}"/>
    <cellStyle name="Normal 5 5 6 4 2" xfId="17890" xr:uid="{00000000-0005-0000-0000-000050460000}"/>
    <cellStyle name="Normal 5 5 6 5" xfId="17891" xr:uid="{00000000-0005-0000-0000-000051460000}"/>
    <cellStyle name="Normal 5 5 7" xfId="17892" xr:uid="{00000000-0005-0000-0000-000052460000}"/>
    <cellStyle name="Normal 5 5 7 2" xfId="17893" xr:uid="{00000000-0005-0000-0000-000053460000}"/>
    <cellStyle name="Normal 5 5 7 2 2" xfId="17894" xr:uid="{00000000-0005-0000-0000-000054460000}"/>
    <cellStyle name="Normal 5 5 7 2 2 2" xfId="17895" xr:uid="{00000000-0005-0000-0000-000055460000}"/>
    <cellStyle name="Normal 5 5 7 2 3" xfId="17896" xr:uid="{00000000-0005-0000-0000-000056460000}"/>
    <cellStyle name="Normal 5 5 7 3" xfId="17897" xr:uid="{00000000-0005-0000-0000-000057460000}"/>
    <cellStyle name="Normal 5 5 7 3 2" xfId="17898" xr:uid="{00000000-0005-0000-0000-000058460000}"/>
    <cellStyle name="Normal 5 5 7 3 2 2" xfId="17899" xr:uid="{00000000-0005-0000-0000-000059460000}"/>
    <cellStyle name="Normal 5 5 7 3 3" xfId="17900" xr:uid="{00000000-0005-0000-0000-00005A460000}"/>
    <cellStyle name="Normal 5 5 7 4" xfId="17901" xr:uid="{00000000-0005-0000-0000-00005B460000}"/>
    <cellStyle name="Normal 5 5 7 4 2" xfId="17902" xr:uid="{00000000-0005-0000-0000-00005C460000}"/>
    <cellStyle name="Normal 5 5 7 5" xfId="17903" xr:uid="{00000000-0005-0000-0000-00005D460000}"/>
    <cellStyle name="Normal 5 5 8" xfId="17904" xr:uid="{00000000-0005-0000-0000-00005E460000}"/>
    <cellStyle name="Normal 5 5 8 2" xfId="17905" xr:uid="{00000000-0005-0000-0000-00005F460000}"/>
    <cellStyle name="Normal 5 5 8 2 2" xfId="17906" xr:uid="{00000000-0005-0000-0000-000060460000}"/>
    <cellStyle name="Normal 5 5 8 2 2 2" xfId="17907" xr:uid="{00000000-0005-0000-0000-000061460000}"/>
    <cellStyle name="Normal 5 5 8 2 3" xfId="17908" xr:uid="{00000000-0005-0000-0000-000062460000}"/>
    <cellStyle name="Normal 5 5 8 3" xfId="17909" xr:uid="{00000000-0005-0000-0000-000063460000}"/>
    <cellStyle name="Normal 5 5 8 3 2" xfId="17910" xr:uid="{00000000-0005-0000-0000-000064460000}"/>
    <cellStyle name="Normal 5 5 8 3 2 2" xfId="17911" xr:uid="{00000000-0005-0000-0000-000065460000}"/>
    <cellStyle name="Normal 5 5 8 3 3" xfId="17912" xr:uid="{00000000-0005-0000-0000-000066460000}"/>
    <cellStyle name="Normal 5 5 8 4" xfId="17913" xr:uid="{00000000-0005-0000-0000-000067460000}"/>
    <cellStyle name="Normal 5 5 8 4 2" xfId="17914" xr:uid="{00000000-0005-0000-0000-000068460000}"/>
    <cellStyle name="Normal 5 5 8 5" xfId="17915" xr:uid="{00000000-0005-0000-0000-000069460000}"/>
    <cellStyle name="Normal 5 5 9" xfId="17916" xr:uid="{00000000-0005-0000-0000-00006A460000}"/>
    <cellStyle name="Normal 5 5 9 2" xfId="17917" xr:uid="{00000000-0005-0000-0000-00006B460000}"/>
    <cellStyle name="Normal 5 5 9 2 2" xfId="17918" xr:uid="{00000000-0005-0000-0000-00006C460000}"/>
    <cellStyle name="Normal 5 5 9 2 2 2" xfId="17919" xr:uid="{00000000-0005-0000-0000-00006D460000}"/>
    <cellStyle name="Normal 5 5 9 2 3" xfId="17920" xr:uid="{00000000-0005-0000-0000-00006E460000}"/>
    <cellStyle name="Normal 5 5 9 3" xfId="17921" xr:uid="{00000000-0005-0000-0000-00006F460000}"/>
    <cellStyle name="Normal 5 5 9 3 2" xfId="17922" xr:uid="{00000000-0005-0000-0000-000070460000}"/>
    <cellStyle name="Normal 5 5 9 3 2 2" xfId="17923" xr:uid="{00000000-0005-0000-0000-000071460000}"/>
    <cellStyle name="Normal 5 5 9 3 3" xfId="17924" xr:uid="{00000000-0005-0000-0000-000072460000}"/>
    <cellStyle name="Normal 5 5 9 4" xfId="17925" xr:uid="{00000000-0005-0000-0000-000073460000}"/>
    <cellStyle name="Normal 5 5 9 4 2" xfId="17926" xr:uid="{00000000-0005-0000-0000-000074460000}"/>
    <cellStyle name="Normal 5 5 9 5" xfId="17927" xr:uid="{00000000-0005-0000-0000-000075460000}"/>
    <cellStyle name="Normal 5 6" xfId="17928" xr:uid="{00000000-0005-0000-0000-000076460000}"/>
    <cellStyle name="Normal 5 6 2" xfId="17929" xr:uid="{00000000-0005-0000-0000-000077460000}"/>
    <cellStyle name="Normal 5 6 2 2" xfId="17930" xr:uid="{00000000-0005-0000-0000-000078460000}"/>
    <cellStyle name="Normal 5 6 2 2 2" xfId="17931" xr:uid="{00000000-0005-0000-0000-000079460000}"/>
    <cellStyle name="Normal 5 6 2 2 3" xfId="17932" xr:uid="{00000000-0005-0000-0000-00007A460000}"/>
    <cellStyle name="Normal 5 6 2 3" xfId="17933" xr:uid="{00000000-0005-0000-0000-00007B460000}"/>
    <cellStyle name="Normal 5 6 2 4" xfId="17934" xr:uid="{00000000-0005-0000-0000-00007C460000}"/>
    <cellStyle name="Normal 5 6 3" xfId="17935" xr:uid="{00000000-0005-0000-0000-00007D460000}"/>
    <cellStyle name="Normal 5 6 3 2" xfId="17936" xr:uid="{00000000-0005-0000-0000-00007E460000}"/>
    <cellStyle name="Normal 5 6 3 2 2" xfId="17937" xr:uid="{00000000-0005-0000-0000-00007F460000}"/>
    <cellStyle name="Normal 5 6 3 3" xfId="17938" xr:uid="{00000000-0005-0000-0000-000080460000}"/>
    <cellStyle name="Normal 5 6 3 4" xfId="17939" xr:uid="{00000000-0005-0000-0000-000081460000}"/>
    <cellStyle name="Normal 5 6 4" xfId="17940" xr:uid="{00000000-0005-0000-0000-000082460000}"/>
    <cellStyle name="Normal 5 6 4 2" xfId="17941" xr:uid="{00000000-0005-0000-0000-000083460000}"/>
    <cellStyle name="Normal 5 6 5" xfId="17942" xr:uid="{00000000-0005-0000-0000-000084460000}"/>
    <cellStyle name="Normal 5 6 6" xfId="17943" xr:uid="{00000000-0005-0000-0000-000085460000}"/>
    <cellStyle name="Normal 5 6 7" xfId="43998" xr:uid="{00000000-0005-0000-0000-000086460000}"/>
    <cellStyle name="Normal 5 7" xfId="17944" xr:uid="{00000000-0005-0000-0000-000087460000}"/>
    <cellStyle name="Normal 5 7 2" xfId="17945" xr:uid="{00000000-0005-0000-0000-000088460000}"/>
    <cellStyle name="Normal 5 7 2 2" xfId="17946" xr:uid="{00000000-0005-0000-0000-000089460000}"/>
    <cellStyle name="Normal 5 7 2 2 2" xfId="17947" xr:uid="{00000000-0005-0000-0000-00008A460000}"/>
    <cellStyle name="Normal 5 7 2 2 3" xfId="17948" xr:uid="{00000000-0005-0000-0000-00008B460000}"/>
    <cellStyle name="Normal 5 7 2 3" xfId="17949" xr:uid="{00000000-0005-0000-0000-00008C460000}"/>
    <cellStyle name="Normal 5 7 2 3 2" xfId="17950" xr:uid="{00000000-0005-0000-0000-00008D460000}"/>
    <cellStyle name="Normal 5 7 2 3 2 2" xfId="17951" xr:uid="{00000000-0005-0000-0000-00008E460000}"/>
    <cellStyle name="Normal 5 7 2 3 2 2 2" xfId="17952" xr:uid="{00000000-0005-0000-0000-00008F460000}"/>
    <cellStyle name="Normal 5 7 2 3 2 2 3" xfId="17953" xr:uid="{00000000-0005-0000-0000-000090460000}"/>
    <cellStyle name="Normal 5 7 2 3 2 3" xfId="17954" xr:uid="{00000000-0005-0000-0000-000091460000}"/>
    <cellStyle name="Normal 5 7 2 3 2 4" xfId="17955" xr:uid="{00000000-0005-0000-0000-000092460000}"/>
    <cellStyle name="Normal 5 7 2 3 3" xfId="17956" xr:uid="{00000000-0005-0000-0000-000093460000}"/>
    <cellStyle name="Normal 5 7 2 3 3 2" xfId="17957" xr:uid="{00000000-0005-0000-0000-000094460000}"/>
    <cellStyle name="Normal 5 7 2 3 3 2 2" xfId="17958" xr:uid="{00000000-0005-0000-0000-000095460000}"/>
    <cellStyle name="Normal 5 7 2 3 3 2 3" xfId="17959" xr:uid="{00000000-0005-0000-0000-000096460000}"/>
    <cellStyle name="Normal 5 7 2 3 3 3" xfId="17960" xr:uid="{00000000-0005-0000-0000-000097460000}"/>
    <cellStyle name="Normal 5 7 2 3 3 4" xfId="17961" xr:uid="{00000000-0005-0000-0000-000098460000}"/>
    <cellStyle name="Normal 5 7 2 3 4" xfId="17962" xr:uid="{00000000-0005-0000-0000-000099460000}"/>
    <cellStyle name="Normal 5 7 2 3 4 2" xfId="17963" xr:uid="{00000000-0005-0000-0000-00009A460000}"/>
    <cellStyle name="Normal 5 7 2 3 4 2 2" xfId="17964" xr:uid="{00000000-0005-0000-0000-00009B460000}"/>
    <cellStyle name="Normal 5 7 2 3 4 2 3" xfId="17965" xr:uid="{00000000-0005-0000-0000-00009C460000}"/>
    <cellStyle name="Normal 5 7 2 3 4 3" xfId="17966" xr:uid="{00000000-0005-0000-0000-00009D460000}"/>
    <cellStyle name="Normal 5 7 2 3 4 4" xfId="17967" xr:uid="{00000000-0005-0000-0000-00009E460000}"/>
    <cellStyle name="Normal 5 7 2 3 5" xfId="17968" xr:uid="{00000000-0005-0000-0000-00009F460000}"/>
    <cellStyle name="Normal 5 7 2 3 5 2" xfId="17969" xr:uid="{00000000-0005-0000-0000-0000A0460000}"/>
    <cellStyle name="Normal 5 7 2 3 5 3" xfId="17970" xr:uid="{00000000-0005-0000-0000-0000A1460000}"/>
    <cellStyle name="Normal 5 7 2 3 6" xfId="17971" xr:uid="{00000000-0005-0000-0000-0000A2460000}"/>
    <cellStyle name="Normal 5 7 2 3 7" xfId="17972" xr:uid="{00000000-0005-0000-0000-0000A3460000}"/>
    <cellStyle name="Normal 5 7 2 3 8" xfId="17973" xr:uid="{00000000-0005-0000-0000-0000A4460000}"/>
    <cellStyle name="Normal 5 7 2 4" xfId="17974" xr:uid="{00000000-0005-0000-0000-0000A5460000}"/>
    <cellStyle name="Normal 5 7 3" xfId="17975" xr:uid="{00000000-0005-0000-0000-0000A6460000}"/>
    <cellStyle name="Normal 5 7 3 2" xfId="17976" xr:uid="{00000000-0005-0000-0000-0000A7460000}"/>
    <cellStyle name="Normal 5 7 3 2 2" xfId="17977" xr:uid="{00000000-0005-0000-0000-0000A8460000}"/>
    <cellStyle name="Normal 5 7 3 2 2 2" xfId="17978" xr:uid="{00000000-0005-0000-0000-0000A9460000}"/>
    <cellStyle name="Normal 5 7 3 2 2 2 2" xfId="17979" xr:uid="{00000000-0005-0000-0000-0000AA460000}"/>
    <cellStyle name="Normal 5 7 3 2 2 2 3" xfId="17980" xr:uid="{00000000-0005-0000-0000-0000AB460000}"/>
    <cellStyle name="Normal 5 7 3 2 2 3" xfId="17981" xr:uid="{00000000-0005-0000-0000-0000AC460000}"/>
    <cellStyle name="Normal 5 7 3 2 2 4" xfId="17982" xr:uid="{00000000-0005-0000-0000-0000AD460000}"/>
    <cellStyle name="Normal 5 7 3 2 2 5" xfId="17983" xr:uid="{00000000-0005-0000-0000-0000AE460000}"/>
    <cellStyle name="Normal 5 7 3 2 3" xfId="17984" xr:uid="{00000000-0005-0000-0000-0000AF460000}"/>
    <cellStyle name="Normal 5 7 3 2 3 2" xfId="17985" xr:uid="{00000000-0005-0000-0000-0000B0460000}"/>
    <cellStyle name="Normal 5 7 3 2 3 2 2" xfId="17986" xr:uid="{00000000-0005-0000-0000-0000B1460000}"/>
    <cellStyle name="Normal 5 7 3 2 3 2 3" xfId="17987" xr:uid="{00000000-0005-0000-0000-0000B2460000}"/>
    <cellStyle name="Normal 5 7 3 2 3 3" xfId="17988" xr:uid="{00000000-0005-0000-0000-0000B3460000}"/>
    <cellStyle name="Normal 5 7 3 2 3 4" xfId="17989" xr:uid="{00000000-0005-0000-0000-0000B4460000}"/>
    <cellStyle name="Normal 5 7 3 2 4" xfId="17990" xr:uid="{00000000-0005-0000-0000-0000B5460000}"/>
    <cellStyle name="Normal 5 7 3 2 4 2" xfId="17991" xr:uid="{00000000-0005-0000-0000-0000B6460000}"/>
    <cellStyle name="Normal 5 7 3 2 4 2 2" xfId="17992" xr:uid="{00000000-0005-0000-0000-0000B7460000}"/>
    <cellStyle name="Normal 5 7 3 2 4 2 3" xfId="17993" xr:uid="{00000000-0005-0000-0000-0000B8460000}"/>
    <cellStyle name="Normal 5 7 3 2 4 3" xfId="17994" xr:uid="{00000000-0005-0000-0000-0000B9460000}"/>
    <cellStyle name="Normal 5 7 3 2 4 4" xfId="17995" xr:uid="{00000000-0005-0000-0000-0000BA460000}"/>
    <cellStyle name="Normal 5 7 3 2 5" xfId="17996" xr:uid="{00000000-0005-0000-0000-0000BB460000}"/>
    <cellStyle name="Normal 5 7 3 2 5 2" xfId="17997" xr:uid="{00000000-0005-0000-0000-0000BC460000}"/>
    <cellStyle name="Normal 5 7 3 2 5 3" xfId="17998" xr:uid="{00000000-0005-0000-0000-0000BD460000}"/>
    <cellStyle name="Normal 5 7 3 2 6" xfId="17999" xr:uid="{00000000-0005-0000-0000-0000BE460000}"/>
    <cellStyle name="Normal 5 7 3 2 7" xfId="18000" xr:uid="{00000000-0005-0000-0000-0000BF460000}"/>
    <cellStyle name="Normal 5 7 3 2 8" xfId="18001" xr:uid="{00000000-0005-0000-0000-0000C0460000}"/>
    <cellStyle name="Normal 5 7 3 3" xfId="18002" xr:uid="{00000000-0005-0000-0000-0000C1460000}"/>
    <cellStyle name="Normal 5 7 3 3 2" xfId="18003" xr:uid="{00000000-0005-0000-0000-0000C2460000}"/>
    <cellStyle name="Normal 5 7 3 3 2 2" xfId="18004" xr:uid="{00000000-0005-0000-0000-0000C3460000}"/>
    <cellStyle name="Normal 5 7 3 3 2 3" xfId="18005" xr:uid="{00000000-0005-0000-0000-0000C4460000}"/>
    <cellStyle name="Normal 5 7 3 3 3" xfId="18006" xr:uid="{00000000-0005-0000-0000-0000C5460000}"/>
    <cellStyle name="Normal 5 7 3 3 4" xfId="18007" xr:uid="{00000000-0005-0000-0000-0000C6460000}"/>
    <cellStyle name="Normal 5 7 3 3 5" xfId="18008" xr:uid="{00000000-0005-0000-0000-0000C7460000}"/>
    <cellStyle name="Normal 5 7 3 4" xfId="18009" xr:uid="{00000000-0005-0000-0000-0000C8460000}"/>
    <cellStyle name="Normal 5 7 3 4 2" xfId="18010" xr:uid="{00000000-0005-0000-0000-0000C9460000}"/>
    <cellStyle name="Normal 5 7 3 4 2 2" xfId="18011" xr:uid="{00000000-0005-0000-0000-0000CA460000}"/>
    <cellStyle name="Normal 5 7 3 4 2 3" xfId="18012" xr:uid="{00000000-0005-0000-0000-0000CB460000}"/>
    <cellStyle name="Normal 5 7 3 4 3" xfId="18013" xr:uid="{00000000-0005-0000-0000-0000CC460000}"/>
    <cellStyle name="Normal 5 7 3 4 4" xfId="18014" xr:uid="{00000000-0005-0000-0000-0000CD460000}"/>
    <cellStyle name="Normal 5 7 3 5" xfId="18015" xr:uid="{00000000-0005-0000-0000-0000CE460000}"/>
    <cellStyle name="Normal 5 7 3 5 2" xfId="18016" xr:uid="{00000000-0005-0000-0000-0000CF460000}"/>
    <cellStyle name="Normal 5 7 3 5 2 2" xfId="18017" xr:uid="{00000000-0005-0000-0000-0000D0460000}"/>
    <cellStyle name="Normal 5 7 3 5 2 3" xfId="18018" xr:uid="{00000000-0005-0000-0000-0000D1460000}"/>
    <cellStyle name="Normal 5 7 3 5 3" xfId="18019" xr:uid="{00000000-0005-0000-0000-0000D2460000}"/>
    <cellStyle name="Normal 5 7 3 5 4" xfId="18020" xr:uid="{00000000-0005-0000-0000-0000D3460000}"/>
    <cellStyle name="Normal 5 7 3 6" xfId="18021" xr:uid="{00000000-0005-0000-0000-0000D4460000}"/>
    <cellStyle name="Normal 5 7 3 6 2" xfId="18022" xr:uid="{00000000-0005-0000-0000-0000D5460000}"/>
    <cellStyle name="Normal 5 7 3 6 3" xfId="18023" xr:uid="{00000000-0005-0000-0000-0000D6460000}"/>
    <cellStyle name="Normal 5 7 3 7" xfId="18024" xr:uid="{00000000-0005-0000-0000-0000D7460000}"/>
    <cellStyle name="Normal 5 7 3 8" xfId="18025" xr:uid="{00000000-0005-0000-0000-0000D8460000}"/>
    <cellStyle name="Normal 5 7 3 9" xfId="18026" xr:uid="{00000000-0005-0000-0000-0000D9460000}"/>
    <cellStyle name="Normal 5 7 4" xfId="18027" xr:uid="{00000000-0005-0000-0000-0000DA460000}"/>
    <cellStyle name="Normal 5 7 4 2" xfId="18028" xr:uid="{00000000-0005-0000-0000-0000DB460000}"/>
    <cellStyle name="Normal 5 7 4 2 2" xfId="18029" xr:uid="{00000000-0005-0000-0000-0000DC460000}"/>
    <cellStyle name="Normal 5 7 4 2 2 2" xfId="18030" xr:uid="{00000000-0005-0000-0000-0000DD460000}"/>
    <cellStyle name="Normal 5 7 4 2 2 2 2" xfId="18031" xr:uid="{00000000-0005-0000-0000-0000DE460000}"/>
    <cellStyle name="Normal 5 7 4 2 2 2 3" xfId="18032" xr:uid="{00000000-0005-0000-0000-0000DF460000}"/>
    <cellStyle name="Normal 5 7 4 2 2 3" xfId="18033" xr:uid="{00000000-0005-0000-0000-0000E0460000}"/>
    <cellStyle name="Normal 5 7 4 2 2 4" xfId="18034" xr:uid="{00000000-0005-0000-0000-0000E1460000}"/>
    <cellStyle name="Normal 5 7 4 2 3" xfId="18035" xr:uid="{00000000-0005-0000-0000-0000E2460000}"/>
    <cellStyle name="Normal 5 7 4 2 3 2" xfId="18036" xr:uid="{00000000-0005-0000-0000-0000E3460000}"/>
    <cellStyle name="Normal 5 7 4 2 3 2 2" xfId="18037" xr:uid="{00000000-0005-0000-0000-0000E4460000}"/>
    <cellStyle name="Normal 5 7 4 2 3 2 3" xfId="18038" xr:uid="{00000000-0005-0000-0000-0000E5460000}"/>
    <cellStyle name="Normal 5 7 4 2 3 3" xfId="18039" xr:uid="{00000000-0005-0000-0000-0000E6460000}"/>
    <cellStyle name="Normal 5 7 4 2 3 4" xfId="18040" xr:uid="{00000000-0005-0000-0000-0000E7460000}"/>
    <cellStyle name="Normal 5 7 4 2 4" xfId="18041" xr:uid="{00000000-0005-0000-0000-0000E8460000}"/>
    <cellStyle name="Normal 5 7 4 2 4 2" xfId="18042" xr:uid="{00000000-0005-0000-0000-0000E9460000}"/>
    <cellStyle name="Normal 5 7 4 2 4 2 2" xfId="18043" xr:uid="{00000000-0005-0000-0000-0000EA460000}"/>
    <cellStyle name="Normal 5 7 4 2 4 2 3" xfId="18044" xr:uid="{00000000-0005-0000-0000-0000EB460000}"/>
    <cellStyle name="Normal 5 7 4 2 4 3" xfId="18045" xr:uid="{00000000-0005-0000-0000-0000EC460000}"/>
    <cellStyle name="Normal 5 7 4 2 4 4" xfId="18046" xr:uid="{00000000-0005-0000-0000-0000ED460000}"/>
    <cellStyle name="Normal 5 7 4 2 5" xfId="18047" xr:uid="{00000000-0005-0000-0000-0000EE460000}"/>
    <cellStyle name="Normal 5 7 4 2 5 2" xfId="18048" xr:uid="{00000000-0005-0000-0000-0000EF460000}"/>
    <cellStyle name="Normal 5 7 4 2 5 3" xfId="18049" xr:uid="{00000000-0005-0000-0000-0000F0460000}"/>
    <cellStyle name="Normal 5 7 4 2 6" xfId="18050" xr:uid="{00000000-0005-0000-0000-0000F1460000}"/>
    <cellStyle name="Normal 5 7 4 2 7" xfId="18051" xr:uid="{00000000-0005-0000-0000-0000F2460000}"/>
    <cellStyle name="Normal 5 7 4 2 8" xfId="18052" xr:uid="{00000000-0005-0000-0000-0000F3460000}"/>
    <cellStyle name="Normal 5 7 4 3" xfId="18053" xr:uid="{00000000-0005-0000-0000-0000F4460000}"/>
    <cellStyle name="Normal 5 7 4 3 2" xfId="18054" xr:uid="{00000000-0005-0000-0000-0000F5460000}"/>
    <cellStyle name="Normal 5 7 4 3 2 2" xfId="18055" xr:uid="{00000000-0005-0000-0000-0000F6460000}"/>
    <cellStyle name="Normal 5 7 4 3 2 3" xfId="18056" xr:uid="{00000000-0005-0000-0000-0000F7460000}"/>
    <cellStyle name="Normal 5 7 4 3 3" xfId="18057" xr:uid="{00000000-0005-0000-0000-0000F8460000}"/>
    <cellStyle name="Normal 5 7 4 3 4" xfId="18058" xr:uid="{00000000-0005-0000-0000-0000F9460000}"/>
    <cellStyle name="Normal 5 7 4 4" xfId="18059" xr:uid="{00000000-0005-0000-0000-0000FA460000}"/>
    <cellStyle name="Normal 5 7 4 4 2" xfId="18060" xr:uid="{00000000-0005-0000-0000-0000FB460000}"/>
    <cellStyle name="Normal 5 7 4 4 2 2" xfId="18061" xr:uid="{00000000-0005-0000-0000-0000FC460000}"/>
    <cellStyle name="Normal 5 7 4 4 2 3" xfId="18062" xr:uid="{00000000-0005-0000-0000-0000FD460000}"/>
    <cellStyle name="Normal 5 7 4 4 3" xfId="18063" xr:uid="{00000000-0005-0000-0000-0000FE460000}"/>
    <cellStyle name="Normal 5 7 4 4 4" xfId="18064" xr:uid="{00000000-0005-0000-0000-0000FF460000}"/>
    <cellStyle name="Normal 5 7 4 5" xfId="18065" xr:uid="{00000000-0005-0000-0000-000000470000}"/>
    <cellStyle name="Normal 5 7 4 5 2" xfId="18066" xr:uid="{00000000-0005-0000-0000-000001470000}"/>
    <cellStyle name="Normal 5 7 4 5 2 2" xfId="18067" xr:uid="{00000000-0005-0000-0000-000002470000}"/>
    <cellStyle name="Normal 5 7 4 5 2 3" xfId="18068" xr:uid="{00000000-0005-0000-0000-000003470000}"/>
    <cellStyle name="Normal 5 7 4 5 3" xfId="18069" xr:uid="{00000000-0005-0000-0000-000004470000}"/>
    <cellStyle name="Normal 5 7 4 5 4" xfId="18070" xr:uid="{00000000-0005-0000-0000-000005470000}"/>
    <cellStyle name="Normal 5 7 4 6" xfId="18071" xr:uid="{00000000-0005-0000-0000-000006470000}"/>
    <cellStyle name="Normal 5 7 4 6 2" xfId="18072" xr:uid="{00000000-0005-0000-0000-000007470000}"/>
    <cellStyle name="Normal 5 7 4 6 3" xfId="18073" xr:uid="{00000000-0005-0000-0000-000008470000}"/>
    <cellStyle name="Normal 5 7 4 7" xfId="18074" xr:uid="{00000000-0005-0000-0000-000009470000}"/>
    <cellStyle name="Normal 5 7 4 8" xfId="18075" xr:uid="{00000000-0005-0000-0000-00000A470000}"/>
    <cellStyle name="Normal 5 7 4 9" xfId="18076" xr:uid="{00000000-0005-0000-0000-00000B470000}"/>
    <cellStyle name="Normal 5 7 5" xfId="18077" xr:uid="{00000000-0005-0000-0000-00000C470000}"/>
    <cellStyle name="Normal 5 7 5 2" xfId="18078" xr:uid="{00000000-0005-0000-0000-00000D470000}"/>
    <cellStyle name="Normal 5 7 5 2 2" xfId="18079" xr:uid="{00000000-0005-0000-0000-00000E470000}"/>
    <cellStyle name="Normal 5 7 5 2 2 2" xfId="18080" xr:uid="{00000000-0005-0000-0000-00000F470000}"/>
    <cellStyle name="Normal 5 7 5 2 2 2 2" xfId="18081" xr:uid="{00000000-0005-0000-0000-000010470000}"/>
    <cellStyle name="Normal 5 7 5 2 2 2 3" xfId="18082" xr:uid="{00000000-0005-0000-0000-000011470000}"/>
    <cellStyle name="Normal 5 7 5 2 2 3" xfId="18083" xr:uid="{00000000-0005-0000-0000-000012470000}"/>
    <cellStyle name="Normal 5 7 5 2 2 4" xfId="18084" xr:uid="{00000000-0005-0000-0000-000013470000}"/>
    <cellStyle name="Normal 5 7 5 2 3" xfId="18085" xr:uid="{00000000-0005-0000-0000-000014470000}"/>
    <cellStyle name="Normal 5 7 5 2 3 2" xfId="18086" xr:uid="{00000000-0005-0000-0000-000015470000}"/>
    <cellStyle name="Normal 5 7 5 2 3 2 2" xfId="18087" xr:uid="{00000000-0005-0000-0000-000016470000}"/>
    <cellStyle name="Normal 5 7 5 2 3 2 3" xfId="18088" xr:uid="{00000000-0005-0000-0000-000017470000}"/>
    <cellStyle name="Normal 5 7 5 2 3 3" xfId="18089" xr:uid="{00000000-0005-0000-0000-000018470000}"/>
    <cellStyle name="Normal 5 7 5 2 3 4" xfId="18090" xr:uid="{00000000-0005-0000-0000-000019470000}"/>
    <cellStyle name="Normal 5 7 5 2 4" xfId="18091" xr:uid="{00000000-0005-0000-0000-00001A470000}"/>
    <cellStyle name="Normal 5 7 5 2 4 2" xfId="18092" xr:uid="{00000000-0005-0000-0000-00001B470000}"/>
    <cellStyle name="Normal 5 7 5 2 4 2 2" xfId="18093" xr:uid="{00000000-0005-0000-0000-00001C470000}"/>
    <cellStyle name="Normal 5 7 5 2 4 2 3" xfId="18094" xr:uid="{00000000-0005-0000-0000-00001D470000}"/>
    <cellStyle name="Normal 5 7 5 2 4 3" xfId="18095" xr:uid="{00000000-0005-0000-0000-00001E470000}"/>
    <cellStyle name="Normal 5 7 5 2 4 4" xfId="18096" xr:uid="{00000000-0005-0000-0000-00001F470000}"/>
    <cellStyle name="Normal 5 7 5 2 5" xfId="18097" xr:uid="{00000000-0005-0000-0000-000020470000}"/>
    <cellStyle name="Normal 5 7 5 2 5 2" xfId="18098" xr:uid="{00000000-0005-0000-0000-000021470000}"/>
    <cellStyle name="Normal 5 7 5 2 5 3" xfId="18099" xr:uid="{00000000-0005-0000-0000-000022470000}"/>
    <cellStyle name="Normal 5 7 5 2 6" xfId="18100" xr:uid="{00000000-0005-0000-0000-000023470000}"/>
    <cellStyle name="Normal 5 7 5 2 7" xfId="18101" xr:uid="{00000000-0005-0000-0000-000024470000}"/>
    <cellStyle name="Normal 5 7 5 3" xfId="18102" xr:uid="{00000000-0005-0000-0000-000025470000}"/>
    <cellStyle name="Normal 5 7 5 3 2" xfId="18103" xr:uid="{00000000-0005-0000-0000-000026470000}"/>
    <cellStyle name="Normal 5 7 5 3 2 2" xfId="18104" xr:uid="{00000000-0005-0000-0000-000027470000}"/>
    <cellStyle name="Normal 5 7 5 3 2 3" xfId="18105" xr:uid="{00000000-0005-0000-0000-000028470000}"/>
    <cellStyle name="Normal 5 7 5 3 3" xfId="18106" xr:uid="{00000000-0005-0000-0000-000029470000}"/>
    <cellStyle name="Normal 5 7 5 3 4" xfId="18107" xr:uid="{00000000-0005-0000-0000-00002A470000}"/>
    <cellStyle name="Normal 5 7 5 4" xfId="18108" xr:uid="{00000000-0005-0000-0000-00002B470000}"/>
    <cellStyle name="Normal 5 7 5 4 2" xfId="18109" xr:uid="{00000000-0005-0000-0000-00002C470000}"/>
    <cellStyle name="Normal 5 7 5 4 2 2" xfId="18110" xr:uid="{00000000-0005-0000-0000-00002D470000}"/>
    <cellStyle name="Normal 5 7 5 4 2 3" xfId="18111" xr:uid="{00000000-0005-0000-0000-00002E470000}"/>
    <cellStyle name="Normal 5 7 5 4 3" xfId="18112" xr:uid="{00000000-0005-0000-0000-00002F470000}"/>
    <cellStyle name="Normal 5 7 5 4 4" xfId="18113" xr:uid="{00000000-0005-0000-0000-000030470000}"/>
    <cellStyle name="Normal 5 7 5 5" xfId="18114" xr:uid="{00000000-0005-0000-0000-000031470000}"/>
    <cellStyle name="Normal 5 7 5 5 2" xfId="18115" xr:uid="{00000000-0005-0000-0000-000032470000}"/>
    <cellStyle name="Normal 5 7 5 5 2 2" xfId="18116" xr:uid="{00000000-0005-0000-0000-000033470000}"/>
    <cellStyle name="Normal 5 7 5 5 2 3" xfId="18117" xr:uid="{00000000-0005-0000-0000-000034470000}"/>
    <cellStyle name="Normal 5 7 5 5 3" xfId="18118" xr:uid="{00000000-0005-0000-0000-000035470000}"/>
    <cellStyle name="Normal 5 7 5 5 4" xfId="18119" xr:uid="{00000000-0005-0000-0000-000036470000}"/>
    <cellStyle name="Normal 5 7 5 6" xfId="18120" xr:uid="{00000000-0005-0000-0000-000037470000}"/>
    <cellStyle name="Normal 5 7 5 6 2" xfId="18121" xr:uid="{00000000-0005-0000-0000-000038470000}"/>
    <cellStyle name="Normal 5 7 5 6 3" xfId="18122" xr:uid="{00000000-0005-0000-0000-000039470000}"/>
    <cellStyle name="Normal 5 7 5 7" xfId="18123" xr:uid="{00000000-0005-0000-0000-00003A470000}"/>
    <cellStyle name="Normal 5 7 5 8" xfId="18124" xr:uid="{00000000-0005-0000-0000-00003B470000}"/>
    <cellStyle name="Normal 5 7 5 9" xfId="18125" xr:uid="{00000000-0005-0000-0000-00003C470000}"/>
    <cellStyle name="Normal 5 7 6" xfId="18126" xr:uid="{00000000-0005-0000-0000-00003D470000}"/>
    <cellStyle name="Normal 5 7 7" xfId="43999" xr:uid="{00000000-0005-0000-0000-00003E470000}"/>
    <cellStyle name="Normal 5 8" xfId="18127" xr:uid="{00000000-0005-0000-0000-00003F470000}"/>
    <cellStyle name="Normal 5 8 10" xfId="18128" xr:uid="{00000000-0005-0000-0000-000040470000}"/>
    <cellStyle name="Normal 5 8 11" xfId="18129" xr:uid="{00000000-0005-0000-0000-000041470000}"/>
    <cellStyle name="Normal 5 8 12" xfId="18130" xr:uid="{00000000-0005-0000-0000-000042470000}"/>
    <cellStyle name="Normal 5 8 13" xfId="18131" xr:uid="{00000000-0005-0000-0000-000043470000}"/>
    <cellStyle name="Normal 5 8 14" xfId="18132" xr:uid="{00000000-0005-0000-0000-000044470000}"/>
    <cellStyle name="Normal 5 8 2" xfId="18133" xr:uid="{00000000-0005-0000-0000-000045470000}"/>
    <cellStyle name="Normal 5 8 2 2" xfId="18134" xr:uid="{00000000-0005-0000-0000-000046470000}"/>
    <cellStyle name="Normal 5 8 2 2 2" xfId="18135" xr:uid="{00000000-0005-0000-0000-000047470000}"/>
    <cellStyle name="Normal 5 8 2 2 2 2" xfId="18136" xr:uid="{00000000-0005-0000-0000-000048470000}"/>
    <cellStyle name="Normal 5 8 2 2 2 2 2" xfId="18137" xr:uid="{00000000-0005-0000-0000-000049470000}"/>
    <cellStyle name="Normal 5 8 2 2 2 2 3" xfId="18138" xr:uid="{00000000-0005-0000-0000-00004A470000}"/>
    <cellStyle name="Normal 5 8 2 2 2 3" xfId="18139" xr:uid="{00000000-0005-0000-0000-00004B470000}"/>
    <cellStyle name="Normal 5 8 2 2 2 4" xfId="18140" xr:uid="{00000000-0005-0000-0000-00004C470000}"/>
    <cellStyle name="Normal 5 8 2 2 2 5" xfId="18141" xr:uid="{00000000-0005-0000-0000-00004D470000}"/>
    <cellStyle name="Normal 5 8 2 2 3" xfId="18142" xr:uid="{00000000-0005-0000-0000-00004E470000}"/>
    <cellStyle name="Normal 5 8 2 2 3 2" xfId="18143" xr:uid="{00000000-0005-0000-0000-00004F470000}"/>
    <cellStyle name="Normal 5 8 2 2 3 2 2" xfId="18144" xr:uid="{00000000-0005-0000-0000-000050470000}"/>
    <cellStyle name="Normal 5 8 2 2 3 2 3" xfId="18145" xr:uid="{00000000-0005-0000-0000-000051470000}"/>
    <cellStyle name="Normal 5 8 2 2 3 3" xfId="18146" xr:uid="{00000000-0005-0000-0000-000052470000}"/>
    <cellStyle name="Normal 5 8 2 2 3 4" xfId="18147" xr:uid="{00000000-0005-0000-0000-000053470000}"/>
    <cellStyle name="Normal 5 8 2 2 4" xfId="18148" xr:uid="{00000000-0005-0000-0000-000054470000}"/>
    <cellStyle name="Normal 5 8 2 2 4 2" xfId="18149" xr:uid="{00000000-0005-0000-0000-000055470000}"/>
    <cellStyle name="Normal 5 8 2 2 4 2 2" xfId="18150" xr:uid="{00000000-0005-0000-0000-000056470000}"/>
    <cellStyle name="Normal 5 8 2 2 4 2 3" xfId="18151" xr:uid="{00000000-0005-0000-0000-000057470000}"/>
    <cellStyle name="Normal 5 8 2 2 4 3" xfId="18152" xr:uid="{00000000-0005-0000-0000-000058470000}"/>
    <cellStyle name="Normal 5 8 2 2 4 4" xfId="18153" xr:uid="{00000000-0005-0000-0000-000059470000}"/>
    <cellStyle name="Normal 5 8 2 2 5" xfId="18154" xr:uid="{00000000-0005-0000-0000-00005A470000}"/>
    <cellStyle name="Normal 5 8 2 2 5 2" xfId="18155" xr:uid="{00000000-0005-0000-0000-00005B470000}"/>
    <cellStyle name="Normal 5 8 2 2 5 3" xfId="18156" xr:uid="{00000000-0005-0000-0000-00005C470000}"/>
    <cellStyle name="Normal 5 8 2 2 6" xfId="18157" xr:uid="{00000000-0005-0000-0000-00005D470000}"/>
    <cellStyle name="Normal 5 8 2 2 7" xfId="18158" xr:uid="{00000000-0005-0000-0000-00005E470000}"/>
    <cellStyle name="Normal 5 8 2 2 8" xfId="18159" xr:uid="{00000000-0005-0000-0000-00005F470000}"/>
    <cellStyle name="Normal 5 8 2 3" xfId="18160" xr:uid="{00000000-0005-0000-0000-000060470000}"/>
    <cellStyle name="Normal 5 8 2 3 2" xfId="18161" xr:uid="{00000000-0005-0000-0000-000061470000}"/>
    <cellStyle name="Normal 5 8 2 3 2 2" xfId="18162" xr:uid="{00000000-0005-0000-0000-000062470000}"/>
    <cellStyle name="Normal 5 8 2 3 2 3" xfId="18163" xr:uid="{00000000-0005-0000-0000-000063470000}"/>
    <cellStyle name="Normal 5 8 2 3 3" xfId="18164" xr:uid="{00000000-0005-0000-0000-000064470000}"/>
    <cellStyle name="Normal 5 8 2 3 4" xfId="18165" xr:uid="{00000000-0005-0000-0000-000065470000}"/>
    <cellStyle name="Normal 5 8 2 3 5" xfId="18166" xr:uid="{00000000-0005-0000-0000-000066470000}"/>
    <cellStyle name="Normal 5 8 2 4" xfId="18167" xr:uid="{00000000-0005-0000-0000-000067470000}"/>
    <cellStyle name="Normal 5 8 2 4 2" xfId="18168" xr:uid="{00000000-0005-0000-0000-000068470000}"/>
    <cellStyle name="Normal 5 8 2 4 2 2" xfId="18169" xr:uid="{00000000-0005-0000-0000-000069470000}"/>
    <cellStyle name="Normal 5 8 2 4 2 3" xfId="18170" xr:uid="{00000000-0005-0000-0000-00006A470000}"/>
    <cellStyle name="Normal 5 8 2 4 3" xfId="18171" xr:uid="{00000000-0005-0000-0000-00006B470000}"/>
    <cellStyle name="Normal 5 8 2 4 4" xfId="18172" xr:uid="{00000000-0005-0000-0000-00006C470000}"/>
    <cellStyle name="Normal 5 8 2 5" xfId="18173" xr:uid="{00000000-0005-0000-0000-00006D470000}"/>
    <cellStyle name="Normal 5 8 2 5 2" xfId="18174" xr:uid="{00000000-0005-0000-0000-00006E470000}"/>
    <cellStyle name="Normal 5 8 2 5 2 2" xfId="18175" xr:uid="{00000000-0005-0000-0000-00006F470000}"/>
    <cellStyle name="Normal 5 8 2 5 2 3" xfId="18176" xr:uid="{00000000-0005-0000-0000-000070470000}"/>
    <cellStyle name="Normal 5 8 2 5 3" xfId="18177" xr:uid="{00000000-0005-0000-0000-000071470000}"/>
    <cellStyle name="Normal 5 8 2 5 4" xfId="18178" xr:uid="{00000000-0005-0000-0000-000072470000}"/>
    <cellStyle name="Normal 5 8 2 6" xfId="18179" xr:uid="{00000000-0005-0000-0000-000073470000}"/>
    <cellStyle name="Normal 5 8 2 6 2" xfId="18180" xr:uid="{00000000-0005-0000-0000-000074470000}"/>
    <cellStyle name="Normal 5 8 2 6 3" xfId="18181" xr:uid="{00000000-0005-0000-0000-000075470000}"/>
    <cellStyle name="Normal 5 8 2 7" xfId="18182" xr:uid="{00000000-0005-0000-0000-000076470000}"/>
    <cellStyle name="Normal 5 8 2 8" xfId="18183" xr:uid="{00000000-0005-0000-0000-000077470000}"/>
    <cellStyle name="Normal 5 8 2 9" xfId="18184" xr:uid="{00000000-0005-0000-0000-000078470000}"/>
    <cellStyle name="Normal 5 8 3" xfId="18185" xr:uid="{00000000-0005-0000-0000-000079470000}"/>
    <cellStyle name="Normal 5 8 3 2" xfId="18186" xr:uid="{00000000-0005-0000-0000-00007A470000}"/>
    <cellStyle name="Normal 5 8 3 2 2" xfId="18187" xr:uid="{00000000-0005-0000-0000-00007B470000}"/>
    <cellStyle name="Normal 5 8 3 2 2 2" xfId="18188" xr:uid="{00000000-0005-0000-0000-00007C470000}"/>
    <cellStyle name="Normal 5 8 3 2 2 2 2" xfId="18189" xr:uid="{00000000-0005-0000-0000-00007D470000}"/>
    <cellStyle name="Normal 5 8 3 2 2 2 3" xfId="18190" xr:uid="{00000000-0005-0000-0000-00007E470000}"/>
    <cellStyle name="Normal 5 8 3 2 2 3" xfId="18191" xr:uid="{00000000-0005-0000-0000-00007F470000}"/>
    <cellStyle name="Normal 5 8 3 2 2 4" xfId="18192" xr:uid="{00000000-0005-0000-0000-000080470000}"/>
    <cellStyle name="Normal 5 8 3 2 2 5" xfId="18193" xr:uid="{00000000-0005-0000-0000-000081470000}"/>
    <cellStyle name="Normal 5 8 3 2 3" xfId="18194" xr:uid="{00000000-0005-0000-0000-000082470000}"/>
    <cellStyle name="Normal 5 8 3 2 3 2" xfId="18195" xr:uid="{00000000-0005-0000-0000-000083470000}"/>
    <cellStyle name="Normal 5 8 3 2 3 2 2" xfId="18196" xr:uid="{00000000-0005-0000-0000-000084470000}"/>
    <cellStyle name="Normal 5 8 3 2 3 2 3" xfId="18197" xr:uid="{00000000-0005-0000-0000-000085470000}"/>
    <cellStyle name="Normal 5 8 3 2 3 3" xfId="18198" xr:uid="{00000000-0005-0000-0000-000086470000}"/>
    <cellStyle name="Normal 5 8 3 2 3 4" xfId="18199" xr:uid="{00000000-0005-0000-0000-000087470000}"/>
    <cellStyle name="Normal 5 8 3 2 4" xfId="18200" xr:uid="{00000000-0005-0000-0000-000088470000}"/>
    <cellStyle name="Normal 5 8 3 2 4 2" xfId="18201" xr:uid="{00000000-0005-0000-0000-000089470000}"/>
    <cellStyle name="Normal 5 8 3 2 4 2 2" xfId="18202" xr:uid="{00000000-0005-0000-0000-00008A470000}"/>
    <cellStyle name="Normal 5 8 3 2 4 2 3" xfId="18203" xr:uid="{00000000-0005-0000-0000-00008B470000}"/>
    <cellStyle name="Normal 5 8 3 2 4 3" xfId="18204" xr:uid="{00000000-0005-0000-0000-00008C470000}"/>
    <cellStyle name="Normal 5 8 3 2 4 4" xfId="18205" xr:uid="{00000000-0005-0000-0000-00008D470000}"/>
    <cellStyle name="Normal 5 8 3 2 5" xfId="18206" xr:uid="{00000000-0005-0000-0000-00008E470000}"/>
    <cellStyle name="Normal 5 8 3 2 5 2" xfId="18207" xr:uid="{00000000-0005-0000-0000-00008F470000}"/>
    <cellStyle name="Normal 5 8 3 2 5 3" xfId="18208" xr:uid="{00000000-0005-0000-0000-000090470000}"/>
    <cellStyle name="Normal 5 8 3 2 6" xfId="18209" xr:uid="{00000000-0005-0000-0000-000091470000}"/>
    <cellStyle name="Normal 5 8 3 2 7" xfId="18210" xr:uid="{00000000-0005-0000-0000-000092470000}"/>
    <cellStyle name="Normal 5 8 3 2 8" xfId="18211" xr:uid="{00000000-0005-0000-0000-000093470000}"/>
    <cellStyle name="Normal 5 8 3 3" xfId="18212" xr:uid="{00000000-0005-0000-0000-000094470000}"/>
    <cellStyle name="Normal 5 8 3 3 2" xfId="18213" xr:uid="{00000000-0005-0000-0000-000095470000}"/>
    <cellStyle name="Normal 5 8 3 3 2 2" xfId="18214" xr:uid="{00000000-0005-0000-0000-000096470000}"/>
    <cellStyle name="Normal 5 8 3 3 2 3" xfId="18215" xr:uid="{00000000-0005-0000-0000-000097470000}"/>
    <cellStyle name="Normal 5 8 3 3 3" xfId="18216" xr:uid="{00000000-0005-0000-0000-000098470000}"/>
    <cellStyle name="Normal 5 8 3 3 4" xfId="18217" xr:uid="{00000000-0005-0000-0000-000099470000}"/>
    <cellStyle name="Normal 5 8 3 3 5" xfId="18218" xr:uid="{00000000-0005-0000-0000-00009A470000}"/>
    <cellStyle name="Normal 5 8 3 4" xfId="18219" xr:uid="{00000000-0005-0000-0000-00009B470000}"/>
    <cellStyle name="Normal 5 8 3 4 2" xfId="18220" xr:uid="{00000000-0005-0000-0000-00009C470000}"/>
    <cellStyle name="Normal 5 8 3 4 2 2" xfId="18221" xr:uid="{00000000-0005-0000-0000-00009D470000}"/>
    <cellStyle name="Normal 5 8 3 4 2 3" xfId="18222" xr:uid="{00000000-0005-0000-0000-00009E470000}"/>
    <cellStyle name="Normal 5 8 3 4 3" xfId="18223" xr:uid="{00000000-0005-0000-0000-00009F470000}"/>
    <cellStyle name="Normal 5 8 3 4 4" xfId="18224" xr:uid="{00000000-0005-0000-0000-0000A0470000}"/>
    <cellStyle name="Normal 5 8 3 5" xfId="18225" xr:uid="{00000000-0005-0000-0000-0000A1470000}"/>
    <cellStyle name="Normal 5 8 3 5 2" xfId="18226" xr:uid="{00000000-0005-0000-0000-0000A2470000}"/>
    <cellStyle name="Normal 5 8 3 5 2 2" xfId="18227" xr:uid="{00000000-0005-0000-0000-0000A3470000}"/>
    <cellStyle name="Normal 5 8 3 5 2 3" xfId="18228" xr:uid="{00000000-0005-0000-0000-0000A4470000}"/>
    <cellStyle name="Normal 5 8 3 5 3" xfId="18229" xr:uid="{00000000-0005-0000-0000-0000A5470000}"/>
    <cellStyle name="Normal 5 8 3 5 4" xfId="18230" xr:uid="{00000000-0005-0000-0000-0000A6470000}"/>
    <cellStyle name="Normal 5 8 3 6" xfId="18231" xr:uid="{00000000-0005-0000-0000-0000A7470000}"/>
    <cellStyle name="Normal 5 8 3 6 2" xfId="18232" xr:uid="{00000000-0005-0000-0000-0000A8470000}"/>
    <cellStyle name="Normal 5 8 3 6 3" xfId="18233" xr:uid="{00000000-0005-0000-0000-0000A9470000}"/>
    <cellStyle name="Normal 5 8 3 7" xfId="18234" xr:uid="{00000000-0005-0000-0000-0000AA470000}"/>
    <cellStyle name="Normal 5 8 3 8" xfId="18235" xr:uid="{00000000-0005-0000-0000-0000AB470000}"/>
    <cellStyle name="Normal 5 8 3 9" xfId="18236" xr:uid="{00000000-0005-0000-0000-0000AC470000}"/>
    <cellStyle name="Normal 5 8 4" xfId="18237" xr:uid="{00000000-0005-0000-0000-0000AD470000}"/>
    <cellStyle name="Normal 5 8 4 2" xfId="18238" xr:uid="{00000000-0005-0000-0000-0000AE470000}"/>
    <cellStyle name="Normal 5 8 4 2 2" xfId="18239" xr:uid="{00000000-0005-0000-0000-0000AF470000}"/>
    <cellStyle name="Normal 5 8 4 2 2 2" xfId="18240" xr:uid="{00000000-0005-0000-0000-0000B0470000}"/>
    <cellStyle name="Normal 5 8 4 2 2 2 2" xfId="18241" xr:uid="{00000000-0005-0000-0000-0000B1470000}"/>
    <cellStyle name="Normal 5 8 4 2 2 2 3" xfId="18242" xr:uid="{00000000-0005-0000-0000-0000B2470000}"/>
    <cellStyle name="Normal 5 8 4 2 2 3" xfId="18243" xr:uid="{00000000-0005-0000-0000-0000B3470000}"/>
    <cellStyle name="Normal 5 8 4 2 2 4" xfId="18244" xr:uid="{00000000-0005-0000-0000-0000B4470000}"/>
    <cellStyle name="Normal 5 8 4 2 3" xfId="18245" xr:uid="{00000000-0005-0000-0000-0000B5470000}"/>
    <cellStyle name="Normal 5 8 4 2 3 2" xfId="18246" xr:uid="{00000000-0005-0000-0000-0000B6470000}"/>
    <cellStyle name="Normal 5 8 4 2 3 2 2" xfId="18247" xr:uid="{00000000-0005-0000-0000-0000B7470000}"/>
    <cellStyle name="Normal 5 8 4 2 3 2 3" xfId="18248" xr:uid="{00000000-0005-0000-0000-0000B8470000}"/>
    <cellStyle name="Normal 5 8 4 2 3 3" xfId="18249" xr:uid="{00000000-0005-0000-0000-0000B9470000}"/>
    <cellStyle name="Normal 5 8 4 2 3 4" xfId="18250" xr:uid="{00000000-0005-0000-0000-0000BA470000}"/>
    <cellStyle name="Normal 5 8 4 2 4" xfId="18251" xr:uid="{00000000-0005-0000-0000-0000BB470000}"/>
    <cellStyle name="Normal 5 8 4 2 4 2" xfId="18252" xr:uid="{00000000-0005-0000-0000-0000BC470000}"/>
    <cellStyle name="Normal 5 8 4 2 4 2 2" xfId="18253" xr:uid="{00000000-0005-0000-0000-0000BD470000}"/>
    <cellStyle name="Normal 5 8 4 2 4 2 3" xfId="18254" xr:uid="{00000000-0005-0000-0000-0000BE470000}"/>
    <cellStyle name="Normal 5 8 4 2 4 3" xfId="18255" xr:uid="{00000000-0005-0000-0000-0000BF470000}"/>
    <cellStyle name="Normal 5 8 4 2 4 4" xfId="18256" xr:uid="{00000000-0005-0000-0000-0000C0470000}"/>
    <cellStyle name="Normal 5 8 4 2 5" xfId="18257" xr:uid="{00000000-0005-0000-0000-0000C1470000}"/>
    <cellStyle name="Normal 5 8 4 2 5 2" xfId="18258" xr:uid="{00000000-0005-0000-0000-0000C2470000}"/>
    <cellStyle name="Normal 5 8 4 2 5 3" xfId="18259" xr:uid="{00000000-0005-0000-0000-0000C3470000}"/>
    <cellStyle name="Normal 5 8 4 2 6" xfId="18260" xr:uid="{00000000-0005-0000-0000-0000C4470000}"/>
    <cellStyle name="Normal 5 8 4 2 7" xfId="18261" xr:uid="{00000000-0005-0000-0000-0000C5470000}"/>
    <cellStyle name="Normal 5 8 4 2 8" xfId="18262" xr:uid="{00000000-0005-0000-0000-0000C6470000}"/>
    <cellStyle name="Normal 5 8 4 3" xfId="18263" xr:uid="{00000000-0005-0000-0000-0000C7470000}"/>
    <cellStyle name="Normal 5 8 4 3 2" xfId="18264" xr:uid="{00000000-0005-0000-0000-0000C8470000}"/>
    <cellStyle name="Normal 5 8 4 3 2 2" xfId="18265" xr:uid="{00000000-0005-0000-0000-0000C9470000}"/>
    <cellStyle name="Normal 5 8 4 3 2 3" xfId="18266" xr:uid="{00000000-0005-0000-0000-0000CA470000}"/>
    <cellStyle name="Normal 5 8 4 3 3" xfId="18267" xr:uid="{00000000-0005-0000-0000-0000CB470000}"/>
    <cellStyle name="Normal 5 8 4 3 4" xfId="18268" xr:uid="{00000000-0005-0000-0000-0000CC470000}"/>
    <cellStyle name="Normal 5 8 4 4" xfId="18269" xr:uid="{00000000-0005-0000-0000-0000CD470000}"/>
    <cellStyle name="Normal 5 8 4 4 2" xfId="18270" xr:uid="{00000000-0005-0000-0000-0000CE470000}"/>
    <cellStyle name="Normal 5 8 4 4 2 2" xfId="18271" xr:uid="{00000000-0005-0000-0000-0000CF470000}"/>
    <cellStyle name="Normal 5 8 4 4 2 3" xfId="18272" xr:uid="{00000000-0005-0000-0000-0000D0470000}"/>
    <cellStyle name="Normal 5 8 4 4 3" xfId="18273" xr:uid="{00000000-0005-0000-0000-0000D1470000}"/>
    <cellStyle name="Normal 5 8 4 4 4" xfId="18274" xr:uid="{00000000-0005-0000-0000-0000D2470000}"/>
    <cellStyle name="Normal 5 8 4 5" xfId="18275" xr:uid="{00000000-0005-0000-0000-0000D3470000}"/>
    <cellStyle name="Normal 5 8 4 5 2" xfId="18276" xr:uid="{00000000-0005-0000-0000-0000D4470000}"/>
    <cellStyle name="Normal 5 8 4 5 2 2" xfId="18277" xr:uid="{00000000-0005-0000-0000-0000D5470000}"/>
    <cellStyle name="Normal 5 8 4 5 2 3" xfId="18278" xr:uid="{00000000-0005-0000-0000-0000D6470000}"/>
    <cellStyle name="Normal 5 8 4 5 3" xfId="18279" xr:uid="{00000000-0005-0000-0000-0000D7470000}"/>
    <cellStyle name="Normal 5 8 4 5 4" xfId="18280" xr:uid="{00000000-0005-0000-0000-0000D8470000}"/>
    <cellStyle name="Normal 5 8 4 6" xfId="18281" xr:uid="{00000000-0005-0000-0000-0000D9470000}"/>
    <cellStyle name="Normal 5 8 4 6 2" xfId="18282" xr:uid="{00000000-0005-0000-0000-0000DA470000}"/>
    <cellStyle name="Normal 5 8 4 6 3" xfId="18283" xr:uid="{00000000-0005-0000-0000-0000DB470000}"/>
    <cellStyle name="Normal 5 8 4 7" xfId="18284" xr:uid="{00000000-0005-0000-0000-0000DC470000}"/>
    <cellStyle name="Normal 5 8 4 8" xfId="18285" xr:uid="{00000000-0005-0000-0000-0000DD470000}"/>
    <cellStyle name="Normal 5 8 4 9" xfId="18286" xr:uid="{00000000-0005-0000-0000-0000DE470000}"/>
    <cellStyle name="Normal 5 8 5" xfId="18287" xr:uid="{00000000-0005-0000-0000-0000DF470000}"/>
    <cellStyle name="Normal 5 8 5 2" xfId="18288" xr:uid="{00000000-0005-0000-0000-0000E0470000}"/>
    <cellStyle name="Normal 5 8 5 2 2" xfId="18289" xr:uid="{00000000-0005-0000-0000-0000E1470000}"/>
    <cellStyle name="Normal 5 8 5 2 2 2" xfId="18290" xr:uid="{00000000-0005-0000-0000-0000E2470000}"/>
    <cellStyle name="Normal 5 8 5 2 2 3" xfId="18291" xr:uid="{00000000-0005-0000-0000-0000E3470000}"/>
    <cellStyle name="Normal 5 8 5 2 3" xfId="18292" xr:uid="{00000000-0005-0000-0000-0000E4470000}"/>
    <cellStyle name="Normal 5 8 5 2 4" xfId="18293" xr:uid="{00000000-0005-0000-0000-0000E5470000}"/>
    <cellStyle name="Normal 5 8 5 3" xfId="18294" xr:uid="{00000000-0005-0000-0000-0000E6470000}"/>
    <cellStyle name="Normal 5 8 5 3 2" xfId="18295" xr:uid="{00000000-0005-0000-0000-0000E7470000}"/>
    <cellStyle name="Normal 5 8 5 3 2 2" xfId="18296" xr:uid="{00000000-0005-0000-0000-0000E8470000}"/>
    <cellStyle name="Normal 5 8 5 3 2 3" xfId="18297" xr:uid="{00000000-0005-0000-0000-0000E9470000}"/>
    <cellStyle name="Normal 5 8 5 3 3" xfId="18298" xr:uid="{00000000-0005-0000-0000-0000EA470000}"/>
    <cellStyle name="Normal 5 8 5 3 4" xfId="18299" xr:uid="{00000000-0005-0000-0000-0000EB470000}"/>
    <cellStyle name="Normal 5 8 5 4" xfId="18300" xr:uid="{00000000-0005-0000-0000-0000EC470000}"/>
    <cellStyle name="Normal 5 8 5 4 2" xfId="18301" xr:uid="{00000000-0005-0000-0000-0000ED470000}"/>
    <cellStyle name="Normal 5 8 5 4 2 2" xfId="18302" xr:uid="{00000000-0005-0000-0000-0000EE470000}"/>
    <cellStyle name="Normal 5 8 5 4 2 3" xfId="18303" xr:uid="{00000000-0005-0000-0000-0000EF470000}"/>
    <cellStyle name="Normal 5 8 5 4 3" xfId="18304" xr:uid="{00000000-0005-0000-0000-0000F0470000}"/>
    <cellStyle name="Normal 5 8 5 4 4" xfId="18305" xr:uid="{00000000-0005-0000-0000-0000F1470000}"/>
    <cellStyle name="Normal 5 8 5 5" xfId="18306" xr:uid="{00000000-0005-0000-0000-0000F2470000}"/>
    <cellStyle name="Normal 5 8 5 5 2" xfId="18307" xr:uid="{00000000-0005-0000-0000-0000F3470000}"/>
    <cellStyle name="Normal 5 8 5 5 3" xfId="18308" xr:uid="{00000000-0005-0000-0000-0000F4470000}"/>
    <cellStyle name="Normal 5 8 5 6" xfId="18309" xr:uid="{00000000-0005-0000-0000-0000F5470000}"/>
    <cellStyle name="Normal 5 8 5 7" xfId="18310" xr:uid="{00000000-0005-0000-0000-0000F6470000}"/>
    <cellStyle name="Normal 5 8 5 8" xfId="18311" xr:uid="{00000000-0005-0000-0000-0000F7470000}"/>
    <cellStyle name="Normal 5 8 6" xfId="18312" xr:uid="{00000000-0005-0000-0000-0000F8470000}"/>
    <cellStyle name="Normal 5 8 6 2" xfId="18313" xr:uid="{00000000-0005-0000-0000-0000F9470000}"/>
    <cellStyle name="Normal 5 8 6 2 2" xfId="18314" xr:uid="{00000000-0005-0000-0000-0000FA470000}"/>
    <cellStyle name="Normal 5 8 6 2 3" xfId="18315" xr:uid="{00000000-0005-0000-0000-0000FB470000}"/>
    <cellStyle name="Normal 5 8 6 3" xfId="18316" xr:uid="{00000000-0005-0000-0000-0000FC470000}"/>
    <cellStyle name="Normal 5 8 6 4" xfId="18317" xr:uid="{00000000-0005-0000-0000-0000FD470000}"/>
    <cellStyle name="Normal 5 8 6 5" xfId="18318" xr:uid="{00000000-0005-0000-0000-0000FE470000}"/>
    <cellStyle name="Normal 5 8 7" xfId="18319" xr:uid="{00000000-0005-0000-0000-0000FF470000}"/>
    <cellStyle name="Normal 5 8 7 2" xfId="18320" xr:uid="{00000000-0005-0000-0000-000000480000}"/>
    <cellStyle name="Normal 5 8 7 2 2" xfId="18321" xr:uid="{00000000-0005-0000-0000-000001480000}"/>
    <cellStyle name="Normal 5 8 7 2 3" xfId="18322" xr:uid="{00000000-0005-0000-0000-000002480000}"/>
    <cellStyle name="Normal 5 8 7 3" xfId="18323" xr:uid="{00000000-0005-0000-0000-000003480000}"/>
    <cellStyle name="Normal 5 8 7 4" xfId="18324" xr:uid="{00000000-0005-0000-0000-000004480000}"/>
    <cellStyle name="Normal 5 8 7 5" xfId="18325" xr:uid="{00000000-0005-0000-0000-000005480000}"/>
    <cellStyle name="Normal 5 8 8" xfId="18326" xr:uid="{00000000-0005-0000-0000-000006480000}"/>
    <cellStyle name="Normal 5 8 8 2" xfId="18327" xr:uid="{00000000-0005-0000-0000-000007480000}"/>
    <cellStyle name="Normal 5 8 8 2 2" xfId="18328" xr:uid="{00000000-0005-0000-0000-000008480000}"/>
    <cellStyle name="Normal 5 8 8 2 3" xfId="18329" xr:uid="{00000000-0005-0000-0000-000009480000}"/>
    <cellStyle name="Normal 5 8 8 3" xfId="18330" xr:uid="{00000000-0005-0000-0000-00000A480000}"/>
    <cellStyle name="Normal 5 8 8 4" xfId="18331" xr:uid="{00000000-0005-0000-0000-00000B480000}"/>
    <cellStyle name="Normal 5 8 9" xfId="18332" xr:uid="{00000000-0005-0000-0000-00000C480000}"/>
    <cellStyle name="Normal 5 8 9 2" xfId="18333" xr:uid="{00000000-0005-0000-0000-00000D480000}"/>
    <cellStyle name="Normal 5 8 9 3" xfId="18334" xr:uid="{00000000-0005-0000-0000-00000E480000}"/>
    <cellStyle name="Normal 5 9" xfId="18335" xr:uid="{00000000-0005-0000-0000-00000F480000}"/>
    <cellStyle name="Normal 5 9 10" xfId="18336" xr:uid="{00000000-0005-0000-0000-000010480000}"/>
    <cellStyle name="Normal 5 9 2" xfId="18337" xr:uid="{00000000-0005-0000-0000-000011480000}"/>
    <cellStyle name="Normal 5 9 2 2" xfId="18338" xr:uid="{00000000-0005-0000-0000-000012480000}"/>
    <cellStyle name="Normal 5 9 2 2 2" xfId="18339" xr:uid="{00000000-0005-0000-0000-000013480000}"/>
    <cellStyle name="Normal 5 9 2 2 2 2" xfId="18340" xr:uid="{00000000-0005-0000-0000-000014480000}"/>
    <cellStyle name="Normal 5 9 2 2 2 2 2" xfId="18341" xr:uid="{00000000-0005-0000-0000-000015480000}"/>
    <cellStyle name="Normal 5 9 2 2 2 2 3" xfId="18342" xr:uid="{00000000-0005-0000-0000-000016480000}"/>
    <cellStyle name="Normal 5 9 2 2 2 3" xfId="18343" xr:uid="{00000000-0005-0000-0000-000017480000}"/>
    <cellStyle name="Normal 5 9 2 2 2 4" xfId="18344" xr:uid="{00000000-0005-0000-0000-000018480000}"/>
    <cellStyle name="Normal 5 9 2 2 2 5" xfId="18345" xr:uid="{00000000-0005-0000-0000-000019480000}"/>
    <cellStyle name="Normal 5 9 2 2 3" xfId="18346" xr:uid="{00000000-0005-0000-0000-00001A480000}"/>
    <cellStyle name="Normal 5 9 2 2 3 2" xfId="18347" xr:uid="{00000000-0005-0000-0000-00001B480000}"/>
    <cellStyle name="Normal 5 9 2 2 3 2 2" xfId="18348" xr:uid="{00000000-0005-0000-0000-00001C480000}"/>
    <cellStyle name="Normal 5 9 2 2 3 2 3" xfId="18349" xr:uid="{00000000-0005-0000-0000-00001D480000}"/>
    <cellStyle name="Normal 5 9 2 2 3 3" xfId="18350" xr:uid="{00000000-0005-0000-0000-00001E480000}"/>
    <cellStyle name="Normal 5 9 2 2 3 4" xfId="18351" xr:uid="{00000000-0005-0000-0000-00001F480000}"/>
    <cellStyle name="Normal 5 9 2 2 4" xfId="18352" xr:uid="{00000000-0005-0000-0000-000020480000}"/>
    <cellStyle name="Normal 5 9 2 2 4 2" xfId="18353" xr:uid="{00000000-0005-0000-0000-000021480000}"/>
    <cellStyle name="Normal 5 9 2 2 4 2 2" xfId="18354" xr:uid="{00000000-0005-0000-0000-000022480000}"/>
    <cellStyle name="Normal 5 9 2 2 4 2 3" xfId="18355" xr:uid="{00000000-0005-0000-0000-000023480000}"/>
    <cellStyle name="Normal 5 9 2 2 4 3" xfId="18356" xr:uid="{00000000-0005-0000-0000-000024480000}"/>
    <cellStyle name="Normal 5 9 2 2 4 4" xfId="18357" xr:uid="{00000000-0005-0000-0000-000025480000}"/>
    <cellStyle name="Normal 5 9 2 2 5" xfId="18358" xr:uid="{00000000-0005-0000-0000-000026480000}"/>
    <cellStyle name="Normal 5 9 2 2 5 2" xfId="18359" xr:uid="{00000000-0005-0000-0000-000027480000}"/>
    <cellStyle name="Normal 5 9 2 2 5 3" xfId="18360" xr:uid="{00000000-0005-0000-0000-000028480000}"/>
    <cellStyle name="Normal 5 9 2 2 6" xfId="18361" xr:uid="{00000000-0005-0000-0000-000029480000}"/>
    <cellStyle name="Normal 5 9 2 2 7" xfId="18362" xr:uid="{00000000-0005-0000-0000-00002A480000}"/>
    <cellStyle name="Normal 5 9 2 2 8" xfId="18363" xr:uid="{00000000-0005-0000-0000-00002B480000}"/>
    <cellStyle name="Normal 5 9 2 3" xfId="18364" xr:uid="{00000000-0005-0000-0000-00002C480000}"/>
    <cellStyle name="Normal 5 9 2 3 2" xfId="18365" xr:uid="{00000000-0005-0000-0000-00002D480000}"/>
    <cellStyle name="Normal 5 9 2 3 2 2" xfId="18366" xr:uid="{00000000-0005-0000-0000-00002E480000}"/>
    <cellStyle name="Normal 5 9 2 3 2 3" xfId="18367" xr:uid="{00000000-0005-0000-0000-00002F480000}"/>
    <cellStyle name="Normal 5 9 2 3 3" xfId="18368" xr:uid="{00000000-0005-0000-0000-000030480000}"/>
    <cellStyle name="Normal 5 9 2 3 4" xfId="18369" xr:uid="{00000000-0005-0000-0000-000031480000}"/>
    <cellStyle name="Normal 5 9 2 3 5" xfId="18370" xr:uid="{00000000-0005-0000-0000-000032480000}"/>
    <cellStyle name="Normal 5 9 2 4" xfId="18371" xr:uid="{00000000-0005-0000-0000-000033480000}"/>
    <cellStyle name="Normal 5 9 2 4 2" xfId="18372" xr:uid="{00000000-0005-0000-0000-000034480000}"/>
    <cellStyle name="Normal 5 9 2 4 2 2" xfId="18373" xr:uid="{00000000-0005-0000-0000-000035480000}"/>
    <cellStyle name="Normal 5 9 2 4 2 3" xfId="18374" xr:uid="{00000000-0005-0000-0000-000036480000}"/>
    <cellStyle name="Normal 5 9 2 4 3" xfId="18375" xr:uid="{00000000-0005-0000-0000-000037480000}"/>
    <cellStyle name="Normal 5 9 2 4 4" xfId="18376" xr:uid="{00000000-0005-0000-0000-000038480000}"/>
    <cellStyle name="Normal 5 9 2 5" xfId="18377" xr:uid="{00000000-0005-0000-0000-000039480000}"/>
    <cellStyle name="Normal 5 9 2 5 2" xfId="18378" xr:uid="{00000000-0005-0000-0000-00003A480000}"/>
    <cellStyle name="Normal 5 9 2 5 2 2" xfId="18379" xr:uid="{00000000-0005-0000-0000-00003B480000}"/>
    <cellStyle name="Normal 5 9 2 5 2 3" xfId="18380" xr:uid="{00000000-0005-0000-0000-00003C480000}"/>
    <cellStyle name="Normal 5 9 2 5 3" xfId="18381" xr:uid="{00000000-0005-0000-0000-00003D480000}"/>
    <cellStyle name="Normal 5 9 2 5 4" xfId="18382" xr:uid="{00000000-0005-0000-0000-00003E480000}"/>
    <cellStyle name="Normal 5 9 2 6" xfId="18383" xr:uid="{00000000-0005-0000-0000-00003F480000}"/>
    <cellStyle name="Normal 5 9 2 6 2" xfId="18384" xr:uid="{00000000-0005-0000-0000-000040480000}"/>
    <cellStyle name="Normal 5 9 2 6 3" xfId="18385" xr:uid="{00000000-0005-0000-0000-000041480000}"/>
    <cellStyle name="Normal 5 9 2 7" xfId="18386" xr:uid="{00000000-0005-0000-0000-000042480000}"/>
    <cellStyle name="Normal 5 9 2 8" xfId="18387" xr:uid="{00000000-0005-0000-0000-000043480000}"/>
    <cellStyle name="Normal 5 9 2 9" xfId="18388" xr:uid="{00000000-0005-0000-0000-000044480000}"/>
    <cellStyle name="Normal 5 9 3" xfId="18389" xr:uid="{00000000-0005-0000-0000-000045480000}"/>
    <cellStyle name="Normal 5 9 3 2" xfId="18390" xr:uid="{00000000-0005-0000-0000-000046480000}"/>
    <cellStyle name="Normal 5 9 3 2 2" xfId="18391" xr:uid="{00000000-0005-0000-0000-000047480000}"/>
    <cellStyle name="Normal 5 9 3 2 2 2" xfId="18392" xr:uid="{00000000-0005-0000-0000-000048480000}"/>
    <cellStyle name="Normal 5 9 3 2 2 3" xfId="18393" xr:uid="{00000000-0005-0000-0000-000049480000}"/>
    <cellStyle name="Normal 5 9 3 2 2 4" xfId="18394" xr:uid="{00000000-0005-0000-0000-00004A480000}"/>
    <cellStyle name="Normal 5 9 3 2 3" xfId="18395" xr:uid="{00000000-0005-0000-0000-00004B480000}"/>
    <cellStyle name="Normal 5 9 3 2 4" xfId="18396" xr:uid="{00000000-0005-0000-0000-00004C480000}"/>
    <cellStyle name="Normal 5 9 3 2 5" xfId="18397" xr:uid="{00000000-0005-0000-0000-00004D480000}"/>
    <cellStyle name="Normal 5 9 3 2 6" xfId="18398" xr:uid="{00000000-0005-0000-0000-00004E480000}"/>
    <cellStyle name="Normal 5 9 3 3" xfId="18399" xr:uid="{00000000-0005-0000-0000-00004F480000}"/>
    <cellStyle name="Normal 5 9 3 3 2" xfId="18400" xr:uid="{00000000-0005-0000-0000-000050480000}"/>
    <cellStyle name="Normal 5 9 3 3 2 2" xfId="18401" xr:uid="{00000000-0005-0000-0000-000051480000}"/>
    <cellStyle name="Normal 5 9 3 3 2 3" xfId="18402" xr:uid="{00000000-0005-0000-0000-000052480000}"/>
    <cellStyle name="Normal 5 9 3 3 3" xfId="18403" xr:uid="{00000000-0005-0000-0000-000053480000}"/>
    <cellStyle name="Normal 5 9 3 3 4" xfId="18404" xr:uid="{00000000-0005-0000-0000-000054480000}"/>
    <cellStyle name="Normal 5 9 3 3 5" xfId="18405" xr:uid="{00000000-0005-0000-0000-000055480000}"/>
    <cellStyle name="Normal 5 9 3 4" xfId="18406" xr:uid="{00000000-0005-0000-0000-000056480000}"/>
    <cellStyle name="Normal 5 9 3 4 2" xfId="18407" xr:uid="{00000000-0005-0000-0000-000057480000}"/>
    <cellStyle name="Normal 5 9 3 4 2 2" xfId="18408" xr:uid="{00000000-0005-0000-0000-000058480000}"/>
    <cellStyle name="Normal 5 9 3 4 2 3" xfId="18409" xr:uid="{00000000-0005-0000-0000-000059480000}"/>
    <cellStyle name="Normal 5 9 3 4 3" xfId="18410" xr:uid="{00000000-0005-0000-0000-00005A480000}"/>
    <cellStyle name="Normal 5 9 3 4 4" xfId="18411" xr:uid="{00000000-0005-0000-0000-00005B480000}"/>
    <cellStyle name="Normal 5 9 3 5" xfId="18412" xr:uid="{00000000-0005-0000-0000-00005C480000}"/>
    <cellStyle name="Normal 5 9 3 5 2" xfId="18413" xr:uid="{00000000-0005-0000-0000-00005D480000}"/>
    <cellStyle name="Normal 5 9 3 5 3" xfId="18414" xr:uid="{00000000-0005-0000-0000-00005E480000}"/>
    <cellStyle name="Normal 5 9 3 6" xfId="18415" xr:uid="{00000000-0005-0000-0000-00005F480000}"/>
    <cellStyle name="Normal 5 9 3 7" xfId="18416" xr:uid="{00000000-0005-0000-0000-000060480000}"/>
    <cellStyle name="Normal 5 9 3 8" xfId="18417" xr:uid="{00000000-0005-0000-0000-000061480000}"/>
    <cellStyle name="Normal 5 9 4" xfId="18418" xr:uid="{00000000-0005-0000-0000-000062480000}"/>
    <cellStyle name="Normal 5 9 4 2" xfId="18419" xr:uid="{00000000-0005-0000-0000-000063480000}"/>
    <cellStyle name="Normal 5 9 4 2 2" xfId="18420" xr:uid="{00000000-0005-0000-0000-000064480000}"/>
    <cellStyle name="Normal 5 9 4 2 3" xfId="18421" xr:uid="{00000000-0005-0000-0000-000065480000}"/>
    <cellStyle name="Normal 5 9 4 2 4" xfId="18422" xr:uid="{00000000-0005-0000-0000-000066480000}"/>
    <cellStyle name="Normal 5 9 4 3" xfId="18423" xr:uid="{00000000-0005-0000-0000-000067480000}"/>
    <cellStyle name="Normal 5 9 4 4" xfId="18424" xr:uid="{00000000-0005-0000-0000-000068480000}"/>
    <cellStyle name="Normal 5 9 4 5" xfId="18425" xr:uid="{00000000-0005-0000-0000-000069480000}"/>
    <cellStyle name="Normal 5 9 5" xfId="18426" xr:uid="{00000000-0005-0000-0000-00006A480000}"/>
    <cellStyle name="Normal 5 9 5 2" xfId="18427" xr:uid="{00000000-0005-0000-0000-00006B480000}"/>
    <cellStyle name="Normal 5 9 5 2 2" xfId="18428" xr:uid="{00000000-0005-0000-0000-00006C480000}"/>
    <cellStyle name="Normal 5 9 5 2 3" xfId="18429" xr:uid="{00000000-0005-0000-0000-00006D480000}"/>
    <cellStyle name="Normal 5 9 5 3" xfId="18430" xr:uid="{00000000-0005-0000-0000-00006E480000}"/>
    <cellStyle name="Normal 5 9 5 4" xfId="18431" xr:uid="{00000000-0005-0000-0000-00006F480000}"/>
    <cellStyle name="Normal 5 9 5 5" xfId="18432" xr:uid="{00000000-0005-0000-0000-000070480000}"/>
    <cellStyle name="Normal 5 9 6" xfId="18433" xr:uid="{00000000-0005-0000-0000-000071480000}"/>
    <cellStyle name="Normal 5 9 6 2" xfId="18434" xr:uid="{00000000-0005-0000-0000-000072480000}"/>
    <cellStyle name="Normal 5 9 6 2 2" xfId="18435" xr:uid="{00000000-0005-0000-0000-000073480000}"/>
    <cellStyle name="Normal 5 9 6 2 3" xfId="18436" xr:uid="{00000000-0005-0000-0000-000074480000}"/>
    <cellStyle name="Normal 5 9 6 3" xfId="18437" xr:uid="{00000000-0005-0000-0000-000075480000}"/>
    <cellStyle name="Normal 5 9 6 4" xfId="18438" xr:uid="{00000000-0005-0000-0000-000076480000}"/>
    <cellStyle name="Normal 5 9 7" xfId="18439" xr:uid="{00000000-0005-0000-0000-000077480000}"/>
    <cellStyle name="Normal 5 9 7 2" xfId="18440" xr:uid="{00000000-0005-0000-0000-000078480000}"/>
    <cellStyle name="Normal 5 9 7 3" xfId="18441" xr:uid="{00000000-0005-0000-0000-000079480000}"/>
    <cellStyle name="Normal 5 9 8" xfId="18442" xr:uid="{00000000-0005-0000-0000-00007A480000}"/>
    <cellStyle name="Normal 5 9 9" xfId="18443" xr:uid="{00000000-0005-0000-0000-00007B480000}"/>
    <cellStyle name="Normal 5_Memória de Cálculo - BM 21 ANICUNS MARGEM ESQUERDA" xfId="18444" xr:uid="{00000000-0005-0000-0000-00007C480000}"/>
    <cellStyle name="Normal 50" xfId="18445" xr:uid="{00000000-0005-0000-0000-00007D480000}"/>
    <cellStyle name="Normal 50 10" xfId="18446" xr:uid="{00000000-0005-0000-0000-00007E480000}"/>
    <cellStyle name="Normal 50 11" xfId="18447" xr:uid="{00000000-0005-0000-0000-00007F480000}"/>
    <cellStyle name="Normal 50 2" xfId="18448" xr:uid="{00000000-0005-0000-0000-000080480000}"/>
    <cellStyle name="Normal 50 2 10" xfId="18449" xr:uid="{00000000-0005-0000-0000-000081480000}"/>
    <cellStyle name="Normal 50 2 2" xfId="18450" xr:uid="{00000000-0005-0000-0000-000082480000}"/>
    <cellStyle name="Normal 50 2 2 2" xfId="18451" xr:uid="{00000000-0005-0000-0000-000083480000}"/>
    <cellStyle name="Normal 50 2 2 2 2" xfId="18452" xr:uid="{00000000-0005-0000-0000-000084480000}"/>
    <cellStyle name="Normal 50 2 2 2 2 2" xfId="18453" xr:uid="{00000000-0005-0000-0000-000085480000}"/>
    <cellStyle name="Normal 50 2 2 2 2 3" xfId="18454" xr:uid="{00000000-0005-0000-0000-000086480000}"/>
    <cellStyle name="Normal 50 2 2 2 3" xfId="18455" xr:uid="{00000000-0005-0000-0000-000087480000}"/>
    <cellStyle name="Normal 50 2 2 2 4" xfId="18456" xr:uid="{00000000-0005-0000-0000-000088480000}"/>
    <cellStyle name="Normal 50 2 2 3" xfId="18457" xr:uid="{00000000-0005-0000-0000-000089480000}"/>
    <cellStyle name="Normal 50 2 2 3 2" xfId="18458" xr:uid="{00000000-0005-0000-0000-00008A480000}"/>
    <cellStyle name="Normal 50 2 2 3 2 2" xfId="18459" xr:uid="{00000000-0005-0000-0000-00008B480000}"/>
    <cellStyle name="Normal 50 2 2 3 2 3" xfId="18460" xr:uid="{00000000-0005-0000-0000-00008C480000}"/>
    <cellStyle name="Normal 50 2 2 3 3" xfId="18461" xr:uid="{00000000-0005-0000-0000-00008D480000}"/>
    <cellStyle name="Normal 50 2 2 3 4" xfId="18462" xr:uid="{00000000-0005-0000-0000-00008E480000}"/>
    <cellStyle name="Normal 50 2 2 4" xfId="18463" xr:uid="{00000000-0005-0000-0000-00008F480000}"/>
    <cellStyle name="Normal 50 2 2 4 2" xfId="18464" xr:uid="{00000000-0005-0000-0000-000090480000}"/>
    <cellStyle name="Normal 50 2 2 4 2 2" xfId="18465" xr:uid="{00000000-0005-0000-0000-000091480000}"/>
    <cellStyle name="Normal 50 2 2 4 2 3" xfId="18466" xr:uid="{00000000-0005-0000-0000-000092480000}"/>
    <cellStyle name="Normal 50 2 2 4 3" xfId="18467" xr:uid="{00000000-0005-0000-0000-000093480000}"/>
    <cellStyle name="Normal 50 2 2 4 4" xfId="18468" xr:uid="{00000000-0005-0000-0000-000094480000}"/>
    <cellStyle name="Normal 50 2 2 5" xfId="18469" xr:uid="{00000000-0005-0000-0000-000095480000}"/>
    <cellStyle name="Normal 50 2 2 5 2" xfId="18470" xr:uid="{00000000-0005-0000-0000-000096480000}"/>
    <cellStyle name="Normal 50 2 2 5 3" xfId="18471" xr:uid="{00000000-0005-0000-0000-000097480000}"/>
    <cellStyle name="Normal 50 2 2 6" xfId="18472" xr:uid="{00000000-0005-0000-0000-000098480000}"/>
    <cellStyle name="Normal 50 2 2 7" xfId="18473" xr:uid="{00000000-0005-0000-0000-000099480000}"/>
    <cellStyle name="Normal 50 2 3" xfId="18474" xr:uid="{00000000-0005-0000-0000-00009A480000}"/>
    <cellStyle name="Normal 50 2 4" xfId="18475" xr:uid="{00000000-0005-0000-0000-00009B480000}"/>
    <cellStyle name="Normal 50 2 4 2" xfId="18476" xr:uid="{00000000-0005-0000-0000-00009C480000}"/>
    <cellStyle name="Normal 50 2 4 2 2" xfId="18477" xr:uid="{00000000-0005-0000-0000-00009D480000}"/>
    <cellStyle name="Normal 50 2 4 2 3" xfId="18478" xr:uid="{00000000-0005-0000-0000-00009E480000}"/>
    <cellStyle name="Normal 50 2 4 3" xfId="18479" xr:uid="{00000000-0005-0000-0000-00009F480000}"/>
    <cellStyle name="Normal 50 2 4 4" xfId="18480" xr:uid="{00000000-0005-0000-0000-0000A0480000}"/>
    <cellStyle name="Normal 50 2 5" xfId="18481" xr:uid="{00000000-0005-0000-0000-0000A1480000}"/>
    <cellStyle name="Normal 50 2 5 2" xfId="18482" xr:uid="{00000000-0005-0000-0000-0000A2480000}"/>
    <cellStyle name="Normal 50 2 5 2 2" xfId="18483" xr:uid="{00000000-0005-0000-0000-0000A3480000}"/>
    <cellStyle name="Normal 50 2 5 2 3" xfId="18484" xr:uid="{00000000-0005-0000-0000-0000A4480000}"/>
    <cellStyle name="Normal 50 2 5 3" xfId="18485" xr:uid="{00000000-0005-0000-0000-0000A5480000}"/>
    <cellStyle name="Normal 50 2 5 4" xfId="18486" xr:uid="{00000000-0005-0000-0000-0000A6480000}"/>
    <cellStyle name="Normal 50 2 6" xfId="18487" xr:uid="{00000000-0005-0000-0000-0000A7480000}"/>
    <cellStyle name="Normal 50 2 6 2" xfId="18488" xr:uid="{00000000-0005-0000-0000-0000A8480000}"/>
    <cellStyle name="Normal 50 2 6 2 2" xfId="18489" xr:uid="{00000000-0005-0000-0000-0000A9480000}"/>
    <cellStyle name="Normal 50 2 6 2 3" xfId="18490" xr:uid="{00000000-0005-0000-0000-0000AA480000}"/>
    <cellStyle name="Normal 50 2 6 3" xfId="18491" xr:uid="{00000000-0005-0000-0000-0000AB480000}"/>
    <cellStyle name="Normal 50 2 6 4" xfId="18492" xr:uid="{00000000-0005-0000-0000-0000AC480000}"/>
    <cellStyle name="Normal 50 2 7" xfId="18493" xr:uid="{00000000-0005-0000-0000-0000AD480000}"/>
    <cellStyle name="Normal 50 2 7 2" xfId="18494" xr:uid="{00000000-0005-0000-0000-0000AE480000}"/>
    <cellStyle name="Normal 50 2 7 3" xfId="18495" xr:uid="{00000000-0005-0000-0000-0000AF480000}"/>
    <cellStyle name="Normal 50 2 8" xfId="18496" xr:uid="{00000000-0005-0000-0000-0000B0480000}"/>
    <cellStyle name="Normal 50 2 9" xfId="18497" xr:uid="{00000000-0005-0000-0000-0000B1480000}"/>
    <cellStyle name="Normal 50 3" xfId="18498" xr:uid="{00000000-0005-0000-0000-0000B2480000}"/>
    <cellStyle name="Normal 50 3 2" xfId="18499" xr:uid="{00000000-0005-0000-0000-0000B3480000}"/>
    <cellStyle name="Normal 50 3 2 2" xfId="18500" xr:uid="{00000000-0005-0000-0000-0000B4480000}"/>
    <cellStyle name="Normal 50 3 2 2 2" xfId="18501" xr:uid="{00000000-0005-0000-0000-0000B5480000}"/>
    <cellStyle name="Normal 50 3 2 2 3" xfId="18502" xr:uid="{00000000-0005-0000-0000-0000B6480000}"/>
    <cellStyle name="Normal 50 3 2 3" xfId="18503" xr:uid="{00000000-0005-0000-0000-0000B7480000}"/>
    <cellStyle name="Normal 50 3 2 4" xfId="18504" xr:uid="{00000000-0005-0000-0000-0000B8480000}"/>
    <cellStyle name="Normal 50 3 2 5" xfId="18505" xr:uid="{00000000-0005-0000-0000-0000B9480000}"/>
    <cellStyle name="Normal 50 3 3" xfId="18506" xr:uid="{00000000-0005-0000-0000-0000BA480000}"/>
    <cellStyle name="Normal 50 3 3 2" xfId="18507" xr:uid="{00000000-0005-0000-0000-0000BB480000}"/>
    <cellStyle name="Normal 50 3 3 2 2" xfId="18508" xr:uid="{00000000-0005-0000-0000-0000BC480000}"/>
    <cellStyle name="Normal 50 3 3 2 3" xfId="18509" xr:uid="{00000000-0005-0000-0000-0000BD480000}"/>
    <cellStyle name="Normal 50 3 3 3" xfId="18510" xr:uid="{00000000-0005-0000-0000-0000BE480000}"/>
    <cellStyle name="Normal 50 3 3 4" xfId="18511" xr:uid="{00000000-0005-0000-0000-0000BF480000}"/>
    <cellStyle name="Normal 50 3 4" xfId="18512" xr:uid="{00000000-0005-0000-0000-0000C0480000}"/>
    <cellStyle name="Normal 50 3 4 2" xfId="18513" xr:uid="{00000000-0005-0000-0000-0000C1480000}"/>
    <cellStyle name="Normal 50 3 4 2 2" xfId="18514" xr:uid="{00000000-0005-0000-0000-0000C2480000}"/>
    <cellStyle name="Normal 50 3 4 2 3" xfId="18515" xr:uid="{00000000-0005-0000-0000-0000C3480000}"/>
    <cellStyle name="Normal 50 3 4 3" xfId="18516" xr:uid="{00000000-0005-0000-0000-0000C4480000}"/>
    <cellStyle name="Normal 50 3 4 4" xfId="18517" xr:uid="{00000000-0005-0000-0000-0000C5480000}"/>
    <cellStyle name="Normal 50 3 5" xfId="18518" xr:uid="{00000000-0005-0000-0000-0000C6480000}"/>
    <cellStyle name="Normal 50 3 5 2" xfId="18519" xr:uid="{00000000-0005-0000-0000-0000C7480000}"/>
    <cellStyle name="Normal 50 3 5 3" xfId="18520" xr:uid="{00000000-0005-0000-0000-0000C8480000}"/>
    <cellStyle name="Normal 50 3 6" xfId="18521" xr:uid="{00000000-0005-0000-0000-0000C9480000}"/>
    <cellStyle name="Normal 50 3 7" xfId="18522" xr:uid="{00000000-0005-0000-0000-0000CA480000}"/>
    <cellStyle name="Normal 50 4" xfId="18523" xr:uid="{00000000-0005-0000-0000-0000CB480000}"/>
    <cellStyle name="Normal 50 5" xfId="18524" xr:uid="{00000000-0005-0000-0000-0000CC480000}"/>
    <cellStyle name="Normal 50 5 2" xfId="18525" xr:uid="{00000000-0005-0000-0000-0000CD480000}"/>
    <cellStyle name="Normal 50 5 2 2" xfId="18526" xr:uid="{00000000-0005-0000-0000-0000CE480000}"/>
    <cellStyle name="Normal 50 5 2 3" xfId="18527" xr:uid="{00000000-0005-0000-0000-0000CF480000}"/>
    <cellStyle name="Normal 50 5 3" xfId="18528" xr:uid="{00000000-0005-0000-0000-0000D0480000}"/>
    <cellStyle name="Normal 50 5 4" xfId="18529" xr:uid="{00000000-0005-0000-0000-0000D1480000}"/>
    <cellStyle name="Normal 50 6" xfId="18530" xr:uid="{00000000-0005-0000-0000-0000D2480000}"/>
    <cellStyle name="Normal 50 6 2" xfId="18531" xr:uid="{00000000-0005-0000-0000-0000D3480000}"/>
    <cellStyle name="Normal 50 6 2 2" xfId="18532" xr:uid="{00000000-0005-0000-0000-0000D4480000}"/>
    <cellStyle name="Normal 50 6 2 3" xfId="18533" xr:uid="{00000000-0005-0000-0000-0000D5480000}"/>
    <cellStyle name="Normal 50 6 3" xfId="18534" xr:uid="{00000000-0005-0000-0000-0000D6480000}"/>
    <cellStyle name="Normal 50 6 4" xfId="18535" xr:uid="{00000000-0005-0000-0000-0000D7480000}"/>
    <cellStyle name="Normal 50 7" xfId="18536" xr:uid="{00000000-0005-0000-0000-0000D8480000}"/>
    <cellStyle name="Normal 50 7 2" xfId="18537" xr:uid="{00000000-0005-0000-0000-0000D9480000}"/>
    <cellStyle name="Normal 50 7 2 2" xfId="18538" xr:uid="{00000000-0005-0000-0000-0000DA480000}"/>
    <cellStyle name="Normal 50 7 2 3" xfId="18539" xr:uid="{00000000-0005-0000-0000-0000DB480000}"/>
    <cellStyle name="Normal 50 7 3" xfId="18540" xr:uid="{00000000-0005-0000-0000-0000DC480000}"/>
    <cellStyle name="Normal 50 7 4" xfId="18541" xr:uid="{00000000-0005-0000-0000-0000DD480000}"/>
    <cellStyle name="Normal 50 8" xfId="18542" xr:uid="{00000000-0005-0000-0000-0000DE480000}"/>
    <cellStyle name="Normal 50 8 2" xfId="18543" xr:uid="{00000000-0005-0000-0000-0000DF480000}"/>
    <cellStyle name="Normal 50 8 3" xfId="18544" xr:uid="{00000000-0005-0000-0000-0000E0480000}"/>
    <cellStyle name="Normal 50 9" xfId="18545" xr:uid="{00000000-0005-0000-0000-0000E1480000}"/>
    <cellStyle name="Normal 51" xfId="18546" xr:uid="{00000000-0005-0000-0000-0000E2480000}"/>
    <cellStyle name="Normal 51 10" xfId="18547" xr:uid="{00000000-0005-0000-0000-0000E3480000}"/>
    <cellStyle name="Normal 51 11" xfId="18548" xr:uid="{00000000-0005-0000-0000-0000E4480000}"/>
    <cellStyle name="Normal 51 2" xfId="18549" xr:uid="{00000000-0005-0000-0000-0000E5480000}"/>
    <cellStyle name="Normal 51 2 10" xfId="18550" xr:uid="{00000000-0005-0000-0000-0000E6480000}"/>
    <cellStyle name="Normal 51 2 2" xfId="18551" xr:uid="{00000000-0005-0000-0000-0000E7480000}"/>
    <cellStyle name="Normal 51 2 2 2" xfId="18552" xr:uid="{00000000-0005-0000-0000-0000E8480000}"/>
    <cellStyle name="Normal 51 2 2 2 2" xfId="18553" xr:uid="{00000000-0005-0000-0000-0000E9480000}"/>
    <cellStyle name="Normal 51 2 2 2 2 2" xfId="18554" xr:uid="{00000000-0005-0000-0000-0000EA480000}"/>
    <cellStyle name="Normal 51 2 2 2 2 3" xfId="18555" xr:uid="{00000000-0005-0000-0000-0000EB480000}"/>
    <cellStyle name="Normal 51 2 2 2 3" xfId="18556" xr:uid="{00000000-0005-0000-0000-0000EC480000}"/>
    <cellStyle name="Normal 51 2 2 2 4" xfId="18557" xr:uid="{00000000-0005-0000-0000-0000ED480000}"/>
    <cellStyle name="Normal 51 2 2 3" xfId="18558" xr:uid="{00000000-0005-0000-0000-0000EE480000}"/>
    <cellStyle name="Normal 51 2 2 3 2" xfId="18559" xr:uid="{00000000-0005-0000-0000-0000EF480000}"/>
    <cellStyle name="Normal 51 2 2 3 2 2" xfId="18560" xr:uid="{00000000-0005-0000-0000-0000F0480000}"/>
    <cellStyle name="Normal 51 2 2 3 2 3" xfId="18561" xr:uid="{00000000-0005-0000-0000-0000F1480000}"/>
    <cellStyle name="Normal 51 2 2 3 3" xfId="18562" xr:uid="{00000000-0005-0000-0000-0000F2480000}"/>
    <cellStyle name="Normal 51 2 2 3 4" xfId="18563" xr:uid="{00000000-0005-0000-0000-0000F3480000}"/>
    <cellStyle name="Normal 51 2 2 4" xfId="18564" xr:uid="{00000000-0005-0000-0000-0000F4480000}"/>
    <cellStyle name="Normal 51 2 2 4 2" xfId="18565" xr:uid="{00000000-0005-0000-0000-0000F5480000}"/>
    <cellStyle name="Normal 51 2 2 4 2 2" xfId="18566" xr:uid="{00000000-0005-0000-0000-0000F6480000}"/>
    <cellStyle name="Normal 51 2 2 4 2 3" xfId="18567" xr:uid="{00000000-0005-0000-0000-0000F7480000}"/>
    <cellStyle name="Normal 51 2 2 4 3" xfId="18568" xr:uid="{00000000-0005-0000-0000-0000F8480000}"/>
    <cellStyle name="Normal 51 2 2 4 4" xfId="18569" xr:uid="{00000000-0005-0000-0000-0000F9480000}"/>
    <cellStyle name="Normal 51 2 2 5" xfId="18570" xr:uid="{00000000-0005-0000-0000-0000FA480000}"/>
    <cellStyle name="Normal 51 2 2 5 2" xfId="18571" xr:uid="{00000000-0005-0000-0000-0000FB480000}"/>
    <cellStyle name="Normal 51 2 2 5 3" xfId="18572" xr:uid="{00000000-0005-0000-0000-0000FC480000}"/>
    <cellStyle name="Normal 51 2 2 6" xfId="18573" xr:uid="{00000000-0005-0000-0000-0000FD480000}"/>
    <cellStyle name="Normal 51 2 2 7" xfId="18574" xr:uid="{00000000-0005-0000-0000-0000FE480000}"/>
    <cellStyle name="Normal 51 2 3" xfId="18575" xr:uid="{00000000-0005-0000-0000-0000FF480000}"/>
    <cellStyle name="Normal 51 2 4" xfId="18576" xr:uid="{00000000-0005-0000-0000-000000490000}"/>
    <cellStyle name="Normal 51 2 4 2" xfId="18577" xr:uid="{00000000-0005-0000-0000-000001490000}"/>
    <cellStyle name="Normal 51 2 4 2 2" xfId="18578" xr:uid="{00000000-0005-0000-0000-000002490000}"/>
    <cellStyle name="Normal 51 2 4 2 3" xfId="18579" xr:uid="{00000000-0005-0000-0000-000003490000}"/>
    <cellStyle name="Normal 51 2 4 3" xfId="18580" xr:uid="{00000000-0005-0000-0000-000004490000}"/>
    <cellStyle name="Normal 51 2 4 4" xfId="18581" xr:uid="{00000000-0005-0000-0000-000005490000}"/>
    <cellStyle name="Normal 51 2 5" xfId="18582" xr:uid="{00000000-0005-0000-0000-000006490000}"/>
    <cellStyle name="Normal 51 2 5 2" xfId="18583" xr:uid="{00000000-0005-0000-0000-000007490000}"/>
    <cellStyle name="Normal 51 2 5 2 2" xfId="18584" xr:uid="{00000000-0005-0000-0000-000008490000}"/>
    <cellStyle name="Normal 51 2 5 2 3" xfId="18585" xr:uid="{00000000-0005-0000-0000-000009490000}"/>
    <cellStyle name="Normal 51 2 5 3" xfId="18586" xr:uid="{00000000-0005-0000-0000-00000A490000}"/>
    <cellStyle name="Normal 51 2 5 4" xfId="18587" xr:uid="{00000000-0005-0000-0000-00000B490000}"/>
    <cellStyle name="Normal 51 2 6" xfId="18588" xr:uid="{00000000-0005-0000-0000-00000C490000}"/>
    <cellStyle name="Normal 51 2 6 2" xfId="18589" xr:uid="{00000000-0005-0000-0000-00000D490000}"/>
    <cellStyle name="Normal 51 2 6 2 2" xfId="18590" xr:uid="{00000000-0005-0000-0000-00000E490000}"/>
    <cellStyle name="Normal 51 2 6 2 3" xfId="18591" xr:uid="{00000000-0005-0000-0000-00000F490000}"/>
    <cellStyle name="Normal 51 2 6 3" xfId="18592" xr:uid="{00000000-0005-0000-0000-000010490000}"/>
    <cellStyle name="Normal 51 2 6 4" xfId="18593" xr:uid="{00000000-0005-0000-0000-000011490000}"/>
    <cellStyle name="Normal 51 2 7" xfId="18594" xr:uid="{00000000-0005-0000-0000-000012490000}"/>
    <cellStyle name="Normal 51 2 7 2" xfId="18595" xr:uid="{00000000-0005-0000-0000-000013490000}"/>
    <cellStyle name="Normal 51 2 7 3" xfId="18596" xr:uid="{00000000-0005-0000-0000-000014490000}"/>
    <cellStyle name="Normal 51 2 8" xfId="18597" xr:uid="{00000000-0005-0000-0000-000015490000}"/>
    <cellStyle name="Normal 51 2 9" xfId="18598" xr:uid="{00000000-0005-0000-0000-000016490000}"/>
    <cellStyle name="Normal 51 3" xfId="18599" xr:uid="{00000000-0005-0000-0000-000017490000}"/>
    <cellStyle name="Normal 51 3 2" xfId="18600" xr:uid="{00000000-0005-0000-0000-000018490000}"/>
    <cellStyle name="Normal 51 3 2 2" xfId="18601" xr:uid="{00000000-0005-0000-0000-000019490000}"/>
    <cellStyle name="Normal 51 3 2 2 2" xfId="18602" xr:uid="{00000000-0005-0000-0000-00001A490000}"/>
    <cellStyle name="Normal 51 3 2 2 3" xfId="18603" xr:uid="{00000000-0005-0000-0000-00001B490000}"/>
    <cellStyle name="Normal 51 3 2 3" xfId="18604" xr:uid="{00000000-0005-0000-0000-00001C490000}"/>
    <cellStyle name="Normal 51 3 2 4" xfId="18605" xr:uid="{00000000-0005-0000-0000-00001D490000}"/>
    <cellStyle name="Normal 51 3 2 5" xfId="18606" xr:uid="{00000000-0005-0000-0000-00001E490000}"/>
    <cellStyle name="Normal 51 3 3" xfId="18607" xr:uid="{00000000-0005-0000-0000-00001F490000}"/>
    <cellStyle name="Normal 51 3 3 2" xfId="18608" xr:uid="{00000000-0005-0000-0000-000020490000}"/>
    <cellStyle name="Normal 51 3 3 2 2" xfId="18609" xr:uid="{00000000-0005-0000-0000-000021490000}"/>
    <cellStyle name="Normal 51 3 3 2 3" xfId="18610" xr:uid="{00000000-0005-0000-0000-000022490000}"/>
    <cellStyle name="Normal 51 3 3 3" xfId="18611" xr:uid="{00000000-0005-0000-0000-000023490000}"/>
    <cellStyle name="Normal 51 3 3 4" xfId="18612" xr:uid="{00000000-0005-0000-0000-000024490000}"/>
    <cellStyle name="Normal 51 3 4" xfId="18613" xr:uid="{00000000-0005-0000-0000-000025490000}"/>
    <cellStyle name="Normal 51 3 4 2" xfId="18614" xr:uid="{00000000-0005-0000-0000-000026490000}"/>
    <cellStyle name="Normal 51 3 4 2 2" xfId="18615" xr:uid="{00000000-0005-0000-0000-000027490000}"/>
    <cellStyle name="Normal 51 3 4 2 3" xfId="18616" xr:uid="{00000000-0005-0000-0000-000028490000}"/>
    <cellStyle name="Normal 51 3 4 3" xfId="18617" xr:uid="{00000000-0005-0000-0000-000029490000}"/>
    <cellStyle name="Normal 51 3 4 4" xfId="18618" xr:uid="{00000000-0005-0000-0000-00002A490000}"/>
    <cellStyle name="Normal 51 3 5" xfId="18619" xr:uid="{00000000-0005-0000-0000-00002B490000}"/>
    <cellStyle name="Normal 51 3 5 2" xfId="18620" xr:uid="{00000000-0005-0000-0000-00002C490000}"/>
    <cellStyle name="Normal 51 3 5 3" xfId="18621" xr:uid="{00000000-0005-0000-0000-00002D490000}"/>
    <cellStyle name="Normal 51 3 6" xfId="18622" xr:uid="{00000000-0005-0000-0000-00002E490000}"/>
    <cellStyle name="Normal 51 3 7" xfId="18623" xr:uid="{00000000-0005-0000-0000-00002F490000}"/>
    <cellStyle name="Normal 51 4" xfId="18624" xr:uid="{00000000-0005-0000-0000-000030490000}"/>
    <cellStyle name="Normal 51 5" xfId="18625" xr:uid="{00000000-0005-0000-0000-000031490000}"/>
    <cellStyle name="Normal 51 5 2" xfId="18626" xr:uid="{00000000-0005-0000-0000-000032490000}"/>
    <cellStyle name="Normal 51 5 2 2" xfId="18627" xr:uid="{00000000-0005-0000-0000-000033490000}"/>
    <cellStyle name="Normal 51 5 2 3" xfId="18628" xr:uid="{00000000-0005-0000-0000-000034490000}"/>
    <cellStyle name="Normal 51 5 3" xfId="18629" xr:uid="{00000000-0005-0000-0000-000035490000}"/>
    <cellStyle name="Normal 51 5 4" xfId="18630" xr:uid="{00000000-0005-0000-0000-000036490000}"/>
    <cellStyle name="Normal 51 6" xfId="18631" xr:uid="{00000000-0005-0000-0000-000037490000}"/>
    <cellStyle name="Normal 51 6 2" xfId="18632" xr:uid="{00000000-0005-0000-0000-000038490000}"/>
    <cellStyle name="Normal 51 6 2 2" xfId="18633" xr:uid="{00000000-0005-0000-0000-000039490000}"/>
    <cellStyle name="Normal 51 6 2 3" xfId="18634" xr:uid="{00000000-0005-0000-0000-00003A490000}"/>
    <cellStyle name="Normal 51 6 3" xfId="18635" xr:uid="{00000000-0005-0000-0000-00003B490000}"/>
    <cellStyle name="Normal 51 6 4" xfId="18636" xr:uid="{00000000-0005-0000-0000-00003C490000}"/>
    <cellStyle name="Normal 51 7" xfId="18637" xr:uid="{00000000-0005-0000-0000-00003D490000}"/>
    <cellStyle name="Normal 51 7 2" xfId="18638" xr:uid="{00000000-0005-0000-0000-00003E490000}"/>
    <cellStyle name="Normal 51 7 2 2" xfId="18639" xr:uid="{00000000-0005-0000-0000-00003F490000}"/>
    <cellStyle name="Normal 51 7 2 3" xfId="18640" xr:uid="{00000000-0005-0000-0000-000040490000}"/>
    <cellStyle name="Normal 51 7 3" xfId="18641" xr:uid="{00000000-0005-0000-0000-000041490000}"/>
    <cellStyle name="Normal 51 7 4" xfId="18642" xr:uid="{00000000-0005-0000-0000-000042490000}"/>
    <cellStyle name="Normal 51 8" xfId="18643" xr:uid="{00000000-0005-0000-0000-000043490000}"/>
    <cellStyle name="Normal 51 8 2" xfId="18644" xr:uid="{00000000-0005-0000-0000-000044490000}"/>
    <cellStyle name="Normal 51 8 3" xfId="18645" xr:uid="{00000000-0005-0000-0000-000045490000}"/>
    <cellStyle name="Normal 51 9" xfId="18646" xr:uid="{00000000-0005-0000-0000-000046490000}"/>
    <cellStyle name="Normal 52" xfId="18647" xr:uid="{00000000-0005-0000-0000-000047490000}"/>
    <cellStyle name="Normal 52 10" xfId="18648" xr:uid="{00000000-0005-0000-0000-000048490000}"/>
    <cellStyle name="Normal 52 11" xfId="18649" xr:uid="{00000000-0005-0000-0000-000049490000}"/>
    <cellStyle name="Normal 52 2" xfId="18650" xr:uid="{00000000-0005-0000-0000-00004A490000}"/>
    <cellStyle name="Normal 52 2 10" xfId="18651" xr:uid="{00000000-0005-0000-0000-00004B490000}"/>
    <cellStyle name="Normal 52 2 2" xfId="18652" xr:uid="{00000000-0005-0000-0000-00004C490000}"/>
    <cellStyle name="Normal 52 2 2 2" xfId="18653" xr:uid="{00000000-0005-0000-0000-00004D490000}"/>
    <cellStyle name="Normal 52 2 2 2 2" xfId="18654" xr:uid="{00000000-0005-0000-0000-00004E490000}"/>
    <cellStyle name="Normal 52 2 2 2 2 2" xfId="18655" xr:uid="{00000000-0005-0000-0000-00004F490000}"/>
    <cellStyle name="Normal 52 2 2 2 2 3" xfId="18656" xr:uid="{00000000-0005-0000-0000-000050490000}"/>
    <cellStyle name="Normal 52 2 2 2 3" xfId="18657" xr:uid="{00000000-0005-0000-0000-000051490000}"/>
    <cellStyle name="Normal 52 2 2 2 4" xfId="18658" xr:uid="{00000000-0005-0000-0000-000052490000}"/>
    <cellStyle name="Normal 52 2 2 3" xfId="18659" xr:uid="{00000000-0005-0000-0000-000053490000}"/>
    <cellStyle name="Normal 52 2 2 3 2" xfId="18660" xr:uid="{00000000-0005-0000-0000-000054490000}"/>
    <cellStyle name="Normal 52 2 2 3 2 2" xfId="18661" xr:uid="{00000000-0005-0000-0000-000055490000}"/>
    <cellStyle name="Normal 52 2 2 3 2 3" xfId="18662" xr:uid="{00000000-0005-0000-0000-000056490000}"/>
    <cellStyle name="Normal 52 2 2 3 3" xfId="18663" xr:uid="{00000000-0005-0000-0000-000057490000}"/>
    <cellStyle name="Normal 52 2 2 3 4" xfId="18664" xr:uid="{00000000-0005-0000-0000-000058490000}"/>
    <cellStyle name="Normal 52 2 2 4" xfId="18665" xr:uid="{00000000-0005-0000-0000-000059490000}"/>
    <cellStyle name="Normal 52 2 2 4 2" xfId="18666" xr:uid="{00000000-0005-0000-0000-00005A490000}"/>
    <cellStyle name="Normal 52 2 2 4 2 2" xfId="18667" xr:uid="{00000000-0005-0000-0000-00005B490000}"/>
    <cellStyle name="Normal 52 2 2 4 2 3" xfId="18668" xr:uid="{00000000-0005-0000-0000-00005C490000}"/>
    <cellStyle name="Normal 52 2 2 4 3" xfId="18669" xr:uid="{00000000-0005-0000-0000-00005D490000}"/>
    <cellStyle name="Normal 52 2 2 4 4" xfId="18670" xr:uid="{00000000-0005-0000-0000-00005E490000}"/>
    <cellStyle name="Normal 52 2 2 5" xfId="18671" xr:uid="{00000000-0005-0000-0000-00005F490000}"/>
    <cellStyle name="Normal 52 2 2 5 2" xfId="18672" xr:uid="{00000000-0005-0000-0000-000060490000}"/>
    <cellStyle name="Normal 52 2 2 5 3" xfId="18673" xr:uid="{00000000-0005-0000-0000-000061490000}"/>
    <cellStyle name="Normal 52 2 2 6" xfId="18674" xr:uid="{00000000-0005-0000-0000-000062490000}"/>
    <cellStyle name="Normal 52 2 2 7" xfId="18675" xr:uid="{00000000-0005-0000-0000-000063490000}"/>
    <cellStyle name="Normal 52 2 3" xfId="18676" xr:uid="{00000000-0005-0000-0000-000064490000}"/>
    <cellStyle name="Normal 52 2 4" xfId="18677" xr:uid="{00000000-0005-0000-0000-000065490000}"/>
    <cellStyle name="Normal 52 2 4 2" xfId="18678" xr:uid="{00000000-0005-0000-0000-000066490000}"/>
    <cellStyle name="Normal 52 2 4 2 2" xfId="18679" xr:uid="{00000000-0005-0000-0000-000067490000}"/>
    <cellStyle name="Normal 52 2 4 2 3" xfId="18680" xr:uid="{00000000-0005-0000-0000-000068490000}"/>
    <cellStyle name="Normal 52 2 4 3" xfId="18681" xr:uid="{00000000-0005-0000-0000-000069490000}"/>
    <cellStyle name="Normal 52 2 4 4" xfId="18682" xr:uid="{00000000-0005-0000-0000-00006A490000}"/>
    <cellStyle name="Normal 52 2 5" xfId="18683" xr:uid="{00000000-0005-0000-0000-00006B490000}"/>
    <cellStyle name="Normal 52 2 5 2" xfId="18684" xr:uid="{00000000-0005-0000-0000-00006C490000}"/>
    <cellStyle name="Normal 52 2 5 2 2" xfId="18685" xr:uid="{00000000-0005-0000-0000-00006D490000}"/>
    <cellStyle name="Normal 52 2 5 2 3" xfId="18686" xr:uid="{00000000-0005-0000-0000-00006E490000}"/>
    <cellStyle name="Normal 52 2 5 3" xfId="18687" xr:uid="{00000000-0005-0000-0000-00006F490000}"/>
    <cellStyle name="Normal 52 2 5 4" xfId="18688" xr:uid="{00000000-0005-0000-0000-000070490000}"/>
    <cellStyle name="Normal 52 2 6" xfId="18689" xr:uid="{00000000-0005-0000-0000-000071490000}"/>
    <cellStyle name="Normal 52 2 6 2" xfId="18690" xr:uid="{00000000-0005-0000-0000-000072490000}"/>
    <cellStyle name="Normal 52 2 6 2 2" xfId="18691" xr:uid="{00000000-0005-0000-0000-000073490000}"/>
    <cellStyle name="Normal 52 2 6 2 3" xfId="18692" xr:uid="{00000000-0005-0000-0000-000074490000}"/>
    <cellStyle name="Normal 52 2 6 3" xfId="18693" xr:uid="{00000000-0005-0000-0000-000075490000}"/>
    <cellStyle name="Normal 52 2 6 4" xfId="18694" xr:uid="{00000000-0005-0000-0000-000076490000}"/>
    <cellStyle name="Normal 52 2 7" xfId="18695" xr:uid="{00000000-0005-0000-0000-000077490000}"/>
    <cellStyle name="Normal 52 2 7 2" xfId="18696" xr:uid="{00000000-0005-0000-0000-000078490000}"/>
    <cellStyle name="Normal 52 2 7 3" xfId="18697" xr:uid="{00000000-0005-0000-0000-000079490000}"/>
    <cellStyle name="Normal 52 2 8" xfId="18698" xr:uid="{00000000-0005-0000-0000-00007A490000}"/>
    <cellStyle name="Normal 52 2 9" xfId="18699" xr:uid="{00000000-0005-0000-0000-00007B490000}"/>
    <cellStyle name="Normal 52 3" xfId="18700" xr:uid="{00000000-0005-0000-0000-00007C490000}"/>
    <cellStyle name="Normal 52 3 2" xfId="18701" xr:uid="{00000000-0005-0000-0000-00007D490000}"/>
    <cellStyle name="Normal 52 3 2 2" xfId="18702" xr:uid="{00000000-0005-0000-0000-00007E490000}"/>
    <cellStyle name="Normal 52 3 2 2 2" xfId="18703" xr:uid="{00000000-0005-0000-0000-00007F490000}"/>
    <cellStyle name="Normal 52 3 2 2 3" xfId="18704" xr:uid="{00000000-0005-0000-0000-000080490000}"/>
    <cellStyle name="Normal 52 3 2 3" xfId="18705" xr:uid="{00000000-0005-0000-0000-000081490000}"/>
    <cellStyle name="Normal 52 3 2 4" xfId="18706" xr:uid="{00000000-0005-0000-0000-000082490000}"/>
    <cellStyle name="Normal 52 3 2 5" xfId="18707" xr:uid="{00000000-0005-0000-0000-000083490000}"/>
    <cellStyle name="Normal 52 3 3" xfId="18708" xr:uid="{00000000-0005-0000-0000-000084490000}"/>
    <cellStyle name="Normal 52 3 3 2" xfId="18709" xr:uid="{00000000-0005-0000-0000-000085490000}"/>
    <cellStyle name="Normal 52 3 3 2 2" xfId="18710" xr:uid="{00000000-0005-0000-0000-000086490000}"/>
    <cellStyle name="Normal 52 3 3 2 3" xfId="18711" xr:uid="{00000000-0005-0000-0000-000087490000}"/>
    <cellStyle name="Normal 52 3 3 3" xfId="18712" xr:uid="{00000000-0005-0000-0000-000088490000}"/>
    <cellStyle name="Normal 52 3 3 4" xfId="18713" xr:uid="{00000000-0005-0000-0000-000089490000}"/>
    <cellStyle name="Normal 52 3 4" xfId="18714" xr:uid="{00000000-0005-0000-0000-00008A490000}"/>
    <cellStyle name="Normal 52 3 4 2" xfId="18715" xr:uid="{00000000-0005-0000-0000-00008B490000}"/>
    <cellStyle name="Normal 52 3 4 2 2" xfId="18716" xr:uid="{00000000-0005-0000-0000-00008C490000}"/>
    <cellStyle name="Normal 52 3 4 2 3" xfId="18717" xr:uid="{00000000-0005-0000-0000-00008D490000}"/>
    <cellStyle name="Normal 52 3 4 3" xfId="18718" xr:uid="{00000000-0005-0000-0000-00008E490000}"/>
    <cellStyle name="Normal 52 3 4 4" xfId="18719" xr:uid="{00000000-0005-0000-0000-00008F490000}"/>
    <cellStyle name="Normal 52 3 5" xfId="18720" xr:uid="{00000000-0005-0000-0000-000090490000}"/>
    <cellStyle name="Normal 52 3 5 2" xfId="18721" xr:uid="{00000000-0005-0000-0000-000091490000}"/>
    <cellStyle name="Normal 52 3 5 3" xfId="18722" xr:uid="{00000000-0005-0000-0000-000092490000}"/>
    <cellStyle name="Normal 52 3 6" xfId="18723" xr:uid="{00000000-0005-0000-0000-000093490000}"/>
    <cellStyle name="Normal 52 3 7" xfId="18724" xr:uid="{00000000-0005-0000-0000-000094490000}"/>
    <cellStyle name="Normal 52 4" xfId="18725" xr:uid="{00000000-0005-0000-0000-000095490000}"/>
    <cellStyle name="Normal 52 5" xfId="18726" xr:uid="{00000000-0005-0000-0000-000096490000}"/>
    <cellStyle name="Normal 52 5 2" xfId="18727" xr:uid="{00000000-0005-0000-0000-000097490000}"/>
    <cellStyle name="Normal 52 5 2 2" xfId="18728" xr:uid="{00000000-0005-0000-0000-000098490000}"/>
    <cellStyle name="Normal 52 5 2 3" xfId="18729" xr:uid="{00000000-0005-0000-0000-000099490000}"/>
    <cellStyle name="Normal 52 5 3" xfId="18730" xr:uid="{00000000-0005-0000-0000-00009A490000}"/>
    <cellStyle name="Normal 52 5 4" xfId="18731" xr:uid="{00000000-0005-0000-0000-00009B490000}"/>
    <cellStyle name="Normal 52 6" xfId="18732" xr:uid="{00000000-0005-0000-0000-00009C490000}"/>
    <cellStyle name="Normal 52 6 2" xfId="18733" xr:uid="{00000000-0005-0000-0000-00009D490000}"/>
    <cellStyle name="Normal 52 6 2 2" xfId="18734" xr:uid="{00000000-0005-0000-0000-00009E490000}"/>
    <cellStyle name="Normal 52 6 2 3" xfId="18735" xr:uid="{00000000-0005-0000-0000-00009F490000}"/>
    <cellStyle name="Normal 52 6 3" xfId="18736" xr:uid="{00000000-0005-0000-0000-0000A0490000}"/>
    <cellStyle name="Normal 52 6 4" xfId="18737" xr:uid="{00000000-0005-0000-0000-0000A1490000}"/>
    <cellStyle name="Normal 52 7" xfId="18738" xr:uid="{00000000-0005-0000-0000-0000A2490000}"/>
    <cellStyle name="Normal 52 7 2" xfId="18739" xr:uid="{00000000-0005-0000-0000-0000A3490000}"/>
    <cellStyle name="Normal 52 7 2 2" xfId="18740" xr:uid="{00000000-0005-0000-0000-0000A4490000}"/>
    <cellStyle name="Normal 52 7 2 3" xfId="18741" xr:uid="{00000000-0005-0000-0000-0000A5490000}"/>
    <cellStyle name="Normal 52 7 3" xfId="18742" xr:uid="{00000000-0005-0000-0000-0000A6490000}"/>
    <cellStyle name="Normal 52 7 4" xfId="18743" xr:uid="{00000000-0005-0000-0000-0000A7490000}"/>
    <cellStyle name="Normal 52 8" xfId="18744" xr:uid="{00000000-0005-0000-0000-0000A8490000}"/>
    <cellStyle name="Normal 52 8 2" xfId="18745" xr:uid="{00000000-0005-0000-0000-0000A9490000}"/>
    <cellStyle name="Normal 52 8 3" xfId="18746" xr:uid="{00000000-0005-0000-0000-0000AA490000}"/>
    <cellStyle name="Normal 52 9" xfId="18747" xr:uid="{00000000-0005-0000-0000-0000AB490000}"/>
    <cellStyle name="Normal 53" xfId="18748" xr:uid="{00000000-0005-0000-0000-0000AC490000}"/>
    <cellStyle name="Normal 53 10" xfId="18749" xr:uid="{00000000-0005-0000-0000-0000AD490000}"/>
    <cellStyle name="Normal 53 11" xfId="18750" xr:uid="{00000000-0005-0000-0000-0000AE490000}"/>
    <cellStyle name="Normal 53 2" xfId="18751" xr:uid="{00000000-0005-0000-0000-0000AF490000}"/>
    <cellStyle name="Normal 53 2 10" xfId="18752" xr:uid="{00000000-0005-0000-0000-0000B0490000}"/>
    <cellStyle name="Normal 53 2 2" xfId="18753" xr:uid="{00000000-0005-0000-0000-0000B1490000}"/>
    <cellStyle name="Normal 53 2 2 2" xfId="18754" xr:uid="{00000000-0005-0000-0000-0000B2490000}"/>
    <cellStyle name="Normal 53 2 2 2 2" xfId="18755" xr:uid="{00000000-0005-0000-0000-0000B3490000}"/>
    <cellStyle name="Normal 53 2 2 2 2 2" xfId="18756" xr:uid="{00000000-0005-0000-0000-0000B4490000}"/>
    <cellStyle name="Normal 53 2 2 2 2 3" xfId="18757" xr:uid="{00000000-0005-0000-0000-0000B5490000}"/>
    <cellStyle name="Normal 53 2 2 2 3" xfId="18758" xr:uid="{00000000-0005-0000-0000-0000B6490000}"/>
    <cellStyle name="Normal 53 2 2 2 4" xfId="18759" xr:uid="{00000000-0005-0000-0000-0000B7490000}"/>
    <cellStyle name="Normal 53 2 2 3" xfId="18760" xr:uid="{00000000-0005-0000-0000-0000B8490000}"/>
    <cellStyle name="Normal 53 2 2 3 2" xfId="18761" xr:uid="{00000000-0005-0000-0000-0000B9490000}"/>
    <cellStyle name="Normal 53 2 2 3 2 2" xfId="18762" xr:uid="{00000000-0005-0000-0000-0000BA490000}"/>
    <cellStyle name="Normal 53 2 2 3 2 3" xfId="18763" xr:uid="{00000000-0005-0000-0000-0000BB490000}"/>
    <cellStyle name="Normal 53 2 2 3 3" xfId="18764" xr:uid="{00000000-0005-0000-0000-0000BC490000}"/>
    <cellStyle name="Normal 53 2 2 3 4" xfId="18765" xr:uid="{00000000-0005-0000-0000-0000BD490000}"/>
    <cellStyle name="Normal 53 2 2 4" xfId="18766" xr:uid="{00000000-0005-0000-0000-0000BE490000}"/>
    <cellStyle name="Normal 53 2 2 4 2" xfId="18767" xr:uid="{00000000-0005-0000-0000-0000BF490000}"/>
    <cellStyle name="Normal 53 2 2 4 2 2" xfId="18768" xr:uid="{00000000-0005-0000-0000-0000C0490000}"/>
    <cellStyle name="Normal 53 2 2 4 2 3" xfId="18769" xr:uid="{00000000-0005-0000-0000-0000C1490000}"/>
    <cellStyle name="Normal 53 2 2 4 3" xfId="18770" xr:uid="{00000000-0005-0000-0000-0000C2490000}"/>
    <cellStyle name="Normal 53 2 2 4 4" xfId="18771" xr:uid="{00000000-0005-0000-0000-0000C3490000}"/>
    <cellStyle name="Normal 53 2 2 5" xfId="18772" xr:uid="{00000000-0005-0000-0000-0000C4490000}"/>
    <cellStyle name="Normal 53 2 2 5 2" xfId="18773" xr:uid="{00000000-0005-0000-0000-0000C5490000}"/>
    <cellStyle name="Normal 53 2 2 5 3" xfId="18774" xr:uid="{00000000-0005-0000-0000-0000C6490000}"/>
    <cellStyle name="Normal 53 2 2 6" xfId="18775" xr:uid="{00000000-0005-0000-0000-0000C7490000}"/>
    <cellStyle name="Normal 53 2 2 7" xfId="18776" xr:uid="{00000000-0005-0000-0000-0000C8490000}"/>
    <cellStyle name="Normal 53 2 3" xfId="18777" xr:uid="{00000000-0005-0000-0000-0000C9490000}"/>
    <cellStyle name="Normal 53 2 4" xfId="18778" xr:uid="{00000000-0005-0000-0000-0000CA490000}"/>
    <cellStyle name="Normal 53 2 4 2" xfId="18779" xr:uid="{00000000-0005-0000-0000-0000CB490000}"/>
    <cellStyle name="Normal 53 2 4 2 2" xfId="18780" xr:uid="{00000000-0005-0000-0000-0000CC490000}"/>
    <cellStyle name="Normal 53 2 4 2 3" xfId="18781" xr:uid="{00000000-0005-0000-0000-0000CD490000}"/>
    <cellStyle name="Normal 53 2 4 3" xfId="18782" xr:uid="{00000000-0005-0000-0000-0000CE490000}"/>
    <cellStyle name="Normal 53 2 4 4" xfId="18783" xr:uid="{00000000-0005-0000-0000-0000CF490000}"/>
    <cellStyle name="Normal 53 2 5" xfId="18784" xr:uid="{00000000-0005-0000-0000-0000D0490000}"/>
    <cellStyle name="Normal 53 2 5 2" xfId="18785" xr:uid="{00000000-0005-0000-0000-0000D1490000}"/>
    <cellStyle name="Normal 53 2 5 2 2" xfId="18786" xr:uid="{00000000-0005-0000-0000-0000D2490000}"/>
    <cellStyle name="Normal 53 2 5 2 3" xfId="18787" xr:uid="{00000000-0005-0000-0000-0000D3490000}"/>
    <cellStyle name="Normal 53 2 5 3" xfId="18788" xr:uid="{00000000-0005-0000-0000-0000D4490000}"/>
    <cellStyle name="Normal 53 2 5 4" xfId="18789" xr:uid="{00000000-0005-0000-0000-0000D5490000}"/>
    <cellStyle name="Normal 53 2 6" xfId="18790" xr:uid="{00000000-0005-0000-0000-0000D6490000}"/>
    <cellStyle name="Normal 53 2 6 2" xfId="18791" xr:uid="{00000000-0005-0000-0000-0000D7490000}"/>
    <cellStyle name="Normal 53 2 6 2 2" xfId="18792" xr:uid="{00000000-0005-0000-0000-0000D8490000}"/>
    <cellStyle name="Normal 53 2 6 2 3" xfId="18793" xr:uid="{00000000-0005-0000-0000-0000D9490000}"/>
    <cellStyle name="Normal 53 2 6 3" xfId="18794" xr:uid="{00000000-0005-0000-0000-0000DA490000}"/>
    <cellStyle name="Normal 53 2 6 4" xfId="18795" xr:uid="{00000000-0005-0000-0000-0000DB490000}"/>
    <cellStyle name="Normal 53 2 7" xfId="18796" xr:uid="{00000000-0005-0000-0000-0000DC490000}"/>
    <cellStyle name="Normal 53 2 7 2" xfId="18797" xr:uid="{00000000-0005-0000-0000-0000DD490000}"/>
    <cellStyle name="Normal 53 2 7 3" xfId="18798" xr:uid="{00000000-0005-0000-0000-0000DE490000}"/>
    <cellStyle name="Normal 53 2 8" xfId="18799" xr:uid="{00000000-0005-0000-0000-0000DF490000}"/>
    <cellStyle name="Normal 53 2 9" xfId="18800" xr:uid="{00000000-0005-0000-0000-0000E0490000}"/>
    <cellStyle name="Normal 53 3" xfId="18801" xr:uid="{00000000-0005-0000-0000-0000E1490000}"/>
    <cellStyle name="Normal 53 3 2" xfId="18802" xr:uid="{00000000-0005-0000-0000-0000E2490000}"/>
    <cellStyle name="Normal 53 3 2 2" xfId="18803" xr:uid="{00000000-0005-0000-0000-0000E3490000}"/>
    <cellStyle name="Normal 53 3 2 2 2" xfId="18804" xr:uid="{00000000-0005-0000-0000-0000E4490000}"/>
    <cellStyle name="Normal 53 3 2 2 3" xfId="18805" xr:uid="{00000000-0005-0000-0000-0000E5490000}"/>
    <cellStyle name="Normal 53 3 2 3" xfId="18806" xr:uid="{00000000-0005-0000-0000-0000E6490000}"/>
    <cellStyle name="Normal 53 3 2 4" xfId="18807" xr:uid="{00000000-0005-0000-0000-0000E7490000}"/>
    <cellStyle name="Normal 53 3 2 5" xfId="18808" xr:uid="{00000000-0005-0000-0000-0000E8490000}"/>
    <cellStyle name="Normal 53 3 3" xfId="18809" xr:uid="{00000000-0005-0000-0000-0000E9490000}"/>
    <cellStyle name="Normal 53 3 3 2" xfId="18810" xr:uid="{00000000-0005-0000-0000-0000EA490000}"/>
    <cellStyle name="Normal 53 3 3 2 2" xfId="18811" xr:uid="{00000000-0005-0000-0000-0000EB490000}"/>
    <cellStyle name="Normal 53 3 3 2 3" xfId="18812" xr:uid="{00000000-0005-0000-0000-0000EC490000}"/>
    <cellStyle name="Normal 53 3 3 3" xfId="18813" xr:uid="{00000000-0005-0000-0000-0000ED490000}"/>
    <cellStyle name="Normal 53 3 3 4" xfId="18814" xr:uid="{00000000-0005-0000-0000-0000EE490000}"/>
    <cellStyle name="Normal 53 3 4" xfId="18815" xr:uid="{00000000-0005-0000-0000-0000EF490000}"/>
    <cellStyle name="Normal 53 3 4 2" xfId="18816" xr:uid="{00000000-0005-0000-0000-0000F0490000}"/>
    <cellStyle name="Normal 53 3 4 2 2" xfId="18817" xr:uid="{00000000-0005-0000-0000-0000F1490000}"/>
    <cellStyle name="Normal 53 3 4 2 3" xfId="18818" xr:uid="{00000000-0005-0000-0000-0000F2490000}"/>
    <cellStyle name="Normal 53 3 4 3" xfId="18819" xr:uid="{00000000-0005-0000-0000-0000F3490000}"/>
    <cellStyle name="Normal 53 3 4 4" xfId="18820" xr:uid="{00000000-0005-0000-0000-0000F4490000}"/>
    <cellStyle name="Normal 53 3 5" xfId="18821" xr:uid="{00000000-0005-0000-0000-0000F5490000}"/>
    <cellStyle name="Normal 53 3 5 2" xfId="18822" xr:uid="{00000000-0005-0000-0000-0000F6490000}"/>
    <cellStyle name="Normal 53 3 5 3" xfId="18823" xr:uid="{00000000-0005-0000-0000-0000F7490000}"/>
    <cellStyle name="Normal 53 3 6" xfId="18824" xr:uid="{00000000-0005-0000-0000-0000F8490000}"/>
    <cellStyle name="Normal 53 3 7" xfId="18825" xr:uid="{00000000-0005-0000-0000-0000F9490000}"/>
    <cellStyle name="Normal 53 4" xfId="18826" xr:uid="{00000000-0005-0000-0000-0000FA490000}"/>
    <cellStyle name="Normal 53 5" xfId="18827" xr:uid="{00000000-0005-0000-0000-0000FB490000}"/>
    <cellStyle name="Normal 53 5 2" xfId="18828" xr:uid="{00000000-0005-0000-0000-0000FC490000}"/>
    <cellStyle name="Normal 53 5 2 2" xfId="18829" xr:uid="{00000000-0005-0000-0000-0000FD490000}"/>
    <cellStyle name="Normal 53 5 2 3" xfId="18830" xr:uid="{00000000-0005-0000-0000-0000FE490000}"/>
    <cellStyle name="Normal 53 5 3" xfId="18831" xr:uid="{00000000-0005-0000-0000-0000FF490000}"/>
    <cellStyle name="Normal 53 5 4" xfId="18832" xr:uid="{00000000-0005-0000-0000-0000004A0000}"/>
    <cellStyle name="Normal 53 6" xfId="18833" xr:uid="{00000000-0005-0000-0000-0000014A0000}"/>
    <cellStyle name="Normal 53 6 2" xfId="18834" xr:uid="{00000000-0005-0000-0000-0000024A0000}"/>
    <cellStyle name="Normal 53 6 2 2" xfId="18835" xr:uid="{00000000-0005-0000-0000-0000034A0000}"/>
    <cellStyle name="Normal 53 6 2 3" xfId="18836" xr:uid="{00000000-0005-0000-0000-0000044A0000}"/>
    <cellStyle name="Normal 53 6 3" xfId="18837" xr:uid="{00000000-0005-0000-0000-0000054A0000}"/>
    <cellStyle name="Normal 53 6 4" xfId="18838" xr:uid="{00000000-0005-0000-0000-0000064A0000}"/>
    <cellStyle name="Normal 53 7" xfId="18839" xr:uid="{00000000-0005-0000-0000-0000074A0000}"/>
    <cellStyle name="Normal 53 7 2" xfId="18840" xr:uid="{00000000-0005-0000-0000-0000084A0000}"/>
    <cellStyle name="Normal 53 7 2 2" xfId="18841" xr:uid="{00000000-0005-0000-0000-0000094A0000}"/>
    <cellStyle name="Normal 53 7 2 3" xfId="18842" xr:uid="{00000000-0005-0000-0000-00000A4A0000}"/>
    <cellStyle name="Normal 53 7 3" xfId="18843" xr:uid="{00000000-0005-0000-0000-00000B4A0000}"/>
    <cellStyle name="Normal 53 7 4" xfId="18844" xr:uid="{00000000-0005-0000-0000-00000C4A0000}"/>
    <cellStyle name="Normal 53 8" xfId="18845" xr:uid="{00000000-0005-0000-0000-00000D4A0000}"/>
    <cellStyle name="Normal 53 8 2" xfId="18846" xr:uid="{00000000-0005-0000-0000-00000E4A0000}"/>
    <cellStyle name="Normal 53 8 3" xfId="18847" xr:uid="{00000000-0005-0000-0000-00000F4A0000}"/>
    <cellStyle name="Normal 53 9" xfId="18848" xr:uid="{00000000-0005-0000-0000-0000104A0000}"/>
    <cellStyle name="Normal 54" xfId="18849" xr:uid="{00000000-0005-0000-0000-0000114A0000}"/>
    <cellStyle name="Normal 54 10" xfId="18850" xr:uid="{00000000-0005-0000-0000-0000124A0000}"/>
    <cellStyle name="Normal 54 11" xfId="18851" xr:uid="{00000000-0005-0000-0000-0000134A0000}"/>
    <cellStyle name="Normal 54 2" xfId="18852" xr:uid="{00000000-0005-0000-0000-0000144A0000}"/>
    <cellStyle name="Normal 54 2 10" xfId="18853" xr:uid="{00000000-0005-0000-0000-0000154A0000}"/>
    <cellStyle name="Normal 54 2 2" xfId="18854" xr:uid="{00000000-0005-0000-0000-0000164A0000}"/>
    <cellStyle name="Normal 54 2 2 2" xfId="18855" xr:uid="{00000000-0005-0000-0000-0000174A0000}"/>
    <cellStyle name="Normal 54 2 2 2 2" xfId="18856" xr:uid="{00000000-0005-0000-0000-0000184A0000}"/>
    <cellStyle name="Normal 54 2 2 2 2 2" xfId="18857" xr:uid="{00000000-0005-0000-0000-0000194A0000}"/>
    <cellStyle name="Normal 54 2 2 2 2 3" xfId="18858" xr:uid="{00000000-0005-0000-0000-00001A4A0000}"/>
    <cellStyle name="Normal 54 2 2 2 3" xfId="18859" xr:uid="{00000000-0005-0000-0000-00001B4A0000}"/>
    <cellStyle name="Normal 54 2 2 2 4" xfId="18860" xr:uid="{00000000-0005-0000-0000-00001C4A0000}"/>
    <cellStyle name="Normal 54 2 2 3" xfId="18861" xr:uid="{00000000-0005-0000-0000-00001D4A0000}"/>
    <cellStyle name="Normal 54 2 2 3 2" xfId="18862" xr:uid="{00000000-0005-0000-0000-00001E4A0000}"/>
    <cellStyle name="Normal 54 2 2 3 2 2" xfId="18863" xr:uid="{00000000-0005-0000-0000-00001F4A0000}"/>
    <cellStyle name="Normal 54 2 2 3 2 3" xfId="18864" xr:uid="{00000000-0005-0000-0000-0000204A0000}"/>
    <cellStyle name="Normal 54 2 2 3 3" xfId="18865" xr:uid="{00000000-0005-0000-0000-0000214A0000}"/>
    <cellStyle name="Normal 54 2 2 3 4" xfId="18866" xr:uid="{00000000-0005-0000-0000-0000224A0000}"/>
    <cellStyle name="Normal 54 2 2 4" xfId="18867" xr:uid="{00000000-0005-0000-0000-0000234A0000}"/>
    <cellStyle name="Normal 54 2 2 4 2" xfId="18868" xr:uid="{00000000-0005-0000-0000-0000244A0000}"/>
    <cellStyle name="Normal 54 2 2 4 2 2" xfId="18869" xr:uid="{00000000-0005-0000-0000-0000254A0000}"/>
    <cellStyle name="Normal 54 2 2 4 2 3" xfId="18870" xr:uid="{00000000-0005-0000-0000-0000264A0000}"/>
    <cellStyle name="Normal 54 2 2 4 3" xfId="18871" xr:uid="{00000000-0005-0000-0000-0000274A0000}"/>
    <cellStyle name="Normal 54 2 2 4 4" xfId="18872" xr:uid="{00000000-0005-0000-0000-0000284A0000}"/>
    <cellStyle name="Normal 54 2 2 5" xfId="18873" xr:uid="{00000000-0005-0000-0000-0000294A0000}"/>
    <cellStyle name="Normal 54 2 2 5 2" xfId="18874" xr:uid="{00000000-0005-0000-0000-00002A4A0000}"/>
    <cellStyle name="Normal 54 2 2 5 3" xfId="18875" xr:uid="{00000000-0005-0000-0000-00002B4A0000}"/>
    <cellStyle name="Normal 54 2 2 6" xfId="18876" xr:uid="{00000000-0005-0000-0000-00002C4A0000}"/>
    <cellStyle name="Normal 54 2 2 7" xfId="18877" xr:uid="{00000000-0005-0000-0000-00002D4A0000}"/>
    <cellStyle name="Normal 54 2 3" xfId="18878" xr:uid="{00000000-0005-0000-0000-00002E4A0000}"/>
    <cellStyle name="Normal 54 2 4" xfId="18879" xr:uid="{00000000-0005-0000-0000-00002F4A0000}"/>
    <cellStyle name="Normal 54 2 4 2" xfId="18880" xr:uid="{00000000-0005-0000-0000-0000304A0000}"/>
    <cellStyle name="Normal 54 2 4 2 2" xfId="18881" xr:uid="{00000000-0005-0000-0000-0000314A0000}"/>
    <cellStyle name="Normal 54 2 4 2 3" xfId="18882" xr:uid="{00000000-0005-0000-0000-0000324A0000}"/>
    <cellStyle name="Normal 54 2 4 3" xfId="18883" xr:uid="{00000000-0005-0000-0000-0000334A0000}"/>
    <cellStyle name="Normal 54 2 4 4" xfId="18884" xr:uid="{00000000-0005-0000-0000-0000344A0000}"/>
    <cellStyle name="Normal 54 2 5" xfId="18885" xr:uid="{00000000-0005-0000-0000-0000354A0000}"/>
    <cellStyle name="Normal 54 2 5 2" xfId="18886" xr:uid="{00000000-0005-0000-0000-0000364A0000}"/>
    <cellStyle name="Normal 54 2 5 2 2" xfId="18887" xr:uid="{00000000-0005-0000-0000-0000374A0000}"/>
    <cellStyle name="Normal 54 2 5 2 3" xfId="18888" xr:uid="{00000000-0005-0000-0000-0000384A0000}"/>
    <cellStyle name="Normal 54 2 5 3" xfId="18889" xr:uid="{00000000-0005-0000-0000-0000394A0000}"/>
    <cellStyle name="Normal 54 2 5 4" xfId="18890" xr:uid="{00000000-0005-0000-0000-00003A4A0000}"/>
    <cellStyle name="Normal 54 2 6" xfId="18891" xr:uid="{00000000-0005-0000-0000-00003B4A0000}"/>
    <cellStyle name="Normal 54 2 6 2" xfId="18892" xr:uid="{00000000-0005-0000-0000-00003C4A0000}"/>
    <cellStyle name="Normal 54 2 6 2 2" xfId="18893" xr:uid="{00000000-0005-0000-0000-00003D4A0000}"/>
    <cellStyle name="Normal 54 2 6 2 3" xfId="18894" xr:uid="{00000000-0005-0000-0000-00003E4A0000}"/>
    <cellStyle name="Normal 54 2 6 3" xfId="18895" xr:uid="{00000000-0005-0000-0000-00003F4A0000}"/>
    <cellStyle name="Normal 54 2 6 4" xfId="18896" xr:uid="{00000000-0005-0000-0000-0000404A0000}"/>
    <cellStyle name="Normal 54 2 7" xfId="18897" xr:uid="{00000000-0005-0000-0000-0000414A0000}"/>
    <cellStyle name="Normal 54 2 7 2" xfId="18898" xr:uid="{00000000-0005-0000-0000-0000424A0000}"/>
    <cellStyle name="Normal 54 2 7 3" xfId="18899" xr:uid="{00000000-0005-0000-0000-0000434A0000}"/>
    <cellStyle name="Normal 54 2 8" xfId="18900" xr:uid="{00000000-0005-0000-0000-0000444A0000}"/>
    <cellStyle name="Normal 54 2 9" xfId="18901" xr:uid="{00000000-0005-0000-0000-0000454A0000}"/>
    <cellStyle name="Normal 54 3" xfId="18902" xr:uid="{00000000-0005-0000-0000-0000464A0000}"/>
    <cellStyle name="Normal 54 3 2" xfId="18903" xr:uid="{00000000-0005-0000-0000-0000474A0000}"/>
    <cellStyle name="Normal 54 3 2 2" xfId="18904" xr:uid="{00000000-0005-0000-0000-0000484A0000}"/>
    <cellStyle name="Normal 54 3 2 2 2" xfId="18905" xr:uid="{00000000-0005-0000-0000-0000494A0000}"/>
    <cellStyle name="Normal 54 3 2 2 3" xfId="18906" xr:uid="{00000000-0005-0000-0000-00004A4A0000}"/>
    <cellStyle name="Normal 54 3 2 3" xfId="18907" xr:uid="{00000000-0005-0000-0000-00004B4A0000}"/>
    <cellStyle name="Normal 54 3 2 4" xfId="18908" xr:uid="{00000000-0005-0000-0000-00004C4A0000}"/>
    <cellStyle name="Normal 54 3 2 5" xfId="18909" xr:uid="{00000000-0005-0000-0000-00004D4A0000}"/>
    <cellStyle name="Normal 54 3 3" xfId="18910" xr:uid="{00000000-0005-0000-0000-00004E4A0000}"/>
    <cellStyle name="Normal 54 3 3 2" xfId="18911" xr:uid="{00000000-0005-0000-0000-00004F4A0000}"/>
    <cellStyle name="Normal 54 3 3 2 2" xfId="18912" xr:uid="{00000000-0005-0000-0000-0000504A0000}"/>
    <cellStyle name="Normal 54 3 3 2 3" xfId="18913" xr:uid="{00000000-0005-0000-0000-0000514A0000}"/>
    <cellStyle name="Normal 54 3 3 3" xfId="18914" xr:uid="{00000000-0005-0000-0000-0000524A0000}"/>
    <cellStyle name="Normal 54 3 3 4" xfId="18915" xr:uid="{00000000-0005-0000-0000-0000534A0000}"/>
    <cellStyle name="Normal 54 3 4" xfId="18916" xr:uid="{00000000-0005-0000-0000-0000544A0000}"/>
    <cellStyle name="Normal 54 3 4 2" xfId="18917" xr:uid="{00000000-0005-0000-0000-0000554A0000}"/>
    <cellStyle name="Normal 54 3 4 2 2" xfId="18918" xr:uid="{00000000-0005-0000-0000-0000564A0000}"/>
    <cellStyle name="Normal 54 3 4 2 3" xfId="18919" xr:uid="{00000000-0005-0000-0000-0000574A0000}"/>
    <cellStyle name="Normal 54 3 4 3" xfId="18920" xr:uid="{00000000-0005-0000-0000-0000584A0000}"/>
    <cellStyle name="Normal 54 3 4 4" xfId="18921" xr:uid="{00000000-0005-0000-0000-0000594A0000}"/>
    <cellStyle name="Normal 54 3 5" xfId="18922" xr:uid="{00000000-0005-0000-0000-00005A4A0000}"/>
    <cellStyle name="Normal 54 3 5 2" xfId="18923" xr:uid="{00000000-0005-0000-0000-00005B4A0000}"/>
    <cellStyle name="Normal 54 3 5 3" xfId="18924" xr:uid="{00000000-0005-0000-0000-00005C4A0000}"/>
    <cellStyle name="Normal 54 3 6" xfId="18925" xr:uid="{00000000-0005-0000-0000-00005D4A0000}"/>
    <cellStyle name="Normal 54 3 7" xfId="18926" xr:uid="{00000000-0005-0000-0000-00005E4A0000}"/>
    <cellStyle name="Normal 54 4" xfId="18927" xr:uid="{00000000-0005-0000-0000-00005F4A0000}"/>
    <cellStyle name="Normal 54 5" xfId="18928" xr:uid="{00000000-0005-0000-0000-0000604A0000}"/>
    <cellStyle name="Normal 54 5 2" xfId="18929" xr:uid="{00000000-0005-0000-0000-0000614A0000}"/>
    <cellStyle name="Normal 54 5 2 2" xfId="18930" xr:uid="{00000000-0005-0000-0000-0000624A0000}"/>
    <cellStyle name="Normal 54 5 2 3" xfId="18931" xr:uid="{00000000-0005-0000-0000-0000634A0000}"/>
    <cellStyle name="Normal 54 5 3" xfId="18932" xr:uid="{00000000-0005-0000-0000-0000644A0000}"/>
    <cellStyle name="Normal 54 5 4" xfId="18933" xr:uid="{00000000-0005-0000-0000-0000654A0000}"/>
    <cellStyle name="Normal 54 6" xfId="18934" xr:uid="{00000000-0005-0000-0000-0000664A0000}"/>
    <cellStyle name="Normal 54 6 2" xfId="18935" xr:uid="{00000000-0005-0000-0000-0000674A0000}"/>
    <cellStyle name="Normal 54 6 2 2" xfId="18936" xr:uid="{00000000-0005-0000-0000-0000684A0000}"/>
    <cellStyle name="Normal 54 6 2 3" xfId="18937" xr:uid="{00000000-0005-0000-0000-0000694A0000}"/>
    <cellStyle name="Normal 54 6 3" xfId="18938" xr:uid="{00000000-0005-0000-0000-00006A4A0000}"/>
    <cellStyle name="Normal 54 6 4" xfId="18939" xr:uid="{00000000-0005-0000-0000-00006B4A0000}"/>
    <cellStyle name="Normal 54 7" xfId="18940" xr:uid="{00000000-0005-0000-0000-00006C4A0000}"/>
    <cellStyle name="Normal 54 7 2" xfId="18941" xr:uid="{00000000-0005-0000-0000-00006D4A0000}"/>
    <cellStyle name="Normal 54 7 2 2" xfId="18942" xr:uid="{00000000-0005-0000-0000-00006E4A0000}"/>
    <cellStyle name="Normal 54 7 2 3" xfId="18943" xr:uid="{00000000-0005-0000-0000-00006F4A0000}"/>
    <cellStyle name="Normal 54 7 3" xfId="18944" xr:uid="{00000000-0005-0000-0000-0000704A0000}"/>
    <cellStyle name="Normal 54 7 4" xfId="18945" xr:uid="{00000000-0005-0000-0000-0000714A0000}"/>
    <cellStyle name="Normal 54 8" xfId="18946" xr:uid="{00000000-0005-0000-0000-0000724A0000}"/>
    <cellStyle name="Normal 54 8 2" xfId="18947" xr:uid="{00000000-0005-0000-0000-0000734A0000}"/>
    <cellStyle name="Normal 54 8 3" xfId="18948" xr:uid="{00000000-0005-0000-0000-0000744A0000}"/>
    <cellStyle name="Normal 54 9" xfId="18949" xr:uid="{00000000-0005-0000-0000-0000754A0000}"/>
    <cellStyle name="Normal 55" xfId="18950" xr:uid="{00000000-0005-0000-0000-0000764A0000}"/>
    <cellStyle name="Normal 55 10" xfId="18951" xr:uid="{00000000-0005-0000-0000-0000774A0000}"/>
    <cellStyle name="Normal 55 11" xfId="18952" xr:uid="{00000000-0005-0000-0000-0000784A0000}"/>
    <cellStyle name="Normal 55 2" xfId="18953" xr:uid="{00000000-0005-0000-0000-0000794A0000}"/>
    <cellStyle name="Normal 55 2 10" xfId="18954" xr:uid="{00000000-0005-0000-0000-00007A4A0000}"/>
    <cellStyle name="Normal 55 2 2" xfId="18955" xr:uid="{00000000-0005-0000-0000-00007B4A0000}"/>
    <cellStyle name="Normal 55 2 2 2" xfId="18956" xr:uid="{00000000-0005-0000-0000-00007C4A0000}"/>
    <cellStyle name="Normal 55 2 2 2 2" xfId="18957" xr:uid="{00000000-0005-0000-0000-00007D4A0000}"/>
    <cellStyle name="Normal 55 2 2 2 2 2" xfId="18958" xr:uid="{00000000-0005-0000-0000-00007E4A0000}"/>
    <cellStyle name="Normal 55 2 2 2 2 3" xfId="18959" xr:uid="{00000000-0005-0000-0000-00007F4A0000}"/>
    <cellStyle name="Normal 55 2 2 2 3" xfId="18960" xr:uid="{00000000-0005-0000-0000-0000804A0000}"/>
    <cellStyle name="Normal 55 2 2 2 4" xfId="18961" xr:uid="{00000000-0005-0000-0000-0000814A0000}"/>
    <cellStyle name="Normal 55 2 2 3" xfId="18962" xr:uid="{00000000-0005-0000-0000-0000824A0000}"/>
    <cellStyle name="Normal 55 2 2 3 2" xfId="18963" xr:uid="{00000000-0005-0000-0000-0000834A0000}"/>
    <cellStyle name="Normal 55 2 2 3 2 2" xfId="18964" xr:uid="{00000000-0005-0000-0000-0000844A0000}"/>
    <cellStyle name="Normal 55 2 2 3 2 3" xfId="18965" xr:uid="{00000000-0005-0000-0000-0000854A0000}"/>
    <cellStyle name="Normal 55 2 2 3 3" xfId="18966" xr:uid="{00000000-0005-0000-0000-0000864A0000}"/>
    <cellStyle name="Normal 55 2 2 3 4" xfId="18967" xr:uid="{00000000-0005-0000-0000-0000874A0000}"/>
    <cellStyle name="Normal 55 2 2 4" xfId="18968" xr:uid="{00000000-0005-0000-0000-0000884A0000}"/>
    <cellStyle name="Normal 55 2 2 4 2" xfId="18969" xr:uid="{00000000-0005-0000-0000-0000894A0000}"/>
    <cellStyle name="Normal 55 2 2 4 2 2" xfId="18970" xr:uid="{00000000-0005-0000-0000-00008A4A0000}"/>
    <cellStyle name="Normal 55 2 2 4 2 3" xfId="18971" xr:uid="{00000000-0005-0000-0000-00008B4A0000}"/>
    <cellStyle name="Normal 55 2 2 4 3" xfId="18972" xr:uid="{00000000-0005-0000-0000-00008C4A0000}"/>
    <cellStyle name="Normal 55 2 2 4 4" xfId="18973" xr:uid="{00000000-0005-0000-0000-00008D4A0000}"/>
    <cellStyle name="Normal 55 2 2 5" xfId="18974" xr:uid="{00000000-0005-0000-0000-00008E4A0000}"/>
    <cellStyle name="Normal 55 2 2 5 2" xfId="18975" xr:uid="{00000000-0005-0000-0000-00008F4A0000}"/>
    <cellStyle name="Normal 55 2 2 5 3" xfId="18976" xr:uid="{00000000-0005-0000-0000-0000904A0000}"/>
    <cellStyle name="Normal 55 2 2 6" xfId="18977" xr:uid="{00000000-0005-0000-0000-0000914A0000}"/>
    <cellStyle name="Normal 55 2 2 7" xfId="18978" xr:uid="{00000000-0005-0000-0000-0000924A0000}"/>
    <cellStyle name="Normal 55 2 3" xfId="18979" xr:uid="{00000000-0005-0000-0000-0000934A0000}"/>
    <cellStyle name="Normal 55 2 4" xfId="18980" xr:uid="{00000000-0005-0000-0000-0000944A0000}"/>
    <cellStyle name="Normal 55 2 4 2" xfId="18981" xr:uid="{00000000-0005-0000-0000-0000954A0000}"/>
    <cellStyle name="Normal 55 2 4 2 2" xfId="18982" xr:uid="{00000000-0005-0000-0000-0000964A0000}"/>
    <cellStyle name="Normal 55 2 4 2 3" xfId="18983" xr:uid="{00000000-0005-0000-0000-0000974A0000}"/>
    <cellStyle name="Normal 55 2 4 3" xfId="18984" xr:uid="{00000000-0005-0000-0000-0000984A0000}"/>
    <cellStyle name="Normal 55 2 4 4" xfId="18985" xr:uid="{00000000-0005-0000-0000-0000994A0000}"/>
    <cellStyle name="Normal 55 2 5" xfId="18986" xr:uid="{00000000-0005-0000-0000-00009A4A0000}"/>
    <cellStyle name="Normal 55 2 5 2" xfId="18987" xr:uid="{00000000-0005-0000-0000-00009B4A0000}"/>
    <cellStyle name="Normal 55 2 5 2 2" xfId="18988" xr:uid="{00000000-0005-0000-0000-00009C4A0000}"/>
    <cellStyle name="Normal 55 2 5 2 3" xfId="18989" xr:uid="{00000000-0005-0000-0000-00009D4A0000}"/>
    <cellStyle name="Normal 55 2 5 3" xfId="18990" xr:uid="{00000000-0005-0000-0000-00009E4A0000}"/>
    <cellStyle name="Normal 55 2 5 4" xfId="18991" xr:uid="{00000000-0005-0000-0000-00009F4A0000}"/>
    <cellStyle name="Normal 55 2 6" xfId="18992" xr:uid="{00000000-0005-0000-0000-0000A04A0000}"/>
    <cellStyle name="Normal 55 2 6 2" xfId="18993" xr:uid="{00000000-0005-0000-0000-0000A14A0000}"/>
    <cellStyle name="Normal 55 2 6 2 2" xfId="18994" xr:uid="{00000000-0005-0000-0000-0000A24A0000}"/>
    <cellStyle name="Normal 55 2 6 2 3" xfId="18995" xr:uid="{00000000-0005-0000-0000-0000A34A0000}"/>
    <cellStyle name="Normal 55 2 6 3" xfId="18996" xr:uid="{00000000-0005-0000-0000-0000A44A0000}"/>
    <cellStyle name="Normal 55 2 6 4" xfId="18997" xr:uid="{00000000-0005-0000-0000-0000A54A0000}"/>
    <cellStyle name="Normal 55 2 7" xfId="18998" xr:uid="{00000000-0005-0000-0000-0000A64A0000}"/>
    <cellStyle name="Normal 55 2 7 2" xfId="18999" xr:uid="{00000000-0005-0000-0000-0000A74A0000}"/>
    <cellStyle name="Normal 55 2 7 3" xfId="19000" xr:uid="{00000000-0005-0000-0000-0000A84A0000}"/>
    <cellStyle name="Normal 55 2 8" xfId="19001" xr:uid="{00000000-0005-0000-0000-0000A94A0000}"/>
    <cellStyle name="Normal 55 2 9" xfId="19002" xr:uid="{00000000-0005-0000-0000-0000AA4A0000}"/>
    <cellStyle name="Normal 55 3" xfId="19003" xr:uid="{00000000-0005-0000-0000-0000AB4A0000}"/>
    <cellStyle name="Normal 55 3 2" xfId="19004" xr:uid="{00000000-0005-0000-0000-0000AC4A0000}"/>
    <cellStyle name="Normal 55 3 2 2" xfId="19005" xr:uid="{00000000-0005-0000-0000-0000AD4A0000}"/>
    <cellStyle name="Normal 55 3 2 2 2" xfId="19006" xr:uid="{00000000-0005-0000-0000-0000AE4A0000}"/>
    <cellStyle name="Normal 55 3 2 2 3" xfId="19007" xr:uid="{00000000-0005-0000-0000-0000AF4A0000}"/>
    <cellStyle name="Normal 55 3 2 3" xfId="19008" xr:uid="{00000000-0005-0000-0000-0000B04A0000}"/>
    <cellStyle name="Normal 55 3 2 4" xfId="19009" xr:uid="{00000000-0005-0000-0000-0000B14A0000}"/>
    <cellStyle name="Normal 55 3 2 5" xfId="19010" xr:uid="{00000000-0005-0000-0000-0000B24A0000}"/>
    <cellStyle name="Normal 55 3 3" xfId="19011" xr:uid="{00000000-0005-0000-0000-0000B34A0000}"/>
    <cellStyle name="Normal 55 3 3 2" xfId="19012" xr:uid="{00000000-0005-0000-0000-0000B44A0000}"/>
    <cellStyle name="Normal 55 3 3 2 2" xfId="19013" xr:uid="{00000000-0005-0000-0000-0000B54A0000}"/>
    <cellStyle name="Normal 55 3 3 2 3" xfId="19014" xr:uid="{00000000-0005-0000-0000-0000B64A0000}"/>
    <cellStyle name="Normal 55 3 3 3" xfId="19015" xr:uid="{00000000-0005-0000-0000-0000B74A0000}"/>
    <cellStyle name="Normal 55 3 3 4" xfId="19016" xr:uid="{00000000-0005-0000-0000-0000B84A0000}"/>
    <cellStyle name="Normal 55 3 4" xfId="19017" xr:uid="{00000000-0005-0000-0000-0000B94A0000}"/>
    <cellStyle name="Normal 55 3 4 2" xfId="19018" xr:uid="{00000000-0005-0000-0000-0000BA4A0000}"/>
    <cellStyle name="Normal 55 3 4 2 2" xfId="19019" xr:uid="{00000000-0005-0000-0000-0000BB4A0000}"/>
    <cellStyle name="Normal 55 3 4 2 3" xfId="19020" xr:uid="{00000000-0005-0000-0000-0000BC4A0000}"/>
    <cellStyle name="Normal 55 3 4 3" xfId="19021" xr:uid="{00000000-0005-0000-0000-0000BD4A0000}"/>
    <cellStyle name="Normal 55 3 4 4" xfId="19022" xr:uid="{00000000-0005-0000-0000-0000BE4A0000}"/>
    <cellStyle name="Normal 55 3 5" xfId="19023" xr:uid="{00000000-0005-0000-0000-0000BF4A0000}"/>
    <cellStyle name="Normal 55 3 5 2" xfId="19024" xr:uid="{00000000-0005-0000-0000-0000C04A0000}"/>
    <cellStyle name="Normal 55 3 5 3" xfId="19025" xr:uid="{00000000-0005-0000-0000-0000C14A0000}"/>
    <cellStyle name="Normal 55 3 6" xfId="19026" xr:uid="{00000000-0005-0000-0000-0000C24A0000}"/>
    <cellStyle name="Normal 55 3 7" xfId="19027" xr:uid="{00000000-0005-0000-0000-0000C34A0000}"/>
    <cellStyle name="Normal 55 4" xfId="19028" xr:uid="{00000000-0005-0000-0000-0000C44A0000}"/>
    <cellStyle name="Normal 55 5" xfId="19029" xr:uid="{00000000-0005-0000-0000-0000C54A0000}"/>
    <cellStyle name="Normal 55 5 2" xfId="19030" xr:uid="{00000000-0005-0000-0000-0000C64A0000}"/>
    <cellStyle name="Normal 55 5 2 2" xfId="19031" xr:uid="{00000000-0005-0000-0000-0000C74A0000}"/>
    <cellStyle name="Normal 55 5 2 3" xfId="19032" xr:uid="{00000000-0005-0000-0000-0000C84A0000}"/>
    <cellStyle name="Normal 55 5 3" xfId="19033" xr:uid="{00000000-0005-0000-0000-0000C94A0000}"/>
    <cellStyle name="Normal 55 5 4" xfId="19034" xr:uid="{00000000-0005-0000-0000-0000CA4A0000}"/>
    <cellStyle name="Normal 55 6" xfId="19035" xr:uid="{00000000-0005-0000-0000-0000CB4A0000}"/>
    <cellStyle name="Normal 55 6 2" xfId="19036" xr:uid="{00000000-0005-0000-0000-0000CC4A0000}"/>
    <cellStyle name="Normal 55 6 2 2" xfId="19037" xr:uid="{00000000-0005-0000-0000-0000CD4A0000}"/>
    <cellStyle name="Normal 55 6 2 3" xfId="19038" xr:uid="{00000000-0005-0000-0000-0000CE4A0000}"/>
    <cellStyle name="Normal 55 6 3" xfId="19039" xr:uid="{00000000-0005-0000-0000-0000CF4A0000}"/>
    <cellStyle name="Normal 55 6 4" xfId="19040" xr:uid="{00000000-0005-0000-0000-0000D04A0000}"/>
    <cellStyle name="Normal 55 7" xfId="19041" xr:uid="{00000000-0005-0000-0000-0000D14A0000}"/>
    <cellStyle name="Normal 55 7 2" xfId="19042" xr:uid="{00000000-0005-0000-0000-0000D24A0000}"/>
    <cellStyle name="Normal 55 7 2 2" xfId="19043" xr:uid="{00000000-0005-0000-0000-0000D34A0000}"/>
    <cellStyle name="Normal 55 7 2 3" xfId="19044" xr:uid="{00000000-0005-0000-0000-0000D44A0000}"/>
    <cellStyle name="Normal 55 7 3" xfId="19045" xr:uid="{00000000-0005-0000-0000-0000D54A0000}"/>
    <cellStyle name="Normal 55 7 4" xfId="19046" xr:uid="{00000000-0005-0000-0000-0000D64A0000}"/>
    <cellStyle name="Normal 55 8" xfId="19047" xr:uid="{00000000-0005-0000-0000-0000D74A0000}"/>
    <cellStyle name="Normal 55 8 2" xfId="19048" xr:uid="{00000000-0005-0000-0000-0000D84A0000}"/>
    <cellStyle name="Normal 55 8 3" xfId="19049" xr:uid="{00000000-0005-0000-0000-0000D94A0000}"/>
    <cellStyle name="Normal 55 9" xfId="19050" xr:uid="{00000000-0005-0000-0000-0000DA4A0000}"/>
    <cellStyle name="Normal 56" xfId="19051" xr:uid="{00000000-0005-0000-0000-0000DB4A0000}"/>
    <cellStyle name="Normal 56 10" xfId="19052" xr:uid="{00000000-0005-0000-0000-0000DC4A0000}"/>
    <cellStyle name="Normal 56 11" xfId="19053" xr:uid="{00000000-0005-0000-0000-0000DD4A0000}"/>
    <cellStyle name="Normal 56 2" xfId="19054" xr:uid="{00000000-0005-0000-0000-0000DE4A0000}"/>
    <cellStyle name="Normal 56 2 10" xfId="19055" xr:uid="{00000000-0005-0000-0000-0000DF4A0000}"/>
    <cellStyle name="Normal 56 2 2" xfId="19056" xr:uid="{00000000-0005-0000-0000-0000E04A0000}"/>
    <cellStyle name="Normal 56 2 2 2" xfId="19057" xr:uid="{00000000-0005-0000-0000-0000E14A0000}"/>
    <cellStyle name="Normal 56 2 2 2 2" xfId="19058" xr:uid="{00000000-0005-0000-0000-0000E24A0000}"/>
    <cellStyle name="Normal 56 2 2 2 2 2" xfId="19059" xr:uid="{00000000-0005-0000-0000-0000E34A0000}"/>
    <cellStyle name="Normal 56 2 2 2 2 3" xfId="19060" xr:uid="{00000000-0005-0000-0000-0000E44A0000}"/>
    <cellStyle name="Normal 56 2 2 2 3" xfId="19061" xr:uid="{00000000-0005-0000-0000-0000E54A0000}"/>
    <cellStyle name="Normal 56 2 2 2 4" xfId="19062" xr:uid="{00000000-0005-0000-0000-0000E64A0000}"/>
    <cellStyle name="Normal 56 2 2 3" xfId="19063" xr:uid="{00000000-0005-0000-0000-0000E74A0000}"/>
    <cellStyle name="Normal 56 2 2 3 2" xfId="19064" xr:uid="{00000000-0005-0000-0000-0000E84A0000}"/>
    <cellStyle name="Normal 56 2 2 3 2 2" xfId="19065" xr:uid="{00000000-0005-0000-0000-0000E94A0000}"/>
    <cellStyle name="Normal 56 2 2 3 2 3" xfId="19066" xr:uid="{00000000-0005-0000-0000-0000EA4A0000}"/>
    <cellStyle name="Normal 56 2 2 3 3" xfId="19067" xr:uid="{00000000-0005-0000-0000-0000EB4A0000}"/>
    <cellStyle name="Normal 56 2 2 3 4" xfId="19068" xr:uid="{00000000-0005-0000-0000-0000EC4A0000}"/>
    <cellStyle name="Normal 56 2 2 4" xfId="19069" xr:uid="{00000000-0005-0000-0000-0000ED4A0000}"/>
    <cellStyle name="Normal 56 2 2 4 2" xfId="19070" xr:uid="{00000000-0005-0000-0000-0000EE4A0000}"/>
    <cellStyle name="Normal 56 2 2 4 2 2" xfId="19071" xr:uid="{00000000-0005-0000-0000-0000EF4A0000}"/>
    <cellStyle name="Normal 56 2 2 4 2 3" xfId="19072" xr:uid="{00000000-0005-0000-0000-0000F04A0000}"/>
    <cellStyle name="Normal 56 2 2 4 3" xfId="19073" xr:uid="{00000000-0005-0000-0000-0000F14A0000}"/>
    <cellStyle name="Normal 56 2 2 4 4" xfId="19074" xr:uid="{00000000-0005-0000-0000-0000F24A0000}"/>
    <cellStyle name="Normal 56 2 2 5" xfId="19075" xr:uid="{00000000-0005-0000-0000-0000F34A0000}"/>
    <cellStyle name="Normal 56 2 2 5 2" xfId="19076" xr:uid="{00000000-0005-0000-0000-0000F44A0000}"/>
    <cellStyle name="Normal 56 2 2 5 3" xfId="19077" xr:uid="{00000000-0005-0000-0000-0000F54A0000}"/>
    <cellStyle name="Normal 56 2 2 6" xfId="19078" xr:uid="{00000000-0005-0000-0000-0000F64A0000}"/>
    <cellStyle name="Normal 56 2 2 7" xfId="19079" xr:uid="{00000000-0005-0000-0000-0000F74A0000}"/>
    <cellStyle name="Normal 56 2 3" xfId="19080" xr:uid="{00000000-0005-0000-0000-0000F84A0000}"/>
    <cellStyle name="Normal 56 2 4" xfId="19081" xr:uid="{00000000-0005-0000-0000-0000F94A0000}"/>
    <cellStyle name="Normal 56 2 4 2" xfId="19082" xr:uid="{00000000-0005-0000-0000-0000FA4A0000}"/>
    <cellStyle name="Normal 56 2 4 2 2" xfId="19083" xr:uid="{00000000-0005-0000-0000-0000FB4A0000}"/>
    <cellStyle name="Normal 56 2 4 2 3" xfId="19084" xr:uid="{00000000-0005-0000-0000-0000FC4A0000}"/>
    <cellStyle name="Normal 56 2 4 3" xfId="19085" xr:uid="{00000000-0005-0000-0000-0000FD4A0000}"/>
    <cellStyle name="Normal 56 2 4 4" xfId="19086" xr:uid="{00000000-0005-0000-0000-0000FE4A0000}"/>
    <cellStyle name="Normal 56 2 5" xfId="19087" xr:uid="{00000000-0005-0000-0000-0000FF4A0000}"/>
    <cellStyle name="Normal 56 2 5 2" xfId="19088" xr:uid="{00000000-0005-0000-0000-0000004B0000}"/>
    <cellStyle name="Normal 56 2 5 2 2" xfId="19089" xr:uid="{00000000-0005-0000-0000-0000014B0000}"/>
    <cellStyle name="Normal 56 2 5 2 3" xfId="19090" xr:uid="{00000000-0005-0000-0000-0000024B0000}"/>
    <cellStyle name="Normal 56 2 5 3" xfId="19091" xr:uid="{00000000-0005-0000-0000-0000034B0000}"/>
    <cellStyle name="Normal 56 2 5 4" xfId="19092" xr:uid="{00000000-0005-0000-0000-0000044B0000}"/>
    <cellStyle name="Normal 56 2 6" xfId="19093" xr:uid="{00000000-0005-0000-0000-0000054B0000}"/>
    <cellStyle name="Normal 56 2 6 2" xfId="19094" xr:uid="{00000000-0005-0000-0000-0000064B0000}"/>
    <cellStyle name="Normal 56 2 6 2 2" xfId="19095" xr:uid="{00000000-0005-0000-0000-0000074B0000}"/>
    <cellStyle name="Normal 56 2 6 2 3" xfId="19096" xr:uid="{00000000-0005-0000-0000-0000084B0000}"/>
    <cellStyle name="Normal 56 2 6 3" xfId="19097" xr:uid="{00000000-0005-0000-0000-0000094B0000}"/>
    <cellStyle name="Normal 56 2 6 4" xfId="19098" xr:uid="{00000000-0005-0000-0000-00000A4B0000}"/>
    <cellStyle name="Normal 56 2 7" xfId="19099" xr:uid="{00000000-0005-0000-0000-00000B4B0000}"/>
    <cellStyle name="Normal 56 2 7 2" xfId="19100" xr:uid="{00000000-0005-0000-0000-00000C4B0000}"/>
    <cellStyle name="Normal 56 2 7 3" xfId="19101" xr:uid="{00000000-0005-0000-0000-00000D4B0000}"/>
    <cellStyle name="Normal 56 2 8" xfId="19102" xr:uid="{00000000-0005-0000-0000-00000E4B0000}"/>
    <cellStyle name="Normal 56 2 9" xfId="19103" xr:uid="{00000000-0005-0000-0000-00000F4B0000}"/>
    <cellStyle name="Normal 56 3" xfId="19104" xr:uid="{00000000-0005-0000-0000-0000104B0000}"/>
    <cellStyle name="Normal 56 3 2" xfId="19105" xr:uid="{00000000-0005-0000-0000-0000114B0000}"/>
    <cellStyle name="Normal 56 3 2 2" xfId="19106" xr:uid="{00000000-0005-0000-0000-0000124B0000}"/>
    <cellStyle name="Normal 56 3 2 2 2" xfId="19107" xr:uid="{00000000-0005-0000-0000-0000134B0000}"/>
    <cellStyle name="Normal 56 3 2 2 3" xfId="19108" xr:uid="{00000000-0005-0000-0000-0000144B0000}"/>
    <cellStyle name="Normal 56 3 2 3" xfId="19109" xr:uid="{00000000-0005-0000-0000-0000154B0000}"/>
    <cellStyle name="Normal 56 3 2 4" xfId="19110" xr:uid="{00000000-0005-0000-0000-0000164B0000}"/>
    <cellStyle name="Normal 56 3 2 5" xfId="19111" xr:uid="{00000000-0005-0000-0000-0000174B0000}"/>
    <cellStyle name="Normal 56 3 3" xfId="19112" xr:uid="{00000000-0005-0000-0000-0000184B0000}"/>
    <cellStyle name="Normal 56 3 3 2" xfId="19113" xr:uid="{00000000-0005-0000-0000-0000194B0000}"/>
    <cellStyle name="Normal 56 3 3 2 2" xfId="19114" xr:uid="{00000000-0005-0000-0000-00001A4B0000}"/>
    <cellStyle name="Normal 56 3 3 2 3" xfId="19115" xr:uid="{00000000-0005-0000-0000-00001B4B0000}"/>
    <cellStyle name="Normal 56 3 3 3" xfId="19116" xr:uid="{00000000-0005-0000-0000-00001C4B0000}"/>
    <cellStyle name="Normal 56 3 3 4" xfId="19117" xr:uid="{00000000-0005-0000-0000-00001D4B0000}"/>
    <cellStyle name="Normal 56 3 4" xfId="19118" xr:uid="{00000000-0005-0000-0000-00001E4B0000}"/>
    <cellStyle name="Normal 56 3 4 2" xfId="19119" xr:uid="{00000000-0005-0000-0000-00001F4B0000}"/>
    <cellStyle name="Normal 56 3 4 2 2" xfId="19120" xr:uid="{00000000-0005-0000-0000-0000204B0000}"/>
    <cellStyle name="Normal 56 3 4 2 3" xfId="19121" xr:uid="{00000000-0005-0000-0000-0000214B0000}"/>
    <cellStyle name="Normal 56 3 4 3" xfId="19122" xr:uid="{00000000-0005-0000-0000-0000224B0000}"/>
    <cellStyle name="Normal 56 3 4 4" xfId="19123" xr:uid="{00000000-0005-0000-0000-0000234B0000}"/>
    <cellStyle name="Normal 56 3 5" xfId="19124" xr:uid="{00000000-0005-0000-0000-0000244B0000}"/>
    <cellStyle name="Normal 56 3 5 2" xfId="19125" xr:uid="{00000000-0005-0000-0000-0000254B0000}"/>
    <cellStyle name="Normal 56 3 5 3" xfId="19126" xr:uid="{00000000-0005-0000-0000-0000264B0000}"/>
    <cellStyle name="Normal 56 3 6" xfId="19127" xr:uid="{00000000-0005-0000-0000-0000274B0000}"/>
    <cellStyle name="Normal 56 3 7" xfId="19128" xr:uid="{00000000-0005-0000-0000-0000284B0000}"/>
    <cellStyle name="Normal 56 4" xfId="19129" xr:uid="{00000000-0005-0000-0000-0000294B0000}"/>
    <cellStyle name="Normal 56 5" xfId="19130" xr:uid="{00000000-0005-0000-0000-00002A4B0000}"/>
    <cellStyle name="Normal 56 5 2" xfId="19131" xr:uid="{00000000-0005-0000-0000-00002B4B0000}"/>
    <cellStyle name="Normal 56 5 2 2" xfId="19132" xr:uid="{00000000-0005-0000-0000-00002C4B0000}"/>
    <cellStyle name="Normal 56 5 2 3" xfId="19133" xr:uid="{00000000-0005-0000-0000-00002D4B0000}"/>
    <cellStyle name="Normal 56 5 3" xfId="19134" xr:uid="{00000000-0005-0000-0000-00002E4B0000}"/>
    <cellStyle name="Normal 56 5 4" xfId="19135" xr:uid="{00000000-0005-0000-0000-00002F4B0000}"/>
    <cellStyle name="Normal 56 6" xfId="19136" xr:uid="{00000000-0005-0000-0000-0000304B0000}"/>
    <cellStyle name="Normal 56 6 2" xfId="19137" xr:uid="{00000000-0005-0000-0000-0000314B0000}"/>
    <cellStyle name="Normal 56 6 2 2" xfId="19138" xr:uid="{00000000-0005-0000-0000-0000324B0000}"/>
    <cellStyle name="Normal 56 6 2 3" xfId="19139" xr:uid="{00000000-0005-0000-0000-0000334B0000}"/>
    <cellStyle name="Normal 56 6 3" xfId="19140" xr:uid="{00000000-0005-0000-0000-0000344B0000}"/>
    <cellStyle name="Normal 56 6 4" xfId="19141" xr:uid="{00000000-0005-0000-0000-0000354B0000}"/>
    <cellStyle name="Normal 56 7" xfId="19142" xr:uid="{00000000-0005-0000-0000-0000364B0000}"/>
    <cellStyle name="Normal 56 7 2" xfId="19143" xr:uid="{00000000-0005-0000-0000-0000374B0000}"/>
    <cellStyle name="Normal 56 7 2 2" xfId="19144" xr:uid="{00000000-0005-0000-0000-0000384B0000}"/>
    <cellStyle name="Normal 56 7 2 3" xfId="19145" xr:uid="{00000000-0005-0000-0000-0000394B0000}"/>
    <cellStyle name="Normal 56 7 3" xfId="19146" xr:uid="{00000000-0005-0000-0000-00003A4B0000}"/>
    <cellStyle name="Normal 56 7 4" xfId="19147" xr:uid="{00000000-0005-0000-0000-00003B4B0000}"/>
    <cellStyle name="Normal 56 8" xfId="19148" xr:uid="{00000000-0005-0000-0000-00003C4B0000}"/>
    <cellStyle name="Normal 56 8 2" xfId="19149" xr:uid="{00000000-0005-0000-0000-00003D4B0000}"/>
    <cellStyle name="Normal 56 8 3" xfId="19150" xr:uid="{00000000-0005-0000-0000-00003E4B0000}"/>
    <cellStyle name="Normal 56 9" xfId="19151" xr:uid="{00000000-0005-0000-0000-00003F4B0000}"/>
    <cellStyle name="Normal 57" xfId="19152" xr:uid="{00000000-0005-0000-0000-0000404B0000}"/>
    <cellStyle name="Normal 57 10" xfId="19153" xr:uid="{00000000-0005-0000-0000-0000414B0000}"/>
    <cellStyle name="Normal 57 11" xfId="19154" xr:uid="{00000000-0005-0000-0000-0000424B0000}"/>
    <cellStyle name="Normal 57 2" xfId="19155" xr:uid="{00000000-0005-0000-0000-0000434B0000}"/>
    <cellStyle name="Normal 57 2 10" xfId="19156" xr:uid="{00000000-0005-0000-0000-0000444B0000}"/>
    <cellStyle name="Normal 57 2 2" xfId="19157" xr:uid="{00000000-0005-0000-0000-0000454B0000}"/>
    <cellStyle name="Normal 57 2 2 2" xfId="19158" xr:uid="{00000000-0005-0000-0000-0000464B0000}"/>
    <cellStyle name="Normal 57 2 2 2 2" xfId="19159" xr:uid="{00000000-0005-0000-0000-0000474B0000}"/>
    <cellStyle name="Normal 57 2 2 2 2 2" xfId="19160" xr:uid="{00000000-0005-0000-0000-0000484B0000}"/>
    <cellStyle name="Normal 57 2 2 2 2 3" xfId="19161" xr:uid="{00000000-0005-0000-0000-0000494B0000}"/>
    <cellStyle name="Normal 57 2 2 2 3" xfId="19162" xr:uid="{00000000-0005-0000-0000-00004A4B0000}"/>
    <cellStyle name="Normal 57 2 2 2 4" xfId="19163" xr:uid="{00000000-0005-0000-0000-00004B4B0000}"/>
    <cellStyle name="Normal 57 2 2 3" xfId="19164" xr:uid="{00000000-0005-0000-0000-00004C4B0000}"/>
    <cellStyle name="Normal 57 2 2 3 2" xfId="19165" xr:uid="{00000000-0005-0000-0000-00004D4B0000}"/>
    <cellStyle name="Normal 57 2 2 3 2 2" xfId="19166" xr:uid="{00000000-0005-0000-0000-00004E4B0000}"/>
    <cellStyle name="Normal 57 2 2 3 2 3" xfId="19167" xr:uid="{00000000-0005-0000-0000-00004F4B0000}"/>
    <cellStyle name="Normal 57 2 2 3 3" xfId="19168" xr:uid="{00000000-0005-0000-0000-0000504B0000}"/>
    <cellStyle name="Normal 57 2 2 3 4" xfId="19169" xr:uid="{00000000-0005-0000-0000-0000514B0000}"/>
    <cellStyle name="Normal 57 2 2 4" xfId="19170" xr:uid="{00000000-0005-0000-0000-0000524B0000}"/>
    <cellStyle name="Normal 57 2 2 4 2" xfId="19171" xr:uid="{00000000-0005-0000-0000-0000534B0000}"/>
    <cellStyle name="Normal 57 2 2 4 2 2" xfId="19172" xr:uid="{00000000-0005-0000-0000-0000544B0000}"/>
    <cellStyle name="Normal 57 2 2 4 2 3" xfId="19173" xr:uid="{00000000-0005-0000-0000-0000554B0000}"/>
    <cellStyle name="Normal 57 2 2 4 3" xfId="19174" xr:uid="{00000000-0005-0000-0000-0000564B0000}"/>
    <cellStyle name="Normal 57 2 2 4 4" xfId="19175" xr:uid="{00000000-0005-0000-0000-0000574B0000}"/>
    <cellStyle name="Normal 57 2 2 5" xfId="19176" xr:uid="{00000000-0005-0000-0000-0000584B0000}"/>
    <cellStyle name="Normal 57 2 2 5 2" xfId="19177" xr:uid="{00000000-0005-0000-0000-0000594B0000}"/>
    <cellStyle name="Normal 57 2 2 5 3" xfId="19178" xr:uid="{00000000-0005-0000-0000-00005A4B0000}"/>
    <cellStyle name="Normal 57 2 2 6" xfId="19179" xr:uid="{00000000-0005-0000-0000-00005B4B0000}"/>
    <cellStyle name="Normal 57 2 2 7" xfId="19180" xr:uid="{00000000-0005-0000-0000-00005C4B0000}"/>
    <cellStyle name="Normal 57 2 3" xfId="19181" xr:uid="{00000000-0005-0000-0000-00005D4B0000}"/>
    <cellStyle name="Normal 57 2 4" xfId="19182" xr:uid="{00000000-0005-0000-0000-00005E4B0000}"/>
    <cellStyle name="Normal 57 2 4 2" xfId="19183" xr:uid="{00000000-0005-0000-0000-00005F4B0000}"/>
    <cellStyle name="Normal 57 2 4 2 2" xfId="19184" xr:uid="{00000000-0005-0000-0000-0000604B0000}"/>
    <cellStyle name="Normal 57 2 4 2 3" xfId="19185" xr:uid="{00000000-0005-0000-0000-0000614B0000}"/>
    <cellStyle name="Normal 57 2 4 3" xfId="19186" xr:uid="{00000000-0005-0000-0000-0000624B0000}"/>
    <cellStyle name="Normal 57 2 4 4" xfId="19187" xr:uid="{00000000-0005-0000-0000-0000634B0000}"/>
    <cellStyle name="Normal 57 2 5" xfId="19188" xr:uid="{00000000-0005-0000-0000-0000644B0000}"/>
    <cellStyle name="Normal 57 2 5 2" xfId="19189" xr:uid="{00000000-0005-0000-0000-0000654B0000}"/>
    <cellStyle name="Normal 57 2 5 2 2" xfId="19190" xr:uid="{00000000-0005-0000-0000-0000664B0000}"/>
    <cellStyle name="Normal 57 2 5 2 3" xfId="19191" xr:uid="{00000000-0005-0000-0000-0000674B0000}"/>
    <cellStyle name="Normal 57 2 5 3" xfId="19192" xr:uid="{00000000-0005-0000-0000-0000684B0000}"/>
    <cellStyle name="Normal 57 2 5 4" xfId="19193" xr:uid="{00000000-0005-0000-0000-0000694B0000}"/>
    <cellStyle name="Normal 57 2 6" xfId="19194" xr:uid="{00000000-0005-0000-0000-00006A4B0000}"/>
    <cellStyle name="Normal 57 2 6 2" xfId="19195" xr:uid="{00000000-0005-0000-0000-00006B4B0000}"/>
    <cellStyle name="Normal 57 2 6 2 2" xfId="19196" xr:uid="{00000000-0005-0000-0000-00006C4B0000}"/>
    <cellStyle name="Normal 57 2 6 2 3" xfId="19197" xr:uid="{00000000-0005-0000-0000-00006D4B0000}"/>
    <cellStyle name="Normal 57 2 6 3" xfId="19198" xr:uid="{00000000-0005-0000-0000-00006E4B0000}"/>
    <cellStyle name="Normal 57 2 6 4" xfId="19199" xr:uid="{00000000-0005-0000-0000-00006F4B0000}"/>
    <cellStyle name="Normal 57 2 7" xfId="19200" xr:uid="{00000000-0005-0000-0000-0000704B0000}"/>
    <cellStyle name="Normal 57 2 7 2" xfId="19201" xr:uid="{00000000-0005-0000-0000-0000714B0000}"/>
    <cellStyle name="Normal 57 2 7 3" xfId="19202" xr:uid="{00000000-0005-0000-0000-0000724B0000}"/>
    <cellStyle name="Normal 57 2 8" xfId="19203" xr:uid="{00000000-0005-0000-0000-0000734B0000}"/>
    <cellStyle name="Normal 57 2 9" xfId="19204" xr:uid="{00000000-0005-0000-0000-0000744B0000}"/>
    <cellStyle name="Normal 57 3" xfId="19205" xr:uid="{00000000-0005-0000-0000-0000754B0000}"/>
    <cellStyle name="Normal 57 3 2" xfId="19206" xr:uid="{00000000-0005-0000-0000-0000764B0000}"/>
    <cellStyle name="Normal 57 3 2 2" xfId="19207" xr:uid="{00000000-0005-0000-0000-0000774B0000}"/>
    <cellStyle name="Normal 57 3 2 2 2" xfId="19208" xr:uid="{00000000-0005-0000-0000-0000784B0000}"/>
    <cellStyle name="Normal 57 3 2 2 3" xfId="19209" xr:uid="{00000000-0005-0000-0000-0000794B0000}"/>
    <cellStyle name="Normal 57 3 2 3" xfId="19210" xr:uid="{00000000-0005-0000-0000-00007A4B0000}"/>
    <cellStyle name="Normal 57 3 2 4" xfId="19211" xr:uid="{00000000-0005-0000-0000-00007B4B0000}"/>
    <cellStyle name="Normal 57 3 2 5" xfId="19212" xr:uid="{00000000-0005-0000-0000-00007C4B0000}"/>
    <cellStyle name="Normal 57 3 3" xfId="19213" xr:uid="{00000000-0005-0000-0000-00007D4B0000}"/>
    <cellStyle name="Normal 57 3 3 2" xfId="19214" xr:uid="{00000000-0005-0000-0000-00007E4B0000}"/>
    <cellStyle name="Normal 57 3 3 2 2" xfId="19215" xr:uid="{00000000-0005-0000-0000-00007F4B0000}"/>
    <cellStyle name="Normal 57 3 3 2 3" xfId="19216" xr:uid="{00000000-0005-0000-0000-0000804B0000}"/>
    <cellStyle name="Normal 57 3 3 3" xfId="19217" xr:uid="{00000000-0005-0000-0000-0000814B0000}"/>
    <cellStyle name="Normal 57 3 3 4" xfId="19218" xr:uid="{00000000-0005-0000-0000-0000824B0000}"/>
    <cellStyle name="Normal 57 3 4" xfId="19219" xr:uid="{00000000-0005-0000-0000-0000834B0000}"/>
    <cellStyle name="Normal 57 3 4 2" xfId="19220" xr:uid="{00000000-0005-0000-0000-0000844B0000}"/>
    <cellStyle name="Normal 57 3 4 2 2" xfId="19221" xr:uid="{00000000-0005-0000-0000-0000854B0000}"/>
    <cellStyle name="Normal 57 3 4 2 3" xfId="19222" xr:uid="{00000000-0005-0000-0000-0000864B0000}"/>
    <cellStyle name="Normal 57 3 4 3" xfId="19223" xr:uid="{00000000-0005-0000-0000-0000874B0000}"/>
    <cellStyle name="Normal 57 3 4 4" xfId="19224" xr:uid="{00000000-0005-0000-0000-0000884B0000}"/>
    <cellStyle name="Normal 57 3 5" xfId="19225" xr:uid="{00000000-0005-0000-0000-0000894B0000}"/>
    <cellStyle name="Normal 57 3 5 2" xfId="19226" xr:uid="{00000000-0005-0000-0000-00008A4B0000}"/>
    <cellStyle name="Normal 57 3 5 3" xfId="19227" xr:uid="{00000000-0005-0000-0000-00008B4B0000}"/>
    <cellStyle name="Normal 57 3 6" xfId="19228" xr:uid="{00000000-0005-0000-0000-00008C4B0000}"/>
    <cellStyle name="Normal 57 3 7" xfId="19229" xr:uid="{00000000-0005-0000-0000-00008D4B0000}"/>
    <cellStyle name="Normal 57 4" xfId="19230" xr:uid="{00000000-0005-0000-0000-00008E4B0000}"/>
    <cellStyle name="Normal 57 5" xfId="19231" xr:uid="{00000000-0005-0000-0000-00008F4B0000}"/>
    <cellStyle name="Normal 57 5 2" xfId="19232" xr:uid="{00000000-0005-0000-0000-0000904B0000}"/>
    <cellStyle name="Normal 57 5 2 2" xfId="19233" xr:uid="{00000000-0005-0000-0000-0000914B0000}"/>
    <cellStyle name="Normal 57 5 2 3" xfId="19234" xr:uid="{00000000-0005-0000-0000-0000924B0000}"/>
    <cellStyle name="Normal 57 5 3" xfId="19235" xr:uid="{00000000-0005-0000-0000-0000934B0000}"/>
    <cellStyle name="Normal 57 5 4" xfId="19236" xr:uid="{00000000-0005-0000-0000-0000944B0000}"/>
    <cellStyle name="Normal 57 6" xfId="19237" xr:uid="{00000000-0005-0000-0000-0000954B0000}"/>
    <cellStyle name="Normal 57 6 2" xfId="19238" xr:uid="{00000000-0005-0000-0000-0000964B0000}"/>
    <cellStyle name="Normal 57 6 2 2" xfId="19239" xr:uid="{00000000-0005-0000-0000-0000974B0000}"/>
    <cellStyle name="Normal 57 6 2 3" xfId="19240" xr:uid="{00000000-0005-0000-0000-0000984B0000}"/>
    <cellStyle name="Normal 57 6 3" xfId="19241" xr:uid="{00000000-0005-0000-0000-0000994B0000}"/>
    <cellStyle name="Normal 57 6 4" xfId="19242" xr:uid="{00000000-0005-0000-0000-00009A4B0000}"/>
    <cellStyle name="Normal 57 7" xfId="19243" xr:uid="{00000000-0005-0000-0000-00009B4B0000}"/>
    <cellStyle name="Normal 57 7 2" xfId="19244" xr:uid="{00000000-0005-0000-0000-00009C4B0000}"/>
    <cellStyle name="Normal 57 7 2 2" xfId="19245" xr:uid="{00000000-0005-0000-0000-00009D4B0000}"/>
    <cellStyle name="Normal 57 7 2 3" xfId="19246" xr:uid="{00000000-0005-0000-0000-00009E4B0000}"/>
    <cellStyle name="Normal 57 7 3" xfId="19247" xr:uid="{00000000-0005-0000-0000-00009F4B0000}"/>
    <cellStyle name="Normal 57 7 4" xfId="19248" xr:uid="{00000000-0005-0000-0000-0000A04B0000}"/>
    <cellStyle name="Normal 57 8" xfId="19249" xr:uid="{00000000-0005-0000-0000-0000A14B0000}"/>
    <cellStyle name="Normal 57 8 2" xfId="19250" xr:uid="{00000000-0005-0000-0000-0000A24B0000}"/>
    <cellStyle name="Normal 57 8 3" xfId="19251" xr:uid="{00000000-0005-0000-0000-0000A34B0000}"/>
    <cellStyle name="Normal 57 9" xfId="19252" xr:uid="{00000000-0005-0000-0000-0000A44B0000}"/>
    <cellStyle name="Normal 58" xfId="19253" xr:uid="{00000000-0005-0000-0000-0000A54B0000}"/>
    <cellStyle name="Normal 58 10" xfId="19254" xr:uid="{00000000-0005-0000-0000-0000A64B0000}"/>
    <cellStyle name="Normal 58 11" xfId="19255" xr:uid="{00000000-0005-0000-0000-0000A74B0000}"/>
    <cellStyle name="Normal 58 2" xfId="19256" xr:uid="{00000000-0005-0000-0000-0000A84B0000}"/>
    <cellStyle name="Normal 58 2 10" xfId="19257" xr:uid="{00000000-0005-0000-0000-0000A94B0000}"/>
    <cellStyle name="Normal 58 2 2" xfId="19258" xr:uid="{00000000-0005-0000-0000-0000AA4B0000}"/>
    <cellStyle name="Normal 58 2 2 2" xfId="19259" xr:uid="{00000000-0005-0000-0000-0000AB4B0000}"/>
    <cellStyle name="Normal 58 2 2 2 2" xfId="19260" xr:uid="{00000000-0005-0000-0000-0000AC4B0000}"/>
    <cellStyle name="Normal 58 2 2 2 2 2" xfId="19261" xr:uid="{00000000-0005-0000-0000-0000AD4B0000}"/>
    <cellStyle name="Normal 58 2 2 2 2 3" xfId="19262" xr:uid="{00000000-0005-0000-0000-0000AE4B0000}"/>
    <cellStyle name="Normal 58 2 2 2 3" xfId="19263" xr:uid="{00000000-0005-0000-0000-0000AF4B0000}"/>
    <cellStyle name="Normal 58 2 2 2 4" xfId="19264" xr:uid="{00000000-0005-0000-0000-0000B04B0000}"/>
    <cellStyle name="Normal 58 2 2 3" xfId="19265" xr:uid="{00000000-0005-0000-0000-0000B14B0000}"/>
    <cellStyle name="Normal 58 2 2 3 2" xfId="19266" xr:uid="{00000000-0005-0000-0000-0000B24B0000}"/>
    <cellStyle name="Normal 58 2 2 3 2 2" xfId="19267" xr:uid="{00000000-0005-0000-0000-0000B34B0000}"/>
    <cellStyle name="Normal 58 2 2 3 2 3" xfId="19268" xr:uid="{00000000-0005-0000-0000-0000B44B0000}"/>
    <cellStyle name="Normal 58 2 2 3 3" xfId="19269" xr:uid="{00000000-0005-0000-0000-0000B54B0000}"/>
    <cellStyle name="Normal 58 2 2 3 4" xfId="19270" xr:uid="{00000000-0005-0000-0000-0000B64B0000}"/>
    <cellStyle name="Normal 58 2 2 4" xfId="19271" xr:uid="{00000000-0005-0000-0000-0000B74B0000}"/>
    <cellStyle name="Normal 58 2 2 4 2" xfId="19272" xr:uid="{00000000-0005-0000-0000-0000B84B0000}"/>
    <cellStyle name="Normal 58 2 2 4 2 2" xfId="19273" xr:uid="{00000000-0005-0000-0000-0000B94B0000}"/>
    <cellStyle name="Normal 58 2 2 4 2 3" xfId="19274" xr:uid="{00000000-0005-0000-0000-0000BA4B0000}"/>
    <cellStyle name="Normal 58 2 2 4 3" xfId="19275" xr:uid="{00000000-0005-0000-0000-0000BB4B0000}"/>
    <cellStyle name="Normal 58 2 2 4 4" xfId="19276" xr:uid="{00000000-0005-0000-0000-0000BC4B0000}"/>
    <cellStyle name="Normal 58 2 2 5" xfId="19277" xr:uid="{00000000-0005-0000-0000-0000BD4B0000}"/>
    <cellStyle name="Normal 58 2 2 5 2" xfId="19278" xr:uid="{00000000-0005-0000-0000-0000BE4B0000}"/>
    <cellStyle name="Normal 58 2 2 5 3" xfId="19279" xr:uid="{00000000-0005-0000-0000-0000BF4B0000}"/>
    <cellStyle name="Normal 58 2 2 6" xfId="19280" xr:uid="{00000000-0005-0000-0000-0000C04B0000}"/>
    <cellStyle name="Normal 58 2 2 7" xfId="19281" xr:uid="{00000000-0005-0000-0000-0000C14B0000}"/>
    <cellStyle name="Normal 58 2 3" xfId="19282" xr:uid="{00000000-0005-0000-0000-0000C24B0000}"/>
    <cellStyle name="Normal 58 2 4" xfId="19283" xr:uid="{00000000-0005-0000-0000-0000C34B0000}"/>
    <cellStyle name="Normal 58 2 4 2" xfId="19284" xr:uid="{00000000-0005-0000-0000-0000C44B0000}"/>
    <cellStyle name="Normal 58 2 4 2 2" xfId="19285" xr:uid="{00000000-0005-0000-0000-0000C54B0000}"/>
    <cellStyle name="Normal 58 2 4 2 3" xfId="19286" xr:uid="{00000000-0005-0000-0000-0000C64B0000}"/>
    <cellStyle name="Normal 58 2 4 3" xfId="19287" xr:uid="{00000000-0005-0000-0000-0000C74B0000}"/>
    <cellStyle name="Normal 58 2 4 4" xfId="19288" xr:uid="{00000000-0005-0000-0000-0000C84B0000}"/>
    <cellStyle name="Normal 58 2 5" xfId="19289" xr:uid="{00000000-0005-0000-0000-0000C94B0000}"/>
    <cellStyle name="Normal 58 2 5 2" xfId="19290" xr:uid="{00000000-0005-0000-0000-0000CA4B0000}"/>
    <cellStyle name="Normal 58 2 5 2 2" xfId="19291" xr:uid="{00000000-0005-0000-0000-0000CB4B0000}"/>
    <cellStyle name="Normal 58 2 5 2 3" xfId="19292" xr:uid="{00000000-0005-0000-0000-0000CC4B0000}"/>
    <cellStyle name="Normal 58 2 5 3" xfId="19293" xr:uid="{00000000-0005-0000-0000-0000CD4B0000}"/>
    <cellStyle name="Normal 58 2 5 4" xfId="19294" xr:uid="{00000000-0005-0000-0000-0000CE4B0000}"/>
    <cellStyle name="Normal 58 2 6" xfId="19295" xr:uid="{00000000-0005-0000-0000-0000CF4B0000}"/>
    <cellStyle name="Normal 58 2 6 2" xfId="19296" xr:uid="{00000000-0005-0000-0000-0000D04B0000}"/>
    <cellStyle name="Normal 58 2 6 2 2" xfId="19297" xr:uid="{00000000-0005-0000-0000-0000D14B0000}"/>
    <cellStyle name="Normal 58 2 6 2 3" xfId="19298" xr:uid="{00000000-0005-0000-0000-0000D24B0000}"/>
    <cellStyle name="Normal 58 2 6 3" xfId="19299" xr:uid="{00000000-0005-0000-0000-0000D34B0000}"/>
    <cellStyle name="Normal 58 2 6 4" xfId="19300" xr:uid="{00000000-0005-0000-0000-0000D44B0000}"/>
    <cellStyle name="Normal 58 2 7" xfId="19301" xr:uid="{00000000-0005-0000-0000-0000D54B0000}"/>
    <cellStyle name="Normal 58 2 7 2" xfId="19302" xr:uid="{00000000-0005-0000-0000-0000D64B0000}"/>
    <cellStyle name="Normal 58 2 7 3" xfId="19303" xr:uid="{00000000-0005-0000-0000-0000D74B0000}"/>
    <cellStyle name="Normal 58 2 8" xfId="19304" xr:uid="{00000000-0005-0000-0000-0000D84B0000}"/>
    <cellStyle name="Normal 58 2 9" xfId="19305" xr:uid="{00000000-0005-0000-0000-0000D94B0000}"/>
    <cellStyle name="Normal 58 3" xfId="19306" xr:uid="{00000000-0005-0000-0000-0000DA4B0000}"/>
    <cellStyle name="Normal 58 3 2" xfId="19307" xr:uid="{00000000-0005-0000-0000-0000DB4B0000}"/>
    <cellStyle name="Normal 58 3 2 2" xfId="19308" xr:uid="{00000000-0005-0000-0000-0000DC4B0000}"/>
    <cellStyle name="Normal 58 3 2 2 2" xfId="19309" xr:uid="{00000000-0005-0000-0000-0000DD4B0000}"/>
    <cellStyle name="Normal 58 3 2 2 3" xfId="19310" xr:uid="{00000000-0005-0000-0000-0000DE4B0000}"/>
    <cellStyle name="Normal 58 3 2 3" xfId="19311" xr:uid="{00000000-0005-0000-0000-0000DF4B0000}"/>
    <cellStyle name="Normal 58 3 2 4" xfId="19312" xr:uid="{00000000-0005-0000-0000-0000E04B0000}"/>
    <cellStyle name="Normal 58 3 2 5" xfId="19313" xr:uid="{00000000-0005-0000-0000-0000E14B0000}"/>
    <cellStyle name="Normal 58 3 3" xfId="19314" xr:uid="{00000000-0005-0000-0000-0000E24B0000}"/>
    <cellStyle name="Normal 58 3 3 2" xfId="19315" xr:uid="{00000000-0005-0000-0000-0000E34B0000}"/>
    <cellStyle name="Normal 58 3 3 2 2" xfId="19316" xr:uid="{00000000-0005-0000-0000-0000E44B0000}"/>
    <cellStyle name="Normal 58 3 3 2 3" xfId="19317" xr:uid="{00000000-0005-0000-0000-0000E54B0000}"/>
    <cellStyle name="Normal 58 3 3 3" xfId="19318" xr:uid="{00000000-0005-0000-0000-0000E64B0000}"/>
    <cellStyle name="Normal 58 3 3 4" xfId="19319" xr:uid="{00000000-0005-0000-0000-0000E74B0000}"/>
    <cellStyle name="Normal 58 3 4" xfId="19320" xr:uid="{00000000-0005-0000-0000-0000E84B0000}"/>
    <cellStyle name="Normal 58 3 4 2" xfId="19321" xr:uid="{00000000-0005-0000-0000-0000E94B0000}"/>
    <cellStyle name="Normal 58 3 4 2 2" xfId="19322" xr:uid="{00000000-0005-0000-0000-0000EA4B0000}"/>
    <cellStyle name="Normal 58 3 4 2 3" xfId="19323" xr:uid="{00000000-0005-0000-0000-0000EB4B0000}"/>
    <cellStyle name="Normal 58 3 4 3" xfId="19324" xr:uid="{00000000-0005-0000-0000-0000EC4B0000}"/>
    <cellStyle name="Normal 58 3 4 4" xfId="19325" xr:uid="{00000000-0005-0000-0000-0000ED4B0000}"/>
    <cellStyle name="Normal 58 3 5" xfId="19326" xr:uid="{00000000-0005-0000-0000-0000EE4B0000}"/>
    <cellStyle name="Normal 58 3 5 2" xfId="19327" xr:uid="{00000000-0005-0000-0000-0000EF4B0000}"/>
    <cellStyle name="Normal 58 3 5 3" xfId="19328" xr:uid="{00000000-0005-0000-0000-0000F04B0000}"/>
    <cellStyle name="Normal 58 3 6" xfId="19329" xr:uid="{00000000-0005-0000-0000-0000F14B0000}"/>
    <cellStyle name="Normal 58 3 7" xfId="19330" xr:uid="{00000000-0005-0000-0000-0000F24B0000}"/>
    <cellStyle name="Normal 58 4" xfId="19331" xr:uid="{00000000-0005-0000-0000-0000F34B0000}"/>
    <cellStyle name="Normal 58 5" xfId="19332" xr:uid="{00000000-0005-0000-0000-0000F44B0000}"/>
    <cellStyle name="Normal 58 5 2" xfId="19333" xr:uid="{00000000-0005-0000-0000-0000F54B0000}"/>
    <cellStyle name="Normal 58 5 2 2" xfId="19334" xr:uid="{00000000-0005-0000-0000-0000F64B0000}"/>
    <cellStyle name="Normal 58 5 2 3" xfId="19335" xr:uid="{00000000-0005-0000-0000-0000F74B0000}"/>
    <cellStyle name="Normal 58 5 3" xfId="19336" xr:uid="{00000000-0005-0000-0000-0000F84B0000}"/>
    <cellStyle name="Normal 58 5 4" xfId="19337" xr:uid="{00000000-0005-0000-0000-0000F94B0000}"/>
    <cellStyle name="Normal 58 6" xfId="19338" xr:uid="{00000000-0005-0000-0000-0000FA4B0000}"/>
    <cellStyle name="Normal 58 6 2" xfId="19339" xr:uid="{00000000-0005-0000-0000-0000FB4B0000}"/>
    <cellStyle name="Normal 58 6 2 2" xfId="19340" xr:uid="{00000000-0005-0000-0000-0000FC4B0000}"/>
    <cellStyle name="Normal 58 6 2 3" xfId="19341" xr:uid="{00000000-0005-0000-0000-0000FD4B0000}"/>
    <cellStyle name="Normal 58 6 3" xfId="19342" xr:uid="{00000000-0005-0000-0000-0000FE4B0000}"/>
    <cellStyle name="Normal 58 6 4" xfId="19343" xr:uid="{00000000-0005-0000-0000-0000FF4B0000}"/>
    <cellStyle name="Normal 58 7" xfId="19344" xr:uid="{00000000-0005-0000-0000-0000004C0000}"/>
    <cellStyle name="Normal 58 7 2" xfId="19345" xr:uid="{00000000-0005-0000-0000-0000014C0000}"/>
    <cellStyle name="Normal 58 7 2 2" xfId="19346" xr:uid="{00000000-0005-0000-0000-0000024C0000}"/>
    <cellStyle name="Normal 58 7 2 3" xfId="19347" xr:uid="{00000000-0005-0000-0000-0000034C0000}"/>
    <cellStyle name="Normal 58 7 3" xfId="19348" xr:uid="{00000000-0005-0000-0000-0000044C0000}"/>
    <cellStyle name="Normal 58 7 4" xfId="19349" xr:uid="{00000000-0005-0000-0000-0000054C0000}"/>
    <cellStyle name="Normal 58 8" xfId="19350" xr:uid="{00000000-0005-0000-0000-0000064C0000}"/>
    <cellStyle name="Normal 58 8 2" xfId="19351" xr:uid="{00000000-0005-0000-0000-0000074C0000}"/>
    <cellStyle name="Normal 58 8 3" xfId="19352" xr:uid="{00000000-0005-0000-0000-0000084C0000}"/>
    <cellStyle name="Normal 58 9" xfId="19353" xr:uid="{00000000-0005-0000-0000-0000094C0000}"/>
    <cellStyle name="Normal 59" xfId="19354" xr:uid="{00000000-0005-0000-0000-00000A4C0000}"/>
    <cellStyle name="Normal 59 10" xfId="19355" xr:uid="{00000000-0005-0000-0000-00000B4C0000}"/>
    <cellStyle name="Normal 59 11" xfId="19356" xr:uid="{00000000-0005-0000-0000-00000C4C0000}"/>
    <cellStyle name="Normal 59 2" xfId="19357" xr:uid="{00000000-0005-0000-0000-00000D4C0000}"/>
    <cellStyle name="Normal 59 2 2" xfId="19358" xr:uid="{00000000-0005-0000-0000-00000E4C0000}"/>
    <cellStyle name="Normal 59 2 3" xfId="19359" xr:uid="{00000000-0005-0000-0000-00000F4C0000}"/>
    <cellStyle name="Normal 59 2 3 2" xfId="19360" xr:uid="{00000000-0005-0000-0000-0000104C0000}"/>
    <cellStyle name="Normal 59 2 3 2 2" xfId="19361" xr:uid="{00000000-0005-0000-0000-0000114C0000}"/>
    <cellStyle name="Normal 59 2 3 2 2 2" xfId="19362" xr:uid="{00000000-0005-0000-0000-0000124C0000}"/>
    <cellStyle name="Normal 59 2 3 2 2 3" xfId="19363" xr:uid="{00000000-0005-0000-0000-0000134C0000}"/>
    <cellStyle name="Normal 59 2 3 2 3" xfId="19364" xr:uid="{00000000-0005-0000-0000-0000144C0000}"/>
    <cellStyle name="Normal 59 2 3 2 4" xfId="19365" xr:uid="{00000000-0005-0000-0000-0000154C0000}"/>
    <cellStyle name="Normal 59 2 3 3" xfId="19366" xr:uid="{00000000-0005-0000-0000-0000164C0000}"/>
    <cellStyle name="Normal 59 2 3 3 2" xfId="19367" xr:uid="{00000000-0005-0000-0000-0000174C0000}"/>
    <cellStyle name="Normal 59 2 3 3 2 2" xfId="19368" xr:uid="{00000000-0005-0000-0000-0000184C0000}"/>
    <cellStyle name="Normal 59 2 3 3 2 3" xfId="19369" xr:uid="{00000000-0005-0000-0000-0000194C0000}"/>
    <cellStyle name="Normal 59 2 3 3 3" xfId="19370" xr:uid="{00000000-0005-0000-0000-00001A4C0000}"/>
    <cellStyle name="Normal 59 2 3 3 4" xfId="19371" xr:uid="{00000000-0005-0000-0000-00001B4C0000}"/>
    <cellStyle name="Normal 59 2 3 4" xfId="19372" xr:uid="{00000000-0005-0000-0000-00001C4C0000}"/>
    <cellStyle name="Normal 59 2 3 4 2" xfId="19373" xr:uid="{00000000-0005-0000-0000-00001D4C0000}"/>
    <cellStyle name="Normal 59 2 3 4 2 2" xfId="19374" xr:uid="{00000000-0005-0000-0000-00001E4C0000}"/>
    <cellStyle name="Normal 59 2 3 4 2 3" xfId="19375" xr:uid="{00000000-0005-0000-0000-00001F4C0000}"/>
    <cellStyle name="Normal 59 2 3 4 3" xfId="19376" xr:uid="{00000000-0005-0000-0000-0000204C0000}"/>
    <cellStyle name="Normal 59 2 3 4 4" xfId="19377" xr:uid="{00000000-0005-0000-0000-0000214C0000}"/>
    <cellStyle name="Normal 59 2 3 5" xfId="19378" xr:uid="{00000000-0005-0000-0000-0000224C0000}"/>
    <cellStyle name="Normal 59 2 3 5 2" xfId="19379" xr:uid="{00000000-0005-0000-0000-0000234C0000}"/>
    <cellStyle name="Normal 59 2 3 5 3" xfId="19380" xr:uid="{00000000-0005-0000-0000-0000244C0000}"/>
    <cellStyle name="Normal 59 2 3 6" xfId="19381" xr:uid="{00000000-0005-0000-0000-0000254C0000}"/>
    <cellStyle name="Normal 59 2 3 7" xfId="19382" xr:uid="{00000000-0005-0000-0000-0000264C0000}"/>
    <cellStyle name="Normal 59 3" xfId="19383" xr:uid="{00000000-0005-0000-0000-0000274C0000}"/>
    <cellStyle name="Normal 59 3 2" xfId="19384" xr:uid="{00000000-0005-0000-0000-0000284C0000}"/>
    <cellStyle name="Normal 59 3 2 2" xfId="19385" xr:uid="{00000000-0005-0000-0000-0000294C0000}"/>
    <cellStyle name="Normal 59 3 2 2 2" xfId="19386" xr:uid="{00000000-0005-0000-0000-00002A4C0000}"/>
    <cellStyle name="Normal 59 3 2 2 2 2" xfId="19387" xr:uid="{00000000-0005-0000-0000-00002B4C0000}"/>
    <cellStyle name="Normal 59 3 2 2 2 3" xfId="19388" xr:uid="{00000000-0005-0000-0000-00002C4C0000}"/>
    <cellStyle name="Normal 59 3 2 2 3" xfId="19389" xr:uid="{00000000-0005-0000-0000-00002D4C0000}"/>
    <cellStyle name="Normal 59 3 2 2 4" xfId="19390" xr:uid="{00000000-0005-0000-0000-00002E4C0000}"/>
    <cellStyle name="Normal 59 3 2 3" xfId="19391" xr:uid="{00000000-0005-0000-0000-00002F4C0000}"/>
    <cellStyle name="Normal 59 3 2 3 2" xfId="19392" xr:uid="{00000000-0005-0000-0000-0000304C0000}"/>
    <cellStyle name="Normal 59 3 2 3 2 2" xfId="19393" xr:uid="{00000000-0005-0000-0000-0000314C0000}"/>
    <cellStyle name="Normal 59 3 2 3 2 3" xfId="19394" xr:uid="{00000000-0005-0000-0000-0000324C0000}"/>
    <cellStyle name="Normal 59 3 2 3 3" xfId="19395" xr:uid="{00000000-0005-0000-0000-0000334C0000}"/>
    <cellStyle name="Normal 59 3 2 3 4" xfId="19396" xr:uid="{00000000-0005-0000-0000-0000344C0000}"/>
    <cellStyle name="Normal 59 3 2 4" xfId="19397" xr:uid="{00000000-0005-0000-0000-0000354C0000}"/>
    <cellStyle name="Normal 59 3 2 4 2" xfId="19398" xr:uid="{00000000-0005-0000-0000-0000364C0000}"/>
    <cellStyle name="Normal 59 3 2 4 2 2" xfId="19399" xr:uid="{00000000-0005-0000-0000-0000374C0000}"/>
    <cellStyle name="Normal 59 3 2 4 2 3" xfId="19400" xr:uid="{00000000-0005-0000-0000-0000384C0000}"/>
    <cellStyle name="Normal 59 3 2 4 3" xfId="19401" xr:uid="{00000000-0005-0000-0000-0000394C0000}"/>
    <cellStyle name="Normal 59 3 2 4 4" xfId="19402" xr:uid="{00000000-0005-0000-0000-00003A4C0000}"/>
    <cellStyle name="Normal 59 3 2 5" xfId="19403" xr:uid="{00000000-0005-0000-0000-00003B4C0000}"/>
    <cellStyle name="Normal 59 3 2 5 2" xfId="19404" xr:uid="{00000000-0005-0000-0000-00003C4C0000}"/>
    <cellStyle name="Normal 59 3 2 5 3" xfId="19405" xr:uid="{00000000-0005-0000-0000-00003D4C0000}"/>
    <cellStyle name="Normal 59 3 2 6" xfId="19406" xr:uid="{00000000-0005-0000-0000-00003E4C0000}"/>
    <cellStyle name="Normal 59 3 2 7" xfId="19407" xr:uid="{00000000-0005-0000-0000-00003F4C0000}"/>
    <cellStyle name="Normal 59 3 3" xfId="19408" xr:uid="{00000000-0005-0000-0000-0000404C0000}"/>
    <cellStyle name="Normal 59 3 3 2" xfId="19409" xr:uid="{00000000-0005-0000-0000-0000414C0000}"/>
    <cellStyle name="Normal 59 3 3 2 2" xfId="19410" xr:uid="{00000000-0005-0000-0000-0000424C0000}"/>
    <cellStyle name="Normal 59 3 3 2 3" xfId="19411" xr:uid="{00000000-0005-0000-0000-0000434C0000}"/>
    <cellStyle name="Normal 59 3 3 3" xfId="19412" xr:uid="{00000000-0005-0000-0000-0000444C0000}"/>
    <cellStyle name="Normal 59 3 3 4" xfId="19413" xr:uid="{00000000-0005-0000-0000-0000454C0000}"/>
    <cellStyle name="Normal 59 3 4" xfId="19414" xr:uid="{00000000-0005-0000-0000-0000464C0000}"/>
    <cellStyle name="Normal 59 3 4 2" xfId="19415" xr:uid="{00000000-0005-0000-0000-0000474C0000}"/>
    <cellStyle name="Normal 59 3 4 2 2" xfId="19416" xr:uid="{00000000-0005-0000-0000-0000484C0000}"/>
    <cellStyle name="Normal 59 3 4 2 3" xfId="19417" xr:uid="{00000000-0005-0000-0000-0000494C0000}"/>
    <cellStyle name="Normal 59 3 4 3" xfId="19418" xr:uid="{00000000-0005-0000-0000-00004A4C0000}"/>
    <cellStyle name="Normal 59 3 4 4" xfId="19419" xr:uid="{00000000-0005-0000-0000-00004B4C0000}"/>
    <cellStyle name="Normal 59 3 5" xfId="19420" xr:uid="{00000000-0005-0000-0000-00004C4C0000}"/>
    <cellStyle name="Normal 59 3 5 2" xfId="19421" xr:uid="{00000000-0005-0000-0000-00004D4C0000}"/>
    <cellStyle name="Normal 59 3 5 2 2" xfId="19422" xr:uid="{00000000-0005-0000-0000-00004E4C0000}"/>
    <cellStyle name="Normal 59 3 5 2 3" xfId="19423" xr:uid="{00000000-0005-0000-0000-00004F4C0000}"/>
    <cellStyle name="Normal 59 3 5 3" xfId="19424" xr:uid="{00000000-0005-0000-0000-0000504C0000}"/>
    <cellStyle name="Normal 59 3 5 4" xfId="19425" xr:uid="{00000000-0005-0000-0000-0000514C0000}"/>
    <cellStyle name="Normal 59 3 6" xfId="19426" xr:uid="{00000000-0005-0000-0000-0000524C0000}"/>
    <cellStyle name="Normal 59 3 6 2" xfId="19427" xr:uid="{00000000-0005-0000-0000-0000534C0000}"/>
    <cellStyle name="Normal 59 3 6 3" xfId="19428" xr:uid="{00000000-0005-0000-0000-0000544C0000}"/>
    <cellStyle name="Normal 59 3 7" xfId="19429" xr:uid="{00000000-0005-0000-0000-0000554C0000}"/>
    <cellStyle name="Normal 59 3 8" xfId="19430" xr:uid="{00000000-0005-0000-0000-0000564C0000}"/>
    <cellStyle name="Normal 59 3 9" xfId="19431" xr:uid="{00000000-0005-0000-0000-0000574C0000}"/>
    <cellStyle name="Normal 59 4" xfId="19432" xr:uid="{00000000-0005-0000-0000-0000584C0000}"/>
    <cellStyle name="Normal 59 4 2" xfId="19433" xr:uid="{00000000-0005-0000-0000-0000594C0000}"/>
    <cellStyle name="Normal 59 4 2 2" xfId="19434" xr:uid="{00000000-0005-0000-0000-00005A4C0000}"/>
    <cellStyle name="Normal 59 4 2 2 2" xfId="19435" xr:uid="{00000000-0005-0000-0000-00005B4C0000}"/>
    <cellStyle name="Normal 59 4 2 2 3" xfId="19436" xr:uid="{00000000-0005-0000-0000-00005C4C0000}"/>
    <cellStyle name="Normal 59 4 2 3" xfId="19437" xr:uid="{00000000-0005-0000-0000-00005D4C0000}"/>
    <cellStyle name="Normal 59 4 2 4" xfId="19438" xr:uid="{00000000-0005-0000-0000-00005E4C0000}"/>
    <cellStyle name="Normal 59 4 3" xfId="19439" xr:uid="{00000000-0005-0000-0000-00005F4C0000}"/>
    <cellStyle name="Normal 59 4 3 2" xfId="19440" xr:uid="{00000000-0005-0000-0000-0000604C0000}"/>
    <cellStyle name="Normal 59 4 3 2 2" xfId="19441" xr:uid="{00000000-0005-0000-0000-0000614C0000}"/>
    <cellStyle name="Normal 59 4 3 2 3" xfId="19442" xr:uid="{00000000-0005-0000-0000-0000624C0000}"/>
    <cellStyle name="Normal 59 4 3 3" xfId="19443" xr:uid="{00000000-0005-0000-0000-0000634C0000}"/>
    <cellStyle name="Normal 59 4 3 4" xfId="19444" xr:uid="{00000000-0005-0000-0000-0000644C0000}"/>
    <cellStyle name="Normal 59 4 4" xfId="19445" xr:uid="{00000000-0005-0000-0000-0000654C0000}"/>
    <cellStyle name="Normal 59 4 4 2" xfId="19446" xr:uid="{00000000-0005-0000-0000-0000664C0000}"/>
    <cellStyle name="Normal 59 4 4 2 2" xfId="19447" xr:uid="{00000000-0005-0000-0000-0000674C0000}"/>
    <cellStyle name="Normal 59 4 4 2 3" xfId="19448" xr:uid="{00000000-0005-0000-0000-0000684C0000}"/>
    <cellStyle name="Normal 59 4 4 3" xfId="19449" xr:uid="{00000000-0005-0000-0000-0000694C0000}"/>
    <cellStyle name="Normal 59 4 4 4" xfId="19450" xr:uid="{00000000-0005-0000-0000-00006A4C0000}"/>
    <cellStyle name="Normal 59 4 5" xfId="19451" xr:uid="{00000000-0005-0000-0000-00006B4C0000}"/>
    <cellStyle name="Normal 59 4 5 2" xfId="19452" xr:uid="{00000000-0005-0000-0000-00006C4C0000}"/>
    <cellStyle name="Normal 59 4 5 3" xfId="19453" xr:uid="{00000000-0005-0000-0000-00006D4C0000}"/>
    <cellStyle name="Normal 59 4 6" xfId="19454" xr:uid="{00000000-0005-0000-0000-00006E4C0000}"/>
    <cellStyle name="Normal 59 4 7" xfId="19455" xr:uid="{00000000-0005-0000-0000-00006F4C0000}"/>
    <cellStyle name="Normal 59 5" xfId="19456" xr:uid="{00000000-0005-0000-0000-0000704C0000}"/>
    <cellStyle name="Normal 59 5 2" xfId="19457" xr:uid="{00000000-0005-0000-0000-0000714C0000}"/>
    <cellStyle name="Normal 59 5 2 2" xfId="19458" xr:uid="{00000000-0005-0000-0000-0000724C0000}"/>
    <cellStyle name="Normal 59 5 2 3" xfId="19459" xr:uid="{00000000-0005-0000-0000-0000734C0000}"/>
    <cellStyle name="Normal 59 5 3" xfId="19460" xr:uid="{00000000-0005-0000-0000-0000744C0000}"/>
    <cellStyle name="Normal 59 5 4" xfId="19461" xr:uid="{00000000-0005-0000-0000-0000754C0000}"/>
    <cellStyle name="Normal 59 6" xfId="19462" xr:uid="{00000000-0005-0000-0000-0000764C0000}"/>
    <cellStyle name="Normal 59 6 2" xfId="19463" xr:uid="{00000000-0005-0000-0000-0000774C0000}"/>
    <cellStyle name="Normal 59 6 2 2" xfId="19464" xr:uid="{00000000-0005-0000-0000-0000784C0000}"/>
    <cellStyle name="Normal 59 6 2 3" xfId="19465" xr:uid="{00000000-0005-0000-0000-0000794C0000}"/>
    <cellStyle name="Normal 59 6 3" xfId="19466" xr:uid="{00000000-0005-0000-0000-00007A4C0000}"/>
    <cellStyle name="Normal 59 6 4" xfId="19467" xr:uid="{00000000-0005-0000-0000-00007B4C0000}"/>
    <cellStyle name="Normal 59 7" xfId="19468" xr:uid="{00000000-0005-0000-0000-00007C4C0000}"/>
    <cellStyle name="Normal 59 7 2" xfId="19469" xr:uid="{00000000-0005-0000-0000-00007D4C0000}"/>
    <cellStyle name="Normal 59 7 2 2" xfId="19470" xr:uid="{00000000-0005-0000-0000-00007E4C0000}"/>
    <cellStyle name="Normal 59 7 2 3" xfId="19471" xr:uid="{00000000-0005-0000-0000-00007F4C0000}"/>
    <cellStyle name="Normal 59 7 3" xfId="19472" xr:uid="{00000000-0005-0000-0000-0000804C0000}"/>
    <cellStyle name="Normal 59 7 4" xfId="19473" xr:uid="{00000000-0005-0000-0000-0000814C0000}"/>
    <cellStyle name="Normal 59 8" xfId="19474" xr:uid="{00000000-0005-0000-0000-0000824C0000}"/>
    <cellStyle name="Normal 59 8 2" xfId="19475" xr:uid="{00000000-0005-0000-0000-0000834C0000}"/>
    <cellStyle name="Normal 59 8 3" xfId="19476" xr:uid="{00000000-0005-0000-0000-0000844C0000}"/>
    <cellStyle name="Normal 59 9" xfId="19477" xr:uid="{00000000-0005-0000-0000-0000854C0000}"/>
    <cellStyle name="Normal 6" xfId="37" xr:uid="{00000000-0005-0000-0000-0000864C0000}"/>
    <cellStyle name="Normal 6 10" xfId="19478" xr:uid="{00000000-0005-0000-0000-0000874C0000}"/>
    <cellStyle name="Normal 6 10 2" xfId="19479" xr:uid="{00000000-0005-0000-0000-0000884C0000}"/>
    <cellStyle name="Normal 6 10 2 2" xfId="19480" xr:uid="{00000000-0005-0000-0000-0000894C0000}"/>
    <cellStyle name="Normal 6 10 2 2 2" xfId="19481" xr:uid="{00000000-0005-0000-0000-00008A4C0000}"/>
    <cellStyle name="Normal 6 10 2 2 2 2" xfId="19482" xr:uid="{00000000-0005-0000-0000-00008B4C0000}"/>
    <cellStyle name="Normal 6 10 2 2 2 3" xfId="19483" xr:uid="{00000000-0005-0000-0000-00008C4C0000}"/>
    <cellStyle name="Normal 6 10 2 2 2 4" xfId="19484" xr:uid="{00000000-0005-0000-0000-00008D4C0000}"/>
    <cellStyle name="Normal 6 10 2 2 3" xfId="19485" xr:uid="{00000000-0005-0000-0000-00008E4C0000}"/>
    <cellStyle name="Normal 6 10 2 2 4" xfId="19486" xr:uid="{00000000-0005-0000-0000-00008F4C0000}"/>
    <cellStyle name="Normal 6 10 2 2 5" xfId="19487" xr:uid="{00000000-0005-0000-0000-0000904C0000}"/>
    <cellStyle name="Normal 6 10 2 3" xfId="19488" xr:uid="{00000000-0005-0000-0000-0000914C0000}"/>
    <cellStyle name="Normal 6 10 2 3 2" xfId="19489" xr:uid="{00000000-0005-0000-0000-0000924C0000}"/>
    <cellStyle name="Normal 6 10 2 3 2 2" xfId="19490" xr:uid="{00000000-0005-0000-0000-0000934C0000}"/>
    <cellStyle name="Normal 6 10 2 3 2 3" xfId="19491" xr:uid="{00000000-0005-0000-0000-0000944C0000}"/>
    <cellStyle name="Normal 6 10 2 3 3" xfId="19492" xr:uid="{00000000-0005-0000-0000-0000954C0000}"/>
    <cellStyle name="Normal 6 10 2 3 4" xfId="19493" xr:uid="{00000000-0005-0000-0000-0000964C0000}"/>
    <cellStyle name="Normal 6 10 2 3 5" xfId="19494" xr:uid="{00000000-0005-0000-0000-0000974C0000}"/>
    <cellStyle name="Normal 6 10 2 4" xfId="19495" xr:uid="{00000000-0005-0000-0000-0000984C0000}"/>
    <cellStyle name="Normal 6 10 2 4 2" xfId="19496" xr:uid="{00000000-0005-0000-0000-0000994C0000}"/>
    <cellStyle name="Normal 6 10 2 4 2 2" xfId="19497" xr:uid="{00000000-0005-0000-0000-00009A4C0000}"/>
    <cellStyle name="Normal 6 10 2 4 2 3" xfId="19498" xr:uid="{00000000-0005-0000-0000-00009B4C0000}"/>
    <cellStyle name="Normal 6 10 2 4 3" xfId="19499" xr:uid="{00000000-0005-0000-0000-00009C4C0000}"/>
    <cellStyle name="Normal 6 10 2 4 4" xfId="19500" xr:uid="{00000000-0005-0000-0000-00009D4C0000}"/>
    <cellStyle name="Normal 6 10 2 5" xfId="19501" xr:uid="{00000000-0005-0000-0000-00009E4C0000}"/>
    <cellStyle name="Normal 6 10 2 5 2" xfId="19502" xr:uid="{00000000-0005-0000-0000-00009F4C0000}"/>
    <cellStyle name="Normal 6 10 2 5 3" xfId="19503" xr:uid="{00000000-0005-0000-0000-0000A04C0000}"/>
    <cellStyle name="Normal 6 10 2 6" xfId="19504" xr:uid="{00000000-0005-0000-0000-0000A14C0000}"/>
    <cellStyle name="Normal 6 10 2 7" xfId="19505" xr:uid="{00000000-0005-0000-0000-0000A24C0000}"/>
    <cellStyle name="Normal 6 10 2 8" xfId="19506" xr:uid="{00000000-0005-0000-0000-0000A34C0000}"/>
    <cellStyle name="Normal 6 10 3" xfId="19507" xr:uid="{00000000-0005-0000-0000-0000A44C0000}"/>
    <cellStyle name="Normal 6 10 3 2" xfId="19508" xr:uid="{00000000-0005-0000-0000-0000A54C0000}"/>
    <cellStyle name="Normal 6 10 3 2 2" xfId="19509" xr:uid="{00000000-0005-0000-0000-0000A64C0000}"/>
    <cellStyle name="Normal 6 10 3 2 2 2" xfId="19510" xr:uid="{00000000-0005-0000-0000-0000A74C0000}"/>
    <cellStyle name="Normal 6 10 3 2 3" xfId="19511" xr:uid="{00000000-0005-0000-0000-0000A84C0000}"/>
    <cellStyle name="Normal 6 10 3 2 4" xfId="19512" xr:uid="{00000000-0005-0000-0000-0000A94C0000}"/>
    <cellStyle name="Normal 6 10 3 3" xfId="19513" xr:uid="{00000000-0005-0000-0000-0000AA4C0000}"/>
    <cellStyle name="Normal 6 10 3 3 2" xfId="19514" xr:uid="{00000000-0005-0000-0000-0000AB4C0000}"/>
    <cellStyle name="Normal 6 10 3 4" xfId="19515" xr:uid="{00000000-0005-0000-0000-0000AC4C0000}"/>
    <cellStyle name="Normal 6 10 3 5" xfId="19516" xr:uid="{00000000-0005-0000-0000-0000AD4C0000}"/>
    <cellStyle name="Normal 6 10 4" xfId="19517" xr:uid="{00000000-0005-0000-0000-0000AE4C0000}"/>
    <cellStyle name="Normal 6 10 4 2" xfId="19518" xr:uid="{00000000-0005-0000-0000-0000AF4C0000}"/>
    <cellStyle name="Normal 6 10 4 2 2" xfId="19519" xr:uid="{00000000-0005-0000-0000-0000B04C0000}"/>
    <cellStyle name="Normal 6 10 4 2 3" xfId="19520" xr:uid="{00000000-0005-0000-0000-0000B14C0000}"/>
    <cellStyle name="Normal 6 10 4 2 4" xfId="19521" xr:uid="{00000000-0005-0000-0000-0000B24C0000}"/>
    <cellStyle name="Normal 6 10 4 3" xfId="19522" xr:uid="{00000000-0005-0000-0000-0000B34C0000}"/>
    <cellStyle name="Normal 6 10 4 4" xfId="19523" xr:uid="{00000000-0005-0000-0000-0000B44C0000}"/>
    <cellStyle name="Normal 6 10 4 5" xfId="19524" xr:uid="{00000000-0005-0000-0000-0000B54C0000}"/>
    <cellStyle name="Normal 6 10 5" xfId="19525" xr:uid="{00000000-0005-0000-0000-0000B64C0000}"/>
    <cellStyle name="Normal 6 10 5 2" xfId="19526" xr:uid="{00000000-0005-0000-0000-0000B74C0000}"/>
    <cellStyle name="Normal 6 10 5 2 2" xfId="19527" xr:uid="{00000000-0005-0000-0000-0000B84C0000}"/>
    <cellStyle name="Normal 6 10 5 2 3" xfId="19528" xr:uid="{00000000-0005-0000-0000-0000B94C0000}"/>
    <cellStyle name="Normal 6 10 5 3" xfId="19529" xr:uid="{00000000-0005-0000-0000-0000BA4C0000}"/>
    <cellStyle name="Normal 6 10 5 4" xfId="19530" xr:uid="{00000000-0005-0000-0000-0000BB4C0000}"/>
    <cellStyle name="Normal 6 10 5 5" xfId="19531" xr:uid="{00000000-0005-0000-0000-0000BC4C0000}"/>
    <cellStyle name="Normal 6 10 6" xfId="19532" xr:uid="{00000000-0005-0000-0000-0000BD4C0000}"/>
    <cellStyle name="Normal 6 10 6 2" xfId="19533" xr:uid="{00000000-0005-0000-0000-0000BE4C0000}"/>
    <cellStyle name="Normal 6 10 6 3" xfId="19534" xr:uid="{00000000-0005-0000-0000-0000BF4C0000}"/>
    <cellStyle name="Normal 6 10 7" xfId="19535" xr:uid="{00000000-0005-0000-0000-0000C04C0000}"/>
    <cellStyle name="Normal 6 10 8" xfId="19536" xr:uid="{00000000-0005-0000-0000-0000C14C0000}"/>
    <cellStyle name="Normal 6 10 9" xfId="19537" xr:uid="{00000000-0005-0000-0000-0000C24C0000}"/>
    <cellStyle name="Normal 6 11" xfId="19538" xr:uid="{00000000-0005-0000-0000-0000C34C0000}"/>
    <cellStyle name="Normal 6 11 2" xfId="19539" xr:uid="{00000000-0005-0000-0000-0000C44C0000}"/>
    <cellStyle name="Normal 6 11 2 2" xfId="19540" xr:uid="{00000000-0005-0000-0000-0000C54C0000}"/>
    <cellStyle name="Normal 6 11 2 2 2" xfId="19541" xr:uid="{00000000-0005-0000-0000-0000C64C0000}"/>
    <cellStyle name="Normal 6 11 2 3" xfId="19542" xr:uid="{00000000-0005-0000-0000-0000C74C0000}"/>
    <cellStyle name="Normal 6 11 2 4" xfId="19543" xr:uid="{00000000-0005-0000-0000-0000C84C0000}"/>
    <cellStyle name="Normal 6 11 3" xfId="19544" xr:uid="{00000000-0005-0000-0000-0000C94C0000}"/>
    <cellStyle name="Normal 6 11 3 2" xfId="19545" xr:uid="{00000000-0005-0000-0000-0000CA4C0000}"/>
    <cellStyle name="Normal 6 11 3 2 2" xfId="19546" xr:uid="{00000000-0005-0000-0000-0000CB4C0000}"/>
    <cellStyle name="Normal 6 11 3 3" xfId="19547" xr:uid="{00000000-0005-0000-0000-0000CC4C0000}"/>
    <cellStyle name="Normal 6 11 4" xfId="19548" xr:uid="{00000000-0005-0000-0000-0000CD4C0000}"/>
    <cellStyle name="Normal 6 11 4 2" xfId="19549" xr:uid="{00000000-0005-0000-0000-0000CE4C0000}"/>
    <cellStyle name="Normal 6 11 5" xfId="19550" xr:uid="{00000000-0005-0000-0000-0000CF4C0000}"/>
    <cellStyle name="Normal 6 11 6" xfId="19551" xr:uid="{00000000-0005-0000-0000-0000D04C0000}"/>
    <cellStyle name="Normal 6 12" xfId="19552" xr:uid="{00000000-0005-0000-0000-0000D14C0000}"/>
    <cellStyle name="Normal 6 12 2" xfId="19553" xr:uid="{00000000-0005-0000-0000-0000D24C0000}"/>
    <cellStyle name="Normal 6 12 2 2" xfId="19554" xr:uid="{00000000-0005-0000-0000-0000D34C0000}"/>
    <cellStyle name="Normal 6 12 2 2 2" xfId="19555" xr:uid="{00000000-0005-0000-0000-0000D44C0000}"/>
    <cellStyle name="Normal 6 12 2 2 2 2" xfId="19556" xr:uid="{00000000-0005-0000-0000-0000D54C0000}"/>
    <cellStyle name="Normal 6 12 2 2 3" xfId="19557" xr:uid="{00000000-0005-0000-0000-0000D64C0000}"/>
    <cellStyle name="Normal 6 12 2 2 4" xfId="19558" xr:uid="{00000000-0005-0000-0000-0000D74C0000}"/>
    <cellStyle name="Normal 6 12 2 3" xfId="19559" xr:uid="{00000000-0005-0000-0000-0000D84C0000}"/>
    <cellStyle name="Normal 6 12 2 3 2" xfId="19560" xr:uid="{00000000-0005-0000-0000-0000D94C0000}"/>
    <cellStyle name="Normal 6 12 2 4" xfId="19561" xr:uid="{00000000-0005-0000-0000-0000DA4C0000}"/>
    <cellStyle name="Normal 6 12 2 5" xfId="19562" xr:uid="{00000000-0005-0000-0000-0000DB4C0000}"/>
    <cellStyle name="Normal 6 12 3" xfId="19563" xr:uid="{00000000-0005-0000-0000-0000DC4C0000}"/>
    <cellStyle name="Normal 6 12 3 2" xfId="19564" xr:uid="{00000000-0005-0000-0000-0000DD4C0000}"/>
    <cellStyle name="Normal 6 12 3 2 2" xfId="19565" xr:uid="{00000000-0005-0000-0000-0000DE4C0000}"/>
    <cellStyle name="Normal 6 12 3 2 2 2" xfId="19566" xr:uid="{00000000-0005-0000-0000-0000DF4C0000}"/>
    <cellStyle name="Normal 6 12 3 2 3" xfId="19567" xr:uid="{00000000-0005-0000-0000-0000E04C0000}"/>
    <cellStyle name="Normal 6 12 3 2 4" xfId="19568" xr:uid="{00000000-0005-0000-0000-0000E14C0000}"/>
    <cellStyle name="Normal 6 12 3 3" xfId="19569" xr:uid="{00000000-0005-0000-0000-0000E24C0000}"/>
    <cellStyle name="Normal 6 12 3 3 2" xfId="19570" xr:uid="{00000000-0005-0000-0000-0000E34C0000}"/>
    <cellStyle name="Normal 6 12 3 4" xfId="19571" xr:uid="{00000000-0005-0000-0000-0000E44C0000}"/>
    <cellStyle name="Normal 6 12 3 5" xfId="19572" xr:uid="{00000000-0005-0000-0000-0000E54C0000}"/>
    <cellStyle name="Normal 6 12 4" xfId="19573" xr:uid="{00000000-0005-0000-0000-0000E64C0000}"/>
    <cellStyle name="Normal 6 12 4 2" xfId="19574" xr:uid="{00000000-0005-0000-0000-0000E74C0000}"/>
    <cellStyle name="Normal 6 12 4 2 2" xfId="19575" xr:uid="{00000000-0005-0000-0000-0000E84C0000}"/>
    <cellStyle name="Normal 6 12 4 2 3" xfId="19576" xr:uid="{00000000-0005-0000-0000-0000E94C0000}"/>
    <cellStyle name="Normal 6 12 4 2 4" xfId="19577" xr:uid="{00000000-0005-0000-0000-0000EA4C0000}"/>
    <cellStyle name="Normal 6 12 4 3" xfId="19578" xr:uid="{00000000-0005-0000-0000-0000EB4C0000}"/>
    <cellStyle name="Normal 6 12 4 4" xfId="19579" xr:uid="{00000000-0005-0000-0000-0000EC4C0000}"/>
    <cellStyle name="Normal 6 12 4 5" xfId="19580" xr:uid="{00000000-0005-0000-0000-0000ED4C0000}"/>
    <cellStyle name="Normal 6 12 5" xfId="19581" xr:uid="{00000000-0005-0000-0000-0000EE4C0000}"/>
    <cellStyle name="Normal 6 12 5 2" xfId="19582" xr:uid="{00000000-0005-0000-0000-0000EF4C0000}"/>
    <cellStyle name="Normal 6 12 5 3" xfId="19583" xr:uid="{00000000-0005-0000-0000-0000F04C0000}"/>
    <cellStyle name="Normal 6 12 5 4" xfId="19584" xr:uid="{00000000-0005-0000-0000-0000F14C0000}"/>
    <cellStyle name="Normal 6 12 6" xfId="19585" xr:uid="{00000000-0005-0000-0000-0000F24C0000}"/>
    <cellStyle name="Normal 6 12 7" xfId="19586" xr:uid="{00000000-0005-0000-0000-0000F34C0000}"/>
    <cellStyle name="Normal 6 12 8" xfId="19587" xr:uid="{00000000-0005-0000-0000-0000F44C0000}"/>
    <cellStyle name="Normal 6 13" xfId="19588" xr:uid="{00000000-0005-0000-0000-0000F54C0000}"/>
    <cellStyle name="Normal 6 13 2" xfId="19589" xr:uid="{00000000-0005-0000-0000-0000F64C0000}"/>
    <cellStyle name="Normal 6 13 2 2" xfId="19590" xr:uid="{00000000-0005-0000-0000-0000F74C0000}"/>
    <cellStyle name="Normal 6 13 2 2 2" xfId="19591" xr:uid="{00000000-0005-0000-0000-0000F84C0000}"/>
    <cellStyle name="Normal 6 13 2 2 2 2" xfId="19592" xr:uid="{00000000-0005-0000-0000-0000F94C0000}"/>
    <cellStyle name="Normal 6 13 2 2 3" xfId="19593" xr:uid="{00000000-0005-0000-0000-0000FA4C0000}"/>
    <cellStyle name="Normal 6 13 2 2 4" xfId="19594" xr:uid="{00000000-0005-0000-0000-0000FB4C0000}"/>
    <cellStyle name="Normal 6 13 2 3" xfId="19595" xr:uid="{00000000-0005-0000-0000-0000FC4C0000}"/>
    <cellStyle name="Normal 6 13 2 3 2" xfId="19596" xr:uid="{00000000-0005-0000-0000-0000FD4C0000}"/>
    <cellStyle name="Normal 6 13 2 4" xfId="19597" xr:uid="{00000000-0005-0000-0000-0000FE4C0000}"/>
    <cellStyle name="Normal 6 13 2 5" xfId="19598" xr:uid="{00000000-0005-0000-0000-0000FF4C0000}"/>
    <cellStyle name="Normal 6 13 3" xfId="19599" xr:uid="{00000000-0005-0000-0000-0000004D0000}"/>
    <cellStyle name="Normal 6 13 3 2" xfId="19600" xr:uid="{00000000-0005-0000-0000-0000014D0000}"/>
    <cellStyle name="Normal 6 13 3 2 2" xfId="19601" xr:uid="{00000000-0005-0000-0000-0000024D0000}"/>
    <cellStyle name="Normal 6 13 3 2 3" xfId="19602" xr:uid="{00000000-0005-0000-0000-0000034D0000}"/>
    <cellStyle name="Normal 6 13 3 3" xfId="19603" xr:uid="{00000000-0005-0000-0000-0000044D0000}"/>
    <cellStyle name="Normal 6 13 3 3 2" xfId="19604" xr:uid="{00000000-0005-0000-0000-0000054D0000}"/>
    <cellStyle name="Normal 6 13 3 4" xfId="19605" xr:uid="{00000000-0005-0000-0000-0000064D0000}"/>
    <cellStyle name="Normal 6 13 4" xfId="19606" xr:uid="{00000000-0005-0000-0000-0000074D0000}"/>
    <cellStyle name="Normal 6 13 4 2" xfId="19607" xr:uid="{00000000-0005-0000-0000-0000084D0000}"/>
    <cellStyle name="Normal 6 13 4 3" xfId="19608" xr:uid="{00000000-0005-0000-0000-0000094D0000}"/>
    <cellStyle name="Normal 6 13 5" xfId="19609" xr:uid="{00000000-0005-0000-0000-00000A4D0000}"/>
    <cellStyle name="Normal 6 13 5 2" xfId="19610" xr:uid="{00000000-0005-0000-0000-00000B4D0000}"/>
    <cellStyle name="Normal 6 13 6" xfId="19611" xr:uid="{00000000-0005-0000-0000-00000C4D0000}"/>
    <cellStyle name="Normal 6 14" xfId="19612" xr:uid="{00000000-0005-0000-0000-00000D4D0000}"/>
    <cellStyle name="Normal 6 14 2" xfId="19613" xr:uid="{00000000-0005-0000-0000-00000E4D0000}"/>
    <cellStyle name="Normal 6 14 2 2" xfId="19614" xr:uid="{00000000-0005-0000-0000-00000F4D0000}"/>
    <cellStyle name="Normal 6 14 2 2 2" xfId="19615" xr:uid="{00000000-0005-0000-0000-0000104D0000}"/>
    <cellStyle name="Normal 6 14 2 2 3" xfId="19616" xr:uid="{00000000-0005-0000-0000-0000114D0000}"/>
    <cellStyle name="Normal 6 14 2 3" xfId="19617" xr:uid="{00000000-0005-0000-0000-0000124D0000}"/>
    <cellStyle name="Normal 6 14 2 3 2" xfId="19618" xr:uid="{00000000-0005-0000-0000-0000134D0000}"/>
    <cellStyle name="Normal 6 14 2 4" xfId="19619" xr:uid="{00000000-0005-0000-0000-0000144D0000}"/>
    <cellStyle name="Normal 6 14 3" xfId="19620" xr:uid="{00000000-0005-0000-0000-0000154D0000}"/>
    <cellStyle name="Normal 6 14 3 2" xfId="19621" xr:uid="{00000000-0005-0000-0000-0000164D0000}"/>
    <cellStyle name="Normal 6 14 3 2 2" xfId="19622" xr:uid="{00000000-0005-0000-0000-0000174D0000}"/>
    <cellStyle name="Normal 6 14 3 3" xfId="19623" xr:uid="{00000000-0005-0000-0000-0000184D0000}"/>
    <cellStyle name="Normal 6 14 3 4" xfId="19624" xr:uid="{00000000-0005-0000-0000-0000194D0000}"/>
    <cellStyle name="Normal 6 14 4" xfId="19625" xr:uid="{00000000-0005-0000-0000-00001A4D0000}"/>
    <cellStyle name="Normal 6 14 4 2" xfId="19626" xr:uid="{00000000-0005-0000-0000-00001B4D0000}"/>
    <cellStyle name="Normal 6 14 4 3" xfId="19627" xr:uid="{00000000-0005-0000-0000-00001C4D0000}"/>
    <cellStyle name="Normal 6 14 5" xfId="19628" xr:uid="{00000000-0005-0000-0000-00001D4D0000}"/>
    <cellStyle name="Normal 6 14 6" xfId="19629" xr:uid="{00000000-0005-0000-0000-00001E4D0000}"/>
    <cellStyle name="Normal 6 15" xfId="19630" xr:uid="{00000000-0005-0000-0000-00001F4D0000}"/>
    <cellStyle name="Normal 6 15 2" xfId="19631" xr:uid="{00000000-0005-0000-0000-0000204D0000}"/>
    <cellStyle name="Normal 6 15 2 2" xfId="19632" xr:uid="{00000000-0005-0000-0000-0000214D0000}"/>
    <cellStyle name="Normal 6 15 2 2 2" xfId="19633" xr:uid="{00000000-0005-0000-0000-0000224D0000}"/>
    <cellStyle name="Normal 6 15 2 2 3" xfId="19634" xr:uid="{00000000-0005-0000-0000-0000234D0000}"/>
    <cellStyle name="Normal 6 15 2 3" xfId="19635" xr:uid="{00000000-0005-0000-0000-0000244D0000}"/>
    <cellStyle name="Normal 6 15 2 3 2" xfId="19636" xr:uid="{00000000-0005-0000-0000-0000254D0000}"/>
    <cellStyle name="Normal 6 15 2 4" xfId="19637" xr:uid="{00000000-0005-0000-0000-0000264D0000}"/>
    <cellStyle name="Normal 6 15 3" xfId="19638" xr:uid="{00000000-0005-0000-0000-0000274D0000}"/>
    <cellStyle name="Normal 6 15 3 2" xfId="19639" xr:uid="{00000000-0005-0000-0000-0000284D0000}"/>
    <cellStyle name="Normal 6 15 3 2 2" xfId="19640" xr:uid="{00000000-0005-0000-0000-0000294D0000}"/>
    <cellStyle name="Normal 6 15 3 3" xfId="19641" xr:uid="{00000000-0005-0000-0000-00002A4D0000}"/>
    <cellStyle name="Normal 6 15 3 4" xfId="19642" xr:uid="{00000000-0005-0000-0000-00002B4D0000}"/>
    <cellStyle name="Normal 6 15 4" xfId="19643" xr:uid="{00000000-0005-0000-0000-00002C4D0000}"/>
    <cellStyle name="Normal 6 15 4 2" xfId="19644" xr:uid="{00000000-0005-0000-0000-00002D4D0000}"/>
    <cellStyle name="Normal 6 15 4 3" xfId="19645" xr:uid="{00000000-0005-0000-0000-00002E4D0000}"/>
    <cellStyle name="Normal 6 15 5" xfId="19646" xr:uid="{00000000-0005-0000-0000-00002F4D0000}"/>
    <cellStyle name="Normal 6 15 6" xfId="19647" xr:uid="{00000000-0005-0000-0000-0000304D0000}"/>
    <cellStyle name="Normal 6 16" xfId="19648" xr:uid="{00000000-0005-0000-0000-0000314D0000}"/>
    <cellStyle name="Normal 6 16 2" xfId="19649" xr:uid="{00000000-0005-0000-0000-0000324D0000}"/>
    <cellStyle name="Normal 6 16 2 2" xfId="19650" xr:uid="{00000000-0005-0000-0000-0000334D0000}"/>
    <cellStyle name="Normal 6 16 2 2 2" xfId="19651" xr:uid="{00000000-0005-0000-0000-0000344D0000}"/>
    <cellStyle name="Normal 6 16 2 2 3" xfId="19652" xr:uid="{00000000-0005-0000-0000-0000354D0000}"/>
    <cellStyle name="Normal 6 16 2 3" xfId="19653" xr:uid="{00000000-0005-0000-0000-0000364D0000}"/>
    <cellStyle name="Normal 6 16 2 3 2" xfId="19654" xr:uid="{00000000-0005-0000-0000-0000374D0000}"/>
    <cellStyle name="Normal 6 16 2 4" xfId="19655" xr:uid="{00000000-0005-0000-0000-0000384D0000}"/>
    <cellStyle name="Normal 6 16 3" xfId="19656" xr:uid="{00000000-0005-0000-0000-0000394D0000}"/>
    <cellStyle name="Normal 6 16 3 2" xfId="19657" xr:uid="{00000000-0005-0000-0000-00003A4D0000}"/>
    <cellStyle name="Normal 6 16 3 2 2" xfId="19658" xr:uid="{00000000-0005-0000-0000-00003B4D0000}"/>
    <cellStyle name="Normal 6 16 3 3" xfId="19659" xr:uid="{00000000-0005-0000-0000-00003C4D0000}"/>
    <cellStyle name="Normal 6 16 3 4" xfId="19660" xr:uid="{00000000-0005-0000-0000-00003D4D0000}"/>
    <cellStyle name="Normal 6 16 4" xfId="19661" xr:uid="{00000000-0005-0000-0000-00003E4D0000}"/>
    <cellStyle name="Normal 6 16 4 2" xfId="19662" xr:uid="{00000000-0005-0000-0000-00003F4D0000}"/>
    <cellStyle name="Normal 6 16 4 3" xfId="19663" xr:uid="{00000000-0005-0000-0000-0000404D0000}"/>
    <cellStyle name="Normal 6 16 5" xfId="19664" xr:uid="{00000000-0005-0000-0000-0000414D0000}"/>
    <cellStyle name="Normal 6 16 6" xfId="19665" xr:uid="{00000000-0005-0000-0000-0000424D0000}"/>
    <cellStyle name="Normal 6 17" xfId="19666" xr:uid="{00000000-0005-0000-0000-0000434D0000}"/>
    <cellStyle name="Normal 6 17 2" xfId="19667" xr:uid="{00000000-0005-0000-0000-0000444D0000}"/>
    <cellStyle name="Normal 6 17 2 2" xfId="19668" xr:uid="{00000000-0005-0000-0000-0000454D0000}"/>
    <cellStyle name="Normal 6 17 2 2 2" xfId="19669" xr:uid="{00000000-0005-0000-0000-0000464D0000}"/>
    <cellStyle name="Normal 6 17 2 3" xfId="19670" xr:uid="{00000000-0005-0000-0000-0000474D0000}"/>
    <cellStyle name="Normal 6 17 3" xfId="19671" xr:uid="{00000000-0005-0000-0000-0000484D0000}"/>
    <cellStyle name="Normal 6 17 3 2" xfId="19672" xr:uid="{00000000-0005-0000-0000-0000494D0000}"/>
    <cellStyle name="Normal 6 17 3 2 2" xfId="19673" xr:uid="{00000000-0005-0000-0000-00004A4D0000}"/>
    <cellStyle name="Normal 6 17 3 3" xfId="19674" xr:uid="{00000000-0005-0000-0000-00004B4D0000}"/>
    <cellStyle name="Normal 6 17 4" xfId="19675" xr:uid="{00000000-0005-0000-0000-00004C4D0000}"/>
    <cellStyle name="Normal 6 17 4 2" xfId="19676" xr:uid="{00000000-0005-0000-0000-00004D4D0000}"/>
    <cellStyle name="Normal 6 17 5" xfId="19677" xr:uid="{00000000-0005-0000-0000-00004E4D0000}"/>
    <cellStyle name="Normal 6 17 6" xfId="19678" xr:uid="{00000000-0005-0000-0000-00004F4D0000}"/>
    <cellStyle name="Normal 6 18" xfId="19679" xr:uid="{00000000-0005-0000-0000-0000504D0000}"/>
    <cellStyle name="Normal 6 18 2" xfId="19680" xr:uid="{00000000-0005-0000-0000-0000514D0000}"/>
    <cellStyle name="Normal 6 18 2 2" xfId="19681" xr:uid="{00000000-0005-0000-0000-0000524D0000}"/>
    <cellStyle name="Normal 6 18 2 2 2" xfId="19682" xr:uid="{00000000-0005-0000-0000-0000534D0000}"/>
    <cellStyle name="Normal 6 18 2 3" xfId="19683" xr:uid="{00000000-0005-0000-0000-0000544D0000}"/>
    <cellStyle name="Normal 6 18 2 4" xfId="19684" xr:uid="{00000000-0005-0000-0000-0000554D0000}"/>
    <cellStyle name="Normal 6 18 3" xfId="19685" xr:uid="{00000000-0005-0000-0000-0000564D0000}"/>
    <cellStyle name="Normal 6 18 3 2" xfId="19686" xr:uid="{00000000-0005-0000-0000-0000574D0000}"/>
    <cellStyle name="Normal 6 18 3 2 2" xfId="19687" xr:uid="{00000000-0005-0000-0000-0000584D0000}"/>
    <cellStyle name="Normal 6 18 3 3" xfId="19688" xr:uid="{00000000-0005-0000-0000-0000594D0000}"/>
    <cellStyle name="Normal 6 18 3 4" xfId="19689" xr:uid="{00000000-0005-0000-0000-00005A4D0000}"/>
    <cellStyle name="Normal 6 18 4" xfId="19690" xr:uid="{00000000-0005-0000-0000-00005B4D0000}"/>
    <cellStyle name="Normal 6 18 4 2" xfId="19691" xr:uid="{00000000-0005-0000-0000-00005C4D0000}"/>
    <cellStyle name="Normal 6 18 5" xfId="19692" xr:uid="{00000000-0005-0000-0000-00005D4D0000}"/>
    <cellStyle name="Normal 6 18 6" xfId="19693" xr:uid="{00000000-0005-0000-0000-00005E4D0000}"/>
    <cellStyle name="Normal 6 19" xfId="19694" xr:uid="{00000000-0005-0000-0000-00005F4D0000}"/>
    <cellStyle name="Normal 6 19 2" xfId="19695" xr:uid="{00000000-0005-0000-0000-0000604D0000}"/>
    <cellStyle name="Normal 6 19 2 2" xfId="19696" xr:uid="{00000000-0005-0000-0000-0000614D0000}"/>
    <cellStyle name="Normal 6 19 3" xfId="19697" xr:uid="{00000000-0005-0000-0000-0000624D0000}"/>
    <cellStyle name="Normal 6 19 4" xfId="19698" xr:uid="{00000000-0005-0000-0000-0000634D0000}"/>
    <cellStyle name="Normal 6 2" xfId="19699" xr:uid="{00000000-0005-0000-0000-0000644D0000}"/>
    <cellStyle name="Normal 6 2 10" xfId="19700" xr:uid="{00000000-0005-0000-0000-0000654D0000}"/>
    <cellStyle name="Normal 6 2 10 2" xfId="19701" xr:uid="{00000000-0005-0000-0000-0000664D0000}"/>
    <cellStyle name="Normal 6 2 10 2 2" xfId="19702" xr:uid="{00000000-0005-0000-0000-0000674D0000}"/>
    <cellStyle name="Normal 6 2 10 2 2 2" xfId="19703" xr:uid="{00000000-0005-0000-0000-0000684D0000}"/>
    <cellStyle name="Normal 6 2 10 2 2 2 2" xfId="19704" xr:uid="{00000000-0005-0000-0000-0000694D0000}"/>
    <cellStyle name="Normal 6 2 10 2 2 2 3" xfId="19705" xr:uid="{00000000-0005-0000-0000-00006A4D0000}"/>
    <cellStyle name="Normal 6 2 10 2 2 3" xfId="19706" xr:uid="{00000000-0005-0000-0000-00006B4D0000}"/>
    <cellStyle name="Normal 6 2 10 2 2 4" xfId="19707" xr:uid="{00000000-0005-0000-0000-00006C4D0000}"/>
    <cellStyle name="Normal 6 2 10 2 3" xfId="19708" xr:uid="{00000000-0005-0000-0000-00006D4D0000}"/>
    <cellStyle name="Normal 6 2 10 2 3 2" xfId="19709" xr:uid="{00000000-0005-0000-0000-00006E4D0000}"/>
    <cellStyle name="Normal 6 2 10 2 3 2 2" xfId="19710" xr:uid="{00000000-0005-0000-0000-00006F4D0000}"/>
    <cellStyle name="Normal 6 2 10 2 3 2 3" xfId="19711" xr:uid="{00000000-0005-0000-0000-0000704D0000}"/>
    <cellStyle name="Normal 6 2 10 2 3 3" xfId="19712" xr:uid="{00000000-0005-0000-0000-0000714D0000}"/>
    <cellStyle name="Normal 6 2 10 2 3 4" xfId="19713" xr:uid="{00000000-0005-0000-0000-0000724D0000}"/>
    <cellStyle name="Normal 6 2 10 2 4" xfId="19714" xr:uid="{00000000-0005-0000-0000-0000734D0000}"/>
    <cellStyle name="Normal 6 2 10 2 4 2" xfId="19715" xr:uid="{00000000-0005-0000-0000-0000744D0000}"/>
    <cellStyle name="Normal 6 2 10 2 4 2 2" xfId="19716" xr:uid="{00000000-0005-0000-0000-0000754D0000}"/>
    <cellStyle name="Normal 6 2 10 2 4 2 3" xfId="19717" xr:uid="{00000000-0005-0000-0000-0000764D0000}"/>
    <cellStyle name="Normal 6 2 10 2 4 3" xfId="19718" xr:uid="{00000000-0005-0000-0000-0000774D0000}"/>
    <cellStyle name="Normal 6 2 10 2 4 4" xfId="19719" xr:uid="{00000000-0005-0000-0000-0000784D0000}"/>
    <cellStyle name="Normal 6 2 10 2 5" xfId="19720" xr:uid="{00000000-0005-0000-0000-0000794D0000}"/>
    <cellStyle name="Normal 6 2 10 2 5 2" xfId="19721" xr:uid="{00000000-0005-0000-0000-00007A4D0000}"/>
    <cellStyle name="Normal 6 2 10 2 5 3" xfId="19722" xr:uid="{00000000-0005-0000-0000-00007B4D0000}"/>
    <cellStyle name="Normal 6 2 10 2 6" xfId="19723" xr:uid="{00000000-0005-0000-0000-00007C4D0000}"/>
    <cellStyle name="Normal 6 2 10 2 7" xfId="19724" xr:uid="{00000000-0005-0000-0000-00007D4D0000}"/>
    <cellStyle name="Normal 6 2 10 3" xfId="19725" xr:uid="{00000000-0005-0000-0000-00007E4D0000}"/>
    <cellStyle name="Normal 6 2 10 3 2" xfId="19726" xr:uid="{00000000-0005-0000-0000-00007F4D0000}"/>
    <cellStyle name="Normal 6 2 10 3 2 2" xfId="19727" xr:uid="{00000000-0005-0000-0000-0000804D0000}"/>
    <cellStyle name="Normal 6 2 10 3 2 3" xfId="19728" xr:uid="{00000000-0005-0000-0000-0000814D0000}"/>
    <cellStyle name="Normal 6 2 10 3 3" xfId="19729" xr:uid="{00000000-0005-0000-0000-0000824D0000}"/>
    <cellStyle name="Normal 6 2 10 3 4" xfId="19730" xr:uid="{00000000-0005-0000-0000-0000834D0000}"/>
    <cellStyle name="Normal 6 2 10 4" xfId="19731" xr:uid="{00000000-0005-0000-0000-0000844D0000}"/>
    <cellStyle name="Normal 6 2 10 4 2" xfId="19732" xr:uid="{00000000-0005-0000-0000-0000854D0000}"/>
    <cellStyle name="Normal 6 2 10 4 2 2" xfId="19733" xr:uid="{00000000-0005-0000-0000-0000864D0000}"/>
    <cellStyle name="Normal 6 2 10 4 2 3" xfId="19734" xr:uid="{00000000-0005-0000-0000-0000874D0000}"/>
    <cellStyle name="Normal 6 2 10 4 3" xfId="19735" xr:uid="{00000000-0005-0000-0000-0000884D0000}"/>
    <cellStyle name="Normal 6 2 10 4 4" xfId="19736" xr:uid="{00000000-0005-0000-0000-0000894D0000}"/>
    <cellStyle name="Normal 6 2 10 5" xfId="19737" xr:uid="{00000000-0005-0000-0000-00008A4D0000}"/>
    <cellStyle name="Normal 6 2 10 5 2" xfId="19738" xr:uid="{00000000-0005-0000-0000-00008B4D0000}"/>
    <cellStyle name="Normal 6 2 10 5 2 2" xfId="19739" xr:uid="{00000000-0005-0000-0000-00008C4D0000}"/>
    <cellStyle name="Normal 6 2 10 5 2 3" xfId="19740" xr:uid="{00000000-0005-0000-0000-00008D4D0000}"/>
    <cellStyle name="Normal 6 2 10 5 3" xfId="19741" xr:uid="{00000000-0005-0000-0000-00008E4D0000}"/>
    <cellStyle name="Normal 6 2 10 5 4" xfId="19742" xr:uid="{00000000-0005-0000-0000-00008F4D0000}"/>
    <cellStyle name="Normal 6 2 10 6" xfId="19743" xr:uid="{00000000-0005-0000-0000-0000904D0000}"/>
    <cellStyle name="Normal 6 2 10 6 2" xfId="19744" xr:uid="{00000000-0005-0000-0000-0000914D0000}"/>
    <cellStyle name="Normal 6 2 10 6 3" xfId="19745" xr:uid="{00000000-0005-0000-0000-0000924D0000}"/>
    <cellStyle name="Normal 6 2 10 7" xfId="19746" xr:uid="{00000000-0005-0000-0000-0000934D0000}"/>
    <cellStyle name="Normal 6 2 10 8" xfId="19747" xr:uid="{00000000-0005-0000-0000-0000944D0000}"/>
    <cellStyle name="Normal 6 2 10 9" xfId="19748" xr:uid="{00000000-0005-0000-0000-0000954D0000}"/>
    <cellStyle name="Normal 6 2 11" xfId="19749" xr:uid="{00000000-0005-0000-0000-0000964D0000}"/>
    <cellStyle name="Normal 6 2 11 2" xfId="19750" xr:uid="{00000000-0005-0000-0000-0000974D0000}"/>
    <cellStyle name="Normal 6 2 11 2 2" xfId="19751" xr:uid="{00000000-0005-0000-0000-0000984D0000}"/>
    <cellStyle name="Normal 6 2 11 2 2 2" xfId="19752" xr:uid="{00000000-0005-0000-0000-0000994D0000}"/>
    <cellStyle name="Normal 6 2 11 2 2 2 2" xfId="19753" xr:uid="{00000000-0005-0000-0000-00009A4D0000}"/>
    <cellStyle name="Normal 6 2 11 2 2 2 3" xfId="19754" xr:uid="{00000000-0005-0000-0000-00009B4D0000}"/>
    <cellStyle name="Normal 6 2 11 2 2 3" xfId="19755" xr:uid="{00000000-0005-0000-0000-00009C4D0000}"/>
    <cellStyle name="Normal 6 2 11 2 2 4" xfId="19756" xr:uid="{00000000-0005-0000-0000-00009D4D0000}"/>
    <cellStyle name="Normal 6 2 11 2 3" xfId="19757" xr:uid="{00000000-0005-0000-0000-00009E4D0000}"/>
    <cellStyle name="Normal 6 2 11 2 3 2" xfId="19758" xr:uid="{00000000-0005-0000-0000-00009F4D0000}"/>
    <cellStyle name="Normal 6 2 11 2 3 2 2" xfId="19759" xr:uid="{00000000-0005-0000-0000-0000A04D0000}"/>
    <cellStyle name="Normal 6 2 11 2 3 2 3" xfId="19760" xr:uid="{00000000-0005-0000-0000-0000A14D0000}"/>
    <cellStyle name="Normal 6 2 11 2 3 3" xfId="19761" xr:uid="{00000000-0005-0000-0000-0000A24D0000}"/>
    <cellStyle name="Normal 6 2 11 2 3 4" xfId="19762" xr:uid="{00000000-0005-0000-0000-0000A34D0000}"/>
    <cellStyle name="Normal 6 2 11 2 4" xfId="19763" xr:uid="{00000000-0005-0000-0000-0000A44D0000}"/>
    <cellStyle name="Normal 6 2 11 2 4 2" xfId="19764" xr:uid="{00000000-0005-0000-0000-0000A54D0000}"/>
    <cellStyle name="Normal 6 2 11 2 4 2 2" xfId="19765" xr:uid="{00000000-0005-0000-0000-0000A64D0000}"/>
    <cellStyle name="Normal 6 2 11 2 4 2 3" xfId="19766" xr:uid="{00000000-0005-0000-0000-0000A74D0000}"/>
    <cellStyle name="Normal 6 2 11 2 4 3" xfId="19767" xr:uid="{00000000-0005-0000-0000-0000A84D0000}"/>
    <cellStyle name="Normal 6 2 11 2 4 4" xfId="19768" xr:uid="{00000000-0005-0000-0000-0000A94D0000}"/>
    <cellStyle name="Normal 6 2 11 2 5" xfId="19769" xr:uid="{00000000-0005-0000-0000-0000AA4D0000}"/>
    <cellStyle name="Normal 6 2 11 2 5 2" xfId="19770" xr:uid="{00000000-0005-0000-0000-0000AB4D0000}"/>
    <cellStyle name="Normal 6 2 11 2 5 3" xfId="19771" xr:uid="{00000000-0005-0000-0000-0000AC4D0000}"/>
    <cellStyle name="Normal 6 2 11 2 6" xfId="19772" xr:uid="{00000000-0005-0000-0000-0000AD4D0000}"/>
    <cellStyle name="Normal 6 2 11 2 7" xfId="19773" xr:uid="{00000000-0005-0000-0000-0000AE4D0000}"/>
    <cellStyle name="Normal 6 2 11 3" xfId="19774" xr:uid="{00000000-0005-0000-0000-0000AF4D0000}"/>
    <cellStyle name="Normal 6 2 11 3 2" xfId="19775" xr:uid="{00000000-0005-0000-0000-0000B04D0000}"/>
    <cellStyle name="Normal 6 2 11 3 2 2" xfId="19776" xr:uid="{00000000-0005-0000-0000-0000B14D0000}"/>
    <cellStyle name="Normal 6 2 11 3 2 3" xfId="19777" xr:uid="{00000000-0005-0000-0000-0000B24D0000}"/>
    <cellStyle name="Normal 6 2 11 3 3" xfId="19778" xr:uid="{00000000-0005-0000-0000-0000B34D0000}"/>
    <cellStyle name="Normal 6 2 11 3 4" xfId="19779" xr:uid="{00000000-0005-0000-0000-0000B44D0000}"/>
    <cellStyle name="Normal 6 2 11 4" xfId="19780" xr:uid="{00000000-0005-0000-0000-0000B54D0000}"/>
    <cellStyle name="Normal 6 2 11 4 2" xfId="19781" xr:uid="{00000000-0005-0000-0000-0000B64D0000}"/>
    <cellStyle name="Normal 6 2 11 4 2 2" xfId="19782" xr:uid="{00000000-0005-0000-0000-0000B74D0000}"/>
    <cellStyle name="Normal 6 2 11 4 2 3" xfId="19783" xr:uid="{00000000-0005-0000-0000-0000B84D0000}"/>
    <cellStyle name="Normal 6 2 11 4 3" xfId="19784" xr:uid="{00000000-0005-0000-0000-0000B94D0000}"/>
    <cellStyle name="Normal 6 2 11 4 4" xfId="19785" xr:uid="{00000000-0005-0000-0000-0000BA4D0000}"/>
    <cellStyle name="Normal 6 2 11 5" xfId="19786" xr:uid="{00000000-0005-0000-0000-0000BB4D0000}"/>
    <cellStyle name="Normal 6 2 11 5 2" xfId="19787" xr:uid="{00000000-0005-0000-0000-0000BC4D0000}"/>
    <cellStyle name="Normal 6 2 11 5 2 2" xfId="19788" xr:uid="{00000000-0005-0000-0000-0000BD4D0000}"/>
    <cellStyle name="Normal 6 2 11 5 2 3" xfId="19789" xr:uid="{00000000-0005-0000-0000-0000BE4D0000}"/>
    <cellStyle name="Normal 6 2 11 5 3" xfId="19790" xr:uid="{00000000-0005-0000-0000-0000BF4D0000}"/>
    <cellStyle name="Normal 6 2 11 5 4" xfId="19791" xr:uid="{00000000-0005-0000-0000-0000C04D0000}"/>
    <cellStyle name="Normal 6 2 11 6" xfId="19792" xr:uid="{00000000-0005-0000-0000-0000C14D0000}"/>
    <cellStyle name="Normal 6 2 11 6 2" xfId="19793" xr:uid="{00000000-0005-0000-0000-0000C24D0000}"/>
    <cellStyle name="Normal 6 2 11 6 3" xfId="19794" xr:uid="{00000000-0005-0000-0000-0000C34D0000}"/>
    <cellStyle name="Normal 6 2 11 7" xfId="19795" xr:uid="{00000000-0005-0000-0000-0000C44D0000}"/>
    <cellStyle name="Normal 6 2 11 8" xfId="19796" xr:uid="{00000000-0005-0000-0000-0000C54D0000}"/>
    <cellStyle name="Normal 6 2 11 9" xfId="19797" xr:uid="{00000000-0005-0000-0000-0000C64D0000}"/>
    <cellStyle name="Normal 6 2 12" xfId="19798" xr:uid="{00000000-0005-0000-0000-0000C74D0000}"/>
    <cellStyle name="Normal 6 2 12 2" xfId="19799" xr:uid="{00000000-0005-0000-0000-0000C84D0000}"/>
    <cellStyle name="Normal 6 2 12 2 2" xfId="19800" xr:uid="{00000000-0005-0000-0000-0000C94D0000}"/>
    <cellStyle name="Normal 6 2 12 2 2 2" xfId="19801" xr:uid="{00000000-0005-0000-0000-0000CA4D0000}"/>
    <cellStyle name="Normal 6 2 12 2 2 2 2" xfId="19802" xr:uid="{00000000-0005-0000-0000-0000CB4D0000}"/>
    <cellStyle name="Normal 6 2 12 2 2 2 3" xfId="19803" xr:uid="{00000000-0005-0000-0000-0000CC4D0000}"/>
    <cellStyle name="Normal 6 2 12 2 2 3" xfId="19804" xr:uid="{00000000-0005-0000-0000-0000CD4D0000}"/>
    <cellStyle name="Normal 6 2 12 2 2 4" xfId="19805" xr:uid="{00000000-0005-0000-0000-0000CE4D0000}"/>
    <cellStyle name="Normal 6 2 12 2 3" xfId="19806" xr:uid="{00000000-0005-0000-0000-0000CF4D0000}"/>
    <cellStyle name="Normal 6 2 12 2 3 2" xfId="19807" xr:uid="{00000000-0005-0000-0000-0000D04D0000}"/>
    <cellStyle name="Normal 6 2 12 2 3 2 2" xfId="19808" xr:uid="{00000000-0005-0000-0000-0000D14D0000}"/>
    <cellStyle name="Normal 6 2 12 2 3 2 3" xfId="19809" xr:uid="{00000000-0005-0000-0000-0000D24D0000}"/>
    <cellStyle name="Normal 6 2 12 2 3 3" xfId="19810" xr:uid="{00000000-0005-0000-0000-0000D34D0000}"/>
    <cellStyle name="Normal 6 2 12 2 3 4" xfId="19811" xr:uid="{00000000-0005-0000-0000-0000D44D0000}"/>
    <cellStyle name="Normal 6 2 12 2 4" xfId="19812" xr:uid="{00000000-0005-0000-0000-0000D54D0000}"/>
    <cellStyle name="Normal 6 2 12 2 4 2" xfId="19813" xr:uid="{00000000-0005-0000-0000-0000D64D0000}"/>
    <cellStyle name="Normal 6 2 12 2 4 2 2" xfId="19814" xr:uid="{00000000-0005-0000-0000-0000D74D0000}"/>
    <cellStyle name="Normal 6 2 12 2 4 2 3" xfId="19815" xr:uid="{00000000-0005-0000-0000-0000D84D0000}"/>
    <cellStyle name="Normal 6 2 12 2 4 3" xfId="19816" xr:uid="{00000000-0005-0000-0000-0000D94D0000}"/>
    <cellStyle name="Normal 6 2 12 2 4 4" xfId="19817" xr:uid="{00000000-0005-0000-0000-0000DA4D0000}"/>
    <cellStyle name="Normal 6 2 12 2 5" xfId="19818" xr:uid="{00000000-0005-0000-0000-0000DB4D0000}"/>
    <cellStyle name="Normal 6 2 12 2 5 2" xfId="19819" xr:uid="{00000000-0005-0000-0000-0000DC4D0000}"/>
    <cellStyle name="Normal 6 2 12 2 5 3" xfId="19820" xr:uid="{00000000-0005-0000-0000-0000DD4D0000}"/>
    <cellStyle name="Normal 6 2 12 2 6" xfId="19821" xr:uid="{00000000-0005-0000-0000-0000DE4D0000}"/>
    <cellStyle name="Normal 6 2 12 2 7" xfId="19822" xr:uid="{00000000-0005-0000-0000-0000DF4D0000}"/>
    <cellStyle name="Normal 6 2 12 3" xfId="19823" xr:uid="{00000000-0005-0000-0000-0000E04D0000}"/>
    <cellStyle name="Normal 6 2 12 3 2" xfId="19824" xr:uid="{00000000-0005-0000-0000-0000E14D0000}"/>
    <cellStyle name="Normal 6 2 12 3 2 2" xfId="19825" xr:uid="{00000000-0005-0000-0000-0000E24D0000}"/>
    <cellStyle name="Normal 6 2 12 3 2 3" xfId="19826" xr:uid="{00000000-0005-0000-0000-0000E34D0000}"/>
    <cellStyle name="Normal 6 2 12 3 3" xfId="19827" xr:uid="{00000000-0005-0000-0000-0000E44D0000}"/>
    <cellStyle name="Normal 6 2 12 3 4" xfId="19828" xr:uid="{00000000-0005-0000-0000-0000E54D0000}"/>
    <cellStyle name="Normal 6 2 12 4" xfId="19829" xr:uid="{00000000-0005-0000-0000-0000E64D0000}"/>
    <cellStyle name="Normal 6 2 12 4 2" xfId="19830" xr:uid="{00000000-0005-0000-0000-0000E74D0000}"/>
    <cellStyle name="Normal 6 2 12 4 2 2" xfId="19831" xr:uid="{00000000-0005-0000-0000-0000E84D0000}"/>
    <cellStyle name="Normal 6 2 12 4 2 3" xfId="19832" xr:uid="{00000000-0005-0000-0000-0000E94D0000}"/>
    <cellStyle name="Normal 6 2 12 4 3" xfId="19833" xr:uid="{00000000-0005-0000-0000-0000EA4D0000}"/>
    <cellStyle name="Normal 6 2 12 4 4" xfId="19834" xr:uid="{00000000-0005-0000-0000-0000EB4D0000}"/>
    <cellStyle name="Normal 6 2 12 5" xfId="19835" xr:uid="{00000000-0005-0000-0000-0000EC4D0000}"/>
    <cellStyle name="Normal 6 2 12 5 2" xfId="19836" xr:uid="{00000000-0005-0000-0000-0000ED4D0000}"/>
    <cellStyle name="Normal 6 2 12 5 2 2" xfId="19837" xr:uid="{00000000-0005-0000-0000-0000EE4D0000}"/>
    <cellStyle name="Normal 6 2 12 5 2 3" xfId="19838" xr:uid="{00000000-0005-0000-0000-0000EF4D0000}"/>
    <cellStyle name="Normal 6 2 12 5 3" xfId="19839" xr:uid="{00000000-0005-0000-0000-0000F04D0000}"/>
    <cellStyle name="Normal 6 2 12 5 4" xfId="19840" xr:uid="{00000000-0005-0000-0000-0000F14D0000}"/>
    <cellStyle name="Normal 6 2 12 6" xfId="19841" xr:uid="{00000000-0005-0000-0000-0000F24D0000}"/>
    <cellStyle name="Normal 6 2 12 6 2" xfId="19842" xr:uid="{00000000-0005-0000-0000-0000F34D0000}"/>
    <cellStyle name="Normal 6 2 12 6 3" xfId="19843" xr:uid="{00000000-0005-0000-0000-0000F44D0000}"/>
    <cellStyle name="Normal 6 2 12 7" xfId="19844" xr:uid="{00000000-0005-0000-0000-0000F54D0000}"/>
    <cellStyle name="Normal 6 2 12 8" xfId="19845" xr:uid="{00000000-0005-0000-0000-0000F64D0000}"/>
    <cellStyle name="Normal 6 2 12 9" xfId="19846" xr:uid="{00000000-0005-0000-0000-0000F74D0000}"/>
    <cellStyle name="Normal 6 2 13" xfId="19847" xr:uid="{00000000-0005-0000-0000-0000F84D0000}"/>
    <cellStyle name="Normal 6 2 13 2" xfId="19848" xr:uid="{00000000-0005-0000-0000-0000F94D0000}"/>
    <cellStyle name="Normal 6 2 13 2 2" xfId="19849" xr:uid="{00000000-0005-0000-0000-0000FA4D0000}"/>
    <cellStyle name="Normal 6 2 13 2 2 2" xfId="19850" xr:uid="{00000000-0005-0000-0000-0000FB4D0000}"/>
    <cellStyle name="Normal 6 2 13 2 2 2 2" xfId="19851" xr:uid="{00000000-0005-0000-0000-0000FC4D0000}"/>
    <cellStyle name="Normal 6 2 13 2 2 2 3" xfId="19852" xr:uid="{00000000-0005-0000-0000-0000FD4D0000}"/>
    <cellStyle name="Normal 6 2 13 2 2 3" xfId="19853" xr:uid="{00000000-0005-0000-0000-0000FE4D0000}"/>
    <cellStyle name="Normal 6 2 13 2 2 4" xfId="19854" xr:uid="{00000000-0005-0000-0000-0000FF4D0000}"/>
    <cellStyle name="Normal 6 2 13 2 3" xfId="19855" xr:uid="{00000000-0005-0000-0000-0000004E0000}"/>
    <cellStyle name="Normal 6 2 13 2 3 2" xfId="19856" xr:uid="{00000000-0005-0000-0000-0000014E0000}"/>
    <cellStyle name="Normal 6 2 13 2 3 2 2" xfId="19857" xr:uid="{00000000-0005-0000-0000-0000024E0000}"/>
    <cellStyle name="Normal 6 2 13 2 3 2 3" xfId="19858" xr:uid="{00000000-0005-0000-0000-0000034E0000}"/>
    <cellStyle name="Normal 6 2 13 2 3 3" xfId="19859" xr:uid="{00000000-0005-0000-0000-0000044E0000}"/>
    <cellStyle name="Normal 6 2 13 2 3 4" xfId="19860" xr:uid="{00000000-0005-0000-0000-0000054E0000}"/>
    <cellStyle name="Normal 6 2 13 2 4" xfId="19861" xr:uid="{00000000-0005-0000-0000-0000064E0000}"/>
    <cellStyle name="Normal 6 2 13 2 4 2" xfId="19862" xr:uid="{00000000-0005-0000-0000-0000074E0000}"/>
    <cellStyle name="Normal 6 2 13 2 4 2 2" xfId="19863" xr:uid="{00000000-0005-0000-0000-0000084E0000}"/>
    <cellStyle name="Normal 6 2 13 2 4 2 3" xfId="19864" xr:uid="{00000000-0005-0000-0000-0000094E0000}"/>
    <cellStyle name="Normal 6 2 13 2 4 3" xfId="19865" xr:uid="{00000000-0005-0000-0000-00000A4E0000}"/>
    <cellStyle name="Normal 6 2 13 2 4 4" xfId="19866" xr:uid="{00000000-0005-0000-0000-00000B4E0000}"/>
    <cellStyle name="Normal 6 2 13 2 5" xfId="19867" xr:uid="{00000000-0005-0000-0000-00000C4E0000}"/>
    <cellStyle name="Normal 6 2 13 2 5 2" xfId="19868" xr:uid="{00000000-0005-0000-0000-00000D4E0000}"/>
    <cellStyle name="Normal 6 2 13 2 5 3" xfId="19869" xr:uid="{00000000-0005-0000-0000-00000E4E0000}"/>
    <cellStyle name="Normal 6 2 13 2 6" xfId="19870" xr:uid="{00000000-0005-0000-0000-00000F4E0000}"/>
    <cellStyle name="Normal 6 2 13 2 7" xfId="19871" xr:uid="{00000000-0005-0000-0000-0000104E0000}"/>
    <cellStyle name="Normal 6 2 13 3" xfId="19872" xr:uid="{00000000-0005-0000-0000-0000114E0000}"/>
    <cellStyle name="Normal 6 2 13 3 2" xfId="19873" xr:uid="{00000000-0005-0000-0000-0000124E0000}"/>
    <cellStyle name="Normal 6 2 13 3 2 2" xfId="19874" xr:uid="{00000000-0005-0000-0000-0000134E0000}"/>
    <cellStyle name="Normal 6 2 13 3 2 3" xfId="19875" xr:uid="{00000000-0005-0000-0000-0000144E0000}"/>
    <cellStyle name="Normal 6 2 13 3 3" xfId="19876" xr:uid="{00000000-0005-0000-0000-0000154E0000}"/>
    <cellStyle name="Normal 6 2 13 3 4" xfId="19877" xr:uid="{00000000-0005-0000-0000-0000164E0000}"/>
    <cellStyle name="Normal 6 2 13 4" xfId="19878" xr:uid="{00000000-0005-0000-0000-0000174E0000}"/>
    <cellStyle name="Normal 6 2 13 4 2" xfId="19879" xr:uid="{00000000-0005-0000-0000-0000184E0000}"/>
    <cellStyle name="Normal 6 2 13 4 2 2" xfId="19880" xr:uid="{00000000-0005-0000-0000-0000194E0000}"/>
    <cellStyle name="Normal 6 2 13 4 2 3" xfId="19881" xr:uid="{00000000-0005-0000-0000-00001A4E0000}"/>
    <cellStyle name="Normal 6 2 13 4 3" xfId="19882" xr:uid="{00000000-0005-0000-0000-00001B4E0000}"/>
    <cellStyle name="Normal 6 2 13 4 4" xfId="19883" xr:uid="{00000000-0005-0000-0000-00001C4E0000}"/>
    <cellStyle name="Normal 6 2 13 5" xfId="19884" xr:uid="{00000000-0005-0000-0000-00001D4E0000}"/>
    <cellStyle name="Normal 6 2 13 5 2" xfId="19885" xr:uid="{00000000-0005-0000-0000-00001E4E0000}"/>
    <cellStyle name="Normal 6 2 13 5 2 2" xfId="19886" xr:uid="{00000000-0005-0000-0000-00001F4E0000}"/>
    <cellStyle name="Normal 6 2 13 5 2 3" xfId="19887" xr:uid="{00000000-0005-0000-0000-0000204E0000}"/>
    <cellStyle name="Normal 6 2 13 5 3" xfId="19888" xr:uid="{00000000-0005-0000-0000-0000214E0000}"/>
    <cellStyle name="Normal 6 2 13 5 4" xfId="19889" xr:uid="{00000000-0005-0000-0000-0000224E0000}"/>
    <cellStyle name="Normal 6 2 13 6" xfId="19890" xr:uid="{00000000-0005-0000-0000-0000234E0000}"/>
    <cellStyle name="Normal 6 2 13 6 2" xfId="19891" xr:uid="{00000000-0005-0000-0000-0000244E0000}"/>
    <cellStyle name="Normal 6 2 13 6 3" xfId="19892" xr:uid="{00000000-0005-0000-0000-0000254E0000}"/>
    <cellStyle name="Normal 6 2 13 7" xfId="19893" xr:uid="{00000000-0005-0000-0000-0000264E0000}"/>
    <cellStyle name="Normal 6 2 13 8" xfId="19894" xr:uid="{00000000-0005-0000-0000-0000274E0000}"/>
    <cellStyle name="Normal 6 2 13 9" xfId="19895" xr:uid="{00000000-0005-0000-0000-0000284E0000}"/>
    <cellStyle name="Normal 6 2 14" xfId="19896" xr:uid="{00000000-0005-0000-0000-0000294E0000}"/>
    <cellStyle name="Normal 6 2 14 2" xfId="19897" xr:uid="{00000000-0005-0000-0000-00002A4E0000}"/>
    <cellStyle name="Normal 6 2 14 2 2" xfId="19898" xr:uid="{00000000-0005-0000-0000-00002B4E0000}"/>
    <cellStyle name="Normal 6 2 14 2 2 2" xfId="19899" xr:uid="{00000000-0005-0000-0000-00002C4E0000}"/>
    <cellStyle name="Normal 6 2 14 2 2 3" xfId="19900" xr:uid="{00000000-0005-0000-0000-00002D4E0000}"/>
    <cellStyle name="Normal 6 2 14 2 3" xfId="19901" xr:uid="{00000000-0005-0000-0000-00002E4E0000}"/>
    <cellStyle name="Normal 6 2 14 2 4" xfId="19902" xr:uid="{00000000-0005-0000-0000-00002F4E0000}"/>
    <cellStyle name="Normal 6 2 14 3" xfId="19903" xr:uid="{00000000-0005-0000-0000-0000304E0000}"/>
    <cellStyle name="Normal 6 2 14 3 2" xfId="19904" xr:uid="{00000000-0005-0000-0000-0000314E0000}"/>
    <cellStyle name="Normal 6 2 14 3 2 2" xfId="19905" xr:uid="{00000000-0005-0000-0000-0000324E0000}"/>
    <cellStyle name="Normal 6 2 14 3 2 3" xfId="19906" xr:uid="{00000000-0005-0000-0000-0000334E0000}"/>
    <cellStyle name="Normal 6 2 14 3 3" xfId="19907" xr:uid="{00000000-0005-0000-0000-0000344E0000}"/>
    <cellStyle name="Normal 6 2 14 3 4" xfId="19908" xr:uid="{00000000-0005-0000-0000-0000354E0000}"/>
    <cellStyle name="Normal 6 2 14 4" xfId="19909" xr:uid="{00000000-0005-0000-0000-0000364E0000}"/>
    <cellStyle name="Normal 6 2 14 4 2" xfId="19910" xr:uid="{00000000-0005-0000-0000-0000374E0000}"/>
    <cellStyle name="Normal 6 2 14 4 2 2" xfId="19911" xr:uid="{00000000-0005-0000-0000-0000384E0000}"/>
    <cellStyle name="Normal 6 2 14 4 2 3" xfId="19912" xr:uid="{00000000-0005-0000-0000-0000394E0000}"/>
    <cellStyle name="Normal 6 2 14 4 3" xfId="19913" xr:uid="{00000000-0005-0000-0000-00003A4E0000}"/>
    <cellStyle name="Normal 6 2 14 4 4" xfId="19914" xr:uid="{00000000-0005-0000-0000-00003B4E0000}"/>
    <cellStyle name="Normal 6 2 14 5" xfId="19915" xr:uid="{00000000-0005-0000-0000-00003C4E0000}"/>
    <cellStyle name="Normal 6 2 14 5 2" xfId="19916" xr:uid="{00000000-0005-0000-0000-00003D4E0000}"/>
    <cellStyle name="Normal 6 2 14 5 3" xfId="19917" xr:uid="{00000000-0005-0000-0000-00003E4E0000}"/>
    <cellStyle name="Normal 6 2 14 6" xfId="19918" xr:uid="{00000000-0005-0000-0000-00003F4E0000}"/>
    <cellStyle name="Normal 6 2 14 7" xfId="19919" xr:uid="{00000000-0005-0000-0000-0000404E0000}"/>
    <cellStyle name="Normal 6 2 14 8" xfId="19920" xr:uid="{00000000-0005-0000-0000-0000414E0000}"/>
    <cellStyle name="Normal 6 2 15" xfId="19921" xr:uid="{00000000-0005-0000-0000-0000424E0000}"/>
    <cellStyle name="Normal 6 2 15 2" xfId="19922" xr:uid="{00000000-0005-0000-0000-0000434E0000}"/>
    <cellStyle name="Normal 6 2 15 2 2" xfId="19923" xr:uid="{00000000-0005-0000-0000-0000444E0000}"/>
    <cellStyle name="Normal 6 2 15 2 2 2" xfId="19924" xr:uid="{00000000-0005-0000-0000-0000454E0000}"/>
    <cellStyle name="Normal 6 2 15 2 2 3" xfId="19925" xr:uid="{00000000-0005-0000-0000-0000464E0000}"/>
    <cellStyle name="Normal 6 2 15 2 3" xfId="19926" xr:uid="{00000000-0005-0000-0000-0000474E0000}"/>
    <cellStyle name="Normal 6 2 15 2 4" xfId="19927" xr:uid="{00000000-0005-0000-0000-0000484E0000}"/>
    <cellStyle name="Normal 6 2 15 3" xfId="19928" xr:uid="{00000000-0005-0000-0000-0000494E0000}"/>
    <cellStyle name="Normal 6 2 15 3 2" xfId="19929" xr:uid="{00000000-0005-0000-0000-00004A4E0000}"/>
    <cellStyle name="Normal 6 2 15 3 3" xfId="19930" xr:uid="{00000000-0005-0000-0000-00004B4E0000}"/>
    <cellStyle name="Normal 6 2 15 4" xfId="19931" xr:uid="{00000000-0005-0000-0000-00004C4E0000}"/>
    <cellStyle name="Normal 6 2 15 5" xfId="19932" xr:uid="{00000000-0005-0000-0000-00004D4E0000}"/>
    <cellStyle name="Normal 6 2 16" xfId="19933" xr:uid="{00000000-0005-0000-0000-00004E4E0000}"/>
    <cellStyle name="Normal 6 2 16 2" xfId="19934" xr:uid="{00000000-0005-0000-0000-00004F4E0000}"/>
    <cellStyle name="Normal 6 2 16 2 2" xfId="19935" xr:uid="{00000000-0005-0000-0000-0000504E0000}"/>
    <cellStyle name="Normal 6 2 16 2 3" xfId="19936" xr:uid="{00000000-0005-0000-0000-0000514E0000}"/>
    <cellStyle name="Normal 6 2 16 3" xfId="19937" xr:uid="{00000000-0005-0000-0000-0000524E0000}"/>
    <cellStyle name="Normal 6 2 16 4" xfId="19938" xr:uid="{00000000-0005-0000-0000-0000534E0000}"/>
    <cellStyle name="Normal 6 2 17" xfId="19939" xr:uid="{00000000-0005-0000-0000-0000544E0000}"/>
    <cellStyle name="Normal 6 2 17 2" xfId="19940" xr:uid="{00000000-0005-0000-0000-0000554E0000}"/>
    <cellStyle name="Normal 6 2 17 2 2" xfId="19941" xr:uid="{00000000-0005-0000-0000-0000564E0000}"/>
    <cellStyle name="Normal 6 2 17 2 3" xfId="19942" xr:uid="{00000000-0005-0000-0000-0000574E0000}"/>
    <cellStyle name="Normal 6 2 17 3" xfId="19943" xr:uid="{00000000-0005-0000-0000-0000584E0000}"/>
    <cellStyle name="Normal 6 2 17 4" xfId="19944" xr:uid="{00000000-0005-0000-0000-0000594E0000}"/>
    <cellStyle name="Normal 6 2 18" xfId="19945" xr:uid="{00000000-0005-0000-0000-00005A4E0000}"/>
    <cellStyle name="Normal 6 2 18 2" xfId="19946" xr:uid="{00000000-0005-0000-0000-00005B4E0000}"/>
    <cellStyle name="Normal 6 2 18 2 2" xfId="19947" xr:uid="{00000000-0005-0000-0000-00005C4E0000}"/>
    <cellStyle name="Normal 6 2 18 2 3" xfId="19948" xr:uid="{00000000-0005-0000-0000-00005D4E0000}"/>
    <cellStyle name="Normal 6 2 18 3" xfId="19949" xr:uid="{00000000-0005-0000-0000-00005E4E0000}"/>
    <cellStyle name="Normal 6 2 18 4" xfId="19950" xr:uid="{00000000-0005-0000-0000-00005F4E0000}"/>
    <cellStyle name="Normal 6 2 19" xfId="19951" xr:uid="{00000000-0005-0000-0000-0000604E0000}"/>
    <cellStyle name="Normal 6 2 19 2" xfId="19952" xr:uid="{00000000-0005-0000-0000-0000614E0000}"/>
    <cellStyle name="Normal 6 2 19 3" xfId="19953" xr:uid="{00000000-0005-0000-0000-0000624E0000}"/>
    <cellStyle name="Normal 6 2 2" xfId="19954" xr:uid="{00000000-0005-0000-0000-0000634E0000}"/>
    <cellStyle name="Normal 6 2 2 10" xfId="19955" xr:uid="{00000000-0005-0000-0000-0000644E0000}"/>
    <cellStyle name="Normal 6 2 2 10 2" xfId="19956" xr:uid="{00000000-0005-0000-0000-0000654E0000}"/>
    <cellStyle name="Normal 6 2 2 10 3" xfId="19957" xr:uid="{00000000-0005-0000-0000-0000664E0000}"/>
    <cellStyle name="Normal 6 2 2 11" xfId="19958" xr:uid="{00000000-0005-0000-0000-0000674E0000}"/>
    <cellStyle name="Normal 6 2 2 12" xfId="19959" xr:uid="{00000000-0005-0000-0000-0000684E0000}"/>
    <cellStyle name="Normal 6 2 2 13" xfId="19960" xr:uid="{00000000-0005-0000-0000-0000694E0000}"/>
    <cellStyle name="Normal 6 2 2 14" xfId="19961" xr:uid="{00000000-0005-0000-0000-00006A4E0000}"/>
    <cellStyle name="Normal 6 2 2 2" xfId="19962" xr:uid="{00000000-0005-0000-0000-00006B4E0000}"/>
    <cellStyle name="Normal 6 2 2 2 2" xfId="19963" xr:uid="{00000000-0005-0000-0000-00006C4E0000}"/>
    <cellStyle name="Normal 6 2 2 2 2 2" xfId="19964" xr:uid="{00000000-0005-0000-0000-00006D4E0000}"/>
    <cellStyle name="Normal 6 2 2 2 3" xfId="19965" xr:uid="{00000000-0005-0000-0000-00006E4E0000}"/>
    <cellStyle name="Normal 6 2 2 3" xfId="19966" xr:uid="{00000000-0005-0000-0000-00006F4E0000}"/>
    <cellStyle name="Normal 6 2 2 3 2" xfId="19967" xr:uid="{00000000-0005-0000-0000-0000704E0000}"/>
    <cellStyle name="Normal 6 2 2 3 2 2" xfId="19968" xr:uid="{00000000-0005-0000-0000-0000714E0000}"/>
    <cellStyle name="Normal 6 2 2 3 2 2 2" xfId="19969" xr:uid="{00000000-0005-0000-0000-0000724E0000}"/>
    <cellStyle name="Normal 6 2 2 3 2 2 2 2" xfId="19970" xr:uid="{00000000-0005-0000-0000-0000734E0000}"/>
    <cellStyle name="Normal 6 2 2 3 2 2 2 3" xfId="19971" xr:uid="{00000000-0005-0000-0000-0000744E0000}"/>
    <cellStyle name="Normal 6 2 2 3 2 2 3" xfId="19972" xr:uid="{00000000-0005-0000-0000-0000754E0000}"/>
    <cellStyle name="Normal 6 2 2 3 2 2 4" xfId="19973" xr:uid="{00000000-0005-0000-0000-0000764E0000}"/>
    <cellStyle name="Normal 6 2 2 3 2 3" xfId="19974" xr:uid="{00000000-0005-0000-0000-0000774E0000}"/>
    <cellStyle name="Normal 6 2 2 3 2 3 2" xfId="19975" xr:uid="{00000000-0005-0000-0000-0000784E0000}"/>
    <cellStyle name="Normal 6 2 2 3 2 3 2 2" xfId="19976" xr:uid="{00000000-0005-0000-0000-0000794E0000}"/>
    <cellStyle name="Normal 6 2 2 3 2 3 2 3" xfId="19977" xr:uid="{00000000-0005-0000-0000-00007A4E0000}"/>
    <cellStyle name="Normal 6 2 2 3 2 3 3" xfId="19978" xr:uid="{00000000-0005-0000-0000-00007B4E0000}"/>
    <cellStyle name="Normal 6 2 2 3 2 3 4" xfId="19979" xr:uid="{00000000-0005-0000-0000-00007C4E0000}"/>
    <cellStyle name="Normal 6 2 2 3 2 4" xfId="19980" xr:uid="{00000000-0005-0000-0000-00007D4E0000}"/>
    <cellStyle name="Normal 6 2 2 3 2 4 2" xfId="19981" xr:uid="{00000000-0005-0000-0000-00007E4E0000}"/>
    <cellStyle name="Normal 6 2 2 3 2 4 2 2" xfId="19982" xr:uid="{00000000-0005-0000-0000-00007F4E0000}"/>
    <cellStyle name="Normal 6 2 2 3 2 4 2 3" xfId="19983" xr:uid="{00000000-0005-0000-0000-0000804E0000}"/>
    <cellStyle name="Normal 6 2 2 3 2 4 3" xfId="19984" xr:uid="{00000000-0005-0000-0000-0000814E0000}"/>
    <cellStyle name="Normal 6 2 2 3 2 4 4" xfId="19985" xr:uid="{00000000-0005-0000-0000-0000824E0000}"/>
    <cellStyle name="Normal 6 2 2 3 2 5" xfId="19986" xr:uid="{00000000-0005-0000-0000-0000834E0000}"/>
    <cellStyle name="Normal 6 2 2 3 2 5 2" xfId="19987" xr:uid="{00000000-0005-0000-0000-0000844E0000}"/>
    <cellStyle name="Normal 6 2 2 3 2 5 3" xfId="19988" xr:uid="{00000000-0005-0000-0000-0000854E0000}"/>
    <cellStyle name="Normal 6 2 2 3 2 6" xfId="19989" xr:uid="{00000000-0005-0000-0000-0000864E0000}"/>
    <cellStyle name="Normal 6 2 2 3 2 7" xfId="19990" xr:uid="{00000000-0005-0000-0000-0000874E0000}"/>
    <cellStyle name="Normal 6 2 2 3 3" xfId="19991" xr:uid="{00000000-0005-0000-0000-0000884E0000}"/>
    <cellStyle name="Normal 6 2 2 3 3 2" xfId="19992" xr:uid="{00000000-0005-0000-0000-0000894E0000}"/>
    <cellStyle name="Normal 6 2 2 3 3 2 2" xfId="19993" xr:uid="{00000000-0005-0000-0000-00008A4E0000}"/>
    <cellStyle name="Normal 6 2 2 3 3 2 3" xfId="19994" xr:uid="{00000000-0005-0000-0000-00008B4E0000}"/>
    <cellStyle name="Normal 6 2 2 3 3 3" xfId="19995" xr:uid="{00000000-0005-0000-0000-00008C4E0000}"/>
    <cellStyle name="Normal 6 2 2 3 3 4" xfId="19996" xr:uid="{00000000-0005-0000-0000-00008D4E0000}"/>
    <cellStyle name="Normal 6 2 2 3 4" xfId="19997" xr:uid="{00000000-0005-0000-0000-00008E4E0000}"/>
    <cellStyle name="Normal 6 2 2 3 4 2" xfId="19998" xr:uid="{00000000-0005-0000-0000-00008F4E0000}"/>
    <cellStyle name="Normal 6 2 2 3 4 2 2" xfId="19999" xr:uid="{00000000-0005-0000-0000-0000904E0000}"/>
    <cellStyle name="Normal 6 2 2 3 4 2 3" xfId="20000" xr:uid="{00000000-0005-0000-0000-0000914E0000}"/>
    <cellStyle name="Normal 6 2 2 3 4 3" xfId="20001" xr:uid="{00000000-0005-0000-0000-0000924E0000}"/>
    <cellStyle name="Normal 6 2 2 3 4 4" xfId="20002" xr:uid="{00000000-0005-0000-0000-0000934E0000}"/>
    <cellStyle name="Normal 6 2 2 3 5" xfId="20003" xr:uid="{00000000-0005-0000-0000-0000944E0000}"/>
    <cellStyle name="Normal 6 2 2 3 5 2" xfId="20004" xr:uid="{00000000-0005-0000-0000-0000954E0000}"/>
    <cellStyle name="Normal 6 2 2 3 5 2 2" xfId="20005" xr:uid="{00000000-0005-0000-0000-0000964E0000}"/>
    <cellStyle name="Normal 6 2 2 3 5 2 3" xfId="20006" xr:uid="{00000000-0005-0000-0000-0000974E0000}"/>
    <cellStyle name="Normal 6 2 2 3 5 3" xfId="20007" xr:uid="{00000000-0005-0000-0000-0000984E0000}"/>
    <cellStyle name="Normal 6 2 2 3 5 4" xfId="20008" xr:uid="{00000000-0005-0000-0000-0000994E0000}"/>
    <cellStyle name="Normal 6 2 2 3 6" xfId="20009" xr:uid="{00000000-0005-0000-0000-00009A4E0000}"/>
    <cellStyle name="Normal 6 2 2 3 6 2" xfId="20010" xr:uid="{00000000-0005-0000-0000-00009B4E0000}"/>
    <cellStyle name="Normal 6 2 2 3 6 3" xfId="20011" xr:uid="{00000000-0005-0000-0000-00009C4E0000}"/>
    <cellStyle name="Normal 6 2 2 3 7" xfId="20012" xr:uid="{00000000-0005-0000-0000-00009D4E0000}"/>
    <cellStyle name="Normal 6 2 2 3 8" xfId="20013" xr:uid="{00000000-0005-0000-0000-00009E4E0000}"/>
    <cellStyle name="Normal 6 2 2 3 9" xfId="20014" xr:uid="{00000000-0005-0000-0000-00009F4E0000}"/>
    <cellStyle name="Normal 6 2 2 4" xfId="20015" xr:uid="{00000000-0005-0000-0000-0000A04E0000}"/>
    <cellStyle name="Normal 6 2 2 4 2" xfId="20016" xr:uid="{00000000-0005-0000-0000-0000A14E0000}"/>
    <cellStyle name="Normal 6 2 2 4 2 2" xfId="20017" xr:uid="{00000000-0005-0000-0000-0000A24E0000}"/>
    <cellStyle name="Normal 6 2 2 4 2 2 2" xfId="20018" xr:uid="{00000000-0005-0000-0000-0000A34E0000}"/>
    <cellStyle name="Normal 6 2 2 4 2 2 2 2" xfId="20019" xr:uid="{00000000-0005-0000-0000-0000A44E0000}"/>
    <cellStyle name="Normal 6 2 2 4 2 2 2 3" xfId="20020" xr:uid="{00000000-0005-0000-0000-0000A54E0000}"/>
    <cellStyle name="Normal 6 2 2 4 2 2 3" xfId="20021" xr:uid="{00000000-0005-0000-0000-0000A64E0000}"/>
    <cellStyle name="Normal 6 2 2 4 2 2 4" xfId="20022" xr:uid="{00000000-0005-0000-0000-0000A74E0000}"/>
    <cellStyle name="Normal 6 2 2 4 2 3" xfId="20023" xr:uid="{00000000-0005-0000-0000-0000A84E0000}"/>
    <cellStyle name="Normal 6 2 2 4 2 3 2" xfId="20024" xr:uid="{00000000-0005-0000-0000-0000A94E0000}"/>
    <cellStyle name="Normal 6 2 2 4 2 3 2 2" xfId="20025" xr:uid="{00000000-0005-0000-0000-0000AA4E0000}"/>
    <cellStyle name="Normal 6 2 2 4 2 3 2 3" xfId="20026" xr:uid="{00000000-0005-0000-0000-0000AB4E0000}"/>
    <cellStyle name="Normal 6 2 2 4 2 3 3" xfId="20027" xr:uid="{00000000-0005-0000-0000-0000AC4E0000}"/>
    <cellStyle name="Normal 6 2 2 4 2 3 4" xfId="20028" xr:uid="{00000000-0005-0000-0000-0000AD4E0000}"/>
    <cellStyle name="Normal 6 2 2 4 2 4" xfId="20029" xr:uid="{00000000-0005-0000-0000-0000AE4E0000}"/>
    <cellStyle name="Normal 6 2 2 4 2 4 2" xfId="20030" xr:uid="{00000000-0005-0000-0000-0000AF4E0000}"/>
    <cellStyle name="Normal 6 2 2 4 2 4 2 2" xfId="20031" xr:uid="{00000000-0005-0000-0000-0000B04E0000}"/>
    <cellStyle name="Normal 6 2 2 4 2 4 2 3" xfId="20032" xr:uid="{00000000-0005-0000-0000-0000B14E0000}"/>
    <cellStyle name="Normal 6 2 2 4 2 4 3" xfId="20033" xr:uid="{00000000-0005-0000-0000-0000B24E0000}"/>
    <cellStyle name="Normal 6 2 2 4 2 4 4" xfId="20034" xr:uid="{00000000-0005-0000-0000-0000B34E0000}"/>
    <cellStyle name="Normal 6 2 2 4 2 5" xfId="20035" xr:uid="{00000000-0005-0000-0000-0000B44E0000}"/>
    <cellStyle name="Normal 6 2 2 4 2 5 2" xfId="20036" xr:uid="{00000000-0005-0000-0000-0000B54E0000}"/>
    <cellStyle name="Normal 6 2 2 4 2 5 3" xfId="20037" xr:uid="{00000000-0005-0000-0000-0000B64E0000}"/>
    <cellStyle name="Normal 6 2 2 4 2 6" xfId="20038" xr:uid="{00000000-0005-0000-0000-0000B74E0000}"/>
    <cellStyle name="Normal 6 2 2 4 2 7" xfId="20039" xr:uid="{00000000-0005-0000-0000-0000B84E0000}"/>
    <cellStyle name="Normal 6 2 2 4 3" xfId="20040" xr:uid="{00000000-0005-0000-0000-0000B94E0000}"/>
    <cellStyle name="Normal 6 2 2 4 3 2" xfId="20041" xr:uid="{00000000-0005-0000-0000-0000BA4E0000}"/>
    <cellStyle name="Normal 6 2 2 4 3 2 2" xfId="20042" xr:uid="{00000000-0005-0000-0000-0000BB4E0000}"/>
    <cellStyle name="Normal 6 2 2 4 3 2 3" xfId="20043" xr:uid="{00000000-0005-0000-0000-0000BC4E0000}"/>
    <cellStyle name="Normal 6 2 2 4 3 3" xfId="20044" xr:uid="{00000000-0005-0000-0000-0000BD4E0000}"/>
    <cellStyle name="Normal 6 2 2 4 3 4" xfId="20045" xr:uid="{00000000-0005-0000-0000-0000BE4E0000}"/>
    <cellStyle name="Normal 6 2 2 4 4" xfId="20046" xr:uid="{00000000-0005-0000-0000-0000BF4E0000}"/>
    <cellStyle name="Normal 6 2 2 4 4 2" xfId="20047" xr:uid="{00000000-0005-0000-0000-0000C04E0000}"/>
    <cellStyle name="Normal 6 2 2 4 4 2 2" xfId="20048" xr:uid="{00000000-0005-0000-0000-0000C14E0000}"/>
    <cellStyle name="Normal 6 2 2 4 4 2 3" xfId="20049" xr:uid="{00000000-0005-0000-0000-0000C24E0000}"/>
    <cellStyle name="Normal 6 2 2 4 4 3" xfId="20050" xr:uid="{00000000-0005-0000-0000-0000C34E0000}"/>
    <cellStyle name="Normal 6 2 2 4 4 4" xfId="20051" xr:uid="{00000000-0005-0000-0000-0000C44E0000}"/>
    <cellStyle name="Normal 6 2 2 4 5" xfId="20052" xr:uid="{00000000-0005-0000-0000-0000C54E0000}"/>
    <cellStyle name="Normal 6 2 2 4 5 2" xfId="20053" xr:uid="{00000000-0005-0000-0000-0000C64E0000}"/>
    <cellStyle name="Normal 6 2 2 4 5 2 2" xfId="20054" xr:uid="{00000000-0005-0000-0000-0000C74E0000}"/>
    <cellStyle name="Normal 6 2 2 4 5 2 3" xfId="20055" xr:uid="{00000000-0005-0000-0000-0000C84E0000}"/>
    <cellStyle name="Normal 6 2 2 4 5 3" xfId="20056" xr:uid="{00000000-0005-0000-0000-0000C94E0000}"/>
    <cellStyle name="Normal 6 2 2 4 5 4" xfId="20057" xr:uid="{00000000-0005-0000-0000-0000CA4E0000}"/>
    <cellStyle name="Normal 6 2 2 4 6" xfId="20058" xr:uid="{00000000-0005-0000-0000-0000CB4E0000}"/>
    <cellStyle name="Normal 6 2 2 4 6 2" xfId="20059" xr:uid="{00000000-0005-0000-0000-0000CC4E0000}"/>
    <cellStyle name="Normal 6 2 2 4 6 3" xfId="20060" xr:uid="{00000000-0005-0000-0000-0000CD4E0000}"/>
    <cellStyle name="Normal 6 2 2 4 7" xfId="20061" xr:uid="{00000000-0005-0000-0000-0000CE4E0000}"/>
    <cellStyle name="Normal 6 2 2 4 8" xfId="20062" xr:uid="{00000000-0005-0000-0000-0000CF4E0000}"/>
    <cellStyle name="Normal 6 2 2 4 9" xfId="20063" xr:uid="{00000000-0005-0000-0000-0000D04E0000}"/>
    <cellStyle name="Normal 6 2 2 5" xfId="20064" xr:uid="{00000000-0005-0000-0000-0000D14E0000}"/>
    <cellStyle name="Normal 6 2 2 5 2" xfId="20065" xr:uid="{00000000-0005-0000-0000-0000D24E0000}"/>
    <cellStyle name="Normal 6 2 2 5 2 2" xfId="20066" xr:uid="{00000000-0005-0000-0000-0000D34E0000}"/>
    <cellStyle name="Normal 6 2 2 5 2 2 2" xfId="20067" xr:uid="{00000000-0005-0000-0000-0000D44E0000}"/>
    <cellStyle name="Normal 6 2 2 5 2 2 2 2" xfId="20068" xr:uid="{00000000-0005-0000-0000-0000D54E0000}"/>
    <cellStyle name="Normal 6 2 2 5 2 2 2 3" xfId="20069" xr:uid="{00000000-0005-0000-0000-0000D64E0000}"/>
    <cellStyle name="Normal 6 2 2 5 2 2 3" xfId="20070" xr:uid="{00000000-0005-0000-0000-0000D74E0000}"/>
    <cellStyle name="Normal 6 2 2 5 2 2 4" xfId="20071" xr:uid="{00000000-0005-0000-0000-0000D84E0000}"/>
    <cellStyle name="Normal 6 2 2 5 2 3" xfId="20072" xr:uid="{00000000-0005-0000-0000-0000D94E0000}"/>
    <cellStyle name="Normal 6 2 2 5 2 3 2" xfId="20073" xr:uid="{00000000-0005-0000-0000-0000DA4E0000}"/>
    <cellStyle name="Normal 6 2 2 5 2 3 2 2" xfId="20074" xr:uid="{00000000-0005-0000-0000-0000DB4E0000}"/>
    <cellStyle name="Normal 6 2 2 5 2 3 2 3" xfId="20075" xr:uid="{00000000-0005-0000-0000-0000DC4E0000}"/>
    <cellStyle name="Normal 6 2 2 5 2 3 3" xfId="20076" xr:uid="{00000000-0005-0000-0000-0000DD4E0000}"/>
    <cellStyle name="Normal 6 2 2 5 2 3 4" xfId="20077" xr:uid="{00000000-0005-0000-0000-0000DE4E0000}"/>
    <cellStyle name="Normal 6 2 2 5 2 4" xfId="20078" xr:uid="{00000000-0005-0000-0000-0000DF4E0000}"/>
    <cellStyle name="Normal 6 2 2 5 2 4 2" xfId="20079" xr:uid="{00000000-0005-0000-0000-0000E04E0000}"/>
    <cellStyle name="Normal 6 2 2 5 2 4 2 2" xfId="20080" xr:uid="{00000000-0005-0000-0000-0000E14E0000}"/>
    <cellStyle name="Normal 6 2 2 5 2 4 2 3" xfId="20081" xr:uid="{00000000-0005-0000-0000-0000E24E0000}"/>
    <cellStyle name="Normal 6 2 2 5 2 4 3" xfId="20082" xr:uid="{00000000-0005-0000-0000-0000E34E0000}"/>
    <cellStyle name="Normal 6 2 2 5 2 4 4" xfId="20083" xr:uid="{00000000-0005-0000-0000-0000E44E0000}"/>
    <cellStyle name="Normal 6 2 2 5 2 5" xfId="20084" xr:uid="{00000000-0005-0000-0000-0000E54E0000}"/>
    <cellStyle name="Normal 6 2 2 5 2 5 2" xfId="20085" xr:uid="{00000000-0005-0000-0000-0000E64E0000}"/>
    <cellStyle name="Normal 6 2 2 5 2 5 3" xfId="20086" xr:uid="{00000000-0005-0000-0000-0000E74E0000}"/>
    <cellStyle name="Normal 6 2 2 5 2 6" xfId="20087" xr:uid="{00000000-0005-0000-0000-0000E84E0000}"/>
    <cellStyle name="Normal 6 2 2 5 2 7" xfId="20088" xr:uid="{00000000-0005-0000-0000-0000E94E0000}"/>
    <cellStyle name="Normal 6 2 2 5 3" xfId="20089" xr:uid="{00000000-0005-0000-0000-0000EA4E0000}"/>
    <cellStyle name="Normal 6 2 2 5 3 2" xfId="20090" xr:uid="{00000000-0005-0000-0000-0000EB4E0000}"/>
    <cellStyle name="Normal 6 2 2 5 3 2 2" xfId="20091" xr:uid="{00000000-0005-0000-0000-0000EC4E0000}"/>
    <cellStyle name="Normal 6 2 2 5 3 2 3" xfId="20092" xr:uid="{00000000-0005-0000-0000-0000ED4E0000}"/>
    <cellStyle name="Normal 6 2 2 5 3 3" xfId="20093" xr:uid="{00000000-0005-0000-0000-0000EE4E0000}"/>
    <cellStyle name="Normal 6 2 2 5 3 4" xfId="20094" xr:uid="{00000000-0005-0000-0000-0000EF4E0000}"/>
    <cellStyle name="Normal 6 2 2 5 4" xfId="20095" xr:uid="{00000000-0005-0000-0000-0000F04E0000}"/>
    <cellStyle name="Normal 6 2 2 5 4 2" xfId="20096" xr:uid="{00000000-0005-0000-0000-0000F14E0000}"/>
    <cellStyle name="Normal 6 2 2 5 4 2 2" xfId="20097" xr:uid="{00000000-0005-0000-0000-0000F24E0000}"/>
    <cellStyle name="Normal 6 2 2 5 4 2 3" xfId="20098" xr:uid="{00000000-0005-0000-0000-0000F34E0000}"/>
    <cellStyle name="Normal 6 2 2 5 4 3" xfId="20099" xr:uid="{00000000-0005-0000-0000-0000F44E0000}"/>
    <cellStyle name="Normal 6 2 2 5 4 4" xfId="20100" xr:uid="{00000000-0005-0000-0000-0000F54E0000}"/>
    <cellStyle name="Normal 6 2 2 5 5" xfId="20101" xr:uid="{00000000-0005-0000-0000-0000F64E0000}"/>
    <cellStyle name="Normal 6 2 2 5 5 2" xfId="20102" xr:uid="{00000000-0005-0000-0000-0000F74E0000}"/>
    <cellStyle name="Normal 6 2 2 5 5 2 2" xfId="20103" xr:uid="{00000000-0005-0000-0000-0000F84E0000}"/>
    <cellStyle name="Normal 6 2 2 5 5 2 3" xfId="20104" xr:uid="{00000000-0005-0000-0000-0000F94E0000}"/>
    <cellStyle name="Normal 6 2 2 5 5 3" xfId="20105" xr:uid="{00000000-0005-0000-0000-0000FA4E0000}"/>
    <cellStyle name="Normal 6 2 2 5 5 4" xfId="20106" xr:uid="{00000000-0005-0000-0000-0000FB4E0000}"/>
    <cellStyle name="Normal 6 2 2 5 6" xfId="20107" xr:uid="{00000000-0005-0000-0000-0000FC4E0000}"/>
    <cellStyle name="Normal 6 2 2 5 6 2" xfId="20108" xr:uid="{00000000-0005-0000-0000-0000FD4E0000}"/>
    <cellStyle name="Normal 6 2 2 5 6 3" xfId="20109" xr:uid="{00000000-0005-0000-0000-0000FE4E0000}"/>
    <cellStyle name="Normal 6 2 2 5 7" xfId="20110" xr:uid="{00000000-0005-0000-0000-0000FF4E0000}"/>
    <cellStyle name="Normal 6 2 2 5 8" xfId="20111" xr:uid="{00000000-0005-0000-0000-0000004F0000}"/>
    <cellStyle name="Normal 6 2 2 6" xfId="20112" xr:uid="{00000000-0005-0000-0000-0000014F0000}"/>
    <cellStyle name="Normal 6 2 2 6 2" xfId="20113" xr:uid="{00000000-0005-0000-0000-0000024F0000}"/>
    <cellStyle name="Normal 6 2 2 6 2 2" xfId="20114" xr:uid="{00000000-0005-0000-0000-0000034F0000}"/>
    <cellStyle name="Normal 6 2 2 6 2 2 2" xfId="20115" xr:uid="{00000000-0005-0000-0000-0000044F0000}"/>
    <cellStyle name="Normal 6 2 2 6 2 2 3" xfId="20116" xr:uid="{00000000-0005-0000-0000-0000054F0000}"/>
    <cellStyle name="Normal 6 2 2 6 2 3" xfId="20117" xr:uid="{00000000-0005-0000-0000-0000064F0000}"/>
    <cellStyle name="Normal 6 2 2 6 2 4" xfId="20118" xr:uid="{00000000-0005-0000-0000-0000074F0000}"/>
    <cellStyle name="Normal 6 2 2 6 3" xfId="20119" xr:uid="{00000000-0005-0000-0000-0000084F0000}"/>
    <cellStyle name="Normal 6 2 2 6 3 2" xfId="20120" xr:uid="{00000000-0005-0000-0000-0000094F0000}"/>
    <cellStyle name="Normal 6 2 2 6 3 2 2" xfId="20121" xr:uid="{00000000-0005-0000-0000-00000A4F0000}"/>
    <cellStyle name="Normal 6 2 2 6 3 2 3" xfId="20122" xr:uid="{00000000-0005-0000-0000-00000B4F0000}"/>
    <cellStyle name="Normal 6 2 2 6 3 3" xfId="20123" xr:uid="{00000000-0005-0000-0000-00000C4F0000}"/>
    <cellStyle name="Normal 6 2 2 6 3 4" xfId="20124" xr:uid="{00000000-0005-0000-0000-00000D4F0000}"/>
    <cellStyle name="Normal 6 2 2 6 4" xfId="20125" xr:uid="{00000000-0005-0000-0000-00000E4F0000}"/>
    <cellStyle name="Normal 6 2 2 6 4 2" xfId="20126" xr:uid="{00000000-0005-0000-0000-00000F4F0000}"/>
    <cellStyle name="Normal 6 2 2 6 4 2 2" xfId="20127" xr:uid="{00000000-0005-0000-0000-0000104F0000}"/>
    <cellStyle name="Normal 6 2 2 6 4 2 3" xfId="20128" xr:uid="{00000000-0005-0000-0000-0000114F0000}"/>
    <cellStyle name="Normal 6 2 2 6 4 3" xfId="20129" xr:uid="{00000000-0005-0000-0000-0000124F0000}"/>
    <cellStyle name="Normal 6 2 2 6 4 4" xfId="20130" xr:uid="{00000000-0005-0000-0000-0000134F0000}"/>
    <cellStyle name="Normal 6 2 2 6 5" xfId="20131" xr:uid="{00000000-0005-0000-0000-0000144F0000}"/>
    <cellStyle name="Normal 6 2 2 6 5 2" xfId="20132" xr:uid="{00000000-0005-0000-0000-0000154F0000}"/>
    <cellStyle name="Normal 6 2 2 6 5 3" xfId="20133" xr:uid="{00000000-0005-0000-0000-0000164F0000}"/>
    <cellStyle name="Normal 6 2 2 6 6" xfId="20134" xr:uid="{00000000-0005-0000-0000-0000174F0000}"/>
    <cellStyle name="Normal 6 2 2 6 7" xfId="20135" xr:uid="{00000000-0005-0000-0000-0000184F0000}"/>
    <cellStyle name="Normal 6 2 2 7" xfId="20136" xr:uid="{00000000-0005-0000-0000-0000194F0000}"/>
    <cellStyle name="Normal 6 2 2 7 2" xfId="20137" xr:uid="{00000000-0005-0000-0000-00001A4F0000}"/>
    <cellStyle name="Normal 6 2 2 7 2 2" xfId="20138" xr:uid="{00000000-0005-0000-0000-00001B4F0000}"/>
    <cellStyle name="Normal 6 2 2 7 2 3" xfId="20139" xr:uid="{00000000-0005-0000-0000-00001C4F0000}"/>
    <cellStyle name="Normal 6 2 2 7 3" xfId="20140" xr:uid="{00000000-0005-0000-0000-00001D4F0000}"/>
    <cellStyle name="Normal 6 2 2 7 4" xfId="20141" xr:uid="{00000000-0005-0000-0000-00001E4F0000}"/>
    <cellStyle name="Normal 6 2 2 8" xfId="20142" xr:uid="{00000000-0005-0000-0000-00001F4F0000}"/>
    <cellStyle name="Normal 6 2 2 8 2" xfId="20143" xr:uid="{00000000-0005-0000-0000-0000204F0000}"/>
    <cellStyle name="Normal 6 2 2 8 2 2" xfId="20144" xr:uid="{00000000-0005-0000-0000-0000214F0000}"/>
    <cellStyle name="Normal 6 2 2 8 2 3" xfId="20145" xr:uid="{00000000-0005-0000-0000-0000224F0000}"/>
    <cellStyle name="Normal 6 2 2 8 3" xfId="20146" xr:uid="{00000000-0005-0000-0000-0000234F0000}"/>
    <cellStyle name="Normal 6 2 2 8 4" xfId="20147" xr:uid="{00000000-0005-0000-0000-0000244F0000}"/>
    <cellStyle name="Normal 6 2 2 9" xfId="20148" xr:uid="{00000000-0005-0000-0000-0000254F0000}"/>
    <cellStyle name="Normal 6 2 2 9 2" xfId="20149" xr:uid="{00000000-0005-0000-0000-0000264F0000}"/>
    <cellStyle name="Normal 6 2 2 9 2 2" xfId="20150" xr:uid="{00000000-0005-0000-0000-0000274F0000}"/>
    <cellStyle name="Normal 6 2 2 9 2 3" xfId="20151" xr:uid="{00000000-0005-0000-0000-0000284F0000}"/>
    <cellStyle name="Normal 6 2 2 9 3" xfId="20152" xr:uid="{00000000-0005-0000-0000-0000294F0000}"/>
    <cellStyle name="Normal 6 2 2 9 4" xfId="20153" xr:uid="{00000000-0005-0000-0000-00002A4F0000}"/>
    <cellStyle name="Normal 6 2 20" xfId="20154" xr:uid="{00000000-0005-0000-0000-00002B4F0000}"/>
    <cellStyle name="Normal 6 2 20 2" xfId="20155" xr:uid="{00000000-0005-0000-0000-00002C4F0000}"/>
    <cellStyle name="Normal 6 2 20 3" xfId="20156" xr:uid="{00000000-0005-0000-0000-00002D4F0000}"/>
    <cellStyle name="Normal 6 2 21" xfId="20157" xr:uid="{00000000-0005-0000-0000-00002E4F0000}"/>
    <cellStyle name="Normal 6 2 22" xfId="20158" xr:uid="{00000000-0005-0000-0000-00002F4F0000}"/>
    <cellStyle name="Normal 6 2 23" xfId="20159" xr:uid="{00000000-0005-0000-0000-0000304F0000}"/>
    <cellStyle name="Normal 6 2 24" xfId="20160" xr:uid="{00000000-0005-0000-0000-0000314F0000}"/>
    <cellStyle name="Normal 6 2 25" xfId="20161" xr:uid="{00000000-0005-0000-0000-0000324F0000}"/>
    <cellStyle name="Normal 6 2 26" xfId="20162" xr:uid="{00000000-0005-0000-0000-0000334F0000}"/>
    <cellStyle name="Normal 6 2 27" xfId="20163" xr:uid="{00000000-0005-0000-0000-0000344F0000}"/>
    <cellStyle name="Normal 6 2 28" xfId="20164" xr:uid="{00000000-0005-0000-0000-0000354F0000}"/>
    <cellStyle name="Normal 6 2 29" xfId="44000" xr:uid="{00000000-0005-0000-0000-0000364F0000}"/>
    <cellStyle name="Normal 6 2 3" xfId="20165" xr:uid="{00000000-0005-0000-0000-0000374F0000}"/>
    <cellStyle name="Normal 6 2 3 10" xfId="20166" xr:uid="{00000000-0005-0000-0000-0000384F0000}"/>
    <cellStyle name="Normal 6 2 3 11" xfId="20167" xr:uid="{00000000-0005-0000-0000-0000394F0000}"/>
    <cellStyle name="Normal 6 2 3 2" xfId="20168" xr:uid="{00000000-0005-0000-0000-00003A4F0000}"/>
    <cellStyle name="Normal 6 2 3 2 2" xfId="20169" xr:uid="{00000000-0005-0000-0000-00003B4F0000}"/>
    <cellStyle name="Normal 6 2 3 2 2 2" xfId="20170" xr:uid="{00000000-0005-0000-0000-00003C4F0000}"/>
    <cellStyle name="Normal 6 2 3 2 2 2 2" xfId="20171" xr:uid="{00000000-0005-0000-0000-00003D4F0000}"/>
    <cellStyle name="Normal 6 2 3 2 2 2 2 2" xfId="20172" xr:uid="{00000000-0005-0000-0000-00003E4F0000}"/>
    <cellStyle name="Normal 6 2 3 2 2 2 2 3" xfId="20173" xr:uid="{00000000-0005-0000-0000-00003F4F0000}"/>
    <cellStyle name="Normal 6 2 3 2 2 2 3" xfId="20174" xr:uid="{00000000-0005-0000-0000-0000404F0000}"/>
    <cellStyle name="Normal 6 2 3 2 2 2 4" xfId="20175" xr:uid="{00000000-0005-0000-0000-0000414F0000}"/>
    <cellStyle name="Normal 6 2 3 2 2 3" xfId="20176" xr:uid="{00000000-0005-0000-0000-0000424F0000}"/>
    <cellStyle name="Normal 6 2 3 2 2 3 2" xfId="20177" xr:uid="{00000000-0005-0000-0000-0000434F0000}"/>
    <cellStyle name="Normal 6 2 3 2 2 3 2 2" xfId="20178" xr:uid="{00000000-0005-0000-0000-0000444F0000}"/>
    <cellStyle name="Normal 6 2 3 2 2 3 2 3" xfId="20179" xr:uid="{00000000-0005-0000-0000-0000454F0000}"/>
    <cellStyle name="Normal 6 2 3 2 2 3 3" xfId="20180" xr:uid="{00000000-0005-0000-0000-0000464F0000}"/>
    <cellStyle name="Normal 6 2 3 2 2 3 4" xfId="20181" xr:uid="{00000000-0005-0000-0000-0000474F0000}"/>
    <cellStyle name="Normal 6 2 3 2 2 4" xfId="20182" xr:uid="{00000000-0005-0000-0000-0000484F0000}"/>
    <cellStyle name="Normal 6 2 3 2 2 4 2" xfId="20183" xr:uid="{00000000-0005-0000-0000-0000494F0000}"/>
    <cellStyle name="Normal 6 2 3 2 2 4 2 2" xfId="20184" xr:uid="{00000000-0005-0000-0000-00004A4F0000}"/>
    <cellStyle name="Normal 6 2 3 2 2 4 2 3" xfId="20185" xr:uid="{00000000-0005-0000-0000-00004B4F0000}"/>
    <cellStyle name="Normal 6 2 3 2 2 4 3" xfId="20186" xr:uid="{00000000-0005-0000-0000-00004C4F0000}"/>
    <cellStyle name="Normal 6 2 3 2 2 4 4" xfId="20187" xr:uid="{00000000-0005-0000-0000-00004D4F0000}"/>
    <cellStyle name="Normal 6 2 3 2 2 5" xfId="20188" xr:uid="{00000000-0005-0000-0000-00004E4F0000}"/>
    <cellStyle name="Normal 6 2 3 2 2 5 2" xfId="20189" xr:uid="{00000000-0005-0000-0000-00004F4F0000}"/>
    <cellStyle name="Normal 6 2 3 2 2 5 3" xfId="20190" xr:uid="{00000000-0005-0000-0000-0000504F0000}"/>
    <cellStyle name="Normal 6 2 3 2 2 6" xfId="20191" xr:uid="{00000000-0005-0000-0000-0000514F0000}"/>
    <cellStyle name="Normal 6 2 3 2 2 7" xfId="20192" xr:uid="{00000000-0005-0000-0000-0000524F0000}"/>
    <cellStyle name="Normal 6 2 3 2 2 8" xfId="20193" xr:uid="{00000000-0005-0000-0000-0000534F0000}"/>
    <cellStyle name="Normal 6 2 3 2 3" xfId="20194" xr:uid="{00000000-0005-0000-0000-0000544F0000}"/>
    <cellStyle name="Normal 6 2 3 2 3 2" xfId="20195" xr:uid="{00000000-0005-0000-0000-0000554F0000}"/>
    <cellStyle name="Normal 6 2 3 2 3 2 2" xfId="20196" xr:uid="{00000000-0005-0000-0000-0000564F0000}"/>
    <cellStyle name="Normal 6 2 3 2 3 2 3" xfId="20197" xr:uid="{00000000-0005-0000-0000-0000574F0000}"/>
    <cellStyle name="Normal 6 2 3 2 3 3" xfId="20198" xr:uid="{00000000-0005-0000-0000-0000584F0000}"/>
    <cellStyle name="Normal 6 2 3 2 3 4" xfId="20199" xr:uid="{00000000-0005-0000-0000-0000594F0000}"/>
    <cellStyle name="Normal 6 2 3 2 4" xfId="20200" xr:uid="{00000000-0005-0000-0000-00005A4F0000}"/>
    <cellStyle name="Normal 6 2 3 2 4 2" xfId="20201" xr:uid="{00000000-0005-0000-0000-00005B4F0000}"/>
    <cellStyle name="Normal 6 2 3 2 4 2 2" xfId="20202" xr:uid="{00000000-0005-0000-0000-00005C4F0000}"/>
    <cellStyle name="Normal 6 2 3 2 4 2 3" xfId="20203" xr:uid="{00000000-0005-0000-0000-00005D4F0000}"/>
    <cellStyle name="Normal 6 2 3 2 4 3" xfId="20204" xr:uid="{00000000-0005-0000-0000-00005E4F0000}"/>
    <cellStyle name="Normal 6 2 3 2 4 4" xfId="20205" xr:uid="{00000000-0005-0000-0000-00005F4F0000}"/>
    <cellStyle name="Normal 6 2 3 2 5" xfId="20206" xr:uid="{00000000-0005-0000-0000-0000604F0000}"/>
    <cellStyle name="Normal 6 2 3 2 5 2" xfId="20207" xr:uid="{00000000-0005-0000-0000-0000614F0000}"/>
    <cellStyle name="Normal 6 2 3 2 5 2 2" xfId="20208" xr:uid="{00000000-0005-0000-0000-0000624F0000}"/>
    <cellStyle name="Normal 6 2 3 2 5 2 3" xfId="20209" xr:uid="{00000000-0005-0000-0000-0000634F0000}"/>
    <cellStyle name="Normal 6 2 3 2 5 3" xfId="20210" xr:uid="{00000000-0005-0000-0000-0000644F0000}"/>
    <cellStyle name="Normal 6 2 3 2 5 4" xfId="20211" xr:uid="{00000000-0005-0000-0000-0000654F0000}"/>
    <cellStyle name="Normal 6 2 3 2 6" xfId="20212" xr:uid="{00000000-0005-0000-0000-0000664F0000}"/>
    <cellStyle name="Normal 6 2 3 2 6 2" xfId="20213" xr:uid="{00000000-0005-0000-0000-0000674F0000}"/>
    <cellStyle name="Normal 6 2 3 2 6 3" xfId="20214" xr:uid="{00000000-0005-0000-0000-0000684F0000}"/>
    <cellStyle name="Normal 6 2 3 2 7" xfId="20215" xr:uid="{00000000-0005-0000-0000-0000694F0000}"/>
    <cellStyle name="Normal 6 2 3 2 8" xfId="20216" xr:uid="{00000000-0005-0000-0000-00006A4F0000}"/>
    <cellStyle name="Normal 6 2 3 2 9" xfId="20217" xr:uid="{00000000-0005-0000-0000-00006B4F0000}"/>
    <cellStyle name="Normal 6 2 3 3" xfId="20218" xr:uid="{00000000-0005-0000-0000-00006C4F0000}"/>
    <cellStyle name="Normal 6 2 3 3 2" xfId="20219" xr:uid="{00000000-0005-0000-0000-00006D4F0000}"/>
    <cellStyle name="Normal 6 2 3 3 2 2" xfId="20220" xr:uid="{00000000-0005-0000-0000-00006E4F0000}"/>
    <cellStyle name="Normal 6 2 3 3 2 2 2" xfId="20221" xr:uid="{00000000-0005-0000-0000-00006F4F0000}"/>
    <cellStyle name="Normal 6 2 3 3 2 2 3" xfId="20222" xr:uid="{00000000-0005-0000-0000-0000704F0000}"/>
    <cellStyle name="Normal 6 2 3 3 2 3" xfId="20223" xr:uid="{00000000-0005-0000-0000-0000714F0000}"/>
    <cellStyle name="Normal 6 2 3 3 2 4" xfId="20224" xr:uid="{00000000-0005-0000-0000-0000724F0000}"/>
    <cellStyle name="Normal 6 2 3 3 3" xfId="20225" xr:uid="{00000000-0005-0000-0000-0000734F0000}"/>
    <cellStyle name="Normal 6 2 3 3 3 2" xfId="20226" xr:uid="{00000000-0005-0000-0000-0000744F0000}"/>
    <cellStyle name="Normal 6 2 3 3 3 2 2" xfId="20227" xr:uid="{00000000-0005-0000-0000-0000754F0000}"/>
    <cellStyle name="Normal 6 2 3 3 3 2 3" xfId="20228" xr:uid="{00000000-0005-0000-0000-0000764F0000}"/>
    <cellStyle name="Normal 6 2 3 3 3 3" xfId="20229" xr:uid="{00000000-0005-0000-0000-0000774F0000}"/>
    <cellStyle name="Normal 6 2 3 3 3 4" xfId="20230" xr:uid="{00000000-0005-0000-0000-0000784F0000}"/>
    <cellStyle name="Normal 6 2 3 3 4" xfId="20231" xr:uid="{00000000-0005-0000-0000-0000794F0000}"/>
    <cellStyle name="Normal 6 2 3 3 4 2" xfId="20232" xr:uid="{00000000-0005-0000-0000-00007A4F0000}"/>
    <cellStyle name="Normal 6 2 3 3 4 2 2" xfId="20233" xr:uid="{00000000-0005-0000-0000-00007B4F0000}"/>
    <cellStyle name="Normal 6 2 3 3 4 2 3" xfId="20234" xr:uid="{00000000-0005-0000-0000-00007C4F0000}"/>
    <cellStyle name="Normal 6 2 3 3 4 3" xfId="20235" xr:uid="{00000000-0005-0000-0000-00007D4F0000}"/>
    <cellStyle name="Normal 6 2 3 3 4 4" xfId="20236" xr:uid="{00000000-0005-0000-0000-00007E4F0000}"/>
    <cellStyle name="Normal 6 2 3 3 5" xfId="20237" xr:uid="{00000000-0005-0000-0000-00007F4F0000}"/>
    <cellStyle name="Normal 6 2 3 3 5 2" xfId="20238" xr:uid="{00000000-0005-0000-0000-0000804F0000}"/>
    <cellStyle name="Normal 6 2 3 3 5 3" xfId="20239" xr:uid="{00000000-0005-0000-0000-0000814F0000}"/>
    <cellStyle name="Normal 6 2 3 3 6" xfId="20240" xr:uid="{00000000-0005-0000-0000-0000824F0000}"/>
    <cellStyle name="Normal 6 2 3 3 7" xfId="20241" xr:uid="{00000000-0005-0000-0000-0000834F0000}"/>
    <cellStyle name="Normal 6 2 3 3 8" xfId="20242" xr:uid="{00000000-0005-0000-0000-0000844F0000}"/>
    <cellStyle name="Normal 6 2 3 4" xfId="20243" xr:uid="{00000000-0005-0000-0000-0000854F0000}"/>
    <cellStyle name="Normal 6 2 3 4 2" xfId="20244" xr:uid="{00000000-0005-0000-0000-0000864F0000}"/>
    <cellStyle name="Normal 6 2 3 4 2 2" xfId="20245" xr:uid="{00000000-0005-0000-0000-0000874F0000}"/>
    <cellStyle name="Normal 6 2 3 4 2 3" xfId="20246" xr:uid="{00000000-0005-0000-0000-0000884F0000}"/>
    <cellStyle name="Normal 6 2 3 4 3" xfId="20247" xr:uid="{00000000-0005-0000-0000-0000894F0000}"/>
    <cellStyle name="Normal 6 2 3 4 4" xfId="20248" xr:uid="{00000000-0005-0000-0000-00008A4F0000}"/>
    <cellStyle name="Normal 6 2 3 5" xfId="20249" xr:uid="{00000000-0005-0000-0000-00008B4F0000}"/>
    <cellStyle name="Normal 6 2 3 5 2" xfId="20250" xr:uid="{00000000-0005-0000-0000-00008C4F0000}"/>
    <cellStyle name="Normal 6 2 3 5 2 2" xfId="20251" xr:uid="{00000000-0005-0000-0000-00008D4F0000}"/>
    <cellStyle name="Normal 6 2 3 5 2 3" xfId="20252" xr:uid="{00000000-0005-0000-0000-00008E4F0000}"/>
    <cellStyle name="Normal 6 2 3 5 3" xfId="20253" xr:uid="{00000000-0005-0000-0000-00008F4F0000}"/>
    <cellStyle name="Normal 6 2 3 5 4" xfId="20254" xr:uid="{00000000-0005-0000-0000-0000904F0000}"/>
    <cellStyle name="Normal 6 2 3 6" xfId="20255" xr:uid="{00000000-0005-0000-0000-0000914F0000}"/>
    <cellStyle name="Normal 6 2 3 6 2" xfId="20256" xr:uid="{00000000-0005-0000-0000-0000924F0000}"/>
    <cellStyle name="Normal 6 2 3 6 2 2" xfId="20257" xr:uid="{00000000-0005-0000-0000-0000934F0000}"/>
    <cellStyle name="Normal 6 2 3 6 2 3" xfId="20258" xr:uid="{00000000-0005-0000-0000-0000944F0000}"/>
    <cellStyle name="Normal 6 2 3 6 3" xfId="20259" xr:uid="{00000000-0005-0000-0000-0000954F0000}"/>
    <cellStyle name="Normal 6 2 3 6 4" xfId="20260" xr:uid="{00000000-0005-0000-0000-0000964F0000}"/>
    <cellStyle name="Normal 6 2 3 7" xfId="20261" xr:uid="{00000000-0005-0000-0000-0000974F0000}"/>
    <cellStyle name="Normal 6 2 3 7 2" xfId="20262" xr:uid="{00000000-0005-0000-0000-0000984F0000}"/>
    <cellStyle name="Normal 6 2 3 7 3" xfId="20263" xr:uid="{00000000-0005-0000-0000-0000994F0000}"/>
    <cellStyle name="Normal 6 2 3 8" xfId="20264" xr:uid="{00000000-0005-0000-0000-00009A4F0000}"/>
    <cellStyle name="Normal 6 2 3 9" xfId="20265" xr:uid="{00000000-0005-0000-0000-00009B4F0000}"/>
    <cellStyle name="Normal 6 2 4" xfId="20266" xr:uid="{00000000-0005-0000-0000-00009C4F0000}"/>
    <cellStyle name="Normal 6 2 4 10" xfId="20267" xr:uid="{00000000-0005-0000-0000-00009D4F0000}"/>
    <cellStyle name="Normal 6 2 4 11" xfId="20268" xr:uid="{00000000-0005-0000-0000-00009E4F0000}"/>
    <cellStyle name="Normal 6 2 4 2" xfId="20269" xr:uid="{00000000-0005-0000-0000-00009F4F0000}"/>
    <cellStyle name="Normal 6 2 4 2 2" xfId="20270" xr:uid="{00000000-0005-0000-0000-0000A04F0000}"/>
    <cellStyle name="Normal 6 2 4 2 2 2" xfId="20271" xr:uid="{00000000-0005-0000-0000-0000A14F0000}"/>
    <cellStyle name="Normal 6 2 4 2 2 2 2" xfId="20272" xr:uid="{00000000-0005-0000-0000-0000A24F0000}"/>
    <cellStyle name="Normal 6 2 4 2 2 2 2 2" xfId="20273" xr:uid="{00000000-0005-0000-0000-0000A34F0000}"/>
    <cellStyle name="Normal 6 2 4 2 2 2 2 3" xfId="20274" xr:uid="{00000000-0005-0000-0000-0000A44F0000}"/>
    <cellStyle name="Normal 6 2 4 2 2 2 3" xfId="20275" xr:uid="{00000000-0005-0000-0000-0000A54F0000}"/>
    <cellStyle name="Normal 6 2 4 2 2 2 4" xfId="20276" xr:uid="{00000000-0005-0000-0000-0000A64F0000}"/>
    <cellStyle name="Normal 6 2 4 2 2 3" xfId="20277" xr:uid="{00000000-0005-0000-0000-0000A74F0000}"/>
    <cellStyle name="Normal 6 2 4 2 2 3 2" xfId="20278" xr:uid="{00000000-0005-0000-0000-0000A84F0000}"/>
    <cellStyle name="Normal 6 2 4 2 2 3 2 2" xfId="20279" xr:uid="{00000000-0005-0000-0000-0000A94F0000}"/>
    <cellStyle name="Normal 6 2 4 2 2 3 2 3" xfId="20280" xr:uid="{00000000-0005-0000-0000-0000AA4F0000}"/>
    <cellStyle name="Normal 6 2 4 2 2 3 3" xfId="20281" xr:uid="{00000000-0005-0000-0000-0000AB4F0000}"/>
    <cellStyle name="Normal 6 2 4 2 2 3 4" xfId="20282" xr:uid="{00000000-0005-0000-0000-0000AC4F0000}"/>
    <cellStyle name="Normal 6 2 4 2 2 4" xfId="20283" xr:uid="{00000000-0005-0000-0000-0000AD4F0000}"/>
    <cellStyle name="Normal 6 2 4 2 2 4 2" xfId="20284" xr:uid="{00000000-0005-0000-0000-0000AE4F0000}"/>
    <cellStyle name="Normal 6 2 4 2 2 4 2 2" xfId="20285" xr:uid="{00000000-0005-0000-0000-0000AF4F0000}"/>
    <cellStyle name="Normal 6 2 4 2 2 4 2 3" xfId="20286" xr:uid="{00000000-0005-0000-0000-0000B04F0000}"/>
    <cellStyle name="Normal 6 2 4 2 2 4 3" xfId="20287" xr:uid="{00000000-0005-0000-0000-0000B14F0000}"/>
    <cellStyle name="Normal 6 2 4 2 2 4 4" xfId="20288" xr:uid="{00000000-0005-0000-0000-0000B24F0000}"/>
    <cellStyle name="Normal 6 2 4 2 2 5" xfId="20289" xr:uid="{00000000-0005-0000-0000-0000B34F0000}"/>
    <cellStyle name="Normal 6 2 4 2 2 5 2" xfId="20290" xr:uid="{00000000-0005-0000-0000-0000B44F0000}"/>
    <cellStyle name="Normal 6 2 4 2 2 5 3" xfId="20291" xr:uid="{00000000-0005-0000-0000-0000B54F0000}"/>
    <cellStyle name="Normal 6 2 4 2 2 6" xfId="20292" xr:uid="{00000000-0005-0000-0000-0000B64F0000}"/>
    <cellStyle name="Normal 6 2 4 2 2 7" xfId="20293" xr:uid="{00000000-0005-0000-0000-0000B74F0000}"/>
    <cellStyle name="Normal 6 2 4 2 3" xfId="20294" xr:uid="{00000000-0005-0000-0000-0000B84F0000}"/>
    <cellStyle name="Normal 6 2 4 2 3 2" xfId="20295" xr:uid="{00000000-0005-0000-0000-0000B94F0000}"/>
    <cellStyle name="Normal 6 2 4 2 3 2 2" xfId="20296" xr:uid="{00000000-0005-0000-0000-0000BA4F0000}"/>
    <cellStyle name="Normal 6 2 4 2 3 2 3" xfId="20297" xr:uid="{00000000-0005-0000-0000-0000BB4F0000}"/>
    <cellStyle name="Normal 6 2 4 2 3 3" xfId="20298" xr:uid="{00000000-0005-0000-0000-0000BC4F0000}"/>
    <cellStyle name="Normal 6 2 4 2 3 4" xfId="20299" xr:uid="{00000000-0005-0000-0000-0000BD4F0000}"/>
    <cellStyle name="Normal 6 2 4 2 4" xfId="20300" xr:uid="{00000000-0005-0000-0000-0000BE4F0000}"/>
    <cellStyle name="Normal 6 2 4 2 4 2" xfId="20301" xr:uid="{00000000-0005-0000-0000-0000BF4F0000}"/>
    <cellStyle name="Normal 6 2 4 2 4 2 2" xfId="20302" xr:uid="{00000000-0005-0000-0000-0000C04F0000}"/>
    <cellStyle name="Normal 6 2 4 2 4 2 3" xfId="20303" xr:uid="{00000000-0005-0000-0000-0000C14F0000}"/>
    <cellStyle name="Normal 6 2 4 2 4 3" xfId="20304" xr:uid="{00000000-0005-0000-0000-0000C24F0000}"/>
    <cellStyle name="Normal 6 2 4 2 4 4" xfId="20305" xr:uid="{00000000-0005-0000-0000-0000C34F0000}"/>
    <cellStyle name="Normal 6 2 4 2 5" xfId="20306" xr:uid="{00000000-0005-0000-0000-0000C44F0000}"/>
    <cellStyle name="Normal 6 2 4 2 5 2" xfId="20307" xr:uid="{00000000-0005-0000-0000-0000C54F0000}"/>
    <cellStyle name="Normal 6 2 4 2 5 2 2" xfId="20308" xr:uid="{00000000-0005-0000-0000-0000C64F0000}"/>
    <cellStyle name="Normal 6 2 4 2 5 2 3" xfId="20309" xr:uid="{00000000-0005-0000-0000-0000C74F0000}"/>
    <cellStyle name="Normal 6 2 4 2 5 3" xfId="20310" xr:uid="{00000000-0005-0000-0000-0000C84F0000}"/>
    <cellStyle name="Normal 6 2 4 2 5 4" xfId="20311" xr:uid="{00000000-0005-0000-0000-0000C94F0000}"/>
    <cellStyle name="Normal 6 2 4 2 6" xfId="20312" xr:uid="{00000000-0005-0000-0000-0000CA4F0000}"/>
    <cellStyle name="Normal 6 2 4 2 6 2" xfId="20313" xr:uid="{00000000-0005-0000-0000-0000CB4F0000}"/>
    <cellStyle name="Normal 6 2 4 2 6 3" xfId="20314" xr:uid="{00000000-0005-0000-0000-0000CC4F0000}"/>
    <cellStyle name="Normal 6 2 4 2 7" xfId="20315" xr:uid="{00000000-0005-0000-0000-0000CD4F0000}"/>
    <cellStyle name="Normal 6 2 4 2 8" xfId="20316" xr:uid="{00000000-0005-0000-0000-0000CE4F0000}"/>
    <cellStyle name="Normal 6 2 4 2 9" xfId="20317" xr:uid="{00000000-0005-0000-0000-0000CF4F0000}"/>
    <cellStyle name="Normal 6 2 4 3" xfId="20318" xr:uid="{00000000-0005-0000-0000-0000D04F0000}"/>
    <cellStyle name="Normal 6 2 4 3 2" xfId="20319" xr:uid="{00000000-0005-0000-0000-0000D14F0000}"/>
    <cellStyle name="Normal 6 2 4 3 2 2" xfId="20320" xr:uid="{00000000-0005-0000-0000-0000D24F0000}"/>
    <cellStyle name="Normal 6 2 4 3 2 2 2" xfId="20321" xr:uid="{00000000-0005-0000-0000-0000D34F0000}"/>
    <cellStyle name="Normal 6 2 4 3 2 2 3" xfId="20322" xr:uid="{00000000-0005-0000-0000-0000D44F0000}"/>
    <cellStyle name="Normal 6 2 4 3 2 3" xfId="20323" xr:uid="{00000000-0005-0000-0000-0000D54F0000}"/>
    <cellStyle name="Normal 6 2 4 3 2 4" xfId="20324" xr:uid="{00000000-0005-0000-0000-0000D64F0000}"/>
    <cellStyle name="Normal 6 2 4 3 3" xfId="20325" xr:uid="{00000000-0005-0000-0000-0000D74F0000}"/>
    <cellStyle name="Normal 6 2 4 3 3 2" xfId="20326" xr:uid="{00000000-0005-0000-0000-0000D84F0000}"/>
    <cellStyle name="Normal 6 2 4 3 3 2 2" xfId="20327" xr:uid="{00000000-0005-0000-0000-0000D94F0000}"/>
    <cellStyle name="Normal 6 2 4 3 3 2 3" xfId="20328" xr:uid="{00000000-0005-0000-0000-0000DA4F0000}"/>
    <cellStyle name="Normal 6 2 4 3 3 3" xfId="20329" xr:uid="{00000000-0005-0000-0000-0000DB4F0000}"/>
    <cellStyle name="Normal 6 2 4 3 3 4" xfId="20330" xr:uid="{00000000-0005-0000-0000-0000DC4F0000}"/>
    <cellStyle name="Normal 6 2 4 3 4" xfId="20331" xr:uid="{00000000-0005-0000-0000-0000DD4F0000}"/>
    <cellStyle name="Normal 6 2 4 3 4 2" xfId="20332" xr:uid="{00000000-0005-0000-0000-0000DE4F0000}"/>
    <cellStyle name="Normal 6 2 4 3 4 2 2" xfId="20333" xr:uid="{00000000-0005-0000-0000-0000DF4F0000}"/>
    <cellStyle name="Normal 6 2 4 3 4 2 3" xfId="20334" xr:uid="{00000000-0005-0000-0000-0000E04F0000}"/>
    <cellStyle name="Normal 6 2 4 3 4 3" xfId="20335" xr:uid="{00000000-0005-0000-0000-0000E14F0000}"/>
    <cellStyle name="Normal 6 2 4 3 4 4" xfId="20336" xr:uid="{00000000-0005-0000-0000-0000E24F0000}"/>
    <cellStyle name="Normal 6 2 4 3 5" xfId="20337" xr:uid="{00000000-0005-0000-0000-0000E34F0000}"/>
    <cellStyle name="Normal 6 2 4 3 5 2" xfId="20338" xr:uid="{00000000-0005-0000-0000-0000E44F0000}"/>
    <cellStyle name="Normal 6 2 4 3 5 3" xfId="20339" xr:uid="{00000000-0005-0000-0000-0000E54F0000}"/>
    <cellStyle name="Normal 6 2 4 3 6" xfId="20340" xr:uid="{00000000-0005-0000-0000-0000E64F0000}"/>
    <cellStyle name="Normal 6 2 4 3 7" xfId="20341" xr:uid="{00000000-0005-0000-0000-0000E74F0000}"/>
    <cellStyle name="Normal 6 2 4 4" xfId="20342" xr:uid="{00000000-0005-0000-0000-0000E84F0000}"/>
    <cellStyle name="Normal 6 2 4 4 2" xfId="20343" xr:uid="{00000000-0005-0000-0000-0000E94F0000}"/>
    <cellStyle name="Normal 6 2 4 4 2 2" xfId="20344" xr:uid="{00000000-0005-0000-0000-0000EA4F0000}"/>
    <cellStyle name="Normal 6 2 4 4 2 3" xfId="20345" xr:uid="{00000000-0005-0000-0000-0000EB4F0000}"/>
    <cellStyle name="Normal 6 2 4 4 3" xfId="20346" xr:uid="{00000000-0005-0000-0000-0000EC4F0000}"/>
    <cellStyle name="Normal 6 2 4 4 4" xfId="20347" xr:uid="{00000000-0005-0000-0000-0000ED4F0000}"/>
    <cellStyle name="Normal 6 2 4 5" xfId="20348" xr:uid="{00000000-0005-0000-0000-0000EE4F0000}"/>
    <cellStyle name="Normal 6 2 4 5 2" xfId="20349" xr:uid="{00000000-0005-0000-0000-0000EF4F0000}"/>
    <cellStyle name="Normal 6 2 4 5 2 2" xfId="20350" xr:uid="{00000000-0005-0000-0000-0000F04F0000}"/>
    <cellStyle name="Normal 6 2 4 5 2 3" xfId="20351" xr:uid="{00000000-0005-0000-0000-0000F14F0000}"/>
    <cellStyle name="Normal 6 2 4 5 3" xfId="20352" xr:uid="{00000000-0005-0000-0000-0000F24F0000}"/>
    <cellStyle name="Normal 6 2 4 5 4" xfId="20353" xr:uid="{00000000-0005-0000-0000-0000F34F0000}"/>
    <cellStyle name="Normal 6 2 4 6" xfId="20354" xr:uid="{00000000-0005-0000-0000-0000F44F0000}"/>
    <cellStyle name="Normal 6 2 4 6 2" xfId="20355" xr:uid="{00000000-0005-0000-0000-0000F54F0000}"/>
    <cellStyle name="Normal 6 2 4 6 2 2" xfId="20356" xr:uid="{00000000-0005-0000-0000-0000F64F0000}"/>
    <cellStyle name="Normal 6 2 4 6 2 3" xfId="20357" xr:uid="{00000000-0005-0000-0000-0000F74F0000}"/>
    <cellStyle name="Normal 6 2 4 6 3" xfId="20358" xr:uid="{00000000-0005-0000-0000-0000F84F0000}"/>
    <cellStyle name="Normal 6 2 4 6 4" xfId="20359" xr:uid="{00000000-0005-0000-0000-0000F94F0000}"/>
    <cellStyle name="Normal 6 2 4 7" xfId="20360" xr:uid="{00000000-0005-0000-0000-0000FA4F0000}"/>
    <cellStyle name="Normal 6 2 4 7 2" xfId="20361" xr:uid="{00000000-0005-0000-0000-0000FB4F0000}"/>
    <cellStyle name="Normal 6 2 4 7 3" xfId="20362" xr:uid="{00000000-0005-0000-0000-0000FC4F0000}"/>
    <cellStyle name="Normal 6 2 4 8" xfId="20363" xr:uid="{00000000-0005-0000-0000-0000FD4F0000}"/>
    <cellStyle name="Normal 6 2 4 9" xfId="20364" xr:uid="{00000000-0005-0000-0000-0000FE4F0000}"/>
    <cellStyle name="Normal 6 2 5" xfId="20365" xr:uid="{00000000-0005-0000-0000-0000FF4F0000}"/>
    <cellStyle name="Normal 6 2 5 10" xfId="20366" xr:uid="{00000000-0005-0000-0000-000000500000}"/>
    <cellStyle name="Normal 6 2 5 2" xfId="20367" xr:uid="{00000000-0005-0000-0000-000001500000}"/>
    <cellStyle name="Normal 6 2 5 2 2" xfId="20368" xr:uid="{00000000-0005-0000-0000-000002500000}"/>
    <cellStyle name="Normal 6 2 5 2 2 2" xfId="20369" xr:uid="{00000000-0005-0000-0000-000003500000}"/>
    <cellStyle name="Normal 6 2 5 2 2 2 2" xfId="20370" xr:uid="{00000000-0005-0000-0000-000004500000}"/>
    <cellStyle name="Normal 6 2 5 2 2 2 2 2" xfId="20371" xr:uid="{00000000-0005-0000-0000-000005500000}"/>
    <cellStyle name="Normal 6 2 5 2 2 2 2 3" xfId="20372" xr:uid="{00000000-0005-0000-0000-000006500000}"/>
    <cellStyle name="Normal 6 2 5 2 2 2 3" xfId="20373" xr:uid="{00000000-0005-0000-0000-000007500000}"/>
    <cellStyle name="Normal 6 2 5 2 2 2 4" xfId="20374" xr:uid="{00000000-0005-0000-0000-000008500000}"/>
    <cellStyle name="Normal 6 2 5 2 2 3" xfId="20375" xr:uid="{00000000-0005-0000-0000-000009500000}"/>
    <cellStyle name="Normal 6 2 5 2 2 3 2" xfId="20376" xr:uid="{00000000-0005-0000-0000-00000A500000}"/>
    <cellStyle name="Normal 6 2 5 2 2 3 2 2" xfId="20377" xr:uid="{00000000-0005-0000-0000-00000B500000}"/>
    <cellStyle name="Normal 6 2 5 2 2 3 2 3" xfId="20378" xr:uid="{00000000-0005-0000-0000-00000C500000}"/>
    <cellStyle name="Normal 6 2 5 2 2 3 3" xfId="20379" xr:uid="{00000000-0005-0000-0000-00000D500000}"/>
    <cellStyle name="Normal 6 2 5 2 2 3 4" xfId="20380" xr:uid="{00000000-0005-0000-0000-00000E500000}"/>
    <cellStyle name="Normal 6 2 5 2 2 4" xfId="20381" xr:uid="{00000000-0005-0000-0000-00000F500000}"/>
    <cellStyle name="Normal 6 2 5 2 2 4 2" xfId="20382" xr:uid="{00000000-0005-0000-0000-000010500000}"/>
    <cellStyle name="Normal 6 2 5 2 2 4 2 2" xfId="20383" xr:uid="{00000000-0005-0000-0000-000011500000}"/>
    <cellStyle name="Normal 6 2 5 2 2 4 2 3" xfId="20384" xr:uid="{00000000-0005-0000-0000-000012500000}"/>
    <cellStyle name="Normal 6 2 5 2 2 4 3" xfId="20385" xr:uid="{00000000-0005-0000-0000-000013500000}"/>
    <cellStyle name="Normal 6 2 5 2 2 4 4" xfId="20386" xr:uid="{00000000-0005-0000-0000-000014500000}"/>
    <cellStyle name="Normal 6 2 5 2 2 5" xfId="20387" xr:uid="{00000000-0005-0000-0000-000015500000}"/>
    <cellStyle name="Normal 6 2 5 2 2 5 2" xfId="20388" xr:uid="{00000000-0005-0000-0000-000016500000}"/>
    <cellStyle name="Normal 6 2 5 2 2 5 3" xfId="20389" xr:uid="{00000000-0005-0000-0000-000017500000}"/>
    <cellStyle name="Normal 6 2 5 2 2 6" xfId="20390" xr:uid="{00000000-0005-0000-0000-000018500000}"/>
    <cellStyle name="Normal 6 2 5 2 2 7" xfId="20391" xr:uid="{00000000-0005-0000-0000-000019500000}"/>
    <cellStyle name="Normal 6 2 5 2 3" xfId="20392" xr:uid="{00000000-0005-0000-0000-00001A500000}"/>
    <cellStyle name="Normal 6 2 5 2 3 2" xfId="20393" xr:uid="{00000000-0005-0000-0000-00001B500000}"/>
    <cellStyle name="Normal 6 2 5 2 3 2 2" xfId="20394" xr:uid="{00000000-0005-0000-0000-00001C500000}"/>
    <cellStyle name="Normal 6 2 5 2 3 2 3" xfId="20395" xr:uid="{00000000-0005-0000-0000-00001D500000}"/>
    <cellStyle name="Normal 6 2 5 2 3 3" xfId="20396" xr:uid="{00000000-0005-0000-0000-00001E500000}"/>
    <cellStyle name="Normal 6 2 5 2 3 4" xfId="20397" xr:uid="{00000000-0005-0000-0000-00001F500000}"/>
    <cellStyle name="Normal 6 2 5 2 4" xfId="20398" xr:uid="{00000000-0005-0000-0000-000020500000}"/>
    <cellStyle name="Normal 6 2 5 2 4 2" xfId="20399" xr:uid="{00000000-0005-0000-0000-000021500000}"/>
    <cellStyle name="Normal 6 2 5 2 4 2 2" xfId="20400" xr:uid="{00000000-0005-0000-0000-000022500000}"/>
    <cellStyle name="Normal 6 2 5 2 4 2 3" xfId="20401" xr:uid="{00000000-0005-0000-0000-000023500000}"/>
    <cellStyle name="Normal 6 2 5 2 4 3" xfId="20402" xr:uid="{00000000-0005-0000-0000-000024500000}"/>
    <cellStyle name="Normal 6 2 5 2 4 4" xfId="20403" xr:uid="{00000000-0005-0000-0000-000025500000}"/>
    <cellStyle name="Normal 6 2 5 2 5" xfId="20404" xr:uid="{00000000-0005-0000-0000-000026500000}"/>
    <cellStyle name="Normal 6 2 5 2 5 2" xfId="20405" xr:uid="{00000000-0005-0000-0000-000027500000}"/>
    <cellStyle name="Normal 6 2 5 2 5 2 2" xfId="20406" xr:uid="{00000000-0005-0000-0000-000028500000}"/>
    <cellStyle name="Normal 6 2 5 2 5 2 3" xfId="20407" xr:uid="{00000000-0005-0000-0000-000029500000}"/>
    <cellStyle name="Normal 6 2 5 2 5 3" xfId="20408" xr:uid="{00000000-0005-0000-0000-00002A500000}"/>
    <cellStyle name="Normal 6 2 5 2 5 4" xfId="20409" xr:uid="{00000000-0005-0000-0000-00002B500000}"/>
    <cellStyle name="Normal 6 2 5 2 6" xfId="20410" xr:uid="{00000000-0005-0000-0000-00002C500000}"/>
    <cellStyle name="Normal 6 2 5 2 6 2" xfId="20411" xr:uid="{00000000-0005-0000-0000-00002D500000}"/>
    <cellStyle name="Normal 6 2 5 2 6 3" xfId="20412" xr:uid="{00000000-0005-0000-0000-00002E500000}"/>
    <cellStyle name="Normal 6 2 5 2 7" xfId="20413" xr:uid="{00000000-0005-0000-0000-00002F500000}"/>
    <cellStyle name="Normal 6 2 5 2 8" xfId="20414" xr:uid="{00000000-0005-0000-0000-000030500000}"/>
    <cellStyle name="Normal 6 2 5 2 9" xfId="20415" xr:uid="{00000000-0005-0000-0000-000031500000}"/>
    <cellStyle name="Normal 6 2 5 3" xfId="20416" xr:uid="{00000000-0005-0000-0000-000032500000}"/>
    <cellStyle name="Normal 6 2 5 3 2" xfId="20417" xr:uid="{00000000-0005-0000-0000-000033500000}"/>
    <cellStyle name="Normal 6 2 5 3 2 2" xfId="20418" xr:uid="{00000000-0005-0000-0000-000034500000}"/>
    <cellStyle name="Normal 6 2 5 3 2 2 2" xfId="20419" xr:uid="{00000000-0005-0000-0000-000035500000}"/>
    <cellStyle name="Normal 6 2 5 3 2 2 3" xfId="20420" xr:uid="{00000000-0005-0000-0000-000036500000}"/>
    <cellStyle name="Normal 6 2 5 3 2 3" xfId="20421" xr:uid="{00000000-0005-0000-0000-000037500000}"/>
    <cellStyle name="Normal 6 2 5 3 2 4" xfId="20422" xr:uid="{00000000-0005-0000-0000-000038500000}"/>
    <cellStyle name="Normal 6 2 5 3 3" xfId="20423" xr:uid="{00000000-0005-0000-0000-000039500000}"/>
    <cellStyle name="Normal 6 2 5 3 3 2" xfId="20424" xr:uid="{00000000-0005-0000-0000-00003A500000}"/>
    <cellStyle name="Normal 6 2 5 3 3 2 2" xfId="20425" xr:uid="{00000000-0005-0000-0000-00003B500000}"/>
    <cellStyle name="Normal 6 2 5 3 3 2 3" xfId="20426" xr:uid="{00000000-0005-0000-0000-00003C500000}"/>
    <cellStyle name="Normal 6 2 5 3 3 3" xfId="20427" xr:uid="{00000000-0005-0000-0000-00003D500000}"/>
    <cellStyle name="Normal 6 2 5 3 3 4" xfId="20428" xr:uid="{00000000-0005-0000-0000-00003E500000}"/>
    <cellStyle name="Normal 6 2 5 3 4" xfId="20429" xr:uid="{00000000-0005-0000-0000-00003F500000}"/>
    <cellStyle name="Normal 6 2 5 3 4 2" xfId="20430" xr:uid="{00000000-0005-0000-0000-000040500000}"/>
    <cellStyle name="Normal 6 2 5 3 4 2 2" xfId="20431" xr:uid="{00000000-0005-0000-0000-000041500000}"/>
    <cellStyle name="Normal 6 2 5 3 4 2 3" xfId="20432" xr:uid="{00000000-0005-0000-0000-000042500000}"/>
    <cellStyle name="Normal 6 2 5 3 4 3" xfId="20433" xr:uid="{00000000-0005-0000-0000-000043500000}"/>
    <cellStyle name="Normal 6 2 5 3 4 4" xfId="20434" xr:uid="{00000000-0005-0000-0000-000044500000}"/>
    <cellStyle name="Normal 6 2 5 3 5" xfId="20435" xr:uid="{00000000-0005-0000-0000-000045500000}"/>
    <cellStyle name="Normal 6 2 5 3 5 2" xfId="20436" xr:uid="{00000000-0005-0000-0000-000046500000}"/>
    <cellStyle name="Normal 6 2 5 3 5 3" xfId="20437" xr:uid="{00000000-0005-0000-0000-000047500000}"/>
    <cellStyle name="Normal 6 2 5 3 6" xfId="20438" xr:uid="{00000000-0005-0000-0000-000048500000}"/>
    <cellStyle name="Normal 6 2 5 3 7" xfId="20439" xr:uid="{00000000-0005-0000-0000-000049500000}"/>
    <cellStyle name="Normal 6 2 5 4" xfId="20440" xr:uid="{00000000-0005-0000-0000-00004A500000}"/>
    <cellStyle name="Normal 6 2 5 4 2" xfId="20441" xr:uid="{00000000-0005-0000-0000-00004B500000}"/>
    <cellStyle name="Normal 6 2 5 4 2 2" xfId="20442" xr:uid="{00000000-0005-0000-0000-00004C500000}"/>
    <cellStyle name="Normal 6 2 5 4 2 3" xfId="20443" xr:uid="{00000000-0005-0000-0000-00004D500000}"/>
    <cellStyle name="Normal 6 2 5 4 3" xfId="20444" xr:uid="{00000000-0005-0000-0000-00004E500000}"/>
    <cellStyle name="Normal 6 2 5 4 4" xfId="20445" xr:uid="{00000000-0005-0000-0000-00004F500000}"/>
    <cellStyle name="Normal 6 2 5 5" xfId="20446" xr:uid="{00000000-0005-0000-0000-000050500000}"/>
    <cellStyle name="Normal 6 2 5 5 2" xfId="20447" xr:uid="{00000000-0005-0000-0000-000051500000}"/>
    <cellStyle name="Normal 6 2 5 5 2 2" xfId="20448" xr:uid="{00000000-0005-0000-0000-000052500000}"/>
    <cellStyle name="Normal 6 2 5 5 2 3" xfId="20449" xr:uid="{00000000-0005-0000-0000-000053500000}"/>
    <cellStyle name="Normal 6 2 5 5 3" xfId="20450" xr:uid="{00000000-0005-0000-0000-000054500000}"/>
    <cellStyle name="Normal 6 2 5 5 4" xfId="20451" xr:uid="{00000000-0005-0000-0000-000055500000}"/>
    <cellStyle name="Normal 6 2 5 6" xfId="20452" xr:uid="{00000000-0005-0000-0000-000056500000}"/>
    <cellStyle name="Normal 6 2 5 6 2" xfId="20453" xr:uid="{00000000-0005-0000-0000-000057500000}"/>
    <cellStyle name="Normal 6 2 5 6 2 2" xfId="20454" xr:uid="{00000000-0005-0000-0000-000058500000}"/>
    <cellStyle name="Normal 6 2 5 6 2 3" xfId="20455" xr:uid="{00000000-0005-0000-0000-000059500000}"/>
    <cellStyle name="Normal 6 2 5 6 3" xfId="20456" xr:uid="{00000000-0005-0000-0000-00005A500000}"/>
    <cellStyle name="Normal 6 2 5 6 4" xfId="20457" xr:uid="{00000000-0005-0000-0000-00005B500000}"/>
    <cellStyle name="Normal 6 2 5 7" xfId="20458" xr:uid="{00000000-0005-0000-0000-00005C500000}"/>
    <cellStyle name="Normal 6 2 5 7 2" xfId="20459" xr:uid="{00000000-0005-0000-0000-00005D500000}"/>
    <cellStyle name="Normal 6 2 5 7 3" xfId="20460" xr:uid="{00000000-0005-0000-0000-00005E500000}"/>
    <cellStyle name="Normal 6 2 5 8" xfId="20461" xr:uid="{00000000-0005-0000-0000-00005F500000}"/>
    <cellStyle name="Normal 6 2 5 9" xfId="20462" xr:uid="{00000000-0005-0000-0000-000060500000}"/>
    <cellStyle name="Normal 6 2 6" xfId="20463" xr:uid="{00000000-0005-0000-0000-000061500000}"/>
    <cellStyle name="Normal 6 2 6 10" xfId="20464" xr:uid="{00000000-0005-0000-0000-000062500000}"/>
    <cellStyle name="Normal 6 2 6 2" xfId="20465" xr:uid="{00000000-0005-0000-0000-000063500000}"/>
    <cellStyle name="Normal 6 2 6 2 2" xfId="20466" xr:uid="{00000000-0005-0000-0000-000064500000}"/>
    <cellStyle name="Normal 6 2 6 2 2 2" xfId="20467" xr:uid="{00000000-0005-0000-0000-000065500000}"/>
    <cellStyle name="Normal 6 2 6 2 2 2 2" xfId="20468" xr:uid="{00000000-0005-0000-0000-000066500000}"/>
    <cellStyle name="Normal 6 2 6 2 2 2 2 2" xfId="20469" xr:uid="{00000000-0005-0000-0000-000067500000}"/>
    <cellStyle name="Normal 6 2 6 2 2 2 2 3" xfId="20470" xr:uid="{00000000-0005-0000-0000-000068500000}"/>
    <cellStyle name="Normal 6 2 6 2 2 2 3" xfId="20471" xr:uid="{00000000-0005-0000-0000-000069500000}"/>
    <cellStyle name="Normal 6 2 6 2 2 2 4" xfId="20472" xr:uid="{00000000-0005-0000-0000-00006A500000}"/>
    <cellStyle name="Normal 6 2 6 2 2 3" xfId="20473" xr:uid="{00000000-0005-0000-0000-00006B500000}"/>
    <cellStyle name="Normal 6 2 6 2 2 3 2" xfId="20474" xr:uid="{00000000-0005-0000-0000-00006C500000}"/>
    <cellStyle name="Normal 6 2 6 2 2 3 2 2" xfId="20475" xr:uid="{00000000-0005-0000-0000-00006D500000}"/>
    <cellStyle name="Normal 6 2 6 2 2 3 2 3" xfId="20476" xr:uid="{00000000-0005-0000-0000-00006E500000}"/>
    <cellStyle name="Normal 6 2 6 2 2 3 3" xfId="20477" xr:uid="{00000000-0005-0000-0000-00006F500000}"/>
    <cellStyle name="Normal 6 2 6 2 2 3 4" xfId="20478" xr:uid="{00000000-0005-0000-0000-000070500000}"/>
    <cellStyle name="Normal 6 2 6 2 2 4" xfId="20479" xr:uid="{00000000-0005-0000-0000-000071500000}"/>
    <cellStyle name="Normal 6 2 6 2 2 4 2" xfId="20480" xr:uid="{00000000-0005-0000-0000-000072500000}"/>
    <cellStyle name="Normal 6 2 6 2 2 4 2 2" xfId="20481" xr:uid="{00000000-0005-0000-0000-000073500000}"/>
    <cellStyle name="Normal 6 2 6 2 2 4 2 3" xfId="20482" xr:uid="{00000000-0005-0000-0000-000074500000}"/>
    <cellStyle name="Normal 6 2 6 2 2 4 3" xfId="20483" xr:uid="{00000000-0005-0000-0000-000075500000}"/>
    <cellStyle name="Normal 6 2 6 2 2 4 4" xfId="20484" xr:uid="{00000000-0005-0000-0000-000076500000}"/>
    <cellStyle name="Normal 6 2 6 2 2 5" xfId="20485" xr:uid="{00000000-0005-0000-0000-000077500000}"/>
    <cellStyle name="Normal 6 2 6 2 2 5 2" xfId="20486" xr:uid="{00000000-0005-0000-0000-000078500000}"/>
    <cellStyle name="Normal 6 2 6 2 2 5 3" xfId="20487" xr:uid="{00000000-0005-0000-0000-000079500000}"/>
    <cellStyle name="Normal 6 2 6 2 2 6" xfId="20488" xr:uid="{00000000-0005-0000-0000-00007A500000}"/>
    <cellStyle name="Normal 6 2 6 2 2 7" xfId="20489" xr:uid="{00000000-0005-0000-0000-00007B500000}"/>
    <cellStyle name="Normal 6 2 6 2 3" xfId="20490" xr:uid="{00000000-0005-0000-0000-00007C500000}"/>
    <cellStyle name="Normal 6 2 6 2 3 2" xfId="20491" xr:uid="{00000000-0005-0000-0000-00007D500000}"/>
    <cellStyle name="Normal 6 2 6 2 3 2 2" xfId="20492" xr:uid="{00000000-0005-0000-0000-00007E500000}"/>
    <cellStyle name="Normal 6 2 6 2 3 2 3" xfId="20493" xr:uid="{00000000-0005-0000-0000-00007F500000}"/>
    <cellStyle name="Normal 6 2 6 2 3 3" xfId="20494" xr:uid="{00000000-0005-0000-0000-000080500000}"/>
    <cellStyle name="Normal 6 2 6 2 3 4" xfId="20495" xr:uid="{00000000-0005-0000-0000-000081500000}"/>
    <cellStyle name="Normal 6 2 6 2 4" xfId="20496" xr:uid="{00000000-0005-0000-0000-000082500000}"/>
    <cellStyle name="Normal 6 2 6 2 4 2" xfId="20497" xr:uid="{00000000-0005-0000-0000-000083500000}"/>
    <cellStyle name="Normal 6 2 6 2 4 2 2" xfId="20498" xr:uid="{00000000-0005-0000-0000-000084500000}"/>
    <cellStyle name="Normal 6 2 6 2 4 2 3" xfId="20499" xr:uid="{00000000-0005-0000-0000-000085500000}"/>
    <cellStyle name="Normal 6 2 6 2 4 3" xfId="20500" xr:uid="{00000000-0005-0000-0000-000086500000}"/>
    <cellStyle name="Normal 6 2 6 2 4 4" xfId="20501" xr:uid="{00000000-0005-0000-0000-000087500000}"/>
    <cellStyle name="Normal 6 2 6 2 5" xfId="20502" xr:uid="{00000000-0005-0000-0000-000088500000}"/>
    <cellStyle name="Normal 6 2 6 2 5 2" xfId="20503" xr:uid="{00000000-0005-0000-0000-000089500000}"/>
    <cellStyle name="Normal 6 2 6 2 5 2 2" xfId="20504" xr:uid="{00000000-0005-0000-0000-00008A500000}"/>
    <cellStyle name="Normal 6 2 6 2 5 2 3" xfId="20505" xr:uid="{00000000-0005-0000-0000-00008B500000}"/>
    <cellStyle name="Normal 6 2 6 2 5 3" xfId="20506" xr:uid="{00000000-0005-0000-0000-00008C500000}"/>
    <cellStyle name="Normal 6 2 6 2 5 4" xfId="20507" xr:uid="{00000000-0005-0000-0000-00008D500000}"/>
    <cellStyle name="Normal 6 2 6 2 6" xfId="20508" xr:uid="{00000000-0005-0000-0000-00008E500000}"/>
    <cellStyle name="Normal 6 2 6 2 6 2" xfId="20509" xr:uid="{00000000-0005-0000-0000-00008F500000}"/>
    <cellStyle name="Normal 6 2 6 2 6 3" xfId="20510" xr:uid="{00000000-0005-0000-0000-000090500000}"/>
    <cellStyle name="Normal 6 2 6 2 7" xfId="20511" xr:uid="{00000000-0005-0000-0000-000091500000}"/>
    <cellStyle name="Normal 6 2 6 2 8" xfId="20512" xr:uid="{00000000-0005-0000-0000-000092500000}"/>
    <cellStyle name="Normal 6 2 6 2 9" xfId="20513" xr:uid="{00000000-0005-0000-0000-000093500000}"/>
    <cellStyle name="Normal 6 2 6 3" xfId="20514" xr:uid="{00000000-0005-0000-0000-000094500000}"/>
    <cellStyle name="Normal 6 2 6 3 2" xfId="20515" xr:uid="{00000000-0005-0000-0000-000095500000}"/>
    <cellStyle name="Normal 6 2 6 3 2 2" xfId="20516" xr:uid="{00000000-0005-0000-0000-000096500000}"/>
    <cellStyle name="Normal 6 2 6 3 2 2 2" xfId="20517" xr:uid="{00000000-0005-0000-0000-000097500000}"/>
    <cellStyle name="Normal 6 2 6 3 2 2 3" xfId="20518" xr:uid="{00000000-0005-0000-0000-000098500000}"/>
    <cellStyle name="Normal 6 2 6 3 2 3" xfId="20519" xr:uid="{00000000-0005-0000-0000-000099500000}"/>
    <cellStyle name="Normal 6 2 6 3 2 4" xfId="20520" xr:uid="{00000000-0005-0000-0000-00009A500000}"/>
    <cellStyle name="Normal 6 2 6 3 3" xfId="20521" xr:uid="{00000000-0005-0000-0000-00009B500000}"/>
    <cellStyle name="Normal 6 2 6 3 3 2" xfId="20522" xr:uid="{00000000-0005-0000-0000-00009C500000}"/>
    <cellStyle name="Normal 6 2 6 3 3 2 2" xfId="20523" xr:uid="{00000000-0005-0000-0000-00009D500000}"/>
    <cellStyle name="Normal 6 2 6 3 3 2 3" xfId="20524" xr:uid="{00000000-0005-0000-0000-00009E500000}"/>
    <cellStyle name="Normal 6 2 6 3 3 3" xfId="20525" xr:uid="{00000000-0005-0000-0000-00009F500000}"/>
    <cellStyle name="Normal 6 2 6 3 3 4" xfId="20526" xr:uid="{00000000-0005-0000-0000-0000A0500000}"/>
    <cellStyle name="Normal 6 2 6 3 4" xfId="20527" xr:uid="{00000000-0005-0000-0000-0000A1500000}"/>
    <cellStyle name="Normal 6 2 6 3 4 2" xfId="20528" xr:uid="{00000000-0005-0000-0000-0000A2500000}"/>
    <cellStyle name="Normal 6 2 6 3 4 2 2" xfId="20529" xr:uid="{00000000-0005-0000-0000-0000A3500000}"/>
    <cellStyle name="Normal 6 2 6 3 4 2 3" xfId="20530" xr:uid="{00000000-0005-0000-0000-0000A4500000}"/>
    <cellStyle name="Normal 6 2 6 3 4 3" xfId="20531" xr:uid="{00000000-0005-0000-0000-0000A5500000}"/>
    <cellStyle name="Normal 6 2 6 3 4 4" xfId="20532" xr:uid="{00000000-0005-0000-0000-0000A6500000}"/>
    <cellStyle name="Normal 6 2 6 3 5" xfId="20533" xr:uid="{00000000-0005-0000-0000-0000A7500000}"/>
    <cellStyle name="Normal 6 2 6 3 5 2" xfId="20534" xr:uid="{00000000-0005-0000-0000-0000A8500000}"/>
    <cellStyle name="Normal 6 2 6 3 5 3" xfId="20535" xr:uid="{00000000-0005-0000-0000-0000A9500000}"/>
    <cellStyle name="Normal 6 2 6 3 6" xfId="20536" xr:uid="{00000000-0005-0000-0000-0000AA500000}"/>
    <cellStyle name="Normal 6 2 6 3 7" xfId="20537" xr:uid="{00000000-0005-0000-0000-0000AB500000}"/>
    <cellStyle name="Normal 6 2 6 4" xfId="20538" xr:uid="{00000000-0005-0000-0000-0000AC500000}"/>
    <cellStyle name="Normal 6 2 6 4 2" xfId="20539" xr:uid="{00000000-0005-0000-0000-0000AD500000}"/>
    <cellStyle name="Normal 6 2 6 4 2 2" xfId="20540" xr:uid="{00000000-0005-0000-0000-0000AE500000}"/>
    <cellStyle name="Normal 6 2 6 4 2 3" xfId="20541" xr:uid="{00000000-0005-0000-0000-0000AF500000}"/>
    <cellStyle name="Normal 6 2 6 4 3" xfId="20542" xr:uid="{00000000-0005-0000-0000-0000B0500000}"/>
    <cellStyle name="Normal 6 2 6 4 4" xfId="20543" xr:uid="{00000000-0005-0000-0000-0000B1500000}"/>
    <cellStyle name="Normal 6 2 6 5" xfId="20544" xr:uid="{00000000-0005-0000-0000-0000B2500000}"/>
    <cellStyle name="Normal 6 2 6 5 2" xfId="20545" xr:uid="{00000000-0005-0000-0000-0000B3500000}"/>
    <cellStyle name="Normal 6 2 6 5 2 2" xfId="20546" xr:uid="{00000000-0005-0000-0000-0000B4500000}"/>
    <cellStyle name="Normal 6 2 6 5 2 3" xfId="20547" xr:uid="{00000000-0005-0000-0000-0000B5500000}"/>
    <cellStyle name="Normal 6 2 6 5 3" xfId="20548" xr:uid="{00000000-0005-0000-0000-0000B6500000}"/>
    <cellStyle name="Normal 6 2 6 5 4" xfId="20549" xr:uid="{00000000-0005-0000-0000-0000B7500000}"/>
    <cellStyle name="Normal 6 2 6 6" xfId="20550" xr:uid="{00000000-0005-0000-0000-0000B8500000}"/>
    <cellStyle name="Normal 6 2 6 6 2" xfId="20551" xr:uid="{00000000-0005-0000-0000-0000B9500000}"/>
    <cellStyle name="Normal 6 2 6 6 2 2" xfId="20552" xr:uid="{00000000-0005-0000-0000-0000BA500000}"/>
    <cellStyle name="Normal 6 2 6 6 2 3" xfId="20553" xr:uid="{00000000-0005-0000-0000-0000BB500000}"/>
    <cellStyle name="Normal 6 2 6 6 3" xfId="20554" xr:uid="{00000000-0005-0000-0000-0000BC500000}"/>
    <cellStyle name="Normal 6 2 6 6 4" xfId="20555" xr:uid="{00000000-0005-0000-0000-0000BD500000}"/>
    <cellStyle name="Normal 6 2 6 7" xfId="20556" xr:uid="{00000000-0005-0000-0000-0000BE500000}"/>
    <cellStyle name="Normal 6 2 6 7 2" xfId="20557" xr:uid="{00000000-0005-0000-0000-0000BF500000}"/>
    <cellStyle name="Normal 6 2 6 7 3" xfId="20558" xr:uid="{00000000-0005-0000-0000-0000C0500000}"/>
    <cellStyle name="Normal 6 2 6 8" xfId="20559" xr:uid="{00000000-0005-0000-0000-0000C1500000}"/>
    <cellStyle name="Normal 6 2 6 9" xfId="20560" xr:uid="{00000000-0005-0000-0000-0000C2500000}"/>
    <cellStyle name="Normal 6 2 7" xfId="20561" xr:uid="{00000000-0005-0000-0000-0000C3500000}"/>
    <cellStyle name="Normal 6 2 7 2" xfId="20562" xr:uid="{00000000-0005-0000-0000-0000C4500000}"/>
    <cellStyle name="Normal 6 2 7 2 2" xfId="20563" xr:uid="{00000000-0005-0000-0000-0000C5500000}"/>
    <cellStyle name="Normal 6 2 7 2 2 2" xfId="20564" xr:uid="{00000000-0005-0000-0000-0000C6500000}"/>
    <cellStyle name="Normal 6 2 7 2 2 2 2" xfId="20565" xr:uid="{00000000-0005-0000-0000-0000C7500000}"/>
    <cellStyle name="Normal 6 2 7 2 2 2 3" xfId="20566" xr:uid="{00000000-0005-0000-0000-0000C8500000}"/>
    <cellStyle name="Normal 6 2 7 2 2 3" xfId="20567" xr:uid="{00000000-0005-0000-0000-0000C9500000}"/>
    <cellStyle name="Normal 6 2 7 2 2 4" xfId="20568" xr:uid="{00000000-0005-0000-0000-0000CA500000}"/>
    <cellStyle name="Normal 6 2 7 2 3" xfId="20569" xr:uid="{00000000-0005-0000-0000-0000CB500000}"/>
    <cellStyle name="Normal 6 2 7 2 3 2" xfId="20570" xr:uid="{00000000-0005-0000-0000-0000CC500000}"/>
    <cellStyle name="Normal 6 2 7 2 3 2 2" xfId="20571" xr:uid="{00000000-0005-0000-0000-0000CD500000}"/>
    <cellStyle name="Normal 6 2 7 2 3 2 3" xfId="20572" xr:uid="{00000000-0005-0000-0000-0000CE500000}"/>
    <cellStyle name="Normal 6 2 7 2 3 3" xfId="20573" xr:uid="{00000000-0005-0000-0000-0000CF500000}"/>
    <cellStyle name="Normal 6 2 7 2 3 4" xfId="20574" xr:uid="{00000000-0005-0000-0000-0000D0500000}"/>
    <cellStyle name="Normal 6 2 7 2 4" xfId="20575" xr:uid="{00000000-0005-0000-0000-0000D1500000}"/>
    <cellStyle name="Normal 6 2 7 2 4 2" xfId="20576" xr:uid="{00000000-0005-0000-0000-0000D2500000}"/>
    <cellStyle name="Normal 6 2 7 2 4 2 2" xfId="20577" xr:uid="{00000000-0005-0000-0000-0000D3500000}"/>
    <cellStyle name="Normal 6 2 7 2 4 2 3" xfId="20578" xr:uid="{00000000-0005-0000-0000-0000D4500000}"/>
    <cellStyle name="Normal 6 2 7 2 4 3" xfId="20579" xr:uid="{00000000-0005-0000-0000-0000D5500000}"/>
    <cellStyle name="Normal 6 2 7 2 4 4" xfId="20580" xr:uid="{00000000-0005-0000-0000-0000D6500000}"/>
    <cellStyle name="Normal 6 2 7 2 5" xfId="20581" xr:uid="{00000000-0005-0000-0000-0000D7500000}"/>
    <cellStyle name="Normal 6 2 7 2 5 2" xfId="20582" xr:uid="{00000000-0005-0000-0000-0000D8500000}"/>
    <cellStyle name="Normal 6 2 7 2 5 3" xfId="20583" xr:uid="{00000000-0005-0000-0000-0000D9500000}"/>
    <cellStyle name="Normal 6 2 7 2 6" xfId="20584" xr:uid="{00000000-0005-0000-0000-0000DA500000}"/>
    <cellStyle name="Normal 6 2 7 2 7" xfId="20585" xr:uid="{00000000-0005-0000-0000-0000DB500000}"/>
    <cellStyle name="Normal 6 2 7 3" xfId="20586" xr:uid="{00000000-0005-0000-0000-0000DC500000}"/>
    <cellStyle name="Normal 6 2 7 3 2" xfId="20587" xr:uid="{00000000-0005-0000-0000-0000DD500000}"/>
    <cellStyle name="Normal 6 2 7 3 2 2" xfId="20588" xr:uid="{00000000-0005-0000-0000-0000DE500000}"/>
    <cellStyle name="Normal 6 2 7 3 2 3" xfId="20589" xr:uid="{00000000-0005-0000-0000-0000DF500000}"/>
    <cellStyle name="Normal 6 2 7 3 3" xfId="20590" xr:uid="{00000000-0005-0000-0000-0000E0500000}"/>
    <cellStyle name="Normal 6 2 7 3 4" xfId="20591" xr:uid="{00000000-0005-0000-0000-0000E1500000}"/>
    <cellStyle name="Normal 6 2 7 4" xfId="20592" xr:uid="{00000000-0005-0000-0000-0000E2500000}"/>
    <cellStyle name="Normal 6 2 7 4 2" xfId="20593" xr:uid="{00000000-0005-0000-0000-0000E3500000}"/>
    <cellStyle name="Normal 6 2 7 4 2 2" xfId="20594" xr:uid="{00000000-0005-0000-0000-0000E4500000}"/>
    <cellStyle name="Normal 6 2 7 4 2 3" xfId="20595" xr:uid="{00000000-0005-0000-0000-0000E5500000}"/>
    <cellStyle name="Normal 6 2 7 4 3" xfId="20596" xr:uid="{00000000-0005-0000-0000-0000E6500000}"/>
    <cellStyle name="Normal 6 2 7 4 4" xfId="20597" xr:uid="{00000000-0005-0000-0000-0000E7500000}"/>
    <cellStyle name="Normal 6 2 7 5" xfId="20598" xr:uid="{00000000-0005-0000-0000-0000E8500000}"/>
    <cellStyle name="Normal 6 2 7 5 2" xfId="20599" xr:uid="{00000000-0005-0000-0000-0000E9500000}"/>
    <cellStyle name="Normal 6 2 7 5 2 2" xfId="20600" xr:uid="{00000000-0005-0000-0000-0000EA500000}"/>
    <cellStyle name="Normal 6 2 7 5 2 3" xfId="20601" xr:uid="{00000000-0005-0000-0000-0000EB500000}"/>
    <cellStyle name="Normal 6 2 7 5 3" xfId="20602" xr:uid="{00000000-0005-0000-0000-0000EC500000}"/>
    <cellStyle name="Normal 6 2 7 5 4" xfId="20603" xr:uid="{00000000-0005-0000-0000-0000ED500000}"/>
    <cellStyle name="Normal 6 2 7 6" xfId="20604" xr:uid="{00000000-0005-0000-0000-0000EE500000}"/>
    <cellStyle name="Normal 6 2 7 6 2" xfId="20605" xr:uid="{00000000-0005-0000-0000-0000EF500000}"/>
    <cellStyle name="Normal 6 2 7 6 3" xfId="20606" xr:uid="{00000000-0005-0000-0000-0000F0500000}"/>
    <cellStyle name="Normal 6 2 7 7" xfId="20607" xr:uid="{00000000-0005-0000-0000-0000F1500000}"/>
    <cellStyle name="Normal 6 2 7 8" xfId="20608" xr:uid="{00000000-0005-0000-0000-0000F2500000}"/>
    <cellStyle name="Normal 6 2 7 9" xfId="20609" xr:uid="{00000000-0005-0000-0000-0000F3500000}"/>
    <cellStyle name="Normal 6 2 8" xfId="20610" xr:uid="{00000000-0005-0000-0000-0000F4500000}"/>
    <cellStyle name="Normal 6 2 8 2" xfId="20611" xr:uid="{00000000-0005-0000-0000-0000F5500000}"/>
    <cellStyle name="Normal 6 2 8 2 2" xfId="20612" xr:uid="{00000000-0005-0000-0000-0000F6500000}"/>
    <cellStyle name="Normal 6 2 8 2 2 2" xfId="20613" xr:uid="{00000000-0005-0000-0000-0000F7500000}"/>
    <cellStyle name="Normal 6 2 8 2 2 2 2" xfId="20614" xr:uid="{00000000-0005-0000-0000-0000F8500000}"/>
    <cellStyle name="Normal 6 2 8 2 2 2 3" xfId="20615" xr:uid="{00000000-0005-0000-0000-0000F9500000}"/>
    <cellStyle name="Normal 6 2 8 2 2 3" xfId="20616" xr:uid="{00000000-0005-0000-0000-0000FA500000}"/>
    <cellStyle name="Normal 6 2 8 2 2 4" xfId="20617" xr:uid="{00000000-0005-0000-0000-0000FB500000}"/>
    <cellStyle name="Normal 6 2 8 2 3" xfId="20618" xr:uid="{00000000-0005-0000-0000-0000FC500000}"/>
    <cellStyle name="Normal 6 2 8 2 3 2" xfId="20619" xr:uid="{00000000-0005-0000-0000-0000FD500000}"/>
    <cellStyle name="Normal 6 2 8 2 3 2 2" xfId="20620" xr:uid="{00000000-0005-0000-0000-0000FE500000}"/>
    <cellStyle name="Normal 6 2 8 2 3 2 3" xfId="20621" xr:uid="{00000000-0005-0000-0000-0000FF500000}"/>
    <cellStyle name="Normal 6 2 8 2 3 3" xfId="20622" xr:uid="{00000000-0005-0000-0000-000000510000}"/>
    <cellStyle name="Normal 6 2 8 2 3 4" xfId="20623" xr:uid="{00000000-0005-0000-0000-000001510000}"/>
    <cellStyle name="Normal 6 2 8 2 4" xfId="20624" xr:uid="{00000000-0005-0000-0000-000002510000}"/>
    <cellStyle name="Normal 6 2 8 2 4 2" xfId="20625" xr:uid="{00000000-0005-0000-0000-000003510000}"/>
    <cellStyle name="Normal 6 2 8 2 4 2 2" xfId="20626" xr:uid="{00000000-0005-0000-0000-000004510000}"/>
    <cellStyle name="Normal 6 2 8 2 4 2 3" xfId="20627" xr:uid="{00000000-0005-0000-0000-000005510000}"/>
    <cellStyle name="Normal 6 2 8 2 4 3" xfId="20628" xr:uid="{00000000-0005-0000-0000-000006510000}"/>
    <cellStyle name="Normal 6 2 8 2 4 4" xfId="20629" xr:uid="{00000000-0005-0000-0000-000007510000}"/>
    <cellStyle name="Normal 6 2 8 2 5" xfId="20630" xr:uid="{00000000-0005-0000-0000-000008510000}"/>
    <cellStyle name="Normal 6 2 8 2 5 2" xfId="20631" xr:uid="{00000000-0005-0000-0000-000009510000}"/>
    <cellStyle name="Normal 6 2 8 2 5 3" xfId="20632" xr:uid="{00000000-0005-0000-0000-00000A510000}"/>
    <cellStyle name="Normal 6 2 8 2 6" xfId="20633" xr:uid="{00000000-0005-0000-0000-00000B510000}"/>
    <cellStyle name="Normal 6 2 8 2 7" xfId="20634" xr:uid="{00000000-0005-0000-0000-00000C510000}"/>
    <cellStyle name="Normal 6 2 8 3" xfId="20635" xr:uid="{00000000-0005-0000-0000-00000D510000}"/>
    <cellStyle name="Normal 6 2 8 3 2" xfId="20636" xr:uid="{00000000-0005-0000-0000-00000E510000}"/>
    <cellStyle name="Normal 6 2 8 3 2 2" xfId="20637" xr:uid="{00000000-0005-0000-0000-00000F510000}"/>
    <cellStyle name="Normal 6 2 8 3 2 3" xfId="20638" xr:uid="{00000000-0005-0000-0000-000010510000}"/>
    <cellStyle name="Normal 6 2 8 3 3" xfId="20639" xr:uid="{00000000-0005-0000-0000-000011510000}"/>
    <cellStyle name="Normal 6 2 8 3 4" xfId="20640" xr:uid="{00000000-0005-0000-0000-000012510000}"/>
    <cellStyle name="Normal 6 2 8 4" xfId="20641" xr:uid="{00000000-0005-0000-0000-000013510000}"/>
    <cellStyle name="Normal 6 2 8 4 2" xfId="20642" xr:uid="{00000000-0005-0000-0000-000014510000}"/>
    <cellStyle name="Normal 6 2 8 4 2 2" xfId="20643" xr:uid="{00000000-0005-0000-0000-000015510000}"/>
    <cellStyle name="Normal 6 2 8 4 2 3" xfId="20644" xr:uid="{00000000-0005-0000-0000-000016510000}"/>
    <cellStyle name="Normal 6 2 8 4 3" xfId="20645" xr:uid="{00000000-0005-0000-0000-000017510000}"/>
    <cellStyle name="Normal 6 2 8 4 4" xfId="20646" xr:uid="{00000000-0005-0000-0000-000018510000}"/>
    <cellStyle name="Normal 6 2 8 5" xfId="20647" xr:uid="{00000000-0005-0000-0000-000019510000}"/>
    <cellStyle name="Normal 6 2 8 5 2" xfId="20648" xr:uid="{00000000-0005-0000-0000-00001A510000}"/>
    <cellStyle name="Normal 6 2 8 5 2 2" xfId="20649" xr:uid="{00000000-0005-0000-0000-00001B510000}"/>
    <cellStyle name="Normal 6 2 8 5 2 3" xfId="20650" xr:uid="{00000000-0005-0000-0000-00001C510000}"/>
    <cellStyle name="Normal 6 2 8 5 3" xfId="20651" xr:uid="{00000000-0005-0000-0000-00001D510000}"/>
    <cellStyle name="Normal 6 2 8 5 4" xfId="20652" xr:uid="{00000000-0005-0000-0000-00001E510000}"/>
    <cellStyle name="Normal 6 2 8 6" xfId="20653" xr:uid="{00000000-0005-0000-0000-00001F510000}"/>
    <cellStyle name="Normal 6 2 8 6 2" xfId="20654" xr:uid="{00000000-0005-0000-0000-000020510000}"/>
    <cellStyle name="Normal 6 2 8 6 3" xfId="20655" xr:uid="{00000000-0005-0000-0000-000021510000}"/>
    <cellStyle name="Normal 6 2 8 7" xfId="20656" xr:uid="{00000000-0005-0000-0000-000022510000}"/>
    <cellStyle name="Normal 6 2 8 8" xfId="20657" xr:uid="{00000000-0005-0000-0000-000023510000}"/>
    <cellStyle name="Normal 6 2 8 9" xfId="20658" xr:uid="{00000000-0005-0000-0000-000024510000}"/>
    <cellStyle name="Normal 6 2 9" xfId="20659" xr:uid="{00000000-0005-0000-0000-000025510000}"/>
    <cellStyle name="Normal 6 2 9 2" xfId="20660" xr:uid="{00000000-0005-0000-0000-000026510000}"/>
    <cellStyle name="Normal 6 2 9 2 2" xfId="20661" xr:uid="{00000000-0005-0000-0000-000027510000}"/>
    <cellStyle name="Normal 6 2 9 2 2 2" xfId="20662" xr:uid="{00000000-0005-0000-0000-000028510000}"/>
    <cellStyle name="Normal 6 2 9 2 2 2 2" xfId="20663" xr:uid="{00000000-0005-0000-0000-000029510000}"/>
    <cellStyle name="Normal 6 2 9 2 2 2 3" xfId="20664" xr:uid="{00000000-0005-0000-0000-00002A510000}"/>
    <cellStyle name="Normal 6 2 9 2 2 3" xfId="20665" xr:uid="{00000000-0005-0000-0000-00002B510000}"/>
    <cellStyle name="Normal 6 2 9 2 2 4" xfId="20666" xr:uid="{00000000-0005-0000-0000-00002C510000}"/>
    <cellStyle name="Normal 6 2 9 2 3" xfId="20667" xr:uid="{00000000-0005-0000-0000-00002D510000}"/>
    <cellStyle name="Normal 6 2 9 2 3 2" xfId="20668" xr:uid="{00000000-0005-0000-0000-00002E510000}"/>
    <cellStyle name="Normal 6 2 9 2 3 2 2" xfId="20669" xr:uid="{00000000-0005-0000-0000-00002F510000}"/>
    <cellStyle name="Normal 6 2 9 2 3 2 3" xfId="20670" xr:uid="{00000000-0005-0000-0000-000030510000}"/>
    <cellStyle name="Normal 6 2 9 2 3 3" xfId="20671" xr:uid="{00000000-0005-0000-0000-000031510000}"/>
    <cellStyle name="Normal 6 2 9 2 3 4" xfId="20672" xr:uid="{00000000-0005-0000-0000-000032510000}"/>
    <cellStyle name="Normal 6 2 9 2 4" xfId="20673" xr:uid="{00000000-0005-0000-0000-000033510000}"/>
    <cellStyle name="Normal 6 2 9 2 4 2" xfId="20674" xr:uid="{00000000-0005-0000-0000-000034510000}"/>
    <cellStyle name="Normal 6 2 9 2 4 2 2" xfId="20675" xr:uid="{00000000-0005-0000-0000-000035510000}"/>
    <cellStyle name="Normal 6 2 9 2 4 2 3" xfId="20676" xr:uid="{00000000-0005-0000-0000-000036510000}"/>
    <cellStyle name="Normal 6 2 9 2 4 3" xfId="20677" xr:uid="{00000000-0005-0000-0000-000037510000}"/>
    <cellStyle name="Normal 6 2 9 2 4 4" xfId="20678" xr:uid="{00000000-0005-0000-0000-000038510000}"/>
    <cellStyle name="Normal 6 2 9 2 5" xfId="20679" xr:uid="{00000000-0005-0000-0000-000039510000}"/>
    <cellStyle name="Normal 6 2 9 2 5 2" xfId="20680" xr:uid="{00000000-0005-0000-0000-00003A510000}"/>
    <cellStyle name="Normal 6 2 9 2 5 3" xfId="20681" xr:uid="{00000000-0005-0000-0000-00003B510000}"/>
    <cellStyle name="Normal 6 2 9 2 6" xfId="20682" xr:uid="{00000000-0005-0000-0000-00003C510000}"/>
    <cellStyle name="Normal 6 2 9 2 7" xfId="20683" xr:uid="{00000000-0005-0000-0000-00003D510000}"/>
    <cellStyle name="Normal 6 2 9 3" xfId="20684" xr:uid="{00000000-0005-0000-0000-00003E510000}"/>
    <cellStyle name="Normal 6 2 9 3 2" xfId="20685" xr:uid="{00000000-0005-0000-0000-00003F510000}"/>
    <cellStyle name="Normal 6 2 9 3 2 2" xfId="20686" xr:uid="{00000000-0005-0000-0000-000040510000}"/>
    <cellStyle name="Normal 6 2 9 3 2 3" xfId="20687" xr:uid="{00000000-0005-0000-0000-000041510000}"/>
    <cellStyle name="Normal 6 2 9 3 3" xfId="20688" xr:uid="{00000000-0005-0000-0000-000042510000}"/>
    <cellStyle name="Normal 6 2 9 3 4" xfId="20689" xr:uid="{00000000-0005-0000-0000-000043510000}"/>
    <cellStyle name="Normal 6 2 9 4" xfId="20690" xr:uid="{00000000-0005-0000-0000-000044510000}"/>
    <cellStyle name="Normal 6 2 9 4 2" xfId="20691" xr:uid="{00000000-0005-0000-0000-000045510000}"/>
    <cellStyle name="Normal 6 2 9 4 2 2" xfId="20692" xr:uid="{00000000-0005-0000-0000-000046510000}"/>
    <cellStyle name="Normal 6 2 9 4 2 3" xfId="20693" xr:uid="{00000000-0005-0000-0000-000047510000}"/>
    <cellStyle name="Normal 6 2 9 4 3" xfId="20694" xr:uid="{00000000-0005-0000-0000-000048510000}"/>
    <cellStyle name="Normal 6 2 9 4 4" xfId="20695" xr:uid="{00000000-0005-0000-0000-000049510000}"/>
    <cellStyle name="Normal 6 2 9 5" xfId="20696" xr:uid="{00000000-0005-0000-0000-00004A510000}"/>
    <cellStyle name="Normal 6 2 9 5 2" xfId="20697" xr:uid="{00000000-0005-0000-0000-00004B510000}"/>
    <cellStyle name="Normal 6 2 9 5 2 2" xfId="20698" xr:uid="{00000000-0005-0000-0000-00004C510000}"/>
    <cellStyle name="Normal 6 2 9 5 2 3" xfId="20699" xr:uid="{00000000-0005-0000-0000-00004D510000}"/>
    <cellStyle name="Normal 6 2 9 5 3" xfId="20700" xr:uid="{00000000-0005-0000-0000-00004E510000}"/>
    <cellStyle name="Normal 6 2 9 5 4" xfId="20701" xr:uid="{00000000-0005-0000-0000-00004F510000}"/>
    <cellStyle name="Normal 6 2 9 6" xfId="20702" xr:uid="{00000000-0005-0000-0000-000050510000}"/>
    <cellStyle name="Normal 6 2 9 6 2" xfId="20703" xr:uid="{00000000-0005-0000-0000-000051510000}"/>
    <cellStyle name="Normal 6 2 9 6 3" xfId="20704" xr:uid="{00000000-0005-0000-0000-000052510000}"/>
    <cellStyle name="Normal 6 2 9 7" xfId="20705" xr:uid="{00000000-0005-0000-0000-000053510000}"/>
    <cellStyle name="Normal 6 2 9 8" xfId="20706" xr:uid="{00000000-0005-0000-0000-000054510000}"/>
    <cellStyle name="Normal 6 2 9 9" xfId="20707" xr:uid="{00000000-0005-0000-0000-000055510000}"/>
    <cellStyle name="Normal 6 20" xfId="20708" xr:uid="{00000000-0005-0000-0000-000056510000}"/>
    <cellStyle name="Normal 6 20 2" xfId="20709" xr:uid="{00000000-0005-0000-0000-000057510000}"/>
    <cellStyle name="Normal 6 20 2 2" xfId="20710" xr:uid="{00000000-0005-0000-0000-000058510000}"/>
    <cellStyle name="Normal 6 20 3" xfId="20711" xr:uid="{00000000-0005-0000-0000-000059510000}"/>
    <cellStyle name="Normal 6 20 4" xfId="20712" xr:uid="{00000000-0005-0000-0000-00005A510000}"/>
    <cellStyle name="Normal 6 21" xfId="20713" xr:uid="{00000000-0005-0000-0000-00005B510000}"/>
    <cellStyle name="Normal 6 21 2" xfId="20714" xr:uid="{00000000-0005-0000-0000-00005C510000}"/>
    <cellStyle name="Normal 6 21 3" xfId="20715" xr:uid="{00000000-0005-0000-0000-00005D510000}"/>
    <cellStyle name="Normal 6 22" xfId="20716" xr:uid="{00000000-0005-0000-0000-00005E510000}"/>
    <cellStyle name="Normal 6 23" xfId="20717" xr:uid="{00000000-0005-0000-0000-00005F510000}"/>
    <cellStyle name="Normal 6 24" xfId="20718" xr:uid="{00000000-0005-0000-0000-000060510000}"/>
    <cellStyle name="Normal 6 25" xfId="20719" xr:uid="{00000000-0005-0000-0000-000061510000}"/>
    <cellStyle name="Normal 6 26" xfId="43887" xr:uid="{00000000-0005-0000-0000-000062510000}"/>
    <cellStyle name="Normal 6 27" xfId="43899" xr:uid="{00000000-0005-0000-0000-000063510000}"/>
    <cellStyle name="Normal 6 3" xfId="20720" xr:uid="{00000000-0005-0000-0000-000064510000}"/>
    <cellStyle name="Normal 6 3 10" xfId="20721" xr:uid="{00000000-0005-0000-0000-000065510000}"/>
    <cellStyle name="Normal 6 3 10 2" xfId="20722" xr:uid="{00000000-0005-0000-0000-000066510000}"/>
    <cellStyle name="Normal 6 3 10 2 2" xfId="20723" xr:uid="{00000000-0005-0000-0000-000067510000}"/>
    <cellStyle name="Normal 6 3 10 2 2 2" xfId="20724" xr:uid="{00000000-0005-0000-0000-000068510000}"/>
    <cellStyle name="Normal 6 3 10 2 2 2 2" xfId="20725" xr:uid="{00000000-0005-0000-0000-000069510000}"/>
    <cellStyle name="Normal 6 3 10 2 2 2 3" xfId="20726" xr:uid="{00000000-0005-0000-0000-00006A510000}"/>
    <cellStyle name="Normal 6 3 10 2 2 3" xfId="20727" xr:uid="{00000000-0005-0000-0000-00006B510000}"/>
    <cellStyle name="Normal 6 3 10 2 2 4" xfId="20728" xr:uid="{00000000-0005-0000-0000-00006C510000}"/>
    <cellStyle name="Normal 6 3 10 2 3" xfId="20729" xr:uid="{00000000-0005-0000-0000-00006D510000}"/>
    <cellStyle name="Normal 6 3 10 2 3 2" xfId="20730" xr:uid="{00000000-0005-0000-0000-00006E510000}"/>
    <cellStyle name="Normal 6 3 10 2 3 2 2" xfId="20731" xr:uid="{00000000-0005-0000-0000-00006F510000}"/>
    <cellStyle name="Normal 6 3 10 2 3 2 3" xfId="20732" xr:uid="{00000000-0005-0000-0000-000070510000}"/>
    <cellStyle name="Normal 6 3 10 2 3 3" xfId="20733" xr:uid="{00000000-0005-0000-0000-000071510000}"/>
    <cellStyle name="Normal 6 3 10 2 3 4" xfId="20734" xr:uid="{00000000-0005-0000-0000-000072510000}"/>
    <cellStyle name="Normal 6 3 10 2 4" xfId="20735" xr:uid="{00000000-0005-0000-0000-000073510000}"/>
    <cellStyle name="Normal 6 3 10 2 4 2" xfId="20736" xr:uid="{00000000-0005-0000-0000-000074510000}"/>
    <cellStyle name="Normal 6 3 10 2 4 2 2" xfId="20737" xr:uid="{00000000-0005-0000-0000-000075510000}"/>
    <cellStyle name="Normal 6 3 10 2 4 2 3" xfId="20738" xr:uid="{00000000-0005-0000-0000-000076510000}"/>
    <cellStyle name="Normal 6 3 10 2 4 3" xfId="20739" xr:uid="{00000000-0005-0000-0000-000077510000}"/>
    <cellStyle name="Normal 6 3 10 2 4 4" xfId="20740" xr:uid="{00000000-0005-0000-0000-000078510000}"/>
    <cellStyle name="Normal 6 3 10 2 5" xfId="20741" xr:uid="{00000000-0005-0000-0000-000079510000}"/>
    <cellStyle name="Normal 6 3 10 2 5 2" xfId="20742" xr:uid="{00000000-0005-0000-0000-00007A510000}"/>
    <cellStyle name="Normal 6 3 10 2 5 3" xfId="20743" xr:uid="{00000000-0005-0000-0000-00007B510000}"/>
    <cellStyle name="Normal 6 3 10 2 6" xfId="20744" xr:uid="{00000000-0005-0000-0000-00007C510000}"/>
    <cellStyle name="Normal 6 3 10 2 7" xfId="20745" xr:uid="{00000000-0005-0000-0000-00007D510000}"/>
    <cellStyle name="Normal 6 3 10 3" xfId="20746" xr:uid="{00000000-0005-0000-0000-00007E510000}"/>
    <cellStyle name="Normal 6 3 10 3 2" xfId="20747" xr:uid="{00000000-0005-0000-0000-00007F510000}"/>
    <cellStyle name="Normal 6 3 10 3 2 2" xfId="20748" xr:uid="{00000000-0005-0000-0000-000080510000}"/>
    <cellStyle name="Normal 6 3 10 3 2 3" xfId="20749" xr:uid="{00000000-0005-0000-0000-000081510000}"/>
    <cellStyle name="Normal 6 3 10 3 3" xfId="20750" xr:uid="{00000000-0005-0000-0000-000082510000}"/>
    <cellStyle name="Normal 6 3 10 3 4" xfId="20751" xr:uid="{00000000-0005-0000-0000-000083510000}"/>
    <cellStyle name="Normal 6 3 10 4" xfId="20752" xr:uid="{00000000-0005-0000-0000-000084510000}"/>
    <cellStyle name="Normal 6 3 10 4 2" xfId="20753" xr:uid="{00000000-0005-0000-0000-000085510000}"/>
    <cellStyle name="Normal 6 3 10 4 2 2" xfId="20754" xr:uid="{00000000-0005-0000-0000-000086510000}"/>
    <cellStyle name="Normal 6 3 10 4 2 3" xfId="20755" xr:uid="{00000000-0005-0000-0000-000087510000}"/>
    <cellStyle name="Normal 6 3 10 4 3" xfId="20756" xr:uid="{00000000-0005-0000-0000-000088510000}"/>
    <cellStyle name="Normal 6 3 10 4 4" xfId="20757" xr:uid="{00000000-0005-0000-0000-000089510000}"/>
    <cellStyle name="Normal 6 3 10 5" xfId="20758" xr:uid="{00000000-0005-0000-0000-00008A510000}"/>
    <cellStyle name="Normal 6 3 10 5 2" xfId="20759" xr:uid="{00000000-0005-0000-0000-00008B510000}"/>
    <cellStyle name="Normal 6 3 10 5 2 2" xfId="20760" xr:uid="{00000000-0005-0000-0000-00008C510000}"/>
    <cellStyle name="Normal 6 3 10 5 2 3" xfId="20761" xr:uid="{00000000-0005-0000-0000-00008D510000}"/>
    <cellStyle name="Normal 6 3 10 5 3" xfId="20762" xr:uid="{00000000-0005-0000-0000-00008E510000}"/>
    <cellStyle name="Normal 6 3 10 5 4" xfId="20763" xr:uid="{00000000-0005-0000-0000-00008F510000}"/>
    <cellStyle name="Normal 6 3 10 6" xfId="20764" xr:uid="{00000000-0005-0000-0000-000090510000}"/>
    <cellStyle name="Normal 6 3 10 6 2" xfId="20765" xr:uid="{00000000-0005-0000-0000-000091510000}"/>
    <cellStyle name="Normal 6 3 10 6 3" xfId="20766" xr:uid="{00000000-0005-0000-0000-000092510000}"/>
    <cellStyle name="Normal 6 3 10 7" xfId="20767" xr:uid="{00000000-0005-0000-0000-000093510000}"/>
    <cellStyle name="Normal 6 3 10 8" xfId="20768" xr:uid="{00000000-0005-0000-0000-000094510000}"/>
    <cellStyle name="Normal 6 3 10 9" xfId="20769" xr:uid="{00000000-0005-0000-0000-000095510000}"/>
    <cellStyle name="Normal 6 3 11" xfId="20770" xr:uid="{00000000-0005-0000-0000-000096510000}"/>
    <cellStyle name="Normal 6 3 11 2" xfId="20771" xr:uid="{00000000-0005-0000-0000-000097510000}"/>
    <cellStyle name="Normal 6 3 11 2 2" xfId="20772" xr:uid="{00000000-0005-0000-0000-000098510000}"/>
    <cellStyle name="Normal 6 3 11 2 2 2" xfId="20773" xr:uid="{00000000-0005-0000-0000-000099510000}"/>
    <cellStyle name="Normal 6 3 11 2 2 2 2" xfId="20774" xr:uid="{00000000-0005-0000-0000-00009A510000}"/>
    <cellStyle name="Normal 6 3 11 2 2 2 3" xfId="20775" xr:uid="{00000000-0005-0000-0000-00009B510000}"/>
    <cellStyle name="Normal 6 3 11 2 2 3" xfId="20776" xr:uid="{00000000-0005-0000-0000-00009C510000}"/>
    <cellStyle name="Normal 6 3 11 2 2 4" xfId="20777" xr:uid="{00000000-0005-0000-0000-00009D510000}"/>
    <cellStyle name="Normal 6 3 11 2 3" xfId="20778" xr:uid="{00000000-0005-0000-0000-00009E510000}"/>
    <cellStyle name="Normal 6 3 11 2 3 2" xfId="20779" xr:uid="{00000000-0005-0000-0000-00009F510000}"/>
    <cellStyle name="Normal 6 3 11 2 3 2 2" xfId="20780" xr:uid="{00000000-0005-0000-0000-0000A0510000}"/>
    <cellStyle name="Normal 6 3 11 2 3 2 3" xfId="20781" xr:uid="{00000000-0005-0000-0000-0000A1510000}"/>
    <cellStyle name="Normal 6 3 11 2 3 3" xfId="20782" xr:uid="{00000000-0005-0000-0000-0000A2510000}"/>
    <cellStyle name="Normal 6 3 11 2 3 4" xfId="20783" xr:uid="{00000000-0005-0000-0000-0000A3510000}"/>
    <cellStyle name="Normal 6 3 11 2 4" xfId="20784" xr:uid="{00000000-0005-0000-0000-0000A4510000}"/>
    <cellStyle name="Normal 6 3 11 2 4 2" xfId="20785" xr:uid="{00000000-0005-0000-0000-0000A5510000}"/>
    <cellStyle name="Normal 6 3 11 2 4 2 2" xfId="20786" xr:uid="{00000000-0005-0000-0000-0000A6510000}"/>
    <cellStyle name="Normal 6 3 11 2 4 2 3" xfId="20787" xr:uid="{00000000-0005-0000-0000-0000A7510000}"/>
    <cellStyle name="Normal 6 3 11 2 4 3" xfId="20788" xr:uid="{00000000-0005-0000-0000-0000A8510000}"/>
    <cellStyle name="Normal 6 3 11 2 4 4" xfId="20789" xr:uid="{00000000-0005-0000-0000-0000A9510000}"/>
    <cellStyle name="Normal 6 3 11 2 5" xfId="20790" xr:uid="{00000000-0005-0000-0000-0000AA510000}"/>
    <cellStyle name="Normal 6 3 11 2 5 2" xfId="20791" xr:uid="{00000000-0005-0000-0000-0000AB510000}"/>
    <cellStyle name="Normal 6 3 11 2 5 3" xfId="20792" xr:uid="{00000000-0005-0000-0000-0000AC510000}"/>
    <cellStyle name="Normal 6 3 11 2 6" xfId="20793" xr:uid="{00000000-0005-0000-0000-0000AD510000}"/>
    <cellStyle name="Normal 6 3 11 2 7" xfId="20794" xr:uid="{00000000-0005-0000-0000-0000AE510000}"/>
    <cellStyle name="Normal 6 3 11 3" xfId="20795" xr:uid="{00000000-0005-0000-0000-0000AF510000}"/>
    <cellStyle name="Normal 6 3 11 3 2" xfId="20796" xr:uid="{00000000-0005-0000-0000-0000B0510000}"/>
    <cellStyle name="Normal 6 3 11 3 2 2" xfId="20797" xr:uid="{00000000-0005-0000-0000-0000B1510000}"/>
    <cellStyle name="Normal 6 3 11 3 2 3" xfId="20798" xr:uid="{00000000-0005-0000-0000-0000B2510000}"/>
    <cellStyle name="Normal 6 3 11 3 3" xfId="20799" xr:uid="{00000000-0005-0000-0000-0000B3510000}"/>
    <cellStyle name="Normal 6 3 11 3 4" xfId="20800" xr:uid="{00000000-0005-0000-0000-0000B4510000}"/>
    <cellStyle name="Normal 6 3 11 4" xfId="20801" xr:uid="{00000000-0005-0000-0000-0000B5510000}"/>
    <cellStyle name="Normal 6 3 11 4 2" xfId="20802" xr:uid="{00000000-0005-0000-0000-0000B6510000}"/>
    <cellStyle name="Normal 6 3 11 4 2 2" xfId="20803" xr:uid="{00000000-0005-0000-0000-0000B7510000}"/>
    <cellStyle name="Normal 6 3 11 4 2 3" xfId="20804" xr:uid="{00000000-0005-0000-0000-0000B8510000}"/>
    <cellStyle name="Normal 6 3 11 4 3" xfId="20805" xr:uid="{00000000-0005-0000-0000-0000B9510000}"/>
    <cellStyle name="Normal 6 3 11 4 4" xfId="20806" xr:uid="{00000000-0005-0000-0000-0000BA510000}"/>
    <cellStyle name="Normal 6 3 11 5" xfId="20807" xr:uid="{00000000-0005-0000-0000-0000BB510000}"/>
    <cellStyle name="Normal 6 3 11 5 2" xfId="20808" xr:uid="{00000000-0005-0000-0000-0000BC510000}"/>
    <cellStyle name="Normal 6 3 11 5 2 2" xfId="20809" xr:uid="{00000000-0005-0000-0000-0000BD510000}"/>
    <cellStyle name="Normal 6 3 11 5 2 3" xfId="20810" xr:uid="{00000000-0005-0000-0000-0000BE510000}"/>
    <cellStyle name="Normal 6 3 11 5 3" xfId="20811" xr:uid="{00000000-0005-0000-0000-0000BF510000}"/>
    <cellStyle name="Normal 6 3 11 5 4" xfId="20812" xr:uid="{00000000-0005-0000-0000-0000C0510000}"/>
    <cellStyle name="Normal 6 3 11 6" xfId="20813" xr:uid="{00000000-0005-0000-0000-0000C1510000}"/>
    <cellStyle name="Normal 6 3 11 6 2" xfId="20814" xr:uid="{00000000-0005-0000-0000-0000C2510000}"/>
    <cellStyle name="Normal 6 3 11 6 3" xfId="20815" xr:uid="{00000000-0005-0000-0000-0000C3510000}"/>
    <cellStyle name="Normal 6 3 11 7" xfId="20816" xr:uid="{00000000-0005-0000-0000-0000C4510000}"/>
    <cellStyle name="Normal 6 3 11 8" xfId="20817" xr:uid="{00000000-0005-0000-0000-0000C5510000}"/>
    <cellStyle name="Normal 6 3 11 9" xfId="20818" xr:uid="{00000000-0005-0000-0000-0000C6510000}"/>
    <cellStyle name="Normal 6 3 12" xfId="20819" xr:uid="{00000000-0005-0000-0000-0000C7510000}"/>
    <cellStyle name="Normal 6 3 12 2" xfId="20820" xr:uid="{00000000-0005-0000-0000-0000C8510000}"/>
    <cellStyle name="Normal 6 3 12 2 2" xfId="20821" xr:uid="{00000000-0005-0000-0000-0000C9510000}"/>
    <cellStyle name="Normal 6 3 12 2 2 2" xfId="20822" xr:uid="{00000000-0005-0000-0000-0000CA510000}"/>
    <cellStyle name="Normal 6 3 12 2 2 3" xfId="20823" xr:uid="{00000000-0005-0000-0000-0000CB510000}"/>
    <cellStyle name="Normal 6 3 12 2 3" xfId="20824" xr:uid="{00000000-0005-0000-0000-0000CC510000}"/>
    <cellStyle name="Normal 6 3 12 2 4" xfId="20825" xr:uid="{00000000-0005-0000-0000-0000CD510000}"/>
    <cellStyle name="Normal 6 3 12 3" xfId="20826" xr:uid="{00000000-0005-0000-0000-0000CE510000}"/>
    <cellStyle name="Normal 6 3 12 3 2" xfId="20827" xr:uid="{00000000-0005-0000-0000-0000CF510000}"/>
    <cellStyle name="Normal 6 3 12 3 2 2" xfId="20828" xr:uid="{00000000-0005-0000-0000-0000D0510000}"/>
    <cellStyle name="Normal 6 3 12 3 2 3" xfId="20829" xr:uid="{00000000-0005-0000-0000-0000D1510000}"/>
    <cellStyle name="Normal 6 3 12 3 3" xfId="20830" xr:uid="{00000000-0005-0000-0000-0000D2510000}"/>
    <cellStyle name="Normal 6 3 12 3 4" xfId="20831" xr:uid="{00000000-0005-0000-0000-0000D3510000}"/>
    <cellStyle name="Normal 6 3 12 4" xfId="20832" xr:uid="{00000000-0005-0000-0000-0000D4510000}"/>
    <cellStyle name="Normal 6 3 12 4 2" xfId="20833" xr:uid="{00000000-0005-0000-0000-0000D5510000}"/>
    <cellStyle name="Normal 6 3 12 4 2 2" xfId="20834" xr:uid="{00000000-0005-0000-0000-0000D6510000}"/>
    <cellStyle name="Normal 6 3 12 4 2 3" xfId="20835" xr:uid="{00000000-0005-0000-0000-0000D7510000}"/>
    <cellStyle name="Normal 6 3 12 4 3" xfId="20836" xr:uid="{00000000-0005-0000-0000-0000D8510000}"/>
    <cellStyle name="Normal 6 3 12 4 4" xfId="20837" xr:uid="{00000000-0005-0000-0000-0000D9510000}"/>
    <cellStyle name="Normal 6 3 12 5" xfId="20838" xr:uid="{00000000-0005-0000-0000-0000DA510000}"/>
    <cellStyle name="Normal 6 3 12 5 2" xfId="20839" xr:uid="{00000000-0005-0000-0000-0000DB510000}"/>
    <cellStyle name="Normal 6 3 12 5 3" xfId="20840" xr:uid="{00000000-0005-0000-0000-0000DC510000}"/>
    <cellStyle name="Normal 6 3 12 6" xfId="20841" xr:uid="{00000000-0005-0000-0000-0000DD510000}"/>
    <cellStyle name="Normal 6 3 12 7" xfId="20842" xr:uid="{00000000-0005-0000-0000-0000DE510000}"/>
    <cellStyle name="Normal 6 3 12 8" xfId="20843" xr:uid="{00000000-0005-0000-0000-0000DF510000}"/>
    <cellStyle name="Normal 6 3 13" xfId="20844" xr:uid="{00000000-0005-0000-0000-0000E0510000}"/>
    <cellStyle name="Normal 6 3 13 2" xfId="20845" xr:uid="{00000000-0005-0000-0000-0000E1510000}"/>
    <cellStyle name="Normal 6 3 13 2 2" xfId="20846" xr:uid="{00000000-0005-0000-0000-0000E2510000}"/>
    <cellStyle name="Normal 6 3 13 2 3" xfId="20847" xr:uid="{00000000-0005-0000-0000-0000E3510000}"/>
    <cellStyle name="Normal 6 3 13 3" xfId="20848" xr:uid="{00000000-0005-0000-0000-0000E4510000}"/>
    <cellStyle name="Normal 6 3 13 4" xfId="20849" xr:uid="{00000000-0005-0000-0000-0000E5510000}"/>
    <cellStyle name="Normal 6 3 14" xfId="20850" xr:uid="{00000000-0005-0000-0000-0000E6510000}"/>
    <cellStyle name="Normal 6 3 14 2" xfId="20851" xr:uid="{00000000-0005-0000-0000-0000E7510000}"/>
    <cellStyle name="Normal 6 3 14 2 2" xfId="20852" xr:uid="{00000000-0005-0000-0000-0000E8510000}"/>
    <cellStyle name="Normal 6 3 14 2 3" xfId="20853" xr:uid="{00000000-0005-0000-0000-0000E9510000}"/>
    <cellStyle name="Normal 6 3 14 3" xfId="20854" xr:uid="{00000000-0005-0000-0000-0000EA510000}"/>
    <cellStyle name="Normal 6 3 14 4" xfId="20855" xr:uid="{00000000-0005-0000-0000-0000EB510000}"/>
    <cellStyle name="Normal 6 3 15" xfId="20856" xr:uid="{00000000-0005-0000-0000-0000EC510000}"/>
    <cellStyle name="Normal 6 3 15 2" xfId="20857" xr:uid="{00000000-0005-0000-0000-0000ED510000}"/>
    <cellStyle name="Normal 6 3 15 2 2" xfId="20858" xr:uid="{00000000-0005-0000-0000-0000EE510000}"/>
    <cellStyle name="Normal 6 3 15 2 3" xfId="20859" xr:uid="{00000000-0005-0000-0000-0000EF510000}"/>
    <cellStyle name="Normal 6 3 15 3" xfId="20860" xr:uid="{00000000-0005-0000-0000-0000F0510000}"/>
    <cellStyle name="Normal 6 3 15 4" xfId="20861" xr:uid="{00000000-0005-0000-0000-0000F1510000}"/>
    <cellStyle name="Normal 6 3 16" xfId="20862" xr:uid="{00000000-0005-0000-0000-0000F2510000}"/>
    <cellStyle name="Normal 6 3 16 2" xfId="20863" xr:uid="{00000000-0005-0000-0000-0000F3510000}"/>
    <cellStyle name="Normal 6 3 16 3" xfId="20864" xr:uid="{00000000-0005-0000-0000-0000F4510000}"/>
    <cellStyle name="Normal 6 3 17" xfId="20865" xr:uid="{00000000-0005-0000-0000-0000F5510000}"/>
    <cellStyle name="Normal 6 3 18" xfId="20866" xr:uid="{00000000-0005-0000-0000-0000F6510000}"/>
    <cellStyle name="Normal 6 3 19" xfId="20867" xr:uid="{00000000-0005-0000-0000-0000F7510000}"/>
    <cellStyle name="Normal 6 3 2" xfId="20868" xr:uid="{00000000-0005-0000-0000-0000F8510000}"/>
    <cellStyle name="Normal 6 3 2 2" xfId="20869" xr:uid="{00000000-0005-0000-0000-0000F9510000}"/>
    <cellStyle name="Normal 6 3 2 2 2" xfId="20870" xr:uid="{00000000-0005-0000-0000-0000FA510000}"/>
    <cellStyle name="Normal 6 3 2 2 3" xfId="20871" xr:uid="{00000000-0005-0000-0000-0000FB510000}"/>
    <cellStyle name="Normal 6 3 2 3" xfId="20872" xr:uid="{00000000-0005-0000-0000-0000FC510000}"/>
    <cellStyle name="Normal 6 3 2 4" xfId="20873" xr:uid="{00000000-0005-0000-0000-0000FD510000}"/>
    <cellStyle name="Normal 6 3 20" xfId="20874" xr:uid="{00000000-0005-0000-0000-0000FE510000}"/>
    <cellStyle name="Normal 6 3 21" xfId="20875" xr:uid="{00000000-0005-0000-0000-0000FF510000}"/>
    <cellStyle name="Normal 6 3 22" xfId="20876" xr:uid="{00000000-0005-0000-0000-000000520000}"/>
    <cellStyle name="Normal 6 3 23" xfId="20877" xr:uid="{00000000-0005-0000-0000-000001520000}"/>
    <cellStyle name="Normal 6 3 24" xfId="20878" xr:uid="{00000000-0005-0000-0000-000002520000}"/>
    <cellStyle name="Normal 6 3 25" xfId="44001" xr:uid="{00000000-0005-0000-0000-000003520000}"/>
    <cellStyle name="Normal 6 3 3" xfId="20879" xr:uid="{00000000-0005-0000-0000-000004520000}"/>
    <cellStyle name="Normal 6 3 3 10" xfId="20880" xr:uid="{00000000-0005-0000-0000-000005520000}"/>
    <cellStyle name="Normal 6 3 3 11" xfId="20881" xr:uid="{00000000-0005-0000-0000-000006520000}"/>
    <cellStyle name="Normal 6 3 3 2" xfId="20882" xr:uid="{00000000-0005-0000-0000-000007520000}"/>
    <cellStyle name="Normal 6 3 3 2 10" xfId="20883" xr:uid="{00000000-0005-0000-0000-000008520000}"/>
    <cellStyle name="Normal 6 3 3 2 2" xfId="20884" xr:uid="{00000000-0005-0000-0000-000009520000}"/>
    <cellStyle name="Normal 6 3 3 2 2 2" xfId="20885" xr:uid="{00000000-0005-0000-0000-00000A520000}"/>
    <cellStyle name="Normal 6 3 3 2 2 2 2" xfId="20886" xr:uid="{00000000-0005-0000-0000-00000B520000}"/>
    <cellStyle name="Normal 6 3 3 2 2 2 2 2" xfId="20887" xr:uid="{00000000-0005-0000-0000-00000C520000}"/>
    <cellStyle name="Normal 6 3 3 2 2 2 2 2 2" xfId="20888" xr:uid="{00000000-0005-0000-0000-00000D520000}"/>
    <cellStyle name="Normal 6 3 3 2 2 2 2 2 3" xfId="20889" xr:uid="{00000000-0005-0000-0000-00000E520000}"/>
    <cellStyle name="Normal 6 3 3 2 2 2 2 3" xfId="20890" xr:uid="{00000000-0005-0000-0000-00000F520000}"/>
    <cellStyle name="Normal 6 3 3 2 2 2 2 4" xfId="20891" xr:uid="{00000000-0005-0000-0000-000010520000}"/>
    <cellStyle name="Normal 6 3 3 2 2 2 3" xfId="20892" xr:uid="{00000000-0005-0000-0000-000011520000}"/>
    <cellStyle name="Normal 6 3 3 2 2 2 3 2" xfId="20893" xr:uid="{00000000-0005-0000-0000-000012520000}"/>
    <cellStyle name="Normal 6 3 3 2 2 2 3 2 2" xfId="20894" xr:uid="{00000000-0005-0000-0000-000013520000}"/>
    <cellStyle name="Normal 6 3 3 2 2 2 3 2 3" xfId="20895" xr:uid="{00000000-0005-0000-0000-000014520000}"/>
    <cellStyle name="Normal 6 3 3 2 2 2 3 3" xfId="20896" xr:uid="{00000000-0005-0000-0000-000015520000}"/>
    <cellStyle name="Normal 6 3 3 2 2 2 3 4" xfId="20897" xr:uid="{00000000-0005-0000-0000-000016520000}"/>
    <cellStyle name="Normal 6 3 3 2 2 2 4" xfId="20898" xr:uid="{00000000-0005-0000-0000-000017520000}"/>
    <cellStyle name="Normal 6 3 3 2 2 2 4 2" xfId="20899" xr:uid="{00000000-0005-0000-0000-000018520000}"/>
    <cellStyle name="Normal 6 3 3 2 2 2 4 2 2" xfId="20900" xr:uid="{00000000-0005-0000-0000-000019520000}"/>
    <cellStyle name="Normal 6 3 3 2 2 2 4 2 3" xfId="20901" xr:uid="{00000000-0005-0000-0000-00001A520000}"/>
    <cellStyle name="Normal 6 3 3 2 2 2 4 3" xfId="20902" xr:uid="{00000000-0005-0000-0000-00001B520000}"/>
    <cellStyle name="Normal 6 3 3 2 2 2 4 4" xfId="20903" xr:uid="{00000000-0005-0000-0000-00001C520000}"/>
    <cellStyle name="Normal 6 3 3 2 2 2 5" xfId="20904" xr:uid="{00000000-0005-0000-0000-00001D520000}"/>
    <cellStyle name="Normal 6 3 3 2 2 2 5 2" xfId="20905" xr:uid="{00000000-0005-0000-0000-00001E520000}"/>
    <cellStyle name="Normal 6 3 3 2 2 2 5 3" xfId="20906" xr:uid="{00000000-0005-0000-0000-00001F520000}"/>
    <cellStyle name="Normal 6 3 3 2 2 2 6" xfId="20907" xr:uid="{00000000-0005-0000-0000-000020520000}"/>
    <cellStyle name="Normal 6 3 3 2 2 2 7" xfId="20908" xr:uid="{00000000-0005-0000-0000-000021520000}"/>
    <cellStyle name="Normal 6 3 3 2 2 3" xfId="20909" xr:uid="{00000000-0005-0000-0000-000022520000}"/>
    <cellStyle name="Normal 6 3 3 2 2 3 2" xfId="20910" xr:uid="{00000000-0005-0000-0000-000023520000}"/>
    <cellStyle name="Normal 6 3 3 2 2 3 2 2" xfId="20911" xr:uid="{00000000-0005-0000-0000-000024520000}"/>
    <cellStyle name="Normal 6 3 3 2 2 3 2 3" xfId="20912" xr:uid="{00000000-0005-0000-0000-000025520000}"/>
    <cellStyle name="Normal 6 3 3 2 2 3 3" xfId="20913" xr:uid="{00000000-0005-0000-0000-000026520000}"/>
    <cellStyle name="Normal 6 3 3 2 2 3 4" xfId="20914" xr:uid="{00000000-0005-0000-0000-000027520000}"/>
    <cellStyle name="Normal 6 3 3 2 2 4" xfId="20915" xr:uid="{00000000-0005-0000-0000-000028520000}"/>
    <cellStyle name="Normal 6 3 3 2 2 4 2" xfId="20916" xr:uid="{00000000-0005-0000-0000-000029520000}"/>
    <cellStyle name="Normal 6 3 3 2 2 4 2 2" xfId="20917" xr:uid="{00000000-0005-0000-0000-00002A520000}"/>
    <cellStyle name="Normal 6 3 3 2 2 4 2 3" xfId="20918" xr:uid="{00000000-0005-0000-0000-00002B520000}"/>
    <cellStyle name="Normal 6 3 3 2 2 4 3" xfId="20919" xr:uid="{00000000-0005-0000-0000-00002C520000}"/>
    <cellStyle name="Normal 6 3 3 2 2 4 4" xfId="20920" xr:uid="{00000000-0005-0000-0000-00002D520000}"/>
    <cellStyle name="Normal 6 3 3 2 2 5" xfId="20921" xr:uid="{00000000-0005-0000-0000-00002E520000}"/>
    <cellStyle name="Normal 6 3 3 2 2 5 2" xfId="20922" xr:uid="{00000000-0005-0000-0000-00002F520000}"/>
    <cellStyle name="Normal 6 3 3 2 2 5 2 2" xfId="20923" xr:uid="{00000000-0005-0000-0000-000030520000}"/>
    <cellStyle name="Normal 6 3 3 2 2 5 2 3" xfId="20924" xr:uid="{00000000-0005-0000-0000-000031520000}"/>
    <cellStyle name="Normal 6 3 3 2 2 5 3" xfId="20925" xr:uid="{00000000-0005-0000-0000-000032520000}"/>
    <cellStyle name="Normal 6 3 3 2 2 5 4" xfId="20926" xr:uid="{00000000-0005-0000-0000-000033520000}"/>
    <cellStyle name="Normal 6 3 3 2 2 6" xfId="20927" xr:uid="{00000000-0005-0000-0000-000034520000}"/>
    <cellStyle name="Normal 6 3 3 2 2 6 2" xfId="20928" xr:uid="{00000000-0005-0000-0000-000035520000}"/>
    <cellStyle name="Normal 6 3 3 2 2 6 3" xfId="20929" xr:uid="{00000000-0005-0000-0000-000036520000}"/>
    <cellStyle name="Normal 6 3 3 2 2 7" xfId="20930" xr:uid="{00000000-0005-0000-0000-000037520000}"/>
    <cellStyle name="Normal 6 3 3 2 2 8" xfId="20931" xr:uid="{00000000-0005-0000-0000-000038520000}"/>
    <cellStyle name="Normal 6 3 3 2 2 9" xfId="20932" xr:uid="{00000000-0005-0000-0000-000039520000}"/>
    <cellStyle name="Normal 6 3 3 2 3" xfId="20933" xr:uid="{00000000-0005-0000-0000-00003A520000}"/>
    <cellStyle name="Normal 6 3 3 2 3 2" xfId="20934" xr:uid="{00000000-0005-0000-0000-00003B520000}"/>
    <cellStyle name="Normal 6 3 3 2 3 2 2" xfId="20935" xr:uid="{00000000-0005-0000-0000-00003C520000}"/>
    <cellStyle name="Normal 6 3 3 2 3 2 2 2" xfId="20936" xr:uid="{00000000-0005-0000-0000-00003D520000}"/>
    <cellStyle name="Normal 6 3 3 2 3 2 2 3" xfId="20937" xr:uid="{00000000-0005-0000-0000-00003E520000}"/>
    <cellStyle name="Normal 6 3 3 2 3 2 3" xfId="20938" xr:uid="{00000000-0005-0000-0000-00003F520000}"/>
    <cellStyle name="Normal 6 3 3 2 3 2 4" xfId="20939" xr:uid="{00000000-0005-0000-0000-000040520000}"/>
    <cellStyle name="Normal 6 3 3 2 3 3" xfId="20940" xr:uid="{00000000-0005-0000-0000-000041520000}"/>
    <cellStyle name="Normal 6 3 3 2 3 3 2" xfId="20941" xr:uid="{00000000-0005-0000-0000-000042520000}"/>
    <cellStyle name="Normal 6 3 3 2 3 3 2 2" xfId="20942" xr:uid="{00000000-0005-0000-0000-000043520000}"/>
    <cellStyle name="Normal 6 3 3 2 3 3 2 3" xfId="20943" xr:uid="{00000000-0005-0000-0000-000044520000}"/>
    <cellStyle name="Normal 6 3 3 2 3 3 3" xfId="20944" xr:uid="{00000000-0005-0000-0000-000045520000}"/>
    <cellStyle name="Normal 6 3 3 2 3 3 4" xfId="20945" xr:uid="{00000000-0005-0000-0000-000046520000}"/>
    <cellStyle name="Normal 6 3 3 2 3 4" xfId="20946" xr:uid="{00000000-0005-0000-0000-000047520000}"/>
    <cellStyle name="Normal 6 3 3 2 3 4 2" xfId="20947" xr:uid="{00000000-0005-0000-0000-000048520000}"/>
    <cellStyle name="Normal 6 3 3 2 3 4 2 2" xfId="20948" xr:uid="{00000000-0005-0000-0000-000049520000}"/>
    <cellStyle name="Normal 6 3 3 2 3 4 2 3" xfId="20949" xr:uid="{00000000-0005-0000-0000-00004A520000}"/>
    <cellStyle name="Normal 6 3 3 2 3 4 3" xfId="20950" xr:uid="{00000000-0005-0000-0000-00004B520000}"/>
    <cellStyle name="Normal 6 3 3 2 3 4 4" xfId="20951" xr:uid="{00000000-0005-0000-0000-00004C520000}"/>
    <cellStyle name="Normal 6 3 3 2 3 5" xfId="20952" xr:uid="{00000000-0005-0000-0000-00004D520000}"/>
    <cellStyle name="Normal 6 3 3 2 3 5 2" xfId="20953" xr:uid="{00000000-0005-0000-0000-00004E520000}"/>
    <cellStyle name="Normal 6 3 3 2 3 5 3" xfId="20954" xr:uid="{00000000-0005-0000-0000-00004F520000}"/>
    <cellStyle name="Normal 6 3 3 2 3 6" xfId="20955" xr:uid="{00000000-0005-0000-0000-000050520000}"/>
    <cellStyle name="Normal 6 3 3 2 3 7" xfId="20956" xr:uid="{00000000-0005-0000-0000-000051520000}"/>
    <cellStyle name="Normal 6 3 3 2 4" xfId="20957" xr:uid="{00000000-0005-0000-0000-000052520000}"/>
    <cellStyle name="Normal 6 3 3 2 4 2" xfId="20958" xr:uid="{00000000-0005-0000-0000-000053520000}"/>
    <cellStyle name="Normal 6 3 3 2 4 2 2" xfId="20959" xr:uid="{00000000-0005-0000-0000-000054520000}"/>
    <cellStyle name="Normal 6 3 3 2 4 2 3" xfId="20960" xr:uid="{00000000-0005-0000-0000-000055520000}"/>
    <cellStyle name="Normal 6 3 3 2 4 3" xfId="20961" xr:uid="{00000000-0005-0000-0000-000056520000}"/>
    <cellStyle name="Normal 6 3 3 2 4 4" xfId="20962" xr:uid="{00000000-0005-0000-0000-000057520000}"/>
    <cellStyle name="Normal 6 3 3 2 5" xfId="20963" xr:uid="{00000000-0005-0000-0000-000058520000}"/>
    <cellStyle name="Normal 6 3 3 2 5 2" xfId="20964" xr:uid="{00000000-0005-0000-0000-000059520000}"/>
    <cellStyle name="Normal 6 3 3 2 5 2 2" xfId="20965" xr:uid="{00000000-0005-0000-0000-00005A520000}"/>
    <cellStyle name="Normal 6 3 3 2 5 2 3" xfId="20966" xr:uid="{00000000-0005-0000-0000-00005B520000}"/>
    <cellStyle name="Normal 6 3 3 2 5 3" xfId="20967" xr:uid="{00000000-0005-0000-0000-00005C520000}"/>
    <cellStyle name="Normal 6 3 3 2 5 4" xfId="20968" xr:uid="{00000000-0005-0000-0000-00005D520000}"/>
    <cellStyle name="Normal 6 3 3 2 6" xfId="20969" xr:uid="{00000000-0005-0000-0000-00005E520000}"/>
    <cellStyle name="Normal 6 3 3 2 6 2" xfId="20970" xr:uid="{00000000-0005-0000-0000-00005F520000}"/>
    <cellStyle name="Normal 6 3 3 2 6 2 2" xfId="20971" xr:uid="{00000000-0005-0000-0000-000060520000}"/>
    <cellStyle name="Normal 6 3 3 2 6 2 3" xfId="20972" xr:uid="{00000000-0005-0000-0000-000061520000}"/>
    <cellStyle name="Normal 6 3 3 2 6 3" xfId="20973" xr:uid="{00000000-0005-0000-0000-000062520000}"/>
    <cellStyle name="Normal 6 3 3 2 6 4" xfId="20974" xr:uid="{00000000-0005-0000-0000-000063520000}"/>
    <cellStyle name="Normal 6 3 3 2 7" xfId="20975" xr:uid="{00000000-0005-0000-0000-000064520000}"/>
    <cellStyle name="Normal 6 3 3 2 7 2" xfId="20976" xr:uid="{00000000-0005-0000-0000-000065520000}"/>
    <cellStyle name="Normal 6 3 3 2 7 3" xfId="20977" xr:uid="{00000000-0005-0000-0000-000066520000}"/>
    <cellStyle name="Normal 6 3 3 2 8" xfId="20978" xr:uid="{00000000-0005-0000-0000-000067520000}"/>
    <cellStyle name="Normal 6 3 3 2 9" xfId="20979" xr:uid="{00000000-0005-0000-0000-000068520000}"/>
    <cellStyle name="Normal 6 3 3 3" xfId="20980" xr:uid="{00000000-0005-0000-0000-000069520000}"/>
    <cellStyle name="Normal 6 3 3 3 2" xfId="20981" xr:uid="{00000000-0005-0000-0000-00006A520000}"/>
    <cellStyle name="Normal 6 3 3 3 2 2" xfId="20982" xr:uid="{00000000-0005-0000-0000-00006B520000}"/>
    <cellStyle name="Normal 6 3 3 3 2 2 2" xfId="20983" xr:uid="{00000000-0005-0000-0000-00006C520000}"/>
    <cellStyle name="Normal 6 3 3 3 2 2 2 2" xfId="20984" xr:uid="{00000000-0005-0000-0000-00006D520000}"/>
    <cellStyle name="Normal 6 3 3 3 2 2 2 3" xfId="20985" xr:uid="{00000000-0005-0000-0000-00006E520000}"/>
    <cellStyle name="Normal 6 3 3 3 2 2 3" xfId="20986" xr:uid="{00000000-0005-0000-0000-00006F520000}"/>
    <cellStyle name="Normal 6 3 3 3 2 2 4" xfId="20987" xr:uid="{00000000-0005-0000-0000-000070520000}"/>
    <cellStyle name="Normal 6 3 3 3 2 3" xfId="20988" xr:uid="{00000000-0005-0000-0000-000071520000}"/>
    <cellStyle name="Normal 6 3 3 3 2 3 2" xfId="20989" xr:uid="{00000000-0005-0000-0000-000072520000}"/>
    <cellStyle name="Normal 6 3 3 3 2 3 2 2" xfId="20990" xr:uid="{00000000-0005-0000-0000-000073520000}"/>
    <cellStyle name="Normal 6 3 3 3 2 3 2 3" xfId="20991" xr:uid="{00000000-0005-0000-0000-000074520000}"/>
    <cellStyle name="Normal 6 3 3 3 2 3 3" xfId="20992" xr:uid="{00000000-0005-0000-0000-000075520000}"/>
    <cellStyle name="Normal 6 3 3 3 2 3 4" xfId="20993" xr:uid="{00000000-0005-0000-0000-000076520000}"/>
    <cellStyle name="Normal 6 3 3 3 2 4" xfId="20994" xr:uid="{00000000-0005-0000-0000-000077520000}"/>
    <cellStyle name="Normal 6 3 3 3 2 4 2" xfId="20995" xr:uid="{00000000-0005-0000-0000-000078520000}"/>
    <cellStyle name="Normal 6 3 3 3 2 4 2 2" xfId="20996" xr:uid="{00000000-0005-0000-0000-000079520000}"/>
    <cellStyle name="Normal 6 3 3 3 2 4 2 3" xfId="20997" xr:uid="{00000000-0005-0000-0000-00007A520000}"/>
    <cellStyle name="Normal 6 3 3 3 2 4 3" xfId="20998" xr:uid="{00000000-0005-0000-0000-00007B520000}"/>
    <cellStyle name="Normal 6 3 3 3 2 4 4" xfId="20999" xr:uid="{00000000-0005-0000-0000-00007C520000}"/>
    <cellStyle name="Normal 6 3 3 3 2 5" xfId="21000" xr:uid="{00000000-0005-0000-0000-00007D520000}"/>
    <cellStyle name="Normal 6 3 3 3 2 5 2" xfId="21001" xr:uid="{00000000-0005-0000-0000-00007E520000}"/>
    <cellStyle name="Normal 6 3 3 3 2 5 3" xfId="21002" xr:uid="{00000000-0005-0000-0000-00007F520000}"/>
    <cellStyle name="Normal 6 3 3 3 2 6" xfId="21003" xr:uid="{00000000-0005-0000-0000-000080520000}"/>
    <cellStyle name="Normal 6 3 3 3 2 7" xfId="21004" xr:uid="{00000000-0005-0000-0000-000081520000}"/>
    <cellStyle name="Normal 6 3 3 3 3" xfId="21005" xr:uid="{00000000-0005-0000-0000-000082520000}"/>
    <cellStyle name="Normal 6 3 3 3 3 2" xfId="21006" xr:uid="{00000000-0005-0000-0000-000083520000}"/>
    <cellStyle name="Normal 6 3 3 3 3 2 2" xfId="21007" xr:uid="{00000000-0005-0000-0000-000084520000}"/>
    <cellStyle name="Normal 6 3 3 3 3 2 3" xfId="21008" xr:uid="{00000000-0005-0000-0000-000085520000}"/>
    <cellStyle name="Normal 6 3 3 3 3 3" xfId="21009" xr:uid="{00000000-0005-0000-0000-000086520000}"/>
    <cellStyle name="Normal 6 3 3 3 3 4" xfId="21010" xr:uid="{00000000-0005-0000-0000-000087520000}"/>
    <cellStyle name="Normal 6 3 3 3 4" xfId="21011" xr:uid="{00000000-0005-0000-0000-000088520000}"/>
    <cellStyle name="Normal 6 3 3 3 4 2" xfId="21012" xr:uid="{00000000-0005-0000-0000-000089520000}"/>
    <cellStyle name="Normal 6 3 3 3 4 2 2" xfId="21013" xr:uid="{00000000-0005-0000-0000-00008A520000}"/>
    <cellStyle name="Normal 6 3 3 3 4 2 3" xfId="21014" xr:uid="{00000000-0005-0000-0000-00008B520000}"/>
    <cellStyle name="Normal 6 3 3 3 4 3" xfId="21015" xr:uid="{00000000-0005-0000-0000-00008C520000}"/>
    <cellStyle name="Normal 6 3 3 3 4 4" xfId="21016" xr:uid="{00000000-0005-0000-0000-00008D520000}"/>
    <cellStyle name="Normal 6 3 3 3 5" xfId="21017" xr:uid="{00000000-0005-0000-0000-00008E520000}"/>
    <cellStyle name="Normal 6 3 3 3 5 2" xfId="21018" xr:uid="{00000000-0005-0000-0000-00008F520000}"/>
    <cellStyle name="Normal 6 3 3 3 5 2 2" xfId="21019" xr:uid="{00000000-0005-0000-0000-000090520000}"/>
    <cellStyle name="Normal 6 3 3 3 5 2 3" xfId="21020" xr:uid="{00000000-0005-0000-0000-000091520000}"/>
    <cellStyle name="Normal 6 3 3 3 5 3" xfId="21021" xr:uid="{00000000-0005-0000-0000-000092520000}"/>
    <cellStyle name="Normal 6 3 3 3 5 4" xfId="21022" xr:uid="{00000000-0005-0000-0000-000093520000}"/>
    <cellStyle name="Normal 6 3 3 3 6" xfId="21023" xr:uid="{00000000-0005-0000-0000-000094520000}"/>
    <cellStyle name="Normal 6 3 3 3 6 2" xfId="21024" xr:uid="{00000000-0005-0000-0000-000095520000}"/>
    <cellStyle name="Normal 6 3 3 3 6 3" xfId="21025" xr:uid="{00000000-0005-0000-0000-000096520000}"/>
    <cellStyle name="Normal 6 3 3 3 7" xfId="21026" xr:uid="{00000000-0005-0000-0000-000097520000}"/>
    <cellStyle name="Normal 6 3 3 3 8" xfId="21027" xr:uid="{00000000-0005-0000-0000-000098520000}"/>
    <cellStyle name="Normal 6 3 3 3 9" xfId="21028" xr:uid="{00000000-0005-0000-0000-000099520000}"/>
    <cellStyle name="Normal 6 3 3 4" xfId="21029" xr:uid="{00000000-0005-0000-0000-00009A520000}"/>
    <cellStyle name="Normal 6 3 3 4 2" xfId="21030" xr:uid="{00000000-0005-0000-0000-00009B520000}"/>
    <cellStyle name="Normal 6 3 3 4 2 2" xfId="21031" xr:uid="{00000000-0005-0000-0000-00009C520000}"/>
    <cellStyle name="Normal 6 3 3 4 2 2 2" xfId="21032" xr:uid="{00000000-0005-0000-0000-00009D520000}"/>
    <cellStyle name="Normal 6 3 3 4 2 2 3" xfId="21033" xr:uid="{00000000-0005-0000-0000-00009E520000}"/>
    <cellStyle name="Normal 6 3 3 4 2 3" xfId="21034" xr:uid="{00000000-0005-0000-0000-00009F520000}"/>
    <cellStyle name="Normal 6 3 3 4 2 4" xfId="21035" xr:uid="{00000000-0005-0000-0000-0000A0520000}"/>
    <cellStyle name="Normal 6 3 3 4 3" xfId="21036" xr:uid="{00000000-0005-0000-0000-0000A1520000}"/>
    <cellStyle name="Normal 6 3 3 4 3 2" xfId="21037" xr:uid="{00000000-0005-0000-0000-0000A2520000}"/>
    <cellStyle name="Normal 6 3 3 4 3 2 2" xfId="21038" xr:uid="{00000000-0005-0000-0000-0000A3520000}"/>
    <cellStyle name="Normal 6 3 3 4 3 2 3" xfId="21039" xr:uid="{00000000-0005-0000-0000-0000A4520000}"/>
    <cellStyle name="Normal 6 3 3 4 3 3" xfId="21040" xr:uid="{00000000-0005-0000-0000-0000A5520000}"/>
    <cellStyle name="Normal 6 3 3 4 3 4" xfId="21041" xr:uid="{00000000-0005-0000-0000-0000A6520000}"/>
    <cellStyle name="Normal 6 3 3 4 4" xfId="21042" xr:uid="{00000000-0005-0000-0000-0000A7520000}"/>
    <cellStyle name="Normal 6 3 3 4 4 2" xfId="21043" xr:uid="{00000000-0005-0000-0000-0000A8520000}"/>
    <cellStyle name="Normal 6 3 3 4 4 2 2" xfId="21044" xr:uid="{00000000-0005-0000-0000-0000A9520000}"/>
    <cellStyle name="Normal 6 3 3 4 4 2 3" xfId="21045" xr:uid="{00000000-0005-0000-0000-0000AA520000}"/>
    <cellStyle name="Normal 6 3 3 4 4 3" xfId="21046" xr:uid="{00000000-0005-0000-0000-0000AB520000}"/>
    <cellStyle name="Normal 6 3 3 4 4 4" xfId="21047" xr:uid="{00000000-0005-0000-0000-0000AC520000}"/>
    <cellStyle name="Normal 6 3 3 4 5" xfId="21048" xr:uid="{00000000-0005-0000-0000-0000AD520000}"/>
    <cellStyle name="Normal 6 3 3 4 5 2" xfId="21049" xr:uid="{00000000-0005-0000-0000-0000AE520000}"/>
    <cellStyle name="Normal 6 3 3 4 5 3" xfId="21050" xr:uid="{00000000-0005-0000-0000-0000AF520000}"/>
    <cellStyle name="Normal 6 3 3 4 6" xfId="21051" xr:uid="{00000000-0005-0000-0000-0000B0520000}"/>
    <cellStyle name="Normal 6 3 3 4 7" xfId="21052" xr:uid="{00000000-0005-0000-0000-0000B1520000}"/>
    <cellStyle name="Normal 6 3 3 4 8" xfId="21053" xr:uid="{00000000-0005-0000-0000-0000B2520000}"/>
    <cellStyle name="Normal 6 3 3 5" xfId="21054" xr:uid="{00000000-0005-0000-0000-0000B3520000}"/>
    <cellStyle name="Normal 6 3 3 5 2" xfId="21055" xr:uid="{00000000-0005-0000-0000-0000B4520000}"/>
    <cellStyle name="Normal 6 3 3 5 2 2" xfId="21056" xr:uid="{00000000-0005-0000-0000-0000B5520000}"/>
    <cellStyle name="Normal 6 3 3 5 2 3" xfId="21057" xr:uid="{00000000-0005-0000-0000-0000B6520000}"/>
    <cellStyle name="Normal 6 3 3 5 3" xfId="21058" xr:uid="{00000000-0005-0000-0000-0000B7520000}"/>
    <cellStyle name="Normal 6 3 3 5 4" xfId="21059" xr:uid="{00000000-0005-0000-0000-0000B8520000}"/>
    <cellStyle name="Normal 6 3 3 6" xfId="21060" xr:uid="{00000000-0005-0000-0000-0000B9520000}"/>
    <cellStyle name="Normal 6 3 3 6 2" xfId="21061" xr:uid="{00000000-0005-0000-0000-0000BA520000}"/>
    <cellStyle name="Normal 6 3 3 6 2 2" xfId="21062" xr:uid="{00000000-0005-0000-0000-0000BB520000}"/>
    <cellStyle name="Normal 6 3 3 6 2 3" xfId="21063" xr:uid="{00000000-0005-0000-0000-0000BC520000}"/>
    <cellStyle name="Normal 6 3 3 6 3" xfId="21064" xr:uid="{00000000-0005-0000-0000-0000BD520000}"/>
    <cellStyle name="Normal 6 3 3 6 4" xfId="21065" xr:uid="{00000000-0005-0000-0000-0000BE520000}"/>
    <cellStyle name="Normal 6 3 3 7" xfId="21066" xr:uid="{00000000-0005-0000-0000-0000BF520000}"/>
    <cellStyle name="Normal 6 3 3 7 2" xfId="21067" xr:uid="{00000000-0005-0000-0000-0000C0520000}"/>
    <cellStyle name="Normal 6 3 3 7 2 2" xfId="21068" xr:uid="{00000000-0005-0000-0000-0000C1520000}"/>
    <cellStyle name="Normal 6 3 3 7 2 3" xfId="21069" xr:uid="{00000000-0005-0000-0000-0000C2520000}"/>
    <cellStyle name="Normal 6 3 3 7 3" xfId="21070" xr:uid="{00000000-0005-0000-0000-0000C3520000}"/>
    <cellStyle name="Normal 6 3 3 7 4" xfId="21071" xr:uid="{00000000-0005-0000-0000-0000C4520000}"/>
    <cellStyle name="Normal 6 3 3 8" xfId="21072" xr:uid="{00000000-0005-0000-0000-0000C5520000}"/>
    <cellStyle name="Normal 6 3 3 8 2" xfId="21073" xr:uid="{00000000-0005-0000-0000-0000C6520000}"/>
    <cellStyle name="Normal 6 3 3 8 3" xfId="21074" xr:uid="{00000000-0005-0000-0000-0000C7520000}"/>
    <cellStyle name="Normal 6 3 3 9" xfId="21075" xr:uid="{00000000-0005-0000-0000-0000C8520000}"/>
    <cellStyle name="Normal 6 3 4" xfId="21076" xr:uid="{00000000-0005-0000-0000-0000C9520000}"/>
    <cellStyle name="Normal 6 3 4 10" xfId="21077" xr:uid="{00000000-0005-0000-0000-0000CA520000}"/>
    <cellStyle name="Normal 6 3 4 2" xfId="21078" xr:uid="{00000000-0005-0000-0000-0000CB520000}"/>
    <cellStyle name="Normal 6 3 4 2 2" xfId="21079" xr:uid="{00000000-0005-0000-0000-0000CC520000}"/>
    <cellStyle name="Normal 6 3 4 2 2 2" xfId="21080" xr:uid="{00000000-0005-0000-0000-0000CD520000}"/>
    <cellStyle name="Normal 6 3 4 2 2 2 2" xfId="21081" xr:uid="{00000000-0005-0000-0000-0000CE520000}"/>
    <cellStyle name="Normal 6 3 4 2 2 2 2 2" xfId="21082" xr:uid="{00000000-0005-0000-0000-0000CF520000}"/>
    <cellStyle name="Normal 6 3 4 2 2 2 2 3" xfId="21083" xr:uid="{00000000-0005-0000-0000-0000D0520000}"/>
    <cellStyle name="Normal 6 3 4 2 2 2 3" xfId="21084" xr:uid="{00000000-0005-0000-0000-0000D1520000}"/>
    <cellStyle name="Normal 6 3 4 2 2 2 4" xfId="21085" xr:uid="{00000000-0005-0000-0000-0000D2520000}"/>
    <cellStyle name="Normal 6 3 4 2 2 3" xfId="21086" xr:uid="{00000000-0005-0000-0000-0000D3520000}"/>
    <cellStyle name="Normal 6 3 4 2 2 3 2" xfId="21087" xr:uid="{00000000-0005-0000-0000-0000D4520000}"/>
    <cellStyle name="Normal 6 3 4 2 2 3 2 2" xfId="21088" xr:uid="{00000000-0005-0000-0000-0000D5520000}"/>
    <cellStyle name="Normal 6 3 4 2 2 3 2 3" xfId="21089" xr:uid="{00000000-0005-0000-0000-0000D6520000}"/>
    <cellStyle name="Normal 6 3 4 2 2 3 3" xfId="21090" xr:uid="{00000000-0005-0000-0000-0000D7520000}"/>
    <cellStyle name="Normal 6 3 4 2 2 3 4" xfId="21091" xr:uid="{00000000-0005-0000-0000-0000D8520000}"/>
    <cellStyle name="Normal 6 3 4 2 2 4" xfId="21092" xr:uid="{00000000-0005-0000-0000-0000D9520000}"/>
    <cellStyle name="Normal 6 3 4 2 2 4 2" xfId="21093" xr:uid="{00000000-0005-0000-0000-0000DA520000}"/>
    <cellStyle name="Normal 6 3 4 2 2 4 2 2" xfId="21094" xr:uid="{00000000-0005-0000-0000-0000DB520000}"/>
    <cellStyle name="Normal 6 3 4 2 2 4 2 3" xfId="21095" xr:uid="{00000000-0005-0000-0000-0000DC520000}"/>
    <cellStyle name="Normal 6 3 4 2 2 4 3" xfId="21096" xr:uid="{00000000-0005-0000-0000-0000DD520000}"/>
    <cellStyle name="Normal 6 3 4 2 2 4 4" xfId="21097" xr:uid="{00000000-0005-0000-0000-0000DE520000}"/>
    <cellStyle name="Normal 6 3 4 2 2 5" xfId="21098" xr:uid="{00000000-0005-0000-0000-0000DF520000}"/>
    <cellStyle name="Normal 6 3 4 2 2 5 2" xfId="21099" xr:uid="{00000000-0005-0000-0000-0000E0520000}"/>
    <cellStyle name="Normal 6 3 4 2 2 5 3" xfId="21100" xr:uid="{00000000-0005-0000-0000-0000E1520000}"/>
    <cellStyle name="Normal 6 3 4 2 2 6" xfId="21101" xr:uid="{00000000-0005-0000-0000-0000E2520000}"/>
    <cellStyle name="Normal 6 3 4 2 2 7" xfId="21102" xr:uid="{00000000-0005-0000-0000-0000E3520000}"/>
    <cellStyle name="Normal 6 3 4 2 3" xfId="21103" xr:uid="{00000000-0005-0000-0000-0000E4520000}"/>
    <cellStyle name="Normal 6 3 4 2 3 2" xfId="21104" xr:uid="{00000000-0005-0000-0000-0000E5520000}"/>
    <cellStyle name="Normal 6 3 4 2 3 2 2" xfId="21105" xr:uid="{00000000-0005-0000-0000-0000E6520000}"/>
    <cellStyle name="Normal 6 3 4 2 3 2 3" xfId="21106" xr:uid="{00000000-0005-0000-0000-0000E7520000}"/>
    <cellStyle name="Normal 6 3 4 2 3 3" xfId="21107" xr:uid="{00000000-0005-0000-0000-0000E8520000}"/>
    <cellStyle name="Normal 6 3 4 2 3 4" xfId="21108" xr:uid="{00000000-0005-0000-0000-0000E9520000}"/>
    <cellStyle name="Normal 6 3 4 2 4" xfId="21109" xr:uid="{00000000-0005-0000-0000-0000EA520000}"/>
    <cellStyle name="Normal 6 3 4 2 4 2" xfId="21110" xr:uid="{00000000-0005-0000-0000-0000EB520000}"/>
    <cellStyle name="Normal 6 3 4 2 4 2 2" xfId="21111" xr:uid="{00000000-0005-0000-0000-0000EC520000}"/>
    <cellStyle name="Normal 6 3 4 2 4 2 3" xfId="21112" xr:uid="{00000000-0005-0000-0000-0000ED520000}"/>
    <cellStyle name="Normal 6 3 4 2 4 3" xfId="21113" xr:uid="{00000000-0005-0000-0000-0000EE520000}"/>
    <cellStyle name="Normal 6 3 4 2 4 4" xfId="21114" xr:uid="{00000000-0005-0000-0000-0000EF520000}"/>
    <cellStyle name="Normal 6 3 4 2 5" xfId="21115" xr:uid="{00000000-0005-0000-0000-0000F0520000}"/>
    <cellStyle name="Normal 6 3 4 2 5 2" xfId="21116" xr:uid="{00000000-0005-0000-0000-0000F1520000}"/>
    <cellStyle name="Normal 6 3 4 2 5 2 2" xfId="21117" xr:uid="{00000000-0005-0000-0000-0000F2520000}"/>
    <cellStyle name="Normal 6 3 4 2 5 2 3" xfId="21118" xr:uid="{00000000-0005-0000-0000-0000F3520000}"/>
    <cellStyle name="Normal 6 3 4 2 5 3" xfId="21119" xr:uid="{00000000-0005-0000-0000-0000F4520000}"/>
    <cellStyle name="Normal 6 3 4 2 5 4" xfId="21120" xr:uid="{00000000-0005-0000-0000-0000F5520000}"/>
    <cellStyle name="Normal 6 3 4 2 6" xfId="21121" xr:uid="{00000000-0005-0000-0000-0000F6520000}"/>
    <cellStyle name="Normal 6 3 4 2 6 2" xfId="21122" xr:uid="{00000000-0005-0000-0000-0000F7520000}"/>
    <cellStyle name="Normal 6 3 4 2 6 3" xfId="21123" xr:uid="{00000000-0005-0000-0000-0000F8520000}"/>
    <cellStyle name="Normal 6 3 4 2 7" xfId="21124" xr:uid="{00000000-0005-0000-0000-0000F9520000}"/>
    <cellStyle name="Normal 6 3 4 2 8" xfId="21125" xr:uid="{00000000-0005-0000-0000-0000FA520000}"/>
    <cellStyle name="Normal 6 3 4 2 9" xfId="21126" xr:uid="{00000000-0005-0000-0000-0000FB520000}"/>
    <cellStyle name="Normal 6 3 4 3" xfId="21127" xr:uid="{00000000-0005-0000-0000-0000FC520000}"/>
    <cellStyle name="Normal 6 3 4 3 2" xfId="21128" xr:uid="{00000000-0005-0000-0000-0000FD520000}"/>
    <cellStyle name="Normal 6 3 4 3 2 2" xfId="21129" xr:uid="{00000000-0005-0000-0000-0000FE520000}"/>
    <cellStyle name="Normal 6 3 4 3 2 2 2" xfId="21130" xr:uid="{00000000-0005-0000-0000-0000FF520000}"/>
    <cellStyle name="Normal 6 3 4 3 2 2 3" xfId="21131" xr:uid="{00000000-0005-0000-0000-000000530000}"/>
    <cellStyle name="Normal 6 3 4 3 2 3" xfId="21132" xr:uid="{00000000-0005-0000-0000-000001530000}"/>
    <cellStyle name="Normal 6 3 4 3 2 4" xfId="21133" xr:uid="{00000000-0005-0000-0000-000002530000}"/>
    <cellStyle name="Normal 6 3 4 3 3" xfId="21134" xr:uid="{00000000-0005-0000-0000-000003530000}"/>
    <cellStyle name="Normal 6 3 4 3 3 2" xfId="21135" xr:uid="{00000000-0005-0000-0000-000004530000}"/>
    <cellStyle name="Normal 6 3 4 3 3 2 2" xfId="21136" xr:uid="{00000000-0005-0000-0000-000005530000}"/>
    <cellStyle name="Normal 6 3 4 3 3 2 3" xfId="21137" xr:uid="{00000000-0005-0000-0000-000006530000}"/>
    <cellStyle name="Normal 6 3 4 3 3 3" xfId="21138" xr:uid="{00000000-0005-0000-0000-000007530000}"/>
    <cellStyle name="Normal 6 3 4 3 3 4" xfId="21139" xr:uid="{00000000-0005-0000-0000-000008530000}"/>
    <cellStyle name="Normal 6 3 4 3 4" xfId="21140" xr:uid="{00000000-0005-0000-0000-000009530000}"/>
    <cellStyle name="Normal 6 3 4 3 4 2" xfId="21141" xr:uid="{00000000-0005-0000-0000-00000A530000}"/>
    <cellStyle name="Normal 6 3 4 3 4 2 2" xfId="21142" xr:uid="{00000000-0005-0000-0000-00000B530000}"/>
    <cellStyle name="Normal 6 3 4 3 4 2 3" xfId="21143" xr:uid="{00000000-0005-0000-0000-00000C530000}"/>
    <cellStyle name="Normal 6 3 4 3 4 3" xfId="21144" xr:uid="{00000000-0005-0000-0000-00000D530000}"/>
    <cellStyle name="Normal 6 3 4 3 4 4" xfId="21145" xr:uid="{00000000-0005-0000-0000-00000E530000}"/>
    <cellStyle name="Normal 6 3 4 3 5" xfId="21146" xr:uid="{00000000-0005-0000-0000-00000F530000}"/>
    <cellStyle name="Normal 6 3 4 3 5 2" xfId="21147" xr:uid="{00000000-0005-0000-0000-000010530000}"/>
    <cellStyle name="Normal 6 3 4 3 5 3" xfId="21148" xr:uid="{00000000-0005-0000-0000-000011530000}"/>
    <cellStyle name="Normal 6 3 4 3 6" xfId="21149" xr:uid="{00000000-0005-0000-0000-000012530000}"/>
    <cellStyle name="Normal 6 3 4 3 7" xfId="21150" xr:uid="{00000000-0005-0000-0000-000013530000}"/>
    <cellStyle name="Normal 6 3 4 4" xfId="21151" xr:uid="{00000000-0005-0000-0000-000014530000}"/>
    <cellStyle name="Normal 6 3 4 4 2" xfId="21152" xr:uid="{00000000-0005-0000-0000-000015530000}"/>
    <cellStyle name="Normal 6 3 4 4 2 2" xfId="21153" xr:uid="{00000000-0005-0000-0000-000016530000}"/>
    <cellStyle name="Normal 6 3 4 4 2 3" xfId="21154" xr:uid="{00000000-0005-0000-0000-000017530000}"/>
    <cellStyle name="Normal 6 3 4 4 3" xfId="21155" xr:uid="{00000000-0005-0000-0000-000018530000}"/>
    <cellStyle name="Normal 6 3 4 4 4" xfId="21156" xr:uid="{00000000-0005-0000-0000-000019530000}"/>
    <cellStyle name="Normal 6 3 4 5" xfId="21157" xr:uid="{00000000-0005-0000-0000-00001A530000}"/>
    <cellStyle name="Normal 6 3 4 5 2" xfId="21158" xr:uid="{00000000-0005-0000-0000-00001B530000}"/>
    <cellStyle name="Normal 6 3 4 5 2 2" xfId="21159" xr:uid="{00000000-0005-0000-0000-00001C530000}"/>
    <cellStyle name="Normal 6 3 4 5 2 3" xfId="21160" xr:uid="{00000000-0005-0000-0000-00001D530000}"/>
    <cellStyle name="Normal 6 3 4 5 3" xfId="21161" xr:uid="{00000000-0005-0000-0000-00001E530000}"/>
    <cellStyle name="Normal 6 3 4 5 4" xfId="21162" xr:uid="{00000000-0005-0000-0000-00001F530000}"/>
    <cellStyle name="Normal 6 3 4 6" xfId="21163" xr:uid="{00000000-0005-0000-0000-000020530000}"/>
    <cellStyle name="Normal 6 3 4 6 2" xfId="21164" xr:uid="{00000000-0005-0000-0000-000021530000}"/>
    <cellStyle name="Normal 6 3 4 6 2 2" xfId="21165" xr:uid="{00000000-0005-0000-0000-000022530000}"/>
    <cellStyle name="Normal 6 3 4 6 2 3" xfId="21166" xr:uid="{00000000-0005-0000-0000-000023530000}"/>
    <cellStyle name="Normal 6 3 4 6 3" xfId="21167" xr:uid="{00000000-0005-0000-0000-000024530000}"/>
    <cellStyle name="Normal 6 3 4 6 4" xfId="21168" xr:uid="{00000000-0005-0000-0000-000025530000}"/>
    <cellStyle name="Normal 6 3 4 7" xfId="21169" xr:uid="{00000000-0005-0000-0000-000026530000}"/>
    <cellStyle name="Normal 6 3 4 7 2" xfId="21170" xr:uid="{00000000-0005-0000-0000-000027530000}"/>
    <cellStyle name="Normal 6 3 4 7 3" xfId="21171" xr:uid="{00000000-0005-0000-0000-000028530000}"/>
    <cellStyle name="Normal 6 3 4 8" xfId="21172" xr:uid="{00000000-0005-0000-0000-000029530000}"/>
    <cellStyle name="Normal 6 3 4 9" xfId="21173" xr:uid="{00000000-0005-0000-0000-00002A530000}"/>
    <cellStyle name="Normal 6 3 5" xfId="21174" xr:uid="{00000000-0005-0000-0000-00002B530000}"/>
    <cellStyle name="Normal 6 3 5 2" xfId="21175" xr:uid="{00000000-0005-0000-0000-00002C530000}"/>
    <cellStyle name="Normal 6 3 5 2 2" xfId="21176" xr:uid="{00000000-0005-0000-0000-00002D530000}"/>
    <cellStyle name="Normal 6 3 5 2 2 2" xfId="21177" xr:uid="{00000000-0005-0000-0000-00002E530000}"/>
    <cellStyle name="Normal 6 3 5 2 2 2 2" xfId="21178" xr:uid="{00000000-0005-0000-0000-00002F530000}"/>
    <cellStyle name="Normal 6 3 5 2 2 2 3" xfId="21179" xr:uid="{00000000-0005-0000-0000-000030530000}"/>
    <cellStyle name="Normal 6 3 5 2 2 3" xfId="21180" xr:uid="{00000000-0005-0000-0000-000031530000}"/>
    <cellStyle name="Normal 6 3 5 2 2 4" xfId="21181" xr:uid="{00000000-0005-0000-0000-000032530000}"/>
    <cellStyle name="Normal 6 3 5 2 3" xfId="21182" xr:uid="{00000000-0005-0000-0000-000033530000}"/>
    <cellStyle name="Normal 6 3 5 2 3 2" xfId="21183" xr:uid="{00000000-0005-0000-0000-000034530000}"/>
    <cellStyle name="Normal 6 3 5 2 3 2 2" xfId="21184" xr:uid="{00000000-0005-0000-0000-000035530000}"/>
    <cellStyle name="Normal 6 3 5 2 3 2 3" xfId="21185" xr:uid="{00000000-0005-0000-0000-000036530000}"/>
    <cellStyle name="Normal 6 3 5 2 3 3" xfId="21186" xr:uid="{00000000-0005-0000-0000-000037530000}"/>
    <cellStyle name="Normal 6 3 5 2 3 4" xfId="21187" xr:uid="{00000000-0005-0000-0000-000038530000}"/>
    <cellStyle name="Normal 6 3 5 2 4" xfId="21188" xr:uid="{00000000-0005-0000-0000-000039530000}"/>
    <cellStyle name="Normal 6 3 5 2 4 2" xfId="21189" xr:uid="{00000000-0005-0000-0000-00003A530000}"/>
    <cellStyle name="Normal 6 3 5 2 4 2 2" xfId="21190" xr:uid="{00000000-0005-0000-0000-00003B530000}"/>
    <cellStyle name="Normal 6 3 5 2 4 2 3" xfId="21191" xr:uid="{00000000-0005-0000-0000-00003C530000}"/>
    <cellStyle name="Normal 6 3 5 2 4 3" xfId="21192" xr:uid="{00000000-0005-0000-0000-00003D530000}"/>
    <cellStyle name="Normal 6 3 5 2 4 4" xfId="21193" xr:uid="{00000000-0005-0000-0000-00003E530000}"/>
    <cellStyle name="Normal 6 3 5 2 5" xfId="21194" xr:uid="{00000000-0005-0000-0000-00003F530000}"/>
    <cellStyle name="Normal 6 3 5 2 5 2" xfId="21195" xr:uid="{00000000-0005-0000-0000-000040530000}"/>
    <cellStyle name="Normal 6 3 5 2 5 3" xfId="21196" xr:uid="{00000000-0005-0000-0000-000041530000}"/>
    <cellStyle name="Normal 6 3 5 2 6" xfId="21197" xr:uid="{00000000-0005-0000-0000-000042530000}"/>
    <cellStyle name="Normal 6 3 5 2 7" xfId="21198" xr:uid="{00000000-0005-0000-0000-000043530000}"/>
    <cellStyle name="Normal 6 3 5 3" xfId="21199" xr:uid="{00000000-0005-0000-0000-000044530000}"/>
    <cellStyle name="Normal 6 3 5 3 2" xfId="21200" xr:uid="{00000000-0005-0000-0000-000045530000}"/>
    <cellStyle name="Normal 6 3 5 3 2 2" xfId="21201" xr:uid="{00000000-0005-0000-0000-000046530000}"/>
    <cellStyle name="Normal 6 3 5 3 2 3" xfId="21202" xr:uid="{00000000-0005-0000-0000-000047530000}"/>
    <cellStyle name="Normal 6 3 5 3 3" xfId="21203" xr:uid="{00000000-0005-0000-0000-000048530000}"/>
    <cellStyle name="Normal 6 3 5 3 4" xfId="21204" xr:uid="{00000000-0005-0000-0000-000049530000}"/>
    <cellStyle name="Normal 6 3 5 4" xfId="21205" xr:uid="{00000000-0005-0000-0000-00004A530000}"/>
    <cellStyle name="Normal 6 3 5 4 2" xfId="21206" xr:uid="{00000000-0005-0000-0000-00004B530000}"/>
    <cellStyle name="Normal 6 3 5 4 2 2" xfId="21207" xr:uid="{00000000-0005-0000-0000-00004C530000}"/>
    <cellStyle name="Normal 6 3 5 4 2 3" xfId="21208" xr:uid="{00000000-0005-0000-0000-00004D530000}"/>
    <cellStyle name="Normal 6 3 5 4 3" xfId="21209" xr:uid="{00000000-0005-0000-0000-00004E530000}"/>
    <cellStyle name="Normal 6 3 5 4 4" xfId="21210" xr:uid="{00000000-0005-0000-0000-00004F530000}"/>
    <cellStyle name="Normal 6 3 5 5" xfId="21211" xr:uid="{00000000-0005-0000-0000-000050530000}"/>
    <cellStyle name="Normal 6 3 5 5 2" xfId="21212" xr:uid="{00000000-0005-0000-0000-000051530000}"/>
    <cellStyle name="Normal 6 3 5 5 2 2" xfId="21213" xr:uid="{00000000-0005-0000-0000-000052530000}"/>
    <cellStyle name="Normal 6 3 5 5 2 3" xfId="21214" xr:uid="{00000000-0005-0000-0000-000053530000}"/>
    <cellStyle name="Normal 6 3 5 5 3" xfId="21215" xr:uid="{00000000-0005-0000-0000-000054530000}"/>
    <cellStyle name="Normal 6 3 5 5 4" xfId="21216" xr:uid="{00000000-0005-0000-0000-000055530000}"/>
    <cellStyle name="Normal 6 3 5 6" xfId="21217" xr:uid="{00000000-0005-0000-0000-000056530000}"/>
    <cellStyle name="Normal 6 3 5 6 2" xfId="21218" xr:uid="{00000000-0005-0000-0000-000057530000}"/>
    <cellStyle name="Normal 6 3 5 6 3" xfId="21219" xr:uid="{00000000-0005-0000-0000-000058530000}"/>
    <cellStyle name="Normal 6 3 5 7" xfId="21220" xr:uid="{00000000-0005-0000-0000-000059530000}"/>
    <cellStyle name="Normal 6 3 5 8" xfId="21221" xr:uid="{00000000-0005-0000-0000-00005A530000}"/>
    <cellStyle name="Normal 6 3 5 9" xfId="21222" xr:uid="{00000000-0005-0000-0000-00005B530000}"/>
    <cellStyle name="Normal 6 3 6" xfId="21223" xr:uid="{00000000-0005-0000-0000-00005C530000}"/>
    <cellStyle name="Normal 6 3 6 2" xfId="21224" xr:uid="{00000000-0005-0000-0000-00005D530000}"/>
    <cellStyle name="Normal 6 3 6 2 2" xfId="21225" xr:uid="{00000000-0005-0000-0000-00005E530000}"/>
    <cellStyle name="Normal 6 3 6 2 2 2" xfId="21226" xr:uid="{00000000-0005-0000-0000-00005F530000}"/>
    <cellStyle name="Normal 6 3 6 2 2 2 2" xfId="21227" xr:uid="{00000000-0005-0000-0000-000060530000}"/>
    <cellStyle name="Normal 6 3 6 2 2 2 3" xfId="21228" xr:uid="{00000000-0005-0000-0000-000061530000}"/>
    <cellStyle name="Normal 6 3 6 2 2 3" xfId="21229" xr:uid="{00000000-0005-0000-0000-000062530000}"/>
    <cellStyle name="Normal 6 3 6 2 2 4" xfId="21230" xr:uid="{00000000-0005-0000-0000-000063530000}"/>
    <cellStyle name="Normal 6 3 6 2 3" xfId="21231" xr:uid="{00000000-0005-0000-0000-000064530000}"/>
    <cellStyle name="Normal 6 3 6 2 3 2" xfId="21232" xr:uid="{00000000-0005-0000-0000-000065530000}"/>
    <cellStyle name="Normal 6 3 6 2 3 2 2" xfId="21233" xr:uid="{00000000-0005-0000-0000-000066530000}"/>
    <cellStyle name="Normal 6 3 6 2 3 2 3" xfId="21234" xr:uid="{00000000-0005-0000-0000-000067530000}"/>
    <cellStyle name="Normal 6 3 6 2 3 3" xfId="21235" xr:uid="{00000000-0005-0000-0000-000068530000}"/>
    <cellStyle name="Normal 6 3 6 2 3 4" xfId="21236" xr:uid="{00000000-0005-0000-0000-000069530000}"/>
    <cellStyle name="Normal 6 3 6 2 4" xfId="21237" xr:uid="{00000000-0005-0000-0000-00006A530000}"/>
    <cellStyle name="Normal 6 3 6 2 4 2" xfId="21238" xr:uid="{00000000-0005-0000-0000-00006B530000}"/>
    <cellStyle name="Normal 6 3 6 2 4 2 2" xfId="21239" xr:uid="{00000000-0005-0000-0000-00006C530000}"/>
    <cellStyle name="Normal 6 3 6 2 4 2 3" xfId="21240" xr:uid="{00000000-0005-0000-0000-00006D530000}"/>
    <cellStyle name="Normal 6 3 6 2 4 3" xfId="21241" xr:uid="{00000000-0005-0000-0000-00006E530000}"/>
    <cellStyle name="Normal 6 3 6 2 4 4" xfId="21242" xr:uid="{00000000-0005-0000-0000-00006F530000}"/>
    <cellStyle name="Normal 6 3 6 2 5" xfId="21243" xr:uid="{00000000-0005-0000-0000-000070530000}"/>
    <cellStyle name="Normal 6 3 6 2 5 2" xfId="21244" xr:uid="{00000000-0005-0000-0000-000071530000}"/>
    <cellStyle name="Normal 6 3 6 2 5 3" xfId="21245" xr:uid="{00000000-0005-0000-0000-000072530000}"/>
    <cellStyle name="Normal 6 3 6 2 6" xfId="21246" xr:uid="{00000000-0005-0000-0000-000073530000}"/>
    <cellStyle name="Normal 6 3 6 2 7" xfId="21247" xr:uid="{00000000-0005-0000-0000-000074530000}"/>
    <cellStyle name="Normal 6 3 6 3" xfId="21248" xr:uid="{00000000-0005-0000-0000-000075530000}"/>
    <cellStyle name="Normal 6 3 6 3 2" xfId="21249" xr:uid="{00000000-0005-0000-0000-000076530000}"/>
    <cellStyle name="Normal 6 3 6 3 2 2" xfId="21250" xr:uid="{00000000-0005-0000-0000-000077530000}"/>
    <cellStyle name="Normal 6 3 6 3 2 3" xfId="21251" xr:uid="{00000000-0005-0000-0000-000078530000}"/>
    <cellStyle name="Normal 6 3 6 3 3" xfId="21252" xr:uid="{00000000-0005-0000-0000-000079530000}"/>
    <cellStyle name="Normal 6 3 6 3 4" xfId="21253" xr:uid="{00000000-0005-0000-0000-00007A530000}"/>
    <cellStyle name="Normal 6 3 6 4" xfId="21254" xr:uid="{00000000-0005-0000-0000-00007B530000}"/>
    <cellStyle name="Normal 6 3 6 4 2" xfId="21255" xr:uid="{00000000-0005-0000-0000-00007C530000}"/>
    <cellStyle name="Normal 6 3 6 4 2 2" xfId="21256" xr:uid="{00000000-0005-0000-0000-00007D530000}"/>
    <cellStyle name="Normal 6 3 6 4 2 3" xfId="21257" xr:uid="{00000000-0005-0000-0000-00007E530000}"/>
    <cellStyle name="Normal 6 3 6 4 3" xfId="21258" xr:uid="{00000000-0005-0000-0000-00007F530000}"/>
    <cellStyle name="Normal 6 3 6 4 4" xfId="21259" xr:uid="{00000000-0005-0000-0000-000080530000}"/>
    <cellStyle name="Normal 6 3 6 5" xfId="21260" xr:uid="{00000000-0005-0000-0000-000081530000}"/>
    <cellStyle name="Normal 6 3 6 5 2" xfId="21261" xr:uid="{00000000-0005-0000-0000-000082530000}"/>
    <cellStyle name="Normal 6 3 6 5 2 2" xfId="21262" xr:uid="{00000000-0005-0000-0000-000083530000}"/>
    <cellStyle name="Normal 6 3 6 5 2 3" xfId="21263" xr:uid="{00000000-0005-0000-0000-000084530000}"/>
    <cellStyle name="Normal 6 3 6 5 3" xfId="21264" xr:uid="{00000000-0005-0000-0000-000085530000}"/>
    <cellStyle name="Normal 6 3 6 5 4" xfId="21265" xr:uid="{00000000-0005-0000-0000-000086530000}"/>
    <cellStyle name="Normal 6 3 6 6" xfId="21266" xr:uid="{00000000-0005-0000-0000-000087530000}"/>
    <cellStyle name="Normal 6 3 6 6 2" xfId="21267" xr:uid="{00000000-0005-0000-0000-000088530000}"/>
    <cellStyle name="Normal 6 3 6 6 3" xfId="21268" xr:uid="{00000000-0005-0000-0000-000089530000}"/>
    <cellStyle name="Normal 6 3 6 7" xfId="21269" xr:uid="{00000000-0005-0000-0000-00008A530000}"/>
    <cellStyle name="Normal 6 3 6 8" xfId="21270" xr:uid="{00000000-0005-0000-0000-00008B530000}"/>
    <cellStyle name="Normal 6 3 6 9" xfId="21271" xr:uid="{00000000-0005-0000-0000-00008C530000}"/>
    <cellStyle name="Normal 6 3 7" xfId="21272" xr:uid="{00000000-0005-0000-0000-00008D530000}"/>
    <cellStyle name="Normal 6 3 7 2" xfId="21273" xr:uid="{00000000-0005-0000-0000-00008E530000}"/>
    <cellStyle name="Normal 6 3 7 2 2" xfId="21274" xr:uid="{00000000-0005-0000-0000-00008F530000}"/>
    <cellStyle name="Normal 6 3 7 2 2 2" xfId="21275" xr:uid="{00000000-0005-0000-0000-000090530000}"/>
    <cellStyle name="Normal 6 3 7 2 2 2 2" xfId="21276" xr:uid="{00000000-0005-0000-0000-000091530000}"/>
    <cellStyle name="Normal 6 3 7 2 2 2 3" xfId="21277" xr:uid="{00000000-0005-0000-0000-000092530000}"/>
    <cellStyle name="Normal 6 3 7 2 2 3" xfId="21278" xr:uid="{00000000-0005-0000-0000-000093530000}"/>
    <cellStyle name="Normal 6 3 7 2 2 4" xfId="21279" xr:uid="{00000000-0005-0000-0000-000094530000}"/>
    <cellStyle name="Normal 6 3 7 2 3" xfId="21280" xr:uid="{00000000-0005-0000-0000-000095530000}"/>
    <cellStyle name="Normal 6 3 7 2 3 2" xfId="21281" xr:uid="{00000000-0005-0000-0000-000096530000}"/>
    <cellStyle name="Normal 6 3 7 2 3 2 2" xfId="21282" xr:uid="{00000000-0005-0000-0000-000097530000}"/>
    <cellStyle name="Normal 6 3 7 2 3 2 3" xfId="21283" xr:uid="{00000000-0005-0000-0000-000098530000}"/>
    <cellStyle name="Normal 6 3 7 2 3 3" xfId="21284" xr:uid="{00000000-0005-0000-0000-000099530000}"/>
    <cellStyle name="Normal 6 3 7 2 3 4" xfId="21285" xr:uid="{00000000-0005-0000-0000-00009A530000}"/>
    <cellStyle name="Normal 6 3 7 2 4" xfId="21286" xr:uid="{00000000-0005-0000-0000-00009B530000}"/>
    <cellStyle name="Normal 6 3 7 2 4 2" xfId="21287" xr:uid="{00000000-0005-0000-0000-00009C530000}"/>
    <cellStyle name="Normal 6 3 7 2 4 2 2" xfId="21288" xr:uid="{00000000-0005-0000-0000-00009D530000}"/>
    <cellStyle name="Normal 6 3 7 2 4 2 3" xfId="21289" xr:uid="{00000000-0005-0000-0000-00009E530000}"/>
    <cellStyle name="Normal 6 3 7 2 4 3" xfId="21290" xr:uid="{00000000-0005-0000-0000-00009F530000}"/>
    <cellStyle name="Normal 6 3 7 2 4 4" xfId="21291" xr:uid="{00000000-0005-0000-0000-0000A0530000}"/>
    <cellStyle name="Normal 6 3 7 2 5" xfId="21292" xr:uid="{00000000-0005-0000-0000-0000A1530000}"/>
    <cellStyle name="Normal 6 3 7 2 5 2" xfId="21293" xr:uid="{00000000-0005-0000-0000-0000A2530000}"/>
    <cellStyle name="Normal 6 3 7 2 5 3" xfId="21294" xr:uid="{00000000-0005-0000-0000-0000A3530000}"/>
    <cellStyle name="Normal 6 3 7 2 6" xfId="21295" xr:uid="{00000000-0005-0000-0000-0000A4530000}"/>
    <cellStyle name="Normal 6 3 7 2 7" xfId="21296" xr:uid="{00000000-0005-0000-0000-0000A5530000}"/>
    <cellStyle name="Normal 6 3 7 3" xfId="21297" xr:uid="{00000000-0005-0000-0000-0000A6530000}"/>
    <cellStyle name="Normal 6 3 7 3 2" xfId="21298" xr:uid="{00000000-0005-0000-0000-0000A7530000}"/>
    <cellStyle name="Normal 6 3 7 3 2 2" xfId="21299" xr:uid="{00000000-0005-0000-0000-0000A8530000}"/>
    <cellStyle name="Normal 6 3 7 3 2 3" xfId="21300" xr:uid="{00000000-0005-0000-0000-0000A9530000}"/>
    <cellStyle name="Normal 6 3 7 3 3" xfId="21301" xr:uid="{00000000-0005-0000-0000-0000AA530000}"/>
    <cellStyle name="Normal 6 3 7 3 4" xfId="21302" xr:uid="{00000000-0005-0000-0000-0000AB530000}"/>
    <cellStyle name="Normal 6 3 7 4" xfId="21303" xr:uid="{00000000-0005-0000-0000-0000AC530000}"/>
    <cellStyle name="Normal 6 3 7 4 2" xfId="21304" xr:uid="{00000000-0005-0000-0000-0000AD530000}"/>
    <cellStyle name="Normal 6 3 7 4 2 2" xfId="21305" xr:uid="{00000000-0005-0000-0000-0000AE530000}"/>
    <cellStyle name="Normal 6 3 7 4 2 3" xfId="21306" xr:uid="{00000000-0005-0000-0000-0000AF530000}"/>
    <cellStyle name="Normal 6 3 7 4 3" xfId="21307" xr:uid="{00000000-0005-0000-0000-0000B0530000}"/>
    <cellStyle name="Normal 6 3 7 4 4" xfId="21308" xr:uid="{00000000-0005-0000-0000-0000B1530000}"/>
    <cellStyle name="Normal 6 3 7 5" xfId="21309" xr:uid="{00000000-0005-0000-0000-0000B2530000}"/>
    <cellStyle name="Normal 6 3 7 5 2" xfId="21310" xr:uid="{00000000-0005-0000-0000-0000B3530000}"/>
    <cellStyle name="Normal 6 3 7 5 2 2" xfId="21311" xr:uid="{00000000-0005-0000-0000-0000B4530000}"/>
    <cellStyle name="Normal 6 3 7 5 2 3" xfId="21312" xr:uid="{00000000-0005-0000-0000-0000B5530000}"/>
    <cellStyle name="Normal 6 3 7 5 3" xfId="21313" xr:uid="{00000000-0005-0000-0000-0000B6530000}"/>
    <cellStyle name="Normal 6 3 7 5 4" xfId="21314" xr:uid="{00000000-0005-0000-0000-0000B7530000}"/>
    <cellStyle name="Normal 6 3 7 6" xfId="21315" xr:uid="{00000000-0005-0000-0000-0000B8530000}"/>
    <cellStyle name="Normal 6 3 7 6 2" xfId="21316" xr:uid="{00000000-0005-0000-0000-0000B9530000}"/>
    <cellStyle name="Normal 6 3 7 6 3" xfId="21317" xr:uid="{00000000-0005-0000-0000-0000BA530000}"/>
    <cellStyle name="Normal 6 3 7 7" xfId="21318" xr:uid="{00000000-0005-0000-0000-0000BB530000}"/>
    <cellStyle name="Normal 6 3 7 8" xfId="21319" xr:uid="{00000000-0005-0000-0000-0000BC530000}"/>
    <cellStyle name="Normal 6 3 7 9" xfId="21320" xr:uid="{00000000-0005-0000-0000-0000BD530000}"/>
    <cellStyle name="Normal 6 3 8" xfId="21321" xr:uid="{00000000-0005-0000-0000-0000BE530000}"/>
    <cellStyle name="Normal 6 3 8 2" xfId="21322" xr:uid="{00000000-0005-0000-0000-0000BF530000}"/>
    <cellStyle name="Normal 6 3 8 2 2" xfId="21323" xr:uid="{00000000-0005-0000-0000-0000C0530000}"/>
    <cellStyle name="Normal 6 3 8 2 2 2" xfId="21324" xr:uid="{00000000-0005-0000-0000-0000C1530000}"/>
    <cellStyle name="Normal 6 3 8 2 2 2 2" xfId="21325" xr:uid="{00000000-0005-0000-0000-0000C2530000}"/>
    <cellStyle name="Normal 6 3 8 2 2 2 3" xfId="21326" xr:uid="{00000000-0005-0000-0000-0000C3530000}"/>
    <cellStyle name="Normal 6 3 8 2 2 3" xfId="21327" xr:uid="{00000000-0005-0000-0000-0000C4530000}"/>
    <cellStyle name="Normal 6 3 8 2 2 4" xfId="21328" xr:uid="{00000000-0005-0000-0000-0000C5530000}"/>
    <cellStyle name="Normal 6 3 8 2 3" xfId="21329" xr:uid="{00000000-0005-0000-0000-0000C6530000}"/>
    <cellStyle name="Normal 6 3 8 2 3 2" xfId="21330" xr:uid="{00000000-0005-0000-0000-0000C7530000}"/>
    <cellStyle name="Normal 6 3 8 2 3 2 2" xfId="21331" xr:uid="{00000000-0005-0000-0000-0000C8530000}"/>
    <cellStyle name="Normal 6 3 8 2 3 2 3" xfId="21332" xr:uid="{00000000-0005-0000-0000-0000C9530000}"/>
    <cellStyle name="Normal 6 3 8 2 3 3" xfId="21333" xr:uid="{00000000-0005-0000-0000-0000CA530000}"/>
    <cellStyle name="Normal 6 3 8 2 3 4" xfId="21334" xr:uid="{00000000-0005-0000-0000-0000CB530000}"/>
    <cellStyle name="Normal 6 3 8 2 4" xfId="21335" xr:uid="{00000000-0005-0000-0000-0000CC530000}"/>
    <cellStyle name="Normal 6 3 8 2 4 2" xfId="21336" xr:uid="{00000000-0005-0000-0000-0000CD530000}"/>
    <cellStyle name="Normal 6 3 8 2 4 2 2" xfId="21337" xr:uid="{00000000-0005-0000-0000-0000CE530000}"/>
    <cellStyle name="Normal 6 3 8 2 4 2 3" xfId="21338" xr:uid="{00000000-0005-0000-0000-0000CF530000}"/>
    <cellStyle name="Normal 6 3 8 2 4 3" xfId="21339" xr:uid="{00000000-0005-0000-0000-0000D0530000}"/>
    <cellStyle name="Normal 6 3 8 2 4 4" xfId="21340" xr:uid="{00000000-0005-0000-0000-0000D1530000}"/>
    <cellStyle name="Normal 6 3 8 2 5" xfId="21341" xr:uid="{00000000-0005-0000-0000-0000D2530000}"/>
    <cellStyle name="Normal 6 3 8 2 5 2" xfId="21342" xr:uid="{00000000-0005-0000-0000-0000D3530000}"/>
    <cellStyle name="Normal 6 3 8 2 5 3" xfId="21343" xr:uid="{00000000-0005-0000-0000-0000D4530000}"/>
    <cellStyle name="Normal 6 3 8 2 6" xfId="21344" xr:uid="{00000000-0005-0000-0000-0000D5530000}"/>
    <cellStyle name="Normal 6 3 8 2 7" xfId="21345" xr:uid="{00000000-0005-0000-0000-0000D6530000}"/>
    <cellStyle name="Normal 6 3 8 3" xfId="21346" xr:uid="{00000000-0005-0000-0000-0000D7530000}"/>
    <cellStyle name="Normal 6 3 8 3 2" xfId="21347" xr:uid="{00000000-0005-0000-0000-0000D8530000}"/>
    <cellStyle name="Normal 6 3 8 3 2 2" xfId="21348" xr:uid="{00000000-0005-0000-0000-0000D9530000}"/>
    <cellStyle name="Normal 6 3 8 3 2 3" xfId="21349" xr:uid="{00000000-0005-0000-0000-0000DA530000}"/>
    <cellStyle name="Normal 6 3 8 3 3" xfId="21350" xr:uid="{00000000-0005-0000-0000-0000DB530000}"/>
    <cellStyle name="Normal 6 3 8 3 4" xfId="21351" xr:uid="{00000000-0005-0000-0000-0000DC530000}"/>
    <cellStyle name="Normal 6 3 8 4" xfId="21352" xr:uid="{00000000-0005-0000-0000-0000DD530000}"/>
    <cellStyle name="Normal 6 3 8 4 2" xfId="21353" xr:uid="{00000000-0005-0000-0000-0000DE530000}"/>
    <cellStyle name="Normal 6 3 8 4 2 2" xfId="21354" xr:uid="{00000000-0005-0000-0000-0000DF530000}"/>
    <cellStyle name="Normal 6 3 8 4 2 3" xfId="21355" xr:uid="{00000000-0005-0000-0000-0000E0530000}"/>
    <cellStyle name="Normal 6 3 8 4 3" xfId="21356" xr:uid="{00000000-0005-0000-0000-0000E1530000}"/>
    <cellStyle name="Normal 6 3 8 4 4" xfId="21357" xr:uid="{00000000-0005-0000-0000-0000E2530000}"/>
    <cellStyle name="Normal 6 3 8 5" xfId="21358" xr:uid="{00000000-0005-0000-0000-0000E3530000}"/>
    <cellStyle name="Normal 6 3 8 5 2" xfId="21359" xr:uid="{00000000-0005-0000-0000-0000E4530000}"/>
    <cellStyle name="Normal 6 3 8 5 2 2" xfId="21360" xr:uid="{00000000-0005-0000-0000-0000E5530000}"/>
    <cellStyle name="Normal 6 3 8 5 2 3" xfId="21361" xr:uid="{00000000-0005-0000-0000-0000E6530000}"/>
    <cellStyle name="Normal 6 3 8 5 3" xfId="21362" xr:uid="{00000000-0005-0000-0000-0000E7530000}"/>
    <cellStyle name="Normal 6 3 8 5 4" xfId="21363" xr:uid="{00000000-0005-0000-0000-0000E8530000}"/>
    <cellStyle name="Normal 6 3 8 6" xfId="21364" xr:uid="{00000000-0005-0000-0000-0000E9530000}"/>
    <cellStyle name="Normal 6 3 8 6 2" xfId="21365" xr:uid="{00000000-0005-0000-0000-0000EA530000}"/>
    <cellStyle name="Normal 6 3 8 6 3" xfId="21366" xr:uid="{00000000-0005-0000-0000-0000EB530000}"/>
    <cellStyle name="Normal 6 3 8 7" xfId="21367" xr:uid="{00000000-0005-0000-0000-0000EC530000}"/>
    <cellStyle name="Normal 6 3 8 8" xfId="21368" xr:uid="{00000000-0005-0000-0000-0000ED530000}"/>
    <cellStyle name="Normal 6 3 8 9" xfId="21369" xr:uid="{00000000-0005-0000-0000-0000EE530000}"/>
    <cellStyle name="Normal 6 3 9" xfId="21370" xr:uid="{00000000-0005-0000-0000-0000EF530000}"/>
    <cellStyle name="Normal 6 3 9 2" xfId="21371" xr:uid="{00000000-0005-0000-0000-0000F0530000}"/>
    <cellStyle name="Normal 6 3 9 2 2" xfId="21372" xr:uid="{00000000-0005-0000-0000-0000F1530000}"/>
    <cellStyle name="Normal 6 3 9 2 2 2" xfId="21373" xr:uid="{00000000-0005-0000-0000-0000F2530000}"/>
    <cellStyle name="Normal 6 3 9 2 2 2 2" xfId="21374" xr:uid="{00000000-0005-0000-0000-0000F3530000}"/>
    <cellStyle name="Normal 6 3 9 2 2 2 3" xfId="21375" xr:uid="{00000000-0005-0000-0000-0000F4530000}"/>
    <cellStyle name="Normal 6 3 9 2 2 3" xfId="21376" xr:uid="{00000000-0005-0000-0000-0000F5530000}"/>
    <cellStyle name="Normal 6 3 9 2 2 4" xfId="21377" xr:uid="{00000000-0005-0000-0000-0000F6530000}"/>
    <cellStyle name="Normal 6 3 9 2 3" xfId="21378" xr:uid="{00000000-0005-0000-0000-0000F7530000}"/>
    <cellStyle name="Normal 6 3 9 2 3 2" xfId="21379" xr:uid="{00000000-0005-0000-0000-0000F8530000}"/>
    <cellStyle name="Normal 6 3 9 2 3 2 2" xfId="21380" xr:uid="{00000000-0005-0000-0000-0000F9530000}"/>
    <cellStyle name="Normal 6 3 9 2 3 2 3" xfId="21381" xr:uid="{00000000-0005-0000-0000-0000FA530000}"/>
    <cellStyle name="Normal 6 3 9 2 3 3" xfId="21382" xr:uid="{00000000-0005-0000-0000-0000FB530000}"/>
    <cellStyle name="Normal 6 3 9 2 3 4" xfId="21383" xr:uid="{00000000-0005-0000-0000-0000FC530000}"/>
    <cellStyle name="Normal 6 3 9 2 4" xfId="21384" xr:uid="{00000000-0005-0000-0000-0000FD530000}"/>
    <cellStyle name="Normal 6 3 9 2 4 2" xfId="21385" xr:uid="{00000000-0005-0000-0000-0000FE530000}"/>
    <cellStyle name="Normal 6 3 9 2 4 2 2" xfId="21386" xr:uid="{00000000-0005-0000-0000-0000FF530000}"/>
    <cellStyle name="Normal 6 3 9 2 4 2 3" xfId="21387" xr:uid="{00000000-0005-0000-0000-000000540000}"/>
    <cellStyle name="Normal 6 3 9 2 4 3" xfId="21388" xr:uid="{00000000-0005-0000-0000-000001540000}"/>
    <cellStyle name="Normal 6 3 9 2 4 4" xfId="21389" xr:uid="{00000000-0005-0000-0000-000002540000}"/>
    <cellStyle name="Normal 6 3 9 2 5" xfId="21390" xr:uid="{00000000-0005-0000-0000-000003540000}"/>
    <cellStyle name="Normal 6 3 9 2 5 2" xfId="21391" xr:uid="{00000000-0005-0000-0000-000004540000}"/>
    <cellStyle name="Normal 6 3 9 2 5 3" xfId="21392" xr:uid="{00000000-0005-0000-0000-000005540000}"/>
    <cellStyle name="Normal 6 3 9 2 6" xfId="21393" xr:uid="{00000000-0005-0000-0000-000006540000}"/>
    <cellStyle name="Normal 6 3 9 2 7" xfId="21394" xr:uid="{00000000-0005-0000-0000-000007540000}"/>
    <cellStyle name="Normal 6 3 9 3" xfId="21395" xr:uid="{00000000-0005-0000-0000-000008540000}"/>
    <cellStyle name="Normal 6 3 9 3 2" xfId="21396" xr:uid="{00000000-0005-0000-0000-000009540000}"/>
    <cellStyle name="Normal 6 3 9 3 2 2" xfId="21397" xr:uid="{00000000-0005-0000-0000-00000A540000}"/>
    <cellStyle name="Normal 6 3 9 3 2 3" xfId="21398" xr:uid="{00000000-0005-0000-0000-00000B540000}"/>
    <cellStyle name="Normal 6 3 9 3 3" xfId="21399" xr:uid="{00000000-0005-0000-0000-00000C540000}"/>
    <cellStyle name="Normal 6 3 9 3 4" xfId="21400" xr:uid="{00000000-0005-0000-0000-00000D540000}"/>
    <cellStyle name="Normal 6 3 9 4" xfId="21401" xr:uid="{00000000-0005-0000-0000-00000E540000}"/>
    <cellStyle name="Normal 6 3 9 4 2" xfId="21402" xr:uid="{00000000-0005-0000-0000-00000F540000}"/>
    <cellStyle name="Normal 6 3 9 4 2 2" xfId="21403" xr:uid="{00000000-0005-0000-0000-000010540000}"/>
    <cellStyle name="Normal 6 3 9 4 2 3" xfId="21404" xr:uid="{00000000-0005-0000-0000-000011540000}"/>
    <cellStyle name="Normal 6 3 9 4 3" xfId="21405" xr:uid="{00000000-0005-0000-0000-000012540000}"/>
    <cellStyle name="Normal 6 3 9 4 4" xfId="21406" xr:uid="{00000000-0005-0000-0000-000013540000}"/>
    <cellStyle name="Normal 6 3 9 5" xfId="21407" xr:uid="{00000000-0005-0000-0000-000014540000}"/>
    <cellStyle name="Normal 6 3 9 5 2" xfId="21408" xr:uid="{00000000-0005-0000-0000-000015540000}"/>
    <cellStyle name="Normal 6 3 9 5 2 2" xfId="21409" xr:uid="{00000000-0005-0000-0000-000016540000}"/>
    <cellStyle name="Normal 6 3 9 5 2 3" xfId="21410" xr:uid="{00000000-0005-0000-0000-000017540000}"/>
    <cellStyle name="Normal 6 3 9 5 3" xfId="21411" xr:uid="{00000000-0005-0000-0000-000018540000}"/>
    <cellStyle name="Normal 6 3 9 5 4" xfId="21412" xr:uid="{00000000-0005-0000-0000-000019540000}"/>
    <cellStyle name="Normal 6 3 9 6" xfId="21413" xr:uid="{00000000-0005-0000-0000-00001A540000}"/>
    <cellStyle name="Normal 6 3 9 6 2" xfId="21414" xr:uid="{00000000-0005-0000-0000-00001B540000}"/>
    <cellStyle name="Normal 6 3 9 6 3" xfId="21415" xr:uid="{00000000-0005-0000-0000-00001C540000}"/>
    <cellStyle name="Normal 6 3 9 7" xfId="21416" xr:uid="{00000000-0005-0000-0000-00001D540000}"/>
    <cellStyle name="Normal 6 3 9 8" xfId="21417" xr:uid="{00000000-0005-0000-0000-00001E540000}"/>
    <cellStyle name="Normal 6 3 9 9" xfId="21418" xr:uid="{00000000-0005-0000-0000-00001F540000}"/>
    <cellStyle name="Normal 6 4" xfId="21419" xr:uid="{00000000-0005-0000-0000-000020540000}"/>
    <cellStyle name="Normal 6 4 2" xfId="21420" xr:uid="{00000000-0005-0000-0000-000021540000}"/>
    <cellStyle name="Normal 6 4 2 2" xfId="21421" xr:uid="{00000000-0005-0000-0000-000022540000}"/>
    <cellStyle name="Normal 6 4 2 2 2" xfId="21422" xr:uid="{00000000-0005-0000-0000-000023540000}"/>
    <cellStyle name="Normal 6 4 2 3" xfId="21423" xr:uid="{00000000-0005-0000-0000-000024540000}"/>
    <cellStyle name="Normal 6 4 2 4" xfId="21424" xr:uid="{00000000-0005-0000-0000-000025540000}"/>
    <cellStyle name="Normal 6 4 3" xfId="21425" xr:uid="{00000000-0005-0000-0000-000026540000}"/>
    <cellStyle name="Normal 6 4 3 2" xfId="21426" xr:uid="{00000000-0005-0000-0000-000027540000}"/>
    <cellStyle name="Normal 6 4 3 2 2" xfId="21427" xr:uid="{00000000-0005-0000-0000-000028540000}"/>
    <cellStyle name="Normal 6 4 3 3" xfId="21428" xr:uid="{00000000-0005-0000-0000-000029540000}"/>
    <cellStyle name="Normal 6 4 3 4" xfId="21429" xr:uid="{00000000-0005-0000-0000-00002A540000}"/>
    <cellStyle name="Normal 6 4 4" xfId="21430" xr:uid="{00000000-0005-0000-0000-00002B540000}"/>
    <cellStyle name="Normal 6 4 4 2" xfId="21431" xr:uid="{00000000-0005-0000-0000-00002C540000}"/>
    <cellStyle name="Normal 6 4 5" xfId="21432" xr:uid="{00000000-0005-0000-0000-00002D540000}"/>
    <cellStyle name="Normal 6 4 6" xfId="21433" xr:uid="{00000000-0005-0000-0000-00002E540000}"/>
    <cellStyle name="Normal 6 4 7" xfId="44002" xr:uid="{00000000-0005-0000-0000-00002F540000}"/>
    <cellStyle name="Normal 6 5" xfId="21434" xr:uid="{00000000-0005-0000-0000-000030540000}"/>
    <cellStyle name="Normal 6 5 10" xfId="21435" xr:uid="{00000000-0005-0000-0000-000031540000}"/>
    <cellStyle name="Normal 6 5 11" xfId="21436" xr:uid="{00000000-0005-0000-0000-000032540000}"/>
    <cellStyle name="Normal 6 5 12" xfId="21437" xr:uid="{00000000-0005-0000-0000-000033540000}"/>
    <cellStyle name="Normal 6 5 13" xfId="21438" xr:uid="{00000000-0005-0000-0000-000034540000}"/>
    <cellStyle name="Normal 6 5 14" xfId="44003" xr:uid="{00000000-0005-0000-0000-000035540000}"/>
    <cellStyle name="Normal 6 5 2" xfId="21439" xr:uid="{00000000-0005-0000-0000-000036540000}"/>
    <cellStyle name="Normal 6 5 2 2" xfId="21440" xr:uid="{00000000-0005-0000-0000-000037540000}"/>
    <cellStyle name="Normal 6 5 2 2 2" xfId="21441" xr:uid="{00000000-0005-0000-0000-000038540000}"/>
    <cellStyle name="Normal 6 5 2 2 2 2" xfId="21442" xr:uid="{00000000-0005-0000-0000-000039540000}"/>
    <cellStyle name="Normal 6 5 2 2 2 2 2" xfId="21443" xr:uid="{00000000-0005-0000-0000-00003A540000}"/>
    <cellStyle name="Normal 6 5 2 2 2 2 3" xfId="21444" xr:uid="{00000000-0005-0000-0000-00003B540000}"/>
    <cellStyle name="Normal 6 5 2 2 2 3" xfId="21445" xr:uid="{00000000-0005-0000-0000-00003C540000}"/>
    <cellStyle name="Normal 6 5 2 2 2 4" xfId="21446" xr:uid="{00000000-0005-0000-0000-00003D540000}"/>
    <cellStyle name="Normal 6 5 2 2 2 5" xfId="21447" xr:uid="{00000000-0005-0000-0000-00003E540000}"/>
    <cellStyle name="Normal 6 5 2 2 3" xfId="21448" xr:uid="{00000000-0005-0000-0000-00003F540000}"/>
    <cellStyle name="Normal 6 5 2 2 3 2" xfId="21449" xr:uid="{00000000-0005-0000-0000-000040540000}"/>
    <cellStyle name="Normal 6 5 2 2 3 2 2" xfId="21450" xr:uid="{00000000-0005-0000-0000-000041540000}"/>
    <cellStyle name="Normal 6 5 2 2 3 2 3" xfId="21451" xr:uid="{00000000-0005-0000-0000-000042540000}"/>
    <cellStyle name="Normal 6 5 2 2 3 3" xfId="21452" xr:uid="{00000000-0005-0000-0000-000043540000}"/>
    <cellStyle name="Normal 6 5 2 2 3 4" xfId="21453" xr:uid="{00000000-0005-0000-0000-000044540000}"/>
    <cellStyle name="Normal 6 5 2 2 4" xfId="21454" xr:uid="{00000000-0005-0000-0000-000045540000}"/>
    <cellStyle name="Normal 6 5 2 2 4 2" xfId="21455" xr:uid="{00000000-0005-0000-0000-000046540000}"/>
    <cellStyle name="Normal 6 5 2 2 4 2 2" xfId="21456" xr:uid="{00000000-0005-0000-0000-000047540000}"/>
    <cellStyle name="Normal 6 5 2 2 4 2 3" xfId="21457" xr:uid="{00000000-0005-0000-0000-000048540000}"/>
    <cellStyle name="Normal 6 5 2 2 4 3" xfId="21458" xr:uid="{00000000-0005-0000-0000-000049540000}"/>
    <cellStyle name="Normal 6 5 2 2 4 4" xfId="21459" xr:uid="{00000000-0005-0000-0000-00004A540000}"/>
    <cellStyle name="Normal 6 5 2 2 5" xfId="21460" xr:uid="{00000000-0005-0000-0000-00004B540000}"/>
    <cellStyle name="Normal 6 5 2 2 5 2" xfId="21461" xr:uid="{00000000-0005-0000-0000-00004C540000}"/>
    <cellStyle name="Normal 6 5 2 2 5 3" xfId="21462" xr:uid="{00000000-0005-0000-0000-00004D540000}"/>
    <cellStyle name="Normal 6 5 2 2 6" xfId="21463" xr:uid="{00000000-0005-0000-0000-00004E540000}"/>
    <cellStyle name="Normal 6 5 2 2 7" xfId="21464" xr:uid="{00000000-0005-0000-0000-00004F540000}"/>
    <cellStyle name="Normal 6 5 2 2 8" xfId="21465" xr:uid="{00000000-0005-0000-0000-000050540000}"/>
    <cellStyle name="Normal 6 5 2 3" xfId="21466" xr:uid="{00000000-0005-0000-0000-000051540000}"/>
    <cellStyle name="Normal 6 5 2 3 2" xfId="21467" xr:uid="{00000000-0005-0000-0000-000052540000}"/>
    <cellStyle name="Normal 6 5 2 3 2 2" xfId="21468" xr:uid="{00000000-0005-0000-0000-000053540000}"/>
    <cellStyle name="Normal 6 5 2 3 2 3" xfId="21469" xr:uid="{00000000-0005-0000-0000-000054540000}"/>
    <cellStyle name="Normal 6 5 2 3 3" xfId="21470" xr:uid="{00000000-0005-0000-0000-000055540000}"/>
    <cellStyle name="Normal 6 5 2 3 4" xfId="21471" xr:uid="{00000000-0005-0000-0000-000056540000}"/>
    <cellStyle name="Normal 6 5 2 3 5" xfId="21472" xr:uid="{00000000-0005-0000-0000-000057540000}"/>
    <cellStyle name="Normal 6 5 2 4" xfId="21473" xr:uid="{00000000-0005-0000-0000-000058540000}"/>
    <cellStyle name="Normal 6 5 2 4 2" xfId="21474" xr:uid="{00000000-0005-0000-0000-000059540000}"/>
    <cellStyle name="Normal 6 5 2 4 2 2" xfId="21475" xr:uid="{00000000-0005-0000-0000-00005A540000}"/>
    <cellStyle name="Normal 6 5 2 4 2 3" xfId="21476" xr:uid="{00000000-0005-0000-0000-00005B540000}"/>
    <cellStyle name="Normal 6 5 2 4 3" xfId="21477" xr:uid="{00000000-0005-0000-0000-00005C540000}"/>
    <cellStyle name="Normal 6 5 2 4 4" xfId="21478" xr:uid="{00000000-0005-0000-0000-00005D540000}"/>
    <cellStyle name="Normal 6 5 2 5" xfId="21479" xr:uid="{00000000-0005-0000-0000-00005E540000}"/>
    <cellStyle name="Normal 6 5 2 5 2" xfId="21480" xr:uid="{00000000-0005-0000-0000-00005F540000}"/>
    <cellStyle name="Normal 6 5 2 5 2 2" xfId="21481" xr:uid="{00000000-0005-0000-0000-000060540000}"/>
    <cellStyle name="Normal 6 5 2 5 2 3" xfId="21482" xr:uid="{00000000-0005-0000-0000-000061540000}"/>
    <cellStyle name="Normal 6 5 2 5 3" xfId="21483" xr:uid="{00000000-0005-0000-0000-000062540000}"/>
    <cellStyle name="Normal 6 5 2 5 4" xfId="21484" xr:uid="{00000000-0005-0000-0000-000063540000}"/>
    <cellStyle name="Normal 6 5 2 6" xfId="21485" xr:uid="{00000000-0005-0000-0000-000064540000}"/>
    <cellStyle name="Normal 6 5 2 6 2" xfId="21486" xr:uid="{00000000-0005-0000-0000-000065540000}"/>
    <cellStyle name="Normal 6 5 2 6 3" xfId="21487" xr:uid="{00000000-0005-0000-0000-000066540000}"/>
    <cellStyle name="Normal 6 5 2 7" xfId="21488" xr:uid="{00000000-0005-0000-0000-000067540000}"/>
    <cellStyle name="Normal 6 5 2 8" xfId="21489" xr:uid="{00000000-0005-0000-0000-000068540000}"/>
    <cellStyle name="Normal 6 5 2 9" xfId="21490" xr:uid="{00000000-0005-0000-0000-000069540000}"/>
    <cellStyle name="Normal 6 5 3" xfId="21491" xr:uid="{00000000-0005-0000-0000-00006A540000}"/>
    <cellStyle name="Normal 6 5 3 2" xfId="21492" xr:uid="{00000000-0005-0000-0000-00006B540000}"/>
    <cellStyle name="Normal 6 5 3 2 2" xfId="21493" xr:uid="{00000000-0005-0000-0000-00006C540000}"/>
    <cellStyle name="Normal 6 5 3 2 2 2" xfId="21494" xr:uid="{00000000-0005-0000-0000-00006D540000}"/>
    <cellStyle name="Normal 6 5 3 2 2 2 2" xfId="21495" xr:uid="{00000000-0005-0000-0000-00006E540000}"/>
    <cellStyle name="Normal 6 5 3 2 2 2 3" xfId="21496" xr:uid="{00000000-0005-0000-0000-00006F540000}"/>
    <cellStyle name="Normal 6 5 3 2 2 3" xfId="21497" xr:uid="{00000000-0005-0000-0000-000070540000}"/>
    <cellStyle name="Normal 6 5 3 2 2 4" xfId="21498" xr:uid="{00000000-0005-0000-0000-000071540000}"/>
    <cellStyle name="Normal 6 5 3 2 2 5" xfId="21499" xr:uid="{00000000-0005-0000-0000-000072540000}"/>
    <cellStyle name="Normal 6 5 3 2 3" xfId="21500" xr:uid="{00000000-0005-0000-0000-000073540000}"/>
    <cellStyle name="Normal 6 5 3 2 3 2" xfId="21501" xr:uid="{00000000-0005-0000-0000-000074540000}"/>
    <cellStyle name="Normal 6 5 3 2 3 2 2" xfId="21502" xr:uid="{00000000-0005-0000-0000-000075540000}"/>
    <cellStyle name="Normal 6 5 3 2 3 2 3" xfId="21503" xr:uid="{00000000-0005-0000-0000-000076540000}"/>
    <cellStyle name="Normal 6 5 3 2 3 3" xfId="21504" xr:uid="{00000000-0005-0000-0000-000077540000}"/>
    <cellStyle name="Normal 6 5 3 2 3 4" xfId="21505" xr:uid="{00000000-0005-0000-0000-000078540000}"/>
    <cellStyle name="Normal 6 5 3 2 4" xfId="21506" xr:uid="{00000000-0005-0000-0000-000079540000}"/>
    <cellStyle name="Normal 6 5 3 2 4 2" xfId="21507" xr:uid="{00000000-0005-0000-0000-00007A540000}"/>
    <cellStyle name="Normal 6 5 3 2 4 2 2" xfId="21508" xr:uid="{00000000-0005-0000-0000-00007B540000}"/>
    <cellStyle name="Normal 6 5 3 2 4 2 3" xfId="21509" xr:uid="{00000000-0005-0000-0000-00007C540000}"/>
    <cellStyle name="Normal 6 5 3 2 4 3" xfId="21510" xr:uid="{00000000-0005-0000-0000-00007D540000}"/>
    <cellStyle name="Normal 6 5 3 2 4 4" xfId="21511" xr:uid="{00000000-0005-0000-0000-00007E540000}"/>
    <cellStyle name="Normal 6 5 3 2 5" xfId="21512" xr:uid="{00000000-0005-0000-0000-00007F540000}"/>
    <cellStyle name="Normal 6 5 3 2 5 2" xfId="21513" xr:uid="{00000000-0005-0000-0000-000080540000}"/>
    <cellStyle name="Normal 6 5 3 2 5 3" xfId="21514" xr:uid="{00000000-0005-0000-0000-000081540000}"/>
    <cellStyle name="Normal 6 5 3 2 6" xfId="21515" xr:uid="{00000000-0005-0000-0000-000082540000}"/>
    <cellStyle name="Normal 6 5 3 2 7" xfId="21516" xr:uid="{00000000-0005-0000-0000-000083540000}"/>
    <cellStyle name="Normal 6 5 3 2 8" xfId="21517" xr:uid="{00000000-0005-0000-0000-000084540000}"/>
    <cellStyle name="Normal 6 5 3 3" xfId="21518" xr:uid="{00000000-0005-0000-0000-000085540000}"/>
    <cellStyle name="Normal 6 5 3 3 2" xfId="21519" xr:uid="{00000000-0005-0000-0000-000086540000}"/>
    <cellStyle name="Normal 6 5 3 3 2 2" xfId="21520" xr:uid="{00000000-0005-0000-0000-000087540000}"/>
    <cellStyle name="Normal 6 5 3 3 2 3" xfId="21521" xr:uid="{00000000-0005-0000-0000-000088540000}"/>
    <cellStyle name="Normal 6 5 3 3 3" xfId="21522" xr:uid="{00000000-0005-0000-0000-000089540000}"/>
    <cellStyle name="Normal 6 5 3 3 4" xfId="21523" xr:uid="{00000000-0005-0000-0000-00008A540000}"/>
    <cellStyle name="Normal 6 5 3 3 5" xfId="21524" xr:uid="{00000000-0005-0000-0000-00008B540000}"/>
    <cellStyle name="Normal 6 5 3 4" xfId="21525" xr:uid="{00000000-0005-0000-0000-00008C540000}"/>
    <cellStyle name="Normal 6 5 3 4 2" xfId="21526" xr:uid="{00000000-0005-0000-0000-00008D540000}"/>
    <cellStyle name="Normal 6 5 3 4 2 2" xfId="21527" xr:uid="{00000000-0005-0000-0000-00008E540000}"/>
    <cellStyle name="Normal 6 5 3 4 2 3" xfId="21528" xr:uid="{00000000-0005-0000-0000-00008F540000}"/>
    <cellStyle name="Normal 6 5 3 4 3" xfId="21529" xr:uid="{00000000-0005-0000-0000-000090540000}"/>
    <cellStyle name="Normal 6 5 3 4 4" xfId="21530" xr:uid="{00000000-0005-0000-0000-000091540000}"/>
    <cellStyle name="Normal 6 5 3 5" xfId="21531" xr:uid="{00000000-0005-0000-0000-000092540000}"/>
    <cellStyle name="Normal 6 5 3 5 2" xfId="21532" xr:uid="{00000000-0005-0000-0000-000093540000}"/>
    <cellStyle name="Normal 6 5 3 5 2 2" xfId="21533" xr:uid="{00000000-0005-0000-0000-000094540000}"/>
    <cellStyle name="Normal 6 5 3 5 2 3" xfId="21534" xr:uid="{00000000-0005-0000-0000-000095540000}"/>
    <cellStyle name="Normal 6 5 3 5 3" xfId="21535" xr:uid="{00000000-0005-0000-0000-000096540000}"/>
    <cellStyle name="Normal 6 5 3 5 4" xfId="21536" xr:uid="{00000000-0005-0000-0000-000097540000}"/>
    <cellStyle name="Normal 6 5 3 6" xfId="21537" xr:uid="{00000000-0005-0000-0000-000098540000}"/>
    <cellStyle name="Normal 6 5 3 6 2" xfId="21538" xr:uid="{00000000-0005-0000-0000-000099540000}"/>
    <cellStyle name="Normal 6 5 3 6 3" xfId="21539" xr:uid="{00000000-0005-0000-0000-00009A540000}"/>
    <cellStyle name="Normal 6 5 3 7" xfId="21540" xr:uid="{00000000-0005-0000-0000-00009B540000}"/>
    <cellStyle name="Normal 6 5 3 8" xfId="21541" xr:uid="{00000000-0005-0000-0000-00009C540000}"/>
    <cellStyle name="Normal 6 5 3 9" xfId="21542" xr:uid="{00000000-0005-0000-0000-00009D540000}"/>
    <cellStyle name="Normal 6 5 4" xfId="21543" xr:uid="{00000000-0005-0000-0000-00009E540000}"/>
    <cellStyle name="Normal 6 5 4 2" xfId="21544" xr:uid="{00000000-0005-0000-0000-00009F540000}"/>
    <cellStyle name="Normal 6 5 4 2 2" xfId="21545" xr:uid="{00000000-0005-0000-0000-0000A0540000}"/>
    <cellStyle name="Normal 6 5 4 2 2 2" xfId="21546" xr:uid="{00000000-0005-0000-0000-0000A1540000}"/>
    <cellStyle name="Normal 6 5 4 2 2 3" xfId="21547" xr:uid="{00000000-0005-0000-0000-0000A2540000}"/>
    <cellStyle name="Normal 6 5 4 2 3" xfId="21548" xr:uid="{00000000-0005-0000-0000-0000A3540000}"/>
    <cellStyle name="Normal 6 5 4 2 4" xfId="21549" xr:uid="{00000000-0005-0000-0000-0000A4540000}"/>
    <cellStyle name="Normal 6 5 4 2 5" xfId="21550" xr:uid="{00000000-0005-0000-0000-0000A5540000}"/>
    <cellStyle name="Normal 6 5 4 3" xfId="21551" xr:uid="{00000000-0005-0000-0000-0000A6540000}"/>
    <cellStyle name="Normal 6 5 4 3 2" xfId="21552" xr:uid="{00000000-0005-0000-0000-0000A7540000}"/>
    <cellStyle name="Normal 6 5 4 3 2 2" xfId="21553" xr:uid="{00000000-0005-0000-0000-0000A8540000}"/>
    <cellStyle name="Normal 6 5 4 3 2 3" xfId="21554" xr:uid="{00000000-0005-0000-0000-0000A9540000}"/>
    <cellStyle name="Normal 6 5 4 3 3" xfId="21555" xr:uid="{00000000-0005-0000-0000-0000AA540000}"/>
    <cellStyle name="Normal 6 5 4 3 4" xfId="21556" xr:uid="{00000000-0005-0000-0000-0000AB540000}"/>
    <cellStyle name="Normal 6 5 4 4" xfId="21557" xr:uid="{00000000-0005-0000-0000-0000AC540000}"/>
    <cellStyle name="Normal 6 5 4 4 2" xfId="21558" xr:uid="{00000000-0005-0000-0000-0000AD540000}"/>
    <cellStyle name="Normal 6 5 4 4 2 2" xfId="21559" xr:uid="{00000000-0005-0000-0000-0000AE540000}"/>
    <cellStyle name="Normal 6 5 4 4 2 3" xfId="21560" xr:uid="{00000000-0005-0000-0000-0000AF540000}"/>
    <cellStyle name="Normal 6 5 4 4 3" xfId="21561" xr:uid="{00000000-0005-0000-0000-0000B0540000}"/>
    <cellStyle name="Normal 6 5 4 4 4" xfId="21562" xr:uid="{00000000-0005-0000-0000-0000B1540000}"/>
    <cellStyle name="Normal 6 5 4 5" xfId="21563" xr:uid="{00000000-0005-0000-0000-0000B2540000}"/>
    <cellStyle name="Normal 6 5 4 5 2" xfId="21564" xr:uid="{00000000-0005-0000-0000-0000B3540000}"/>
    <cellStyle name="Normal 6 5 4 5 3" xfId="21565" xr:uid="{00000000-0005-0000-0000-0000B4540000}"/>
    <cellStyle name="Normal 6 5 4 6" xfId="21566" xr:uid="{00000000-0005-0000-0000-0000B5540000}"/>
    <cellStyle name="Normal 6 5 4 7" xfId="21567" xr:uid="{00000000-0005-0000-0000-0000B6540000}"/>
    <cellStyle name="Normal 6 5 4 8" xfId="21568" xr:uid="{00000000-0005-0000-0000-0000B7540000}"/>
    <cellStyle name="Normal 6 5 5" xfId="21569" xr:uid="{00000000-0005-0000-0000-0000B8540000}"/>
    <cellStyle name="Normal 6 5 5 2" xfId="21570" xr:uid="{00000000-0005-0000-0000-0000B9540000}"/>
    <cellStyle name="Normal 6 5 5 2 2" xfId="21571" xr:uid="{00000000-0005-0000-0000-0000BA540000}"/>
    <cellStyle name="Normal 6 5 5 2 3" xfId="21572" xr:uid="{00000000-0005-0000-0000-0000BB540000}"/>
    <cellStyle name="Normal 6 5 5 3" xfId="21573" xr:uid="{00000000-0005-0000-0000-0000BC540000}"/>
    <cellStyle name="Normal 6 5 5 4" xfId="21574" xr:uid="{00000000-0005-0000-0000-0000BD540000}"/>
    <cellStyle name="Normal 6 5 5 5" xfId="21575" xr:uid="{00000000-0005-0000-0000-0000BE540000}"/>
    <cellStyle name="Normal 6 5 6" xfId="21576" xr:uid="{00000000-0005-0000-0000-0000BF540000}"/>
    <cellStyle name="Normal 6 5 6 2" xfId="21577" xr:uid="{00000000-0005-0000-0000-0000C0540000}"/>
    <cellStyle name="Normal 6 5 6 2 2" xfId="21578" xr:uid="{00000000-0005-0000-0000-0000C1540000}"/>
    <cellStyle name="Normal 6 5 6 2 3" xfId="21579" xr:uid="{00000000-0005-0000-0000-0000C2540000}"/>
    <cellStyle name="Normal 6 5 6 3" xfId="21580" xr:uid="{00000000-0005-0000-0000-0000C3540000}"/>
    <cellStyle name="Normal 6 5 6 4" xfId="21581" xr:uid="{00000000-0005-0000-0000-0000C4540000}"/>
    <cellStyle name="Normal 6 5 7" xfId="21582" xr:uid="{00000000-0005-0000-0000-0000C5540000}"/>
    <cellStyle name="Normal 6 5 7 2" xfId="21583" xr:uid="{00000000-0005-0000-0000-0000C6540000}"/>
    <cellStyle name="Normal 6 5 7 2 2" xfId="21584" xr:uid="{00000000-0005-0000-0000-0000C7540000}"/>
    <cellStyle name="Normal 6 5 7 2 3" xfId="21585" xr:uid="{00000000-0005-0000-0000-0000C8540000}"/>
    <cellStyle name="Normal 6 5 7 3" xfId="21586" xr:uid="{00000000-0005-0000-0000-0000C9540000}"/>
    <cellStyle name="Normal 6 5 7 4" xfId="21587" xr:uid="{00000000-0005-0000-0000-0000CA540000}"/>
    <cellStyle name="Normal 6 5 8" xfId="21588" xr:uid="{00000000-0005-0000-0000-0000CB540000}"/>
    <cellStyle name="Normal 6 5 8 2" xfId="21589" xr:uid="{00000000-0005-0000-0000-0000CC540000}"/>
    <cellStyle name="Normal 6 5 8 3" xfId="21590" xr:uid="{00000000-0005-0000-0000-0000CD540000}"/>
    <cellStyle name="Normal 6 5 9" xfId="21591" xr:uid="{00000000-0005-0000-0000-0000CE540000}"/>
    <cellStyle name="Normal 6 6" xfId="21592" xr:uid="{00000000-0005-0000-0000-0000CF540000}"/>
    <cellStyle name="Normal 6 6 10" xfId="21593" xr:uid="{00000000-0005-0000-0000-0000D0540000}"/>
    <cellStyle name="Normal 6 6 11" xfId="44004" xr:uid="{00000000-0005-0000-0000-0000D1540000}"/>
    <cellStyle name="Normal 6 6 2" xfId="21594" xr:uid="{00000000-0005-0000-0000-0000D2540000}"/>
    <cellStyle name="Normal 6 6 2 2" xfId="21595" xr:uid="{00000000-0005-0000-0000-0000D3540000}"/>
    <cellStyle name="Normal 6 6 2 2 2" xfId="21596" xr:uid="{00000000-0005-0000-0000-0000D4540000}"/>
    <cellStyle name="Normal 6 6 2 2 2 2" xfId="21597" xr:uid="{00000000-0005-0000-0000-0000D5540000}"/>
    <cellStyle name="Normal 6 6 2 2 2 2 2" xfId="21598" xr:uid="{00000000-0005-0000-0000-0000D6540000}"/>
    <cellStyle name="Normal 6 6 2 2 2 2 3" xfId="21599" xr:uid="{00000000-0005-0000-0000-0000D7540000}"/>
    <cellStyle name="Normal 6 6 2 2 2 3" xfId="21600" xr:uid="{00000000-0005-0000-0000-0000D8540000}"/>
    <cellStyle name="Normal 6 6 2 2 2 4" xfId="21601" xr:uid="{00000000-0005-0000-0000-0000D9540000}"/>
    <cellStyle name="Normal 6 6 2 2 2 5" xfId="21602" xr:uid="{00000000-0005-0000-0000-0000DA540000}"/>
    <cellStyle name="Normal 6 6 2 2 3" xfId="21603" xr:uid="{00000000-0005-0000-0000-0000DB540000}"/>
    <cellStyle name="Normal 6 6 2 2 3 2" xfId="21604" xr:uid="{00000000-0005-0000-0000-0000DC540000}"/>
    <cellStyle name="Normal 6 6 2 2 3 2 2" xfId="21605" xr:uid="{00000000-0005-0000-0000-0000DD540000}"/>
    <cellStyle name="Normal 6 6 2 2 3 2 3" xfId="21606" xr:uid="{00000000-0005-0000-0000-0000DE540000}"/>
    <cellStyle name="Normal 6 6 2 2 3 3" xfId="21607" xr:uid="{00000000-0005-0000-0000-0000DF540000}"/>
    <cellStyle name="Normal 6 6 2 2 3 4" xfId="21608" xr:uid="{00000000-0005-0000-0000-0000E0540000}"/>
    <cellStyle name="Normal 6 6 2 2 4" xfId="21609" xr:uid="{00000000-0005-0000-0000-0000E1540000}"/>
    <cellStyle name="Normal 6 6 2 2 4 2" xfId="21610" xr:uid="{00000000-0005-0000-0000-0000E2540000}"/>
    <cellStyle name="Normal 6 6 2 2 4 2 2" xfId="21611" xr:uid="{00000000-0005-0000-0000-0000E3540000}"/>
    <cellStyle name="Normal 6 6 2 2 4 2 3" xfId="21612" xr:uid="{00000000-0005-0000-0000-0000E4540000}"/>
    <cellStyle name="Normal 6 6 2 2 4 3" xfId="21613" xr:uid="{00000000-0005-0000-0000-0000E5540000}"/>
    <cellStyle name="Normal 6 6 2 2 4 4" xfId="21614" xr:uid="{00000000-0005-0000-0000-0000E6540000}"/>
    <cellStyle name="Normal 6 6 2 2 5" xfId="21615" xr:uid="{00000000-0005-0000-0000-0000E7540000}"/>
    <cellStyle name="Normal 6 6 2 2 5 2" xfId="21616" xr:uid="{00000000-0005-0000-0000-0000E8540000}"/>
    <cellStyle name="Normal 6 6 2 2 5 3" xfId="21617" xr:uid="{00000000-0005-0000-0000-0000E9540000}"/>
    <cellStyle name="Normal 6 6 2 2 6" xfId="21618" xr:uid="{00000000-0005-0000-0000-0000EA540000}"/>
    <cellStyle name="Normal 6 6 2 2 7" xfId="21619" xr:uid="{00000000-0005-0000-0000-0000EB540000}"/>
    <cellStyle name="Normal 6 6 2 2 8" xfId="21620" xr:uid="{00000000-0005-0000-0000-0000EC540000}"/>
    <cellStyle name="Normal 6 6 2 3" xfId="21621" xr:uid="{00000000-0005-0000-0000-0000ED540000}"/>
    <cellStyle name="Normal 6 6 2 3 2" xfId="21622" xr:uid="{00000000-0005-0000-0000-0000EE540000}"/>
    <cellStyle name="Normal 6 6 2 3 2 2" xfId="21623" xr:uid="{00000000-0005-0000-0000-0000EF540000}"/>
    <cellStyle name="Normal 6 6 2 3 2 3" xfId="21624" xr:uid="{00000000-0005-0000-0000-0000F0540000}"/>
    <cellStyle name="Normal 6 6 2 3 3" xfId="21625" xr:uid="{00000000-0005-0000-0000-0000F1540000}"/>
    <cellStyle name="Normal 6 6 2 3 4" xfId="21626" xr:uid="{00000000-0005-0000-0000-0000F2540000}"/>
    <cellStyle name="Normal 6 6 2 3 5" xfId="21627" xr:uid="{00000000-0005-0000-0000-0000F3540000}"/>
    <cellStyle name="Normal 6 6 2 4" xfId="21628" xr:uid="{00000000-0005-0000-0000-0000F4540000}"/>
    <cellStyle name="Normal 6 6 2 4 2" xfId="21629" xr:uid="{00000000-0005-0000-0000-0000F5540000}"/>
    <cellStyle name="Normal 6 6 2 4 2 2" xfId="21630" xr:uid="{00000000-0005-0000-0000-0000F6540000}"/>
    <cellStyle name="Normal 6 6 2 4 2 3" xfId="21631" xr:uid="{00000000-0005-0000-0000-0000F7540000}"/>
    <cellStyle name="Normal 6 6 2 4 3" xfId="21632" xr:uid="{00000000-0005-0000-0000-0000F8540000}"/>
    <cellStyle name="Normal 6 6 2 4 4" xfId="21633" xr:uid="{00000000-0005-0000-0000-0000F9540000}"/>
    <cellStyle name="Normal 6 6 2 5" xfId="21634" xr:uid="{00000000-0005-0000-0000-0000FA540000}"/>
    <cellStyle name="Normal 6 6 2 5 2" xfId="21635" xr:uid="{00000000-0005-0000-0000-0000FB540000}"/>
    <cellStyle name="Normal 6 6 2 5 2 2" xfId="21636" xr:uid="{00000000-0005-0000-0000-0000FC540000}"/>
    <cellStyle name="Normal 6 6 2 5 2 3" xfId="21637" xr:uid="{00000000-0005-0000-0000-0000FD540000}"/>
    <cellStyle name="Normal 6 6 2 5 3" xfId="21638" xr:uid="{00000000-0005-0000-0000-0000FE540000}"/>
    <cellStyle name="Normal 6 6 2 5 4" xfId="21639" xr:uid="{00000000-0005-0000-0000-0000FF540000}"/>
    <cellStyle name="Normal 6 6 2 6" xfId="21640" xr:uid="{00000000-0005-0000-0000-000000550000}"/>
    <cellStyle name="Normal 6 6 2 6 2" xfId="21641" xr:uid="{00000000-0005-0000-0000-000001550000}"/>
    <cellStyle name="Normal 6 6 2 6 3" xfId="21642" xr:uid="{00000000-0005-0000-0000-000002550000}"/>
    <cellStyle name="Normal 6 6 2 7" xfId="21643" xr:uid="{00000000-0005-0000-0000-000003550000}"/>
    <cellStyle name="Normal 6 6 2 8" xfId="21644" xr:uid="{00000000-0005-0000-0000-000004550000}"/>
    <cellStyle name="Normal 6 6 2 9" xfId="21645" xr:uid="{00000000-0005-0000-0000-000005550000}"/>
    <cellStyle name="Normal 6 6 3" xfId="21646" xr:uid="{00000000-0005-0000-0000-000006550000}"/>
    <cellStyle name="Normal 6 6 3 2" xfId="21647" xr:uid="{00000000-0005-0000-0000-000007550000}"/>
    <cellStyle name="Normal 6 6 3 2 2" xfId="21648" xr:uid="{00000000-0005-0000-0000-000008550000}"/>
    <cellStyle name="Normal 6 6 3 2 2 2" xfId="21649" xr:uid="{00000000-0005-0000-0000-000009550000}"/>
    <cellStyle name="Normal 6 6 3 2 2 3" xfId="21650" xr:uid="{00000000-0005-0000-0000-00000A550000}"/>
    <cellStyle name="Normal 6 6 3 2 2 4" xfId="21651" xr:uid="{00000000-0005-0000-0000-00000B550000}"/>
    <cellStyle name="Normal 6 6 3 2 3" xfId="21652" xr:uid="{00000000-0005-0000-0000-00000C550000}"/>
    <cellStyle name="Normal 6 6 3 2 4" xfId="21653" xr:uid="{00000000-0005-0000-0000-00000D550000}"/>
    <cellStyle name="Normal 6 6 3 2 5" xfId="21654" xr:uid="{00000000-0005-0000-0000-00000E550000}"/>
    <cellStyle name="Normal 6 6 3 3" xfId="21655" xr:uid="{00000000-0005-0000-0000-00000F550000}"/>
    <cellStyle name="Normal 6 6 3 3 2" xfId="21656" xr:uid="{00000000-0005-0000-0000-000010550000}"/>
    <cellStyle name="Normal 6 6 3 3 2 2" xfId="21657" xr:uid="{00000000-0005-0000-0000-000011550000}"/>
    <cellStyle name="Normal 6 6 3 3 2 3" xfId="21658" xr:uid="{00000000-0005-0000-0000-000012550000}"/>
    <cellStyle name="Normal 6 6 3 3 3" xfId="21659" xr:uid="{00000000-0005-0000-0000-000013550000}"/>
    <cellStyle name="Normal 6 6 3 3 4" xfId="21660" xr:uid="{00000000-0005-0000-0000-000014550000}"/>
    <cellStyle name="Normal 6 6 3 3 5" xfId="21661" xr:uid="{00000000-0005-0000-0000-000015550000}"/>
    <cellStyle name="Normal 6 6 3 4" xfId="21662" xr:uid="{00000000-0005-0000-0000-000016550000}"/>
    <cellStyle name="Normal 6 6 3 4 2" xfId="21663" xr:uid="{00000000-0005-0000-0000-000017550000}"/>
    <cellStyle name="Normal 6 6 3 4 2 2" xfId="21664" xr:uid="{00000000-0005-0000-0000-000018550000}"/>
    <cellStyle name="Normal 6 6 3 4 2 3" xfId="21665" xr:uid="{00000000-0005-0000-0000-000019550000}"/>
    <cellStyle name="Normal 6 6 3 4 3" xfId="21666" xr:uid="{00000000-0005-0000-0000-00001A550000}"/>
    <cellStyle name="Normal 6 6 3 4 4" xfId="21667" xr:uid="{00000000-0005-0000-0000-00001B550000}"/>
    <cellStyle name="Normal 6 6 3 5" xfId="21668" xr:uid="{00000000-0005-0000-0000-00001C550000}"/>
    <cellStyle name="Normal 6 6 3 5 2" xfId="21669" xr:uid="{00000000-0005-0000-0000-00001D550000}"/>
    <cellStyle name="Normal 6 6 3 5 3" xfId="21670" xr:uid="{00000000-0005-0000-0000-00001E550000}"/>
    <cellStyle name="Normal 6 6 3 6" xfId="21671" xr:uid="{00000000-0005-0000-0000-00001F550000}"/>
    <cellStyle name="Normal 6 6 3 7" xfId="21672" xr:uid="{00000000-0005-0000-0000-000020550000}"/>
    <cellStyle name="Normal 6 6 3 8" xfId="21673" xr:uid="{00000000-0005-0000-0000-000021550000}"/>
    <cellStyle name="Normal 6 6 4" xfId="21674" xr:uid="{00000000-0005-0000-0000-000022550000}"/>
    <cellStyle name="Normal 6 6 4 2" xfId="21675" xr:uid="{00000000-0005-0000-0000-000023550000}"/>
    <cellStyle name="Normal 6 6 4 2 2" xfId="21676" xr:uid="{00000000-0005-0000-0000-000024550000}"/>
    <cellStyle name="Normal 6 6 4 2 3" xfId="21677" xr:uid="{00000000-0005-0000-0000-000025550000}"/>
    <cellStyle name="Normal 6 6 4 2 4" xfId="21678" xr:uid="{00000000-0005-0000-0000-000026550000}"/>
    <cellStyle name="Normal 6 6 4 3" xfId="21679" xr:uid="{00000000-0005-0000-0000-000027550000}"/>
    <cellStyle name="Normal 6 6 4 4" xfId="21680" xr:uid="{00000000-0005-0000-0000-000028550000}"/>
    <cellStyle name="Normal 6 6 4 5" xfId="21681" xr:uid="{00000000-0005-0000-0000-000029550000}"/>
    <cellStyle name="Normal 6 6 5" xfId="21682" xr:uid="{00000000-0005-0000-0000-00002A550000}"/>
    <cellStyle name="Normal 6 6 5 2" xfId="21683" xr:uid="{00000000-0005-0000-0000-00002B550000}"/>
    <cellStyle name="Normal 6 6 5 2 2" xfId="21684" xr:uid="{00000000-0005-0000-0000-00002C550000}"/>
    <cellStyle name="Normal 6 6 5 2 3" xfId="21685" xr:uid="{00000000-0005-0000-0000-00002D550000}"/>
    <cellStyle name="Normal 6 6 5 3" xfId="21686" xr:uid="{00000000-0005-0000-0000-00002E550000}"/>
    <cellStyle name="Normal 6 6 5 4" xfId="21687" xr:uid="{00000000-0005-0000-0000-00002F550000}"/>
    <cellStyle name="Normal 6 6 5 5" xfId="21688" xr:uid="{00000000-0005-0000-0000-000030550000}"/>
    <cellStyle name="Normal 6 6 6" xfId="21689" xr:uid="{00000000-0005-0000-0000-000031550000}"/>
    <cellStyle name="Normal 6 6 6 2" xfId="21690" xr:uid="{00000000-0005-0000-0000-000032550000}"/>
    <cellStyle name="Normal 6 6 6 2 2" xfId="21691" xr:uid="{00000000-0005-0000-0000-000033550000}"/>
    <cellStyle name="Normal 6 6 6 2 3" xfId="21692" xr:uid="{00000000-0005-0000-0000-000034550000}"/>
    <cellStyle name="Normal 6 6 6 3" xfId="21693" xr:uid="{00000000-0005-0000-0000-000035550000}"/>
    <cellStyle name="Normal 6 6 6 4" xfId="21694" xr:uid="{00000000-0005-0000-0000-000036550000}"/>
    <cellStyle name="Normal 6 6 7" xfId="21695" xr:uid="{00000000-0005-0000-0000-000037550000}"/>
    <cellStyle name="Normal 6 6 7 2" xfId="21696" xr:uid="{00000000-0005-0000-0000-000038550000}"/>
    <cellStyle name="Normal 6 6 7 3" xfId="21697" xr:uid="{00000000-0005-0000-0000-000039550000}"/>
    <cellStyle name="Normal 6 6 8" xfId="21698" xr:uid="{00000000-0005-0000-0000-00003A550000}"/>
    <cellStyle name="Normal 6 6 9" xfId="21699" xr:uid="{00000000-0005-0000-0000-00003B550000}"/>
    <cellStyle name="Normal 6 7" xfId="21700" xr:uid="{00000000-0005-0000-0000-00003C550000}"/>
    <cellStyle name="Normal 6 7 10" xfId="21701" xr:uid="{00000000-0005-0000-0000-00003D550000}"/>
    <cellStyle name="Normal 6 7 11" xfId="44005" xr:uid="{00000000-0005-0000-0000-00003E550000}"/>
    <cellStyle name="Normal 6 7 2" xfId="21702" xr:uid="{00000000-0005-0000-0000-00003F550000}"/>
    <cellStyle name="Normal 6 7 2 2" xfId="21703" xr:uid="{00000000-0005-0000-0000-000040550000}"/>
    <cellStyle name="Normal 6 7 2 2 2" xfId="21704" xr:uid="{00000000-0005-0000-0000-000041550000}"/>
    <cellStyle name="Normal 6 7 2 2 2 2" xfId="21705" xr:uid="{00000000-0005-0000-0000-000042550000}"/>
    <cellStyle name="Normal 6 7 2 2 2 2 2" xfId="21706" xr:uid="{00000000-0005-0000-0000-000043550000}"/>
    <cellStyle name="Normal 6 7 2 2 2 2 3" xfId="21707" xr:uid="{00000000-0005-0000-0000-000044550000}"/>
    <cellStyle name="Normal 6 7 2 2 2 3" xfId="21708" xr:uid="{00000000-0005-0000-0000-000045550000}"/>
    <cellStyle name="Normal 6 7 2 2 2 4" xfId="21709" xr:uid="{00000000-0005-0000-0000-000046550000}"/>
    <cellStyle name="Normal 6 7 2 2 2 5" xfId="21710" xr:uid="{00000000-0005-0000-0000-000047550000}"/>
    <cellStyle name="Normal 6 7 2 2 3" xfId="21711" xr:uid="{00000000-0005-0000-0000-000048550000}"/>
    <cellStyle name="Normal 6 7 2 2 3 2" xfId="21712" xr:uid="{00000000-0005-0000-0000-000049550000}"/>
    <cellStyle name="Normal 6 7 2 2 3 2 2" xfId="21713" xr:uid="{00000000-0005-0000-0000-00004A550000}"/>
    <cellStyle name="Normal 6 7 2 2 3 2 3" xfId="21714" xr:uid="{00000000-0005-0000-0000-00004B550000}"/>
    <cellStyle name="Normal 6 7 2 2 3 3" xfId="21715" xr:uid="{00000000-0005-0000-0000-00004C550000}"/>
    <cellStyle name="Normal 6 7 2 2 3 4" xfId="21716" xr:uid="{00000000-0005-0000-0000-00004D550000}"/>
    <cellStyle name="Normal 6 7 2 2 4" xfId="21717" xr:uid="{00000000-0005-0000-0000-00004E550000}"/>
    <cellStyle name="Normal 6 7 2 2 4 2" xfId="21718" xr:uid="{00000000-0005-0000-0000-00004F550000}"/>
    <cellStyle name="Normal 6 7 2 2 4 2 2" xfId="21719" xr:uid="{00000000-0005-0000-0000-000050550000}"/>
    <cellStyle name="Normal 6 7 2 2 4 2 3" xfId="21720" xr:uid="{00000000-0005-0000-0000-000051550000}"/>
    <cellStyle name="Normal 6 7 2 2 4 3" xfId="21721" xr:uid="{00000000-0005-0000-0000-000052550000}"/>
    <cellStyle name="Normal 6 7 2 2 4 4" xfId="21722" xr:uid="{00000000-0005-0000-0000-000053550000}"/>
    <cellStyle name="Normal 6 7 2 2 5" xfId="21723" xr:uid="{00000000-0005-0000-0000-000054550000}"/>
    <cellStyle name="Normal 6 7 2 2 5 2" xfId="21724" xr:uid="{00000000-0005-0000-0000-000055550000}"/>
    <cellStyle name="Normal 6 7 2 2 5 3" xfId="21725" xr:uid="{00000000-0005-0000-0000-000056550000}"/>
    <cellStyle name="Normal 6 7 2 2 6" xfId="21726" xr:uid="{00000000-0005-0000-0000-000057550000}"/>
    <cellStyle name="Normal 6 7 2 2 7" xfId="21727" xr:uid="{00000000-0005-0000-0000-000058550000}"/>
    <cellStyle name="Normal 6 7 2 2 8" xfId="21728" xr:uid="{00000000-0005-0000-0000-000059550000}"/>
    <cellStyle name="Normal 6 7 2 3" xfId="21729" xr:uid="{00000000-0005-0000-0000-00005A550000}"/>
    <cellStyle name="Normal 6 7 2 3 2" xfId="21730" xr:uid="{00000000-0005-0000-0000-00005B550000}"/>
    <cellStyle name="Normal 6 7 2 3 2 2" xfId="21731" xr:uid="{00000000-0005-0000-0000-00005C550000}"/>
    <cellStyle name="Normal 6 7 2 3 2 3" xfId="21732" xr:uid="{00000000-0005-0000-0000-00005D550000}"/>
    <cellStyle name="Normal 6 7 2 3 3" xfId="21733" xr:uid="{00000000-0005-0000-0000-00005E550000}"/>
    <cellStyle name="Normal 6 7 2 3 4" xfId="21734" xr:uid="{00000000-0005-0000-0000-00005F550000}"/>
    <cellStyle name="Normal 6 7 2 3 5" xfId="21735" xr:uid="{00000000-0005-0000-0000-000060550000}"/>
    <cellStyle name="Normal 6 7 2 4" xfId="21736" xr:uid="{00000000-0005-0000-0000-000061550000}"/>
    <cellStyle name="Normal 6 7 2 4 2" xfId="21737" xr:uid="{00000000-0005-0000-0000-000062550000}"/>
    <cellStyle name="Normal 6 7 2 4 2 2" xfId="21738" xr:uid="{00000000-0005-0000-0000-000063550000}"/>
    <cellStyle name="Normal 6 7 2 4 2 3" xfId="21739" xr:uid="{00000000-0005-0000-0000-000064550000}"/>
    <cellStyle name="Normal 6 7 2 4 3" xfId="21740" xr:uid="{00000000-0005-0000-0000-000065550000}"/>
    <cellStyle name="Normal 6 7 2 4 4" xfId="21741" xr:uid="{00000000-0005-0000-0000-000066550000}"/>
    <cellStyle name="Normal 6 7 2 5" xfId="21742" xr:uid="{00000000-0005-0000-0000-000067550000}"/>
    <cellStyle name="Normal 6 7 2 5 2" xfId="21743" xr:uid="{00000000-0005-0000-0000-000068550000}"/>
    <cellStyle name="Normal 6 7 2 5 2 2" xfId="21744" xr:uid="{00000000-0005-0000-0000-000069550000}"/>
    <cellStyle name="Normal 6 7 2 5 2 3" xfId="21745" xr:uid="{00000000-0005-0000-0000-00006A550000}"/>
    <cellStyle name="Normal 6 7 2 5 3" xfId="21746" xr:uid="{00000000-0005-0000-0000-00006B550000}"/>
    <cellStyle name="Normal 6 7 2 5 4" xfId="21747" xr:uid="{00000000-0005-0000-0000-00006C550000}"/>
    <cellStyle name="Normal 6 7 2 6" xfId="21748" xr:uid="{00000000-0005-0000-0000-00006D550000}"/>
    <cellStyle name="Normal 6 7 2 6 2" xfId="21749" xr:uid="{00000000-0005-0000-0000-00006E550000}"/>
    <cellStyle name="Normal 6 7 2 6 3" xfId="21750" xr:uid="{00000000-0005-0000-0000-00006F550000}"/>
    <cellStyle name="Normal 6 7 2 7" xfId="21751" xr:uid="{00000000-0005-0000-0000-000070550000}"/>
    <cellStyle name="Normal 6 7 2 8" xfId="21752" xr:uid="{00000000-0005-0000-0000-000071550000}"/>
    <cellStyle name="Normal 6 7 2 9" xfId="21753" xr:uid="{00000000-0005-0000-0000-000072550000}"/>
    <cellStyle name="Normal 6 7 3" xfId="21754" xr:uid="{00000000-0005-0000-0000-000073550000}"/>
    <cellStyle name="Normal 6 7 3 2" xfId="21755" xr:uid="{00000000-0005-0000-0000-000074550000}"/>
    <cellStyle name="Normal 6 7 3 2 2" xfId="21756" xr:uid="{00000000-0005-0000-0000-000075550000}"/>
    <cellStyle name="Normal 6 7 3 2 2 2" xfId="21757" xr:uid="{00000000-0005-0000-0000-000076550000}"/>
    <cellStyle name="Normal 6 7 3 2 2 3" xfId="21758" xr:uid="{00000000-0005-0000-0000-000077550000}"/>
    <cellStyle name="Normal 6 7 3 2 2 4" xfId="21759" xr:uid="{00000000-0005-0000-0000-000078550000}"/>
    <cellStyle name="Normal 6 7 3 2 3" xfId="21760" xr:uid="{00000000-0005-0000-0000-000079550000}"/>
    <cellStyle name="Normal 6 7 3 2 4" xfId="21761" xr:uid="{00000000-0005-0000-0000-00007A550000}"/>
    <cellStyle name="Normal 6 7 3 2 5" xfId="21762" xr:uid="{00000000-0005-0000-0000-00007B550000}"/>
    <cellStyle name="Normal 6 7 3 3" xfId="21763" xr:uid="{00000000-0005-0000-0000-00007C550000}"/>
    <cellStyle name="Normal 6 7 3 3 2" xfId="21764" xr:uid="{00000000-0005-0000-0000-00007D550000}"/>
    <cellStyle name="Normal 6 7 3 3 2 2" xfId="21765" xr:uid="{00000000-0005-0000-0000-00007E550000}"/>
    <cellStyle name="Normal 6 7 3 3 2 3" xfId="21766" xr:uid="{00000000-0005-0000-0000-00007F550000}"/>
    <cellStyle name="Normal 6 7 3 3 3" xfId="21767" xr:uid="{00000000-0005-0000-0000-000080550000}"/>
    <cellStyle name="Normal 6 7 3 3 4" xfId="21768" xr:uid="{00000000-0005-0000-0000-000081550000}"/>
    <cellStyle name="Normal 6 7 3 3 5" xfId="21769" xr:uid="{00000000-0005-0000-0000-000082550000}"/>
    <cellStyle name="Normal 6 7 3 4" xfId="21770" xr:uid="{00000000-0005-0000-0000-000083550000}"/>
    <cellStyle name="Normal 6 7 3 4 2" xfId="21771" xr:uid="{00000000-0005-0000-0000-000084550000}"/>
    <cellStyle name="Normal 6 7 3 4 2 2" xfId="21772" xr:uid="{00000000-0005-0000-0000-000085550000}"/>
    <cellStyle name="Normal 6 7 3 4 2 3" xfId="21773" xr:uid="{00000000-0005-0000-0000-000086550000}"/>
    <cellStyle name="Normal 6 7 3 4 3" xfId="21774" xr:uid="{00000000-0005-0000-0000-000087550000}"/>
    <cellStyle name="Normal 6 7 3 4 4" xfId="21775" xr:uid="{00000000-0005-0000-0000-000088550000}"/>
    <cellStyle name="Normal 6 7 3 5" xfId="21776" xr:uid="{00000000-0005-0000-0000-000089550000}"/>
    <cellStyle name="Normal 6 7 3 5 2" xfId="21777" xr:uid="{00000000-0005-0000-0000-00008A550000}"/>
    <cellStyle name="Normal 6 7 3 5 3" xfId="21778" xr:uid="{00000000-0005-0000-0000-00008B550000}"/>
    <cellStyle name="Normal 6 7 3 6" xfId="21779" xr:uid="{00000000-0005-0000-0000-00008C550000}"/>
    <cellStyle name="Normal 6 7 3 7" xfId="21780" xr:uid="{00000000-0005-0000-0000-00008D550000}"/>
    <cellStyle name="Normal 6 7 3 8" xfId="21781" xr:uid="{00000000-0005-0000-0000-00008E550000}"/>
    <cellStyle name="Normal 6 7 4" xfId="21782" xr:uid="{00000000-0005-0000-0000-00008F550000}"/>
    <cellStyle name="Normal 6 7 4 2" xfId="21783" xr:uid="{00000000-0005-0000-0000-000090550000}"/>
    <cellStyle name="Normal 6 7 4 2 2" xfId="21784" xr:uid="{00000000-0005-0000-0000-000091550000}"/>
    <cellStyle name="Normal 6 7 4 2 3" xfId="21785" xr:uid="{00000000-0005-0000-0000-000092550000}"/>
    <cellStyle name="Normal 6 7 4 2 4" xfId="21786" xr:uid="{00000000-0005-0000-0000-000093550000}"/>
    <cellStyle name="Normal 6 7 4 3" xfId="21787" xr:uid="{00000000-0005-0000-0000-000094550000}"/>
    <cellStyle name="Normal 6 7 4 4" xfId="21788" xr:uid="{00000000-0005-0000-0000-000095550000}"/>
    <cellStyle name="Normal 6 7 4 5" xfId="21789" xr:uid="{00000000-0005-0000-0000-000096550000}"/>
    <cellStyle name="Normal 6 7 5" xfId="21790" xr:uid="{00000000-0005-0000-0000-000097550000}"/>
    <cellStyle name="Normal 6 7 5 2" xfId="21791" xr:uid="{00000000-0005-0000-0000-000098550000}"/>
    <cellStyle name="Normal 6 7 5 2 2" xfId="21792" xr:uid="{00000000-0005-0000-0000-000099550000}"/>
    <cellStyle name="Normal 6 7 5 2 3" xfId="21793" xr:uid="{00000000-0005-0000-0000-00009A550000}"/>
    <cellStyle name="Normal 6 7 5 3" xfId="21794" xr:uid="{00000000-0005-0000-0000-00009B550000}"/>
    <cellStyle name="Normal 6 7 5 4" xfId="21795" xr:uid="{00000000-0005-0000-0000-00009C550000}"/>
    <cellStyle name="Normal 6 7 5 5" xfId="21796" xr:uid="{00000000-0005-0000-0000-00009D550000}"/>
    <cellStyle name="Normal 6 7 6" xfId="21797" xr:uid="{00000000-0005-0000-0000-00009E550000}"/>
    <cellStyle name="Normal 6 7 6 2" xfId="21798" xr:uid="{00000000-0005-0000-0000-00009F550000}"/>
    <cellStyle name="Normal 6 7 6 2 2" xfId="21799" xr:uid="{00000000-0005-0000-0000-0000A0550000}"/>
    <cellStyle name="Normal 6 7 6 2 3" xfId="21800" xr:uid="{00000000-0005-0000-0000-0000A1550000}"/>
    <cellStyle name="Normal 6 7 6 3" xfId="21801" xr:uid="{00000000-0005-0000-0000-0000A2550000}"/>
    <cellStyle name="Normal 6 7 6 4" xfId="21802" xr:uid="{00000000-0005-0000-0000-0000A3550000}"/>
    <cellStyle name="Normal 6 7 7" xfId="21803" xr:uid="{00000000-0005-0000-0000-0000A4550000}"/>
    <cellStyle name="Normal 6 7 7 2" xfId="21804" xr:uid="{00000000-0005-0000-0000-0000A5550000}"/>
    <cellStyle name="Normal 6 7 7 3" xfId="21805" xr:uid="{00000000-0005-0000-0000-0000A6550000}"/>
    <cellStyle name="Normal 6 7 8" xfId="21806" xr:uid="{00000000-0005-0000-0000-0000A7550000}"/>
    <cellStyle name="Normal 6 7 9" xfId="21807" xr:uid="{00000000-0005-0000-0000-0000A8550000}"/>
    <cellStyle name="Normal 6 8" xfId="21808" xr:uid="{00000000-0005-0000-0000-0000A9550000}"/>
    <cellStyle name="Normal 6 8 10" xfId="21809" xr:uid="{00000000-0005-0000-0000-0000AA550000}"/>
    <cellStyle name="Normal 6 8 2" xfId="21810" xr:uid="{00000000-0005-0000-0000-0000AB550000}"/>
    <cellStyle name="Normal 6 8 2 2" xfId="21811" xr:uid="{00000000-0005-0000-0000-0000AC550000}"/>
    <cellStyle name="Normal 6 8 2 2 2" xfId="21812" xr:uid="{00000000-0005-0000-0000-0000AD550000}"/>
    <cellStyle name="Normal 6 8 2 2 2 2" xfId="21813" xr:uid="{00000000-0005-0000-0000-0000AE550000}"/>
    <cellStyle name="Normal 6 8 2 2 2 2 2" xfId="21814" xr:uid="{00000000-0005-0000-0000-0000AF550000}"/>
    <cellStyle name="Normal 6 8 2 2 2 2 3" xfId="21815" xr:uid="{00000000-0005-0000-0000-0000B0550000}"/>
    <cellStyle name="Normal 6 8 2 2 2 3" xfId="21816" xr:uid="{00000000-0005-0000-0000-0000B1550000}"/>
    <cellStyle name="Normal 6 8 2 2 2 4" xfId="21817" xr:uid="{00000000-0005-0000-0000-0000B2550000}"/>
    <cellStyle name="Normal 6 8 2 2 2 5" xfId="21818" xr:uid="{00000000-0005-0000-0000-0000B3550000}"/>
    <cellStyle name="Normal 6 8 2 2 3" xfId="21819" xr:uid="{00000000-0005-0000-0000-0000B4550000}"/>
    <cellStyle name="Normal 6 8 2 2 3 2" xfId="21820" xr:uid="{00000000-0005-0000-0000-0000B5550000}"/>
    <cellStyle name="Normal 6 8 2 2 3 2 2" xfId="21821" xr:uid="{00000000-0005-0000-0000-0000B6550000}"/>
    <cellStyle name="Normal 6 8 2 2 3 2 3" xfId="21822" xr:uid="{00000000-0005-0000-0000-0000B7550000}"/>
    <cellStyle name="Normal 6 8 2 2 3 3" xfId="21823" xr:uid="{00000000-0005-0000-0000-0000B8550000}"/>
    <cellStyle name="Normal 6 8 2 2 3 4" xfId="21824" xr:uid="{00000000-0005-0000-0000-0000B9550000}"/>
    <cellStyle name="Normal 6 8 2 2 4" xfId="21825" xr:uid="{00000000-0005-0000-0000-0000BA550000}"/>
    <cellStyle name="Normal 6 8 2 2 4 2" xfId="21826" xr:uid="{00000000-0005-0000-0000-0000BB550000}"/>
    <cellStyle name="Normal 6 8 2 2 4 2 2" xfId="21827" xr:uid="{00000000-0005-0000-0000-0000BC550000}"/>
    <cellStyle name="Normal 6 8 2 2 4 2 3" xfId="21828" xr:uid="{00000000-0005-0000-0000-0000BD550000}"/>
    <cellStyle name="Normal 6 8 2 2 4 3" xfId="21829" xr:uid="{00000000-0005-0000-0000-0000BE550000}"/>
    <cellStyle name="Normal 6 8 2 2 4 4" xfId="21830" xr:uid="{00000000-0005-0000-0000-0000BF550000}"/>
    <cellStyle name="Normal 6 8 2 2 5" xfId="21831" xr:uid="{00000000-0005-0000-0000-0000C0550000}"/>
    <cellStyle name="Normal 6 8 2 2 5 2" xfId="21832" xr:uid="{00000000-0005-0000-0000-0000C1550000}"/>
    <cellStyle name="Normal 6 8 2 2 5 3" xfId="21833" xr:uid="{00000000-0005-0000-0000-0000C2550000}"/>
    <cellStyle name="Normal 6 8 2 2 6" xfId="21834" xr:uid="{00000000-0005-0000-0000-0000C3550000}"/>
    <cellStyle name="Normal 6 8 2 2 7" xfId="21835" xr:uid="{00000000-0005-0000-0000-0000C4550000}"/>
    <cellStyle name="Normal 6 8 2 2 8" xfId="21836" xr:uid="{00000000-0005-0000-0000-0000C5550000}"/>
    <cellStyle name="Normal 6 8 2 3" xfId="21837" xr:uid="{00000000-0005-0000-0000-0000C6550000}"/>
    <cellStyle name="Normal 6 8 2 3 2" xfId="21838" xr:uid="{00000000-0005-0000-0000-0000C7550000}"/>
    <cellStyle name="Normal 6 8 2 3 2 2" xfId="21839" xr:uid="{00000000-0005-0000-0000-0000C8550000}"/>
    <cellStyle name="Normal 6 8 2 3 2 3" xfId="21840" xr:uid="{00000000-0005-0000-0000-0000C9550000}"/>
    <cellStyle name="Normal 6 8 2 3 3" xfId="21841" xr:uid="{00000000-0005-0000-0000-0000CA550000}"/>
    <cellStyle name="Normal 6 8 2 3 4" xfId="21842" xr:uid="{00000000-0005-0000-0000-0000CB550000}"/>
    <cellStyle name="Normal 6 8 2 3 5" xfId="21843" xr:uid="{00000000-0005-0000-0000-0000CC550000}"/>
    <cellStyle name="Normal 6 8 2 4" xfId="21844" xr:uid="{00000000-0005-0000-0000-0000CD550000}"/>
    <cellStyle name="Normal 6 8 2 4 2" xfId="21845" xr:uid="{00000000-0005-0000-0000-0000CE550000}"/>
    <cellStyle name="Normal 6 8 2 4 2 2" xfId="21846" xr:uid="{00000000-0005-0000-0000-0000CF550000}"/>
    <cellStyle name="Normal 6 8 2 4 2 3" xfId="21847" xr:uid="{00000000-0005-0000-0000-0000D0550000}"/>
    <cellStyle name="Normal 6 8 2 4 3" xfId="21848" xr:uid="{00000000-0005-0000-0000-0000D1550000}"/>
    <cellStyle name="Normal 6 8 2 4 4" xfId="21849" xr:uid="{00000000-0005-0000-0000-0000D2550000}"/>
    <cellStyle name="Normal 6 8 2 5" xfId="21850" xr:uid="{00000000-0005-0000-0000-0000D3550000}"/>
    <cellStyle name="Normal 6 8 2 5 2" xfId="21851" xr:uid="{00000000-0005-0000-0000-0000D4550000}"/>
    <cellStyle name="Normal 6 8 2 5 2 2" xfId="21852" xr:uid="{00000000-0005-0000-0000-0000D5550000}"/>
    <cellStyle name="Normal 6 8 2 5 2 3" xfId="21853" xr:uid="{00000000-0005-0000-0000-0000D6550000}"/>
    <cellStyle name="Normal 6 8 2 5 3" xfId="21854" xr:uid="{00000000-0005-0000-0000-0000D7550000}"/>
    <cellStyle name="Normal 6 8 2 5 4" xfId="21855" xr:uid="{00000000-0005-0000-0000-0000D8550000}"/>
    <cellStyle name="Normal 6 8 2 6" xfId="21856" xr:uid="{00000000-0005-0000-0000-0000D9550000}"/>
    <cellStyle name="Normal 6 8 2 6 2" xfId="21857" xr:uid="{00000000-0005-0000-0000-0000DA550000}"/>
    <cellStyle name="Normal 6 8 2 6 3" xfId="21858" xr:uid="{00000000-0005-0000-0000-0000DB550000}"/>
    <cellStyle name="Normal 6 8 2 7" xfId="21859" xr:uid="{00000000-0005-0000-0000-0000DC550000}"/>
    <cellStyle name="Normal 6 8 2 8" xfId="21860" xr:uid="{00000000-0005-0000-0000-0000DD550000}"/>
    <cellStyle name="Normal 6 8 2 9" xfId="21861" xr:uid="{00000000-0005-0000-0000-0000DE550000}"/>
    <cellStyle name="Normal 6 8 3" xfId="21862" xr:uid="{00000000-0005-0000-0000-0000DF550000}"/>
    <cellStyle name="Normal 6 8 3 2" xfId="21863" xr:uid="{00000000-0005-0000-0000-0000E0550000}"/>
    <cellStyle name="Normal 6 8 3 2 2" xfId="21864" xr:uid="{00000000-0005-0000-0000-0000E1550000}"/>
    <cellStyle name="Normal 6 8 3 2 2 2" xfId="21865" xr:uid="{00000000-0005-0000-0000-0000E2550000}"/>
    <cellStyle name="Normal 6 8 3 2 2 3" xfId="21866" xr:uid="{00000000-0005-0000-0000-0000E3550000}"/>
    <cellStyle name="Normal 6 8 3 2 2 4" xfId="21867" xr:uid="{00000000-0005-0000-0000-0000E4550000}"/>
    <cellStyle name="Normal 6 8 3 2 3" xfId="21868" xr:uid="{00000000-0005-0000-0000-0000E5550000}"/>
    <cellStyle name="Normal 6 8 3 2 4" xfId="21869" xr:uid="{00000000-0005-0000-0000-0000E6550000}"/>
    <cellStyle name="Normal 6 8 3 2 5" xfId="21870" xr:uid="{00000000-0005-0000-0000-0000E7550000}"/>
    <cellStyle name="Normal 6 8 3 3" xfId="21871" xr:uid="{00000000-0005-0000-0000-0000E8550000}"/>
    <cellStyle name="Normal 6 8 3 3 2" xfId="21872" xr:uid="{00000000-0005-0000-0000-0000E9550000}"/>
    <cellStyle name="Normal 6 8 3 3 2 2" xfId="21873" xr:uid="{00000000-0005-0000-0000-0000EA550000}"/>
    <cellStyle name="Normal 6 8 3 3 2 3" xfId="21874" xr:uid="{00000000-0005-0000-0000-0000EB550000}"/>
    <cellStyle name="Normal 6 8 3 3 3" xfId="21875" xr:uid="{00000000-0005-0000-0000-0000EC550000}"/>
    <cellStyle name="Normal 6 8 3 3 4" xfId="21876" xr:uid="{00000000-0005-0000-0000-0000ED550000}"/>
    <cellStyle name="Normal 6 8 3 3 5" xfId="21877" xr:uid="{00000000-0005-0000-0000-0000EE550000}"/>
    <cellStyle name="Normal 6 8 3 4" xfId="21878" xr:uid="{00000000-0005-0000-0000-0000EF550000}"/>
    <cellStyle name="Normal 6 8 3 4 2" xfId="21879" xr:uid="{00000000-0005-0000-0000-0000F0550000}"/>
    <cellStyle name="Normal 6 8 3 4 2 2" xfId="21880" xr:uid="{00000000-0005-0000-0000-0000F1550000}"/>
    <cellStyle name="Normal 6 8 3 4 2 3" xfId="21881" xr:uid="{00000000-0005-0000-0000-0000F2550000}"/>
    <cellStyle name="Normal 6 8 3 4 3" xfId="21882" xr:uid="{00000000-0005-0000-0000-0000F3550000}"/>
    <cellStyle name="Normal 6 8 3 4 4" xfId="21883" xr:uid="{00000000-0005-0000-0000-0000F4550000}"/>
    <cellStyle name="Normal 6 8 3 5" xfId="21884" xr:uid="{00000000-0005-0000-0000-0000F5550000}"/>
    <cellStyle name="Normal 6 8 3 5 2" xfId="21885" xr:uid="{00000000-0005-0000-0000-0000F6550000}"/>
    <cellStyle name="Normal 6 8 3 5 3" xfId="21886" xr:uid="{00000000-0005-0000-0000-0000F7550000}"/>
    <cellStyle name="Normal 6 8 3 6" xfId="21887" xr:uid="{00000000-0005-0000-0000-0000F8550000}"/>
    <cellStyle name="Normal 6 8 3 7" xfId="21888" xr:uid="{00000000-0005-0000-0000-0000F9550000}"/>
    <cellStyle name="Normal 6 8 3 8" xfId="21889" xr:uid="{00000000-0005-0000-0000-0000FA550000}"/>
    <cellStyle name="Normal 6 8 4" xfId="21890" xr:uid="{00000000-0005-0000-0000-0000FB550000}"/>
    <cellStyle name="Normal 6 8 4 2" xfId="21891" xr:uid="{00000000-0005-0000-0000-0000FC550000}"/>
    <cellStyle name="Normal 6 8 4 2 2" xfId="21892" xr:uid="{00000000-0005-0000-0000-0000FD550000}"/>
    <cellStyle name="Normal 6 8 4 2 3" xfId="21893" xr:uid="{00000000-0005-0000-0000-0000FE550000}"/>
    <cellStyle name="Normal 6 8 4 2 4" xfId="21894" xr:uid="{00000000-0005-0000-0000-0000FF550000}"/>
    <cellStyle name="Normal 6 8 4 3" xfId="21895" xr:uid="{00000000-0005-0000-0000-000000560000}"/>
    <cellStyle name="Normal 6 8 4 4" xfId="21896" xr:uid="{00000000-0005-0000-0000-000001560000}"/>
    <cellStyle name="Normal 6 8 4 5" xfId="21897" xr:uid="{00000000-0005-0000-0000-000002560000}"/>
    <cellStyle name="Normal 6 8 5" xfId="21898" xr:uid="{00000000-0005-0000-0000-000003560000}"/>
    <cellStyle name="Normal 6 8 5 2" xfId="21899" xr:uid="{00000000-0005-0000-0000-000004560000}"/>
    <cellStyle name="Normal 6 8 5 2 2" xfId="21900" xr:uid="{00000000-0005-0000-0000-000005560000}"/>
    <cellStyle name="Normal 6 8 5 2 3" xfId="21901" xr:uid="{00000000-0005-0000-0000-000006560000}"/>
    <cellStyle name="Normal 6 8 5 3" xfId="21902" xr:uid="{00000000-0005-0000-0000-000007560000}"/>
    <cellStyle name="Normal 6 8 5 4" xfId="21903" xr:uid="{00000000-0005-0000-0000-000008560000}"/>
    <cellStyle name="Normal 6 8 5 5" xfId="21904" xr:uid="{00000000-0005-0000-0000-000009560000}"/>
    <cellStyle name="Normal 6 8 6" xfId="21905" xr:uid="{00000000-0005-0000-0000-00000A560000}"/>
    <cellStyle name="Normal 6 8 6 2" xfId="21906" xr:uid="{00000000-0005-0000-0000-00000B560000}"/>
    <cellStyle name="Normal 6 8 6 2 2" xfId="21907" xr:uid="{00000000-0005-0000-0000-00000C560000}"/>
    <cellStyle name="Normal 6 8 6 2 3" xfId="21908" xr:uid="{00000000-0005-0000-0000-00000D560000}"/>
    <cellStyle name="Normal 6 8 6 3" xfId="21909" xr:uid="{00000000-0005-0000-0000-00000E560000}"/>
    <cellStyle name="Normal 6 8 6 4" xfId="21910" xr:uid="{00000000-0005-0000-0000-00000F560000}"/>
    <cellStyle name="Normal 6 8 7" xfId="21911" xr:uid="{00000000-0005-0000-0000-000010560000}"/>
    <cellStyle name="Normal 6 8 7 2" xfId="21912" xr:uid="{00000000-0005-0000-0000-000011560000}"/>
    <cellStyle name="Normal 6 8 7 3" xfId="21913" xr:uid="{00000000-0005-0000-0000-000012560000}"/>
    <cellStyle name="Normal 6 8 8" xfId="21914" xr:uid="{00000000-0005-0000-0000-000013560000}"/>
    <cellStyle name="Normal 6 8 9" xfId="21915" xr:uid="{00000000-0005-0000-0000-000014560000}"/>
    <cellStyle name="Normal 6 9" xfId="21916" xr:uid="{00000000-0005-0000-0000-000015560000}"/>
    <cellStyle name="Normal 6 9 2" xfId="21917" xr:uid="{00000000-0005-0000-0000-000016560000}"/>
    <cellStyle name="Normal 6 9 2 2" xfId="21918" xr:uid="{00000000-0005-0000-0000-000017560000}"/>
    <cellStyle name="Normal 6 9 2 2 2" xfId="21919" xr:uid="{00000000-0005-0000-0000-000018560000}"/>
    <cellStyle name="Normal 6 9 2 2 2 2" xfId="21920" xr:uid="{00000000-0005-0000-0000-000019560000}"/>
    <cellStyle name="Normal 6 9 2 2 2 3" xfId="21921" xr:uid="{00000000-0005-0000-0000-00001A560000}"/>
    <cellStyle name="Normal 6 9 2 2 2 4" xfId="21922" xr:uid="{00000000-0005-0000-0000-00001B560000}"/>
    <cellStyle name="Normal 6 9 2 2 3" xfId="21923" xr:uid="{00000000-0005-0000-0000-00001C560000}"/>
    <cellStyle name="Normal 6 9 2 2 4" xfId="21924" xr:uid="{00000000-0005-0000-0000-00001D560000}"/>
    <cellStyle name="Normal 6 9 2 2 5" xfId="21925" xr:uid="{00000000-0005-0000-0000-00001E560000}"/>
    <cellStyle name="Normal 6 9 2 3" xfId="21926" xr:uid="{00000000-0005-0000-0000-00001F560000}"/>
    <cellStyle name="Normal 6 9 2 3 2" xfId="21927" xr:uid="{00000000-0005-0000-0000-000020560000}"/>
    <cellStyle name="Normal 6 9 2 3 2 2" xfId="21928" xr:uid="{00000000-0005-0000-0000-000021560000}"/>
    <cellStyle name="Normal 6 9 2 3 2 3" xfId="21929" xr:uid="{00000000-0005-0000-0000-000022560000}"/>
    <cellStyle name="Normal 6 9 2 3 3" xfId="21930" xr:uid="{00000000-0005-0000-0000-000023560000}"/>
    <cellStyle name="Normal 6 9 2 3 4" xfId="21931" xr:uid="{00000000-0005-0000-0000-000024560000}"/>
    <cellStyle name="Normal 6 9 2 3 5" xfId="21932" xr:uid="{00000000-0005-0000-0000-000025560000}"/>
    <cellStyle name="Normal 6 9 2 4" xfId="21933" xr:uid="{00000000-0005-0000-0000-000026560000}"/>
    <cellStyle name="Normal 6 9 2 4 2" xfId="21934" xr:uid="{00000000-0005-0000-0000-000027560000}"/>
    <cellStyle name="Normal 6 9 2 4 2 2" xfId="21935" xr:uid="{00000000-0005-0000-0000-000028560000}"/>
    <cellStyle name="Normal 6 9 2 4 2 3" xfId="21936" xr:uid="{00000000-0005-0000-0000-000029560000}"/>
    <cellStyle name="Normal 6 9 2 4 3" xfId="21937" xr:uid="{00000000-0005-0000-0000-00002A560000}"/>
    <cellStyle name="Normal 6 9 2 4 4" xfId="21938" xr:uid="{00000000-0005-0000-0000-00002B560000}"/>
    <cellStyle name="Normal 6 9 2 5" xfId="21939" xr:uid="{00000000-0005-0000-0000-00002C560000}"/>
    <cellStyle name="Normal 6 9 2 5 2" xfId="21940" xr:uid="{00000000-0005-0000-0000-00002D560000}"/>
    <cellStyle name="Normal 6 9 2 5 3" xfId="21941" xr:uid="{00000000-0005-0000-0000-00002E560000}"/>
    <cellStyle name="Normal 6 9 2 6" xfId="21942" xr:uid="{00000000-0005-0000-0000-00002F560000}"/>
    <cellStyle name="Normal 6 9 2 7" xfId="21943" xr:uid="{00000000-0005-0000-0000-000030560000}"/>
    <cellStyle name="Normal 6 9 2 8" xfId="21944" xr:uid="{00000000-0005-0000-0000-000031560000}"/>
    <cellStyle name="Normal 6 9 3" xfId="21945" xr:uid="{00000000-0005-0000-0000-000032560000}"/>
    <cellStyle name="Normal 6 9 3 2" xfId="21946" xr:uid="{00000000-0005-0000-0000-000033560000}"/>
    <cellStyle name="Normal 6 9 3 2 2" xfId="21947" xr:uid="{00000000-0005-0000-0000-000034560000}"/>
    <cellStyle name="Normal 6 9 3 2 2 2" xfId="21948" xr:uid="{00000000-0005-0000-0000-000035560000}"/>
    <cellStyle name="Normal 6 9 3 2 3" xfId="21949" xr:uid="{00000000-0005-0000-0000-000036560000}"/>
    <cellStyle name="Normal 6 9 3 2 4" xfId="21950" xr:uid="{00000000-0005-0000-0000-000037560000}"/>
    <cellStyle name="Normal 6 9 3 3" xfId="21951" xr:uid="{00000000-0005-0000-0000-000038560000}"/>
    <cellStyle name="Normal 6 9 3 3 2" xfId="21952" xr:uid="{00000000-0005-0000-0000-000039560000}"/>
    <cellStyle name="Normal 6 9 3 4" xfId="21953" xr:uid="{00000000-0005-0000-0000-00003A560000}"/>
    <cellStyle name="Normal 6 9 3 5" xfId="21954" xr:uid="{00000000-0005-0000-0000-00003B560000}"/>
    <cellStyle name="Normal 6 9 4" xfId="21955" xr:uid="{00000000-0005-0000-0000-00003C560000}"/>
    <cellStyle name="Normal 6 9 4 2" xfId="21956" xr:uid="{00000000-0005-0000-0000-00003D560000}"/>
    <cellStyle name="Normal 6 9 4 2 2" xfId="21957" xr:uid="{00000000-0005-0000-0000-00003E560000}"/>
    <cellStyle name="Normal 6 9 4 2 3" xfId="21958" xr:uid="{00000000-0005-0000-0000-00003F560000}"/>
    <cellStyle name="Normal 6 9 4 2 4" xfId="21959" xr:uid="{00000000-0005-0000-0000-000040560000}"/>
    <cellStyle name="Normal 6 9 4 3" xfId="21960" xr:uid="{00000000-0005-0000-0000-000041560000}"/>
    <cellStyle name="Normal 6 9 4 4" xfId="21961" xr:uid="{00000000-0005-0000-0000-000042560000}"/>
    <cellStyle name="Normal 6 9 4 5" xfId="21962" xr:uid="{00000000-0005-0000-0000-000043560000}"/>
    <cellStyle name="Normal 6 9 5" xfId="21963" xr:uid="{00000000-0005-0000-0000-000044560000}"/>
    <cellStyle name="Normal 6 9 5 2" xfId="21964" xr:uid="{00000000-0005-0000-0000-000045560000}"/>
    <cellStyle name="Normal 6 9 5 2 2" xfId="21965" xr:uid="{00000000-0005-0000-0000-000046560000}"/>
    <cellStyle name="Normal 6 9 5 2 3" xfId="21966" xr:uid="{00000000-0005-0000-0000-000047560000}"/>
    <cellStyle name="Normal 6 9 5 3" xfId="21967" xr:uid="{00000000-0005-0000-0000-000048560000}"/>
    <cellStyle name="Normal 6 9 5 4" xfId="21968" xr:uid="{00000000-0005-0000-0000-000049560000}"/>
    <cellStyle name="Normal 6 9 5 5" xfId="21969" xr:uid="{00000000-0005-0000-0000-00004A560000}"/>
    <cellStyle name="Normal 6 9 6" xfId="21970" xr:uid="{00000000-0005-0000-0000-00004B560000}"/>
    <cellStyle name="Normal 6 9 6 2" xfId="21971" xr:uid="{00000000-0005-0000-0000-00004C560000}"/>
    <cellStyle name="Normal 6 9 6 3" xfId="21972" xr:uid="{00000000-0005-0000-0000-00004D560000}"/>
    <cellStyle name="Normal 6 9 7" xfId="21973" xr:uid="{00000000-0005-0000-0000-00004E560000}"/>
    <cellStyle name="Normal 6 9 8" xfId="21974" xr:uid="{00000000-0005-0000-0000-00004F560000}"/>
    <cellStyle name="Normal 6 9 9" xfId="21975" xr:uid="{00000000-0005-0000-0000-000050560000}"/>
    <cellStyle name="Normal 60" xfId="21976" xr:uid="{00000000-0005-0000-0000-000051560000}"/>
    <cellStyle name="Normal 60 10" xfId="21977" xr:uid="{00000000-0005-0000-0000-000052560000}"/>
    <cellStyle name="Normal 60 11" xfId="21978" xr:uid="{00000000-0005-0000-0000-000053560000}"/>
    <cellStyle name="Normal 60 2" xfId="21979" xr:uid="{00000000-0005-0000-0000-000054560000}"/>
    <cellStyle name="Normal 60 2 2" xfId="21980" xr:uid="{00000000-0005-0000-0000-000055560000}"/>
    <cellStyle name="Normal 60 2 2 2" xfId="21981" xr:uid="{00000000-0005-0000-0000-000056560000}"/>
    <cellStyle name="Normal 60 2 2 2 2" xfId="21982" xr:uid="{00000000-0005-0000-0000-000057560000}"/>
    <cellStyle name="Normal 60 2 2 2 2 2" xfId="21983" xr:uid="{00000000-0005-0000-0000-000058560000}"/>
    <cellStyle name="Normal 60 2 2 2 2 3" xfId="21984" xr:uid="{00000000-0005-0000-0000-000059560000}"/>
    <cellStyle name="Normal 60 2 2 2 3" xfId="21985" xr:uid="{00000000-0005-0000-0000-00005A560000}"/>
    <cellStyle name="Normal 60 2 2 2 4" xfId="21986" xr:uid="{00000000-0005-0000-0000-00005B560000}"/>
    <cellStyle name="Normal 60 2 2 3" xfId="21987" xr:uid="{00000000-0005-0000-0000-00005C560000}"/>
    <cellStyle name="Normal 60 2 2 3 2" xfId="21988" xr:uid="{00000000-0005-0000-0000-00005D560000}"/>
    <cellStyle name="Normal 60 2 2 3 2 2" xfId="21989" xr:uid="{00000000-0005-0000-0000-00005E560000}"/>
    <cellStyle name="Normal 60 2 2 3 2 3" xfId="21990" xr:uid="{00000000-0005-0000-0000-00005F560000}"/>
    <cellStyle name="Normal 60 2 2 3 3" xfId="21991" xr:uid="{00000000-0005-0000-0000-000060560000}"/>
    <cellStyle name="Normal 60 2 2 3 4" xfId="21992" xr:uid="{00000000-0005-0000-0000-000061560000}"/>
    <cellStyle name="Normal 60 2 2 4" xfId="21993" xr:uid="{00000000-0005-0000-0000-000062560000}"/>
    <cellStyle name="Normal 60 2 2 4 2" xfId="21994" xr:uid="{00000000-0005-0000-0000-000063560000}"/>
    <cellStyle name="Normal 60 2 2 4 2 2" xfId="21995" xr:uid="{00000000-0005-0000-0000-000064560000}"/>
    <cellStyle name="Normal 60 2 2 4 2 3" xfId="21996" xr:uid="{00000000-0005-0000-0000-000065560000}"/>
    <cellStyle name="Normal 60 2 2 4 3" xfId="21997" xr:uid="{00000000-0005-0000-0000-000066560000}"/>
    <cellStyle name="Normal 60 2 2 4 4" xfId="21998" xr:uid="{00000000-0005-0000-0000-000067560000}"/>
    <cellStyle name="Normal 60 2 2 5" xfId="21999" xr:uid="{00000000-0005-0000-0000-000068560000}"/>
    <cellStyle name="Normal 60 2 2 5 2" xfId="22000" xr:uid="{00000000-0005-0000-0000-000069560000}"/>
    <cellStyle name="Normal 60 2 2 5 3" xfId="22001" xr:uid="{00000000-0005-0000-0000-00006A560000}"/>
    <cellStyle name="Normal 60 2 2 6" xfId="22002" xr:uid="{00000000-0005-0000-0000-00006B560000}"/>
    <cellStyle name="Normal 60 2 2 7" xfId="22003" xr:uid="{00000000-0005-0000-0000-00006C560000}"/>
    <cellStyle name="Normal 60 2 3" xfId="22004" xr:uid="{00000000-0005-0000-0000-00006D560000}"/>
    <cellStyle name="Normal 60 2 3 2" xfId="22005" xr:uid="{00000000-0005-0000-0000-00006E560000}"/>
    <cellStyle name="Normal 60 2 3 2 2" xfId="22006" xr:uid="{00000000-0005-0000-0000-00006F560000}"/>
    <cellStyle name="Normal 60 2 3 2 3" xfId="22007" xr:uid="{00000000-0005-0000-0000-000070560000}"/>
    <cellStyle name="Normal 60 2 3 3" xfId="22008" xr:uid="{00000000-0005-0000-0000-000071560000}"/>
    <cellStyle name="Normal 60 2 3 4" xfId="22009" xr:uid="{00000000-0005-0000-0000-000072560000}"/>
    <cellStyle name="Normal 60 2 4" xfId="22010" xr:uid="{00000000-0005-0000-0000-000073560000}"/>
    <cellStyle name="Normal 60 2 4 2" xfId="22011" xr:uid="{00000000-0005-0000-0000-000074560000}"/>
    <cellStyle name="Normal 60 2 4 2 2" xfId="22012" xr:uid="{00000000-0005-0000-0000-000075560000}"/>
    <cellStyle name="Normal 60 2 4 2 3" xfId="22013" xr:uid="{00000000-0005-0000-0000-000076560000}"/>
    <cellStyle name="Normal 60 2 4 3" xfId="22014" xr:uid="{00000000-0005-0000-0000-000077560000}"/>
    <cellStyle name="Normal 60 2 4 4" xfId="22015" xr:uid="{00000000-0005-0000-0000-000078560000}"/>
    <cellStyle name="Normal 60 2 5" xfId="22016" xr:uid="{00000000-0005-0000-0000-000079560000}"/>
    <cellStyle name="Normal 60 2 5 2" xfId="22017" xr:uid="{00000000-0005-0000-0000-00007A560000}"/>
    <cellStyle name="Normal 60 2 5 2 2" xfId="22018" xr:uid="{00000000-0005-0000-0000-00007B560000}"/>
    <cellStyle name="Normal 60 2 5 2 3" xfId="22019" xr:uid="{00000000-0005-0000-0000-00007C560000}"/>
    <cellStyle name="Normal 60 2 5 3" xfId="22020" xr:uid="{00000000-0005-0000-0000-00007D560000}"/>
    <cellStyle name="Normal 60 2 5 4" xfId="22021" xr:uid="{00000000-0005-0000-0000-00007E560000}"/>
    <cellStyle name="Normal 60 2 6" xfId="22022" xr:uid="{00000000-0005-0000-0000-00007F560000}"/>
    <cellStyle name="Normal 60 2 6 2" xfId="22023" xr:uid="{00000000-0005-0000-0000-000080560000}"/>
    <cellStyle name="Normal 60 2 6 3" xfId="22024" xr:uid="{00000000-0005-0000-0000-000081560000}"/>
    <cellStyle name="Normal 60 2 7" xfId="22025" xr:uid="{00000000-0005-0000-0000-000082560000}"/>
    <cellStyle name="Normal 60 2 8" xfId="22026" xr:uid="{00000000-0005-0000-0000-000083560000}"/>
    <cellStyle name="Normal 60 2 9" xfId="22027" xr:uid="{00000000-0005-0000-0000-000084560000}"/>
    <cellStyle name="Normal 60 3" xfId="22028" xr:uid="{00000000-0005-0000-0000-000085560000}"/>
    <cellStyle name="Normal 60 3 2" xfId="22029" xr:uid="{00000000-0005-0000-0000-000086560000}"/>
    <cellStyle name="Normal 60 3 2 2" xfId="22030" xr:uid="{00000000-0005-0000-0000-000087560000}"/>
    <cellStyle name="Normal 60 3 2 2 2" xfId="22031" xr:uid="{00000000-0005-0000-0000-000088560000}"/>
    <cellStyle name="Normal 60 3 2 2 3" xfId="22032" xr:uid="{00000000-0005-0000-0000-000089560000}"/>
    <cellStyle name="Normal 60 3 2 3" xfId="22033" xr:uid="{00000000-0005-0000-0000-00008A560000}"/>
    <cellStyle name="Normal 60 3 2 4" xfId="22034" xr:uid="{00000000-0005-0000-0000-00008B560000}"/>
    <cellStyle name="Normal 60 3 3" xfId="22035" xr:uid="{00000000-0005-0000-0000-00008C560000}"/>
    <cellStyle name="Normal 60 3 3 2" xfId="22036" xr:uid="{00000000-0005-0000-0000-00008D560000}"/>
    <cellStyle name="Normal 60 3 3 2 2" xfId="22037" xr:uid="{00000000-0005-0000-0000-00008E560000}"/>
    <cellStyle name="Normal 60 3 3 2 3" xfId="22038" xr:uid="{00000000-0005-0000-0000-00008F560000}"/>
    <cellStyle name="Normal 60 3 3 3" xfId="22039" xr:uid="{00000000-0005-0000-0000-000090560000}"/>
    <cellStyle name="Normal 60 3 3 4" xfId="22040" xr:uid="{00000000-0005-0000-0000-000091560000}"/>
    <cellStyle name="Normal 60 3 4" xfId="22041" xr:uid="{00000000-0005-0000-0000-000092560000}"/>
    <cellStyle name="Normal 60 3 4 2" xfId="22042" xr:uid="{00000000-0005-0000-0000-000093560000}"/>
    <cellStyle name="Normal 60 3 4 2 2" xfId="22043" xr:uid="{00000000-0005-0000-0000-000094560000}"/>
    <cellStyle name="Normal 60 3 4 2 3" xfId="22044" xr:uid="{00000000-0005-0000-0000-000095560000}"/>
    <cellStyle name="Normal 60 3 4 3" xfId="22045" xr:uid="{00000000-0005-0000-0000-000096560000}"/>
    <cellStyle name="Normal 60 3 4 4" xfId="22046" xr:uid="{00000000-0005-0000-0000-000097560000}"/>
    <cellStyle name="Normal 60 3 5" xfId="22047" xr:uid="{00000000-0005-0000-0000-000098560000}"/>
    <cellStyle name="Normal 60 3 5 2" xfId="22048" xr:uid="{00000000-0005-0000-0000-000099560000}"/>
    <cellStyle name="Normal 60 3 5 3" xfId="22049" xr:uid="{00000000-0005-0000-0000-00009A560000}"/>
    <cellStyle name="Normal 60 3 6" xfId="22050" xr:uid="{00000000-0005-0000-0000-00009B560000}"/>
    <cellStyle name="Normal 60 3 7" xfId="22051" xr:uid="{00000000-0005-0000-0000-00009C560000}"/>
    <cellStyle name="Normal 60 4" xfId="22052" xr:uid="{00000000-0005-0000-0000-00009D560000}"/>
    <cellStyle name="Normal 60 5" xfId="22053" xr:uid="{00000000-0005-0000-0000-00009E560000}"/>
    <cellStyle name="Normal 60 5 2" xfId="22054" xr:uid="{00000000-0005-0000-0000-00009F560000}"/>
    <cellStyle name="Normal 60 5 2 2" xfId="22055" xr:uid="{00000000-0005-0000-0000-0000A0560000}"/>
    <cellStyle name="Normal 60 5 2 3" xfId="22056" xr:uid="{00000000-0005-0000-0000-0000A1560000}"/>
    <cellStyle name="Normal 60 5 3" xfId="22057" xr:uid="{00000000-0005-0000-0000-0000A2560000}"/>
    <cellStyle name="Normal 60 5 4" xfId="22058" xr:uid="{00000000-0005-0000-0000-0000A3560000}"/>
    <cellStyle name="Normal 60 6" xfId="22059" xr:uid="{00000000-0005-0000-0000-0000A4560000}"/>
    <cellStyle name="Normal 60 6 2" xfId="22060" xr:uid="{00000000-0005-0000-0000-0000A5560000}"/>
    <cellStyle name="Normal 60 6 2 2" xfId="22061" xr:uid="{00000000-0005-0000-0000-0000A6560000}"/>
    <cellStyle name="Normal 60 6 2 3" xfId="22062" xr:uid="{00000000-0005-0000-0000-0000A7560000}"/>
    <cellStyle name="Normal 60 6 3" xfId="22063" xr:uid="{00000000-0005-0000-0000-0000A8560000}"/>
    <cellStyle name="Normal 60 6 4" xfId="22064" xr:uid="{00000000-0005-0000-0000-0000A9560000}"/>
    <cellStyle name="Normal 60 7" xfId="22065" xr:uid="{00000000-0005-0000-0000-0000AA560000}"/>
    <cellStyle name="Normal 60 7 2" xfId="22066" xr:uid="{00000000-0005-0000-0000-0000AB560000}"/>
    <cellStyle name="Normal 60 7 2 2" xfId="22067" xr:uid="{00000000-0005-0000-0000-0000AC560000}"/>
    <cellStyle name="Normal 60 7 2 3" xfId="22068" xr:uid="{00000000-0005-0000-0000-0000AD560000}"/>
    <cellStyle name="Normal 60 7 3" xfId="22069" xr:uid="{00000000-0005-0000-0000-0000AE560000}"/>
    <cellStyle name="Normal 60 7 4" xfId="22070" xr:uid="{00000000-0005-0000-0000-0000AF560000}"/>
    <cellStyle name="Normal 60 8" xfId="22071" xr:uid="{00000000-0005-0000-0000-0000B0560000}"/>
    <cellStyle name="Normal 60 8 2" xfId="22072" xr:uid="{00000000-0005-0000-0000-0000B1560000}"/>
    <cellStyle name="Normal 60 8 3" xfId="22073" xr:uid="{00000000-0005-0000-0000-0000B2560000}"/>
    <cellStyle name="Normal 60 9" xfId="22074" xr:uid="{00000000-0005-0000-0000-0000B3560000}"/>
    <cellStyle name="Normal 61" xfId="22075" xr:uid="{00000000-0005-0000-0000-0000B4560000}"/>
    <cellStyle name="Normal 61 10" xfId="22076" xr:uid="{00000000-0005-0000-0000-0000B5560000}"/>
    <cellStyle name="Normal 61 11" xfId="22077" xr:uid="{00000000-0005-0000-0000-0000B6560000}"/>
    <cellStyle name="Normal 61 2" xfId="22078" xr:uid="{00000000-0005-0000-0000-0000B7560000}"/>
    <cellStyle name="Normal 61 2 2" xfId="22079" xr:uid="{00000000-0005-0000-0000-0000B8560000}"/>
    <cellStyle name="Normal 61 2 2 2" xfId="22080" xr:uid="{00000000-0005-0000-0000-0000B9560000}"/>
    <cellStyle name="Normal 61 2 2 2 2" xfId="22081" xr:uid="{00000000-0005-0000-0000-0000BA560000}"/>
    <cellStyle name="Normal 61 2 2 2 2 2" xfId="22082" xr:uid="{00000000-0005-0000-0000-0000BB560000}"/>
    <cellStyle name="Normal 61 2 2 2 2 3" xfId="22083" xr:uid="{00000000-0005-0000-0000-0000BC560000}"/>
    <cellStyle name="Normal 61 2 2 2 3" xfId="22084" xr:uid="{00000000-0005-0000-0000-0000BD560000}"/>
    <cellStyle name="Normal 61 2 2 2 4" xfId="22085" xr:uid="{00000000-0005-0000-0000-0000BE560000}"/>
    <cellStyle name="Normal 61 2 2 3" xfId="22086" xr:uid="{00000000-0005-0000-0000-0000BF560000}"/>
    <cellStyle name="Normal 61 2 2 3 2" xfId="22087" xr:uid="{00000000-0005-0000-0000-0000C0560000}"/>
    <cellStyle name="Normal 61 2 2 3 2 2" xfId="22088" xr:uid="{00000000-0005-0000-0000-0000C1560000}"/>
    <cellStyle name="Normal 61 2 2 3 2 3" xfId="22089" xr:uid="{00000000-0005-0000-0000-0000C2560000}"/>
    <cellStyle name="Normal 61 2 2 3 3" xfId="22090" xr:uid="{00000000-0005-0000-0000-0000C3560000}"/>
    <cellStyle name="Normal 61 2 2 3 4" xfId="22091" xr:uid="{00000000-0005-0000-0000-0000C4560000}"/>
    <cellStyle name="Normal 61 2 2 4" xfId="22092" xr:uid="{00000000-0005-0000-0000-0000C5560000}"/>
    <cellStyle name="Normal 61 2 2 4 2" xfId="22093" xr:uid="{00000000-0005-0000-0000-0000C6560000}"/>
    <cellStyle name="Normal 61 2 2 4 2 2" xfId="22094" xr:uid="{00000000-0005-0000-0000-0000C7560000}"/>
    <cellStyle name="Normal 61 2 2 4 2 3" xfId="22095" xr:uid="{00000000-0005-0000-0000-0000C8560000}"/>
    <cellStyle name="Normal 61 2 2 4 3" xfId="22096" xr:uid="{00000000-0005-0000-0000-0000C9560000}"/>
    <cellStyle name="Normal 61 2 2 4 4" xfId="22097" xr:uid="{00000000-0005-0000-0000-0000CA560000}"/>
    <cellStyle name="Normal 61 2 2 5" xfId="22098" xr:uid="{00000000-0005-0000-0000-0000CB560000}"/>
    <cellStyle name="Normal 61 2 2 5 2" xfId="22099" xr:uid="{00000000-0005-0000-0000-0000CC560000}"/>
    <cellStyle name="Normal 61 2 2 5 3" xfId="22100" xr:uid="{00000000-0005-0000-0000-0000CD560000}"/>
    <cellStyle name="Normal 61 2 2 6" xfId="22101" xr:uid="{00000000-0005-0000-0000-0000CE560000}"/>
    <cellStyle name="Normal 61 2 2 7" xfId="22102" xr:uid="{00000000-0005-0000-0000-0000CF560000}"/>
    <cellStyle name="Normal 61 2 3" xfId="22103" xr:uid="{00000000-0005-0000-0000-0000D0560000}"/>
    <cellStyle name="Normal 61 2 3 2" xfId="22104" xr:uid="{00000000-0005-0000-0000-0000D1560000}"/>
    <cellStyle name="Normal 61 2 3 2 2" xfId="22105" xr:uid="{00000000-0005-0000-0000-0000D2560000}"/>
    <cellStyle name="Normal 61 2 3 2 3" xfId="22106" xr:uid="{00000000-0005-0000-0000-0000D3560000}"/>
    <cellStyle name="Normal 61 2 3 3" xfId="22107" xr:uid="{00000000-0005-0000-0000-0000D4560000}"/>
    <cellStyle name="Normal 61 2 3 4" xfId="22108" xr:uid="{00000000-0005-0000-0000-0000D5560000}"/>
    <cellStyle name="Normal 61 2 4" xfId="22109" xr:uid="{00000000-0005-0000-0000-0000D6560000}"/>
    <cellStyle name="Normal 61 2 4 2" xfId="22110" xr:uid="{00000000-0005-0000-0000-0000D7560000}"/>
    <cellStyle name="Normal 61 2 4 2 2" xfId="22111" xr:uid="{00000000-0005-0000-0000-0000D8560000}"/>
    <cellStyle name="Normal 61 2 4 2 3" xfId="22112" xr:uid="{00000000-0005-0000-0000-0000D9560000}"/>
    <cellStyle name="Normal 61 2 4 3" xfId="22113" xr:uid="{00000000-0005-0000-0000-0000DA560000}"/>
    <cellStyle name="Normal 61 2 4 4" xfId="22114" xr:uid="{00000000-0005-0000-0000-0000DB560000}"/>
    <cellStyle name="Normal 61 2 5" xfId="22115" xr:uid="{00000000-0005-0000-0000-0000DC560000}"/>
    <cellStyle name="Normal 61 2 5 2" xfId="22116" xr:uid="{00000000-0005-0000-0000-0000DD560000}"/>
    <cellStyle name="Normal 61 2 5 2 2" xfId="22117" xr:uid="{00000000-0005-0000-0000-0000DE560000}"/>
    <cellStyle name="Normal 61 2 5 2 3" xfId="22118" xr:uid="{00000000-0005-0000-0000-0000DF560000}"/>
    <cellStyle name="Normal 61 2 5 3" xfId="22119" xr:uid="{00000000-0005-0000-0000-0000E0560000}"/>
    <cellStyle name="Normal 61 2 5 4" xfId="22120" xr:uid="{00000000-0005-0000-0000-0000E1560000}"/>
    <cellStyle name="Normal 61 2 6" xfId="22121" xr:uid="{00000000-0005-0000-0000-0000E2560000}"/>
    <cellStyle name="Normal 61 2 6 2" xfId="22122" xr:uid="{00000000-0005-0000-0000-0000E3560000}"/>
    <cellStyle name="Normal 61 2 6 3" xfId="22123" xr:uid="{00000000-0005-0000-0000-0000E4560000}"/>
    <cellStyle name="Normal 61 2 7" xfId="22124" xr:uid="{00000000-0005-0000-0000-0000E5560000}"/>
    <cellStyle name="Normal 61 2 8" xfId="22125" xr:uid="{00000000-0005-0000-0000-0000E6560000}"/>
    <cellStyle name="Normal 61 2 9" xfId="22126" xr:uid="{00000000-0005-0000-0000-0000E7560000}"/>
    <cellStyle name="Normal 61 3" xfId="22127" xr:uid="{00000000-0005-0000-0000-0000E8560000}"/>
    <cellStyle name="Normal 61 3 2" xfId="22128" xr:uid="{00000000-0005-0000-0000-0000E9560000}"/>
    <cellStyle name="Normal 61 3 2 2" xfId="22129" xr:uid="{00000000-0005-0000-0000-0000EA560000}"/>
    <cellStyle name="Normal 61 3 2 2 2" xfId="22130" xr:uid="{00000000-0005-0000-0000-0000EB560000}"/>
    <cellStyle name="Normal 61 3 2 2 3" xfId="22131" xr:uid="{00000000-0005-0000-0000-0000EC560000}"/>
    <cellStyle name="Normal 61 3 2 3" xfId="22132" xr:uid="{00000000-0005-0000-0000-0000ED560000}"/>
    <cellStyle name="Normal 61 3 2 4" xfId="22133" xr:uid="{00000000-0005-0000-0000-0000EE560000}"/>
    <cellStyle name="Normal 61 3 3" xfId="22134" xr:uid="{00000000-0005-0000-0000-0000EF560000}"/>
    <cellStyle name="Normal 61 3 3 2" xfId="22135" xr:uid="{00000000-0005-0000-0000-0000F0560000}"/>
    <cellStyle name="Normal 61 3 3 2 2" xfId="22136" xr:uid="{00000000-0005-0000-0000-0000F1560000}"/>
    <cellStyle name="Normal 61 3 3 2 3" xfId="22137" xr:uid="{00000000-0005-0000-0000-0000F2560000}"/>
    <cellStyle name="Normal 61 3 3 3" xfId="22138" xr:uid="{00000000-0005-0000-0000-0000F3560000}"/>
    <cellStyle name="Normal 61 3 3 4" xfId="22139" xr:uid="{00000000-0005-0000-0000-0000F4560000}"/>
    <cellStyle name="Normal 61 3 4" xfId="22140" xr:uid="{00000000-0005-0000-0000-0000F5560000}"/>
    <cellStyle name="Normal 61 3 4 2" xfId="22141" xr:uid="{00000000-0005-0000-0000-0000F6560000}"/>
    <cellStyle name="Normal 61 3 4 2 2" xfId="22142" xr:uid="{00000000-0005-0000-0000-0000F7560000}"/>
    <cellStyle name="Normal 61 3 4 2 3" xfId="22143" xr:uid="{00000000-0005-0000-0000-0000F8560000}"/>
    <cellStyle name="Normal 61 3 4 3" xfId="22144" xr:uid="{00000000-0005-0000-0000-0000F9560000}"/>
    <cellStyle name="Normal 61 3 4 4" xfId="22145" xr:uid="{00000000-0005-0000-0000-0000FA560000}"/>
    <cellStyle name="Normal 61 3 5" xfId="22146" xr:uid="{00000000-0005-0000-0000-0000FB560000}"/>
    <cellStyle name="Normal 61 3 5 2" xfId="22147" xr:uid="{00000000-0005-0000-0000-0000FC560000}"/>
    <cellStyle name="Normal 61 3 5 3" xfId="22148" xr:uid="{00000000-0005-0000-0000-0000FD560000}"/>
    <cellStyle name="Normal 61 3 6" xfId="22149" xr:uid="{00000000-0005-0000-0000-0000FE560000}"/>
    <cellStyle name="Normal 61 3 7" xfId="22150" xr:uid="{00000000-0005-0000-0000-0000FF560000}"/>
    <cellStyle name="Normal 61 4" xfId="22151" xr:uid="{00000000-0005-0000-0000-000000570000}"/>
    <cellStyle name="Normal 61 5" xfId="22152" xr:uid="{00000000-0005-0000-0000-000001570000}"/>
    <cellStyle name="Normal 61 5 2" xfId="22153" xr:uid="{00000000-0005-0000-0000-000002570000}"/>
    <cellStyle name="Normal 61 5 2 2" xfId="22154" xr:uid="{00000000-0005-0000-0000-000003570000}"/>
    <cellStyle name="Normal 61 5 2 3" xfId="22155" xr:uid="{00000000-0005-0000-0000-000004570000}"/>
    <cellStyle name="Normal 61 5 3" xfId="22156" xr:uid="{00000000-0005-0000-0000-000005570000}"/>
    <cellStyle name="Normal 61 5 4" xfId="22157" xr:uid="{00000000-0005-0000-0000-000006570000}"/>
    <cellStyle name="Normal 61 6" xfId="22158" xr:uid="{00000000-0005-0000-0000-000007570000}"/>
    <cellStyle name="Normal 61 6 2" xfId="22159" xr:uid="{00000000-0005-0000-0000-000008570000}"/>
    <cellStyle name="Normal 61 6 2 2" xfId="22160" xr:uid="{00000000-0005-0000-0000-000009570000}"/>
    <cellStyle name="Normal 61 6 2 3" xfId="22161" xr:uid="{00000000-0005-0000-0000-00000A570000}"/>
    <cellStyle name="Normal 61 6 3" xfId="22162" xr:uid="{00000000-0005-0000-0000-00000B570000}"/>
    <cellStyle name="Normal 61 6 4" xfId="22163" xr:uid="{00000000-0005-0000-0000-00000C570000}"/>
    <cellStyle name="Normal 61 7" xfId="22164" xr:uid="{00000000-0005-0000-0000-00000D570000}"/>
    <cellStyle name="Normal 61 7 2" xfId="22165" xr:uid="{00000000-0005-0000-0000-00000E570000}"/>
    <cellStyle name="Normal 61 7 2 2" xfId="22166" xr:uid="{00000000-0005-0000-0000-00000F570000}"/>
    <cellStyle name="Normal 61 7 2 3" xfId="22167" xr:uid="{00000000-0005-0000-0000-000010570000}"/>
    <cellStyle name="Normal 61 7 3" xfId="22168" xr:uid="{00000000-0005-0000-0000-000011570000}"/>
    <cellStyle name="Normal 61 7 4" xfId="22169" xr:uid="{00000000-0005-0000-0000-000012570000}"/>
    <cellStyle name="Normal 61 8" xfId="22170" xr:uid="{00000000-0005-0000-0000-000013570000}"/>
    <cellStyle name="Normal 61 8 2" xfId="22171" xr:uid="{00000000-0005-0000-0000-000014570000}"/>
    <cellStyle name="Normal 61 8 3" xfId="22172" xr:uid="{00000000-0005-0000-0000-000015570000}"/>
    <cellStyle name="Normal 61 9" xfId="22173" xr:uid="{00000000-0005-0000-0000-000016570000}"/>
    <cellStyle name="Normal 62" xfId="22174" xr:uid="{00000000-0005-0000-0000-000017570000}"/>
    <cellStyle name="Normal 62 10" xfId="22175" xr:uid="{00000000-0005-0000-0000-000018570000}"/>
    <cellStyle name="Normal 62 11" xfId="22176" xr:uid="{00000000-0005-0000-0000-000019570000}"/>
    <cellStyle name="Normal 62 2" xfId="22177" xr:uid="{00000000-0005-0000-0000-00001A570000}"/>
    <cellStyle name="Normal 62 2 2" xfId="22178" xr:uid="{00000000-0005-0000-0000-00001B570000}"/>
    <cellStyle name="Normal 62 2 2 2" xfId="22179" xr:uid="{00000000-0005-0000-0000-00001C570000}"/>
    <cellStyle name="Normal 62 2 2 2 2" xfId="22180" xr:uid="{00000000-0005-0000-0000-00001D570000}"/>
    <cellStyle name="Normal 62 2 2 2 2 2" xfId="22181" xr:uid="{00000000-0005-0000-0000-00001E570000}"/>
    <cellStyle name="Normal 62 2 2 2 2 3" xfId="22182" xr:uid="{00000000-0005-0000-0000-00001F570000}"/>
    <cellStyle name="Normal 62 2 2 2 3" xfId="22183" xr:uid="{00000000-0005-0000-0000-000020570000}"/>
    <cellStyle name="Normal 62 2 2 2 4" xfId="22184" xr:uid="{00000000-0005-0000-0000-000021570000}"/>
    <cellStyle name="Normal 62 2 2 3" xfId="22185" xr:uid="{00000000-0005-0000-0000-000022570000}"/>
    <cellStyle name="Normal 62 2 2 3 2" xfId="22186" xr:uid="{00000000-0005-0000-0000-000023570000}"/>
    <cellStyle name="Normal 62 2 2 3 2 2" xfId="22187" xr:uid="{00000000-0005-0000-0000-000024570000}"/>
    <cellStyle name="Normal 62 2 2 3 2 3" xfId="22188" xr:uid="{00000000-0005-0000-0000-000025570000}"/>
    <cellStyle name="Normal 62 2 2 3 3" xfId="22189" xr:uid="{00000000-0005-0000-0000-000026570000}"/>
    <cellStyle name="Normal 62 2 2 3 4" xfId="22190" xr:uid="{00000000-0005-0000-0000-000027570000}"/>
    <cellStyle name="Normal 62 2 2 4" xfId="22191" xr:uid="{00000000-0005-0000-0000-000028570000}"/>
    <cellStyle name="Normal 62 2 2 4 2" xfId="22192" xr:uid="{00000000-0005-0000-0000-000029570000}"/>
    <cellStyle name="Normal 62 2 2 4 2 2" xfId="22193" xr:uid="{00000000-0005-0000-0000-00002A570000}"/>
    <cellStyle name="Normal 62 2 2 4 2 3" xfId="22194" xr:uid="{00000000-0005-0000-0000-00002B570000}"/>
    <cellStyle name="Normal 62 2 2 4 3" xfId="22195" xr:uid="{00000000-0005-0000-0000-00002C570000}"/>
    <cellStyle name="Normal 62 2 2 4 4" xfId="22196" xr:uid="{00000000-0005-0000-0000-00002D570000}"/>
    <cellStyle name="Normal 62 2 2 5" xfId="22197" xr:uid="{00000000-0005-0000-0000-00002E570000}"/>
    <cellStyle name="Normal 62 2 2 5 2" xfId="22198" xr:uid="{00000000-0005-0000-0000-00002F570000}"/>
    <cellStyle name="Normal 62 2 2 5 3" xfId="22199" xr:uid="{00000000-0005-0000-0000-000030570000}"/>
    <cellStyle name="Normal 62 2 2 6" xfId="22200" xr:uid="{00000000-0005-0000-0000-000031570000}"/>
    <cellStyle name="Normal 62 2 2 7" xfId="22201" xr:uid="{00000000-0005-0000-0000-000032570000}"/>
    <cellStyle name="Normal 62 2 3" xfId="22202" xr:uid="{00000000-0005-0000-0000-000033570000}"/>
    <cellStyle name="Normal 62 2 3 2" xfId="22203" xr:uid="{00000000-0005-0000-0000-000034570000}"/>
    <cellStyle name="Normal 62 2 3 2 2" xfId="22204" xr:uid="{00000000-0005-0000-0000-000035570000}"/>
    <cellStyle name="Normal 62 2 3 2 3" xfId="22205" xr:uid="{00000000-0005-0000-0000-000036570000}"/>
    <cellStyle name="Normal 62 2 3 3" xfId="22206" xr:uid="{00000000-0005-0000-0000-000037570000}"/>
    <cellStyle name="Normal 62 2 3 4" xfId="22207" xr:uid="{00000000-0005-0000-0000-000038570000}"/>
    <cellStyle name="Normal 62 2 4" xfId="22208" xr:uid="{00000000-0005-0000-0000-000039570000}"/>
    <cellStyle name="Normal 62 2 4 2" xfId="22209" xr:uid="{00000000-0005-0000-0000-00003A570000}"/>
    <cellStyle name="Normal 62 2 4 2 2" xfId="22210" xr:uid="{00000000-0005-0000-0000-00003B570000}"/>
    <cellStyle name="Normal 62 2 4 2 3" xfId="22211" xr:uid="{00000000-0005-0000-0000-00003C570000}"/>
    <cellStyle name="Normal 62 2 4 3" xfId="22212" xr:uid="{00000000-0005-0000-0000-00003D570000}"/>
    <cellStyle name="Normal 62 2 4 4" xfId="22213" xr:uid="{00000000-0005-0000-0000-00003E570000}"/>
    <cellStyle name="Normal 62 2 5" xfId="22214" xr:uid="{00000000-0005-0000-0000-00003F570000}"/>
    <cellStyle name="Normal 62 2 5 2" xfId="22215" xr:uid="{00000000-0005-0000-0000-000040570000}"/>
    <cellStyle name="Normal 62 2 5 2 2" xfId="22216" xr:uid="{00000000-0005-0000-0000-000041570000}"/>
    <cellStyle name="Normal 62 2 5 2 3" xfId="22217" xr:uid="{00000000-0005-0000-0000-000042570000}"/>
    <cellStyle name="Normal 62 2 5 3" xfId="22218" xr:uid="{00000000-0005-0000-0000-000043570000}"/>
    <cellStyle name="Normal 62 2 5 4" xfId="22219" xr:uid="{00000000-0005-0000-0000-000044570000}"/>
    <cellStyle name="Normal 62 2 6" xfId="22220" xr:uid="{00000000-0005-0000-0000-000045570000}"/>
    <cellStyle name="Normal 62 2 6 2" xfId="22221" xr:uid="{00000000-0005-0000-0000-000046570000}"/>
    <cellStyle name="Normal 62 2 6 3" xfId="22222" xr:uid="{00000000-0005-0000-0000-000047570000}"/>
    <cellStyle name="Normal 62 2 7" xfId="22223" xr:uid="{00000000-0005-0000-0000-000048570000}"/>
    <cellStyle name="Normal 62 2 8" xfId="22224" xr:uid="{00000000-0005-0000-0000-000049570000}"/>
    <cellStyle name="Normal 62 2 9" xfId="22225" xr:uid="{00000000-0005-0000-0000-00004A570000}"/>
    <cellStyle name="Normal 62 3" xfId="22226" xr:uid="{00000000-0005-0000-0000-00004B570000}"/>
    <cellStyle name="Normal 62 3 2" xfId="22227" xr:uid="{00000000-0005-0000-0000-00004C570000}"/>
    <cellStyle name="Normal 62 3 2 2" xfId="22228" xr:uid="{00000000-0005-0000-0000-00004D570000}"/>
    <cellStyle name="Normal 62 3 2 2 2" xfId="22229" xr:uid="{00000000-0005-0000-0000-00004E570000}"/>
    <cellStyle name="Normal 62 3 2 2 3" xfId="22230" xr:uid="{00000000-0005-0000-0000-00004F570000}"/>
    <cellStyle name="Normal 62 3 2 3" xfId="22231" xr:uid="{00000000-0005-0000-0000-000050570000}"/>
    <cellStyle name="Normal 62 3 2 4" xfId="22232" xr:uid="{00000000-0005-0000-0000-000051570000}"/>
    <cellStyle name="Normal 62 3 3" xfId="22233" xr:uid="{00000000-0005-0000-0000-000052570000}"/>
    <cellStyle name="Normal 62 3 3 2" xfId="22234" xr:uid="{00000000-0005-0000-0000-000053570000}"/>
    <cellStyle name="Normal 62 3 3 2 2" xfId="22235" xr:uid="{00000000-0005-0000-0000-000054570000}"/>
    <cellStyle name="Normal 62 3 3 2 3" xfId="22236" xr:uid="{00000000-0005-0000-0000-000055570000}"/>
    <cellStyle name="Normal 62 3 3 3" xfId="22237" xr:uid="{00000000-0005-0000-0000-000056570000}"/>
    <cellStyle name="Normal 62 3 3 4" xfId="22238" xr:uid="{00000000-0005-0000-0000-000057570000}"/>
    <cellStyle name="Normal 62 3 4" xfId="22239" xr:uid="{00000000-0005-0000-0000-000058570000}"/>
    <cellStyle name="Normal 62 3 4 2" xfId="22240" xr:uid="{00000000-0005-0000-0000-000059570000}"/>
    <cellStyle name="Normal 62 3 4 2 2" xfId="22241" xr:uid="{00000000-0005-0000-0000-00005A570000}"/>
    <cellStyle name="Normal 62 3 4 2 3" xfId="22242" xr:uid="{00000000-0005-0000-0000-00005B570000}"/>
    <cellStyle name="Normal 62 3 4 3" xfId="22243" xr:uid="{00000000-0005-0000-0000-00005C570000}"/>
    <cellStyle name="Normal 62 3 4 4" xfId="22244" xr:uid="{00000000-0005-0000-0000-00005D570000}"/>
    <cellStyle name="Normal 62 3 5" xfId="22245" xr:uid="{00000000-0005-0000-0000-00005E570000}"/>
    <cellStyle name="Normal 62 3 5 2" xfId="22246" xr:uid="{00000000-0005-0000-0000-00005F570000}"/>
    <cellStyle name="Normal 62 3 5 3" xfId="22247" xr:uid="{00000000-0005-0000-0000-000060570000}"/>
    <cellStyle name="Normal 62 3 6" xfId="22248" xr:uid="{00000000-0005-0000-0000-000061570000}"/>
    <cellStyle name="Normal 62 3 7" xfId="22249" xr:uid="{00000000-0005-0000-0000-000062570000}"/>
    <cellStyle name="Normal 62 4" xfId="22250" xr:uid="{00000000-0005-0000-0000-000063570000}"/>
    <cellStyle name="Normal 62 5" xfId="22251" xr:uid="{00000000-0005-0000-0000-000064570000}"/>
    <cellStyle name="Normal 62 5 2" xfId="22252" xr:uid="{00000000-0005-0000-0000-000065570000}"/>
    <cellStyle name="Normal 62 5 2 2" xfId="22253" xr:uid="{00000000-0005-0000-0000-000066570000}"/>
    <cellStyle name="Normal 62 5 2 3" xfId="22254" xr:uid="{00000000-0005-0000-0000-000067570000}"/>
    <cellStyle name="Normal 62 5 3" xfId="22255" xr:uid="{00000000-0005-0000-0000-000068570000}"/>
    <cellStyle name="Normal 62 5 4" xfId="22256" xr:uid="{00000000-0005-0000-0000-000069570000}"/>
    <cellStyle name="Normal 62 6" xfId="22257" xr:uid="{00000000-0005-0000-0000-00006A570000}"/>
    <cellStyle name="Normal 62 6 2" xfId="22258" xr:uid="{00000000-0005-0000-0000-00006B570000}"/>
    <cellStyle name="Normal 62 6 2 2" xfId="22259" xr:uid="{00000000-0005-0000-0000-00006C570000}"/>
    <cellStyle name="Normal 62 6 2 3" xfId="22260" xr:uid="{00000000-0005-0000-0000-00006D570000}"/>
    <cellStyle name="Normal 62 6 3" xfId="22261" xr:uid="{00000000-0005-0000-0000-00006E570000}"/>
    <cellStyle name="Normal 62 6 4" xfId="22262" xr:uid="{00000000-0005-0000-0000-00006F570000}"/>
    <cellStyle name="Normal 62 7" xfId="22263" xr:uid="{00000000-0005-0000-0000-000070570000}"/>
    <cellStyle name="Normal 62 7 2" xfId="22264" xr:uid="{00000000-0005-0000-0000-000071570000}"/>
    <cellStyle name="Normal 62 7 2 2" xfId="22265" xr:uid="{00000000-0005-0000-0000-000072570000}"/>
    <cellStyle name="Normal 62 7 2 3" xfId="22266" xr:uid="{00000000-0005-0000-0000-000073570000}"/>
    <cellStyle name="Normal 62 7 3" xfId="22267" xr:uid="{00000000-0005-0000-0000-000074570000}"/>
    <cellStyle name="Normal 62 7 4" xfId="22268" xr:uid="{00000000-0005-0000-0000-000075570000}"/>
    <cellStyle name="Normal 62 8" xfId="22269" xr:uid="{00000000-0005-0000-0000-000076570000}"/>
    <cellStyle name="Normal 62 8 2" xfId="22270" xr:uid="{00000000-0005-0000-0000-000077570000}"/>
    <cellStyle name="Normal 62 8 3" xfId="22271" xr:uid="{00000000-0005-0000-0000-000078570000}"/>
    <cellStyle name="Normal 62 9" xfId="22272" xr:uid="{00000000-0005-0000-0000-000079570000}"/>
    <cellStyle name="Normal 63" xfId="22273" xr:uid="{00000000-0005-0000-0000-00007A570000}"/>
    <cellStyle name="Normal 63 10" xfId="22274" xr:uid="{00000000-0005-0000-0000-00007B570000}"/>
    <cellStyle name="Normal 63 11" xfId="22275" xr:uid="{00000000-0005-0000-0000-00007C570000}"/>
    <cellStyle name="Normal 63 2" xfId="22276" xr:uid="{00000000-0005-0000-0000-00007D570000}"/>
    <cellStyle name="Normal 63 2 2" xfId="22277" xr:uid="{00000000-0005-0000-0000-00007E570000}"/>
    <cellStyle name="Normal 63 2 2 2" xfId="22278" xr:uid="{00000000-0005-0000-0000-00007F570000}"/>
    <cellStyle name="Normal 63 2 2 2 2" xfId="22279" xr:uid="{00000000-0005-0000-0000-000080570000}"/>
    <cellStyle name="Normal 63 2 2 2 2 2" xfId="22280" xr:uid="{00000000-0005-0000-0000-000081570000}"/>
    <cellStyle name="Normal 63 2 2 2 2 3" xfId="22281" xr:uid="{00000000-0005-0000-0000-000082570000}"/>
    <cellStyle name="Normal 63 2 2 2 3" xfId="22282" xr:uid="{00000000-0005-0000-0000-000083570000}"/>
    <cellStyle name="Normal 63 2 2 2 4" xfId="22283" xr:uid="{00000000-0005-0000-0000-000084570000}"/>
    <cellStyle name="Normal 63 2 2 3" xfId="22284" xr:uid="{00000000-0005-0000-0000-000085570000}"/>
    <cellStyle name="Normal 63 2 2 3 2" xfId="22285" xr:uid="{00000000-0005-0000-0000-000086570000}"/>
    <cellStyle name="Normal 63 2 2 3 2 2" xfId="22286" xr:uid="{00000000-0005-0000-0000-000087570000}"/>
    <cellStyle name="Normal 63 2 2 3 2 3" xfId="22287" xr:uid="{00000000-0005-0000-0000-000088570000}"/>
    <cellStyle name="Normal 63 2 2 3 3" xfId="22288" xr:uid="{00000000-0005-0000-0000-000089570000}"/>
    <cellStyle name="Normal 63 2 2 3 4" xfId="22289" xr:uid="{00000000-0005-0000-0000-00008A570000}"/>
    <cellStyle name="Normal 63 2 2 4" xfId="22290" xr:uid="{00000000-0005-0000-0000-00008B570000}"/>
    <cellStyle name="Normal 63 2 2 4 2" xfId="22291" xr:uid="{00000000-0005-0000-0000-00008C570000}"/>
    <cellStyle name="Normal 63 2 2 4 2 2" xfId="22292" xr:uid="{00000000-0005-0000-0000-00008D570000}"/>
    <cellStyle name="Normal 63 2 2 4 2 3" xfId="22293" xr:uid="{00000000-0005-0000-0000-00008E570000}"/>
    <cellStyle name="Normal 63 2 2 4 3" xfId="22294" xr:uid="{00000000-0005-0000-0000-00008F570000}"/>
    <cellStyle name="Normal 63 2 2 4 4" xfId="22295" xr:uid="{00000000-0005-0000-0000-000090570000}"/>
    <cellStyle name="Normal 63 2 2 5" xfId="22296" xr:uid="{00000000-0005-0000-0000-000091570000}"/>
    <cellStyle name="Normal 63 2 2 5 2" xfId="22297" xr:uid="{00000000-0005-0000-0000-000092570000}"/>
    <cellStyle name="Normal 63 2 2 5 3" xfId="22298" xr:uid="{00000000-0005-0000-0000-000093570000}"/>
    <cellStyle name="Normal 63 2 2 6" xfId="22299" xr:uid="{00000000-0005-0000-0000-000094570000}"/>
    <cellStyle name="Normal 63 2 2 7" xfId="22300" xr:uid="{00000000-0005-0000-0000-000095570000}"/>
    <cellStyle name="Normal 63 2 3" xfId="22301" xr:uid="{00000000-0005-0000-0000-000096570000}"/>
    <cellStyle name="Normal 63 2 3 2" xfId="22302" xr:uid="{00000000-0005-0000-0000-000097570000}"/>
    <cellStyle name="Normal 63 2 3 2 2" xfId="22303" xr:uid="{00000000-0005-0000-0000-000098570000}"/>
    <cellStyle name="Normal 63 2 3 2 3" xfId="22304" xr:uid="{00000000-0005-0000-0000-000099570000}"/>
    <cellStyle name="Normal 63 2 3 3" xfId="22305" xr:uid="{00000000-0005-0000-0000-00009A570000}"/>
    <cellStyle name="Normal 63 2 3 4" xfId="22306" xr:uid="{00000000-0005-0000-0000-00009B570000}"/>
    <cellStyle name="Normal 63 2 4" xfId="22307" xr:uid="{00000000-0005-0000-0000-00009C570000}"/>
    <cellStyle name="Normal 63 2 4 2" xfId="22308" xr:uid="{00000000-0005-0000-0000-00009D570000}"/>
    <cellStyle name="Normal 63 2 4 2 2" xfId="22309" xr:uid="{00000000-0005-0000-0000-00009E570000}"/>
    <cellStyle name="Normal 63 2 4 2 3" xfId="22310" xr:uid="{00000000-0005-0000-0000-00009F570000}"/>
    <cellStyle name="Normal 63 2 4 3" xfId="22311" xr:uid="{00000000-0005-0000-0000-0000A0570000}"/>
    <cellStyle name="Normal 63 2 4 4" xfId="22312" xr:uid="{00000000-0005-0000-0000-0000A1570000}"/>
    <cellStyle name="Normal 63 2 5" xfId="22313" xr:uid="{00000000-0005-0000-0000-0000A2570000}"/>
    <cellStyle name="Normal 63 2 5 2" xfId="22314" xr:uid="{00000000-0005-0000-0000-0000A3570000}"/>
    <cellStyle name="Normal 63 2 5 2 2" xfId="22315" xr:uid="{00000000-0005-0000-0000-0000A4570000}"/>
    <cellStyle name="Normal 63 2 5 2 3" xfId="22316" xr:uid="{00000000-0005-0000-0000-0000A5570000}"/>
    <cellStyle name="Normal 63 2 5 3" xfId="22317" xr:uid="{00000000-0005-0000-0000-0000A6570000}"/>
    <cellStyle name="Normal 63 2 5 4" xfId="22318" xr:uid="{00000000-0005-0000-0000-0000A7570000}"/>
    <cellStyle name="Normal 63 2 6" xfId="22319" xr:uid="{00000000-0005-0000-0000-0000A8570000}"/>
    <cellStyle name="Normal 63 2 6 2" xfId="22320" xr:uid="{00000000-0005-0000-0000-0000A9570000}"/>
    <cellStyle name="Normal 63 2 6 3" xfId="22321" xr:uid="{00000000-0005-0000-0000-0000AA570000}"/>
    <cellStyle name="Normal 63 2 7" xfId="22322" xr:uid="{00000000-0005-0000-0000-0000AB570000}"/>
    <cellStyle name="Normal 63 2 8" xfId="22323" xr:uid="{00000000-0005-0000-0000-0000AC570000}"/>
    <cellStyle name="Normal 63 2 9" xfId="22324" xr:uid="{00000000-0005-0000-0000-0000AD570000}"/>
    <cellStyle name="Normal 63 3" xfId="22325" xr:uid="{00000000-0005-0000-0000-0000AE570000}"/>
    <cellStyle name="Normal 63 3 2" xfId="22326" xr:uid="{00000000-0005-0000-0000-0000AF570000}"/>
    <cellStyle name="Normal 63 3 2 2" xfId="22327" xr:uid="{00000000-0005-0000-0000-0000B0570000}"/>
    <cellStyle name="Normal 63 3 2 2 2" xfId="22328" xr:uid="{00000000-0005-0000-0000-0000B1570000}"/>
    <cellStyle name="Normal 63 3 2 2 3" xfId="22329" xr:uid="{00000000-0005-0000-0000-0000B2570000}"/>
    <cellStyle name="Normal 63 3 2 3" xfId="22330" xr:uid="{00000000-0005-0000-0000-0000B3570000}"/>
    <cellStyle name="Normal 63 3 2 4" xfId="22331" xr:uid="{00000000-0005-0000-0000-0000B4570000}"/>
    <cellStyle name="Normal 63 3 3" xfId="22332" xr:uid="{00000000-0005-0000-0000-0000B5570000}"/>
    <cellStyle name="Normal 63 3 3 2" xfId="22333" xr:uid="{00000000-0005-0000-0000-0000B6570000}"/>
    <cellStyle name="Normal 63 3 3 2 2" xfId="22334" xr:uid="{00000000-0005-0000-0000-0000B7570000}"/>
    <cellStyle name="Normal 63 3 3 2 3" xfId="22335" xr:uid="{00000000-0005-0000-0000-0000B8570000}"/>
    <cellStyle name="Normal 63 3 3 3" xfId="22336" xr:uid="{00000000-0005-0000-0000-0000B9570000}"/>
    <cellStyle name="Normal 63 3 3 4" xfId="22337" xr:uid="{00000000-0005-0000-0000-0000BA570000}"/>
    <cellStyle name="Normal 63 3 4" xfId="22338" xr:uid="{00000000-0005-0000-0000-0000BB570000}"/>
    <cellStyle name="Normal 63 3 4 2" xfId="22339" xr:uid="{00000000-0005-0000-0000-0000BC570000}"/>
    <cellStyle name="Normal 63 3 4 2 2" xfId="22340" xr:uid="{00000000-0005-0000-0000-0000BD570000}"/>
    <cellStyle name="Normal 63 3 4 2 3" xfId="22341" xr:uid="{00000000-0005-0000-0000-0000BE570000}"/>
    <cellStyle name="Normal 63 3 4 3" xfId="22342" xr:uid="{00000000-0005-0000-0000-0000BF570000}"/>
    <cellStyle name="Normal 63 3 4 4" xfId="22343" xr:uid="{00000000-0005-0000-0000-0000C0570000}"/>
    <cellStyle name="Normal 63 3 5" xfId="22344" xr:uid="{00000000-0005-0000-0000-0000C1570000}"/>
    <cellStyle name="Normal 63 3 5 2" xfId="22345" xr:uid="{00000000-0005-0000-0000-0000C2570000}"/>
    <cellStyle name="Normal 63 3 5 3" xfId="22346" xr:uid="{00000000-0005-0000-0000-0000C3570000}"/>
    <cellStyle name="Normal 63 3 6" xfId="22347" xr:uid="{00000000-0005-0000-0000-0000C4570000}"/>
    <cellStyle name="Normal 63 3 7" xfId="22348" xr:uid="{00000000-0005-0000-0000-0000C5570000}"/>
    <cellStyle name="Normal 63 4" xfId="22349" xr:uid="{00000000-0005-0000-0000-0000C6570000}"/>
    <cellStyle name="Normal 63 5" xfId="22350" xr:uid="{00000000-0005-0000-0000-0000C7570000}"/>
    <cellStyle name="Normal 63 5 2" xfId="22351" xr:uid="{00000000-0005-0000-0000-0000C8570000}"/>
    <cellStyle name="Normal 63 5 2 2" xfId="22352" xr:uid="{00000000-0005-0000-0000-0000C9570000}"/>
    <cellStyle name="Normal 63 5 2 3" xfId="22353" xr:uid="{00000000-0005-0000-0000-0000CA570000}"/>
    <cellStyle name="Normal 63 5 3" xfId="22354" xr:uid="{00000000-0005-0000-0000-0000CB570000}"/>
    <cellStyle name="Normal 63 5 4" xfId="22355" xr:uid="{00000000-0005-0000-0000-0000CC570000}"/>
    <cellStyle name="Normal 63 6" xfId="22356" xr:uid="{00000000-0005-0000-0000-0000CD570000}"/>
    <cellStyle name="Normal 63 6 2" xfId="22357" xr:uid="{00000000-0005-0000-0000-0000CE570000}"/>
    <cellStyle name="Normal 63 6 2 2" xfId="22358" xr:uid="{00000000-0005-0000-0000-0000CF570000}"/>
    <cellStyle name="Normal 63 6 2 3" xfId="22359" xr:uid="{00000000-0005-0000-0000-0000D0570000}"/>
    <cellStyle name="Normal 63 6 3" xfId="22360" xr:uid="{00000000-0005-0000-0000-0000D1570000}"/>
    <cellStyle name="Normal 63 6 4" xfId="22361" xr:uid="{00000000-0005-0000-0000-0000D2570000}"/>
    <cellStyle name="Normal 63 7" xfId="22362" xr:uid="{00000000-0005-0000-0000-0000D3570000}"/>
    <cellStyle name="Normal 63 7 2" xfId="22363" xr:uid="{00000000-0005-0000-0000-0000D4570000}"/>
    <cellStyle name="Normal 63 7 2 2" xfId="22364" xr:uid="{00000000-0005-0000-0000-0000D5570000}"/>
    <cellStyle name="Normal 63 7 2 3" xfId="22365" xr:uid="{00000000-0005-0000-0000-0000D6570000}"/>
    <cellStyle name="Normal 63 7 3" xfId="22366" xr:uid="{00000000-0005-0000-0000-0000D7570000}"/>
    <cellStyle name="Normal 63 7 4" xfId="22367" xr:uid="{00000000-0005-0000-0000-0000D8570000}"/>
    <cellStyle name="Normal 63 8" xfId="22368" xr:uid="{00000000-0005-0000-0000-0000D9570000}"/>
    <cellStyle name="Normal 63 8 2" xfId="22369" xr:uid="{00000000-0005-0000-0000-0000DA570000}"/>
    <cellStyle name="Normal 63 8 3" xfId="22370" xr:uid="{00000000-0005-0000-0000-0000DB570000}"/>
    <cellStyle name="Normal 63 9" xfId="22371" xr:uid="{00000000-0005-0000-0000-0000DC570000}"/>
    <cellStyle name="Normal 64" xfId="22372" xr:uid="{00000000-0005-0000-0000-0000DD570000}"/>
    <cellStyle name="Normal 64 10" xfId="22373" xr:uid="{00000000-0005-0000-0000-0000DE570000}"/>
    <cellStyle name="Normal 64 11" xfId="22374" xr:uid="{00000000-0005-0000-0000-0000DF570000}"/>
    <cellStyle name="Normal 64 2" xfId="22375" xr:uid="{00000000-0005-0000-0000-0000E0570000}"/>
    <cellStyle name="Normal 64 2 2" xfId="22376" xr:uid="{00000000-0005-0000-0000-0000E1570000}"/>
    <cellStyle name="Normal 64 2 2 2" xfId="22377" xr:uid="{00000000-0005-0000-0000-0000E2570000}"/>
    <cellStyle name="Normal 64 2 2 2 2" xfId="22378" xr:uid="{00000000-0005-0000-0000-0000E3570000}"/>
    <cellStyle name="Normal 64 2 2 2 2 2" xfId="22379" xr:uid="{00000000-0005-0000-0000-0000E4570000}"/>
    <cellStyle name="Normal 64 2 2 2 2 3" xfId="22380" xr:uid="{00000000-0005-0000-0000-0000E5570000}"/>
    <cellStyle name="Normal 64 2 2 2 3" xfId="22381" xr:uid="{00000000-0005-0000-0000-0000E6570000}"/>
    <cellStyle name="Normal 64 2 2 2 4" xfId="22382" xr:uid="{00000000-0005-0000-0000-0000E7570000}"/>
    <cellStyle name="Normal 64 2 2 3" xfId="22383" xr:uid="{00000000-0005-0000-0000-0000E8570000}"/>
    <cellStyle name="Normal 64 2 2 3 2" xfId="22384" xr:uid="{00000000-0005-0000-0000-0000E9570000}"/>
    <cellStyle name="Normal 64 2 2 3 2 2" xfId="22385" xr:uid="{00000000-0005-0000-0000-0000EA570000}"/>
    <cellStyle name="Normal 64 2 2 3 2 3" xfId="22386" xr:uid="{00000000-0005-0000-0000-0000EB570000}"/>
    <cellStyle name="Normal 64 2 2 3 3" xfId="22387" xr:uid="{00000000-0005-0000-0000-0000EC570000}"/>
    <cellStyle name="Normal 64 2 2 3 4" xfId="22388" xr:uid="{00000000-0005-0000-0000-0000ED570000}"/>
    <cellStyle name="Normal 64 2 2 4" xfId="22389" xr:uid="{00000000-0005-0000-0000-0000EE570000}"/>
    <cellStyle name="Normal 64 2 2 4 2" xfId="22390" xr:uid="{00000000-0005-0000-0000-0000EF570000}"/>
    <cellStyle name="Normal 64 2 2 4 2 2" xfId="22391" xr:uid="{00000000-0005-0000-0000-0000F0570000}"/>
    <cellStyle name="Normal 64 2 2 4 2 3" xfId="22392" xr:uid="{00000000-0005-0000-0000-0000F1570000}"/>
    <cellStyle name="Normal 64 2 2 4 3" xfId="22393" xr:uid="{00000000-0005-0000-0000-0000F2570000}"/>
    <cellStyle name="Normal 64 2 2 4 4" xfId="22394" xr:uid="{00000000-0005-0000-0000-0000F3570000}"/>
    <cellStyle name="Normal 64 2 2 5" xfId="22395" xr:uid="{00000000-0005-0000-0000-0000F4570000}"/>
    <cellStyle name="Normal 64 2 2 5 2" xfId="22396" xr:uid="{00000000-0005-0000-0000-0000F5570000}"/>
    <cellStyle name="Normal 64 2 2 5 3" xfId="22397" xr:uid="{00000000-0005-0000-0000-0000F6570000}"/>
    <cellStyle name="Normal 64 2 2 6" xfId="22398" xr:uid="{00000000-0005-0000-0000-0000F7570000}"/>
    <cellStyle name="Normal 64 2 2 7" xfId="22399" xr:uid="{00000000-0005-0000-0000-0000F8570000}"/>
    <cellStyle name="Normal 64 2 3" xfId="22400" xr:uid="{00000000-0005-0000-0000-0000F9570000}"/>
    <cellStyle name="Normal 64 2 3 2" xfId="22401" xr:uid="{00000000-0005-0000-0000-0000FA570000}"/>
    <cellStyle name="Normal 64 2 3 2 2" xfId="22402" xr:uid="{00000000-0005-0000-0000-0000FB570000}"/>
    <cellStyle name="Normal 64 2 3 2 3" xfId="22403" xr:uid="{00000000-0005-0000-0000-0000FC570000}"/>
    <cellStyle name="Normal 64 2 3 3" xfId="22404" xr:uid="{00000000-0005-0000-0000-0000FD570000}"/>
    <cellStyle name="Normal 64 2 3 4" xfId="22405" xr:uid="{00000000-0005-0000-0000-0000FE570000}"/>
    <cellStyle name="Normal 64 2 4" xfId="22406" xr:uid="{00000000-0005-0000-0000-0000FF570000}"/>
    <cellStyle name="Normal 64 2 4 2" xfId="22407" xr:uid="{00000000-0005-0000-0000-000000580000}"/>
    <cellStyle name="Normal 64 2 4 2 2" xfId="22408" xr:uid="{00000000-0005-0000-0000-000001580000}"/>
    <cellStyle name="Normal 64 2 4 2 3" xfId="22409" xr:uid="{00000000-0005-0000-0000-000002580000}"/>
    <cellStyle name="Normal 64 2 4 3" xfId="22410" xr:uid="{00000000-0005-0000-0000-000003580000}"/>
    <cellStyle name="Normal 64 2 4 4" xfId="22411" xr:uid="{00000000-0005-0000-0000-000004580000}"/>
    <cellStyle name="Normal 64 2 5" xfId="22412" xr:uid="{00000000-0005-0000-0000-000005580000}"/>
    <cellStyle name="Normal 64 2 5 2" xfId="22413" xr:uid="{00000000-0005-0000-0000-000006580000}"/>
    <cellStyle name="Normal 64 2 5 2 2" xfId="22414" xr:uid="{00000000-0005-0000-0000-000007580000}"/>
    <cellStyle name="Normal 64 2 5 2 3" xfId="22415" xr:uid="{00000000-0005-0000-0000-000008580000}"/>
    <cellStyle name="Normal 64 2 5 3" xfId="22416" xr:uid="{00000000-0005-0000-0000-000009580000}"/>
    <cellStyle name="Normal 64 2 5 4" xfId="22417" xr:uid="{00000000-0005-0000-0000-00000A580000}"/>
    <cellStyle name="Normal 64 2 6" xfId="22418" xr:uid="{00000000-0005-0000-0000-00000B580000}"/>
    <cellStyle name="Normal 64 2 6 2" xfId="22419" xr:uid="{00000000-0005-0000-0000-00000C580000}"/>
    <cellStyle name="Normal 64 2 6 3" xfId="22420" xr:uid="{00000000-0005-0000-0000-00000D580000}"/>
    <cellStyle name="Normal 64 2 7" xfId="22421" xr:uid="{00000000-0005-0000-0000-00000E580000}"/>
    <cellStyle name="Normal 64 2 8" xfId="22422" xr:uid="{00000000-0005-0000-0000-00000F580000}"/>
    <cellStyle name="Normal 64 2 9" xfId="22423" xr:uid="{00000000-0005-0000-0000-000010580000}"/>
    <cellStyle name="Normal 64 3" xfId="22424" xr:uid="{00000000-0005-0000-0000-000011580000}"/>
    <cellStyle name="Normal 64 3 2" xfId="22425" xr:uid="{00000000-0005-0000-0000-000012580000}"/>
    <cellStyle name="Normal 64 3 2 2" xfId="22426" xr:uid="{00000000-0005-0000-0000-000013580000}"/>
    <cellStyle name="Normal 64 3 2 2 2" xfId="22427" xr:uid="{00000000-0005-0000-0000-000014580000}"/>
    <cellStyle name="Normal 64 3 2 2 3" xfId="22428" xr:uid="{00000000-0005-0000-0000-000015580000}"/>
    <cellStyle name="Normal 64 3 2 3" xfId="22429" xr:uid="{00000000-0005-0000-0000-000016580000}"/>
    <cellStyle name="Normal 64 3 2 4" xfId="22430" xr:uid="{00000000-0005-0000-0000-000017580000}"/>
    <cellStyle name="Normal 64 3 3" xfId="22431" xr:uid="{00000000-0005-0000-0000-000018580000}"/>
    <cellStyle name="Normal 64 3 3 2" xfId="22432" xr:uid="{00000000-0005-0000-0000-000019580000}"/>
    <cellStyle name="Normal 64 3 3 2 2" xfId="22433" xr:uid="{00000000-0005-0000-0000-00001A580000}"/>
    <cellStyle name="Normal 64 3 3 2 3" xfId="22434" xr:uid="{00000000-0005-0000-0000-00001B580000}"/>
    <cellStyle name="Normal 64 3 3 3" xfId="22435" xr:uid="{00000000-0005-0000-0000-00001C580000}"/>
    <cellStyle name="Normal 64 3 3 4" xfId="22436" xr:uid="{00000000-0005-0000-0000-00001D580000}"/>
    <cellStyle name="Normal 64 3 4" xfId="22437" xr:uid="{00000000-0005-0000-0000-00001E580000}"/>
    <cellStyle name="Normal 64 3 4 2" xfId="22438" xr:uid="{00000000-0005-0000-0000-00001F580000}"/>
    <cellStyle name="Normal 64 3 4 2 2" xfId="22439" xr:uid="{00000000-0005-0000-0000-000020580000}"/>
    <cellStyle name="Normal 64 3 4 2 3" xfId="22440" xr:uid="{00000000-0005-0000-0000-000021580000}"/>
    <cellStyle name="Normal 64 3 4 3" xfId="22441" xr:uid="{00000000-0005-0000-0000-000022580000}"/>
    <cellStyle name="Normal 64 3 4 4" xfId="22442" xr:uid="{00000000-0005-0000-0000-000023580000}"/>
    <cellStyle name="Normal 64 3 5" xfId="22443" xr:uid="{00000000-0005-0000-0000-000024580000}"/>
    <cellStyle name="Normal 64 3 5 2" xfId="22444" xr:uid="{00000000-0005-0000-0000-000025580000}"/>
    <cellStyle name="Normal 64 3 5 3" xfId="22445" xr:uid="{00000000-0005-0000-0000-000026580000}"/>
    <cellStyle name="Normal 64 3 6" xfId="22446" xr:uid="{00000000-0005-0000-0000-000027580000}"/>
    <cellStyle name="Normal 64 3 7" xfId="22447" xr:uid="{00000000-0005-0000-0000-000028580000}"/>
    <cellStyle name="Normal 64 4" xfId="22448" xr:uid="{00000000-0005-0000-0000-000029580000}"/>
    <cellStyle name="Normal 64 5" xfId="22449" xr:uid="{00000000-0005-0000-0000-00002A580000}"/>
    <cellStyle name="Normal 64 5 2" xfId="22450" xr:uid="{00000000-0005-0000-0000-00002B580000}"/>
    <cellStyle name="Normal 64 5 2 2" xfId="22451" xr:uid="{00000000-0005-0000-0000-00002C580000}"/>
    <cellStyle name="Normal 64 5 2 3" xfId="22452" xr:uid="{00000000-0005-0000-0000-00002D580000}"/>
    <cellStyle name="Normal 64 5 3" xfId="22453" xr:uid="{00000000-0005-0000-0000-00002E580000}"/>
    <cellStyle name="Normal 64 5 4" xfId="22454" xr:uid="{00000000-0005-0000-0000-00002F580000}"/>
    <cellStyle name="Normal 64 6" xfId="22455" xr:uid="{00000000-0005-0000-0000-000030580000}"/>
    <cellStyle name="Normal 64 6 2" xfId="22456" xr:uid="{00000000-0005-0000-0000-000031580000}"/>
    <cellStyle name="Normal 64 6 2 2" xfId="22457" xr:uid="{00000000-0005-0000-0000-000032580000}"/>
    <cellStyle name="Normal 64 6 2 3" xfId="22458" xr:uid="{00000000-0005-0000-0000-000033580000}"/>
    <cellStyle name="Normal 64 6 3" xfId="22459" xr:uid="{00000000-0005-0000-0000-000034580000}"/>
    <cellStyle name="Normal 64 6 4" xfId="22460" xr:uid="{00000000-0005-0000-0000-000035580000}"/>
    <cellStyle name="Normal 64 7" xfId="22461" xr:uid="{00000000-0005-0000-0000-000036580000}"/>
    <cellStyle name="Normal 64 7 2" xfId="22462" xr:uid="{00000000-0005-0000-0000-000037580000}"/>
    <cellStyle name="Normal 64 7 2 2" xfId="22463" xr:uid="{00000000-0005-0000-0000-000038580000}"/>
    <cellStyle name="Normal 64 7 2 3" xfId="22464" xr:uid="{00000000-0005-0000-0000-000039580000}"/>
    <cellStyle name="Normal 64 7 3" xfId="22465" xr:uid="{00000000-0005-0000-0000-00003A580000}"/>
    <cellStyle name="Normal 64 7 4" xfId="22466" xr:uid="{00000000-0005-0000-0000-00003B580000}"/>
    <cellStyle name="Normal 64 8" xfId="22467" xr:uid="{00000000-0005-0000-0000-00003C580000}"/>
    <cellStyle name="Normal 64 8 2" xfId="22468" xr:uid="{00000000-0005-0000-0000-00003D580000}"/>
    <cellStyle name="Normal 64 8 3" xfId="22469" xr:uid="{00000000-0005-0000-0000-00003E580000}"/>
    <cellStyle name="Normal 64 9" xfId="22470" xr:uid="{00000000-0005-0000-0000-00003F580000}"/>
    <cellStyle name="Normal 65" xfId="22471" xr:uid="{00000000-0005-0000-0000-000040580000}"/>
    <cellStyle name="Normal 65 10" xfId="22472" xr:uid="{00000000-0005-0000-0000-000041580000}"/>
    <cellStyle name="Normal 65 11" xfId="22473" xr:uid="{00000000-0005-0000-0000-000042580000}"/>
    <cellStyle name="Normal 65 2" xfId="22474" xr:uid="{00000000-0005-0000-0000-000043580000}"/>
    <cellStyle name="Normal 65 2 2" xfId="22475" xr:uid="{00000000-0005-0000-0000-000044580000}"/>
    <cellStyle name="Normal 65 2 2 2" xfId="22476" xr:uid="{00000000-0005-0000-0000-000045580000}"/>
    <cellStyle name="Normal 65 2 2 2 2" xfId="22477" xr:uid="{00000000-0005-0000-0000-000046580000}"/>
    <cellStyle name="Normal 65 2 2 2 2 2" xfId="22478" xr:uid="{00000000-0005-0000-0000-000047580000}"/>
    <cellStyle name="Normal 65 2 2 2 2 3" xfId="22479" xr:uid="{00000000-0005-0000-0000-000048580000}"/>
    <cellStyle name="Normal 65 2 2 2 3" xfId="22480" xr:uid="{00000000-0005-0000-0000-000049580000}"/>
    <cellStyle name="Normal 65 2 2 2 4" xfId="22481" xr:uid="{00000000-0005-0000-0000-00004A580000}"/>
    <cellStyle name="Normal 65 2 2 3" xfId="22482" xr:uid="{00000000-0005-0000-0000-00004B580000}"/>
    <cellStyle name="Normal 65 2 2 3 2" xfId="22483" xr:uid="{00000000-0005-0000-0000-00004C580000}"/>
    <cellStyle name="Normal 65 2 2 3 2 2" xfId="22484" xr:uid="{00000000-0005-0000-0000-00004D580000}"/>
    <cellStyle name="Normal 65 2 2 3 2 3" xfId="22485" xr:uid="{00000000-0005-0000-0000-00004E580000}"/>
    <cellStyle name="Normal 65 2 2 3 3" xfId="22486" xr:uid="{00000000-0005-0000-0000-00004F580000}"/>
    <cellStyle name="Normal 65 2 2 3 4" xfId="22487" xr:uid="{00000000-0005-0000-0000-000050580000}"/>
    <cellStyle name="Normal 65 2 2 4" xfId="22488" xr:uid="{00000000-0005-0000-0000-000051580000}"/>
    <cellStyle name="Normal 65 2 2 4 2" xfId="22489" xr:uid="{00000000-0005-0000-0000-000052580000}"/>
    <cellStyle name="Normal 65 2 2 4 2 2" xfId="22490" xr:uid="{00000000-0005-0000-0000-000053580000}"/>
    <cellStyle name="Normal 65 2 2 4 2 3" xfId="22491" xr:uid="{00000000-0005-0000-0000-000054580000}"/>
    <cellStyle name="Normal 65 2 2 4 3" xfId="22492" xr:uid="{00000000-0005-0000-0000-000055580000}"/>
    <cellStyle name="Normal 65 2 2 4 4" xfId="22493" xr:uid="{00000000-0005-0000-0000-000056580000}"/>
    <cellStyle name="Normal 65 2 2 5" xfId="22494" xr:uid="{00000000-0005-0000-0000-000057580000}"/>
    <cellStyle name="Normal 65 2 2 5 2" xfId="22495" xr:uid="{00000000-0005-0000-0000-000058580000}"/>
    <cellStyle name="Normal 65 2 2 5 3" xfId="22496" xr:uid="{00000000-0005-0000-0000-000059580000}"/>
    <cellStyle name="Normal 65 2 2 6" xfId="22497" xr:uid="{00000000-0005-0000-0000-00005A580000}"/>
    <cellStyle name="Normal 65 2 2 7" xfId="22498" xr:uid="{00000000-0005-0000-0000-00005B580000}"/>
    <cellStyle name="Normal 65 2 3" xfId="22499" xr:uid="{00000000-0005-0000-0000-00005C580000}"/>
    <cellStyle name="Normal 65 2 3 2" xfId="22500" xr:uid="{00000000-0005-0000-0000-00005D580000}"/>
    <cellStyle name="Normal 65 2 3 2 2" xfId="22501" xr:uid="{00000000-0005-0000-0000-00005E580000}"/>
    <cellStyle name="Normal 65 2 3 2 3" xfId="22502" xr:uid="{00000000-0005-0000-0000-00005F580000}"/>
    <cellStyle name="Normal 65 2 3 3" xfId="22503" xr:uid="{00000000-0005-0000-0000-000060580000}"/>
    <cellStyle name="Normal 65 2 3 4" xfId="22504" xr:uid="{00000000-0005-0000-0000-000061580000}"/>
    <cellStyle name="Normal 65 2 4" xfId="22505" xr:uid="{00000000-0005-0000-0000-000062580000}"/>
    <cellStyle name="Normal 65 2 4 2" xfId="22506" xr:uid="{00000000-0005-0000-0000-000063580000}"/>
    <cellStyle name="Normal 65 2 4 2 2" xfId="22507" xr:uid="{00000000-0005-0000-0000-000064580000}"/>
    <cellStyle name="Normal 65 2 4 2 3" xfId="22508" xr:uid="{00000000-0005-0000-0000-000065580000}"/>
    <cellStyle name="Normal 65 2 4 3" xfId="22509" xr:uid="{00000000-0005-0000-0000-000066580000}"/>
    <cellStyle name="Normal 65 2 4 4" xfId="22510" xr:uid="{00000000-0005-0000-0000-000067580000}"/>
    <cellStyle name="Normal 65 2 5" xfId="22511" xr:uid="{00000000-0005-0000-0000-000068580000}"/>
    <cellStyle name="Normal 65 2 5 2" xfId="22512" xr:uid="{00000000-0005-0000-0000-000069580000}"/>
    <cellStyle name="Normal 65 2 5 2 2" xfId="22513" xr:uid="{00000000-0005-0000-0000-00006A580000}"/>
    <cellStyle name="Normal 65 2 5 2 3" xfId="22514" xr:uid="{00000000-0005-0000-0000-00006B580000}"/>
    <cellStyle name="Normal 65 2 5 3" xfId="22515" xr:uid="{00000000-0005-0000-0000-00006C580000}"/>
    <cellStyle name="Normal 65 2 5 4" xfId="22516" xr:uid="{00000000-0005-0000-0000-00006D580000}"/>
    <cellStyle name="Normal 65 2 6" xfId="22517" xr:uid="{00000000-0005-0000-0000-00006E580000}"/>
    <cellStyle name="Normal 65 2 6 2" xfId="22518" xr:uid="{00000000-0005-0000-0000-00006F580000}"/>
    <cellStyle name="Normal 65 2 6 3" xfId="22519" xr:uid="{00000000-0005-0000-0000-000070580000}"/>
    <cellStyle name="Normal 65 2 7" xfId="22520" xr:uid="{00000000-0005-0000-0000-000071580000}"/>
    <cellStyle name="Normal 65 2 8" xfId="22521" xr:uid="{00000000-0005-0000-0000-000072580000}"/>
    <cellStyle name="Normal 65 2 9" xfId="22522" xr:uid="{00000000-0005-0000-0000-000073580000}"/>
    <cellStyle name="Normal 65 3" xfId="22523" xr:uid="{00000000-0005-0000-0000-000074580000}"/>
    <cellStyle name="Normal 65 3 2" xfId="22524" xr:uid="{00000000-0005-0000-0000-000075580000}"/>
    <cellStyle name="Normal 65 3 2 2" xfId="22525" xr:uid="{00000000-0005-0000-0000-000076580000}"/>
    <cellStyle name="Normal 65 3 2 2 2" xfId="22526" xr:uid="{00000000-0005-0000-0000-000077580000}"/>
    <cellStyle name="Normal 65 3 2 2 3" xfId="22527" xr:uid="{00000000-0005-0000-0000-000078580000}"/>
    <cellStyle name="Normal 65 3 2 3" xfId="22528" xr:uid="{00000000-0005-0000-0000-000079580000}"/>
    <cellStyle name="Normal 65 3 2 4" xfId="22529" xr:uid="{00000000-0005-0000-0000-00007A580000}"/>
    <cellStyle name="Normal 65 3 3" xfId="22530" xr:uid="{00000000-0005-0000-0000-00007B580000}"/>
    <cellStyle name="Normal 65 3 3 2" xfId="22531" xr:uid="{00000000-0005-0000-0000-00007C580000}"/>
    <cellStyle name="Normal 65 3 3 2 2" xfId="22532" xr:uid="{00000000-0005-0000-0000-00007D580000}"/>
    <cellStyle name="Normal 65 3 3 2 3" xfId="22533" xr:uid="{00000000-0005-0000-0000-00007E580000}"/>
    <cellStyle name="Normal 65 3 3 3" xfId="22534" xr:uid="{00000000-0005-0000-0000-00007F580000}"/>
    <cellStyle name="Normal 65 3 3 4" xfId="22535" xr:uid="{00000000-0005-0000-0000-000080580000}"/>
    <cellStyle name="Normal 65 3 4" xfId="22536" xr:uid="{00000000-0005-0000-0000-000081580000}"/>
    <cellStyle name="Normal 65 3 4 2" xfId="22537" xr:uid="{00000000-0005-0000-0000-000082580000}"/>
    <cellStyle name="Normal 65 3 4 2 2" xfId="22538" xr:uid="{00000000-0005-0000-0000-000083580000}"/>
    <cellStyle name="Normal 65 3 4 2 3" xfId="22539" xr:uid="{00000000-0005-0000-0000-000084580000}"/>
    <cellStyle name="Normal 65 3 4 3" xfId="22540" xr:uid="{00000000-0005-0000-0000-000085580000}"/>
    <cellStyle name="Normal 65 3 4 4" xfId="22541" xr:uid="{00000000-0005-0000-0000-000086580000}"/>
    <cellStyle name="Normal 65 3 5" xfId="22542" xr:uid="{00000000-0005-0000-0000-000087580000}"/>
    <cellStyle name="Normal 65 3 5 2" xfId="22543" xr:uid="{00000000-0005-0000-0000-000088580000}"/>
    <cellStyle name="Normal 65 3 5 3" xfId="22544" xr:uid="{00000000-0005-0000-0000-000089580000}"/>
    <cellStyle name="Normal 65 3 6" xfId="22545" xr:uid="{00000000-0005-0000-0000-00008A580000}"/>
    <cellStyle name="Normal 65 3 7" xfId="22546" xr:uid="{00000000-0005-0000-0000-00008B580000}"/>
    <cellStyle name="Normal 65 4" xfId="22547" xr:uid="{00000000-0005-0000-0000-00008C580000}"/>
    <cellStyle name="Normal 65 5" xfId="22548" xr:uid="{00000000-0005-0000-0000-00008D580000}"/>
    <cellStyle name="Normal 65 5 2" xfId="22549" xr:uid="{00000000-0005-0000-0000-00008E580000}"/>
    <cellStyle name="Normal 65 5 2 2" xfId="22550" xr:uid="{00000000-0005-0000-0000-00008F580000}"/>
    <cellStyle name="Normal 65 5 2 3" xfId="22551" xr:uid="{00000000-0005-0000-0000-000090580000}"/>
    <cellStyle name="Normal 65 5 3" xfId="22552" xr:uid="{00000000-0005-0000-0000-000091580000}"/>
    <cellStyle name="Normal 65 5 4" xfId="22553" xr:uid="{00000000-0005-0000-0000-000092580000}"/>
    <cellStyle name="Normal 65 6" xfId="22554" xr:uid="{00000000-0005-0000-0000-000093580000}"/>
    <cellStyle name="Normal 65 6 2" xfId="22555" xr:uid="{00000000-0005-0000-0000-000094580000}"/>
    <cellStyle name="Normal 65 6 2 2" xfId="22556" xr:uid="{00000000-0005-0000-0000-000095580000}"/>
    <cellStyle name="Normal 65 6 2 3" xfId="22557" xr:uid="{00000000-0005-0000-0000-000096580000}"/>
    <cellStyle name="Normal 65 6 3" xfId="22558" xr:uid="{00000000-0005-0000-0000-000097580000}"/>
    <cellStyle name="Normal 65 6 4" xfId="22559" xr:uid="{00000000-0005-0000-0000-000098580000}"/>
    <cellStyle name="Normal 65 7" xfId="22560" xr:uid="{00000000-0005-0000-0000-000099580000}"/>
    <cellStyle name="Normal 65 7 2" xfId="22561" xr:uid="{00000000-0005-0000-0000-00009A580000}"/>
    <cellStyle name="Normal 65 7 2 2" xfId="22562" xr:uid="{00000000-0005-0000-0000-00009B580000}"/>
    <cellStyle name="Normal 65 7 2 3" xfId="22563" xr:uid="{00000000-0005-0000-0000-00009C580000}"/>
    <cellStyle name="Normal 65 7 3" xfId="22564" xr:uid="{00000000-0005-0000-0000-00009D580000}"/>
    <cellStyle name="Normal 65 7 4" xfId="22565" xr:uid="{00000000-0005-0000-0000-00009E580000}"/>
    <cellStyle name="Normal 65 8" xfId="22566" xr:uid="{00000000-0005-0000-0000-00009F580000}"/>
    <cellStyle name="Normal 65 8 2" xfId="22567" xr:uid="{00000000-0005-0000-0000-0000A0580000}"/>
    <cellStyle name="Normal 65 8 3" xfId="22568" xr:uid="{00000000-0005-0000-0000-0000A1580000}"/>
    <cellStyle name="Normal 65 9" xfId="22569" xr:uid="{00000000-0005-0000-0000-0000A2580000}"/>
    <cellStyle name="Normal 66" xfId="22570" xr:uid="{00000000-0005-0000-0000-0000A3580000}"/>
    <cellStyle name="Normal 66 10" xfId="22571" xr:uid="{00000000-0005-0000-0000-0000A4580000}"/>
    <cellStyle name="Normal 66 11" xfId="22572" xr:uid="{00000000-0005-0000-0000-0000A5580000}"/>
    <cellStyle name="Normal 66 2" xfId="22573" xr:uid="{00000000-0005-0000-0000-0000A6580000}"/>
    <cellStyle name="Normal 66 2 2" xfId="22574" xr:uid="{00000000-0005-0000-0000-0000A7580000}"/>
    <cellStyle name="Normal 66 2 2 2" xfId="22575" xr:uid="{00000000-0005-0000-0000-0000A8580000}"/>
    <cellStyle name="Normal 66 2 2 2 2" xfId="22576" xr:uid="{00000000-0005-0000-0000-0000A9580000}"/>
    <cellStyle name="Normal 66 2 2 2 2 2" xfId="22577" xr:uid="{00000000-0005-0000-0000-0000AA580000}"/>
    <cellStyle name="Normal 66 2 2 2 2 3" xfId="22578" xr:uid="{00000000-0005-0000-0000-0000AB580000}"/>
    <cellStyle name="Normal 66 2 2 2 3" xfId="22579" xr:uid="{00000000-0005-0000-0000-0000AC580000}"/>
    <cellStyle name="Normal 66 2 2 2 4" xfId="22580" xr:uid="{00000000-0005-0000-0000-0000AD580000}"/>
    <cellStyle name="Normal 66 2 2 3" xfId="22581" xr:uid="{00000000-0005-0000-0000-0000AE580000}"/>
    <cellStyle name="Normal 66 2 2 3 2" xfId="22582" xr:uid="{00000000-0005-0000-0000-0000AF580000}"/>
    <cellStyle name="Normal 66 2 2 3 2 2" xfId="22583" xr:uid="{00000000-0005-0000-0000-0000B0580000}"/>
    <cellStyle name="Normal 66 2 2 3 2 3" xfId="22584" xr:uid="{00000000-0005-0000-0000-0000B1580000}"/>
    <cellStyle name="Normal 66 2 2 3 3" xfId="22585" xr:uid="{00000000-0005-0000-0000-0000B2580000}"/>
    <cellStyle name="Normal 66 2 2 3 4" xfId="22586" xr:uid="{00000000-0005-0000-0000-0000B3580000}"/>
    <cellStyle name="Normal 66 2 2 4" xfId="22587" xr:uid="{00000000-0005-0000-0000-0000B4580000}"/>
    <cellStyle name="Normal 66 2 2 4 2" xfId="22588" xr:uid="{00000000-0005-0000-0000-0000B5580000}"/>
    <cellStyle name="Normal 66 2 2 4 2 2" xfId="22589" xr:uid="{00000000-0005-0000-0000-0000B6580000}"/>
    <cellStyle name="Normal 66 2 2 4 2 3" xfId="22590" xr:uid="{00000000-0005-0000-0000-0000B7580000}"/>
    <cellStyle name="Normal 66 2 2 4 3" xfId="22591" xr:uid="{00000000-0005-0000-0000-0000B8580000}"/>
    <cellStyle name="Normal 66 2 2 4 4" xfId="22592" xr:uid="{00000000-0005-0000-0000-0000B9580000}"/>
    <cellStyle name="Normal 66 2 2 5" xfId="22593" xr:uid="{00000000-0005-0000-0000-0000BA580000}"/>
    <cellStyle name="Normal 66 2 2 5 2" xfId="22594" xr:uid="{00000000-0005-0000-0000-0000BB580000}"/>
    <cellStyle name="Normal 66 2 2 5 3" xfId="22595" xr:uid="{00000000-0005-0000-0000-0000BC580000}"/>
    <cellStyle name="Normal 66 2 2 6" xfId="22596" xr:uid="{00000000-0005-0000-0000-0000BD580000}"/>
    <cellStyle name="Normal 66 2 2 7" xfId="22597" xr:uid="{00000000-0005-0000-0000-0000BE580000}"/>
    <cellStyle name="Normal 66 2 3" xfId="22598" xr:uid="{00000000-0005-0000-0000-0000BF580000}"/>
    <cellStyle name="Normal 66 2 3 2" xfId="22599" xr:uid="{00000000-0005-0000-0000-0000C0580000}"/>
    <cellStyle name="Normal 66 2 3 2 2" xfId="22600" xr:uid="{00000000-0005-0000-0000-0000C1580000}"/>
    <cellStyle name="Normal 66 2 3 2 3" xfId="22601" xr:uid="{00000000-0005-0000-0000-0000C2580000}"/>
    <cellStyle name="Normal 66 2 3 3" xfId="22602" xr:uid="{00000000-0005-0000-0000-0000C3580000}"/>
    <cellStyle name="Normal 66 2 3 4" xfId="22603" xr:uid="{00000000-0005-0000-0000-0000C4580000}"/>
    <cellStyle name="Normal 66 2 4" xfId="22604" xr:uid="{00000000-0005-0000-0000-0000C5580000}"/>
    <cellStyle name="Normal 66 2 4 2" xfId="22605" xr:uid="{00000000-0005-0000-0000-0000C6580000}"/>
    <cellStyle name="Normal 66 2 4 2 2" xfId="22606" xr:uid="{00000000-0005-0000-0000-0000C7580000}"/>
    <cellStyle name="Normal 66 2 4 2 3" xfId="22607" xr:uid="{00000000-0005-0000-0000-0000C8580000}"/>
    <cellStyle name="Normal 66 2 4 3" xfId="22608" xr:uid="{00000000-0005-0000-0000-0000C9580000}"/>
    <cellStyle name="Normal 66 2 4 4" xfId="22609" xr:uid="{00000000-0005-0000-0000-0000CA580000}"/>
    <cellStyle name="Normal 66 2 5" xfId="22610" xr:uid="{00000000-0005-0000-0000-0000CB580000}"/>
    <cellStyle name="Normal 66 2 5 2" xfId="22611" xr:uid="{00000000-0005-0000-0000-0000CC580000}"/>
    <cellStyle name="Normal 66 2 5 2 2" xfId="22612" xr:uid="{00000000-0005-0000-0000-0000CD580000}"/>
    <cellStyle name="Normal 66 2 5 2 3" xfId="22613" xr:uid="{00000000-0005-0000-0000-0000CE580000}"/>
    <cellStyle name="Normal 66 2 5 3" xfId="22614" xr:uid="{00000000-0005-0000-0000-0000CF580000}"/>
    <cellStyle name="Normal 66 2 5 4" xfId="22615" xr:uid="{00000000-0005-0000-0000-0000D0580000}"/>
    <cellStyle name="Normal 66 2 6" xfId="22616" xr:uid="{00000000-0005-0000-0000-0000D1580000}"/>
    <cellStyle name="Normal 66 2 6 2" xfId="22617" xr:uid="{00000000-0005-0000-0000-0000D2580000}"/>
    <cellStyle name="Normal 66 2 6 3" xfId="22618" xr:uid="{00000000-0005-0000-0000-0000D3580000}"/>
    <cellStyle name="Normal 66 2 7" xfId="22619" xr:uid="{00000000-0005-0000-0000-0000D4580000}"/>
    <cellStyle name="Normal 66 2 8" xfId="22620" xr:uid="{00000000-0005-0000-0000-0000D5580000}"/>
    <cellStyle name="Normal 66 2 9" xfId="22621" xr:uid="{00000000-0005-0000-0000-0000D6580000}"/>
    <cellStyle name="Normal 66 3" xfId="22622" xr:uid="{00000000-0005-0000-0000-0000D7580000}"/>
    <cellStyle name="Normal 66 3 2" xfId="22623" xr:uid="{00000000-0005-0000-0000-0000D8580000}"/>
    <cellStyle name="Normal 66 3 2 2" xfId="22624" xr:uid="{00000000-0005-0000-0000-0000D9580000}"/>
    <cellStyle name="Normal 66 3 2 2 2" xfId="22625" xr:uid="{00000000-0005-0000-0000-0000DA580000}"/>
    <cellStyle name="Normal 66 3 2 2 3" xfId="22626" xr:uid="{00000000-0005-0000-0000-0000DB580000}"/>
    <cellStyle name="Normal 66 3 2 3" xfId="22627" xr:uid="{00000000-0005-0000-0000-0000DC580000}"/>
    <cellStyle name="Normal 66 3 2 4" xfId="22628" xr:uid="{00000000-0005-0000-0000-0000DD580000}"/>
    <cellStyle name="Normal 66 3 3" xfId="22629" xr:uid="{00000000-0005-0000-0000-0000DE580000}"/>
    <cellStyle name="Normal 66 3 3 2" xfId="22630" xr:uid="{00000000-0005-0000-0000-0000DF580000}"/>
    <cellStyle name="Normal 66 3 3 2 2" xfId="22631" xr:uid="{00000000-0005-0000-0000-0000E0580000}"/>
    <cellStyle name="Normal 66 3 3 2 3" xfId="22632" xr:uid="{00000000-0005-0000-0000-0000E1580000}"/>
    <cellStyle name="Normal 66 3 3 3" xfId="22633" xr:uid="{00000000-0005-0000-0000-0000E2580000}"/>
    <cellStyle name="Normal 66 3 3 4" xfId="22634" xr:uid="{00000000-0005-0000-0000-0000E3580000}"/>
    <cellStyle name="Normal 66 3 4" xfId="22635" xr:uid="{00000000-0005-0000-0000-0000E4580000}"/>
    <cellStyle name="Normal 66 3 4 2" xfId="22636" xr:uid="{00000000-0005-0000-0000-0000E5580000}"/>
    <cellStyle name="Normal 66 3 4 2 2" xfId="22637" xr:uid="{00000000-0005-0000-0000-0000E6580000}"/>
    <cellStyle name="Normal 66 3 4 2 3" xfId="22638" xr:uid="{00000000-0005-0000-0000-0000E7580000}"/>
    <cellStyle name="Normal 66 3 4 3" xfId="22639" xr:uid="{00000000-0005-0000-0000-0000E8580000}"/>
    <cellStyle name="Normal 66 3 4 4" xfId="22640" xr:uid="{00000000-0005-0000-0000-0000E9580000}"/>
    <cellStyle name="Normal 66 3 5" xfId="22641" xr:uid="{00000000-0005-0000-0000-0000EA580000}"/>
    <cellStyle name="Normal 66 3 5 2" xfId="22642" xr:uid="{00000000-0005-0000-0000-0000EB580000}"/>
    <cellStyle name="Normal 66 3 5 3" xfId="22643" xr:uid="{00000000-0005-0000-0000-0000EC580000}"/>
    <cellStyle name="Normal 66 3 6" xfId="22644" xr:uid="{00000000-0005-0000-0000-0000ED580000}"/>
    <cellStyle name="Normal 66 3 7" xfId="22645" xr:uid="{00000000-0005-0000-0000-0000EE580000}"/>
    <cellStyle name="Normal 66 4" xfId="22646" xr:uid="{00000000-0005-0000-0000-0000EF580000}"/>
    <cellStyle name="Normal 66 5" xfId="22647" xr:uid="{00000000-0005-0000-0000-0000F0580000}"/>
    <cellStyle name="Normal 66 5 2" xfId="22648" xr:uid="{00000000-0005-0000-0000-0000F1580000}"/>
    <cellStyle name="Normal 66 5 2 2" xfId="22649" xr:uid="{00000000-0005-0000-0000-0000F2580000}"/>
    <cellStyle name="Normal 66 5 2 3" xfId="22650" xr:uid="{00000000-0005-0000-0000-0000F3580000}"/>
    <cellStyle name="Normal 66 5 3" xfId="22651" xr:uid="{00000000-0005-0000-0000-0000F4580000}"/>
    <cellStyle name="Normal 66 5 4" xfId="22652" xr:uid="{00000000-0005-0000-0000-0000F5580000}"/>
    <cellStyle name="Normal 66 6" xfId="22653" xr:uid="{00000000-0005-0000-0000-0000F6580000}"/>
    <cellStyle name="Normal 66 6 2" xfId="22654" xr:uid="{00000000-0005-0000-0000-0000F7580000}"/>
    <cellStyle name="Normal 66 6 2 2" xfId="22655" xr:uid="{00000000-0005-0000-0000-0000F8580000}"/>
    <cellStyle name="Normal 66 6 2 3" xfId="22656" xr:uid="{00000000-0005-0000-0000-0000F9580000}"/>
    <cellStyle name="Normal 66 6 3" xfId="22657" xr:uid="{00000000-0005-0000-0000-0000FA580000}"/>
    <cellStyle name="Normal 66 6 4" xfId="22658" xr:uid="{00000000-0005-0000-0000-0000FB580000}"/>
    <cellStyle name="Normal 66 7" xfId="22659" xr:uid="{00000000-0005-0000-0000-0000FC580000}"/>
    <cellStyle name="Normal 66 7 2" xfId="22660" xr:uid="{00000000-0005-0000-0000-0000FD580000}"/>
    <cellStyle name="Normal 66 7 2 2" xfId="22661" xr:uid="{00000000-0005-0000-0000-0000FE580000}"/>
    <cellStyle name="Normal 66 7 2 3" xfId="22662" xr:uid="{00000000-0005-0000-0000-0000FF580000}"/>
    <cellStyle name="Normal 66 7 3" xfId="22663" xr:uid="{00000000-0005-0000-0000-000000590000}"/>
    <cellStyle name="Normal 66 7 4" xfId="22664" xr:uid="{00000000-0005-0000-0000-000001590000}"/>
    <cellStyle name="Normal 66 8" xfId="22665" xr:uid="{00000000-0005-0000-0000-000002590000}"/>
    <cellStyle name="Normal 66 8 2" xfId="22666" xr:uid="{00000000-0005-0000-0000-000003590000}"/>
    <cellStyle name="Normal 66 8 3" xfId="22667" xr:uid="{00000000-0005-0000-0000-000004590000}"/>
    <cellStyle name="Normal 66 9" xfId="22668" xr:uid="{00000000-0005-0000-0000-000005590000}"/>
    <cellStyle name="Normal 67" xfId="22669" xr:uid="{00000000-0005-0000-0000-000006590000}"/>
    <cellStyle name="Normal 67 10" xfId="22670" xr:uid="{00000000-0005-0000-0000-000007590000}"/>
    <cellStyle name="Normal 67 11" xfId="22671" xr:uid="{00000000-0005-0000-0000-000008590000}"/>
    <cellStyle name="Normal 67 2" xfId="22672" xr:uid="{00000000-0005-0000-0000-000009590000}"/>
    <cellStyle name="Normal 67 2 2" xfId="22673" xr:uid="{00000000-0005-0000-0000-00000A590000}"/>
    <cellStyle name="Normal 67 2 2 2" xfId="22674" xr:uid="{00000000-0005-0000-0000-00000B590000}"/>
    <cellStyle name="Normal 67 2 2 2 2" xfId="22675" xr:uid="{00000000-0005-0000-0000-00000C590000}"/>
    <cellStyle name="Normal 67 2 2 2 2 2" xfId="22676" xr:uid="{00000000-0005-0000-0000-00000D590000}"/>
    <cellStyle name="Normal 67 2 2 2 2 3" xfId="22677" xr:uid="{00000000-0005-0000-0000-00000E590000}"/>
    <cellStyle name="Normal 67 2 2 2 3" xfId="22678" xr:uid="{00000000-0005-0000-0000-00000F590000}"/>
    <cellStyle name="Normal 67 2 2 2 4" xfId="22679" xr:uid="{00000000-0005-0000-0000-000010590000}"/>
    <cellStyle name="Normal 67 2 2 3" xfId="22680" xr:uid="{00000000-0005-0000-0000-000011590000}"/>
    <cellStyle name="Normal 67 2 2 3 2" xfId="22681" xr:uid="{00000000-0005-0000-0000-000012590000}"/>
    <cellStyle name="Normal 67 2 2 3 2 2" xfId="22682" xr:uid="{00000000-0005-0000-0000-000013590000}"/>
    <cellStyle name="Normal 67 2 2 3 2 3" xfId="22683" xr:uid="{00000000-0005-0000-0000-000014590000}"/>
    <cellStyle name="Normal 67 2 2 3 3" xfId="22684" xr:uid="{00000000-0005-0000-0000-000015590000}"/>
    <cellStyle name="Normal 67 2 2 3 4" xfId="22685" xr:uid="{00000000-0005-0000-0000-000016590000}"/>
    <cellStyle name="Normal 67 2 2 4" xfId="22686" xr:uid="{00000000-0005-0000-0000-000017590000}"/>
    <cellStyle name="Normal 67 2 2 4 2" xfId="22687" xr:uid="{00000000-0005-0000-0000-000018590000}"/>
    <cellStyle name="Normal 67 2 2 4 2 2" xfId="22688" xr:uid="{00000000-0005-0000-0000-000019590000}"/>
    <cellStyle name="Normal 67 2 2 4 2 3" xfId="22689" xr:uid="{00000000-0005-0000-0000-00001A590000}"/>
    <cellStyle name="Normal 67 2 2 4 3" xfId="22690" xr:uid="{00000000-0005-0000-0000-00001B590000}"/>
    <cellStyle name="Normal 67 2 2 4 4" xfId="22691" xr:uid="{00000000-0005-0000-0000-00001C590000}"/>
    <cellStyle name="Normal 67 2 2 5" xfId="22692" xr:uid="{00000000-0005-0000-0000-00001D590000}"/>
    <cellStyle name="Normal 67 2 2 5 2" xfId="22693" xr:uid="{00000000-0005-0000-0000-00001E590000}"/>
    <cellStyle name="Normal 67 2 2 5 3" xfId="22694" xr:uid="{00000000-0005-0000-0000-00001F590000}"/>
    <cellStyle name="Normal 67 2 2 6" xfId="22695" xr:uid="{00000000-0005-0000-0000-000020590000}"/>
    <cellStyle name="Normal 67 2 2 7" xfId="22696" xr:uid="{00000000-0005-0000-0000-000021590000}"/>
    <cellStyle name="Normal 67 2 3" xfId="22697" xr:uid="{00000000-0005-0000-0000-000022590000}"/>
    <cellStyle name="Normal 67 2 3 2" xfId="22698" xr:uid="{00000000-0005-0000-0000-000023590000}"/>
    <cellStyle name="Normal 67 2 3 2 2" xfId="22699" xr:uid="{00000000-0005-0000-0000-000024590000}"/>
    <cellStyle name="Normal 67 2 3 2 3" xfId="22700" xr:uid="{00000000-0005-0000-0000-000025590000}"/>
    <cellStyle name="Normal 67 2 3 3" xfId="22701" xr:uid="{00000000-0005-0000-0000-000026590000}"/>
    <cellStyle name="Normal 67 2 3 4" xfId="22702" xr:uid="{00000000-0005-0000-0000-000027590000}"/>
    <cellStyle name="Normal 67 2 4" xfId="22703" xr:uid="{00000000-0005-0000-0000-000028590000}"/>
    <cellStyle name="Normal 67 2 4 2" xfId="22704" xr:uid="{00000000-0005-0000-0000-000029590000}"/>
    <cellStyle name="Normal 67 2 4 2 2" xfId="22705" xr:uid="{00000000-0005-0000-0000-00002A590000}"/>
    <cellStyle name="Normal 67 2 4 2 3" xfId="22706" xr:uid="{00000000-0005-0000-0000-00002B590000}"/>
    <cellStyle name="Normal 67 2 4 3" xfId="22707" xr:uid="{00000000-0005-0000-0000-00002C590000}"/>
    <cellStyle name="Normal 67 2 4 4" xfId="22708" xr:uid="{00000000-0005-0000-0000-00002D590000}"/>
    <cellStyle name="Normal 67 2 5" xfId="22709" xr:uid="{00000000-0005-0000-0000-00002E590000}"/>
    <cellStyle name="Normal 67 2 5 2" xfId="22710" xr:uid="{00000000-0005-0000-0000-00002F590000}"/>
    <cellStyle name="Normal 67 2 5 2 2" xfId="22711" xr:uid="{00000000-0005-0000-0000-000030590000}"/>
    <cellStyle name="Normal 67 2 5 2 3" xfId="22712" xr:uid="{00000000-0005-0000-0000-000031590000}"/>
    <cellStyle name="Normal 67 2 5 3" xfId="22713" xr:uid="{00000000-0005-0000-0000-000032590000}"/>
    <cellStyle name="Normal 67 2 5 4" xfId="22714" xr:uid="{00000000-0005-0000-0000-000033590000}"/>
    <cellStyle name="Normal 67 2 6" xfId="22715" xr:uid="{00000000-0005-0000-0000-000034590000}"/>
    <cellStyle name="Normal 67 2 6 2" xfId="22716" xr:uid="{00000000-0005-0000-0000-000035590000}"/>
    <cellStyle name="Normal 67 2 6 3" xfId="22717" xr:uid="{00000000-0005-0000-0000-000036590000}"/>
    <cellStyle name="Normal 67 2 7" xfId="22718" xr:uid="{00000000-0005-0000-0000-000037590000}"/>
    <cellStyle name="Normal 67 2 8" xfId="22719" xr:uid="{00000000-0005-0000-0000-000038590000}"/>
    <cellStyle name="Normal 67 2 9" xfId="22720" xr:uid="{00000000-0005-0000-0000-000039590000}"/>
    <cellStyle name="Normal 67 3" xfId="22721" xr:uid="{00000000-0005-0000-0000-00003A590000}"/>
    <cellStyle name="Normal 67 3 2" xfId="22722" xr:uid="{00000000-0005-0000-0000-00003B590000}"/>
    <cellStyle name="Normal 67 3 2 2" xfId="22723" xr:uid="{00000000-0005-0000-0000-00003C590000}"/>
    <cellStyle name="Normal 67 3 2 2 2" xfId="22724" xr:uid="{00000000-0005-0000-0000-00003D590000}"/>
    <cellStyle name="Normal 67 3 2 2 3" xfId="22725" xr:uid="{00000000-0005-0000-0000-00003E590000}"/>
    <cellStyle name="Normal 67 3 2 3" xfId="22726" xr:uid="{00000000-0005-0000-0000-00003F590000}"/>
    <cellStyle name="Normal 67 3 2 4" xfId="22727" xr:uid="{00000000-0005-0000-0000-000040590000}"/>
    <cellStyle name="Normal 67 3 3" xfId="22728" xr:uid="{00000000-0005-0000-0000-000041590000}"/>
    <cellStyle name="Normal 67 3 3 2" xfId="22729" xr:uid="{00000000-0005-0000-0000-000042590000}"/>
    <cellStyle name="Normal 67 3 3 2 2" xfId="22730" xr:uid="{00000000-0005-0000-0000-000043590000}"/>
    <cellStyle name="Normal 67 3 3 2 3" xfId="22731" xr:uid="{00000000-0005-0000-0000-000044590000}"/>
    <cellStyle name="Normal 67 3 3 3" xfId="22732" xr:uid="{00000000-0005-0000-0000-000045590000}"/>
    <cellStyle name="Normal 67 3 3 4" xfId="22733" xr:uid="{00000000-0005-0000-0000-000046590000}"/>
    <cellStyle name="Normal 67 3 4" xfId="22734" xr:uid="{00000000-0005-0000-0000-000047590000}"/>
    <cellStyle name="Normal 67 3 4 2" xfId="22735" xr:uid="{00000000-0005-0000-0000-000048590000}"/>
    <cellStyle name="Normal 67 3 4 2 2" xfId="22736" xr:uid="{00000000-0005-0000-0000-000049590000}"/>
    <cellStyle name="Normal 67 3 4 2 3" xfId="22737" xr:uid="{00000000-0005-0000-0000-00004A590000}"/>
    <cellStyle name="Normal 67 3 4 3" xfId="22738" xr:uid="{00000000-0005-0000-0000-00004B590000}"/>
    <cellStyle name="Normal 67 3 4 4" xfId="22739" xr:uid="{00000000-0005-0000-0000-00004C590000}"/>
    <cellStyle name="Normal 67 3 5" xfId="22740" xr:uid="{00000000-0005-0000-0000-00004D590000}"/>
    <cellStyle name="Normal 67 3 5 2" xfId="22741" xr:uid="{00000000-0005-0000-0000-00004E590000}"/>
    <cellStyle name="Normal 67 3 5 3" xfId="22742" xr:uid="{00000000-0005-0000-0000-00004F590000}"/>
    <cellStyle name="Normal 67 3 6" xfId="22743" xr:uid="{00000000-0005-0000-0000-000050590000}"/>
    <cellStyle name="Normal 67 3 7" xfId="22744" xr:uid="{00000000-0005-0000-0000-000051590000}"/>
    <cellStyle name="Normal 67 4" xfId="22745" xr:uid="{00000000-0005-0000-0000-000052590000}"/>
    <cellStyle name="Normal 67 5" xfId="22746" xr:uid="{00000000-0005-0000-0000-000053590000}"/>
    <cellStyle name="Normal 67 5 2" xfId="22747" xr:uid="{00000000-0005-0000-0000-000054590000}"/>
    <cellStyle name="Normal 67 5 2 2" xfId="22748" xr:uid="{00000000-0005-0000-0000-000055590000}"/>
    <cellStyle name="Normal 67 5 2 3" xfId="22749" xr:uid="{00000000-0005-0000-0000-000056590000}"/>
    <cellStyle name="Normal 67 5 3" xfId="22750" xr:uid="{00000000-0005-0000-0000-000057590000}"/>
    <cellStyle name="Normal 67 5 4" xfId="22751" xr:uid="{00000000-0005-0000-0000-000058590000}"/>
    <cellStyle name="Normal 67 6" xfId="22752" xr:uid="{00000000-0005-0000-0000-000059590000}"/>
    <cellStyle name="Normal 67 6 2" xfId="22753" xr:uid="{00000000-0005-0000-0000-00005A590000}"/>
    <cellStyle name="Normal 67 6 2 2" xfId="22754" xr:uid="{00000000-0005-0000-0000-00005B590000}"/>
    <cellStyle name="Normal 67 6 2 3" xfId="22755" xr:uid="{00000000-0005-0000-0000-00005C590000}"/>
    <cellStyle name="Normal 67 6 3" xfId="22756" xr:uid="{00000000-0005-0000-0000-00005D590000}"/>
    <cellStyle name="Normal 67 6 4" xfId="22757" xr:uid="{00000000-0005-0000-0000-00005E590000}"/>
    <cellStyle name="Normal 67 7" xfId="22758" xr:uid="{00000000-0005-0000-0000-00005F590000}"/>
    <cellStyle name="Normal 67 7 2" xfId="22759" xr:uid="{00000000-0005-0000-0000-000060590000}"/>
    <cellStyle name="Normal 67 7 2 2" xfId="22760" xr:uid="{00000000-0005-0000-0000-000061590000}"/>
    <cellStyle name="Normal 67 7 2 3" xfId="22761" xr:uid="{00000000-0005-0000-0000-000062590000}"/>
    <cellStyle name="Normal 67 7 3" xfId="22762" xr:uid="{00000000-0005-0000-0000-000063590000}"/>
    <cellStyle name="Normal 67 7 4" xfId="22763" xr:uid="{00000000-0005-0000-0000-000064590000}"/>
    <cellStyle name="Normal 67 8" xfId="22764" xr:uid="{00000000-0005-0000-0000-000065590000}"/>
    <cellStyle name="Normal 67 8 2" xfId="22765" xr:uid="{00000000-0005-0000-0000-000066590000}"/>
    <cellStyle name="Normal 67 8 3" xfId="22766" xr:uid="{00000000-0005-0000-0000-000067590000}"/>
    <cellStyle name="Normal 67 9" xfId="22767" xr:uid="{00000000-0005-0000-0000-000068590000}"/>
    <cellStyle name="Normal 68" xfId="22768" xr:uid="{00000000-0005-0000-0000-000069590000}"/>
    <cellStyle name="Normal 68 10" xfId="22769" xr:uid="{00000000-0005-0000-0000-00006A590000}"/>
    <cellStyle name="Normal 68 11" xfId="22770" xr:uid="{00000000-0005-0000-0000-00006B590000}"/>
    <cellStyle name="Normal 68 2" xfId="22771" xr:uid="{00000000-0005-0000-0000-00006C590000}"/>
    <cellStyle name="Normal 68 2 2" xfId="22772" xr:uid="{00000000-0005-0000-0000-00006D590000}"/>
    <cellStyle name="Normal 68 2 2 2" xfId="22773" xr:uid="{00000000-0005-0000-0000-00006E590000}"/>
    <cellStyle name="Normal 68 2 2 2 2" xfId="22774" xr:uid="{00000000-0005-0000-0000-00006F590000}"/>
    <cellStyle name="Normal 68 2 2 2 2 2" xfId="22775" xr:uid="{00000000-0005-0000-0000-000070590000}"/>
    <cellStyle name="Normal 68 2 2 2 2 3" xfId="22776" xr:uid="{00000000-0005-0000-0000-000071590000}"/>
    <cellStyle name="Normal 68 2 2 2 3" xfId="22777" xr:uid="{00000000-0005-0000-0000-000072590000}"/>
    <cellStyle name="Normal 68 2 2 2 4" xfId="22778" xr:uid="{00000000-0005-0000-0000-000073590000}"/>
    <cellStyle name="Normal 68 2 2 3" xfId="22779" xr:uid="{00000000-0005-0000-0000-000074590000}"/>
    <cellStyle name="Normal 68 2 2 3 2" xfId="22780" xr:uid="{00000000-0005-0000-0000-000075590000}"/>
    <cellStyle name="Normal 68 2 2 3 2 2" xfId="22781" xr:uid="{00000000-0005-0000-0000-000076590000}"/>
    <cellStyle name="Normal 68 2 2 3 2 3" xfId="22782" xr:uid="{00000000-0005-0000-0000-000077590000}"/>
    <cellStyle name="Normal 68 2 2 3 3" xfId="22783" xr:uid="{00000000-0005-0000-0000-000078590000}"/>
    <cellStyle name="Normal 68 2 2 3 4" xfId="22784" xr:uid="{00000000-0005-0000-0000-000079590000}"/>
    <cellStyle name="Normal 68 2 2 4" xfId="22785" xr:uid="{00000000-0005-0000-0000-00007A590000}"/>
    <cellStyle name="Normal 68 2 2 4 2" xfId="22786" xr:uid="{00000000-0005-0000-0000-00007B590000}"/>
    <cellStyle name="Normal 68 2 2 4 2 2" xfId="22787" xr:uid="{00000000-0005-0000-0000-00007C590000}"/>
    <cellStyle name="Normal 68 2 2 4 2 3" xfId="22788" xr:uid="{00000000-0005-0000-0000-00007D590000}"/>
    <cellStyle name="Normal 68 2 2 4 3" xfId="22789" xr:uid="{00000000-0005-0000-0000-00007E590000}"/>
    <cellStyle name="Normal 68 2 2 4 4" xfId="22790" xr:uid="{00000000-0005-0000-0000-00007F590000}"/>
    <cellStyle name="Normal 68 2 2 5" xfId="22791" xr:uid="{00000000-0005-0000-0000-000080590000}"/>
    <cellStyle name="Normal 68 2 2 5 2" xfId="22792" xr:uid="{00000000-0005-0000-0000-000081590000}"/>
    <cellStyle name="Normal 68 2 2 5 3" xfId="22793" xr:uid="{00000000-0005-0000-0000-000082590000}"/>
    <cellStyle name="Normal 68 2 2 6" xfId="22794" xr:uid="{00000000-0005-0000-0000-000083590000}"/>
    <cellStyle name="Normal 68 2 2 7" xfId="22795" xr:uid="{00000000-0005-0000-0000-000084590000}"/>
    <cellStyle name="Normal 68 2 3" xfId="22796" xr:uid="{00000000-0005-0000-0000-000085590000}"/>
    <cellStyle name="Normal 68 2 3 2" xfId="22797" xr:uid="{00000000-0005-0000-0000-000086590000}"/>
    <cellStyle name="Normal 68 2 3 2 2" xfId="22798" xr:uid="{00000000-0005-0000-0000-000087590000}"/>
    <cellStyle name="Normal 68 2 3 2 3" xfId="22799" xr:uid="{00000000-0005-0000-0000-000088590000}"/>
    <cellStyle name="Normal 68 2 3 3" xfId="22800" xr:uid="{00000000-0005-0000-0000-000089590000}"/>
    <cellStyle name="Normal 68 2 3 4" xfId="22801" xr:uid="{00000000-0005-0000-0000-00008A590000}"/>
    <cellStyle name="Normal 68 2 4" xfId="22802" xr:uid="{00000000-0005-0000-0000-00008B590000}"/>
    <cellStyle name="Normal 68 2 4 2" xfId="22803" xr:uid="{00000000-0005-0000-0000-00008C590000}"/>
    <cellStyle name="Normal 68 2 4 2 2" xfId="22804" xr:uid="{00000000-0005-0000-0000-00008D590000}"/>
    <cellStyle name="Normal 68 2 4 2 3" xfId="22805" xr:uid="{00000000-0005-0000-0000-00008E590000}"/>
    <cellStyle name="Normal 68 2 4 3" xfId="22806" xr:uid="{00000000-0005-0000-0000-00008F590000}"/>
    <cellStyle name="Normal 68 2 4 4" xfId="22807" xr:uid="{00000000-0005-0000-0000-000090590000}"/>
    <cellStyle name="Normal 68 2 5" xfId="22808" xr:uid="{00000000-0005-0000-0000-000091590000}"/>
    <cellStyle name="Normal 68 2 5 2" xfId="22809" xr:uid="{00000000-0005-0000-0000-000092590000}"/>
    <cellStyle name="Normal 68 2 5 2 2" xfId="22810" xr:uid="{00000000-0005-0000-0000-000093590000}"/>
    <cellStyle name="Normal 68 2 5 2 3" xfId="22811" xr:uid="{00000000-0005-0000-0000-000094590000}"/>
    <cellStyle name="Normal 68 2 5 3" xfId="22812" xr:uid="{00000000-0005-0000-0000-000095590000}"/>
    <cellStyle name="Normal 68 2 5 4" xfId="22813" xr:uid="{00000000-0005-0000-0000-000096590000}"/>
    <cellStyle name="Normal 68 2 6" xfId="22814" xr:uid="{00000000-0005-0000-0000-000097590000}"/>
    <cellStyle name="Normal 68 2 6 2" xfId="22815" xr:uid="{00000000-0005-0000-0000-000098590000}"/>
    <cellStyle name="Normal 68 2 6 3" xfId="22816" xr:uid="{00000000-0005-0000-0000-000099590000}"/>
    <cellStyle name="Normal 68 2 7" xfId="22817" xr:uid="{00000000-0005-0000-0000-00009A590000}"/>
    <cellStyle name="Normal 68 2 8" xfId="22818" xr:uid="{00000000-0005-0000-0000-00009B590000}"/>
    <cellStyle name="Normal 68 2 9" xfId="22819" xr:uid="{00000000-0005-0000-0000-00009C590000}"/>
    <cellStyle name="Normal 68 3" xfId="22820" xr:uid="{00000000-0005-0000-0000-00009D590000}"/>
    <cellStyle name="Normal 68 3 2" xfId="22821" xr:uid="{00000000-0005-0000-0000-00009E590000}"/>
    <cellStyle name="Normal 68 3 2 2" xfId="22822" xr:uid="{00000000-0005-0000-0000-00009F590000}"/>
    <cellStyle name="Normal 68 3 2 2 2" xfId="22823" xr:uid="{00000000-0005-0000-0000-0000A0590000}"/>
    <cellStyle name="Normal 68 3 2 2 3" xfId="22824" xr:uid="{00000000-0005-0000-0000-0000A1590000}"/>
    <cellStyle name="Normal 68 3 2 3" xfId="22825" xr:uid="{00000000-0005-0000-0000-0000A2590000}"/>
    <cellStyle name="Normal 68 3 2 4" xfId="22826" xr:uid="{00000000-0005-0000-0000-0000A3590000}"/>
    <cellStyle name="Normal 68 3 3" xfId="22827" xr:uid="{00000000-0005-0000-0000-0000A4590000}"/>
    <cellStyle name="Normal 68 3 3 2" xfId="22828" xr:uid="{00000000-0005-0000-0000-0000A5590000}"/>
    <cellStyle name="Normal 68 3 3 2 2" xfId="22829" xr:uid="{00000000-0005-0000-0000-0000A6590000}"/>
    <cellStyle name="Normal 68 3 3 2 3" xfId="22830" xr:uid="{00000000-0005-0000-0000-0000A7590000}"/>
    <cellStyle name="Normal 68 3 3 3" xfId="22831" xr:uid="{00000000-0005-0000-0000-0000A8590000}"/>
    <cellStyle name="Normal 68 3 3 4" xfId="22832" xr:uid="{00000000-0005-0000-0000-0000A9590000}"/>
    <cellStyle name="Normal 68 3 4" xfId="22833" xr:uid="{00000000-0005-0000-0000-0000AA590000}"/>
    <cellStyle name="Normal 68 3 4 2" xfId="22834" xr:uid="{00000000-0005-0000-0000-0000AB590000}"/>
    <cellStyle name="Normal 68 3 4 2 2" xfId="22835" xr:uid="{00000000-0005-0000-0000-0000AC590000}"/>
    <cellStyle name="Normal 68 3 4 2 3" xfId="22836" xr:uid="{00000000-0005-0000-0000-0000AD590000}"/>
    <cellStyle name="Normal 68 3 4 3" xfId="22837" xr:uid="{00000000-0005-0000-0000-0000AE590000}"/>
    <cellStyle name="Normal 68 3 4 4" xfId="22838" xr:uid="{00000000-0005-0000-0000-0000AF590000}"/>
    <cellStyle name="Normal 68 3 5" xfId="22839" xr:uid="{00000000-0005-0000-0000-0000B0590000}"/>
    <cellStyle name="Normal 68 3 5 2" xfId="22840" xr:uid="{00000000-0005-0000-0000-0000B1590000}"/>
    <cellStyle name="Normal 68 3 5 3" xfId="22841" xr:uid="{00000000-0005-0000-0000-0000B2590000}"/>
    <cellStyle name="Normal 68 3 6" xfId="22842" xr:uid="{00000000-0005-0000-0000-0000B3590000}"/>
    <cellStyle name="Normal 68 3 7" xfId="22843" xr:uid="{00000000-0005-0000-0000-0000B4590000}"/>
    <cellStyle name="Normal 68 4" xfId="22844" xr:uid="{00000000-0005-0000-0000-0000B5590000}"/>
    <cellStyle name="Normal 68 5" xfId="22845" xr:uid="{00000000-0005-0000-0000-0000B6590000}"/>
    <cellStyle name="Normal 68 5 2" xfId="22846" xr:uid="{00000000-0005-0000-0000-0000B7590000}"/>
    <cellStyle name="Normal 68 5 2 2" xfId="22847" xr:uid="{00000000-0005-0000-0000-0000B8590000}"/>
    <cellStyle name="Normal 68 5 2 3" xfId="22848" xr:uid="{00000000-0005-0000-0000-0000B9590000}"/>
    <cellStyle name="Normal 68 5 3" xfId="22849" xr:uid="{00000000-0005-0000-0000-0000BA590000}"/>
    <cellStyle name="Normal 68 5 4" xfId="22850" xr:uid="{00000000-0005-0000-0000-0000BB590000}"/>
    <cellStyle name="Normal 68 6" xfId="22851" xr:uid="{00000000-0005-0000-0000-0000BC590000}"/>
    <cellStyle name="Normal 68 6 2" xfId="22852" xr:uid="{00000000-0005-0000-0000-0000BD590000}"/>
    <cellStyle name="Normal 68 6 2 2" xfId="22853" xr:uid="{00000000-0005-0000-0000-0000BE590000}"/>
    <cellStyle name="Normal 68 6 2 3" xfId="22854" xr:uid="{00000000-0005-0000-0000-0000BF590000}"/>
    <cellStyle name="Normal 68 6 3" xfId="22855" xr:uid="{00000000-0005-0000-0000-0000C0590000}"/>
    <cellStyle name="Normal 68 6 4" xfId="22856" xr:uid="{00000000-0005-0000-0000-0000C1590000}"/>
    <cellStyle name="Normal 68 7" xfId="22857" xr:uid="{00000000-0005-0000-0000-0000C2590000}"/>
    <cellStyle name="Normal 68 7 2" xfId="22858" xr:uid="{00000000-0005-0000-0000-0000C3590000}"/>
    <cellStyle name="Normal 68 7 2 2" xfId="22859" xr:uid="{00000000-0005-0000-0000-0000C4590000}"/>
    <cellStyle name="Normal 68 7 2 3" xfId="22860" xr:uid="{00000000-0005-0000-0000-0000C5590000}"/>
    <cellStyle name="Normal 68 7 3" xfId="22861" xr:uid="{00000000-0005-0000-0000-0000C6590000}"/>
    <cellStyle name="Normal 68 7 4" xfId="22862" xr:uid="{00000000-0005-0000-0000-0000C7590000}"/>
    <cellStyle name="Normal 68 8" xfId="22863" xr:uid="{00000000-0005-0000-0000-0000C8590000}"/>
    <cellStyle name="Normal 68 8 2" xfId="22864" xr:uid="{00000000-0005-0000-0000-0000C9590000}"/>
    <cellStyle name="Normal 68 8 3" xfId="22865" xr:uid="{00000000-0005-0000-0000-0000CA590000}"/>
    <cellStyle name="Normal 68 9" xfId="22866" xr:uid="{00000000-0005-0000-0000-0000CB590000}"/>
    <cellStyle name="Normal 69" xfId="22867" xr:uid="{00000000-0005-0000-0000-0000CC590000}"/>
    <cellStyle name="Normal 69 10" xfId="22868" xr:uid="{00000000-0005-0000-0000-0000CD590000}"/>
    <cellStyle name="Normal 69 11" xfId="22869" xr:uid="{00000000-0005-0000-0000-0000CE590000}"/>
    <cellStyle name="Normal 69 2" xfId="22870" xr:uid="{00000000-0005-0000-0000-0000CF590000}"/>
    <cellStyle name="Normal 69 2 2" xfId="22871" xr:uid="{00000000-0005-0000-0000-0000D0590000}"/>
    <cellStyle name="Normal 69 2 2 2" xfId="22872" xr:uid="{00000000-0005-0000-0000-0000D1590000}"/>
    <cellStyle name="Normal 69 2 2 2 2" xfId="22873" xr:uid="{00000000-0005-0000-0000-0000D2590000}"/>
    <cellStyle name="Normal 69 2 2 2 2 2" xfId="22874" xr:uid="{00000000-0005-0000-0000-0000D3590000}"/>
    <cellStyle name="Normal 69 2 2 2 2 3" xfId="22875" xr:uid="{00000000-0005-0000-0000-0000D4590000}"/>
    <cellStyle name="Normal 69 2 2 2 3" xfId="22876" xr:uid="{00000000-0005-0000-0000-0000D5590000}"/>
    <cellStyle name="Normal 69 2 2 2 4" xfId="22877" xr:uid="{00000000-0005-0000-0000-0000D6590000}"/>
    <cellStyle name="Normal 69 2 2 3" xfId="22878" xr:uid="{00000000-0005-0000-0000-0000D7590000}"/>
    <cellStyle name="Normal 69 2 2 3 2" xfId="22879" xr:uid="{00000000-0005-0000-0000-0000D8590000}"/>
    <cellStyle name="Normal 69 2 2 3 2 2" xfId="22880" xr:uid="{00000000-0005-0000-0000-0000D9590000}"/>
    <cellStyle name="Normal 69 2 2 3 2 3" xfId="22881" xr:uid="{00000000-0005-0000-0000-0000DA590000}"/>
    <cellStyle name="Normal 69 2 2 3 3" xfId="22882" xr:uid="{00000000-0005-0000-0000-0000DB590000}"/>
    <cellStyle name="Normal 69 2 2 3 4" xfId="22883" xr:uid="{00000000-0005-0000-0000-0000DC590000}"/>
    <cellStyle name="Normal 69 2 2 4" xfId="22884" xr:uid="{00000000-0005-0000-0000-0000DD590000}"/>
    <cellStyle name="Normal 69 2 2 4 2" xfId="22885" xr:uid="{00000000-0005-0000-0000-0000DE590000}"/>
    <cellStyle name="Normal 69 2 2 4 2 2" xfId="22886" xr:uid="{00000000-0005-0000-0000-0000DF590000}"/>
    <cellStyle name="Normal 69 2 2 4 2 3" xfId="22887" xr:uid="{00000000-0005-0000-0000-0000E0590000}"/>
    <cellStyle name="Normal 69 2 2 4 3" xfId="22888" xr:uid="{00000000-0005-0000-0000-0000E1590000}"/>
    <cellStyle name="Normal 69 2 2 4 4" xfId="22889" xr:uid="{00000000-0005-0000-0000-0000E2590000}"/>
    <cellStyle name="Normal 69 2 2 5" xfId="22890" xr:uid="{00000000-0005-0000-0000-0000E3590000}"/>
    <cellStyle name="Normal 69 2 2 5 2" xfId="22891" xr:uid="{00000000-0005-0000-0000-0000E4590000}"/>
    <cellStyle name="Normal 69 2 2 5 3" xfId="22892" xr:uid="{00000000-0005-0000-0000-0000E5590000}"/>
    <cellStyle name="Normal 69 2 2 6" xfId="22893" xr:uid="{00000000-0005-0000-0000-0000E6590000}"/>
    <cellStyle name="Normal 69 2 2 7" xfId="22894" xr:uid="{00000000-0005-0000-0000-0000E7590000}"/>
    <cellStyle name="Normal 69 2 3" xfId="22895" xr:uid="{00000000-0005-0000-0000-0000E8590000}"/>
    <cellStyle name="Normal 69 2 3 2" xfId="22896" xr:uid="{00000000-0005-0000-0000-0000E9590000}"/>
    <cellStyle name="Normal 69 2 3 2 2" xfId="22897" xr:uid="{00000000-0005-0000-0000-0000EA590000}"/>
    <cellStyle name="Normal 69 2 3 2 3" xfId="22898" xr:uid="{00000000-0005-0000-0000-0000EB590000}"/>
    <cellStyle name="Normal 69 2 3 3" xfId="22899" xr:uid="{00000000-0005-0000-0000-0000EC590000}"/>
    <cellStyle name="Normal 69 2 3 4" xfId="22900" xr:uid="{00000000-0005-0000-0000-0000ED590000}"/>
    <cellStyle name="Normal 69 2 4" xfId="22901" xr:uid="{00000000-0005-0000-0000-0000EE590000}"/>
    <cellStyle name="Normal 69 2 4 2" xfId="22902" xr:uid="{00000000-0005-0000-0000-0000EF590000}"/>
    <cellStyle name="Normal 69 2 4 2 2" xfId="22903" xr:uid="{00000000-0005-0000-0000-0000F0590000}"/>
    <cellStyle name="Normal 69 2 4 2 3" xfId="22904" xr:uid="{00000000-0005-0000-0000-0000F1590000}"/>
    <cellStyle name="Normal 69 2 4 3" xfId="22905" xr:uid="{00000000-0005-0000-0000-0000F2590000}"/>
    <cellStyle name="Normal 69 2 4 4" xfId="22906" xr:uid="{00000000-0005-0000-0000-0000F3590000}"/>
    <cellStyle name="Normal 69 2 5" xfId="22907" xr:uid="{00000000-0005-0000-0000-0000F4590000}"/>
    <cellStyle name="Normal 69 2 5 2" xfId="22908" xr:uid="{00000000-0005-0000-0000-0000F5590000}"/>
    <cellStyle name="Normal 69 2 5 2 2" xfId="22909" xr:uid="{00000000-0005-0000-0000-0000F6590000}"/>
    <cellStyle name="Normal 69 2 5 2 3" xfId="22910" xr:uid="{00000000-0005-0000-0000-0000F7590000}"/>
    <cellStyle name="Normal 69 2 5 3" xfId="22911" xr:uid="{00000000-0005-0000-0000-0000F8590000}"/>
    <cellStyle name="Normal 69 2 5 4" xfId="22912" xr:uid="{00000000-0005-0000-0000-0000F9590000}"/>
    <cellStyle name="Normal 69 2 6" xfId="22913" xr:uid="{00000000-0005-0000-0000-0000FA590000}"/>
    <cellStyle name="Normal 69 2 6 2" xfId="22914" xr:uid="{00000000-0005-0000-0000-0000FB590000}"/>
    <cellStyle name="Normal 69 2 6 3" xfId="22915" xr:uid="{00000000-0005-0000-0000-0000FC590000}"/>
    <cellStyle name="Normal 69 2 7" xfId="22916" xr:uid="{00000000-0005-0000-0000-0000FD590000}"/>
    <cellStyle name="Normal 69 2 8" xfId="22917" xr:uid="{00000000-0005-0000-0000-0000FE590000}"/>
    <cellStyle name="Normal 69 2 9" xfId="22918" xr:uid="{00000000-0005-0000-0000-0000FF590000}"/>
    <cellStyle name="Normal 69 3" xfId="22919" xr:uid="{00000000-0005-0000-0000-0000005A0000}"/>
    <cellStyle name="Normal 69 3 2" xfId="22920" xr:uid="{00000000-0005-0000-0000-0000015A0000}"/>
    <cellStyle name="Normal 69 3 2 2" xfId="22921" xr:uid="{00000000-0005-0000-0000-0000025A0000}"/>
    <cellStyle name="Normal 69 3 2 2 2" xfId="22922" xr:uid="{00000000-0005-0000-0000-0000035A0000}"/>
    <cellStyle name="Normal 69 3 2 2 3" xfId="22923" xr:uid="{00000000-0005-0000-0000-0000045A0000}"/>
    <cellStyle name="Normal 69 3 2 3" xfId="22924" xr:uid="{00000000-0005-0000-0000-0000055A0000}"/>
    <cellStyle name="Normal 69 3 2 4" xfId="22925" xr:uid="{00000000-0005-0000-0000-0000065A0000}"/>
    <cellStyle name="Normal 69 3 3" xfId="22926" xr:uid="{00000000-0005-0000-0000-0000075A0000}"/>
    <cellStyle name="Normal 69 3 3 2" xfId="22927" xr:uid="{00000000-0005-0000-0000-0000085A0000}"/>
    <cellStyle name="Normal 69 3 3 2 2" xfId="22928" xr:uid="{00000000-0005-0000-0000-0000095A0000}"/>
    <cellStyle name="Normal 69 3 3 2 3" xfId="22929" xr:uid="{00000000-0005-0000-0000-00000A5A0000}"/>
    <cellStyle name="Normal 69 3 3 3" xfId="22930" xr:uid="{00000000-0005-0000-0000-00000B5A0000}"/>
    <cellStyle name="Normal 69 3 3 4" xfId="22931" xr:uid="{00000000-0005-0000-0000-00000C5A0000}"/>
    <cellStyle name="Normal 69 3 4" xfId="22932" xr:uid="{00000000-0005-0000-0000-00000D5A0000}"/>
    <cellStyle name="Normal 69 3 4 2" xfId="22933" xr:uid="{00000000-0005-0000-0000-00000E5A0000}"/>
    <cellStyle name="Normal 69 3 4 2 2" xfId="22934" xr:uid="{00000000-0005-0000-0000-00000F5A0000}"/>
    <cellStyle name="Normal 69 3 4 2 3" xfId="22935" xr:uid="{00000000-0005-0000-0000-0000105A0000}"/>
    <cellStyle name="Normal 69 3 4 3" xfId="22936" xr:uid="{00000000-0005-0000-0000-0000115A0000}"/>
    <cellStyle name="Normal 69 3 4 4" xfId="22937" xr:uid="{00000000-0005-0000-0000-0000125A0000}"/>
    <cellStyle name="Normal 69 3 5" xfId="22938" xr:uid="{00000000-0005-0000-0000-0000135A0000}"/>
    <cellStyle name="Normal 69 3 5 2" xfId="22939" xr:uid="{00000000-0005-0000-0000-0000145A0000}"/>
    <cellStyle name="Normal 69 3 5 3" xfId="22940" xr:uid="{00000000-0005-0000-0000-0000155A0000}"/>
    <cellStyle name="Normal 69 3 6" xfId="22941" xr:uid="{00000000-0005-0000-0000-0000165A0000}"/>
    <cellStyle name="Normal 69 3 7" xfId="22942" xr:uid="{00000000-0005-0000-0000-0000175A0000}"/>
    <cellStyle name="Normal 69 4" xfId="22943" xr:uid="{00000000-0005-0000-0000-0000185A0000}"/>
    <cellStyle name="Normal 69 5" xfId="22944" xr:uid="{00000000-0005-0000-0000-0000195A0000}"/>
    <cellStyle name="Normal 69 5 2" xfId="22945" xr:uid="{00000000-0005-0000-0000-00001A5A0000}"/>
    <cellStyle name="Normal 69 5 2 2" xfId="22946" xr:uid="{00000000-0005-0000-0000-00001B5A0000}"/>
    <cellStyle name="Normal 69 5 2 3" xfId="22947" xr:uid="{00000000-0005-0000-0000-00001C5A0000}"/>
    <cellStyle name="Normal 69 5 3" xfId="22948" xr:uid="{00000000-0005-0000-0000-00001D5A0000}"/>
    <cellStyle name="Normal 69 5 4" xfId="22949" xr:uid="{00000000-0005-0000-0000-00001E5A0000}"/>
    <cellStyle name="Normal 69 6" xfId="22950" xr:uid="{00000000-0005-0000-0000-00001F5A0000}"/>
    <cellStyle name="Normal 69 6 2" xfId="22951" xr:uid="{00000000-0005-0000-0000-0000205A0000}"/>
    <cellStyle name="Normal 69 6 2 2" xfId="22952" xr:uid="{00000000-0005-0000-0000-0000215A0000}"/>
    <cellStyle name="Normal 69 6 2 3" xfId="22953" xr:uid="{00000000-0005-0000-0000-0000225A0000}"/>
    <cellStyle name="Normal 69 6 3" xfId="22954" xr:uid="{00000000-0005-0000-0000-0000235A0000}"/>
    <cellStyle name="Normal 69 6 4" xfId="22955" xr:uid="{00000000-0005-0000-0000-0000245A0000}"/>
    <cellStyle name="Normal 69 7" xfId="22956" xr:uid="{00000000-0005-0000-0000-0000255A0000}"/>
    <cellStyle name="Normal 69 7 2" xfId="22957" xr:uid="{00000000-0005-0000-0000-0000265A0000}"/>
    <cellStyle name="Normal 69 7 2 2" xfId="22958" xr:uid="{00000000-0005-0000-0000-0000275A0000}"/>
    <cellStyle name="Normal 69 7 2 3" xfId="22959" xr:uid="{00000000-0005-0000-0000-0000285A0000}"/>
    <cellStyle name="Normal 69 7 3" xfId="22960" xr:uid="{00000000-0005-0000-0000-0000295A0000}"/>
    <cellStyle name="Normal 69 7 4" xfId="22961" xr:uid="{00000000-0005-0000-0000-00002A5A0000}"/>
    <cellStyle name="Normal 69 8" xfId="22962" xr:uid="{00000000-0005-0000-0000-00002B5A0000}"/>
    <cellStyle name="Normal 69 8 2" xfId="22963" xr:uid="{00000000-0005-0000-0000-00002C5A0000}"/>
    <cellStyle name="Normal 69 8 3" xfId="22964" xr:uid="{00000000-0005-0000-0000-00002D5A0000}"/>
    <cellStyle name="Normal 69 9" xfId="22965" xr:uid="{00000000-0005-0000-0000-00002E5A0000}"/>
    <cellStyle name="Normal 7" xfId="39" xr:uid="{00000000-0005-0000-0000-00002F5A0000}"/>
    <cellStyle name="Normal 7 10" xfId="22966" xr:uid="{00000000-0005-0000-0000-0000305A0000}"/>
    <cellStyle name="Normal 7 10 2" xfId="22967" xr:uid="{00000000-0005-0000-0000-0000315A0000}"/>
    <cellStyle name="Normal 7 10 2 2" xfId="22968" xr:uid="{00000000-0005-0000-0000-0000325A0000}"/>
    <cellStyle name="Normal 7 10 2 2 2" xfId="22969" xr:uid="{00000000-0005-0000-0000-0000335A0000}"/>
    <cellStyle name="Normal 7 10 2 3" xfId="22970" xr:uid="{00000000-0005-0000-0000-0000345A0000}"/>
    <cellStyle name="Normal 7 10 3" xfId="22971" xr:uid="{00000000-0005-0000-0000-0000355A0000}"/>
    <cellStyle name="Normal 7 10 3 2" xfId="22972" xr:uid="{00000000-0005-0000-0000-0000365A0000}"/>
    <cellStyle name="Normal 7 10 3 2 2" xfId="22973" xr:uid="{00000000-0005-0000-0000-0000375A0000}"/>
    <cellStyle name="Normal 7 10 3 3" xfId="22974" xr:uid="{00000000-0005-0000-0000-0000385A0000}"/>
    <cellStyle name="Normal 7 10 4" xfId="22975" xr:uid="{00000000-0005-0000-0000-0000395A0000}"/>
    <cellStyle name="Normal 7 10 4 2" xfId="22976" xr:uid="{00000000-0005-0000-0000-00003A5A0000}"/>
    <cellStyle name="Normal 7 10 5" xfId="22977" xr:uid="{00000000-0005-0000-0000-00003B5A0000}"/>
    <cellStyle name="Normal 7 11" xfId="22978" xr:uid="{00000000-0005-0000-0000-00003C5A0000}"/>
    <cellStyle name="Normal 7 11 2" xfId="22979" xr:uid="{00000000-0005-0000-0000-00003D5A0000}"/>
    <cellStyle name="Normal 7 11 2 2" xfId="22980" xr:uid="{00000000-0005-0000-0000-00003E5A0000}"/>
    <cellStyle name="Normal 7 11 2 2 2" xfId="22981" xr:uid="{00000000-0005-0000-0000-00003F5A0000}"/>
    <cellStyle name="Normal 7 11 2 3" xfId="22982" xr:uid="{00000000-0005-0000-0000-0000405A0000}"/>
    <cellStyle name="Normal 7 11 3" xfId="22983" xr:uid="{00000000-0005-0000-0000-0000415A0000}"/>
    <cellStyle name="Normal 7 11 3 2" xfId="22984" xr:uid="{00000000-0005-0000-0000-0000425A0000}"/>
    <cellStyle name="Normal 7 11 3 2 2" xfId="22985" xr:uid="{00000000-0005-0000-0000-0000435A0000}"/>
    <cellStyle name="Normal 7 11 3 3" xfId="22986" xr:uid="{00000000-0005-0000-0000-0000445A0000}"/>
    <cellStyle name="Normal 7 11 4" xfId="22987" xr:uid="{00000000-0005-0000-0000-0000455A0000}"/>
    <cellStyle name="Normal 7 11 4 2" xfId="22988" xr:uid="{00000000-0005-0000-0000-0000465A0000}"/>
    <cellStyle name="Normal 7 11 5" xfId="22989" xr:uid="{00000000-0005-0000-0000-0000475A0000}"/>
    <cellStyle name="Normal 7 12" xfId="22990" xr:uid="{00000000-0005-0000-0000-0000485A0000}"/>
    <cellStyle name="Normal 7 12 2" xfId="22991" xr:uid="{00000000-0005-0000-0000-0000495A0000}"/>
    <cellStyle name="Normal 7 12 2 2" xfId="22992" xr:uid="{00000000-0005-0000-0000-00004A5A0000}"/>
    <cellStyle name="Normal 7 12 2 2 2" xfId="22993" xr:uid="{00000000-0005-0000-0000-00004B5A0000}"/>
    <cellStyle name="Normal 7 12 2 3" xfId="22994" xr:uid="{00000000-0005-0000-0000-00004C5A0000}"/>
    <cellStyle name="Normal 7 12 3" xfId="22995" xr:uid="{00000000-0005-0000-0000-00004D5A0000}"/>
    <cellStyle name="Normal 7 12 3 2" xfId="22996" xr:uid="{00000000-0005-0000-0000-00004E5A0000}"/>
    <cellStyle name="Normal 7 12 3 2 2" xfId="22997" xr:uid="{00000000-0005-0000-0000-00004F5A0000}"/>
    <cellStyle name="Normal 7 12 3 3" xfId="22998" xr:uid="{00000000-0005-0000-0000-0000505A0000}"/>
    <cellStyle name="Normal 7 12 4" xfId="22999" xr:uid="{00000000-0005-0000-0000-0000515A0000}"/>
    <cellStyle name="Normal 7 12 4 2" xfId="23000" xr:uid="{00000000-0005-0000-0000-0000525A0000}"/>
    <cellStyle name="Normal 7 12 5" xfId="23001" xr:uid="{00000000-0005-0000-0000-0000535A0000}"/>
    <cellStyle name="Normal 7 13" xfId="23002" xr:uid="{00000000-0005-0000-0000-0000545A0000}"/>
    <cellStyle name="Normal 7 13 2" xfId="23003" xr:uid="{00000000-0005-0000-0000-0000555A0000}"/>
    <cellStyle name="Normal 7 13 2 2" xfId="23004" xr:uid="{00000000-0005-0000-0000-0000565A0000}"/>
    <cellStyle name="Normal 7 13 2 2 2" xfId="23005" xr:uid="{00000000-0005-0000-0000-0000575A0000}"/>
    <cellStyle name="Normal 7 13 2 3" xfId="23006" xr:uid="{00000000-0005-0000-0000-0000585A0000}"/>
    <cellStyle name="Normal 7 13 3" xfId="23007" xr:uid="{00000000-0005-0000-0000-0000595A0000}"/>
    <cellStyle name="Normal 7 13 3 2" xfId="23008" xr:uid="{00000000-0005-0000-0000-00005A5A0000}"/>
    <cellStyle name="Normal 7 13 3 2 2" xfId="23009" xr:uid="{00000000-0005-0000-0000-00005B5A0000}"/>
    <cellStyle name="Normal 7 13 3 3" xfId="23010" xr:uid="{00000000-0005-0000-0000-00005C5A0000}"/>
    <cellStyle name="Normal 7 13 4" xfId="23011" xr:uid="{00000000-0005-0000-0000-00005D5A0000}"/>
    <cellStyle name="Normal 7 13 4 2" xfId="23012" xr:uid="{00000000-0005-0000-0000-00005E5A0000}"/>
    <cellStyle name="Normal 7 13 5" xfId="23013" xr:uid="{00000000-0005-0000-0000-00005F5A0000}"/>
    <cellStyle name="Normal 7 14" xfId="23014" xr:uid="{00000000-0005-0000-0000-0000605A0000}"/>
    <cellStyle name="Normal 7 14 2" xfId="23015" xr:uid="{00000000-0005-0000-0000-0000615A0000}"/>
    <cellStyle name="Normal 7 14 2 2" xfId="23016" xr:uid="{00000000-0005-0000-0000-0000625A0000}"/>
    <cellStyle name="Normal 7 14 2 2 2" xfId="23017" xr:uid="{00000000-0005-0000-0000-0000635A0000}"/>
    <cellStyle name="Normal 7 14 2 3" xfId="23018" xr:uid="{00000000-0005-0000-0000-0000645A0000}"/>
    <cellStyle name="Normal 7 14 3" xfId="23019" xr:uid="{00000000-0005-0000-0000-0000655A0000}"/>
    <cellStyle name="Normal 7 14 3 2" xfId="23020" xr:uid="{00000000-0005-0000-0000-0000665A0000}"/>
    <cellStyle name="Normal 7 14 3 2 2" xfId="23021" xr:uid="{00000000-0005-0000-0000-0000675A0000}"/>
    <cellStyle name="Normal 7 14 3 3" xfId="23022" xr:uid="{00000000-0005-0000-0000-0000685A0000}"/>
    <cellStyle name="Normal 7 14 4" xfId="23023" xr:uid="{00000000-0005-0000-0000-0000695A0000}"/>
    <cellStyle name="Normal 7 14 4 2" xfId="23024" xr:uid="{00000000-0005-0000-0000-00006A5A0000}"/>
    <cellStyle name="Normal 7 14 5" xfId="23025" xr:uid="{00000000-0005-0000-0000-00006B5A0000}"/>
    <cellStyle name="Normal 7 15" xfId="23026" xr:uid="{00000000-0005-0000-0000-00006C5A0000}"/>
    <cellStyle name="Normal 7 15 2" xfId="23027" xr:uid="{00000000-0005-0000-0000-00006D5A0000}"/>
    <cellStyle name="Normal 7 15 2 2" xfId="23028" xr:uid="{00000000-0005-0000-0000-00006E5A0000}"/>
    <cellStyle name="Normal 7 15 2 2 2" xfId="23029" xr:uid="{00000000-0005-0000-0000-00006F5A0000}"/>
    <cellStyle name="Normal 7 15 2 3" xfId="23030" xr:uid="{00000000-0005-0000-0000-0000705A0000}"/>
    <cellStyle name="Normal 7 15 3" xfId="23031" xr:uid="{00000000-0005-0000-0000-0000715A0000}"/>
    <cellStyle name="Normal 7 15 3 2" xfId="23032" xr:uid="{00000000-0005-0000-0000-0000725A0000}"/>
    <cellStyle name="Normal 7 15 3 2 2" xfId="23033" xr:uid="{00000000-0005-0000-0000-0000735A0000}"/>
    <cellStyle name="Normal 7 15 3 3" xfId="23034" xr:uid="{00000000-0005-0000-0000-0000745A0000}"/>
    <cellStyle name="Normal 7 15 4" xfId="23035" xr:uid="{00000000-0005-0000-0000-0000755A0000}"/>
    <cellStyle name="Normal 7 15 4 2" xfId="23036" xr:uid="{00000000-0005-0000-0000-0000765A0000}"/>
    <cellStyle name="Normal 7 15 5" xfId="23037" xr:uid="{00000000-0005-0000-0000-0000775A0000}"/>
    <cellStyle name="Normal 7 16" xfId="23038" xr:uid="{00000000-0005-0000-0000-0000785A0000}"/>
    <cellStyle name="Normal 7 16 2" xfId="23039" xr:uid="{00000000-0005-0000-0000-0000795A0000}"/>
    <cellStyle name="Normal 7 16 2 2" xfId="23040" xr:uid="{00000000-0005-0000-0000-00007A5A0000}"/>
    <cellStyle name="Normal 7 16 2 2 2" xfId="23041" xr:uid="{00000000-0005-0000-0000-00007B5A0000}"/>
    <cellStyle name="Normal 7 16 2 3" xfId="23042" xr:uid="{00000000-0005-0000-0000-00007C5A0000}"/>
    <cellStyle name="Normal 7 16 3" xfId="23043" xr:uid="{00000000-0005-0000-0000-00007D5A0000}"/>
    <cellStyle name="Normal 7 16 3 2" xfId="23044" xr:uid="{00000000-0005-0000-0000-00007E5A0000}"/>
    <cellStyle name="Normal 7 16 3 2 2" xfId="23045" xr:uid="{00000000-0005-0000-0000-00007F5A0000}"/>
    <cellStyle name="Normal 7 16 3 3" xfId="23046" xr:uid="{00000000-0005-0000-0000-0000805A0000}"/>
    <cellStyle name="Normal 7 16 4" xfId="23047" xr:uid="{00000000-0005-0000-0000-0000815A0000}"/>
    <cellStyle name="Normal 7 16 4 2" xfId="23048" xr:uid="{00000000-0005-0000-0000-0000825A0000}"/>
    <cellStyle name="Normal 7 16 5" xfId="23049" xr:uid="{00000000-0005-0000-0000-0000835A0000}"/>
    <cellStyle name="Normal 7 17" xfId="23050" xr:uid="{00000000-0005-0000-0000-0000845A0000}"/>
    <cellStyle name="Normal 7 17 2" xfId="23051" xr:uid="{00000000-0005-0000-0000-0000855A0000}"/>
    <cellStyle name="Normal 7 17 2 2" xfId="23052" xr:uid="{00000000-0005-0000-0000-0000865A0000}"/>
    <cellStyle name="Normal 7 17 2 2 2" xfId="23053" xr:uid="{00000000-0005-0000-0000-0000875A0000}"/>
    <cellStyle name="Normal 7 17 2 3" xfId="23054" xr:uid="{00000000-0005-0000-0000-0000885A0000}"/>
    <cellStyle name="Normal 7 17 3" xfId="23055" xr:uid="{00000000-0005-0000-0000-0000895A0000}"/>
    <cellStyle name="Normal 7 17 3 2" xfId="23056" xr:uid="{00000000-0005-0000-0000-00008A5A0000}"/>
    <cellStyle name="Normal 7 17 3 2 2" xfId="23057" xr:uid="{00000000-0005-0000-0000-00008B5A0000}"/>
    <cellStyle name="Normal 7 17 3 3" xfId="23058" xr:uid="{00000000-0005-0000-0000-00008C5A0000}"/>
    <cellStyle name="Normal 7 17 4" xfId="23059" xr:uid="{00000000-0005-0000-0000-00008D5A0000}"/>
    <cellStyle name="Normal 7 17 4 2" xfId="23060" xr:uid="{00000000-0005-0000-0000-00008E5A0000}"/>
    <cellStyle name="Normal 7 17 5" xfId="23061" xr:uid="{00000000-0005-0000-0000-00008F5A0000}"/>
    <cellStyle name="Normal 7 18" xfId="23062" xr:uid="{00000000-0005-0000-0000-0000905A0000}"/>
    <cellStyle name="Normal 7 18 2" xfId="23063" xr:uid="{00000000-0005-0000-0000-0000915A0000}"/>
    <cellStyle name="Normal 7 18 2 2" xfId="23064" xr:uid="{00000000-0005-0000-0000-0000925A0000}"/>
    <cellStyle name="Normal 7 18 2 2 2" xfId="23065" xr:uid="{00000000-0005-0000-0000-0000935A0000}"/>
    <cellStyle name="Normal 7 18 2 3" xfId="23066" xr:uid="{00000000-0005-0000-0000-0000945A0000}"/>
    <cellStyle name="Normal 7 18 3" xfId="23067" xr:uid="{00000000-0005-0000-0000-0000955A0000}"/>
    <cellStyle name="Normal 7 18 3 2" xfId="23068" xr:uid="{00000000-0005-0000-0000-0000965A0000}"/>
    <cellStyle name="Normal 7 18 3 2 2" xfId="23069" xr:uid="{00000000-0005-0000-0000-0000975A0000}"/>
    <cellStyle name="Normal 7 18 3 3" xfId="23070" xr:uid="{00000000-0005-0000-0000-0000985A0000}"/>
    <cellStyle name="Normal 7 18 4" xfId="23071" xr:uid="{00000000-0005-0000-0000-0000995A0000}"/>
    <cellStyle name="Normal 7 18 4 2" xfId="23072" xr:uid="{00000000-0005-0000-0000-00009A5A0000}"/>
    <cellStyle name="Normal 7 18 5" xfId="23073" xr:uid="{00000000-0005-0000-0000-00009B5A0000}"/>
    <cellStyle name="Normal 7 19" xfId="23074" xr:uid="{00000000-0005-0000-0000-00009C5A0000}"/>
    <cellStyle name="Normal 7 19 2" xfId="23075" xr:uid="{00000000-0005-0000-0000-00009D5A0000}"/>
    <cellStyle name="Normal 7 19 2 2" xfId="23076" xr:uid="{00000000-0005-0000-0000-00009E5A0000}"/>
    <cellStyle name="Normal 7 19 3" xfId="23077" xr:uid="{00000000-0005-0000-0000-00009F5A0000}"/>
    <cellStyle name="Normal 7 2" xfId="23078" xr:uid="{00000000-0005-0000-0000-0000A05A0000}"/>
    <cellStyle name="Normal 7 2 2" xfId="23079" xr:uid="{00000000-0005-0000-0000-0000A15A0000}"/>
    <cellStyle name="Normal 7 2 2 10" xfId="23080" xr:uid="{00000000-0005-0000-0000-0000A25A0000}"/>
    <cellStyle name="Normal 7 2 2 2" xfId="23081" xr:uid="{00000000-0005-0000-0000-0000A35A0000}"/>
    <cellStyle name="Normal 7 2 2 2 2" xfId="23082" xr:uid="{00000000-0005-0000-0000-0000A45A0000}"/>
    <cellStyle name="Normal 7 2 2 2 2 2" xfId="23083" xr:uid="{00000000-0005-0000-0000-0000A55A0000}"/>
    <cellStyle name="Normal 7 2 2 2 2 2 2" xfId="23084" xr:uid="{00000000-0005-0000-0000-0000A65A0000}"/>
    <cellStyle name="Normal 7 2 2 2 2 2 3" xfId="23085" xr:uid="{00000000-0005-0000-0000-0000A75A0000}"/>
    <cellStyle name="Normal 7 2 2 2 2 3" xfId="23086" xr:uid="{00000000-0005-0000-0000-0000A85A0000}"/>
    <cellStyle name="Normal 7 2 2 2 2 4" xfId="23087" xr:uid="{00000000-0005-0000-0000-0000A95A0000}"/>
    <cellStyle name="Normal 7 2 2 2 2 5" xfId="23088" xr:uid="{00000000-0005-0000-0000-0000AA5A0000}"/>
    <cellStyle name="Normal 7 2 2 2 3" xfId="23089" xr:uid="{00000000-0005-0000-0000-0000AB5A0000}"/>
    <cellStyle name="Normal 7 2 2 2 3 2" xfId="23090" xr:uid="{00000000-0005-0000-0000-0000AC5A0000}"/>
    <cellStyle name="Normal 7 2 2 2 3 2 2" xfId="23091" xr:uid="{00000000-0005-0000-0000-0000AD5A0000}"/>
    <cellStyle name="Normal 7 2 2 2 3 2 3" xfId="23092" xr:uid="{00000000-0005-0000-0000-0000AE5A0000}"/>
    <cellStyle name="Normal 7 2 2 2 3 3" xfId="23093" xr:uid="{00000000-0005-0000-0000-0000AF5A0000}"/>
    <cellStyle name="Normal 7 2 2 2 3 4" xfId="23094" xr:uid="{00000000-0005-0000-0000-0000B05A0000}"/>
    <cellStyle name="Normal 7 2 2 2 4" xfId="23095" xr:uid="{00000000-0005-0000-0000-0000B15A0000}"/>
    <cellStyle name="Normal 7 2 2 2 4 2" xfId="23096" xr:uid="{00000000-0005-0000-0000-0000B25A0000}"/>
    <cellStyle name="Normal 7 2 2 2 4 2 2" xfId="23097" xr:uid="{00000000-0005-0000-0000-0000B35A0000}"/>
    <cellStyle name="Normal 7 2 2 2 4 2 3" xfId="23098" xr:uid="{00000000-0005-0000-0000-0000B45A0000}"/>
    <cellStyle name="Normal 7 2 2 2 4 3" xfId="23099" xr:uid="{00000000-0005-0000-0000-0000B55A0000}"/>
    <cellStyle name="Normal 7 2 2 2 4 4" xfId="23100" xr:uid="{00000000-0005-0000-0000-0000B65A0000}"/>
    <cellStyle name="Normal 7 2 2 2 5" xfId="23101" xr:uid="{00000000-0005-0000-0000-0000B75A0000}"/>
    <cellStyle name="Normal 7 2 2 2 5 2" xfId="23102" xr:uid="{00000000-0005-0000-0000-0000B85A0000}"/>
    <cellStyle name="Normal 7 2 2 2 5 3" xfId="23103" xr:uid="{00000000-0005-0000-0000-0000B95A0000}"/>
    <cellStyle name="Normal 7 2 2 2 6" xfId="23104" xr:uid="{00000000-0005-0000-0000-0000BA5A0000}"/>
    <cellStyle name="Normal 7 2 2 2 7" xfId="23105" xr:uid="{00000000-0005-0000-0000-0000BB5A0000}"/>
    <cellStyle name="Normal 7 2 2 2 8" xfId="23106" xr:uid="{00000000-0005-0000-0000-0000BC5A0000}"/>
    <cellStyle name="Normal 7 2 2 3" xfId="23107" xr:uid="{00000000-0005-0000-0000-0000BD5A0000}"/>
    <cellStyle name="Normal 7 2 2 3 2" xfId="23108" xr:uid="{00000000-0005-0000-0000-0000BE5A0000}"/>
    <cellStyle name="Normal 7 2 2 4" xfId="23109" xr:uid="{00000000-0005-0000-0000-0000BF5A0000}"/>
    <cellStyle name="Normal 7 2 2 4 2" xfId="23110" xr:uid="{00000000-0005-0000-0000-0000C05A0000}"/>
    <cellStyle name="Normal 7 2 2 4 2 2" xfId="23111" xr:uid="{00000000-0005-0000-0000-0000C15A0000}"/>
    <cellStyle name="Normal 7 2 2 4 2 3" xfId="23112" xr:uid="{00000000-0005-0000-0000-0000C25A0000}"/>
    <cellStyle name="Normal 7 2 2 4 3" xfId="23113" xr:uid="{00000000-0005-0000-0000-0000C35A0000}"/>
    <cellStyle name="Normal 7 2 2 4 4" xfId="23114" xr:uid="{00000000-0005-0000-0000-0000C45A0000}"/>
    <cellStyle name="Normal 7 2 2 5" xfId="23115" xr:uid="{00000000-0005-0000-0000-0000C55A0000}"/>
    <cellStyle name="Normal 7 2 2 5 2" xfId="23116" xr:uid="{00000000-0005-0000-0000-0000C65A0000}"/>
    <cellStyle name="Normal 7 2 2 5 2 2" xfId="23117" xr:uid="{00000000-0005-0000-0000-0000C75A0000}"/>
    <cellStyle name="Normal 7 2 2 5 2 3" xfId="23118" xr:uid="{00000000-0005-0000-0000-0000C85A0000}"/>
    <cellStyle name="Normal 7 2 2 5 3" xfId="23119" xr:uid="{00000000-0005-0000-0000-0000C95A0000}"/>
    <cellStyle name="Normal 7 2 2 5 4" xfId="23120" xr:uid="{00000000-0005-0000-0000-0000CA5A0000}"/>
    <cellStyle name="Normal 7 2 2 6" xfId="23121" xr:uid="{00000000-0005-0000-0000-0000CB5A0000}"/>
    <cellStyle name="Normal 7 2 2 6 2" xfId="23122" xr:uid="{00000000-0005-0000-0000-0000CC5A0000}"/>
    <cellStyle name="Normal 7 2 2 6 2 2" xfId="23123" xr:uid="{00000000-0005-0000-0000-0000CD5A0000}"/>
    <cellStyle name="Normal 7 2 2 6 2 3" xfId="23124" xr:uid="{00000000-0005-0000-0000-0000CE5A0000}"/>
    <cellStyle name="Normal 7 2 2 6 3" xfId="23125" xr:uid="{00000000-0005-0000-0000-0000CF5A0000}"/>
    <cellStyle name="Normal 7 2 2 6 4" xfId="23126" xr:uid="{00000000-0005-0000-0000-0000D05A0000}"/>
    <cellStyle name="Normal 7 2 2 7" xfId="23127" xr:uid="{00000000-0005-0000-0000-0000D15A0000}"/>
    <cellStyle name="Normal 7 2 2 7 2" xfId="23128" xr:uid="{00000000-0005-0000-0000-0000D25A0000}"/>
    <cellStyle name="Normal 7 2 2 7 3" xfId="23129" xr:uid="{00000000-0005-0000-0000-0000D35A0000}"/>
    <cellStyle name="Normal 7 2 2 8" xfId="23130" xr:uid="{00000000-0005-0000-0000-0000D45A0000}"/>
    <cellStyle name="Normal 7 2 2 9" xfId="23131" xr:uid="{00000000-0005-0000-0000-0000D55A0000}"/>
    <cellStyle name="Normal 7 2 3" xfId="23132" xr:uid="{00000000-0005-0000-0000-0000D65A0000}"/>
    <cellStyle name="Normal 7 2 3 2" xfId="23133" xr:uid="{00000000-0005-0000-0000-0000D75A0000}"/>
    <cellStyle name="Normal 7 2 3 2 2" xfId="23134" xr:uid="{00000000-0005-0000-0000-0000D85A0000}"/>
    <cellStyle name="Normal 7 2 3 2 3" xfId="23135" xr:uid="{00000000-0005-0000-0000-0000D95A0000}"/>
    <cellStyle name="Normal 7 2 3 3" xfId="23136" xr:uid="{00000000-0005-0000-0000-0000DA5A0000}"/>
    <cellStyle name="Normal 7 2 3 4" xfId="23137" xr:uid="{00000000-0005-0000-0000-0000DB5A0000}"/>
    <cellStyle name="Normal 7 2 4" xfId="23138" xr:uid="{00000000-0005-0000-0000-0000DC5A0000}"/>
    <cellStyle name="Normal 7 2 4 2" xfId="23139" xr:uid="{00000000-0005-0000-0000-0000DD5A0000}"/>
    <cellStyle name="Normal 7 2 4 2 2" xfId="23140" xr:uid="{00000000-0005-0000-0000-0000DE5A0000}"/>
    <cellStyle name="Normal 7 2 4 2 2 2" xfId="23141" xr:uid="{00000000-0005-0000-0000-0000DF5A0000}"/>
    <cellStyle name="Normal 7 2 4 2 2 2 2" xfId="23142" xr:uid="{00000000-0005-0000-0000-0000E05A0000}"/>
    <cellStyle name="Normal 7 2 4 2 2 2 3" xfId="23143" xr:uid="{00000000-0005-0000-0000-0000E15A0000}"/>
    <cellStyle name="Normal 7 2 4 2 2 3" xfId="23144" xr:uid="{00000000-0005-0000-0000-0000E25A0000}"/>
    <cellStyle name="Normal 7 2 4 2 2 4" xfId="23145" xr:uid="{00000000-0005-0000-0000-0000E35A0000}"/>
    <cellStyle name="Normal 7 2 4 2 3" xfId="23146" xr:uid="{00000000-0005-0000-0000-0000E45A0000}"/>
    <cellStyle name="Normal 7 2 4 2 3 2" xfId="23147" xr:uid="{00000000-0005-0000-0000-0000E55A0000}"/>
    <cellStyle name="Normal 7 2 4 2 3 2 2" xfId="23148" xr:uid="{00000000-0005-0000-0000-0000E65A0000}"/>
    <cellStyle name="Normal 7 2 4 2 3 2 3" xfId="23149" xr:uid="{00000000-0005-0000-0000-0000E75A0000}"/>
    <cellStyle name="Normal 7 2 4 2 3 3" xfId="23150" xr:uid="{00000000-0005-0000-0000-0000E85A0000}"/>
    <cellStyle name="Normal 7 2 4 2 3 4" xfId="23151" xr:uid="{00000000-0005-0000-0000-0000E95A0000}"/>
    <cellStyle name="Normal 7 2 4 2 4" xfId="23152" xr:uid="{00000000-0005-0000-0000-0000EA5A0000}"/>
    <cellStyle name="Normal 7 2 4 2 4 2" xfId="23153" xr:uid="{00000000-0005-0000-0000-0000EB5A0000}"/>
    <cellStyle name="Normal 7 2 4 2 4 2 2" xfId="23154" xr:uid="{00000000-0005-0000-0000-0000EC5A0000}"/>
    <cellStyle name="Normal 7 2 4 2 4 2 3" xfId="23155" xr:uid="{00000000-0005-0000-0000-0000ED5A0000}"/>
    <cellStyle name="Normal 7 2 4 2 4 3" xfId="23156" xr:uid="{00000000-0005-0000-0000-0000EE5A0000}"/>
    <cellStyle name="Normal 7 2 4 2 4 4" xfId="23157" xr:uid="{00000000-0005-0000-0000-0000EF5A0000}"/>
    <cellStyle name="Normal 7 2 4 2 5" xfId="23158" xr:uid="{00000000-0005-0000-0000-0000F05A0000}"/>
    <cellStyle name="Normal 7 2 4 2 5 2" xfId="23159" xr:uid="{00000000-0005-0000-0000-0000F15A0000}"/>
    <cellStyle name="Normal 7 2 4 2 5 3" xfId="23160" xr:uid="{00000000-0005-0000-0000-0000F25A0000}"/>
    <cellStyle name="Normal 7 2 4 2 6" xfId="23161" xr:uid="{00000000-0005-0000-0000-0000F35A0000}"/>
    <cellStyle name="Normal 7 2 4 2 7" xfId="23162" xr:uid="{00000000-0005-0000-0000-0000F45A0000}"/>
    <cellStyle name="Normal 7 2 4 2 8" xfId="23163" xr:uid="{00000000-0005-0000-0000-0000F55A0000}"/>
    <cellStyle name="Normal 7 2 4 3" xfId="23164" xr:uid="{00000000-0005-0000-0000-0000F65A0000}"/>
    <cellStyle name="Normal 7 2 4 3 2" xfId="23165" xr:uid="{00000000-0005-0000-0000-0000F75A0000}"/>
    <cellStyle name="Normal 7 2 4 3 2 2" xfId="23166" xr:uid="{00000000-0005-0000-0000-0000F85A0000}"/>
    <cellStyle name="Normal 7 2 4 3 2 3" xfId="23167" xr:uid="{00000000-0005-0000-0000-0000F95A0000}"/>
    <cellStyle name="Normal 7 2 4 3 3" xfId="23168" xr:uid="{00000000-0005-0000-0000-0000FA5A0000}"/>
    <cellStyle name="Normal 7 2 4 3 4" xfId="23169" xr:uid="{00000000-0005-0000-0000-0000FB5A0000}"/>
    <cellStyle name="Normal 7 2 4 4" xfId="23170" xr:uid="{00000000-0005-0000-0000-0000FC5A0000}"/>
    <cellStyle name="Normal 7 2 4 4 2" xfId="23171" xr:uid="{00000000-0005-0000-0000-0000FD5A0000}"/>
    <cellStyle name="Normal 7 2 4 4 2 2" xfId="23172" xr:uid="{00000000-0005-0000-0000-0000FE5A0000}"/>
    <cellStyle name="Normal 7 2 4 4 2 3" xfId="23173" xr:uid="{00000000-0005-0000-0000-0000FF5A0000}"/>
    <cellStyle name="Normal 7 2 4 4 3" xfId="23174" xr:uid="{00000000-0005-0000-0000-0000005B0000}"/>
    <cellStyle name="Normal 7 2 4 4 4" xfId="23175" xr:uid="{00000000-0005-0000-0000-0000015B0000}"/>
    <cellStyle name="Normal 7 2 4 5" xfId="23176" xr:uid="{00000000-0005-0000-0000-0000025B0000}"/>
    <cellStyle name="Normal 7 2 4 5 2" xfId="23177" xr:uid="{00000000-0005-0000-0000-0000035B0000}"/>
    <cellStyle name="Normal 7 2 4 5 2 2" xfId="23178" xr:uid="{00000000-0005-0000-0000-0000045B0000}"/>
    <cellStyle name="Normal 7 2 4 5 2 3" xfId="23179" xr:uid="{00000000-0005-0000-0000-0000055B0000}"/>
    <cellStyle name="Normal 7 2 4 5 3" xfId="23180" xr:uid="{00000000-0005-0000-0000-0000065B0000}"/>
    <cellStyle name="Normal 7 2 4 5 4" xfId="23181" xr:uid="{00000000-0005-0000-0000-0000075B0000}"/>
    <cellStyle name="Normal 7 2 4 6" xfId="23182" xr:uid="{00000000-0005-0000-0000-0000085B0000}"/>
    <cellStyle name="Normal 7 2 4 6 2" xfId="23183" xr:uid="{00000000-0005-0000-0000-0000095B0000}"/>
    <cellStyle name="Normal 7 2 4 6 3" xfId="23184" xr:uid="{00000000-0005-0000-0000-00000A5B0000}"/>
    <cellStyle name="Normal 7 2 4 7" xfId="23185" xr:uid="{00000000-0005-0000-0000-00000B5B0000}"/>
    <cellStyle name="Normal 7 2 4 8" xfId="23186" xr:uid="{00000000-0005-0000-0000-00000C5B0000}"/>
    <cellStyle name="Normal 7 2 4 9" xfId="23187" xr:uid="{00000000-0005-0000-0000-00000D5B0000}"/>
    <cellStyle name="Normal 7 2 5" xfId="23188" xr:uid="{00000000-0005-0000-0000-00000E5B0000}"/>
    <cellStyle name="Normal 7 2 6" xfId="23189" xr:uid="{00000000-0005-0000-0000-00000F5B0000}"/>
    <cellStyle name="Normal 7 2 7" xfId="44006" xr:uid="{00000000-0005-0000-0000-0000105B0000}"/>
    <cellStyle name="Normal 7 20" xfId="23190" xr:uid="{00000000-0005-0000-0000-0000115B0000}"/>
    <cellStyle name="Normal 7 20 2" xfId="23191" xr:uid="{00000000-0005-0000-0000-0000125B0000}"/>
    <cellStyle name="Normal 7 20 2 2" xfId="23192" xr:uid="{00000000-0005-0000-0000-0000135B0000}"/>
    <cellStyle name="Normal 7 20 3" xfId="23193" xr:uid="{00000000-0005-0000-0000-0000145B0000}"/>
    <cellStyle name="Normal 7 21" xfId="23194" xr:uid="{00000000-0005-0000-0000-0000155B0000}"/>
    <cellStyle name="Normal 7 21 2" xfId="23195" xr:uid="{00000000-0005-0000-0000-0000165B0000}"/>
    <cellStyle name="Normal 7 22" xfId="23196" xr:uid="{00000000-0005-0000-0000-0000175B0000}"/>
    <cellStyle name="Normal 7 23" xfId="23197" xr:uid="{00000000-0005-0000-0000-0000185B0000}"/>
    <cellStyle name="Normal 7 24" xfId="43889" xr:uid="{00000000-0005-0000-0000-0000195B0000}"/>
    <cellStyle name="Normal 7 3" xfId="23198" xr:uid="{00000000-0005-0000-0000-00001A5B0000}"/>
    <cellStyle name="Normal 7 3 10" xfId="23199" xr:uid="{00000000-0005-0000-0000-00001B5B0000}"/>
    <cellStyle name="Normal 7 3 11" xfId="44007" xr:uid="{00000000-0005-0000-0000-00001C5B0000}"/>
    <cellStyle name="Normal 7 3 2" xfId="23200" xr:uid="{00000000-0005-0000-0000-00001D5B0000}"/>
    <cellStyle name="Normal 7 3 2 2" xfId="23201" xr:uid="{00000000-0005-0000-0000-00001E5B0000}"/>
    <cellStyle name="Normal 7 3 2 2 2" xfId="23202" xr:uid="{00000000-0005-0000-0000-00001F5B0000}"/>
    <cellStyle name="Normal 7 3 2 2 2 2" xfId="23203" xr:uid="{00000000-0005-0000-0000-0000205B0000}"/>
    <cellStyle name="Normal 7 3 2 2 2 2 2" xfId="23204" xr:uid="{00000000-0005-0000-0000-0000215B0000}"/>
    <cellStyle name="Normal 7 3 2 2 2 2 3" xfId="23205" xr:uid="{00000000-0005-0000-0000-0000225B0000}"/>
    <cellStyle name="Normal 7 3 2 2 2 3" xfId="23206" xr:uid="{00000000-0005-0000-0000-0000235B0000}"/>
    <cellStyle name="Normal 7 3 2 2 2 4" xfId="23207" xr:uid="{00000000-0005-0000-0000-0000245B0000}"/>
    <cellStyle name="Normal 7 3 2 2 2 5" xfId="23208" xr:uid="{00000000-0005-0000-0000-0000255B0000}"/>
    <cellStyle name="Normal 7 3 2 2 3" xfId="23209" xr:uid="{00000000-0005-0000-0000-0000265B0000}"/>
    <cellStyle name="Normal 7 3 2 2 3 2" xfId="23210" xr:uid="{00000000-0005-0000-0000-0000275B0000}"/>
    <cellStyle name="Normal 7 3 2 2 3 2 2" xfId="23211" xr:uid="{00000000-0005-0000-0000-0000285B0000}"/>
    <cellStyle name="Normal 7 3 2 2 3 2 3" xfId="23212" xr:uid="{00000000-0005-0000-0000-0000295B0000}"/>
    <cellStyle name="Normal 7 3 2 2 3 3" xfId="23213" xr:uid="{00000000-0005-0000-0000-00002A5B0000}"/>
    <cellStyle name="Normal 7 3 2 2 3 4" xfId="23214" xr:uid="{00000000-0005-0000-0000-00002B5B0000}"/>
    <cellStyle name="Normal 7 3 2 2 4" xfId="23215" xr:uid="{00000000-0005-0000-0000-00002C5B0000}"/>
    <cellStyle name="Normal 7 3 2 2 4 2" xfId="23216" xr:uid="{00000000-0005-0000-0000-00002D5B0000}"/>
    <cellStyle name="Normal 7 3 2 2 4 2 2" xfId="23217" xr:uid="{00000000-0005-0000-0000-00002E5B0000}"/>
    <cellStyle name="Normal 7 3 2 2 4 2 3" xfId="23218" xr:uid="{00000000-0005-0000-0000-00002F5B0000}"/>
    <cellStyle name="Normal 7 3 2 2 4 3" xfId="23219" xr:uid="{00000000-0005-0000-0000-0000305B0000}"/>
    <cellStyle name="Normal 7 3 2 2 4 4" xfId="23220" xr:uid="{00000000-0005-0000-0000-0000315B0000}"/>
    <cellStyle name="Normal 7 3 2 2 5" xfId="23221" xr:uid="{00000000-0005-0000-0000-0000325B0000}"/>
    <cellStyle name="Normal 7 3 2 2 5 2" xfId="23222" xr:uid="{00000000-0005-0000-0000-0000335B0000}"/>
    <cellStyle name="Normal 7 3 2 2 5 3" xfId="23223" xr:uid="{00000000-0005-0000-0000-0000345B0000}"/>
    <cellStyle name="Normal 7 3 2 2 6" xfId="23224" xr:uid="{00000000-0005-0000-0000-0000355B0000}"/>
    <cellStyle name="Normal 7 3 2 2 7" xfId="23225" xr:uid="{00000000-0005-0000-0000-0000365B0000}"/>
    <cellStyle name="Normal 7 3 2 2 8" xfId="23226" xr:uid="{00000000-0005-0000-0000-0000375B0000}"/>
    <cellStyle name="Normal 7 3 2 3" xfId="23227" xr:uid="{00000000-0005-0000-0000-0000385B0000}"/>
    <cellStyle name="Normal 7 3 2 3 2" xfId="23228" xr:uid="{00000000-0005-0000-0000-0000395B0000}"/>
    <cellStyle name="Normal 7 3 2 3 2 2" xfId="23229" xr:uid="{00000000-0005-0000-0000-00003A5B0000}"/>
    <cellStyle name="Normal 7 3 2 3 2 3" xfId="23230" xr:uid="{00000000-0005-0000-0000-00003B5B0000}"/>
    <cellStyle name="Normal 7 3 2 3 3" xfId="23231" xr:uid="{00000000-0005-0000-0000-00003C5B0000}"/>
    <cellStyle name="Normal 7 3 2 3 4" xfId="23232" xr:uid="{00000000-0005-0000-0000-00003D5B0000}"/>
    <cellStyle name="Normal 7 3 2 3 5" xfId="23233" xr:uid="{00000000-0005-0000-0000-00003E5B0000}"/>
    <cellStyle name="Normal 7 3 2 4" xfId="23234" xr:uid="{00000000-0005-0000-0000-00003F5B0000}"/>
    <cellStyle name="Normal 7 3 2 4 2" xfId="23235" xr:uid="{00000000-0005-0000-0000-0000405B0000}"/>
    <cellStyle name="Normal 7 3 2 4 2 2" xfId="23236" xr:uid="{00000000-0005-0000-0000-0000415B0000}"/>
    <cellStyle name="Normal 7 3 2 4 2 3" xfId="23237" xr:uid="{00000000-0005-0000-0000-0000425B0000}"/>
    <cellStyle name="Normal 7 3 2 4 3" xfId="23238" xr:uid="{00000000-0005-0000-0000-0000435B0000}"/>
    <cellStyle name="Normal 7 3 2 4 4" xfId="23239" xr:uid="{00000000-0005-0000-0000-0000445B0000}"/>
    <cellStyle name="Normal 7 3 2 5" xfId="23240" xr:uid="{00000000-0005-0000-0000-0000455B0000}"/>
    <cellStyle name="Normal 7 3 2 5 2" xfId="23241" xr:uid="{00000000-0005-0000-0000-0000465B0000}"/>
    <cellStyle name="Normal 7 3 2 5 2 2" xfId="23242" xr:uid="{00000000-0005-0000-0000-0000475B0000}"/>
    <cellStyle name="Normal 7 3 2 5 2 3" xfId="23243" xr:uid="{00000000-0005-0000-0000-0000485B0000}"/>
    <cellStyle name="Normal 7 3 2 5 3" xfId="23244" xr:uid="{00000000-0005-0000-0000-0000495B0000}"/>
    <cellStyle name="Normal 7 3 2 5 4" xfId="23245" xr:uid="{00000000-0005-0000-0000-00004A5B0000}"/>
    <cellStyle name="Normal 7 3 2 6" xfId="23246" xr:uid="{00000000-0005-0000-0000-00004B5B0000}"/>
    <cellStyle name="Normal 7 3 2 6 2" xfId="23247" xr:uid="{00000000-0005-0000-0000-00004C5B0000}"/>
    <cellStyle name="Normal 7 3 2 6 3" xfId="23248" xr:uid="{00000000-0005-0000-0000-00004D5B0000}"/>
    <cellStyle name="Normal 7 3 2 7" xfId="23249" xr:uid="{00000000-0005-0000-0000-00004E5B0000}"/>
    <cellStyle name="Normal 7 3 2 8" xfId="23250" xr:uid="{00000000-0005-0000-0000-00004F5B0000}"/>
    <cellStyle name="Normal 7 3 2 9" xfId="23251" xr:uid="{00000000-0005-0000-0000-0000505B0000}"/>
    <cellStyle name="Normal 7 3 3" xfId="23252" xr:uid="{00000000-0005-0000-0000-0000515B0000}"/>
    <cellStyle name="Normal 7 3 3 2" xfId="23253" xr:uid="{00000000-0005-0000-0000-0000525B0000}"/>
    <cellStyle name="Normal 7 3 3 2 2" xfId="23254" xr:uid="{00000000-0005-0000-0000-0000535B0000}"/>
    <cellStyle name="Normal 7 3 3 2 2 2" xfId="23255" xr:uid="{00000000-0005-0000-0000-0000545B0000}"/>
    <cellStyle name="Normal 7 3 3 2 2 3" xfId="23256" xr:uid="{00000000-0005-0000-0000-0000555B0000}"/>
    <cellStyle name="Normal 7 3 3 2 2 4" xfId="23257" xr:uid="{00000000-0005-0000-0000-0000565B0000}"/>
    <cellStyle name="Normal 7 3 3 2 3" xfId="23258" xr:uid="{00000000-0005-0000-0000-0000575B0000}"/>
    <cellStyle name="Normal 7 3 3 2 4" xfId="23259" xr:uid="{00000000-0005-0000-0000-0000585B0000}"/>
    <cellStyle name="Normal 7 3 3 2 5" xfId="23260" xr:uid="{00000000-0005-0000-0000-0000595B0000}"/>
    <cellStyle name="Normal 7 3 3 3" xfId="23261" xr:uid="{00000000-0005-0000-0000-00005A5B0000}"/>
    <cellStyle name="Normal 7 3 3 3 2" xfId="23262" xr:uid="{00000000-0005-0000-0000-00005B5B0000}"/>
    <cellStyle name="Normal 7 3 3 3 2 2" xfId="23263" xr:uid="{00000000-0005-0000-0000-00005C5B0000}"/>
    <cellStyle name="Normal 7 3 3 3 2 3" xfId="23264" xr:uid="{00000000-0005-0000-0000-00005D5B0000}"/>
    <cellStyle name="Normal 7 3 3 3 3" xfId="23265" xr:uid="{00000000-0005-0000-0000-00005E5B0000}"/>
    <cellStyle name="Normal 7 3 3 3 4" xfId="23266" xr:uid="{00000000-0005-0000-0000-00005F5B0000}"/>
    <cellStyle name="Normal 7 3 3 3 5" xfId="23267" xr:uid="{00000000-0005-0000-0000-0000605B0000}"/>
    <cellStyle name="Normal 7 3 3 4" xfId="23268" xr:uid="{00000000-0005-0000-0000-0000615B0000}"/>
    <cellStyle name="Normal 7 3 3 4 2" xfId="23269" xr:uid="{00000000-0005-0000-0000-0000625B0000}"/>
    <cellStyle name="Normal 7 3 3 4 2 2" xfId="23270" xr:uid="{00000000-0005-0000-0000-0000635B0000}"/>
    <cellStyle name="Normal 7 3 3 4 2 3" xfId="23271" xr:uid="{00000000-0005-0000-0000-0000645B0000}"/>
    <cellStyle name="Normal 7 3 3 4 3" xfId="23272" xr:uid="{00000000-0005-0000-0000-0000655B0000}"/>
    <cellStyle name="Normal 7 3 3 4 4" xfId="23273" xr:uid="{00000000-0005-0000-0000-0000665B0000}"/>
    <cellStyle name="Normal 7 3 3 5" xfId="23274" xr:uid="{00000000-0005-0000-0000-0000675B0000}"/>
    <cellStyle name="Normal 7 3 3 5 2" xfId="23275" xr:uid="{00000000-0005-0000-0000-0000685B0000}"/>
    <cellStyle name="Normal 7 3 3 5 3" xfId="23276" xr:uid="{00000000-0005-0000-0000-0000695B0000}"/>
    <cellStyle name="Normal 7 3 3 6" xfId="23277" xr:uid="{00000000-0005-0000-0000-00006A5B0000}"/>
    <cellStyle name="Normal 7 3 3 7" xfId="23278" xr:uid="{00000000-0005-0000-0000-00006B5B0000}"/>
    <cellStyle name="Normal 7 3 3 8" xfId="23279" xr:uid="{00000000-0005-0000-0000-00006C5B0000}"/>
    <cellStyle name="Normal 7 3 4" xfId="23280" xr:uid="{00000000-0005-0000-0000-00006D5B0000}"/>
    <cellStyle name="Normal 7 3 4 2" xfId="23281" xr:uid="{00000000-0005-0000-0000-00006E5B0000}"/>
    <cellStyle name="Normal 7 3 4 2 2" xfId="23282" xr:uid="{00000000-0005-0000-0000-00006F5B0000}"/>
    <cellStyle name="Normal 7 3 4 2 3" xfId="23283" xr:uid="{00000000-0005-0000-0000-0000705B0000}"/>
    <cellStyle name="Normal 7 3 4 2 4" xfId="23284" xr:uid="{00000000-0005-0000-0000-0000715B0000}"/>
    <cellStyle name="Normal 7 3 4 3" xfId="23285" xr:uid="{00000000-0005-0000-0000-0000725B0000}"/>
    <cellStyle name="Normal 7 3 4 4" xfId="23286" xr:uid="{00000000-0005-0000-0000-0000735B0000}"/>
    <cellStyle name="Normal 7 3 4 5" xfId="23287" xr:uid="{00000000-0005-0000-0000-0000745B0000}"/>
    <cellStyle name="Normal 7 3 5" xfId="23288" xr:uid="{00000000-0005-0000-0000-0000755B0000}"/>
    <cellStyle name="Normal 7 3 5 2" xfId="23289" xr:uid="{00000000-0005-0000-0000-0000765B0000}"/>
    <cellStyle name="Normal 7 3 5 2 2" xfId="23290" xr:uid="{00000000-0005-0000-0000-0000775B0000}"/>
    <cellStyle name="Normal 7 3 5 2 3" xfId="23291" xr:uid="{00000000-0005-0000-0000-0000785B0000}"/>
    <cellStyle name="Normal 7 3 5 3" xfId="23292" xr:uid="{00000000-0005-0000-0000-0000795B0000}"/>
    <cellStyle name="Normal 7 3 5 4" xfId="23293" xr:uid="{00000000-0005-0000-0000-00007A5B0000}"/>
    <cellStyle name="Normal 7 3 5 5" xfId="23294" xr:uid="{00000000-0005-0000-0000-00007B5B0000}"/>
    <cellStyle name="Normal 7 3 6" xfId="23295" xr:uid="{00000000-0005-0000-0000-00007C5B0000}"/>
    <cellStyle name="Normal 7 3 6 2" xfId="23296" xr:uid="{00000000-0005-0000-0000-00007D5B0000}"/>
    <cellStyle name="Normal 7 3 6 2 2" xfId="23297" xr:uid="{00000000-0005-0000-0000-00007E5B0000}"/>
    <cellStyle name="Normal 7 3 6 2 3" xfId="23298" xr:uid="{00000000-0005-0000-0000-00007F5B0000}"/>
    <cellStyle name="Normal 7 3 6 3" xfId="23299" xr:uid="{00000000-0005-0000-0000-0000805B0000}"/>
    <cellStyle name="Normal 7 3 6 4" xfId="23300" xr:uid="{00000000-0005-0000-0000-0000815B0000}"/>
    <cellStyle name="Normal 7 3 7" xfId="23301" xr:uid="{00000000-0005-0000-0000-0000825B0000}"/>
    <cellStyle name="Normal 7 3 7 2" xfId="23302" xr:uid="{00000000-0005-0000-0000-0000835B0000}"/>
    <cellStyle name="Normal 7 3 7 3" xfId="23303" xr:uid="{00000000-0005-0000-0000-0000845B0000}"/>
    <cellStyle name="Normal 7 3 8" xfId="23304" xr:uid="{00000000-0005-0000-0000-0000855B0000}"/>
    <cellStyle name="Normal 7 3 9" xfId="23305" xr:uid="{00000000-0005-0000-0000-0000865B0000}"/>
    <cellStyle name="Normal 7 4" xfId="23306" xr:uid="{00000000-0005-0000-0000-0000875B0000}"/>
    <cellStyle name="Normal 7 4 2" xfId="23307" xr:uid="{00000000-0005-0000-0000-0000885B0000}"/>
    <cellStyle name="Normal 7 4 2 2" xfId="23308" xr:uid="{00000000-0005-0000-0000-0000895B0000}"/>
    <cellStyle name="Normal 7 4 2 2 2" xfId="23309" xr:uid="{00000000-0005-0000-0000-00008A5B0000}"/>
    <cellStyle name="Normal 7 4 2 3" xfId="23310" xr:uid="{00000000-0005-0000-0000-00008B5B0000}"/>
    <cellStyle name="Normal 7 4 3" xfId="23311" xr:uid="{00000000-0005-0000-0000-00008C5B0000}"/>
    <cellStyle name="Normal 7 4 3 2" xfId="23312" xr:uid="{00000000-0005-0000-0000-00008D5B0000}"/>
    <cellStyle name="Normal 7 4 3 2 2" xfId="23313" xr:uid="{00000000-0005-0000-0000-00008E5B0000}"/>
    <cellStyle name="Normal 7 4 3 3" xfId="23314" xr:uid="{00000000-0005-0000-0000-00008F5B0000}"/>
    <cellStyle name="Normal 7 4 4" xfId="23315" xr:uid="{00000000-0005-0000-0000-0000905B0000}"/>
    <cellStyle name="Normal 7 4 4 2" xfId="23316" xr:uid="{00000000-0005-0000-0000-0000915B0000}"/>
    <cellStyle name="Normal 7 4 5" xfId="23317" xr:uid="{00000000-0005-0000-0000-0000925B0000}"/>
    <cellStyle name="Normal 7 4 6" xfId="44008" xr:uid="{00000000-0005-0000-0000-0000935B0000}"/>
    <cellStyle name="Normal 7 5" xfId="23318" xr:uid="{00000000-0005-0000-0000-0000945B0000}"/>
    <cellStyle name="Normal 7 5 2" xfId="23319" xr:uid="{00000000-0005-0000-0000-0000955B0000}"/>
    <cellStyle name="Normal 7 5 2 2" xfId="23320" xr:uid="{00000000-0005-0000-0000-0000965B0000}"/>
    <cellStyle name="Normal 7 5 2 2 2" xfId="23321" xr:uid="{00000000-0005-0000-0000-0000975B0000}"/>
    <cellStyle name="Normal 7 5 2 3" xfId="23322" xr:uid="{00000000-0005-0000-0000-0000985B0000}"/>
    <cellStyle name="Normal 7 5 3" xfId="23323" xr:uid="{00000000-0005-0000-0000-0000995B0000}"/>
    <cellStyle name="Normal 7 5 3 2" xfId="23324" xr:uid="{00000000-0005-0000-0000-00009A5B0000}"/>
    <cellStyle name="Normal 7 5 3 2 2" xfId="23325" xr:uid="{00000000-0005-0000-0000-00009B5B0000}"/>
    <cellStyle name="Normal 7 5 3 3" xfId="23326" xr:uid="{00000000-0005-0000-0000-00009C5B0000}"/>
    <cellStyle name="Normal 7 5 4" xfId="23327" xr:uid="{00000000-0005-0000-0000-00009D5B0000}"/>
    <cellStyle name="Normal 7 5 4 2" xfId="23328" xr:uid="{00000000-0005-0000-0000-00009E5B0000}"/>
    <cellStyle name="Normal 7 5 5" xfId="23329" xr:uid="{00000000-0005-0000-0000-00009F5B0000}"/>
    <cellStyle name="Normal 7 5 6" xfId="44009" xr:uid="{00000000-0005-0000-0000-0000A05B0000}"/>
    <cellStyle name="Normal 7 6" xfId="23330" xr:uid="{00000000-0005-0000-0000-0000A15B0000}"/>
    <cellStyle name="Normal 7 6 2" xfId="23331" xr:uid="{00000000-0005-0000-0000-0000A25B0000}"/>
    <cellStyle name="Normal 7 6 2 2" xfId="23332" xr:uid="{00000000-0005-0000-0000-0000A35B0000}"/>
    <cellStyle name="Normal 7 6 2 2 2" xfId="23333" xr:uid="{00000000-0005-0000-0000-0000A45B0000}"/>
    <cellStyle name="Normal 7 6 2 3" xfId="23334" xr:uid="{00000000-0005-0000-0000-0000A55B0000}"/>
    <cellStyle name="Normal 7 6 3" xfId="23335" xr:uid="{00000000-0005-0000-0000-0000A65B0000}"/>
    <cellStyle name="Normal 7 6 3 2" xfId="23336" xr:uid="{00000000-0005-0000-0000-0000A75B0000}"/>
    <cellStyle name="Normal 7 6 3 2 2" xfId="23337" xr:uid="{00000000-0005-0000-0000-0000A85B0000}"/>
    <cellStyle name="Normal 7 6 3 3" xfId="23338" xr:uid="{00000000-0005-0000-0000-0000A95B0000}"/>
    <cellStyle name="Normal 7 6 4" xfId="23339" xr:uid="{00000000-0005-0000-0000-0000AA5B0000}"/>
    <cellStyle name="Normal 7 6 4 2" xfId="23340" xr:uid="{00000000-0005-0000-0000-0000AB5B0000}"/>
    <cellStyle name="Normal 7 6 5" xfId="23341" xr:uid="{00000000-0005-0000-0000-0000AC5B0000}"/>
    <cellStyle name="Normal 7 6 6" xfId="44010" xr:uid="{00000000-0005-0000-0000-0000AD5B0000}"/>
    <cellStyle name="Normal 7 7" xfId="23342" xr:uid="{00000000-0005-0000-0000-0000AE5B0000}"/>
    <cellStyle name="Normal 7 7 2" xfId="23343" xr:uid="{00000000-0005-0000-0000-0000AF5B0000}"/>
    <cellStyle name="Normal 7 7 2 2" xfId="23344" xr:uid="{00000000-0005-0000-0000-0000B05B0000}"/>
    <cellStyle name="Normal 7 7 2 2 2" xfId="23345" xr:uid="{00000000-0005-0000-0000-0000B15B0000}"/>
    <cellStyle name="Normal 7 7 2 3" xfId="23346" xr:uid="{00000000-0005-0000-0000-0000B25B0000}"/>
    <cellStyle name="Normal 7 7 3" xfId="23347" xr:uid="{00000000-0005-0000-0000-0000B35B0000}"/>
    <cellStyle name="Normal 7 7 3 2" xfId="23348" xr:uid="{00000000-0005-0000-0000-0000B45B0000}"/>
    <cellStyle name="Normal 7 7 3 2 2" xfId="23349" xr:uid="{00000000-0005-0000-0000-0000B55B0000}"/>
    <cellStyle name="Normal 7 7 3 3" xfId="23350" xr:uid="{00000000-0005-0000-0000-0000B65B0000}"/>
    <cellStyle name="Normal 7 7 4" xfId="23351" xr:uid="{00000000-0005-0000-0000-0000B75B0000}"/>
    <cellStyle name="Normal 7 7 4 2" xfId="23352" xr:uid="{00000000-0005-0000-0000-0000B85B0000}"/>
    <cellStyle name="Normal 7 7 5" xfId="23353" xr:uid="{00000000-0005-0000-0000-0000B95B0000}"/>
    <cellStyle name="Normal 7 7 6" xfId="44011" xr:uid="{00000000-0005-0000-0000-0000BA5B0000}"/>
    <cellStyle name="Normal 7 8" xfId="23354" xr:uid="{00000000-0005-0000-0000-0000BB5B0000}"/>
    <cellStyle name="Normal 7 8 2" xfId="23355" xr:uid="{00000000-0005-0000-0000-0000BC5B0000}"/>
    <cellStyle name="Normal 7 8 2 2" xfId="23356" xr:uid="{00000000-0005-0000-0000-0000BD5B0000}"/>
    <cellStyle name="Normal 7 8 2 2 2" xfId="23357" xr:uid="{00000000-0005-0000-0000-0000BE5B0000}"/>
    <cellStyle name="Normal 7 8 2 3" xfId="23358" xr:uid="{00000000-0005-0000-0000-0000BF5B0000}"/>
    <cellStyle name="Normal 7 8 3" xfId="23359" xr:uid="{00000000-0005-0000-0000-0000C05B0000}"/>
    <cellStyle name="Normal 7 8 3 2" xfId="23360" xr:uid="{00000000-0005-0000-0000-0000C15B0000}"/>
    <cellStyle name="Normal 7 8 3 2 2" xfId="23361" xr:uid="{00000000-0005-0000-0000-0000C25B0000}"/>
    <cellStyle name="Normal 7 8 3 3" xfId="23362" xr:uid="{00000000-0005-0000-0000-0000C35B0000}"/>
    <cellStyle name="Normal 7 8 4" xfId="23363" xr:uid="{00000000-0005-0000-0000-0000C45B0000}"/>
    <cellStyle name="Normal 7 8 4 2" xfId="23364" xr:uid="{00000000-0005-0000-0000-0000C55B0000}"/>
    <cellStyle name="Normal 7 8 5" xfId="23365" xr:uid="{00000000-0005-0000-0000-0000C65B0000}"/>
    <cellStyle name="Normal 7 9" xfId="23366" xr:uid="{00000000-0005-0000-0000-0000C75B0000}"/>
    <cellStyle name="Normal 7 9 2" xfId="23367" xr:uid="{00000000-0005-0000-0000-0000C85B0000}"/>
    <cellStyle name="Normal 7 9 2 2" xfId="23368" xr:uid="{00000000-0005-0000-0000-0000C95B0000}"/>
    <cellStyle name="Normal 7 9 2 2 2" xfId="23369" xr:uid="{00000000-0005-0000-0000-0000CA5B0000}"/>
    <cellStyle name="Normal 7 9 2 3" xfId="23370" xr:uid="{00000000-0005-0000-0000-0000CB5B0000}"/>
    <cellStyle name="Normal 7 9 3" xfId="23371" xr:uid="{00000000-0005-0000-0000-0000CC5B0000}"/>
    <cellStyle name="Normal 7 9 3 2" xfId="23372" xr:uid="{00000000-0005-0000-0000-0000CD5B0000}"/>
    <cellStyle name="Normal 7 9 3 2 2" xfId="23373" xr:uid="{00000000-0005-0000-0000-0000CE5B0000}"/>
    <cellStyle name="Normal 7 9 3 3" xfId="23374" xr:uid="{00000000-0005-0000-0000-0000CF5B0000}"/>
    <cellStyle name="Normal 7 9 4" xfId="23375" xr:uid="{00000000-0005-0000-0000-0000D05B0000}"/>
    <cellStyle name="Normal 7 9 4 2" xfId="23376" xr:uid="{00000000-0005-0000-0000-0000D15B0000}"/>
    <cellStyle name="Normal 7 9 5" xfId="23377" xr:uid="{00000000-0005-0000-0000-0000D25B0000}"/>
    <cellStyle name="Normal 70" xfId="23378" xr:uid="{00000000-0005-0000-0000-0000D35B0000}"/>
    <cellStyle name="Normal 70 10" xfId="23379" xr:uid="{00000000-0005-0000-0000-0000D45B0000}"/>
    <cellStyle name="Normal 70 11" xfId="23380" xr:uid="{00000000-0005-0000-0000-0000D55B0000}"/>
    <cellStyle name="Normal 70 2" xfId="23381" xr:uid="{00000000-0005-0000-0000-0000D65B0000}"/>
    <cellStyle name="Normal 70 2 2" xfId="23382" xr:uid="{00000000-0005-0000-0000-0000D75B0000}"/>
    <cellStyle name="Normal 70 2 2 2" xfId="23383" xr:uid="{00000000-0005-0000-0000-0000D85B0000}"/>
    <cellStyle name="Normal 70 2 2 2 2" xfId="23384" xr:uid="{00000000-0005-0000-0000-0000D95B0000}"/>
    <cellStyle name="Normal 70 2 2 2 2 2" xfId="23385" xr:uid="{00000000-0005-0000-0000-0000DA5B0000}"/>
    <cellStyle name="Normal 70 2 2 2 2 3" xfId="23386" xr:uid="{00000000-0005-0000-0000-0000DB5B0000}"/>
    <cellStyle name="Normal 70 2 2 2 3" xfId="23387" xr:uid="{00000000-0005-0000-0000-0000DC5B0000}"/>
    <cellStyle name="Normal 70 2 2 2 4" xfId="23388" xr:uid="{00000000-0005-0000-0000-0000DD5B0000}"/>
    <cellStyle name="Normal 70 2 2 3" xfId="23389" xr:uid="{00000000-0005-0000-0000-0000DE5B0000}"/>
    <cellStyle name="Normal 70 2 2 3 2" xfId="23390" xr:uid="{00000000-0005-0000-0000-0000DF5B0000}"/>
    <cellStyle name="Normal 70 2 2 3 2 2" xfId="23391" xr:uid="{00000000-0005-0000-0000-0000E05B0000}"/>
    <cellStyle name="Normal 70 2 2 3 2 3" xfId="23392" xr:uid="{00000000-0005-0000-0000-0000E15B0000}"/>
    <cellStyle name="Normal 70 2 2 3 3" xfId="23393" xr:uid="{00000000-0005-0000-0000-0000E25B0000}"/>
    <cellStyle name="Normal 70 2 2 3 4" xfId="23394" xr:uid="{00000000-0005-0000-0000-0000E35B0000}"/>
    <cellStyle name="Normal 70 2 2 4" xfId="23395" xr:uid="{00000000-0005-0000-0000-0000E45B0000}"/>
    <cellStyle name="Normal 70 2 2 4 2" xfId="23396" xr:uid="{00000000-0005-0000-0000-0000E55B0000}"/>
    <cellStyle name="Normal 70 2 2 4 2 2" xfId="23397" xr:uid="{00000000-0005-0000-0000-0000E65B0000}"/>
    <cellStyle name="Normal 70 2 2 4 2 3" xfId="23398" xr:uid="{00000000-0005-0000-0000-0000E75B0000}"/>
    <cellStyle name="Normal 70 2 2 4 3" xfId="23399" xr:uid="{00000000-0005-0000-0000-0000E85B0000}"/>
    <cellStyle name="Normal 70 2 2 4 4" xfId="23400" xr:uid="{00000000-0005-0000-0000-0000E95B0000}"/>
    <cellStyle name="Normal 70 2 2 5" xfId="23401" xr:uid="{00000000-0005-0000-0000-0000EA5B0000}"/>
    <cellStyle name="Normal 70 2 2 5 2" xfId="23402" xr:uid="{00000000-0005-0000-0000-0000EB5B0000}"/>
    <cellStyle name="Normal 70 2 2 5 3" xfId="23403" xr:uid="{00000000-0005-0000-0000-0000EC5B0000}"/>
    <cellStyle name="Normal 70 2 2 6" xfId="23404" xr:uid="{00000000-0005-0000-0000-0000ED5B0000}"/>
    <cellStyle name="Normal 70 2 2 7" xfId="23405" xr:uid="{00000000-0005-0000-0000-0000EE5B0000}"/>
    <cellStyle name="Normal 70 2 3" xfId="23406" xr:uid="{00000000-0005-0000-0000-0000EF5B0000}"/>
    <cellStyle name="Normal 70 2 3 2" xfId="23407" xr:uid="{00000000-0005-0000-0000-0000F05B0000}"/>
    <cellStyle name="Normal 70 2 3 2 2" xfId="23408" xr:uid="{00000000-0005-0000-0000-0000F15B0000}"/>
    <cellStyle name="Normal 70 2 3 2 3" xfId="23409" xr:uid="{00000000-0005-0000-0000-0000F25B0000}"/>
    <cellStyle name="Normal 70 2 3 3" xfId="23410" xr:uid="{00000000-0005-0000-0000-0000F35B0000}"/>
    <cellStyle name="Normal 70 2 3 4" xfId="23411" xr:uid="{00000000-0005-0000-0000-0000F45B0000}"/>
    <cellStyle name="Normal 70 2 4" xfId="23412" xr:uid="{00000000-0005-0000-0000-0000F55B0000}"/>
    <cellStyle name="Normal 70 2 4 2" xfId="23413" xr:uid="{00000000-0005-0000-0000-0000F65B0000}"/>
    <cellStyle name="Normal 70 2 4 2 2" xfId="23414" xr:uid="{00000000-0005-0000-0000-0000F75B0000}"/>
    <cellStyle name="Normal 70 2 4 2 3" xfId="23415" xr:uid="{00000000-0005-0000-0000-0000F85B0000}"/>
    <cellStyle name="Normal 70 2 4 3" xfId="23416" xr:uid="{00000000-0005-0000-0000-0000F95B0000}"/>
    <cellStyle name="Normal 70 2 4 4" xfId="23417" xr:uid="{00000000-0005-0000-0000-0000FA5B0000}"/>
    <cellStyle name="Normal 70 2 5" xfId="23418" xr:uid="{00000000-0005-0000-0000-0000FB5B0000}"/>
    <cellStyle name="Normal 70 2 5 2" xfId="23419" xr:uid="{00000000-0005-0000-0000-0000FC5B0000}"/>
    <cellStyle name="Normal 70 2 5 2 2" xfId="23420" xr:uid="{00000000-0005-0000-0000-0000FD5B0000}"/>
    <cellStyle name="Normal 70 2 5 2 3" xfId="23421" xr:uid="{00000000-0005-0000-0000-0000FE5B0000}"/>
    <cellStyle name="Normal 70 2 5 3" xfId="23422" xr:uid="{00000000-0005-0000-0000-0000FF5B0000}"/>
    <cellStyle name="Normal 70 2 5 4" xfId="23423" xr:uid="{00000000-0005-0000-0000-0000005C0000}"/>
    <cellStyle name="Normal 70 2 6" xfId="23424" xr:uid="{00000000-0005-0000-0000-0000015C0000}"/>
    <cellStyle name="Normal 70 2 6 2" xfId="23425" xr:uid="{00000000-0005-0000-0000-0000025C0000}"/>
    <cellStyle name="Normal 70 2 6 3" xfId="23426" xr:uid="{00000000-0005-0000-0000-0000035C0000}"/>
    <cellStyle name="Normal 70 2 7" xfId="23427" xr:uid="{00000000-0005-0000-0000-0000045C0000}"/>
    <cellStyle name="Normal 70 2 8" xfId="23428" xr:uid="{00000000-0005-0000-0000-0000055C0000}"/>
    <cellStyle name="Normal 70 2 9" xfId="23429" xr:uid="{00000000-0005-0000-0000-0000065C0000}"/>
    <cellStyle name="Normal 70 3" xfId="23430" xr:uid="{00000000-0005-0000-0000-0000075C0000}"/>
    <cellStyle name="Normal 70 3 2" xfId="23431" xr:uid="{00000000-0005-0000-0000-0000085C0000}"/>
    <cellStyle name="Normal 70 3 2 2" xfId="23432" xr:uid="{00000000-0005-0000-0000-0000095C0000}"/>
    <cellStyle name="Normal 70 3 2 2 2" xfId="23433" xr:uid="{00000000-0005-0000-0000-00000A5C0000}"/>
    <cellStyle name="Normal 70 3 2 2 3" xfId="23434" xr:uid="{00000000-0005-0000-0000-00000B5C0000}"/>
    <cellStyle name="Normal 70 3 2 3" xfId="23435" xr:uid="{00000000-0005-0000-0000-00000C5C0000}"/>
    <cellStyle name="Normal 70 3 2 4" xfId="23436" xr:uid="{00000000-0005-0000-0000-00000D5C0000}"/>
    <cellStyle name="Normal 70 3 3" xfId="23437" xr:uid="{00000000-0005-0000-0000-00000E5C0000}"/>
    <cellStyle name="Normal 70 3 3 2" xfId="23438" xr:uid="{00000000-0005-0000-0000-00000F5C0000}"/>
    <cellStyle name="Normal 70 3 3 2 2" xfId="23439" xr:uid="{00000000-0005-0000-0000-0000105C0000}"/>
    <cellStyle name="Normal 70 3 3 2 3" xfId="23440" xr:uid="{00000000-0005-0000-0000-0000115C0000}"/>
    <cellStyle name="Normal 70 3 3 3" xfId="23441" xr:uid="{00000000-0005-0000-0000-0000125C0000}"/>
    <cellStyle name="Normal 70 3 3 4" xfId="23442" xr:uid="{00000000-0005-0000-0000-0000135C0000}"/>
    <cellStyle name="Normal 70 3 4" xfId="23443" xr:uid="{00000000-0005-0000-0000-0000145C0000}"/>
    <cellStyle name="Normal 70 3 4 2" xfId="23444" xr:uid="{00000000-0005-0000-0000-0000155C0000}"/>
    <cellStyle name="Normal 70 3 4 2 2" xfId="23445" xr:uid="{00000000-0005-0000-0000-0000165C0000}"/>
    <cellStyle name="Normal 70 3 4 2 3" xfId="23446" xr:uid="{00000000-0005-0000-0000-0000175C0000}"/>
    <cellStyle name="Normal 70 3 4 3" xfId="23447" xr:uid="{00000000-0005-0000-0000-0000185C0000}"/>
    <cellStyle name="Normal 70 3 4 4" xfId="23448" xr:uid="{00000000-0005-0000-0000-0000195C0000}"/>
    <cellStyle name="Normal 70 3 5" xfId="23449" xr:uid="{00000000-0005-0000-0000-00001A5C0000}"/>
    <cellStyle name="Normal 70 3 5 2" xfId="23450" xr:uid="{00000000-0005-0000-0000-00001B5C0000}"/>
    <cellStyle name="Normal 70 3 5 3" xfId="23451" xr:uid="{00000000-0005-0000-0000-00001C5C0000}"/>
    <cellStyle name="Normal 70 3 6" xfId="23452" xr:uid="{00000000-0005-0000-0000-00001D5C0000}"/>
    <cellStyle name="Normal 70 3 7" xfId="23453" xr:uid="{00000000-0005-0000-0000-00001E5C0000}"/>
    <cellStyle name="Normal 70 4" xfId="23454" xr:uid="{00000000-0005-0000-0000-00001F5C0000}"/>
    <cellStyle name="Normal 70 5" xfId="23455" xr:uid="{00000000-0005-0000-0000-0000205C0000}"/>
    <cellStyle name="Normal 70 5 2" xfId="23456" xr:uid="{00000000-0005-0000-0000-0000215C0000}"/>
    <cellStyle name="Normal 70 5 2 2" xfId="23457" xr:uid="{00000000-0005-0000-0000-0000225C0000}"/>
    <cellStyle name="Normal 70 5 2 3" xfId="23458" xr:uid="{00000000-0005-0000-0000-0000235C0000}"/>
    <cellStyle name="Normal 70 5 3" xfId="23459" xr:uid="{00000000-0005-0000-0000-0000245C0000}"/>
    <cellStyle name="Normal 70 5 4" xfId="23460" xr:uid="{00000000-0005-0000-0000-0000255C0000}"/>
    <cellStyle name="Normal 70 6" xfId="23461" xr:uid="{00000000-0005-0000-0000-0000265C0000}"/>
    <cellStyle name="Normal 70 6 2" xfId="23462" xr:uid="{00000000-0005-0000-0000-0000275C0000}"/>
    <cellStyle name="Normal 70 6 2 2" xfId="23463" xr:uid="{00000000-0005-0000-0000-0000285C0000}"/>
    <cellStyle name="Normal 70 6 2 3" xfId="23464" xr:uid="{00000000-0005-0000-0000-0000295C0000}"/>
    <cellStyle name="Normal 70 6 3" xfId="23465" xr:uid="{00000000-0005-0000-0000-00002A5C0000}"/>
    <cellStyle name="Normal 70 6 4" xfId="23466" xr:uid="{00000000-0005-0000-0000-00002B5C0000}"/>
    <cellStyle name="Normal 70 7" xfId="23467" xr:uid="{00000000-0005-0000-0000-00002C5C0000}"/>
    <cellStyle name="Normal 70 7 2" xfId="23468" xr:uid="{00000000-0005-0000-0000-00002D5C0000}"/>
    <cellStyle name="Normal 70 7 2 2" xfId="23469" xr:uid="{00000000-0005-0000-0000-00002E5C0000}"/>
    <cellStyle name="Normal 70 7 2 3" xfId="23470" xr:uid="{00000000-0005-0000-0000-00002F5C0000}"/>
    <cellStyle name="Normal 70 7 3" xfId="23471" xr:uid="{00000000-0005-0000-0000-0000305C0000}"/>
    <cellStyle name="Normal 70 7 4" xfId="23472" xr:uid="{00000000-0005-0000-0000-0000315C0000}"/>
    <cellStyle name="Normal 70 8" xfId="23473" xr:uid="{00000000-0005-0000-0000-0000325C0000}"/>
    <cellStyle name="Normal 70 8 2" xfId="23474" xr:uid="{00000000-0005-0000-0000-0000335C0000}"/>
    <cellStyle name="Normal 70 8 3" xfId="23475" xr:uid="{00000000-0005-0000-0000-0000345C0000}"/>
    <cellStyle name="Normal 70 9" xfId="23476" xr:uid="{00000000-0005-0000-0000-0000355C0000}"/>
    <cellStyle name="Normal 71" xfId="23477" xr:uid="{00000000-0005-0000-0000-0000365C0000}"/>
    <cellStyle name="Normal 71 10" xfId="23478" xr:uid="{00000000-0005-0000-0000-0000375C0000}"/>
    <cellStyle name="Normal 71 11" xfId="23479" xr:uid="{00000000-0005-0000-0000-0000385C0000}"/>
    <cellStyle name="Normal 71 2" xfId="23480" xr:uid="{00000000-0005-0000-0000-0000395C0000}"/>
    <cellStyle name="Normal 71 2 2" xfId="23481" xr:uid="{00000000-0005-0000-0000-00003A5C0000}"/>
    <cellStyle name="Normal 71 2 2 2" xfId="23482" xr:uid="{00000000-0005-0000-0000-00003B5C0000}"/>
    <cellStyle name="Normal 71 2 2 2 2" xfId="23483" xr:uid="{00000000-0005-0000-0000-00003C5C0000}"/>
    <cellStyle name="Normal 71 2 2 2 2 2" xfId="23484" xr:uid="{00000000-0005-0000-0000-00003D5C0000}"/>
    <cellStyle name="Normal 71 2 2 2 2 3" xfId="23485" xr:uid="{00000000-0005-0000-0000-00003E5C0000}"/>
    <cellStyle name="Normal 71 2 2 2 3" xfId="23486" xr:uid="{00000000-0005-0000-0000-00003F5C0000}"/>
    <cellStyle name="Normal 71 2 2 2 4" xfId="23487" xr:uid="{00000000-0005-0000-0000-0000405C0000}"/>
    <cellStyle name="Normal 71 2 2 3" xfId="23488" xr:uid="{00000000-0005-0000-0000-0000415C0000}"/>
    <cellStyle name="Normal 71 2 2 3 2" xfId="23489" xr:uid="{00000000-0005-0000-0000-0000425C0000}"/>
    <cellStyle name="Normal 71 2 2 3 2 2" xfId="23490" xr:uid="{00000000-0005-0000-0000-0000435C0000}"/>
    <cellStyle name="Normal 71 2 2 3 2 3" xfId="23491" xr:uid="{00000000-0005-0000-0000-0000445C0000}"/>
    <cellStyle name="Normal 71 2 2 3 3" xfId="23492" xr:uid="{00000000-0005-0000-0000-0000455C0000}"/>
    <cellStyle name="Normal 71 2 2 3 4" xfId="23493" xr:uid="{00000000-0005-0000-0000-0000465C0000}"/>
    <cellStyle name="Normal 71 2 2 4" xfId="23494" xr:uid="{00000000-0005-0000-0000-0000475C0000}"/>
    <cellStyle name="Normal 71 2 2 4 2" xfId="23495" xr:uid="{00000000-0005-0000-0000-0000485C0000}"/>
    <cellStyle name="Normal 71 2 2 4 2 2" xfId="23496" xr:uid="{00000000-0005-0000-0000-0000495C0000}"/>
    <cellStyle name="Normal 71 2 2 4 2 3" xfId="23497" xr:uid="{00000000-0005-0000-0000-00004A5C0000}"/>
    <cellStyle name="Normal 71 2 2 4 3" xfId="23498" xr:uid="{00000000-0005-0000-0000-00004B5C0000}"/>
    <cellStyle name="Normal 71 2 2 4 4" xfId="23499" xr:uid="{00000000-0005-0000-0000-00004C5C0000}"/>
    <cellStyle name="Normal 71 2 2 5" xfId="23500" xr:uid="{00000000-0005-0000-0000-00004D5C0000}"/>
    <cellStyle name="Normal 71 2 2 5 2" xfId="23501" xr:uid="{00000000-0005-0000-0000-00004E5C0000}"/>
    <cellStyle name="Normal 71 2 2 5 3" xfId="23502" xr:uid="{00000000-0005-0000-0000-00004F5C0000}"/>
    <cellStyle name="Normal 71 2 2 6" xfId="23503" xr:uid="{00000000-0005-0000-0000-0000505C0000}"/>
    <cellStyle name="Normal 71 2 2 7" xfId="23504" xr:uid="{00000000-0005-0000-0000-0000515C0000}"/>
    <cellStyle name="Normal 71 2 3" xfId="23505" xr:uid="{00000000-0005-0000-0000-0000525C0000}"/>
    <cellStyle name="Normal 71 2 3 2" xfId="23506" xr:uid="{00000000-0005-0000-0000-0000535C0000}"/>
    <cellStyle name="Normal 71 2 3 2 2" xfId="23507" xr:uid="{00000000-0005-0000-0000-0000545C0000}"/>
    <cellStyle name="Normal 71 2 3 2 3" xfId="23508" xr:uid="{00000000-0005-0000-0000-0000555C0000}"/>
    <cellStyle name="Normal 71 2 3 3" xfId="23509" xr:uid="{00000000-0005-0000-0000-0000565C0000}"/>
    <cellStyle name="Normal 71 2 3 4" xfId="23510" xr:uid="{00000000-0005-0000-0000-0000575C0000}"/>
    <cellStyle name="Normal 71 2 4" xfId="23511" xr:uid="{00000000-0005-0000-0000-0000585C0000}"/>
    <cellStyle name="Normal 71 2 4 2" xfId="23512" xr:uid="{00000000-0005-0000-0000-0000595C0000}"/>
    <cellStyle name="Normal 71 2 4 2 2" xfId="23513" xr:uid="{00000000-0005-0000-0000-00005A5C0000}"/>
    <cellStyle name="Normal 71 2 4 2 3" xfId="23514" xr:uid="{00000000-0005-0000-0000-00005B5C0000}"/>
    <cellStyle name="Normal 71 2 4 3" xfId="23515" xr:uid="{00000000-0005-0000-0000-00005C5C0000}"/>
    <cellStyle name="Normal 71 2 4 4" xfId="23516" xr:uid="{00000000-0005-0000-0000-00005D5C0000}"/>
    <cellStyle name="Normal 71 2 5" xfId="23517" xr:uid="{00000000-0005-0000-0000-00005E5C0000}"/>
    <cellStyle name="Normal 71 2 5 2" xfId="23518" xr:uid="{00000000-0005-0000-0000-00005F5C0000}"/>
    <cellStyle name="Normal 71 2 5 2 2" xfId="23519" xr:uid="{00000000-0005-0000-0000-0000605C0000}"/>
    <cellStyle name="Normal 71 2 5 2 3" xfId="23520" xr:uid="{00000000-0005-0000-0000-0000615C0000}"/>
    <cellStyle name="Normal 71 2 5 3" xfId="23521" xr:uid="{00000000-0005-0000-0000-0000625C0000}"/>
    <cellStyle name="Normal 71 2 5 4" xfId="23522" xr:uid="{00000000-0005-0000-0000-0000635C0000}"/>
    <cellStyle name="Normal 71 2 6" xfId="23523" xr:uid="{00000000-0005-0000-0000-0000645C0000}"/>
    <cellStyle name="Normal 71 2 6 2" xfId="23524" xr:uid="{00000000-0005-0000-0000-0000655C0000}"/>
    <cellStyle name="Normal 71 2 6 3" xfId="23525" xr:uid="{00000000-0005-0000-0000-0000665C0000}"/>
    <cellStyle name="Normal 71 2 7" xfId="23526" xr:uid="{00000000-0005-0000-0000-0000675C0000}"/>
    <cellStyle name="Normal 71 2 8" xfId="23527" xr:uid="{00000000-0005-0000-0000-0000685C0000}"/>
    <cellStyle name="Normal 71 2 9" xfId="23528" xr:uid="{00000000-0005-0000-0000-0000695C0000}"/>
    <cellStyle name="Normal 71 3" xfId="23529" xr:uid="{00000000-0005-0000-0000-00006A5C0000}"/>
    <cellStyle name="Normal 71 3 2" xfId="23530" xr:uid="{00000000-0005-0000-0000-00006B5C0000}"/>
    <cellStyle name="Normal 71 3 2 2" xfId="23531" xr:uid="{00000000-0005-0000-0000-00006C5C0000}"/>
    <cellStyle name="Normal 71 3 2 2 2" xfId="23532" xr:uid="{00000000-0005-0000-0000-00006D5C0000}"/>
    <cellStyle name="Normal 71 3 2 2 3" xfId="23533" xr:uid="{00000000-0005-0000-0000-00006E5C0000}"/>
    <cellStyle name="Normal 71 3 2 3" xfId="23534" xr:uid="{00000000-0005-0000-0000-00006F5C0000}"/>
    <cellStyle name="Normal 71 3 2 4" xfId="23535" xr:uid="{00000000-0005-0000-0000-0000705C0000}"/>
    <cellStyle name="Normal 71 3 3" xfId="23536" xr:uid="{00000000-0005-0000-0000-0000715C0000}"/>
    <cellStyle name="Normal 71 3 3 2" xfId="23537" xr:uid="{00000000-0005-0000-0000-0000725C0000}"/>
    <cellStyle name="Normal 71 3 3 2 2" xfId="23538" xr:uid="{00000000-0005-0000-0000-0000735C0000}"/>
    <cellStyle name="Normal 71 3 3 2 3" xfId="23539" xr:uid="{00000000-0005-0000-0000-0000745C0000}"/>
    <cellStyle name="Normal 71 3 3 3" xfId="23540" xr:uid="{00000000-0005-0000-0000-0000755C0000}"/>
    <cellStyle name="Normal 71 3 3 4" xfId="23541" xr:uid="{00000000-0005-0000-0000-0000765C0000}"/>
    <cellStyle name="Normal 71 3 4" xfId="23542" xr:uid="{00000000-0005-0000-0000-0000775C0000}"/>
    <cellStyle name="Normal 71 3 4 2" xfId="23543" xr:uid="{00000000-0005-0000-0000-0000785C0000}"/>
    <cellStyle name="Normal 71 3 4 2 2" xfId="23544" xr:uid="{00000000-0005-0000-0000-0000795C0000}"/>
    <cellStyle name="Normal 71 3 4 2 3" xfId="23545" xr:uid="{00000000-0005-0000-0000-00007A5C0000}"/>
    <cellStyle name="Normal 71 3 4 3" xfId="23546" xr:uid="{00000000-0005-0000-0000-00007B5C0000}"/>
    <cellStyle name="Normal 71 3 4 4" xfId="23547" xr:uid="{00000000-0005-0000-0000-00007C5C0000}"/>
    <cellStyle name="Normal 71 3 5" xfId="23548" xr:uid="{00000000-0005-0000-0000-00007D5C0000}"/>
    <cellStyle name="Normal 71 3 5 2" xfId="23549" xr:uid="{00000000-0005-0000-0000-00007E5C0000}"/>
    <cellStyle name="Normal 71 3 5 3" xfId="23550" xr:uid="{00000000-0005-0000-0000-00007F5C0000}"/>
    <cellStyle name="Normal 71 3 6" xfId="23551" xr:uid="{00000000-0005-0000-0000-0000805C0000}"/>
    <cellStyle name="Normal 71 3 7" xfId="23552" xr:uid="{00000000-0005-0000-0000-0000815C0000}"/>
    <cellStyle name="Normal 71 4" xfId="23553" xr:uid="{00000000-0005-0000-0000-0000825C0000}"/>
    <cellStyle name="Normal 71 5" xfId="23554" xr:uid="{00000000-0005-0000-0000-0000835C0000}"/>
    <cellStyle name="Normal 71 5 2" xfId="23555" xr:uid="{00000000-0005-0000-0000-0000845C0000}"/>
    <cellStyle name="Normal 71 5 2 2" xfId="23556" xr:uid="{00000000-0005-0000-0000-0000855C0000}"/>
    <cellStyle name="Normal 71 5 2 3" xfId="23557" xr:uid="{00000000-0005-0000-0000-0000865C0000}"/>
    <cellStyle name="Normal 71 5 3" xfId="23558" xr:uid="{00000000-0005-0000-0000-0000875C0000}"/>
    <cellStyle name="Normal 71 5 4" xfId="23559" xr:uid="{00000000-0005-0000-0000-0000885C0000}"/>
    <cellStyle name="Normal 71 6" xfId="23560" xr:uid="{00000000-0005-0000-0000-0000895C0000}"/>
    <cellStyle name="Normal 71 6 2" xfId="23561" xr:uid="{00000000-0005-0000-0000-00008A5C0000}"/>
    <cellStyle name="Normal 71 6 2 2" xfId="23562" xr:uid="{00000000-0005-0000-0000-00008B5C0000}"/>
    <cellStyle name="Normal 71 6 2 3" xfId="23563" xr:uid="{00000000-0005-0000-0000-00008C5C0000}"/>
    <cellStyle name="Normal 71 6 3" xfId="23564" xr:uid="{00000000-0005-0000-0000-00008D5C0000}"/>
    <cellStyle name="Normal 71 6 4" xfId="23565" xr:uid="{00000000-0005-0000-0000-00008E5C0000}"/>
    <cellStyle name="Normal 71 7" xfId="23566" xr:uid="{00000000-0005-0000-0000-00008F5C0000}"/>
    <cellStyle name="Normal 71 7 2" xfId="23567" xr:uid="{00000000-0005-0000-0000-0000905C0000}"/>
    <cellStyle name="Normal 71 7 2 2" xfId="23568" xr:uid="{00000000-0005-0000-0000-0000915C0000}"/>
    <cellStyle name="Normal 71 7 2 3" xfId="23569" xr:uid="{00000000-0005-0000-0000-0000925C0000}"/>
    <cellStyle name="Normal 71 7 3" xfId="23570" xr:uid="{00000000-0005-0000-0000-0000935C0000}"/>
    <cellStyle name="Normal 71 7 4" xfId="23571" xr:uid="{00000000-0005-0000-0000-0000945C0000}"/>
    <cellStyle name="Normal 71 8" xfId="23572" xr:uid="{00000000-0005-0000-0000-0000955C0000}"/>
    <cellStyle name="Normal 71 8 2" xfId="23573" xr:uid="{00000000-0005-0000-0000-0000965C0000}"/>
    <cellStyle name="Normal 71 8 3" xfId="23574" xr:uid="{00000000-0005-0000-0000-0000975C0000}"/>
    <cellStyle name="Normal 71 9" xfId="23575" xr:uid="{00000000-0005-0000-0000-0000985C0000}"/>
    <cellStyle name="Normal 72" xfId="23576" xr:uid="{00000000-0005-0000-0000-0000995C0000}"/>
    <cellStyle name="Normal 72 10" xfId="23577" xr:uid="{00000000-0005-0000-0000-00009A5C0000}"/>
    <cellStyle name="Normal 72 11" xfId="23578" xr:uid="{00000000-0005-0000-0000-00009B5C0000}"/>
    <cellStyle name="Normal 72 2" xfId="23579" xr:uid="{00000000-0005-0000-0000-00009C5C0000}"/>
    <cellStyle name="Normal 72 2 2" xfId="23580" xr:uid="{00000000-0005-0000-0000-00009D5C0000}"/>
    <cellStyle name="Normal 72 2 2 2" xfId="23581" xr:uid="{00000000-0005-0000-0000-00009E5C0000}"/>
    <cellStyle name="Normal 72 2 2 2 2" xfId="23582" xr:uid="{00000000-0005-0000-0000-00009F5C0000}"/>
    <cellStyle name="Normal 72 2 2 2 2 2" xfId="23583" xr:uid="{00000000-0005-0000-0000-0000A05C0000}"/>
    <cellStyle name="Normal 72 2 2 2 2 3" xfId="23584" xr:uid="{00000000-0005-0000-0000-0000A15C0000}"/>
    <cellStyle name="Normal 72 2 2 2 3" xfId="23585" xr:uid="{00000000-0005-0000-0000-0000A25C0000}"/>
    <cellStyle name="Normal 72 2 2 2 4" xfId="23586" xr:uid="{00000000-0005-0000-0000-0000A35C0000}"/>
    <cellStyle name="Normal 72 2 2 3" xfId="23587" xr:uid="{00000000-0005-0000-0000-0000A45C0000}"/>
    <cellStyle name="Normal 72 2 2 3 2" xfId="23588" xr:uid="{00000000-0005-0000-0000-0000A55C0000}"/>
    <cellStyle name="Normal 72 2 2 3 2 2" xfId="23589" xr:uid="{00000000-0005-0000-0000-0000A65C0000}"/>
    <cellStyle name="Normal 72 2 2 3 2 3" xfId="23590" xr:uid="{00000000-0005-0000-0000-0000A75C0000}"/>
    <cellStyle name="Normal 72 2 2 3 3" xfId="23591" xr:uid="{00000000-0005-0000-0000-0000A85C0000}"/>
    <cellStyle name="Normal 72 2 2 3 4" xfId="23592" xr:uid="{00000000-0005-0000-0000-0000A95C0000}"/>
    <cellStyle name="Normal 72 2 2 4" xfId="23593" xr:uid="{00000000-0005-0000-0000-0000AA5C0000}"/>
    <cellStyle name="Normal 72 2 2 4 2" xfId="23594" xr:uid="{00000000-0005-0000-0000-0000AB5C0000}"/>
    <cellStyle name="Normal 72 2 2 4 2 2" xfId="23595" xr:uid="{00000000-0005-0000-0000-0000AC5C0000}"/>
    <cellStyle name="Normal 72 2 2 4 2 3" xfId="23596" xr:uid="{00000000-0005-0000-0000-0000AD5C0000}"/>
    <cellStyle name="Normal 72 2 2 4 3" xfId="23597" xr:uid="{00000000-0005-0000-0000-0000AE5C0000}"/>
    <cellStyle name="Normal 72 2 2 4 4" xfId="23598" xr:uid="{00000000-0005-0000-0000-0000AF5C0000}"/>
    <cellStyle name="Normal 72 2 2 5" xfId="23599" xr:uid="{00000000-0005-0000-0000-0000B05C0000}"/>
    <cellStyle name="Normal 72 2 2 5 2" xfId="23600" xr:uid="{00000000-0005-0000-0000-0000B15C0000}"/>
    <cellStyle name="Normal 72 2 2 5 3" xfId="23601" xr:uid="{00000000-0005-0000-0000-0000B25C0000}"/>
    <cellStyle name="Normal 72 2 2 6" xfId="23602" xr:uid="{00000000-0005-0000-0000-0000B35C0000}"/>
    <cellStyle name="Normal 72 2 2 7" xfId="23603" xr:uid="{00000000-0005-0000-0000-0000B45C0000}"/>
    <cellStyle name="Normal 72 2 3" xfId="23604" xr:uid="{00000000-0005-0000-0000-0000B55C0000}"/>
    <cellStyle name="Normal 72 2 3 2" xfId="23605" xr:uid="{00000000-0005-0000-0000-0000B65C0000}"/>
    <cellStyle name="Normal 72 2 3 2 2" xfId="23606" xr:uid="{00000000-0005-0000-0000-0000B75C0000}"/>
    <cellStyle name="Normal 72 2 3 2 3" xfId="23607" xr:uid="{00000000-0005-0000-0000-0000B85C0000}"/>
    <cellStyle name="Normal 72 2 3 3" xfId="23608" xr:uid="{00000000-0005-0000-0000-0000B95C0000}"/>
    <cellStyle name="Normal 72 2 3 4" xfId="23609" xr:uid="{00000000-0005-0000-0000-0000BA5C0000}"/>
    <cellStyle name="Normal 72 2 4" xfId="23610" xr:uid="{00000000-0005-0000-0000-0000BB5C0000}"/>
    <cellStyle name="Normal 72 2 4 2" xfId="23611" xr:uid="{00000000-0005-0000-0000-0000BC5C0000}"/>
    <cellStyle name="Normal 72 2 4 2 2" xfId="23612" xr:uid="{00000000-0005-0000-0000-0000BD5C0000}"/>
    <cellStyle name="Normal 72 2 4 2 3" xfId="23613" xr:uid="{00000000-0005-0000-0000-0000BE5C0000}"/>
    <cellStyle name="Normal 72 2 4 3" xfId="23614" xr:uid="{00000000-0005-0000-0000-0000BF5C0000}"/>
    <cellStyle name="Normal 72 2 4 4" xfId="23615" xr:uid="{00000000-0005-0000-0000-0000C05C0000}"/>
    <cellStyle name="Normal 72 2 5" xfId="23616" xr:uid="{00000000-0005-0000-0000-0000C15C0000}"/>
    <cellStyle name="Normal 72 2 5 2" xfId="23617" xr:uid="{00000000-0005-0000-0000-0000C25C0000}"/>
    <cellStyle name="Normal 72 2 5 2 2" xfId="23618" xr:uid="{00000000-0005-0000-0000-0000C35C0000}"/>
    <cellStyle name="Normal 72 2 5 2 3" xfId="23619" xr:uid="{00000000-0005-0000-0000-0000C45C0000}"/>
    <cellStyle name="Normal 72 2 5 3" xfId="23620" xr:uid="{00000000-0005-0000-0000-0000C55C0000}"/>
    <cellStyle name="Normal 72 2 5 4" xfId="23621" xr:uid="{00000000-0005-0000-0000-0000C65C0000}"/>
    <cellStyle name="Normal 72 2 6" xfId="23622" xr:uid="{00000000-0005-0000-0000-0000C75C0000}"/>
    <cellStyle name="Normal 72 2 6 2" xfId="23623" xr:uid="{00000000-0005-0000-0000-0000C85C0000}"/>
    <cellStyle name="Normal 72 2 6 3" xfId="23624" xr:uid="{00000000-0005-0000-0000-0000C95C0000}"/>
    <cellStyle name="Normal 72 2 7" xfId="23625" xr:uid="{00000000-0005-0000-0000-0000CA5C0000}"/>
    <cellStyle name="Normal 72 2 8" xfId="23626" xr:uid="{00000000-0005-0000-0000-0000CB5C0000}"/>
    <cellStyle name="Normal 72 2 9" xfId="23627" xr:uid="{00000000-0005-0000-0000-0000CC5C0000}"/>
    <cellStyle name="Normal 72 3" xfId="23628" xr:uid="{00000000-0005-0000-0000-0000CD5C0000}"/>
    <cellStyle name="Normal 72 3 2" xfId="23629" xr:uid="{00000000-0005-0000-0000-0000CE5C0000}"/>
    <cellStyle name="Normal 72 3 2 2" xfId="23630" xr:uid="{00000000-0005-0000-0000-0000CF5C0000}"/>
    <cellStyle name="Normal 72 3 2 2 2" xfId="23631" xr:uid="{00000000-0005-0000-0000-0000D05C0000}"/>
    <cellStyle name="Normal 72 3 2 2 3" xfId="23632" xr:uid="{00000000-0005-0000-0000-0000D15C0000}"/>
    <cellStyle name="Normal 72 3 2 3" xfId="23633" xr:uid="{00000000-0005-0000-0000-0000D25C0000}"/>
    <cellStyle name="Normal 72 3 2 4" xfId="23634" xr:uid="{00000000-0005-0000-0000-0000D35C0000}"/>
    <cellStyle name="Normal 72 3 3" xfId="23635" xr:uid="{00000000-0005-0000-0000-0000D45C0000}"/>
    <cellStyle name="Normal 72 3 3 2" xfId="23636" xr:uid="{00000000-0005-0000-0000-0000D55C0000}"/>
    <cellStyle name="Normal 72 3 3 2 2" xfId="23637" xr:uid="{00000000-0005-0000-0000-0000D65C0000}"/>
    <cellStyle name="Normal 72 3 3 2 3" xfId="23638" xr:uid="{00000000-0005-0000-0000-0000D75C0000}"/>
    <cellStyle name="Normal 72 3 3 3" xfId="23639" xr:uid="{00000000-0005-0000-0000-0000D85C0000}"/>
    <cellStyle name="Normal 72 3 3 4" xfId="23640" xr:uid="{00000000-0005-0000-0000-0000D95C0000}"/>
    <cellStyle name="Normal 72 3 4" xfId="23641" xr:uid="{00000000-0005-0000-0000-0000DA5C0000}"/>
    <cellStyle name="Normal 72 3 4 2" xfId="23642" xr:uid="{00000000-0005-0000-0000-0000DB5C0000}"/>
    <cellStyle name="Normal 72 3 4 2 2" xfId="23643" xr:uid="{00000000-0005-0000-0000-0000DC5C0000}"/>
    <cellStyle name="Normal 72 3 4 2 3" xfId="23644" xr:uid="{00000000-0005-0000-0000-0000DD5C0000}"/>
    <cellStyle name="Normal 72 3 4 3" xfId="23645" xr:uid="{00000000-0005-0000-0000-0000DE5C0000}"/>
    <cellStyle name="Normal 72 3 4 4" xfId="23646" xr:uid="{00000000-0005-0000-0000-0000DF5C0000}"/>
    <cellStyle name="Normal 72 3 5" xfId="23647" xr:uid="{00000000-0005-0000-0000-0000E05C0000}"/>
    <cellStyle name="Normal 72 3 5 2" xfId="23648" xr:uid="{00000000-0005-0000-0000-0000E15C0000}"/>
    <cellStyle name="Normal 72 3 5 3" xfId="23649" xr:uid="{00000000-0005-0000-0000-0000E25C0000}"/>
    <cellStyle name="Normal 72 3 6" xfId="23650" xr:uid="{00000000-0005-0000-0000-0000E35C0000}"/>
    <cellStyle name="Normal 72 3 7" xfId="23651" xr:uid="{00000000-0005-0000-0000-0000E45C0000}"/>
    <cellStyle name="Normal 72 4" xfId="23652" xr:uid="{00000000-0005-0000-0000-0000E55C0000}"/>
    <cellStyle name="Normal 72 5" xfId="23653" xr:uid="{00000000-0005-0000-0000-0000E65C0000}"/>
    <cellStyle name="Normal 72 5 2" xfId="23654" xr:uid="{00000000-0005-0000-0000-0000E75C0000}"/>
    <cellStyle name="Normal 72 5 2 2" xfId="23655" xr:uid="{00000000-0005-0000-0000-0000E85C0000}"/>
    <cellStyle name="Normal 72 5 2 3" xfId="23656" xr:uid="{00000000-0005-0000-0000-0000E95C0000}"/>
    <cellStyle name="Normal 72 5 3" xfId="23657" xr:uid="{00000000-0005-0000-0000-0000EA5C0000}"/>
    <cellStyle name="Normal 72 5 4" xfId="23658" xr:uid="{00000000-0005-0000-0000-0000EB5C0000}"/>
    <cellStyle name="Normal 72 6" xfId="23659" xr:uid="{00000000-0005-0000-0000-0000EC5C0000}"/>
    <cellStyle name="Normal 72 6 2" xfId="23660" xr:uid="{00000000-0005-0000-0000-0000ED5C0000}"/>
    <cellStyle name="Normal 72 6 2 2" xfId="23661" xr:uid="{00000000-0005-0000-0000-0000EE5C0000}"/>
    <cellStyle name="Normal 72 6 2 3" xfId="23662" xr:uid="{00000000-0005-0000-0000-0000EF5C0000}"/>
    <cellStyle name="Normal 72 6 3" xfId="23663" xr:uid="{00000000-0005-0000-0000-0000F05C0000}"/>
    <cellStyle name="Normal 72 6 4" xfId="23664" xr:uid="{00000000-0005-0000-0000-0000F15C0000}"/>
    <cellStyle name="Normal 72 7" xfId="23665" xr:uid="{00000000-0005-0000-0000-0000F25C0000}"/>
    <cellStyle name="Normal 72 7 2" xfId="23666" xr:uid="{00000000-0005-0000-0000-0000F35C0000}"/>
    <cellStyle name="Normal 72 7 2 2" xfId="23667" xr:uid="{00000000-0005-0000-0000-0000F45C0000}"/>
    <cellStyle name="Normal 72 7 2 3" xfId="23668" xr:uid="{00000000-0005-0000-0000-0000F55C0000}"/>
    <cellStyle name="Normal 72 7 3" xfId="23669" xr:uid="{00000000-0005-0000-0000-0000F65C0000}"/>
    <cellStyle name="Normal 72 7 4" xfId="23670" xr:uid="{00000000-0005-0000-0000-0000F75C0000}"/>
    <cellStyle name="Normal 72 8" xfId="23671" xr:uid="{00000000-0005-0000-0000-0000F85C0000}"/>
    <cellStyle name="Normal 72 8 2" xfId="23672" xr:uid="{00000000-0005-0000-0000-0000F95C0000}"/>
    <cellStyle name="Normal 72 8 3" xfId="23673" xr:uid="{00000000-0005-0000-0000-0000FA5C0000}"/>
    <cellStyle name="Normal 72 9" xfId="23674" xr:uid="{00000000-0005-0000-0000-0000FB5C0000}"/>
    <cellStyle name="Normal 73" xfId="23675" xr:uid="{00000000-0005-0000-0000-0000FC5C0000}"/>
    <cellStyle name="Normal 73 10" xfId="23676" xr:uid="{00000000-0005-0000-0000-0000FD5C0000}"/>
    <cellStyle name="Normal 73 11" xfId="23677" xr:uid="{00000000-0005-0000-0000-0000FE5C0000}"/>
    <cellStyle name="Normal 73 2" xfId="23678" xr:uid="{00000000-0005-0000-0000-0000FF5C0000}"/>
    <cellStyle name="Normal 73 2 2" xfId="23679" xr:uid="{00000000-0005-0000-0000-0000005D0000}"/>
    <cellStyle name="Normal 73 2 2 2" xfId="23680" xr:uid="{00000000-0005-0000-0000-0000015D0000}"/>
    <cellStyle name="Normal 73 2 2 2 2" xfId="23681" xr:uid="{00000000-0005-0000-0000-0000025D0000}"/>
    <cellStyle name="Normal 73 2 2 2 2 2" xfId="23682" xr:uid="{00000000-0005-0000-0000-0000035D0000}"/>
    <cellStyle name="Normal 73 2 2 2 2 3" xfId="23683" xr:uid="{00000000-0005-0000-0000-0000045D0000}"/>
    <cellStyle name="Normal 73 2 2 2 3" xfId="23684" xr:uid="{00000000-0005-0000-0000-0000055D0000}"/>
    <cellStyle name="Normal 73 2 2 2 4" xfId="23685" xr:uid="{00000000-0005-0000-0000-0000065D0000}"/>
    <cellStyle name="Normal 73 2 2 3" xfId="23686" xr:uid="{00000000-0005-0000-0000-0000075D0000}"/>
    <cellStyle name="Normal 73 2 2 3 2" xfId="23687" xr:uid="{00000000-0005-0000-0000-0000085D0000}"/>
    <cellStyle name="Normal 73 2 2 3 2 2" xfId="23688" xr:uid="{00000000-0005-0000-0000-0000095D0000}"/>
    <cellStyle name="Normal 73 2 2 3 2 3" xfId="23689" xr:uid="{00000000-0005-0000-0000-00000A5D0000}"/>
    <cellStyle name="Normal 73 2 2 3 3" xfId="23690" xr:uid="{00000000-0005-0000-0000-00000B5D0000}"/>
    <cellStyle name="Normal 73 2 2 3 4" xfId="23691" xr:uid="{00000000-0005-0000-0000-00000C5D0000}"/>
    <cellStyle name="Normal 73 2 2 4" xfId="23692" xr:uid="{00000000-0005-0000-0000-00000D5D0000}"/>
    <cellStyle name="Normal 73 2 2 4 2" xfId="23693" xr:uid="{00000000-0005-0000-0000-00000E5D0000}"/>
    <cellStyle name="Normal 73 2 2 4 2 2" xfId="23694" xr:uid="{00000000-0005-0000-0000-00000F5D0000}"/>
    <cellStyle name="Normal 73 2 2 4 2 3" xfId="23695" xr:uid="{00000000-0005-0000-0000-0000105D0000}"/>
    <cellStyle name="Normal 73 2 2 4 3" xfId="23696" xr:uid="{00000000-0005-0000-0000-0000115D0000}"/>
    <cellStyle name="Normal 73 2 2 4 4" xfId="23697" xr:uid="{00000000-0005-0000-0000-0000125D0000}"/>
    <cellStyle name="Normal 73 2 2 5" xfId="23698" xr:uid="{00000000-0005-0000-0000-0000135D0000}"/>
    <cellStyle name="Normal 73 2 2 5 2" xfId="23699" xr:uid="{00000000-0005-0000-0000-0000145D0000}"/>
    <cellStyle name="Normal 73 2 2 5 3" xfId="23700" xr:uid="{00000000-0005-0000-0000-0000155D0000}"/>
    <cellStyle name="Normal 73 2 2 6" xfId="23701" xr:uid="{00000000-0005-0000-0000-0000165D0000}"/>
    <cellStyle name="Normal 73 2 2 7" xfId="23702" xr:uid="{00000000-0005-0000-0000-0000175D0000}"/>
    <cellStyle name="Normal 73 2 3" xfId="23703" xr:uid="{00000000-0005-0000-0000-0000185D0000}"/>
    <cellStyle name="Normal 73 2 3 2" xfId="23704" xr:uid="{00000000-0005-0000-0000-0000195D0000}"/>
    <cellStyle name="Normal 73 2 3 2 2" xfId="23705" xr:uid="{00000000-0005-0000-0000-00001A5D0000}"/>
    <cellStyle name="Normal 73 2 3 2 3" xfId="23706" xr:uid="{00000000-0005-0000-0000-00001B5D0000}"/>
    <cellStyle name="Normal 73 2 3 3" xfId="23707" xr:uid="{00000000-0005-0000-0000-00001C5D0000}"/>
    <cellStyle name="Normal 73 2 3 4" xfId="23708" xr:uid="{00000000-0005-0000-0000-00001D5D0000}"/>
    <cellStyle name="Normal 73 2 4" xfId="23709" xr:uid="{00000000-0005-0000-0000-00001E5D0000}"/>
    <cellStyle name="Normal 73 2 4 2" xfId="23710" xr:uid="{00000000-0005-0000-0000-00001F5D0000}"/>
    <cellStyle name="Normal 73 2 4 2 2" xfId="23711" xr:uid="{00000000-0005-0000-0000-0000205D0000}"/>
    <cellStyle name="Normal 73 2 4 2 3" xfId="23712" xr:uid="{00000000-0005-0000-0000-0000215D0000}"/>
    <cellStyle name="Normal 73 2 4 3" xfId="23713" xr:uid="{00000000-0005-0000-0000-0000225D0000}"/>
    <cellStyle name="Normal 73 2 4 4" xfId="23714" xr:uid="{00000000-0005-0000-0000-0000235D0000}"/>
    <cellStyle name="Normal 73 2 5" xfId="23715" xr:uid="{00000000-0005-0000-0000-0000245D0000}"/>
    <cellStyle name="Normal 73 2 5 2" xfId="23716" xr:uid="{00000000-0005-0000-0000-0000255D0000}"/>
    <cellStyle name="Normal 73 2 5 2 2" xfId="23717" xr:uid="{00000000-0005-0000-0000-0000265D0000}"/>
    <cellStyle name="Normal 73 2 5 2 3" xfId="23718" xr:uid="{00000000-0005-0000-0000-0000275D0000}"/>
    <cellStyle name="Normal 73 2 5 3" xfId="23719" xr:uid="{00000000-0005-0000-0000-0000285D0000}"/>
    <cellStyle name="Normal 73 2 5 4" xfId="23720" xr:uid="{00000000-0005-0000-0000-0000295D0000}"/>
    <cellStyle name="Normal 73 2 6" xfId="23721" xr:uid="{00000000-0005-0000-0000-00002A5D0000}"/>
    <cellStyle name="Normal 73 2 6 2" xfId="23722" xr:uid="{00000000-0005-0000-0000-00002B5D0000}"/>
    <cellStyle name="Normal 73 2 6 3" xfId="23723" xr:uid="{00000000-0005-0000-0000-00002C5D0000}"/>
    <cellStyle name="Normal 73 2 7" xfId="23724" xr:uid="{00000000-0005-0000-0000-00002D5D0000}"/>
    <cellStyle name="Normal 73 2 8" xfId="23725" xr:uid="{00000000-0005-0000-0000-00002E5D0000}"/>
    <cellStyle name="Normal 73 2 9" xfId="23726" xr:uid="{00000000-0005-0000-0000-00002F5D0000}"/>
    <cellStyle name="Normal 73 3" xfId="23727" xr:uid="{00000000-0005-0000-0000-0000305D0000}"/>
    <cellStyle name="Normal 73 3 2" xfId="23728" xr:uid="{00000000-0005-0000-0000-0000315D0000}"/>
    <cellStyle name="Normal 73 3 2 2" xfId="23729" xr:uid="{00000000-0005-0000-0000-0000325D0000}"/>
    <cellStyle name="Normal 73 3 2 2 2" xfId="23730" xr:uid="{00000000-0005-0000-0000-0000335D0000}"/>
    <cellStyle name="Normal 73 3 2 2 3" xfId="23731" xr:uid="{00000000-0005-0000-0000-0000345D0000}"/>
    <cellStyle name="Normal 73 3 2 3" xfId="23732" xr:uid="{00000000-0005-0000-0000-0000355D0000}"/>
    <cellStyle name="Normal 73 3 2 4" xfId="23733" xr:uid="{00000000-0005-0000-0000-0000365D0000}"/>
    <cellStyle name="Normal 73 3 3" xfId="23734" xr:uid="{00000000-0005-0000-0000-0000375D0000}"/>
    <cellStyle name="Normal 73 3 3 2" xfId="23735" xr:uid="{00000000-0005-0000-0000-0000385D0000}"/>
    <cellStyle name="Normal 73 3 3 2 2" xfId="23736" xr:uid="{00000000-0005-0000-0000-0000395D0000}"/>
    <cellStyle name="Normal 73 3 3 2 3" xfId="23737" xr:uid="{00000000-0005-0000-0000-00003A5D0000}"/>
    <cellStyle name="Normal 73 3 3 3" xfId="23738" xr:uid="{00000000-0005-0000-0000-00003B5D0000}"/>
    <cellStyle name="Normal 73 3 3 4" xfId="23739" xr:uid="{00000000-0005-0000-0000-00003C5D0000}"/>
    <cellStyle name="Normal 73 3 4" xfId="23740" xr:uid="{00000000-0005-0000-0000-00003D5D0000}"/>
    <cellStyle name="Normal 73 3 4 2" xfId="23741" xr:uid="{00000000-0005-0000-0000-00003E5D0000}"/>
    <cellStyle name="Normal 73 3 4 2 2" xfId="23742" xr:uid="{00000000-0005-0000-0000-00003F5D0000}"/>
    <cellStyle name="Normal 73 3 4 2 3" xfId="23743" xr:uid="{00000000-0005-0000-0000-0000405D0000}"/>
    <cellStyle name="Normal 73 3 4 3" xfId="23744" xr:uid="{00000000-0005-0000-0000-0000415D0000}"/>
    <cellStyle name="Normal 73 3 4 4" xfId="23745" xr:uid="{00000000-0005-0000-0000-0000425D0000}"/>
    <cellStyle name="Normal 73 3 5" xfId="23746" xr:uid="{00000000-0005-0000-0000-0000435D0000}"/>
    <cellStyle name="Normal 73 3 5 2" xfId="23747" xr:uid="{00000000-0005-0000-0000-0000445D0000}"/>
    <cellStyle name="Normal 73 3 5 3" xfId="23748" xr:uid="{00000000-0005-0000-0000-0000455D0000}"/>
    <cellStyle name="Normal 73 3 6" xfId="23749" xr:uid="{00000000-0005-0000-0000-0000465D0000}"/>
    <cellStyle name="Normal 73 3 7" xfId="23750" xr:uid="{00000000-0005-0000-0000-0000475D0000}"/>
    <cellStyle name="Normal 73 4" xfId="23751" xr:uid="{00000000-0005-0000-0000-0000485D0000}"/>
    <cellStyle name="Normal 73 5" xfId="23752" xr:uid="{00000000-0005-0000-0000-0000495D0000}"/>
    <cellStyle name="Normal 73 5 2" xfId="23753" xr:uid="{00000000-0005-0000-0000-00004A5D0000}"/>
    <cellStyle name="Normal 73 5 2 2" xfId="23754" xr:uid="{00000000-0005-0000-0000-00004B5D0000}"/>
    <cellStyle name="Normal 73 5 2 3" xfId="23755" xr:uid="{00000000-0005-0000-0000-00004C5D0000}"/>
    <cellStyle name="Normal 73 5 3" xfId="23756" xr:uid="{00000000-0005-0000-0000-00004D5D0000}"/>
    <cellStyle name="Normal 73 5 4" xfId="23757" xr:uid="{00000000-0005-0000-0000-00004E5D0000}"/>
    <cellStyle name="Normal 73 6" xfId="23758" xr:uid="{00000000-0005-0000-0000-00004F5D0000}"/>
    <cellStyle name="Normal 73 6 2" xfId="23759" xr:uid="{00000000-0005-0000-0000-0000505D0000}"/>
    <cellStyle name="Normal 73 6 2 2" xfId="23760" xr:uid="{00000000-0005-0000-0000-0000515D0000}"/>
    <cellStyle name="Normal 73 6 2 3" xfId="23761" xr:uid="{00000000-0005-0000-0000-0000525D0000}"/>
    <cellStyle name="Normal 73 6 3" xfId="23762" xr:uid="{00000000-0005-0000-0000-0000535D0000}"/>
    <cellStyle name="Normal 73 6 4" xfId="23763" xr:uid="{00000000-0005-0000-0000-0000545D0000}"/>
    <cellStyle name="Normal 73 7" xfId="23764" xr:uid="{00000000-0005-0000-0000-0000555D0000}"/>
    <cellStyle name="Normal 73 7 2" xfId="23765" xr:uid="{00000000-0005-0000-0000-0000565D0000}"/>
    <cellStyle name="Normal 73 7 2 2" xfId="23766" xr:uid="{00000000-0005-0000-0000-0000575D0000}"/>
    <cellStyle name="Normal 73 7 2 3" xfId="23767" xr:uid="{00000000-0005-0000-0000-0000585D0000}"/>
    <cellStyle name="Normal 73 7 3" xfId="23768" xr:uid="{00000000-0005-0000-0000-0000595D0000}"/>
    <cellStyle name="Normal 73 7 4" xfId="23769" xr:uid="{00000000-0005-0000-0000-00005A5D0000}"/>
    <cellStyle name="Normal 73 8" xfId="23770" xr:uid="{00000000-0005-0000-0000-00005B5D0000}"/>
    <cellStyle name="Normal 73 8 2" xfId="23771" xr:uid="{00000000-0005-0000-0000-00005C5D0000}"/>
    <cellStyle name="Normal 73 8 3" xfId="23772" xr:uid="{00000000-0005-0000-0000-00005D5D0000}"/>
    <cellStyle name="Normal 73 9" xfId="23773" xr:uid="{00000000-0005-0000-0000-00005E5D0000}"/>
    <cellStyle name="Normal 74" xfId="23774" xr:uid="{00000000-0005-0000-0000-00005F5D0000}"/>
    <cellStyle name="Normal 74 10" xfId="23775" xr:uid="{00000000-0005-0000-0000-0000605D0000}"/>
    <cellStyle name="Normal 74 11" xfId="23776" xr:uid="{00000000-0005-0000-0000-0000615D0000}"/>
    <cellStyle name="Normal 74 2" xfId="23777" xr:uid="{00000000-0005-0000-0000-0000625D0000}"/>
    <cellStyle name="Normal 74 2 2" xfId="23778" xr:uid="{00000000-0005-0000-0000-0000635D0000}"/>
    <cellStyle name="Normal 74 2 2 2" xfId="23779" xr:uid="{00000000-0005-0000-0000-0000645D0000}"/>
    <cellStyle name="Normal 74 2 2 2 2" xfId="23780" xr:uid="{00000000-0005-0000-0000-0000655D0000}"/>
    <cellStyle name="Normal 74 2 2 2 2 2" xfId="23781" xr:uid="{00000000-0005-0000-0000-0000665D0000}"/>
    <cellStyle name="Normal 74 2 2 2 2 3" xfId="23782" xr:uid="{00000000-0005-0000-0000-0000675D0000}"/>
    <cellStyle name="Normal 74 2 2 2 3" xfId="23783" xr:uid="{00000000-0005-0000-0000-0000685D0000}"/>
    <cellStyle name="Normal 74 2 2 2 4" xfId="23784" xr:uid="{00000000-0005-0000-0000-0000695D0000}"/>
    <cellStyle name="Normal 74 2 2 3" xfId="23785" xr:uid="{00000000-0005-0000-0000-00006A5D0000}"/>
    <cellStyle name="Normal 74 2 2 3 2" xfId="23786" xr:uid="{00000000-0005-0000-0000-00006B5D0000}"/>
    <cellStyle name="Normal 74 2 2 3 2 2" xfId="23787" xr:uid="{00000000-0005-0000-0000-00006C5D0000}"/>
    <cellStyle name="Normal 74 2 2 3 2 3" xfId="23788" xr:uid="{00000000-0005-0000-0000-00006D5D0000}"/>
    <cellStyle name="Normal 74 2 2 3 3" xfId="23789" xr:uid="{00000000-0005-0000-0000-00006E5D0000}"/>
    <cellStyle name="Normal 74 2 2 3 4" xfId="23790" xr:uid="{00000000-0005-0000-0000-00006F5D0000}"/>
    <cellStyle name="Normal 74 2 2 4" xfId="23791" xr:uid="{00000000-0005-0000-0000-0000705D0000}"/>
    <cellStyle name="Normal 74 2 2 4 2" xfId="23792" xr:uid="{00000000-0005-0000-0000-0000715D0000}"/>
    <cellStyle name="Normal 74 2 2 4 2 2" xfId="23793" xr:uid="{00000000-0005-0000-0000-0000725D0000}"/>
    <cellStyle name="Normal 74 2 2 4 2 3" xfId="23794" xr:uid="{00000000-0005-0000-0000-0000735D0000}"/>
    <cellStyle name="Normal 74 2 2 4 3" xfId="23795" xr:uid="{00000000-0005-0000-0000-0000745D0000}"/>
    <cellStyle name="Normal 74 2 2 4 4" xfId="23796" xr:uid="{00000000-0005-0000-0000-0000755D0000}"/>
    <cellStyle name="Normal 74 2 2 5" xfId="23797" xr:uid="{00000000-0005-0000-0000-0000765D0000}"/>
    <cellStyle name="Normal 74 2 2 5 2" xfId="23798" xr:uid="{00000000-0005-0000-0000-0000775D0000}"/>
    <cellStyle name="Normal 74 2 2 5 3" xfId="23799" xr:uid="{00000000-0005-0000-0000-0000785D0000}"/>
    <cellStyle name="Normal 74 2 2 6" xfId="23800" xr:uid="{00000000-0005-0000-0000-0000795D0000}"/>
    <cellStyle name="Normal 74 2 2 7" xfId="23801" xr:uid="{00000000-0005-0000-0000-00007A5D0000}"/>
    <cellStyle name="Normal 74 2 3" xfId="23802" xr:uid="{00000000-0005-0000-0000-00007B5D0000}"/>
    <cellStyle name="Normal 74 2 3 2" xfId="23803" xr:uid="{00000000-0005-0000-0000-00007C5D0000}"/>
    <cellStyle name="Normal 74 2 3 2 2" xfId="23804" xr:uid="{00000000-0005-0000-0000-00007D5D0000}"/>
    <cellStyle name="Normal 74 2 3 2 3" xfId="23805" xr:uid="{00000000-0005-0000-0000-00007E5D0000}"/>
    <cellStyle name="Normal 74 2 3 3" xfId="23806" xr:uid="{00000000-0005-0000-0000-00007F5D0000}"/>
    <cellStyle name="Normal 74 2 3 4" xfId="23807" xr:uid="{00000000-0005-0000-0000-0000805D0000}"/>
    <cellStyle name="Normal 74 2 4" xfId="23808" xr:uid="{00000000-0005-0000-0000-0000815D0000}"/>
    <cellStyle name="Normal 74 2 4 2" xfId="23809" xr:uid="{00000000-0005-0000-0000-0000825D0000}"/>
    <cellStyle name="Normal 74 2 4 2 2" xfId="23810" xr:uid="{00000000-0005-0000-0000-0000835D0000}"/>
    <cellStyle name="Normal 74 2 4 2 3" xfId="23811" xr:uid="{00000000-0005-0000-0000-0000845D0000}"/>
    <cellStyle name="Normal 74 2 4 3" xfId="23812" xr:uid="{00000000-0005-0000-0000-0000855D0000}"/>
    <cellStyle name="Normal 74 2 4 4" xfId="23813" xr:uid="{00000000-0005-0000-0000-0000865D0000}"/>
    <cellStyle name="Normal 74 2 5" xfId="23814" xr:uid="{00000000-0005-0000-0000-0000875D0000}"/>
    <cellStyle name="Normal 74 2 5 2" xfId="23815" xr:uid="{00000000-0005-0000-0000-0000885D0000}"/>
    <cellStyle name="Normal 74 2 5 2 2" xfId="23816" xr:uid="{00000000-0005-0000-0000-0000895D0000}"/>
    <cellStyle name="Normal 74 2 5 2 3" xfId="23817" xr:uid="{00000000-0005-0000-0000-00008A5D0000}"/>
    <cellStyle name="Normal 74 2 5 3" xfId="23818" xr:uid="{00000000-0005-0000-0000-00008B5D0000}"/>
    <cellStyle name="Normal 74 2 5 4" xfId="23819" xr:uid="{00000000-0005-0000-0000-00008C5D0000}"/>
    <cellStyle name="Normal 74 2 6" xfId="23820" xr:uid="{00000000-0005-0000-0000-00008D5D0000}"/>
    <cellStyle name="Normal 74 2 6 2" xfId="23821" xr:uid="{00000000-0005-0000-0000-00008E5D0000}"/>
    <cellStyle name="Normal 74 2 6 3" xfId="23822" xr:uid="{00000000-0005-0000-0000-00008F5D0000}"/>
    <cellStyle name="Normal 74 2 7" xfId="23823" xr:uid="{00000000-0005-0000-0000-0000905D0000}"/>
    <cellStyle name="Normal 74 2 8" xfId="23824" xr:uid="{00000000-0005-0000-0000-0000915D0000}"/>
    <cellStyle name="Normal 74 2 9" xfId="23825" xr:uid="{00000000-0005-0000-0000-0000925D0000}"/>
    <cellStyle name="Normal 74 3" xfId="23826" xr:uid="{00000000-0005-0000-0000-0000935D0000}"/>
    <cellStyle name="Normal 74 3 2" xfId="23827" xr:uid="{00000000-0005-0000-0000-0000945D0000}"/>
    <cellStyle name="Normal 74 3 2 2" xfId="23828" xr:uid="{00000000-0005-0000-0000-0000955D0000}"/>
    <cellStyle name="Normal 74 3 2 2 2" xfId="23829" xr:uid="{00000000-0005-0000-0000-0000965D0000}"/>
    <cellStyle name="Normal 74 3 2 2 3" xfId="23830" xr:uid="{00000000-0005-0000-0000-0000975D0000}"/>
    <cellStyle name="Normal 74 3 2 3" xfId="23831" xr:uid="{00000000-0005-0000-0000-0000985D0000}"/>
    <cellStyle name="Normal 74 3 2 4" xfId="23832" xr:uid="{00000000-0005-0000-0000-0000995D0000}"/>
    <cellStyle name="Normal 74 3 3" xfId="23833" xr:uid="{00000000-0005-0000-0000-00009A5D0000}"/>
    <cellStyle name="Normal 74 3 3 2" xfId="23834" xr:uid="{00000000-0005-0000-0000-00009B5D0000}"/>
    <cellStyle name="Normal 74 3 3 2 2" xfId="23835" xr:uid="{00000000-0005-0000-0000-00009C5D0000}"/>
    <cellStyle name="Normal 74 3 3 2 3" xfId="23836" xr:uid="{00000000-0005-0000-0000-00009D5D0000}"/>
    <cellStyle name="Normal 74 3 3 3" xfId="23837" xr:uid="{00000000-0005-0000-0000-00009E5D0000}"/>
    <cellStyle name="Normal 74 3 3 4" xfId="23838" xr:uid="{00000000-0005-0000-0000-00009F5D0000}"/>
    <cellStyle name="Normal 74 3 4" xfId="23839" xr:uid="{00000000-0005-0000-0000-0000A05D0000}"/>
    <cellStyle name="Normal 74 3 4 2" xfId="23840" xr:uid="{00000000-0005-0000-0000-0000A15D0000}"/>
    <cellStyle name="Normal 74 3 4 2 2" xfId="23841" xr:uid="{00000000-0005-0000-0000-0000A25D0000}"/>
    <cellStyle name="Normal 74 3 4 2 3" xfId="23842" xr:uid="{00000000-0005-0000-0000-0000A35D0000}"/>
    <cellStyle name="Normal 74 3 4 3" xfId="23843" xr:uid="{00000000-0005-0000-0000-0000A45D0000}"/>
    <cellStyle name="Normal 74 3 4 4" xfId="23844" xr:uid="{00000000-0005-0000-0000-0000A55D0000}"/>
    <cellStyle name="Normal 74 3 5" xfId="23845" xr:uid="{00000000-0005-0000-0000-0000A65D0000}"/>
    <cellStyle name="Normal 74 3 5 2" xfId="23846" xr:uid="{00000000-0005-0000-0000-0000A75D0000}"/>
    <cellStyle name="Normal 74 3 5 3" xfId="23847" xr:uid="{00000000-0005-0000-0000-0000A85D0000}"/>
    <cellStyle name="Normal 74 3 6" xfId="23848" xr:uid="{00000000-0005-0000-0000-0000A95D0000}"/>
    <cellStyle name="Normal 74 3 7" xfId="23849" xr:uid="{00000000-0005-0000-0000-0000AA5D0000}"/>
    <cellStyle name="Normal 74 4" xfId="23850" xr:uid="{00000000-0005-0000-0000-0000AB5D0000}"/>
    <cellStyle name="Normal 74 5" xfId="23851" xr:uid="{00000000-0005-0000-0000-0000AC5D0000}"/>
    <cellStyle name="Normal 74 5 2" xfId="23852" xr:uid="{00000000-0005-0000-0000-0000AD5D0000}"/>
    <cellStyle name="Normal 74 5 2 2" xfId="23853" xr:uid="{00000000-0005-0000-0000-0000AE5D0000}"/>
    <cellStyle name="Normal 74 5 2 3" xfId="23854" xr:uid="{00000000-0005-0000-0000-0000AF5D0000}"/>
    <cellStyle name="Normal 74 5 3" xfId="23855" xr:uid="{00000000-0005-0000-0000-0000B05D0000}"/>
    <cellStyle name="Normal 74 5 4" xfId="23856" xr:uid="{00000000-0005-0000-0000-0000B15D0000}"/>
    <cellStyle name="Normal 74 6" xfId="23857" xr:uid="{00000000-0005-0000-0000-0000B25D0000}"/>
    <cellStyle name="Normal 74 6 2" xfId="23858" xr:uid="{00000000-0005-0000-0000-0000B35D0000}"/>
    <cellStyle name="Normal 74 6 2 2" xfId="23859" xr:uid="{00000000-0005-0000-0000-0000B45D0000}"/>
    <cellStyle name="Normal 74 6 2 3" xfId="23860" xr:uid="{00000000-0005-0000-0000-0000B55D0000}"/>
    <cellStyle name="Normal 74 6 3" xfId="23861" xr:uid="{00000000-0005-0000-0000-0000B65D0000}"/>
    <cellStyle name="Normal 74 6 4" xfId="23862" xr:uid="{00000000-0005-0000-0000-0000B75D0000}"/>
    <cellStyle name="Normal 74 7" xfId="23863" xr:uid="{00000000-0005-0000-0000-0000B85D0000}"/>
    <cellStyle name="Normal 74 7 2" xfId="23864" xr:uid="{00000000-0005-0000-0000-0000B95D0000}"/>
    <cellStyle name="Normal 74 7 2 2" xfId="23865" xr:uid="{00000000-0005-0000-0000-0000BA5D0000}"/>
    <cellStyle name="Normal 74 7 2 3" xfId="23866" xr:uid="{00000000-0005-0000-0000-0000BB5D0000}"/>
    <cellStyle name="Normal 74 7 3" xfId="23867" xr:uid="{00000000-0005-0000-0000-0000BC5D0000}"/>
    <cellStyle name="Normal 74 7 4" xfId="23868" xr:uid="{00000000-0005-0000-0000-0000BD5D0000}"/>
    <cellStyle name="Normal 74 8" xfId="23869" xr:uid="{00000000-0005-0000-0000-0000BE5D0000}"/>
    <cellStyle name="Normal 74 8 2" xfId="23870" xr:uid="{00000000-0005-0000-0000-0000BF5D0000}"/>
    <cellStyle name="Normal 74 8 3" xfId="23871" xr:uid="{00000000-0005-0000-0000-0000C05D0000}"/>
    <cellStyle name="Normal 74 9" xfId="23872" xr:uid="{00000000-0005-0000-0000-0000C15D0000}"/>
    <cellStyle name="Normal 75" xfId="23873" xr:uid="{00000000-0005-0000-0000-0000C25D0000}"/>
    <cellStyle name="Normal 75 10" xfId="23874" xr:uid="{00000000-0005-0000-0000-0000C35D0000}"/>
    <cellStyle name="Normal 75 11" xfId="23875" xr:uid="{00000000-0005-0000-0000-0000C45D0000}"/>
    <cellStyle name="Normal 75 2" xfId="23876" xr:uid="{00000000-0005-0000-0000-0000C55D0000}"/>
    <cellStyle name="Normal 75 2 2" xfId="23877" xr:uid="{00000000-0005-0000-0000-0000C65D0000}"/>
    <cellStyle name="Normal 75 2 2 2" xfId="23878" xr:uid="{00000000-0005-0000-0000-0000C75D0000}"/>
    <cellStyle name="Normal 75 2 2 2 2" xfId="23879" xr:uid="{00000000-0005-0000-0000-0000C85D0000}"/>
    <cellStyle name="Normal 75 2 2 2 2 2" xfId="23880" xr:uid="{00000000-0005-0000-0000-0000C95D0000}"/>
    <cellStyle name="Normal 75 2 2 2 2 3" xfId="23881" xr:uid="{00000000-0005-0000-0000-0000CA5D0000}"/>
    <cellStyle name="Normal 75 2 2 2 3" xfId="23882" xr:uid="{00000000-0005-0000-0000-0000CB5D0000}"/>
    <cellStyle name="Normal 75 2 2 2 4" xfId="23883" xr:uid="{00000000-0005-0000-0000-0000CC5D0000}"/>
    <cellStyle name="Normal 75 2 2 3" xfId="23884" xr:uid="{00000000-0005-0000-0000-0000CD5D0000}"/>
    <cellStyle name="Normal 75 2 2 3 2" xfId="23885" xr:uid="{00000000-0005-0000-0000-0000CE5D0000}"/>
    <cellStyle name="Normal 75 2 2 3 2 2" xfId="23886" xr:uid="{00000000-0005-0000-0000-0000CF5D0000}"/>
    <cellStyle name="Normal 75 2 2 3 2 3" xfId="23887" xr:uid="{00000000-0005-0000-0000-0000D05D0000}"/>
    <cellStyle name="Normal 75 2 2 3 3" xfId="23888" xr:uid="{00000000-0005-0000-0000-0000D15D0000}"/>
    <cellStyle name="Normal 75 2 2 3 4" xfId="23889" xr:uid="{00000000-0005-0000-0000-0000D25D0000}"/>
    <cellStyle name="Normal 75 2 2 4" xfId="23890" xr:uid="{00000000-0005-0000-0000-0000D35D0000}"/>
    <cellStyle name="Normal 75 2 2 4 2" xfId="23891" xr:uid="{00000000-0005-0000-0000-0000D45D0000}"/>
    <cellStyle name="Normal 75 2 2 4 2 2" xfId="23892" xr:uid="{00000000-0005-0000-0000-0000D55D0000}"/>
    <cellStyle name="Normal 75 2 2 4 2 3" xfId="23893" xr:uid="{00000000-0005-0000-0000-0000D65D0000}"/>
    <cellStyle name="Normal 75 2 2 4 3" xfId="23894" xr:uid="{00000000-0005-0000-0000-0000D75D0000}"/>
    <cellStyle name="Normal 75 2 2 4 4" xfId="23895" xr:uid="{00000000-0005-0000-0000-0000D85D0000}"/>
    <cellStyle name="Normal 75 2 2 5" xfId="23896" xr:uid="{00000000-0005-0000-0000-0000D95D0000}"/>
    <cellStyle name="Normal 75 2 2 5 2" xfId="23897" xr:uid="{00000000-0005-0000-0000-0000DA5D0000}"/>
    <cellStyle name="Normal 75 2 2 5 3" xfId="23898" xr:uid="{00000000-0005-0000-0000-0000DB5D0000}"/>
    <cellStyle name="Normal 75 2 2 6" xfId="23899" xr:uid="{00000000-0005-0000-0000-0000DC5D0000}"/>
    <cellStyle name="Normal 75 2 2 7" xfId="23900" xr:uid="{00000000-0005-0000-0000-0000DD5D0000}"/>
    <cellStyle name="Normal 75 2 3" xfId="23901" xr:uid="{00000000-0005-0000-0000-0000DE5D0000}"/>
    <cellStyle name="Normal 75 2 3 2" xfId="23902" xr:uid="{00000000-0005-0000-0000-0000DF5D0000}"/>
    <cellStyle name="Normal 75 2 3 2 2" xfId="23903" xr:uid="{00000000-0005-0000-0000-0000E05D0000}"/>
    <cellStyle name="Normal 75 2 3 2 3" xfId="23904" xr:uid="{00000000-0005-0000-0000-0000E15D0000}"/>
    <cellStyle name="Normal 75 2 3 3" xfId="23905" xr:uid="{00000000-0005-0000-0000-0000E25D0000}"/>
    <cellStyle name="Normal 75 2 3 4" xfId="23906" xr:uid="{00000000-0005-0000-0000-0000E35D0000}"/>
    <cellStyle name="Normal 75 2 4" xfId="23907" xr:uid="{00000000-0005-0000-0000-0000E45D0000}"/>
    <cellStyle name="Normal 75 2 4 2" xfId="23908" xr:uid="{00000000-0005-0000-0000-0000E55D0000}"/>
    <cellStyle name="Normal 75 2 4 2 2" xfId="23909" xr:uid="{00000000-0005-0000-0000-0000E65D0000}"/>
    <cellStyle name="Normal 75 2 4 2 3" xfId="23910" xr:uid="{00000000-0005-0000-0000-0000E75D0000}"/>
    <cellStyle name="Normal 75 2 4 3" xfId="23911" xr:uid="{00000000-0005-0000-0000-0000E85D0000}"/>
    <cellStyle name="Normal 75 2 4 4" xfId="23912" xr:uid="{00000000-0005-0000-0000-0000E95D0000}"/>
    <cellStyle name="Normal 75 2 5" xfId="23913" xr:uid="{00000000-0005-0000-0000-0000EA5D0000}"/>
    <cellStyle name="Normal 75 2 5 2" xfId="23914" xr:uid="{00000000-0005-0000-0000-0000EB5D0000}"/>
    <cellStyle name="Normal 75 2 5 2 2" xfId="23915" xr:uid="{00000000-0005-0000-0000-0000EC5D0000}"/>
    <cellStyle name="Normal 75 2 5 2 3" xfId="23916" xr:uid="{00000000-0005-0000-0000-0000ED5D0000}"/>
    <cellStyle name="Normal 75 2 5 3" xfId="23917" xr:uid="{00000000-0005-0000-0000-0000EE5D0000}"/>
    <cellStyle name="Normal 75 2 5 4" xfId="23918" xr:uid="{00000000-0005-0000-0000-0000EF5D0000}"/>
    <cellStyle name="Normal 75 2 6" xfId="23919" xr:uid="{00000000-0005-0000-0000-0000F05D0000}"/>
    <cellStyle name="Normal 75 2 6 2" xfId="23920" xr:uid="{00000000-0005-0000-0000-0000F15D0000}"/>
    <cellStyle name="Normal 75 2 6 3" xfId="23921" xr:uid="{00000000-0005-0000-0000-0000F25D0000}"/>
    <cellStyle name="Normal 75 2 7" xfId="23922" xr:uid="{00000000-0005-0000-0000-0000F35D0000}"/>
    <cellStyle name="Normal 75 2 8" xfId="23923" xr:uid="{00000000-0005-0000-0000-0000F45D0000}"/>
    <cellStyle name="Normal 75 2 9" xfId="23924" xr:uid="{00000000-0005-0000-0000-0000F55D0000}"/>
    <cellStyle name="Normal 75 3" xfId="23925" xr:uid="{00000000-0005-0000-0000-0000F65D0000}"/>
    <cellStyle name="Normal 75 3 2" xfId="23926" xr:uid="{00000000-0005-0000-0000-0000F75D0000}"/>
    <cellStyle name="Normal 75 3 2 2" xfId="23927" xr:uid="{00000000-0005-0000-0000-0000F85D0000}"/>
    <cellStyle name="Normal 75 3 2 2 2" xfId="23928" xr:uid="{00000000-0005-0000-0000-0000F95D0000}"/>
    <cellStyle name="Normal 75 3 2 2 3" xfId="23929" xr:uid="{00000000-0005-0000-0000-0000FA5D0000}"/>
    <cellStyle name="Normal 75 3 2 3" xfId="23930" xr:uid="{00000000-0005-0000-0000-0000FB5D0000}"/>
    <cellStyle name="Normal 75 3 2 4" xfId="23931" xr:uid="{00000000-0005-0000-0000-0000FC5D0000}"/>
    <cellStyle name="Normal 75 3 3" xfId="23932" xr:uid="{00000000-0005-0000-0000-0000FD5D0000}"/>
    <cellStyle name="Normal 75 3 3 2" xfId="23933" xr:uid="{00000000-0005-0000-0000-0000FE5D0000}"/>
    <cellStyle name="Normal 75 3 3 2 2" xfId="23934" xr:uid="{00000000-0005-0000-0000-0000FF5D0000}"/>
    <cellStyle name="Normal 75 3 3 2 3" xfId="23935" xr:uid="{00000000-0005-0000-0000-0000005E0000}"/>
    <cellStyle name="Normal 75 3 3 3" xfId="23936" xr:uid="{00000000-0005-0000-0000-0000015E0000}"/>
    <cellStyle name="Normal 75 3 3 4" xfId="23937" xr:uid="{00000000-0005-0000-0000-0000025E0000}"/>
    <cellStyle name="Normal 75 3 4" xfId="23938" xr:uid="{00000000-0005-0000-0000-0000035E0000}"/>
    <cellStyle name="Normal 75 3 4 2" xfId="23939" xr:uid="{00000000-0005-0000-0000-0000045E0000}"/>
    <cellStyle name="Normal 75 3 4 2 2" xfId="23940" xr:uid="{00000000-0005-0000-0000-0000055E0000}"/>
    <cellStyle name="Normal 75 3 4 2 3" xfId="23941" xr:uid="{00000000-0005-0000-0000-0000065E0000}"/>
    <cellStyle name="Normal 75 3 4 3" xfId="23942" xr:uid="{00000000-0005-0000-0000-0000075E0000}"/>
    <cellStyle name="Normal 75 3 4 4" xfId="23943" xr:uid="{00000000-0005-0000-0000-0000085E0000}"/>
    <cellStyle name="Normal 75 3 5" xfId="23944" xr:uid="{00000000-0005-0000-0000-0000095E0000}"/>
    <cellStyle name="Normal 75 3 5 2" xfId="23945" xr:uid="{00000000-0005-0000-0000-00000A5E0000}"/>
    <cellStyle name="Normal 75 3 5 3" xfId="23946" xr:uid="{00000000-0005-0000-0000-00000B5E0000}"/>
    <cellStyle name="Normal 75 3 6" xfId="23947" xr:uid="{00000000-0005-0000-0000-00000C5E0000}"/>
    <cellStyle name="Normal 75 3 7" xfId="23948" xr:uid="{00000000-0005-0000-0000-00000D5E0000}"/>
    <cellStyle name="Normal 75 4" xfId="23949" xr:uid="{00000000-0005-0000-0000-00000E5E0000}"/>
    <cellStyle name="Normal 75 5" xfId="23950" xr:uid="{00000000-0005-0000-0000-00000F5E0000}"/>
    <cellStyle name="Normal 75 5 2" xfId="23951" xr:uid="{00000000-0005-0000-0000-0000105E0000}"/>
    <cellStyle name="Normal 75 5 2 2" xfId="23952" xr:uid="{00000000-0005-0000-0000-0000115E0000}"/>
    <cellStyle name="Normal 75 5 2 3" xfId="23953" xr:uid="{00000000-0005-0000-0000-0000125E0000}"/>
    <cellStyle name="Normal 75 5 3" xfId="23954" xr:uid="{00000000-0005-0000-0000-0000135E0000}"/>
    <cellStyle name="Normal 75 5 4" xfId="23955" xr:uid="{00000000-0005-0000-0000-0000145E0000}"/>
    <cellStyle name="Normal 75 6" xfId="23956" xr:uid="{00000000-0005-0000-0000-0000155E0000}"/>
    <cellStyle name="Normal 75 6 2" xfId="23957" xr:uid="{00000000-0005-0000-0000-0000165E0000}"/>
    <cellStyle name="Normal 75 6 2 2" xfId="23958" xr:uid="{00000000-0005-0000-0000-0000175E0000}"/>
    <cellStyle name="Normal 75 6 2 3" xfId="23959" xr:uid="{00000000-0005-0000-0000-0000185E0000}"/>
    <cellStyle name="Normal 75 6 3" xfId="23960" xr:uid="{00000000-0005-0000-0000-0000195E0000}"/>
    <cellStyle name="Normal 75 6 4" xfId="23961" xr:uid="{00000000-0005-0000-0000-00001A5E0000}"/>
    <cellStyle name="Normal 75 7" xfId="23962" xr:uid="{00000000-0005-0000-0000-00001B5E0000}"/>
    <cellStyle name="Normal 75 7 2" xfId="23963" xr:uid="{00000000-0005-0000-0000-00001C5E0000}"/>
    <cellStyle name="Normal 75 7 2 2" xfId="23964" xr:uid="{00000000-0005-0000-0000-00001D5E0000}"/>
    <cellStyle name="Normal 75 7 2 3" xfId="23965" xr:uid="{00000000-0005-0000-0000-00001E5E0000}"/>
    <cellStyle name="Normal 75 7 3" xfId="23966" xr:uid="{00000000-0005-0000-0000-00001F5E0000}"/>
    <cellStyle name="Normal 75 7 4" xfId="23967" xr:uid="{00000000-0005-0000-0000-0000205E0000}"/>
    <cellStyle name="Normal 75 8" xfId="23968" xr:uid="{00000000-0005-0000-0000-0000215E0000}"/>
    <cellStyle name="Normal 75 8 2" xfId="23969" xr:uid="{00000000-0005-0000-0000-0000225E0000}"/>
    <cellStyle name="Normal 75 8 3" xfId="23970" xr:uid="{00000000-0005-0000-0000-0000235E0000}"/>
    <cellStyle name="Normal 75 9" xfId="23971" xr:uid="{00000000-0005-0000-0000-0000245E0000}"/>
    <cellStyle name="Normal 76" xfId="23972" xr:uid="{00000000-0005-0000-0000-0000255E0000}"/>
    <cellStyle name="Normal 76 10" xfId="23973" xr:uid="{00000000-0005-0000-0000-0000265E0000}"/>
    <cellStyle name="Normal 76 2" xfId="23974" xr:uid="{00000000-0005-0000-0000-0000275E0000}"/>
    <cellStyle name="Normal 76 3" xfId="23975" xr:uid="{00000000-0005-0000-0000-0000285E0000}"/>
    <cellStyle name="Normal 76 3 2" xfId="23976" xr:uid="{00000000-0005-0000-0000-0000295E0000}"/>
    <cellStyle name="Normal 76 3 2 2" xfId="23977" xr:uid="{00000000-0005-0000-0000-00002A5E0000}"/>
    <cellStyle name="Normal 76 3 2 2 2" xfId="23978" xr:uid="{00000000-0005-0000-0000-00002B5E0000}"/>
    <cellStyle name="Normal 76 3 2 2 3" xfId="23979" xr:uid="{00000000-0005-0000-0000-00002C5E0000}"/>
    <cellStyle name="Normal 76 3 2 3" xfId="23980" xr:uid="{00000000-0005-0000-0000-00002D5E0000}"/>
    <cellStyle name="Normal 76 3 2 4" xfId="23981" xr:uid="{00000000-0005-0000-0000-00002E5E0000}"/>
    <cellStyle name="Normal 76 3 3" xfId="23982" xr:uid="{00000000-0005-0000-0000-00002F5E0000}"/>
    <cellStyle name="Normal 76 3 3 2" xfId="23983" xr:uid="{00000000-0005-0000-0000-0000305E0000}"/>
    <cellStyle name="Normal 76 3 3 2 2" xfId="23984" xr:uid="{00000000-0005-0000-0000-0000315E0000}"/>
    <cellStyle name="Normal 76 3 3 2 3" xfId="23985" xr:uid="{00000000-0005-0000-0000-0000325E0000}"/>
    <cellStyle name="Normal 76 3 3 3" xfId="23986" xr:uid="{00000000-0005-0000-0000-0000335E0000}"/>
    <cellStyle name="Normal 76 3 3 4" xfId="23987" xr:uid="{00000000-0005-0000-0000-0000345E0000}"/>
    <cellStyle name="Normal 76 3 4" xfId="23988" xr:uid="{00000000-0005-0000-0000-0000355E0000}"/>
    <cellStyle name="Normal 76 3 4 2" xfId="23989" xr:uid="{00000000-0005-0000-0000-0000365E0000}"/>
    <cellStyle name="Normal 76 3 4 2 2" xfId="23990" xr:uid="{00000000-0005-0000-0000-0000375E0000}"/>
    <cellStyle name="Normal 76 3 4 2 3" xfId="23991" xr:uid="{00000000-0005-0000-0000-0000385E0000}"/>
    <cellStyle name="Normal 76 3 4 3" xfId="23992" xr:uid="{00000000-0005-0000-0000-0000395E0000}"/>
    <cellStyle name="Normal 76 3 4 4" xfId="23993" xr:uid="{00000000-0005-0000-0000-00003A5E0000}"/>
    <cellStyle name="Normal 76 3 5" xfId="23994" xr:uid="{00000000-0005-0000-0000-00003B5E0000}"/>
    <cellStyle name="Normal 76 3 5 2" xfId="23995" xr:uid="{00000000-0005-0000-0000-00003C5E0000}"/>
    <cellStyle name="Normal 76 3 5 3" xfId="23996" xr:uid="{00000000-0005-0000-0000-00003D5E0000}"/>
    <cellStyle name="Normal 76 3 6" xfId="23997" xr:uid="{00000000-0005-0000-0000-00003E5E0000}"/>
    <cellStyle name="Normal 76 3 7" xfId="23998" xr:uid="{00000000-0005-0000-0000-00003F5E0000}"/>
    <cellStyle name="Normal 76 4" xfId="23999" xr:uid="{00000000-0005-0000-0000-0000405E0000}"/>
    <cellStyle name="Normal 76 4 2" xfId="24000" xr:uid="{00000000-0005-0000-0000-0000415E0000}"/>
    <cellStyle name="Normal 76 4 2 2" xfId="24001" xr:uid="{00000000-0005-0000-0000-0000425E0000}"/>
    <cellStyle name="Normal 76 4 2 3" xfId="24002" xr:uid="{00000000-0005-0000-0000-0000435E0000}"/>
    <cellStyle name="Normal 76 4 3" xfId="24003" xr:uid="{00000000-0005-0000-0000-0000445E0000}"/>
    <cellStyle name="Normal 76 4 4" xfId="24004" xr:uid="{00000000-0005-0000-0000-0000455E0000}"/>
    <cellStyle name="Normal 76 5" xfId="24005" xr:uid="{00000000-0005-0000-0000-0000465E0000}"/>
    <cellStyle name="Normal 76 5 2" xfId="24006" xr:uid="{00000000-0005-0000-0000-0000475E0000}"/>
    <cellStyle name="Normal 76 5 2 2" xfId="24007" xr:uid="{00000000-0005-0000-0000-0000485E0000}"/>
    <cellStyle name="Normal 76 5 2 3" xfId="24008" xr:uid="{00000000-0005-0000-0000-0000495E0000}"/>
    <cellStyle name="Normal 76 5 3" xfId="24009" xr:uid="{00000000-0005-0000-0000-00004A5E0000}"/>
    <cellStyle name="Normal 76 5 4" xfId="24010" xr:uid="{00000000-0005-0000-0000-00004B5E0000}"/>
    <cellStyle name="Normal 76 6" xfId="24011" xr:uid="{00000000-0005-0000-0000-00004C5E0000}"/>
    <cellStyle name="Normal 76 6 2" xfId="24012" xr:uid="{00000000-0005-0000-0000-00004D5E0000}"/>
    <cellStyle name="Normal 76 6 2 2" xfId="24013" xr:uid="{00000000-0005-0000-0000-00004E5E0000}"/>
    <cellStyle name="Normal 76 6 2 3" xfId="24014" xr:uid="{00000000-0005-0000-0000-00004F5E0000}"/>
    <cellStyle name="Normal 76 6 3" xfId="24015" xr:uid="{00000000-0005-0000-0000-0000505E0000}"/>
    <cellStyle name="Normal 76 6 4" xfId="24016" xr:uid="{00000000-0005-0000-0000-0000515E0000}"/>
    <cellStyle name="Normal 76 7" xfId="24017" xr:uid="{00000000-0005-0000-0000-0000525E0000}"/>
    <cellStyle name="Normal 76 7 2" xfId="24018" xr:uid="{00000000-0005-0000-0000-0000535E0000}"/>
    <cellStyle name="Normal 76 7 3" xfId="24019" xr:uid="{00000000-0005-0000-0000-0000545E0000}"/>
    <cellStyle name="Normal 76 8" xfId="24020" xr:uid="{00000000-0005-0000-0000-0000555E0000}"/>
    <cellStyle name="Normal 76 9" xfId="24021" xr:uid="{00000000-0005-0000-0000-0000565E0000}"/>
    <cellStyle name="Normal 77" xfId="24022" xr:uid="{00000000-0005-0000-0000-0000575E0000}"/>
    <cellStyle name="Normal 77 10" xfId="24023" xr:uid="{00000000-0005-0000-0000-0000585E0000}"/>
    <cellStyle name="Normal 77 2" xfId="24024" xr:uid="{00000000-0005-0000-0000-0000595E0000}"/>
    <cellStyle name="Normal 77 2 2" xfId="24025" xr:uid="{00000000-0005-0000-0000-00005A5E0000}"/>
    <cellStyle name="Normal 77 2 2 2" xfId="24026" xr:uid="{00000000-0005-0000-0000-00005B5E0000}"/>
    <cellStyle name="Normal 77 2 2 2 2" xfId="24027" xr:uid="{00000000-0005-0000-0000-00005C5E0000}"/>
    <cellStyle name="Normal 77 2 2 2 3" xfId="24028" xr:uid="{00000000-0005-0000-0000-00005D5E0000}"/>
    <cellStyle name="Normal 77 2 2 3" xfId="24029" xr:uid="{00000000-0005-0000-0000-00005E5E0000}"/>
    <cellStyle name="Normal 77 2 2 4" xfId="24030" xr:uid="{00000000-0005-0000-0000-00005F5E0000}"/>
    <cellStyle name="Normal 77 2 3" xfId="24031" xr:uid="{00000000-0005-0000-0000-0000605E0000}"/>
    <cellStyle name="Normal 77 2 3 2" xfId="24032" xr:uid="{00000000-0005-0000-0000-0000615E0000}"/>
    <cellStyle name="Normal 77 2 3 2 2" xfId="24033" xr:uid="{00000000-0005-0000-0000-0000625E0000}"/>
    <cellStyle name="Normal 77 2 3 2 3" xfId="24034" xr:uid="{00000000-0005-0000-0000-0000635E0000}"/>
    <cellStyle name="Normal 77 2 3 3" xfId="24035" xr:uid="{00000000-0005-0000-0000-0000645E0000}"/>
    <cellStyle name="Normal 77 2 3 4" xfId="24036" xr:uid="{00000000-0005-0000-0000-0000655E0000}"/>
    <cellStyle name="Normal 77 2 4" xfId="24037" xr:uid="{00000000-0005-0000-0000-0000665E0000}"/>
    <cellStyle name="Normal 77 2 4 2" xfId="24038" xr:uid="{00000000-0005-0000-0000-0000675E0000}"/>
    <cellStyle name="Normal 77 2 4 2 2" xfId="24039" xr:uid="{00000000-0005-0000-0000-0000685E0000}"/>
    <cellStyle name="Normal 77 2 4 2 3" xfId="24040" xr:uid="{00000000-0005-0000-0000-0000695E0000}"/>
    <cellStyle name="Normal 77 2 4 3" xfId="24041" xr:uid="{00000000-0005-0000-0000-00006A5E0000}"/>
    <cellStyle name="Normal 77 2 4 4" xfId="24042" xr:uid="{00000000-0005-0000-0000-00006B5E0000}"/>
    <cellStyle name="Normal 77 2 5" xfId="24043" xr:uid="{00000000-0005-0000-0000-00006C5E0000}"/>
    <cellStyle name="Normal 77 2 5 2" xfId="24044" xr:uid="{00000000-0005-0000-0000-00006D5E0000}"/>
    <cellStyle name="Normal 77 2 5 3" xfId="24045" xr:uid="{00000000-0005-0000-0000-00006E5E0000}"/>
    <cellStyle name="Normal 77 2 6" xfId="24046" xr:uid="{00000000-0005-0000-0000-00006F5E0000}"/>
    <cellStyle name="Normal 77 2 7" xfId="24047" xr:uid="{00000000-0005-0000-0000-0000705E0000}"/>
    <cellStyle name="Normal 77 3" xfId="24048" xr:uid="{00000000-0005-0000-0000-0000715E0000}"/>
    <cellStyle name="Normal 77 4" xfId="24049" xr:uid="{00000000-0005-0000-0000-0000725E0000}"/>
    <cellStyle name="Normal 77 4 2" xfId="24050" xr:uid="{00000000-0005-0000-0000-0000735E0000}"/>
    <cellStyle name="Normal 77 4 2 2" xfId="24051" xr:uid="{00000000-0005-0000-0000-0000745E0000}"/>
    <cellStyle name="Normal 77 4 2 3" xfId="24052" xr:uid="{00000000-0005-0000-0000-0000755E0000}"/>
    <cellStyle name="Normal 77 4 3" xfId="24053" xr:uid="{00000000-0005-0000-0000-0000765E0000}"/>
    <cellStyle name="Normal 77 4 4" xfId="24054" xr:uid="{00000000-0005-0000-0000-0000775E0000}"/>
    <cellStyle name="Normal 77 5" xfId="24055" xr:uid="{00000000-0005-0000-0000-0000785E0000}"/>
    <cellStyle name="Normal 77 5 2" xfId="24056" xr:uid="{00000000-0005-0000-0000-0000795E0000}"/>
    <cellStyle name="Normal 77 5 2 2" xfId="24057" xr:uid="{00000000-0005-0000-0000-00007A5E0000}"/>
    <cellStyle name="Normal 77 5 2 3" xfId="24058" xr:uid="{00000000-0005-0000-0000-00007B5E0000}"/>
    <cellStyle name="Normal 77 5 3" xfId="24059" xr:uid="{00000000-0005-0000-0000-00007C5E0000}"/>
    <cellStyle name="Normal 77 5 4" xfId="24060" xr:uid="{00000000-0005-0000-0000-00007D5E0000}"/>
    <cellStyle name="Normal 77 6" xfId="24061" xr:uid="{00000000-0005-0000-0000-00007E5E0000}"/>
    <cellStyle name="Normal 77 6 2" xfId="24062" xr:uid="{00000000-0005-0000-0000-00007F5E0000}"/>
    <cellStyle name="Normal 77 6 2 2" xfId="24063" xr:uid="{00000000-0005-0000-0000-0000805E0000}"/>
    <cellStyle name="Normal 77 6 2 3" xfId="24064" xr:uid="{00000000-0005-0000-0000-0000815E0000}"/>
    <cellStyle name="Normal 77 6 3" xfId="24065" xr:uid="{00000000-0005-0000-0000-0000825E0000}"/>
    <cellStyle name="Normal 77 6 4" xfId="24066" xr:uid="{00000000-0005-0000-0000-0000835E0000}"/>
    <cellStyle name="Normal 77 7" xfId="24067" xr:uid="{00000000-0005-0000-0000-0000845E0000}"/>
    <cellStyle name="Normal 77 7 2" xfId="24068" xr:uid="{00000000-0005-0000-0000-0000855E0000}"/>
    <cellStyle name="Normal 77 7 3" xfId="24069" xr:uid="{00000000-0005-0000-0000-0000865E0000}"/>
    <cellStyle name="Normal 77 8" xfId="24070" xr:uid="{00000000-0005-0000-0000-0000875E0000}"/>
    <cellStyle name="Normal 77 9" xfId="24071" xr:uid="{00000000-0005-0000-0000-0000885E0000}"/>
    <cellStyle name="Normal 78" xfId="24072" xr:uid="{00000000-0005-0000-0000-0000895E0000}"/>
    <cellStyle name="Normal 78 10" xfId="24073" xr:uid="{00000000-0005-0000-0000-00008A5E0000}"/>
    <cellStyle name="Normal 78 2" xfId="24074" xr:uid="{00000000-0005-0000-0000-00008B5E0000}"/>
    <cellStyle name="Normal 78 2 2" xfId="24075" xr:uid="{00000000-0005-0000-0000-00008C5E0000}"/>
    <cellStyle name="Normal 78 2 2 2" xfId="24076" xr:uid="{00000000-0005-0000-0000-00008D5E0000}"/>
    <cellStyle name="Normal 78 2 2 2 2" xfId="24077" xr:uid="{00000000-0005-0000-0000-00008E5E0000}"/>
    <cellStyle name="Normal 78 2 2 2 3" xfId="24078" xr:uid="{00000000-0005-0000-0000-00008F5E0000}"/>
    <cellStyle name="Normal 78 2 2 3" xfId="24079" xr:uid="{00000000-0005-0000-0000-0000905E0000}"/>
    <cellStyle name="Normal 78 2 2 4" xfId="24080" xr:uid="{00000000-0005-0000-0000-0000915E0000}"/>
    <cellStyle name="Normal 78 2 3" xfId="24081" xr:uid="{00000000-0005-0000-0000-0000925E0000}"/>
    <cellStyle name="Normal 78 2 3 2" xfId="24082" xr:uid="{00000000-0005-0000-0000-0000935E0000}"/>
    <cellStyle name="Normal 78 2 3 2 2" xfId="24083" xr:uid="{00000000-0005-0000-0000-0000945E0000}"/>
    <cellStyle name="Normal 78 2 3 2 3" xfId="24084" xr:uid="{00000000-0005-0000-0000-0000955E0000}"/>
    <cellStyle name="Normal 78 2 3 3" xfId="24085" xr:uid="{00000000-0005-0000-0000-0000965E0000}"/>
    <cellStyle name="Normal 78 2 3 4" xfId="24086" xr:uid="{00000000-0005-0000-0000-0000975E0000}"/>
    <cellStyle name="Normal 78 2 4" xfId="24087" xr:uid="{00000000-0005-0000-0000-0000985E0000}"/>
    <cellStyle name="Normal 78 2 4 2" xfId="24088" xr:uid="{00000000-0005-0000-0000-0000995E0000}"/>
    <cellStyle name="Normal 78 2 4 2 2" xfId="24089" xr:uid="{00000000-0005-0000-0000-00009A5E0000}"/>
    <cellStyle name="Normal 78 2 4 2 3" xfId="24090" xr:uid="{00000000-0005-0000-0000-00009B5E0000}"/>
    <cellStyle name="Normal 78 2 4 3" xfId="24091" xr:uid="{00000000-0005-0000-0000-00009C5E0000}"/>
    <cellStyle name="Normal 78 2 4 4" xfId="24092" xr:uid="{00000000-0005-0000-0000-00009D5E0000}"/>
    <cellStyle name="Normal 78 2 5" xfId="24093" xr:uid="{00000000-0005-0000-0000-00009E5E0000}"/>
    <cellStyle name="Normal 78 2 5 2" xfId="24094" xr:uid="{00000000-0005-0000-0000-00009F5E0000}"/>
    <cellStyle name="Normal 78 2 5 3" xfId="24095" xr:uid="{00000000-0005-0000-0000-0000A05E0000}"/>
    <cellStyle name="Normal 78 2 6" xfId="24096" xr:uid="{00000000-0005-0000-0000-0000A15E0000}"/>
    <cellStyle name="Normal 78 2 7" xfId="24097" xr:uid="{00000000-0005-0000-0000-0000A25E0000}"/>
    <cellStyle name="Normal 78 3" xfId="24098" xr:uid="{00000000-0005-0000-0000-0000A35E0000}"/>
    <cellStyle name="Normal 78 4" xfId="24099" xr:uid="{00000000-0005-0000-0000-0000A45E0000}"/>
    <cellStyle name="Normal 78 4 2" xfId="24100" xr:uid="{00000000-0005-0000-0000-0000A55E0000}"/>
    <cellStyle name="Normal 78 4 2 2" xfId="24101" xr:uid="{00000000-0005-0000-0000-0000A65E0000}"/>
    <cellStyle name="Normal 78 4 2 3" xfId="24102" xr:uid="{00000000-0005-0000-0000-0000A75E0000}"/>
    <cellStyle name="Normal 78 4 3" xfId="24103" xr:uid="{00000000-0005-0000-0000-0000A85E0000}"/>
    <cellStyle name="Normal 78 4 4" xfId="24104" xr:uid="{00000000-0005-0000-0000-0000A95E0000}"/>
    <cellStyle name="Normal 78 5" xfId="24105" xr:uid="{00000000-0005-0000-0000-0000AA5E0000}"/>
    <cellStyle name="Normal 78 5 2" xfId="24106" xr:uid="{00000000-0005-0000-0000-0000AB5E0000}"/>
    <cellStyle name="Normal 78 5 2 2" xfId="24107" xr:uid="{00000000-0005-0000-0000-0000AC5E0000}"/>
    <cellStyle name="Normal 78 5 2 3" xfId="24108" xr:uid="{00000000-0005-0000-0000-0000AD5E0000}"/>
    <cellStyle name="Normal 78 5 3" xfId="24109" xr:uid="{00000000-0005-0000-0000-0000AE5E0000}"/>
    <cellStyle name="Normal 78 5 4" xfId="24110" xr:uid="{00000000-0005-0000-0000-0000AF5E0000}"/>
    <cellStyle name="Normal 78 6" xfId="24111" xr:uid="{00000000-0005-0000-0000-0000B05E0000}"/>
    <cellStyle name="Normal 78 6 2" xfId="24112" xr:uid="{00000000-0005-0000-0000-0000B15E0000}"/>
    <cellStyle name="Normal 78 6 2 2" xfId="24113" xr:uid="{00000000-0005-0000-0000-0000B25E0000}"/>
    <cellStyle name="Normal 78 6 2 3" xfId="24114" xr:uid="{00000000-0005-0000-0000-0000B35E0000}"/>
    <cellStyle name="Normal 78 6 3" xfId="24115" xr:uid="{00000000-0005-0000-0000-0000B45E0000}"/>
    <cellStyle name="Normal 78 6 4" xfId="24116" xr:uid="{00000000-0005-0000-0000-0000B55E0000}"/>
    <cellStyle name="Normal 78 7" xfId="24117" xr:uid="{00000000-0005-0000-0000-0000B65E0000}"/>
    <cellStyle name="Normal 78 7 2" xfId="24118" xr:uid="{00000000-0005-0000-0000-0000B75E0000}"/>
    <cellStyle name="Normal 78 7 3" xfId="24119" xr:uid="{00000000-0005-0000-0000-0000B85E0000}"/>
    <cellStyle name="Normal 78 8" xfId="24120" xr:uid="{00000000-0005-0000-0000-0000B95E0000}"/>
    <cellStyle name="Normal 78 9" xfId="24121" xr:uid="{00000000-0005-0000-0000-0000BA5E0000}"/>
    <cellStyle name="Normal 79" xfId="24122" xr:uid="{00000000-0005-0000-0000-0000BB5E0000}"/>
    <cellStyle name="Normal 79 10" xfId="24123" xr:uid="{00000000-0005-0000-0000-0000BC5E0000}"/>
    <cellStyle name="Normal 79 2" xfId="24124" xr:uid="{00000000-0005-0000-0000-0000BD5E0000}"/>
    <cellStyle name="Normal 79 2 2" xfId="24125" xr:uid="{00000000-0005-0000-0000-0000BE5E0000}"/>
    <cellStyle name="Normal 79 2 2 2" xfId="24126" xr:uid="{00000000-0005-0000-0000-0000BF5E0000}"/>
    <cellStyle name="Normal 79 2 2 2 2" xfId="24127" xr:uid="{00000000-0005-0000-0000-0000C05E0000}"/>
    <cellStyle name="Normal 79 2 2 2 3" xfId="24128" xr:uid="{00000000-0005-0000-0000-0000C15E0000}"/>
    <cellStyle name="Normal 79 2 2 3" xfId="24129" xr:uid="{00000000-0005-0000-0000-0000C25E0000}"/>
    <cellStyle name="Normal 79 2 2 4" xfId="24130" xr:uid="{00000000-0005-0000-0000-0000C35E0000}"/>
    <cellStyle name="Normal 79 2 3" xfId="24131" xr:uid="{00000000-0005-0000-0000-0000C45E0000}"/>
    <cellStyle name="Normal 79 2 3 2" xfId="24132" xr:uid="{00000000-0005-0000-0000-0000C55E0000}"/>
    <cellStyle name="Normal 79 2 3 2 2" xfId="24133" xr:uid="{00000000-0005-0000-0000-0000C65E0000}"/>
    <cellStyle name="Normal 79 2 3 2 3" xfId="24134" xr:uid="{00000000-0005-0000-0000-0000C75E0000}"/>
    <cellStyle name="Normal 79 2 3 3" xfId="24135" xr:uid="{00000000-0005-0000-0000-0000C85E0000}"/>
    <cellStyle name="Normal 79 2 3 4" xfId="24136" xr:uid="{00000000-0005-0000-0000-0000C95E0000}"/>
    <cellStyle name="Normal 79 2 4" xfId="24137" xr:uid="{00000000-0005-0000-0000-0000CA5E0000}"/>
    <cellStyle name="Normal 79 2 4 2" xfId="24138" xr:uid="{00000000-0005-0000-0000-0000CB5E0000}"/>
    <cellStyle name="Normal 79 2 4 2 2" xfId="24139" xr:uid="{00000000-0005-0000-0000-0000CC5E0000}"/>
    <cellStyle name="Normal 79 2 4 2 3" xfId="24140" xr:uid="{00000000-0005-0000-0000-0000CD5E0000}"/>
    <cellStyle name="Normal 79 2 4 3" xfId="24141" xr:uid="{00000000-0005-0000-0000-0000CE5E0000}"/>
    <cellStyle name="Normal 79 2 4 4" xfId="24142" xr:uid="{00000000-0005-0000-0000-0000CF5E0000}"/>
    <cellStyle name="Normal 79 2 5" xfId="24143" xr:uid="{00000000-0005-0000-0000-0000D05E0000}"/>
    <cellStyle name="Normal 79 2 5 2" xfId="24144" xr:uid="{00000000-0005-0000-0000-0000D15E0000}"/>
    <cellStyle name="Normal 79 2 5 3" xfId="24145" xr:uid="{00000000-0005-0000-0000-0000D25E0000}"/>
    <cellStyle name="Normal 79 2 6" xfId="24146" xr:uid="{00000000-0005-0000-0000-0000D35E0000}"/>
    <cellStyle name="Normal 79 2 7" xfId="24147" xr:uid="{00000000-0005-0000-0000-0000D45E0000}"/>
    <cellStyle name="Normal 79 3" xfId="24148" xr:uid="{00000000-0005-0000-0000-0000D55E0000}"/>
    <cellStyle name="Normal 79 4" xfId="24149" xr:uid="{00000000-0005-0000-0000-0000D65E0000}"/>
    <cellStyle name="Normal 79 4 2" xfId="24150" xr:uid="{00000000-0005-0000-0000-0000D75E0000}"/>
    <cellStyle name="Normal 79 4 2 2" xfId="24151" xr:uid="{00000000-0005-0000-0000-0000D85E0000}"/>
    <cellStyle name="Normal 79 4 2 3" xfId="24152" xr:uid="{00000000-0005-0000-0000-0000D95E0000}"/>
    <cellStyle name="Normal 79 4 3" xfId="24153" xr:uid="{00000000-0005-0000-0000-0000DA5E0000}"/>
    <cellStyle name="Normal 79 4 4" xfId="24154" xr:uid="{00000000-0005-0000-0000-0000DB5E0000}"/>
    <cellStyle name="Normal 79 5" xfId="24155" xr:uid="{00000000-0005-0000-0000-0000DC5E0000}"/>
    <cellStyle name="Normal 79 5 2" xfId="24156" xr:uid="{00000000-0005-0000-0000-0000DD5E0000}"/>
    <cellStyle name="Normal 79 5 2 2" xfId="24157" xr:uid="{00000000-0005-0000-0000-0000DE5E0000}"/>
    <cellStyle name="Normal 79 5 2 3" xfId="24158" xr:uid="{00000000-0005-0000-0000-0000DF5E0000}"/>
    <cellStyle name="Normal 79 5 3" xfId="24159" xr:uid="{00000000-0005-0000-0000-0000E05E0000}"/>
    <cellStyle name="Normal 79 5 4" xfId="24160" xr:uid="{00000000-0005-0000-0000-0000E15E0000}"/>
    <cellStyle name="Normal 79 6" xfId="24161" xr:uid="{00000000-0005-0000-0000-0000E25E0000}"/>
    <cellStyle name="Normal 79 6 2" xfId="24162" xr:uid="{00000000-0005-0000-0000-0000E35E0000}"/>
    <cellStyle name="Normal 79 6 2 2" xfId="24163" xr:uid="{00000000-0005-0000-0000-0000E45E0000}"/>
    <cellStyle name="Normal 79 6 2 3" xfId="24164" xr:uid="{00000000-0005-0000-0000-0000E55E0000}"/>
    <cellStyle name="Normal 79 6 3" xfId="24165" xr:uid="{00000000-0005-0000-0000-0000E65E0000}"/>
    <cellStyle name="Normal 79 6 4" xfId="24166" xr:uid="{00000000-0005-0000-0000-0000E75E0000}"/>
    <cellStyle name="Normal 79 7" xfId="24167" xr:uid="{00000000-0005-0000-0000-0000E85E0000}"/>
    <cellStyle name="Normal 79 7 2" xfId="24168" xr:uid="{00000000-0005-0000-0000-0000E95E0000}"/>
    <cellStyle name="Normal 79 7 3" xfId="24169" xr:uid="{00000000-0005-0000-0000-0000EA5E0000}"/>
    <cellStyle name="Normal 79 8" xfId="24170" xr:uid="{00000000-0005-0000-0000-0000EB5E0000}"/>
    <cellStyle name="Normal 79 9" xfId="24171" xr:uid="{00000000-0005-0000-0000-0000EC5E0000}"/>
    <cellStyle name="Normal 8" xfId="6" xr:uid="{00000000-0005-0000-0000-0000ED5E0000}"/>
    <cellStyle name="Normal 8 10" xfId="24172" xr:uid="{00000000-0005-0000-0000-0000EE5E0000}"/>
    <cellStyle name="Normal 8 10 2" xfId="24173" xr:uid="{00000000-0005-0000-0000-0000EF5E0000}"/>
    <cellStyle name="Normal 8 10 2 2" xfId="24174" xr:uid="{00000000-0005-0000-0000-0000F05E0000}"/>
    <cellStyle name="Normal 8 10 2 2 2" xfId="24175" xr:uid="{00000000-0005-0000-0000-0000F15E0000}"/>
    <cellStyle name="Normal 8 10 2 2 2 2" xfId="24176" xr:uid="{00000000-0005-0000-0000-0000F25E0000}"/>
    <cellStyle name="Normal 8 10 2 2 2 3" xfId="24177" xr:uid="{00000000-0005-0000-0000-0000F35E0000}"/>
    <cellStyle name="Normal 8 10 2 2 3" xfId="24178" xr:uid="{00000000-0005-0000-0000-0000F45E0000}"/>
    <cellStyle name="Normal 8 10 2 2 4" xfId="24179" xr:uid="{00000000-0005-0000-0000-0000F55E0000}"/>
    <cellStyle name="Normal 8 10 2 3" xfId="24180" xr:uid="{00000000-0005-0000-0000-0000F65E0000}"/>
    <cellStyle name="Normal 8 10 2 3 2" xfId="24181" xr:uid="{00000000-0005-0000-0000-0000F75E0000}"/>
    <cellStyle name="Normal 8 10 2 3 2 2" xfId="24182" xr:uid="{00000000-0005-0000-0000-0000F85E0000}"/>
    <cellStyle name="Normal 8 10 2 3 2 3" xfId="24183" xr:uid="{00000000-0005-0000-0000-0000F95E0000}"/>
    <cellStyle name="Normal 8 10 2 3 3" xfId="24184" xr:uid="{00000000-0005-0000-0000-0000FA5E0000}"/>
    <cellStyle name="Normal 8 10 2 3 4" xfId="24185" xr:uid="{00000000-0005-0000-0000-0000FB5E0000}"/>
    <cellStyle name="Normal 8 10 2 4" xfId="24186" xr:uid="{00000000-0005-0000-0000-0000FC5E0000}"/>
    <cellStyle name="Normal 8 10 2 4 2" xfId="24187" xr:uid="{00000000-0005-0000-0000-0000FD5E0000}"/>
    <cellStyle name="Normal 8 10 2 4 2 2" xfId="24188" xr:uid="{00000000-0005-0000-0000-0000FE5E0000}"/>
    <cellStyle name="Normal 8 10 2 4 2 3" xfId="24189" xr:uid="{00000000-0005-0000-0000-0000FF5E0000}"/>
    <cellStyle name="Normal 8 10 2 4 3" xfId="24190" xr:uid="{00000000-0005-0000-0000-0000005F0000}"/>
    <cellStyle name="Normal 8 10 2 4 4" xfId="24191" xr:uid="{00000000-0005-0000-0000-0000015F0000}"/>
    <cellStyle name="Normal 8 10 2 5" xfId="24192" xr:uid="{00000000-0005-0000-0000-0000025F0000}"/>
    <cellStyle name="Normal 8 10 2 5 2" xfId="24193" xr:uid="{00000000-0005-0000-0000-0000035F0000}"/>
    <cellStyle name="Normal 8 10 2 5 3" xfId="24194" xr:uid="{00000000-0005-0000-0000-0000045F0000}"/>
    <cellStyle name="Normal 8 10 2 6" xfId="24195" xr:uid="{00000000-0005-0000-0000-0000055F0000}"/>
    <cellStyle name="Normal 8 10 2 7" xfId="24196" xr:uid="{00000000-0005-0000-0000-0000065F0000}"/>
    <cellStyle name="Normal 8 10 3" xfId="24197" xr:uid="{00000000-0005-0000-0000-0000075F0000}"/>
    <cellStyle name="Normal 8 10 3 2" xfId="24198" xr:uid="{00000000-0005-0000-0000-0000085F0000}"/>
    <cellStyle name="Normal 8 10 3 2 2" xfId="24199" xr:uid="{00000000-0005-0000-0000-0000095F0000}"/>
    <cellStyle name="Normal 8 10 3 2 3" xfId="24200" xr:uid="{00000000-0005-0000-0000-00000A5F0000}"/>
    <cellStyle name="Normal 8 10 3 3" xfId="24201" xr:uid="{00000000-0005-0000-0000-00000B5F0000}"/>
    <cellStyle name="Normal 8 10 3 4" xfId="24202" xr:uid="{00000000-0005-0000-0000-00000C5F0000}"/>
    <cellStyle name="Normal 8 10 4" xfId="24203" xr:uid="{00000000-0005-0000-0000-00000D5F0000}"/>
    <cellStyle name="Normal 8 10 4 2" xfId="24204" xr:uid="{00000000-0005-0000-0000-00000E5F0000}"/>
    <cellStyle name="Normal 8 10 4 2 2" xfId="24205" xr:uid="{00000000-0005-0000-0000-00000F5F0000}"/>
    <cellStyle name="Normal 8 10 4 2 3" xfId="24206" xr:uid="{00000000-0005-0000-0000-0000105F0000}"/>
    <cellStyle name="Normal 8 10 4 3" xfId="24207" xr:uid="{00000000-0005-0000-0000-0000115F0000}"/>
    <cellStyle name="Normal 8 10 4 4" xfId="24208" xr:uid="{00000000-0005-0000-0000-0000125F0000}"/>
    <cellStyle name="Normal 8 10 5" xfId="24209" xr:uid="{00000000-0005-0000-0000-0000135F0000}"/>
    <cellStyle name="Normal 8 10 5 2" xfId="24210" xr:uid="{00000000-0005-0000-0000-0000145F0000}"/>
    <cellStyle name="Normal 8 10 5 2 2" xfId="24211" xr:uid="{00000000-0005-0000-0000-0000155F0000}"/>
    <cellStyle name="Normal 8 10 5 2 3" xfId="24212" xr:uid="{00000000-0005-0000-0000-0000165F0000}"/>
    <cellStyle name="Normal 8 10 5 3" xfId="24213" xr:uid="{00000000-0005-0000-0000-0000175F0000}"/>
    <cellStyle name="Normal 8 10 5 4" xfId="24214" xr:uid="{00000000-0005-0000-0000-0000185F0000}"/>
    <cellStyle name="Normal 8 10 6" xfId="24215" xr:uid="{00000000-0005-0000-0000-0000195F0000}"/>
    <cellStyle name="Normal 8 10 6 2" xfId="24216" xr:uid="{00000000-0005-0000-0000-00001A5F0000}"/>
    <cellStyle name="Normal 8 10 6 3" xfId="24217" xr:uid="{00000000-0005-0000-0000-00001B5F0000}"/>
    <cellStyle name="Normal 8 10 7" xfId="24218" xr:uid="{00000000-0005-0000-0000-00001C5F0000}"/>
    <cellStyle name="Normal 8 10 8" xfId="24219" xr:uid="{00000000-0005-0000-0000-00001D5F0000}"/>
    <cellStyle name="Normal 8 10 9" xfId="24220" xr:uid="{00000000-0005-0000-0000-00001E5F0000}"/>
    <cellStyle name="Normal 8 11" xfId="24221" xr:uid="{00000000-0005-0000-0000-00001F5F0000}"/>
    <cellStyle name="Normal 8 11 2" xfId="24222" xr:uid="{00000000-0005-0000-0000-0000205F0000}"/>
    <cellStyle name="Normal 8 11 3" xfId="24223" xr:uid="{00000000-0005-0000-0000-0000215F0000}"/>
    <cellStyle name="Normal 8 12" xfId="24224" xr:uid="{00000000-0005-0000-0000-0000225F0000}"/>
    <cellStyle name="Normal 8 12 2" xfId="24225" xr:uid="{00000000-0005-0000-0000-0000235F0000}"/>
    <cellStyle name="Normal 8 12 3" xfId="24226" xr:uid="{00000000-0005-0000-0000-0000245F0000}"/>
    <cellStyle name="Normal 8 13" xfId="24227" xr:uid="{00000000-0005-0000-0000-0000255F0000}"/>
    <cellStyle name="Normal 8 13 2" xfId="24228" xr:uid="{00000000-0005-0000-0000-0000265F0000}"/>
    <cellStyle name="Normal 8 13 2 2" xfId="24229" xr:uid="{00000000-0005-0000-0000-0000275F0000}"/>
    <cellStyle name="Normal 8 13 2 2 2" xfId="24230" xr:uid="{00000000-0005-0000-0000-0000285F0000}"/>
    <cellStyle name="Normal 8 13 2 2 3" xfId="24231" xr:uid="{00000000-0005-0000-0000-0000295F0000}"/>
    <cellStyle name="Normal 8 13 2 3" xfId="24232" xr:uid="{00000000-0005-0000-0000-00002A5F0000}"/>
    <cellStyle name="Normal 8 13 2 4" xfId="24233" xr:uid="{00000000-0005-0000-0000-00002B5F0000}"/>
    <cellStyle name="Normal 8 13 3" xfId="24234" xr:uid="{00000000-0005-0000-0000-00002C5F0000}"/>
    <cellStyle name="Normal 8 13 3 2" xfId="24235" xr:uid="{00000000-0005-0000-0000-00002D5F0000}"/>
    <cellStyle name="Normal 8 13 3 2 2" xfId="24236" xr:uid="{00000000-0005-0000-0000-00002E5F0000}"/>
    <cellStyle name="Normal 8 13 3 2 3" xfId="24237" xr:uid="{00000000-0005-0000-0000-00002F5F0000}"/>
    <cellStyle name="Normal 8 13 3 3" xfId="24238" xr:uid="{00000000-0005-0000-0000-0000305F0000}"/>
    <cellStyle name="Normal 8 13 3 4" xfId="24239" xr:uid="{00000000-0005-0000-0000-0000315F0000}"/>
    <cellStyle name="Normal 8 13 4" xfId="24240" xr:uid="{00000000-0005-0000-0000-0000325F0000}"/>
    <cellStyle name="Normal 8 13 4 2" xfId="24241" xr:uid="{00000000-0005-0000-0000-0000335F0000}"/>
    <cellStyle name="Normal 8 13 4 2 2" xfId="24242" xr:uid="{00000000-0005-0000-0000-0000345F0000}"/>
    <cellStyle name="Normal 8 13 4 2 3" xfId="24243" xr:uid="{00000000-0005-0000-0000-0000355F0000}"/>
    <cellStyle name="Normal 8 13 4 3" xfId="24244" xr:uid="{00000000-0005-0000-0000-0000365F0000}"/>
    <cellStyle name="Normal 8 13 4 4" xfId="24245" xr:uid="{00000000-0005-0000-0000-0000375F0000}"/>
    <cellStyle name="Normal 8 13 5" xfId="24246" xr:uid="{00000000-0005-0000-0000-0000385F0000}"/>
    <cellStyle name="Normal 8 13 5 2" xfId="24247" xr:uid="{00000000-0005-0000-0000-0000395F0000}"/>
    <cellStyle name="Normal 8 13 5 3" xfId="24248" xr:uid="{00000000-0005-0000-0000-00003A5F0000}"/>
    <cellStyle name="Normal 8 13 6" xfId="24249" xr:uid="{00000000-0005-0000-0000-00003B5F0000}"/>
    <cellStyle name="Normal 8 13 7" xfId="24250" xr:uid="{00000000-0005-0000-0000-00003C5F0000}"/>
    <cellStyle name="Normal 8 13 8" xfId="24251" xr:uid="{00000000-0005-0000-0000-00003D5F0000}"/>
    <cellStyle name="Normal 8 14" xfId="24252" xr:uid="{00000000-0005-0000-0000-00003E5F0000}"/>
    <cellStyle name="Normal 8 14 2" xfId="24253" xr:uid="{00000000-0005-0000-0000-00003F5F0000}"/>
    <cellStyle name="Normal 8 14 2 2" xfId="24254" xr:uid="{00000000-0005-0000-0000-0000405F0000}"/>
    <cellStyle name="Normal 8 14 2 2 2" xfId="24255" xr:uid="{00000000-0005-0000-0000-0000415F0000}"/>
    <cellStyle name="Normal 8 14 2 2 3" xfId="24256" xr:uid="{00000000-0005-0000-0000-0000425F0000}"/>
    <cellStyle name="Normal 8 14 2 3" xfId="24257" xr:uid="{00000000-0005-0000-0000-0000435F0000}"/>
    <cellStyle name="Normal 8 14 2 4" xfId="24258" xr:uid="{00000000-0005-0000-0000-0000445F0000}"/>
    <cellStyle name="Normal 8 14 3" xfId="24259" xr:uid="{00000000-0005-0000-0000-0000455F0000}"/>
    <cellStyle name="Normal 8 14 3 2" xfId="24260" xr:uid="{00000000-0005-0000-0000-0000465F0000}"/>
    <cellStyle name="Normal 8 14 3 3" xfId="24261" xr:uid="{00000000-0005-0000-0000-0000475F0000}"/>
    <cellStyle name="Normal 8 14 4" xfId="24262" xr:uid="{00000000-0005-0000-0000-0000485F0000}"/>
    <cellStyle name="Normal 8 14 5" xfId="24263" xr:uid="{00000000-0005-0000-0000-0000495F0000}"/>
    <cellStyle name="Normal 8 14 6" xfId="24264" xr:uid="{00000000-0005-0000-0000-00004A5F0000}"/>
    <cellStyle name="Normal 8 15" xfId="24265" xr:uid="{00000000-0005-0000-0000-00004B5F0000}"/>
    <cellStyle name="Normal 8 15 2" xfId="24266" xr:uid="{00000000-0005-0000-0000-00004C5F0000}"/>
    <cellStyle name="Normal 8 15 2 2" xfId="24267" xr:uid="{00000000-0005-0000-0000-00004D5F0000}"/>
    <cellStyle name="Normal 8 15 2 3" xfId="24268" xr:uid="{00000000-0005-0000-0000-00004E5F0000}"/>
    <cellStyle name="Normal 8 15 3" xfId="24269" xr:uid="{00000000-0005-0000-0000-00004F5F0000}"/>
    <cellStyle name="Normal 8 15 4" xfId="24270" xr:uid="{00000000-0005-0000-0000-0000505F0000}"/>
    <cellStyle name="Normal 8 15 5" xfId="24271" xr:uid="{00000000-0005-0000-0000-0000515F0000}"/>
    <cellStyle name="Normal 8 16" xfId="24272" xr:uid="{00000000-0005-0000-0000-0000525F0000}"/>
    <cellStyle name="Normal 8 16 2" xfId="24273" xr:uid="{00000000-0005-0000-0000-0000535F0000}"/>
    <cellStyle name="Normal 8 16 2 2" xfId="24274" xr:uid="{00000000-0005-0000-0000-0000545F0000}"/>
    <cellStyle name="Normal 8 16 2 3" xfId="24275" xr:uid="{00000000-0005-0000-0000-0000555F0000}"/>
    <cellStyle name="Normal 8 16 3" xfId="24276" xr:uid="{00000000-0005-0000-0000-0000565F0000}"/>
    <cellStyle name="Normal 8 16 4" xfId="24277" xr:uid="{00000000-0005-0000-0000-0000575F0000}"/>
    <cellStyle name="Normal 8 16 5" xfId="24278" xr:uid="{00000000-0005-0000-0000-0000585F0000}"/>
    <cellStyle name="Normal 8 17" xfId="24279" xr:uid="{00000000-0005-0000-0000-0000595F0000}"/>
    <cellStyle name="Normal 8 17 2" xfId="24280" xr:uid="{00000000-0005-0000-0000-00005A5F0000}"/>
    <cellStyle name="Normal 8 17 2 2" xfId="24281" xr:uid="{00000000-0005-0000-0000-00005B5F0000}"/>
    <cellStyle name="Normal 8 17 2 3" xfId="24282" xr:uid="{00000000-0005-0000-0000-00005C5F0000}"/>
    <cellStyle name="Normal 8 17 3" xfId="24283" xr:uid="{00000000-0005-0000-0000-00005D5F0000}"/>
    <cellStyle name="Normal 8 17 4" xfId="24284" xr:uid="{00000000-0005-0000-0000-00005E5F0000}"/>
    <cellStyle name="Normal 8 17 5" xfId="24285" xr:uid="{00000000-0005-0000-0000-00005F5F0000}"/>
    <cellStyle name="Normal 8 18" xfId="24286" xr:uid="{00000000-0005-0000-0000-0000605F0000}"/>
    <cellStyle name="Normal 8 18 2" xfId="24287" xr:uid="{00000000-0005-0000-0000-0000615F0000}"/>
    <cellStyle name="Normal 8 19" xfId="24288" xr:uid="{00000000-0005-0000-0000-0000625F0000}"/>
    <cellStyle name="Normal 8 19 2" xfId="24289" xr:uid="{00000000-0005-0000-0000-0000635F0000}"/>
    <cellStyle name="Normal 8 19 2 2" xfId="24290" xr:uid="{00000000-0005-0000-0000-0000645F0000}"/>
    <cellStyle name="Normal 8 19 2 3" xfId="24291" xr:uid="{00000000-0005-0000-0000-0000655F0000}"/>
    <cellStyle name="Normal 8 19 3" xfId="24292" xr:uid="{00000000-0005-0000-0000-0000665F0000}"/>
    <cellStyle name="Normal 8 19 3 2" xfId="24293" xr:uid="{00000000-0005-0000-0000-0000675F0000}"/>
    <cellStyle name="Normal 8 19 4" xfId="24294" xr:uid="{00000000-0005-0000-0000-0000685F0000}"/>
    <cellStyle name="Normal 8 2" xfId="24295" xr:uid="{00000000-0005-0000-0000-0000695F0000}"/>
    <cellStyle name="Normal 8 2 10" xfId="24296" xr:uid="{00000000-0005-0000-0000-00006A5F0000}"/>
    <cellStyle name="Normal 8 2 10 2" xfId="24297" xr:uid="{00000000-0005-0000-0000-00006B5F0000}"/>
    <cellStyle name="Normal 8 2 10 3" xfId="24298" xr:uid="{00000000-0005-0000-0000-00006C5F0000}"/>
    <cellStyle name="Normal 8 2 11" xfId="24299" xr:uid="{00000000-0005-0000-0000-00006D5F0000}"/>
    <cellStyle name="Normal 8 2 12" xfId="24300" xr:uid="{00000000-0005-0000-0000-00006E5F0000}"/>
    <cellStyle name="Normal 8 2 13" xfId="24301" xr:uid="{00000000-0005-0000-0000-00006F5F0000}"/>
    <cellStyle name="Normal 8 2 14" xfId="24302" xr:uid="{00000000-0005-0000-0000-0000705F0000}"/>
    <cellStyle name="Normal 8 2 2" xfId="24303" xr:uid="{00000000-0005-0000-0000-0000715F0000}"/>
    <cellStyle name="Normal 8 2 2 10" xfId="24304" xr:uid="{00000000-0005-0000-0000-0000725F0000}"/>
    <cellStyle name="Normal 8 2 2 11" xfId="24305" xr:uid="{00000000-0005-0000-0000-0000735F0000}"/>
    <cellStyle name="Normal 8 2 2 2" xfId="24306" xr:uid="{00000000-0005-0000-0000-0000745F0000}"/>
    <cellStyle name="Normal 8 2 2 2 2" xfId="24307" xr:uid="{00000000-0005-0000-0000-0000755F0000}"/>
    <cellStyle name="Normal 8 2 2 2 2 2" xfId="24308" xr:uid="{00000000-0005-0000-0000-0000765F0000}"/>
    <cellStyle name="Normal 8 2 2 2 2 2 2" xfId="24309" xr:uid="{00000000-0005-0000-0000-0000775F0000}"/>
    <cellStyle name="Normal 8 2 2 2 2 2 2 2" xfId="24310" xr:uid="{00000000-0005-0000-0000-0000785F0000}"/>
    <cellStyle name="Normal 8 2 2 2 2 2 2 3" xfId="24311" xr:uid="{00000000-0005-0000-0000-0000795F0000}"/>
    <cellStyle name="Normal 8 2 2 2 2 2 3" xfId="24312" xr:uid="{00000000-0005-0000-0000-00007A5F0000}"/>
    <cellStyle name="Normal 8 2 2 2 2 2 4" xfId="24313" xr:uid="{00000000-0005-0000-0000-00007B5F0000}"/>
    <cellStyle name="Normal 8 2 2 2 2 3" xfId="24314" xr:uid="{00000000-0005-0000-0000-00007C5F0000}"/>
    <cellStyle name="Normal 8 2 2 2 2 3 2" xfId="24315" xr:uid="{00000000-0005-0000-0000-00007D5F0000}"/>
    <cellStyle name="Normal 8 2 2 2 2 3 2 2" xfId="24316" xr:uid="{00000000-0005-0000-0000-00007E5F0000}"/>
    <cellStyle name="Normal 8 2 2 2 2 3 2 3" xfId="24317" xr:uid="{00000000-0005-0000-0000-00007F5F0000}"/>
    <cellStyle name="Normal 8 2 2 2 2 3 3" xfId="24318" xr:uid="{00000000-0005-0000-0000-0000805F0000}"/>
    <cellStyle name="Normal 8 2 2 2 2 3 4" xfId="24319" xr:uid="{00000000-0005-0000-0000-0000815F0000}"/>
    <cellStyle name="Normal 8 2 2 2 2 4" xfId="24320" xr:uid="{00000000-0005-0000-0000-0000825F0000}"/>
    <cellStyle name="Normal 8 2 2 2 2 4 2" xfId="24321" xr:uid="{00000000-0005-0000-0000-0000835F0000}"/>
    <cellStyle name="Normal 8 2 2 2 2 4 2 2" xfId="24322" xr:uid="{00000000-0005-0000-0000-0000845F0000}"/>
    <cellStyle name="Normal 8 2 2 2 2 4 2 3" xfId="24323" xr:uid="{00000000-0005-0000-0000-0000855F0000}"/>
    <cellStyle name="Normal 8 2 2 2 2 4 3" xfId="24324" xr:uid="{00000000-0005-0000-0000-0000865F0000}"/>
    <cellStyle name="Normal 8 2 2 2 2 4 4" xfId="24325" xr:uid="{00000000-0005-0000-0000-0000875F0000}"/>
    <cellStyle name="Normal 8 2 2 2 2 5" xfId="24326" xr:uid="{00000000-0005-0000-0000-0000885F0000}"/>
    <cellStyle name="Normal 8 2 2 2 2 5 2" xfId="24327" xr:uid="{00000000-0005-0000-0000-0000895F0000}"/>
    <cellStyle name="Normal 8 2 2 2 2 5 3" xfId="24328" xr:uid="{00000000-0005-0000-0000-00008A5F0000}"/>
    <cellStyle name="Normal 8 2 2 2 2 6" xfId="24329" xr:uid="{00000000-0005-0000-0000-00008B5F0000}"/>
    <cellStyle name="Normal 8 2 2 2 2 7" xfId="24330" xr:uid="{00000000-0005-0000-0000-00008C5F0000}"/>
    <cellStyle name="Normal 8 2 2 2 3" xfId="24331" xr:uid="{00000000-0005-0000-0000-00008D5F0000}"/>
    <cellStyle name="Normal 8 2 2 2 3 2" xfId="24332" xr:uid="{00000000-0005-0000-0000-00008E5F0000}"/>
    <cellStyle name="Normal 8 2 2 2 3 2 2" xfId="24333" xr:uid="{00000000-0005-0000-0000-00008F5F0000}"/>
    <cellStyle name="Normal 8 2 2 2 3 2 3" xfId="24334" xr:uid="{00000000-0005-0000-0000-0000905F0000}"/>
    <cellStyle name="Normal 8 2 2 2 3 3" xfId="24335" xr:uid="{00000000-0005-0000-0000-0000915F0000}"/>
    <cellStyle name="Normal 8 2 2 2 3 4" xfId="24336" xr:uid="{00000000-0005-0000-0000-0000925F0000}"/>
    <cellStyle name="Normal 8 2 2 2 4" xfId="24337" xr:uid="{00000000-0005-0000-0000-0000935F0000}"/>
    <cellStyle name="Normal 8 2 2 2 4 2" xfId="24338" xr:uid="{00000000-0005-0000-0000-0000945F0000}"/>
    <cellStyle name="Normal 8 2 2 2 4 2 2" xfId="24339" xr:uid="{00000000-0005-0000-0000-0000955F0000}"/>
    <cellStyle name="Normal 8 2 2 2 4 2 3" xfId="24340" xr:uid="{00000000-0005-0000-0000-0000965F0000}"/>
    <cellStyle name="Normal 8 2 2 2 4 3" xfId="24341" xr:uid="{00000000-0005-0000-0000-0000975F0000}"/>
    <cellStyle name="Normal 8 2 2 2 4 4" xfId="24342" xr:uid="{00000000-0005-0000-0000-0000985F0000}"/>
    <cellStyle name="Normal 8 2 2 2 5" xfId="24343" xr:uid="{00000000-0005-0000-0000-0000995F0000}"/>
    <cellStyle name="Normal 8 2 2 2 5 2" xfId="24344" xr:uid="{00000000-0005-0000-0000-00009A5F0000}"/>
    <cellStyle name="Normal 8 2 2 2 5 2 2" xfId="24345" xr:uid="{00000000-0005-0000-0000-00009B5F0000}"/>
    <cellStyle name="Normal 8 2 2 2 5 2 3" xfId="24346" xr:uid="{00000000-0005-0000-0000-00009C5F0000}"/>
    <cellStyle name="Normal 8 2 2 2 5 3" xfId="24347" xr:uid="{00000000-0005-0000-0000-00009D5F0000}"/>
    <cellStyle name="Normal 8 2 2 2 5 4" xfId="24348" xr:uid="{00000000-0005-0000-0000-00009E5F0000}"/>
    <cellStyle name="Normal 8 2 2 2 6" xfId="24349" xr:uid="{00000000-0005-0000-0000-00009F5F0000}"/>
    <cellStyle name="Normal 8 2 2 2 6 2" xfId="24350" xr:uid="{00000000-0005-0000-0000-0000A05F0000}"/>
    <cellStyle name="Normal 8 2 2 2 6 3" xfId="24351" xr:uid="{00000000-0005-0000-0000-0000A15F0000}"/>
    <cellStyle name="Normal 8 2 2 2 7" xfId="24352" xr:uid="{00000000-0005-0000-0000-0000A25F0000}"/>
    <cellStyle name="Normal 8 2 2 2 8" xfId="24353" xr:uid="{00000000-0005-0000-0000-0000A35F0000}"/>
    <cellStyle name="Normal 8 2 2 2 9" xfId="24354" xr:uid="{00000000-0005-0000-0000-0000A45F0000}"/>
    <cellStyle name="Normal 8 2 2 3" xfId="24355" xr:uid="{00000000-0005-0000-0000-0000A55F0000}"/>
    <cellStyle name="Normal 8 2 2 3 2" xfId="24356" xr:uid="{00000000-0005-0000-0000-0000A65F0000}"/>
    <cellStyle name="Normal 8 2 2 3 2 2" xfId="24357" xr:uid="{00000000-0005-0000-0000-0000A75F0000}"/>
    <cellStyle name="Normal 8 2 2 3 2 2 2" xfId="24358" xr:uid="{00000000-0005-0000-0000-0000A85F0000}"/>
    <cellStyle name="Normal 8 2 2 3 2 2 3" xfId="24359" xr:uid="{00000000-0005-0000-0000-0000A95F0000}"/>
    <cellStyle name="Normal 8 2 2 3 2 3" xfId="24360" xr:uid="{00000000-0005-0000-0000-0000AA5F0000}"/>
    <cellStyle name="Normal 8 2 2 3 2 4" xfId="24361" xr:uid="{00000000-0005-0000-0000-0000AB5F0000}"/>
    <cellStyle name="Normal 8 2 2 3 3" xfId="24362" xr:uid="{00000000-0005-0000-0000-0000AC5F0000}"/>
    <cellStyle name="Normal 8 2 2 3 3 2" xfId="24363" xr:uid="{00000000-0005-0000-0000-0000AD5F0000}"/>
    <cellStyle name="Normal 8 2 2 3 3 2 2" xfId="24364" xr:uid="{00000000-0005-0000-0000-0000AE5F0000}"/>
    <cellStyle name="Normal 8 2 2 3 3 2 3" xfId="24365" xr:uid="{00000000-0005-0000-0000-0000AF5F0000}"/>
    <cellStyle name="Normal 8 2 2 3 3 3" xfId="24366" xr:uid="{00000000-0005-0000-0000-0000B05F0000}"/>
    <cellStyle name="Normal 8 2 2 3 3 4" xfId="24367" xr:uid="{00000000-0005-0000-0000-0000B15F0000}"/>
    <cellStyle name="Normal 8 2 2 3 4" xfId="24368" xr:uid="{00000000-0005-0000-0000-0000B25F0000}"/>
    <cellStyle name="Normal 8 2 2 3 4 2" xfId="24369" xr:uid="{00000000-0005-0000-0000-0000B35F0000}"/>
    <cellStyle name="Normal 8 2 2 3 4 2 2" xfId="24370" xr:uid="{00000000-0005-0000-0000-0000B45F0000}"/>
    <cellStyle name="Normal 8 2 2 3 4 2 3" xfId="24371" xr:uid="{00000000-0005-0000-0000-0000B55F0000}"/>
    <cellStyle name="Normal 8 2 2 3 4 3" xfId="24372" xr:uid="{00000000-0005-0000-0000-0000B65F0000}"/>
    <cellStyle name="Normal 8 2 2 3 4 4" xfId="24373" xr:uid="{00000000-0005-0000-0000-0000B75F0000}"/>
    <cellStyle name="Normal 8 2 2 3 5" xfId="24374" xr:uid="{00000000-0005-0000-0000-0000B85F0000}"/>
    <cellStyle name="Normal 8 2 2 3 5 2" xfId="24375" xr:uid="{00000000-0005-0000-0000-0000B95F0000}"/>
    <cellStyle name="Normal 8 2 2 3 5 3" xfId="24376" xr:uid="{00000000-0005-0000-0000-0000BA5F0000}"/>
    <cellStyle name="Normal 8 2 2 3 6" xfId="24377" xr:uid="{00000000-0005-0000-0000-0000BB5F0000}"/>
    <cellStyle name="Normal 8 2 2 3 7" xfId="24378" xr:uid="{00000000-0005-0000-0000-0000BC5F0000}"/>
    <cellStyle name="Normal 8 2 2 4" xfId="24379" xr:uid="{00000000-0005-0000-0000-0000BD5F0000}"/>
    <cellStyle name="Normal 8 2 2 4 2" xfId="24380" xr:uid="{00000000-0005-0000-0000-0000BE5F0000}"/>
    <cellStyle name="Normal 8 2 2 4 2 2" xfId="24381" xr:uid="{00000000-0005-0000-0000-0000BF5F0000}"/>
    <cellStyle name="Normal 8 2 2 4 2 3" xfId="24382" xr:uid="{00000000-0005-0000-0000-0000C05F0000}"/>
    <cellStyle name="Normal 8 2 2 4 3" xfId="24383" xr:uid="{00000000-0005-0000-0000-0000C15F0000}"/>
    <cellStyle name="Normal 8 2 2 4 4" xfId="24384" xr:uid="{00000000-0005-0000-0000-0000C25F0000}"/>
    <cellStyle name="Normal 8 2 2 5" xfId="24385" xr:uid="{00000000-0005-0000-0000-0000C35F0000}"/>
    <cellStyle name="Normal 8 2 2 5 2" xfId="24386" xr:uid="{00000000-0005-0000-0000-0000C45F0000}"/>
    <cellStyle name="Normal 8 2 2 5 2 2" xfId="24387" xr:uid="{00000000-0005-0000-0000-0000C55F0000}"/>
    <cellStyle name="Normal 8 2 2 5 2 3" xfId="24388" xr:uid="{00000000-0005-0000-0000-0000C65F0000}"/>
    <cellStyle name="Normal 8 2 2 5 3" xfId="24389" xr:uid="{00000000-0005-0000-0000-0000C75F0000}"/>
    <cellStyle name="Normal 8 2 2 5 4" xfId="24390" xr:uid="{00000000-0005-0000-0000-0000C85F0000}"/>
    <cellStyle name="Normal 8 2 2 6" xfId="24391" xr:uid="{00000000-0005-0000-0000-0000C95F0000}"/>
    <cellStyle name="Normal 8 2 2 6 2" xfId="24392" xr:uid="{00000000-0005-0000-0000-0000CA5F0000}"/>
    <cellStyle name="Normal 8 2 2 6 2 2" xfId="24393" xr:uid="{00000000-0005-0000-0000-0000CB5F0000}"/>
    <cellStyle name="Normal 8 2 2 6 2 3" xfId="24394" xr:uid="{00000000-0005-0000-0000-0000CC5F0000}"/>
    <cellStyle name="Normal 8 2 2 6 3" xfId="24395" xr:uid="{00000000-0005-0000-0000-0000CD5F0000}"/>
    <cellStyle name="Normal 8 2 2 6 4" xfId="24396" xr:uid="{00000000-0005-0000-0000-0000CE5F0000}"/>
    <cellStyle name="Normal 8 2 2 7" xfId="24397" xr:uid="{00000000-0005-0000-0000-0000CF5F0000}"/>
    <cellStyle name="Normal 8 2 2 7 2" xfId="24398" xr:uid="{00000000-0005-0000-0000-0000D05F0000}"/>
    <cellStyle name="Normal 8 2 2 7 3" xfId="24399" xr:uid="{00000000-0005-0000-0000-0000D15F0000}"/>
    <cellStyle name="Normal 8 2 2 8" xfId="24400" xr:uid="{00000000-0005-0000-0000-0000D25F0000}"/>
    <cellStyle name="Normal 8 2 2 9" xfId="24401" xr:uid="{00000000-0005-0000-0000-0000D35F0000}"/>
    <cellStyle name="Normal 8 2 3" xfId="24402" xr:uid="{00000000-0005-0000-0000-0000D45F0000}"/>
    <cellStyle name="Normal 8 2 3 2" xfId="24403" xr:uid="{00000000-0005-0000-0000-0000D55F0000}"/>
    <cellStyle name="Normal 8 2 3 2 2" xfId="24404" xr:uid="{00000000-0005-0000-0000-0000D65F0000}"/>
    <cellStyle name="Normal 8 2 3 2 2 2" xfId="24405" xr:uid="{00000000-0005-0000-0000-0000D75F0000}"/>
    <cellStyle name="Normal 8 2 3 2 2 2 2" xfId="24406" xr:uid="{00000000-0005-0000-0000-0000D85F0000}"/>
    <cellStyle name="Normal 8 2 3 2 2 2 3" xfId="24407" xr:uid="{00000000-0005-0000-0000-0000D95F0000}"/>
    <cellStyle name="Normal 8 2 3 2 2 3" xfId="24408" xr:uid="{00000000-0005-0000-0000-0000DA5F0000}"/>
    <cellStyle name="Normal 8 2 3 2 2 4" xfId="24409" xr:uid="{00000000-0005-0000-0000-0000DB5F0000}"/>
    <cellStyle name="Normal 8 2 3 2 3" xfId="24410" xr:uid="{00000000-0005-0000-0000-0000DC5F0000}"/>
    <cellStyle name="Normal 8 2 3 2 3 2" xfId="24411" xr:uid="{00000000-0005-0000-0000-0000DD5F0000}"/>
    <cellStyle name="Normal 8 2 3 2 3 2 2" xfId="24412" xr:uid="{00000000-0005-0000-0000-0000DE5F0000}"/>
    <cellStyle name="Normal 8 2 3 2 3 2 3" xfId="24413" xr:uid="{00000000-0005-0000-0000-0000DF5F0000}"/>
    <cellStyle name="Normal 8 2 3 2 3 3" xfId="24414" xr:uid="{00000000-0005-0000-0000-0000E05F0000}"/>
    <cellStyle name="Normal 8 2 3 2 3 4" xfId="24415" xr:uid="{00000000-0005-0000-0000-0000E15F0000}"/>
    <cellStyle name="Normal 8 2 3 2 4" xfId="24416" xr:uid="{00000000-0005-0000-0000-0000E25F0000}"/>
    <cellStyle name="Normal 8 2 3 2 4 2" xfId="24417" xr:uid="{00000000-0005-0000-0000-0000E35F0000}"/>
    <cellStyle name="Normal 8 2 3 2 4 2 2" xfId="24418" xr:uid="{00000000-0005-0000-0000-0000E45F0000}"/>
    <cellStyle name="Normal 8 2 3 2 4 2 3" xfId="24419" xr:uid="{00000000-0005-0000-0000-0000E55F0000}"/>
    <cellStyle name="Normal 8 2 3 2 4 3" xfId="24420" xr:uid="{00000000-0005-0000-0000-0000E65F0000}"/>
    <cellStyle name="Normal 8 2 3 2 4 4" xfId="24421" xr:uid="{00000000-0005-0000-0000-0000E75F0000}"/>
    <cellStyle name="Normal 8 2 3 2 5" xfId="24422" xr:uid="{00000000-0005-0000-0000-0000E85F0000}"/>
    <cellStyle name="Normal 8 2 3 2 5 2" xfId="24423" xr:uid="{00000000-0005-0000-0000-0000E95F0000}"/>
    <cellStyle name="Normal 8 2 3 2 5 3" xfId="24424" xr:uid="{00000000-0005-0000-0000-0000EA5F0000}"/>
    <cellStyle name="Normal 8 2 3 2 6" xfId="24425" xr:uid="{00000000-0005-0000-0000-0000EB5F0000}"/>
    <cellStyle name="Normal 8 2 3 2 7" xfId="24426" xr:uid="{00000000-0005-0000-0000-0000EC5F0000}"/>
    <cellStyle name="Normal 8 2 3 3" xfId="24427" xr:uid="{00000000-0005-0000-0000-0000ED5F0000}"/>
    <cellStyle name="Normal 8 2 3 3 2" xfId="24428" xr:uid="{00000000-0005-0000-0000-0000EE5F0000}"/>
    <cellStyle name="Normal 8 2 3 3 2 2" xfId="24429" xr:uid="{00000000-0005-0000-0000-0000EF5F0000}"/>
    <cellStyle name="Normal 8 2 3 3 2 3" xfId="24430" xr:uid="{00000000-0005-0000-0000-0000F05F0000}"/>
    <cellStyle name="Normal 8 2 3 3 3" xfId="24431" xr:uid="{00000000-0005-0000-0000-0000F15F0000}"/>
    <cellStyle name="Normal 8 2 3 3 4" xfId="24432" xr:uid="{00000000-0005-0000-0000-0000F25F0000}"/>
    <cellStyle name="Normal 8 2 3 4" xfId="24433" xr:uid="{00000000-0005-0000-0000-0000F35F0000}"/>
    <cellStyle name="Normal 8 2 3 4 2" xfId="24434" xr:uid="{00000000-0005-0000-0000-0000F45F0000}"/>
    <cellStyle name="Normal 8 2 3 4 2 2" xfId="24435" xr:uid="{00000000-0005-0000-0000-0000F55F0000}"/>
    <cellStyle name="Normal 8 2 3 4 2 3" xfId="24436" xr:uid="{00000000-0005-0000-0000-0000F65F0000}"/>
    <cellStyle name="Normal 8 2 3 4 3" xfId="24437" xr:uid="{00000000-0005-0000-0000-0000F75F0000}"/>
    <cellStyle name="Normal 8 2 3 4 4" xfId="24438" xr:uid="{00000000-0005-0000-0000-0000F85F0000}"/>
    <cellStyle name="Normal 8 2 3 5" xfId="24439" xr:uid="{00000000-0005-0000-0000-0000F95F0000}"/>
    <cellStyle name="Normal 8 2 3 5 2" xfId="24440" xr:uid="{00000000-0005-0000-0000-0000FA5F0000}"/>
    <cellStyle name="Normal 8 2 3 5 2 2" xfId="24441" xr:uid="{00000000-0005-0000-0000-0000FB5F0000}"/>
    <cellStyle name="Normal 8 2 3 5 2 3" xfId="24442" xr:uid="{00000000-0005-0000-0000-0000FC5F0000}"/>
    <cellStyle name="Normal 8 2 3 5 3" xfId="24443" xr:uid="{00000000-0005-0000-0000-0000FD5F0000}"/>
    <cellStyle name="Normal 8 2 3 5 4" xfId="24444" xr:uid="{00000000-0005-0000-0000-0000FE5F0000}"/>
    <cellStyle name="Normal 8 2 3 6" xfId="24445" xr:uid="{00000000-0005-0000-0000-0000FF5F0000}"/>
    <cellStyle name="Normal 8 2 3 6 2" xfId="24446" xr:uid="{00000000-0005-0000-0000-000000600000}"/>
    <cellStyle name="Normal 8 2 3 6 3" xfId="24447" xr:uid="{00000000-0005-0000-0000-000001600000}"/>
    <cellStyle name="Normal 8 2 3 7" xfId="24448" xr:uid="{00000000-0005-0000-0000-000002600000}"/>
    <cellStyle name="Normal 8 2 3 8" xfId="24449" xr:uid="{00000000-0005-0000-0000-000003600000}"/>
    <cellStyle name="Normal 8 2 3 9" xfId="24450" xr:uid="{00000000-0005-0000-0000-000004600000}"/>
    <cellStyle name="Normal 8 2 4" xfId="24451" xr:uid="{00000000-0005-0000-0000-000005600000}"/>
    <cellStyle name="Normal 8 2 4 2" xfId="24452" xr:uid="{00000000-0005-0000-0000-000006600000}"/>
    <cellStyle name="Normal 8 2 4 2 2" xfId="24453" xr:uid="{00000000-0005-0000-0000-000007600000}"/>
    <cellStyle name="Normal 8 2 4 2 2 2" xfId="24454" xr:uid="{00000000-0005-0000-0000-000008600000}"/>
    <cellStyle name="Normal 8 2 4 2 2 2 2" xfId="24455" xr:uid="{00000000-0005-0000-0000-000009600000}"/>
    <cellStyle name="Normal 8 2 4 2 2 2 3" xfId="24456" xr:uid="{00000000-0005-0000-0000-00000A600000}"/>
    <cellStyle name="Normal 8 2 4 2 2 3" xfId="24457" xr:uid="{00000000-0005-0000-0000-00000B600000}"/>
    <cellStyle name="Normal 8 2 4 2 2 4" xfId="24458" xr:uid="{00000000-0005-0000-0000-00000C600000}"/>
    <cellStyle name="Normal 8 2 4 2 3" xfId="24459" xr:uid="{00000000-0005-0000-0000-00000D600000}"/>
    <cellStyle name="Normal 8 2 4 2 3 2" xfId="24460" xr:uid="{00000000-0005-0000-0000-00000E600000}"/>
    <cellStyle name="Normal 8 2 4 2 3 2 2" xfId="24461" xr:uid="{00000000-0005-0000-0000-00000F600000}"/>
    <cellStyle name="Normal 8 2 4 2 3 2 3" xfId="24462" xr:uid="{00000000-0005-0000-0000-000010600000}"/>
    <cellStyle name="Normal 8 2 4 2 3 3" xfId="24463" xr:uid="{00000000-0005-0000-0000-000011600000}"/>
    <cellStyle name="Normal 8 2 4 2 3 4" xfId="24464" xr:uid="{00000000-0005-0000-0000-000012600000}"/>
    <cellStyle name="Normal 8 2 4 2 4" xfId="24465" xr:uid="{00000000-0005-0000-0000-000013600000}"/>
    <cellStyle name="Normal 8 2 4 2 4 2" xfId="24466" xr:uid="{00000000-0005-0000-0000-000014600000}"/>
    <cellStyle name="Normal 8 2 4 2 4 2 2" xfId="24467" xr:uid="{00000000-0005-0000-0000-000015600000}"/>
    <cellStyle name="Normal 8 2 4 2 4 2 3" xfId="24468" xr:uid="{00000000-0005-0000-0000-000016600000}"/>
    <cellStyle name="Normal 8 2 4 2 4 3" xfId="24469" xr:uid="{00000000-0005-0000-0000-000017600000}"/>
    <cellStyle name="Normal 8 2 4 2 4 4" xfId="24470" xr:uid="{00000000-0005-0000-0000-000018600000}"/>
    <cellStyle name="Normal 8 2 4 2 5" xfId="24471" xr:uid="{00000000-0005-0000-0000-000019600000}"/>
    <cellStyle name="Normal 8 2 4 2 5 2" xfId="24472" xr:uid="{00000000-0005-0000-0000-00001A600000}"/>
    <cellStyle name="Normal 8 2 4 2 5 3" xfId="24473" xr:uid="{00000000-0005-0000-0000-00001B600000}"/>
    <cellStyle name="Normal 8 2 4 2 6" xfId="24474" xr:uid="{00000000-0005-0000-0000-00001C600000}"/>
    <cellStyle name="Normal 8 2 4 2 7" xfId="24475" xr:uid="{00000000-0005-0000-0000-00001D600000}"/>
    <cellStyle name="Normal 8 2 4 3" xfId="24476" xr:uid="{00000000-0005-0000-0000-00001E600000}"/>
    <cellStyle name="Normal 8 2 4 3 2" xfId="24477" xr:uid="{00000000-0005-0000-0000-00001F600000}"/>
    <cellStyle name="Normal 8 2 4 3 2 2" xfId="24478" xr:uid="{00000000-0005-0000-0000-000020600000}"/>
    <cellStyle name="Normal 8 2 4 3 2 3" xfId="24479" xr:uid="{00000000-0005-0000-0000-000021600000}"/>
    <cellStyle name="Normal 8 2 4 3 3" xfId="24480" xr:uid="{00000000-0005-0000-0000-000022600000}"/>
    <cellStyle name="Normal 8 2 4 3 4" xfId="24481" xr:uid="{00000000-0005-0000-0000-000023600000}"/>
    <cellStyle name="Normal 8 2 4 4" xfId="24482" xr:uid="{00000000-0005-0000-0000-000024600000}"/>
    <cellStyle name="Normal 8 2 4 4 2" xfId="24483" xr:uid="{00000000-0005-0000-0000-000025600000}"/>
    <cellStyle name="Normal 8 2 4 4 2 2" xfId="24484" xr:uid="{00000000-0005-0000-0000-000026600000}"/>
    <cellStyle name="Normal 8 2 4 4 2 3" xfId="24485" xr:uid="{00000000-0005-0000-0000-000027600000}"/>
    <cellStyle name="Normal 8 2 4 4 3" xfId="24486" xr:uid="{00000000-0005-0000-0000-000028600000}"/>
    <cellStyle name="Normal 8 2 4 4 4" xfId="24487" xr:uid="{00000000-0005-0000-0000-000029600000}"/>
    <cellStyle name="Normal 8 2 4 5" xfId="24488" xr:uid="{00000000-0005-0000-0000-00002A600000}"/>
    <cellStyle name="Normal 8 2 4 5 2" xfId="24489" xr:uid="{00000000-0005-0000-0000-00002B600000}"/>
    <cellStyle name="Normal 8 2 4 5 2 2" xfId="24490" xr:uid="{00000000-0005-0000-0000-00002C600000}"/>
    <cellStyle name="Normal 8 2 4 5 2 3" xfId="24491" xr:uid="{00000000-0005-0000-0000-00002D600000}"/>
    <cellStyle name="Normal 8 2 4 5 3" xfId="24492" xr:uid="{00000000-0005-0000-0000-00002E600000}"/>
    <cellStyle name="Normal 8 2 4 5 4" xfId="24493" xr:uid="{00000000-0005-0000-0000-00002F600000}"/>
    <cellStyle name="Normal 8 2 4 6" xfId="24494" xr:uid="{00000000-0005-0000-0000-000030600000}"/>
    <cellStyle name="Normal 8 2 4 6 2" xfId="24495" xr:uid="{00000000-0005-0000-0000-000031600000}"/>
    <cellStyle name="Normal 8 2 4 6 3" xfId="24496" xr:uid="{00000000-0005-0000-0000-000032600000}"/>
    <cellStyle name="Normal 8 2 4 7" xfId="24497" xr:uid="{00000000-0005-0000-0000-000033600000}"/>
    <cellStyle name="Normal 8 2 4 8" xfId="24498" xr:uid="{00000000-0005-0000-0000-000034600000}"/>
    <cellStyle name="Normal 8 2 4 9" xfId="24499" xr:uid="{00000000-0005-0000-0000-000035600000}"/>
    <cellStyle name="Normal 8 2 5" xfId="24500" xr:uid="{00000000-0005-0000-0000-000036600000}"/>
    <cellStyle name="Normal 8 2 5 2" xfId="24501" xr:uid="{00000000-0005-0000-0000-000037600000}"/>
    <cellStyle name="Normal 8 2 5 2 2" xfId="24502" xr:uid="{00000000-0005-0000-0000-000038600000}"/>
    <cellStyle name="Normal 8 2 5 2 2 2" xfId="24503" xr:uid="{00000000-0005-0000-0000-000039600000}"/>
    <cellStyle name="Normal 8 2 5 2 2 2 2" xfId="24504" xr:uid="{00000000-0005-0000-0000-00003A600000}"/>
    <cellStyle name="Normal 8 2 5 2 2 2 3" xfId="24505" xr:uid="{00000000-0005-0000-0000-00003B600000}"/>
    <cellStyle name="Normal 8 2 5 2 2 3" xfId="24506" xr:uid="{00000000-0005-0000-0000-00003C600000}"/>
    <cellStyle name="Normal 8 2 5 2 2 4" xfId="24507" xr:uid="{00000000-0005-0000-0000-00003D600000}"/>
    <cellStyle name="Normal 8 2 5 2 3" xfId="24508" xr:uid="{00000000-0005-0000-0000-00003E600000}"/>
    <cellStyle name="Normal 8 2 5 2 3 2" xfId="24509" xr:uid="{00000000-0005-0000-0000-00003F600000}"/>
    <cellStyle name="Normal 8 2 5 2 3 2 2" xfId="24510" xr:uid="{00000000-0005-0000-0000-000040600000}"/>
    <cellStyle name="Normal 8 2 5 2 3 2 3" xfId="24511" xr:uid="{00000000-0005-0000-0000-000041600000}"/>
    <cellStyle name="Normal 8 2 5 2 3 3" xfId="24512" xr:uid="{00000000-0005-0000-0000-000042600000}"/>
    <cellStyle name="Normal 8 2 5 2 3 4" xfId="24513" xr:uid="{00000000-0005-0000-0000-000043600000}"/>
    <cellStyle name="Normal 8 2 5 2 4" xfId="24514" xr:uid="{00000000-0005-0000-0000-000044600000}"/>
    <cellStyle name="Normal 8 2 5 2 4 2" xfId="24515" xr:uid="{00000000-0005-0000-0000-000045600000}"/>
    <cellStyle name="Normal 8 2 5 2 4 2 2" xfId="24516" xr:uid="{00000000-0005-0000-0000-000046600000}"/>
    <cellStyle name="Normal 8 2 5 2 4 2 3" xfId="24517" xr:uid="{00000000-0005-0000-0000-000047600000}"/>
    <cellStyle name="Normal 8 2 5 2 4 3" xfId="24518" xr:uid="{00000000-0005-0000-0000-000048600000}"/>
    <cellStyle name="Normal 8 2 5 2 4 4" xfId="24519" xr:uid="{00000000-0005-0000-0000-000049600000}"/>
    <cellStyle name="Normal 8 2 5 2 5" xfId="24520" xr:uid="{00000000-0005-0000-0000-00004A600000}"/>
    <cellStyle name="Normal 8 2 5 2 5 2" xfId="24521" xr:uid="{00000000-0005-0000-0000-00004B600000}"/>
    <cellStyle name="Normal 8 2 5 2 5 3" xfId="24522" xr:uid="{00000000-0005-0000-0000-00004C600000}"/>
    <cellStyle name="Normal 8 2 5 2 6" xfId="24523" xr:uid="{00000000-0005-0000-0000-00004D600000}"/>
    <cellStyle name="Normal 8 2 5 2 7" xfId="24524" xr:uid="{00000000-0005-0000-0000-00004E600000}"/>
    <cellStyle name="Normal 8 2 5 3" xfId="24525" xr:uid="{00000000-0005-0000-0000-00004F600000}"/>
    <cellStyle name="Normal 8 2 5 3 2" xfId="24526" xr:uid="{00000000-0005-0000-0000-000050600000}"/>
    <cellStyle name="Normal 8 2 5 3 2 2" xfId="24527" xr:uid="{00000000-0005-0000-0000-000051600000}"/>
    <cellStyle name="Normal 8 2 5 3 2 3" xfId="24528" xr:uid="{00000000-0005-0000-0000-000052600000}"/>
    <cellStyle name="Normal 8 2 5 3 3" xfId="24529" xr:uid="{00000000-0005-0000-0000-000053600000}"/>
    <cellStyle name="Normal 8 2 5 3 4" xfId="24530" xr:uid="{00000000-0005-0000-0000-000054600000}"/>
    <cellStyle name="Normal 8 2 5 4" xfId="24531" xr:uid="{00000000-0005-0000-0000-000055600000}"/>
    <cellStyle name="Normal 8 2 5 4 2" xfId="24532" xr:uid="{00000000-0005-0000-0000-000056600000}"/>
    <cellStyle name="Normal 8 2 5 4 2 2" xfId="24533" xr:uid="{00000000-0005-0000-0000-000057600000}"/>
    <cellStyle name="Normal 8 2 5 4 2 3" xfId="24534" xr:uid="{00000000-0005-0000-0000-000058600000}"/>
    <cellStyle name="Normal 8 2 5 4 3" xfId="24535" xr:uid="{00000000-0005-0000-0000-000059600000}"/>
    <cellStyle name="Normal 8 2 5 4 4" xfId="24536" xr:uid="{00000000-0005-0000-0000-00005A600000}"/>
    <cellStyle name="Normal 8 2 5 5" xfId="24537" xr:uid="{00000000-0005-0000-0000-00005B600000}"/>
    <cellStyle name="Normal 8 2 5 5 2" xfId="24538" xr:uid="{00000000-0005-0000-0000-00005C600000}"/>
    <cellStyle name="Normal 8 2 5 5 2 2" xfId="24539" xr:uid="{00000000-0005-0000-0000-00005D600000}"/>
    <cellStyle name="Normal 8 2 5 5 2 3" xfId="24540" xr:uid="{00000000-0005-0000-0000-00005E600000}"/>
    <cellStyle name="Normal 8 2 5 5 3" xfId="24541" xr:uid="{00000000-0005-0000-0000-00005F600000}"/>
    <cellStyle name="Normal 8 2 5 5 4" xfId="24542" xr:uid="{00000000-0005-0000-0000-000060600000}"/>
    <cellStyle name="Normal 8 2 5 6" xfId="24543" xr:uid="{00000000-0005-0000-0000-000061600000}"/>
    <cellStyle name="Normal 8 2 5 6 2" xfId="24544" xr:uid="{00000000-0005-0000-0000-000062600000}"/>
    <cellStyle name="Normal 8 2 5 6 3" xfId="24545" xr:uid="{00000000-0005-0000-0000-000063600000}"/>
    <cellStyle name="Normal 8 2 5 7" xfId="24546" xr:uid="{00000000-0005-0000-0000-000064600000}"/>
    <cellStyle name="Normal 8 2 5 8" xfId="24547" xr:uid="{00000000-0005-0000-0000-000065600000}"/>
    <cellStyle name="Normal 8 2 6" xfId="24548" xr:uid="{00000000-0005-0000-0000-000066600000}"/>
    <cellStyle name="Normal 8 2 6 2" xfId="24549" xr:uid="{00000000-0005-0000-0000-000067600000}"/>
    <cellStyle name="Normal 8 2 6 2 2" xfId="24550" xr:uid="{00000000-0005-0000-0000-000068600000}"/>
    <cellStyle name="Normal 8 2 6 2 2 2" xfId="24551" xr:uid="{00000000-0005-0000-0000-000069600000}"/>
    <cellStyle name="Normal 8 2 6 2 2 3" xfId="24552" xr:uid="{00000000-0005-0000-0000-00006A600000}"/>
    <cellStyle name="Normal 8 2 6 2 3" xfId="24553" xr:uid="{00000000-0005-0000-0000-00006B600000}"/>
    <cellStyle name="Normal 8 2 6 2 4" xfId="24554" xr:uid="{00000000-0005-0000-0000-00006C600000}"/>
    <cellStyle name="Normal 8 2 6 3" xfId="24555" xr:uid="{00000000-0005-0000-0000-00006D600000}"/>
    <cellStyle name="Normal 8 2 6 3 2" xfId="24556" xr:uid="{00000000-0005-0000-0000-00006E600000}"/>
    <cellStyle name="Normal 8 2 6 3 2 2" xfId="24557" xr:uid="{00000000-0005-0000-0000-00006F600000}"/>
    <cellStyle name="Normal 8 2 6 3 2 3" xfId="24558" xr:uid="{00000000-0005-0000-0000-000070600000}"/>
    <cellStyle name="Normal 8 2 6 3 3" xfId="24559" xr:uid="{00000000-0005-0000-0000-000071600000}"/>
    <cellStyle name="Normal 8 2 6 3 4" xfId="24560" xr:uid="{00000000-0005-0000-0000-000072600000}"/>
    <cellStyle name="Normal 8 2 6 4" xfId="24561" xr:uid="{00000000-0005-0000-0000-000073600000}"/>
    <cellStyle name="Normal 8 2 6 4 2" xfId="24562" xr:uid="{00000000-0005-0000-0000-000074600000}"/>
    <cellStyle name="Normal 8 2 6 4 2 2" xfId="24563" xr:uid="{00000000-0005-0000-0000-000075600000}"/>
    <cellStyle name="Normal 8 2 6 4 2 3" xfId="24564" xr:uid="{00000000-0005-0000-0000-000076600000}"/>
    <cellStyle name="Normal 8 2 6 4 3" xfId="24565" xr:uid="{00000000-0005-0000-0000-000077600000}"/>
    <cellStyle name="Normal 8 2 6 4 4" xfId="24566" xr:uid="{00000000-0005-0000-0000-000078600000}"/>
    <cellStyle name="Normal 8 2 6 5" xfId="24567" xr:uid="{00000000-0005-0000-0000-000079600000}"/>
    <cellStyle name="Normal 8 2 6 5 2" xfId="24568" xr:uid="{00000000-0005-0000-0000-00007A600000}"/>
    <cellStyle name="Normal 8 2 6 5 3" xfId="24569" xr:uid="{00000000-0005-0000-0000-00007B600000}"/>
    <cellStyle name="Normal 8 2 6 6" xfId="24570" xr:uid="{00000000-0005-0000-0000-00007C600000}"/>
    <cellStyle name="Normal 8 2 6 7" xfId="24571" xr:uid="{00000000-0005-0000-0000-00007D600000}"/>
    <cellStyle name="Normal 8 2 7" xfId="24572" xr:uid="{00000000-0005-0000-0000-00007E600000}"/>
    <cellStyle name="Normal 8 2 7 2" xfId="24573" xr:uid="{00000000-0005-0000-0000-00007F600000}"/>
    <cellStyle name="Normal 8 2 7 2 2" xfId="24574" xr:uid="{00000000-0005-0000-0000-000080600000}"/>
    <cellStyle name="Normal 8 2 7 2 3" xfId="24575" xr:uid="{00000000-0005-0000-0000-000081600000}"/>
    <cellStyle name="Normal 8 2 7 3" xfId="24576" xr:uid="{00000000-0005-0000-0000-000082600000}"/>
    <cellStyle name="Normal 8 2 7 4" xfId="24577" xr:uid="{00000000-0005-0000-0000-000083600000}"/>
    <cellStyle name="Normal 8 2 8" xfId="24578" xr:uid="{00000000-0005-0000-0000-000084600000}"/>
    <cellStyle name="Normal 8 2 8 2" xfId="24579" xr:uid="{00000000-0005-0000-0000-000085600000}"/>
    <cellStyle name="Normal 8 2 8 2 2" xfId="24580" xr:uid="{00000000-0005-0000-0000-000086600000}"/>
    <cellStyle name="Normal 8 2 8 2 3" xfId="24581" xr:uid="{00000000-0005-0000-0000-000087600000}"/>
    <cellStyle name="Normal 8 2 8 3" xfId="24582" xr:uid="{00000000-0005-0000-0000-000088600000}"/>
    <cellStyle name="Normal 8 2 8 4" xfId="24583" xr:uid="{00000000-0005-0000-0000-000089600000}"/>
    <cellStyle name="Normal 8 2 9" xfId="24584" xr:uid="{00000000-0005-0000-0000-00008A600000}"/>
    <cellStyle name="Normal 8 2 9 2" xfId="24585" xr:uid="{00000000-0005-0000-0000-00008B600000}"/>
    <cellStyle name="Normal 8 2 9 2 2" xfId="24586" xr:uid="{00000000-0005-0000-0000-00008C600000}"/>
    <cellStyle name="Normal 8 2 9 2 3" xfId="24587" xr:uid="{00000000-0005-0000-0000-00008D600000}"/>
    <cellStyle name="Normal 8 2 9 3" xfId="24588" xr:uid="{00000000-0005-0000-0000-00008E600000}"/>
    <cellStyle name="Normal 8 2 9 4" xfId="24589" xr:uid="{00000000-0005-0000-0000-00008F600000}"/>
    <cellStyle name="Normal 8 20" xfId="24590" xr:uid="{00000000-0005-0000-0000-000090600000}"/>
    <cellStyle name="Normal 8 20 2" xfId="24591" xr:uid="{00000000-0005-0000-0000-000091600000}"/>
    <cellStyle name="Normal 8 20 2 2" xfId="24592" xr:uid="{00000000-0005-0000-0000-000092600000}"/>
    <cellStyle name="Normal 8 20 3" xfId="24593" xr:uid="{00000000-0005-0000-0000-000093600000}"/>
    <cellStyle name="Normal 8 20 4" xfId="24594" xr:uid="{00000000-0005-0000-0000-000094600000}"/>
    <cellStyle name="Normal 8 21" xfId="24595" xr:uid="{00000000-0005-0000-0000-000095600000}"/>
    <cellStyle name="Normal 8 21 2" xfId="24596" xr:uid="{00000000-0005-0000-0000-000096600000}"/>
    <cellStyle name="Normal 8 21 3" xfId="24597" xr:uid="{00000000-0005-0000-0000-000097600000}"/>
    <cellStyle name="Normal 8 22" xfId="24598" xr:uid="{00000000-0005-0000-0000-000098600000}"/>
    <cellStyle name="Normal 8 22 2" xfId="24599" xr:uid="{00000000-0005-0000-0000-000099600000}"/>
    <cellStyle name="Normal 8 23" xfId="24600" xr:uid="{00000000-0005-0000-0000-00009A600000}"/>
    <cellStyle name="Normal 8 24" xfId="24601" xr:uid="{00000000-0005-0000-0000-00009B600000}"/>
    <cellStyle name="Normal 8 25" xfId="24602" xr:uid="{00000000-0005-0000-0000-00009C600000}"/>
    <cellStyle name="Normal 8 26" xfId="24603" xr:uid="{00000000-0005-0000-0000-00009D600000}"/>
    <cellStyle name="Normal 8 27" xfId="24604" xr:uid="{00000000-0005-0000-0000-00009E600000}"/>
    <cellStyle name="Normal 8 28" xfId="41" xr:uid="{00000000-0005-0000-0000-00009F600000}"/>
    <cellStyle name="Normal 8 3" xfId="24605" xr:uid="{00000000-0005-0000-0000-0000A0600000}"/>
    <cellStyle name="Normal 8 3 10" xfId="24606" xr:uid="{00000000-0005-0000-0000-0000A1600000}"/>
    <cellStyle name="Normal 8 3 11" xfId="24607" xr:uid="{00000000-0005-0000-0000-0000A2600000}"/>
    <cellStyle name="Normal 8 3 2" xfId="24608" xr:uid="{00000000-0005-0000-0000-0000A3600000}"/>
    <cellStyle name="Normal 8 3 2 2" xfId="24609" xr:uid="{00000000-0005-0000-0000-0000A4600000}"/>
    <cellStyle name="Normal 8 3 2 2 2" xfId="24610" xr:uid="{00000000-0005-0000-0000-0000A5600000}"/>
    <cellStyle name="Normal 8 3 2 2 2 2" xfId="24611" xr:uid="{00000000-0005-0000-0000-0000A6600000}"/>
    <cellStyle name="Normal 8 3 2 2 2 2 2" xfId="24612" xr:uid="{00000000-0005-0000-0000-0000A7600000}"/>
    <cellStyle name="Normal 8 3 2 2 2 2 3" xfId="24613" xr:uid="{00000000-0005-0000-0000-0000A8600000}"/>
    <cellStyle name="Normal 8 3 2 2 2 3" xfId="24614" xr:uid="{00000000-0005-0000-0000-0000A9600000}"/>
    <cellStyle name="Normal 8 3 2 2 2 4" xfId="24615" xr:uid="{00000000-0005-0000-0000-0000AA600000}"/>
    <cellStyle name="Normal 8 3 2 2 3" xfId="24616" xr:uid="{00000000-0005-0000-0000-0000AB600000}"/>
    <cellStyle name="Normal 8 3 2 2 3 2" xfId="24617" xr:uid="{00000000-0005-0000-0000-0000AC600000}"/>
    <cellStyle name="Normal 8 3 2 2 3 2 2" xfId="24618" xr:uid="{00000000-0005-0000-0000-0000AD600000}"/>
    <cellStyle name="Normal 8 3 2 2 3 2 3" xfId="24619" xr:uid="{00000000-0005-0000-0000-0000AE600000}"/>
    <cellStyle name="Normal 8 3 2 2 3 3" xfId="24620" xr:uid="{00000000-0005-0000-0000-0000AF600000}"/>
    <cellStyle name="Normal 8 3 2 2 3 4" xfId="24621" xr:uid="{00000000-0005-0000-0000-0000B0600000}"/>
    <cellStyle name="Normal 8 3 2 2 4" xfId="24622" xr:uid="{00000000-0005-0000-0000-0000B1600000}"/>
    <cellStyle name="Normal 8 3 2 2 4 2" xfId="24623" xr:uid="{00000000-0005-0000-0000-0000B2600000}"/>
    <cellStyle name="Normal 8 3 2 2 4 2 2" xfId="24624" xr:uid="{00000000-0005-0000-0000-0000B3600000}"/>
    <cellStyle name="Normal 8 3 2 2 4 2 3" xfId="24625" xr:uid="{00000000-0005-0000-0000-0000B4600000}"/>
    <cellStyle name="Normal 8 3 2 2 4 3" xfId="24626" xr:uid="{00000000-0005-0000-0000-0000B5600000}"/>
    <cellStyle name="Normal 8 3 2 2 4 4" xfId="24627" xr:uid="{00000000-0005-0000-0000-0000B6600000}"/>
    <cellStyle name="Normal 8 3 2 2 5" xfId="24628" xr:uid="{00000000-0005-0000-0000-0000B7600000}"/>
    <cellStyle name="Normal 8 3 2 2 5 2" xfId="24629" xr:uid="{00000000-0005-0000-0000-0000B8600000}"/>
    <cellStyle name="Normal 8 3 2 2 5 3" xfId="24630" xr:uid="{00000000-0005-0000-0000-0000B9600000}"/>
    <cellStyle name="Normal 8 3 2 2 6" xfId="24631" xr:uid="{00000000-0005-0000-0000-0000BA600000}"/>
    <cellStyle name="Normal 8 3 2 2 7" xfId="24632" xr:uid="{00000000-0005-0000-0000-0000BB600000}"/>
    <cellStyle name="Normal 8 3 2 3" xfId="24633" xr:uid="{00000000-0005-0000-0000-0000BC600000}"/>
    <cellStyle name="Normal 8 3 2 3 2" xfId="24634" xr:uid="{00000000-0005-0000-0000-0000BD600000}"/>
    <cellStyle name="Normal 8 3 2 3 2 2" xfId="24635" xr:uid="{00000000-0005-0000-0000-0000BE600000}"/>
    <cellStyle name="Normal 8 3 2 3 2 3" xfId="24636" xr:uid="{00000000-0005-0000-0000-0000BF600000}"/>
    <cellStyle name="Normal 8 3 2 3 3" xfId="24637" xr:uid="{00000000-0005-0000-0000-0000C0600000}"/>
    <cellStyle name="Normal 8 3 2 3 4" xfId="24638" xr:uid="{00000000-0005-0000-0000-0000C1600000}"/>
    <cellStyle name="Normal 8 3 2 4" xfId="24639" xr:uid="{00000000-0005-0000-0000-0000C2600000}"/>
    <cellStyle name="Normal 8 3 2 4 2" xfId="24640" xr:uid="{00000000-0005-0000-0000-0000C3600000}"/>
    <cellStyle name="Normal 8 3 2 4 2 2" xfId="24641" xr:uid="{00000000-0005-0000-0000-0000C4600000}"/>
    <cellStyle name="Normal 8 3 2 4 2 3" xfId="24642" xr:uid="{00000000-0005-0000-0000-0000C5600000}"/>
    <cellStyle name="Normal 8 3 2 4 3" xfId="24643" xr:uid="{00000000-0005-0000-0000-0000C6600000}"/>
    <cellStyle name="Normal 8 3 2 4 4" xfId="24644" xr:uid="{00000000-0005-0000-0000-0000C7600000}"/>
    <cellStyle name="Normal 8 3 2 5" xfId="24645" xr:uid="{00000000-0005-0000-0000-0000C8600000}"/>
    <cellStyle name="Normal 8 3 2 5 2" xfId="24646" xr:uid="{00000000-0005-0000-0000-0000C9600000}"/>
    <cellStyle name="Normal 8 3 2 5 2 2" xfId="24647" xr:uid="{00000000-0005-0000-0000-0000CA600000}"/>
    <cellStyle name="Normal 8 3 2 5 2 3" xfId="24648" xr:uid="{00000000-0005-0000-0000-0000CB600000}"/>
    <cellStyle name="Normal 8 3 2 5 3" xfId="24649" xr:uid="{00000000-0005-0000-0000-0000CC600000}"/>
    <cellStyle name="Normal 8 3 2 5 4" xfId="24650" xr:uid="{00000000-0005-0000-0000-0000CD600000}"/>
    <cellStyle name="Normal 8 3 2 6" xfId="24651" xr:uid="{00000000-0005-0000-0000-0000CE600000}"/>
    <cellStyle name="Normal 8 3 2 6 2" xfId="24652" xr:uid="{00000000-0005-0000-0000-0000CF600000}"/>
    <cellStyle name="Normal 8 3 2 6 3" xfId="24653" xr:uid="{00000000-0005-0000-0000-0000D0600000}"/>
    <cellStyle name="Normal 8 3 2 7" xfId="24654" xr:uid="{00000000-0005-0000-0000-0000D1600000}"/>
    <cellStyle name="Normal 8 3 2 8" xfId="24655" xr:uid="{00000000-0005-0000-0000-0000D2600000}"/>
    <cellStyle name="Normal 8 3 2 9" xfId="24656" xr:uid="{00000000-0005-0000-0000-0000D3600000}"/>
    <cellStyle name="Normal 8 3 3" xfId="24657" xr:uid="{00000000-0005-0000-0000-0000D4600000}"/>
    <cellStyle name="Normal 8 3 3 2" xfId="24658" xr:uid="{00000000-0005-0000-0000-0000D5600000}"/>
    <cellStyle name="Normal 8 3 3 2 2" xfId="24659" xr:uid="{00000000-0005-0000-0000-0000D6600000}"/>
    <cellStyle name="Normal 8 3 3 2 2 2" xfId="24660" xr:uid="{00000000-0005-0000-0000-0000D7600000}"/>
    <cellStyle name="Normal 8 3 3 2 2 3" xfId="24661" xr:uid="{00000000-0005-0000-0000-0000D8600000}"/>
    <cellStyle name="Normal 8 3 3 2 3" xfId="24662" xr:uid="{00000000-0005-0000-0000-0000D9600000}"/>
    <cellStyle name="Normal 8 3 3 2 4" xfId="24663" xr:uid="{00000000-0005-0000-0000-0000DA600000}"/>
    <cellStyle name="Normal 8 3 3 3" xfId="24664" xr:uid="{00000000-0005-0000-0000-0000DB600000}"/>
    <cellStyle name="Normal 8 3 3 3 2" xfId="24665" xr:uid="{00000000-0005-0000-0000-0000DC600000}"/>
    <cellStyle name="Normal 8 3 3 3 2 2" xfId="24666" xr:uid="{00000000-0005-0000-0000-0000DD600000}"/>
    <cellStyle name="Normal 8 3 3 3 2 3" xfId="24667" xr:uid="{00000000-0005-0000-0000-0000DE600000}"/>
    <cellStyle name="Normal 8 3 3 3 3" xfId="24668" xr:uid="{00000000-0005-0000-0000-0000DF600000}"/>
    <cellStyle name="Normal 8 3 3 3 4" xfId="24669" xr:uid="{00000000-0005-0000-0000-0000E0600000}"/>
    <cellStyle name="Normal 8 3 3 4" xfId="24670" xr:uid="{00000000-0005-0000-0000-0000E1600000}"/>
    <cellStyle name="Normal 8 3 3 4 2" xfId="24671" xr:uid="{00000000-0005-0000-0000-0000E2600000}"/>
    <cellStyle name="Normal 8 3 3 4 2 2" xfId="24672" xr:uid="{00000000-0005-0000-0000-0000E3600000}"/>
    <cellStyle name="Normal 8 3 3 4 2 3" xfId="24673" xr:uid="{00000000-0005-0000-0000-0000E4600000}"/>
    <cellStyle name="Normal 8 3 3 4 3" xfId="24674" xr:uid="{00000000-0005-0000-0000-0000E5600000}"/>
    <cellStyle name="Normal 8 3 3 4 4" xfId="24675" xr:uid="{00000000-0005-0000-0000-0000E6600000}"/>
    <cellStyle name="Normal 8 3 3 5" xfId="24676" xr:uid="{00000000-0005-0000-0000-0000E7600000}"/>
    <cellStyle name="Normal 8 3 3 5 2" xfId="24677" xr:uid="{00000000-0005-0000-0000-0000E8600000}"/>
    <cellStyle name="Normal 8 3 3 5 3" xfId="24678" xr:uid="{00000000-0005-0000-0000-0000E9600000}"/>
    <cellStyle name="Normal 8 3 3 6" xfId="24679" xr:uid="{00000000-0005-0000-0000-0000EA600000}"/>
    <cellStyle name="Normal 8 3 3 7" xfId="24680" xr:uid="{00000000-0005-0000-0000-0000EB600000}"/>
    <cellStyle name="Normal 8 3 4" xfId="24681" xr:uid="{00000000-0005-0000-0000-0000EC600000}"/>
    <cellStyle name="Normal 8 3 4 2" xfId="24682" xr:uid="{00000000-0005-0000-0000-0000ED600000}"/>
    <cellStyle name="Normal 8 3 4 2 2" xfId="24683" xr:uid="{00000000-0005-0000-0000-0000EE600000}"/>
    <cellStyle name="Normal 8 3 4 2 3" xfId="24684" xr:uid="{00000000-0005-0000-0000-0000EF600000}"/>
    <cellStyle name="Normal 8 3 4 3" xfId="24685" xr:uid="{00000000-0005-0000-0000-0000F0600000}"/>
    <cellStyle name="Normal 8 3 4 4" xfId="24686" xr:uid="{00000000-0005-0000-0000-0000F1600000}"/>
    <cellStyle name="Normal 8 3 5" xfId="24687" xr:uid="{00000000-0005-0000-0000-0000F2600000}"/>
    <cellStyle name="Normal 8 3 5 2" xfId="24688" xr:uid="{00000000-0005-0000-0000-0000F3600000}"/>
    <cellStyle name="Normal 8 3 5 2 2" xfId="24689" xr:uid="{00000000-0005-0000-0000-0000F4600000}"/>
    <cellStyle name="Normal 8 3 5 2 3" xfId="24690" xr:uid="{00000000-0005-0000-0000-0000F5600000}"/>
    <cellStyle name="Normal 8 3 5 3" xfId="24691" xr:uid="{00000000-0005-0000-0000-0000F6600000}"/>
    <cellStyle name="Normal 8 3 5 4" xfId="24692" xr:uid="{00000000-0005-0000-0000-0000F7600000}"/>
    <cellStyle name="Normal 8 3 6" xfId="24693" xr:uid="{00000000-0005-0000-0000-0000F8600000}"/>
    <cellStyle name="Normal 8 3 6 2" xfId="24694" xr:uid="{00000000-0005-0000-0000-0000F9600000}"/>
    <cellStyle name="Normal 8 3 6 2 2" xfId="24695" xr:uid="{00000000-0005-0000-0000-0000FA600000}"/>
    <cellStyle name="Normal 8 3 6 2 3" xfId="24696" xr:uid="{00000000-0005-0000-0000-0000FB600000}"/>
    <cellStyle name="Normal 8 3 6 3" xfId="24697" xr:uid="{00000000-0005-0000-0000-0000FC600000}"/>
    <cellStyle name="Normal 8 3 6 4" xfId="24698" xr:uid="{00000000-0005-0000-0000-0000FD600000}"/>
    <cellStyle name="Normal 8 3 7" xfId="24699" xr:uid="{00000000-0005-0000-0000-0000FE600000}"/>
    <cellStyle name="Normal 8 3 7 2" xfId="24700" xr:uid="{00000000-0005-0000-0000-0000FF600000}"/>
    <cellStyle name="Normal 8 3 7 3" xfId="24701" xr:uid="{00000000-0005-0000-0000-000000610000}"/>
    <cellStyle name="Normal 8 3 8" xfId="24702" xr:uid="{00000000-0005-0000-0000-000001610000}"/>
    <cellStyle name="Normal 8 3 9" xfId="24703" xr:uid="{00000000-0005-0000-0000-000002610000}"/>
    <cellStyle name="Normal 8 4" xfId="24704" xr:uid="{00000000-0005-0000-0000-000003610000}"/>
    <cellStyle name="Normal 8 4 10" xfId="24705" xr:uid="{00000000-0005-0000-0000-000004610000}"/>
    <cellStyle name="Normal 8 4 11" xfId="24706" xr:uid="{00000000-0005-0000-0000-000005610000}"/>
    <cellStyle name="Normal 8 4 2" xfId="24707" xr:uid="{00000000-0005-0000-0000-000006610000}"/>
    <cellStyle name="Normal 8 4 2 2" xfId="24708" xr:uid="{00000000-0005-0000-0000-000007610000}"/>
    <cellStyle name="Normal 8 4 2 2 2" xfId="24709" xr:uid="{00000000-0005-0000-0000-000008610000}"/>
    <cellStyle name="Normal 8 4 2 2 2 2" xfId="24710" xr:uid="{00000000-0005-0000-0000-000009610000}"/>
    <cellStyle name="Normal 8 4 2 2 2 2 2" xfId="24711" xr:uid="{00000000-0005-0000-0000-00000A610000}"/>
    <cellStyle name="Normal 8 4 2 2 2 2 3" xfId="24712" xr:uid="{00000000-0005-0000-0000-00000B610000}"/>
    <cellStyle name="Normal 8 4 2 2 2 3" xfId="24713" xr:uid="{00000000-0005-0000-0000-00000C610000}"/>
    <cellStyle name="Normal 8 4 2 2 2 4" xfId="24714" xr:uid="{00000000-0005-0000-0000-00000D610000}"/>
    <cellStyle name="Normal 8 4 2 2 3" xfId="24715" xr:uid="{00000000-0005-0000-0000-00000E610000}"/>
    <cellStyle name="Normal 8 4 2 2 3 2" xfId="24716" xr:uid="{00000000-0005-0000-0000-00000F610000}"/>
    <cellStyle name="Normal 8 4 2 2 3 2 2" xfId="24717" xr:uid="{00000000-0005-0000-0000-000010610000}"/>
    <cellStyle name="Normal 8 4 2 2 3 2 3" xfId="24718" xr:uid="{00000000-0005-0000-0000-000011610000}"/>
    <cellStyle name="Normal 8 4 2 2 3 3" xfId="24719" xr:uid="{00000000-0005-0000-0000-000012610000}"/>
    <cellStyle name="Normal 8 4 2 2 3 4" xfId="24720" xr:uid="{00000000-0005-0000-0000-000013610000}"/>
    <cellStyle name="Normal 8 4 2 2 4" xfId="24721" xr:uid="{00000000-0005-0000-0000-000014610000}"/>
    <cellStyle name="Normal 8 4 2 2 4 2" xfId="24722" xr:uid="{00000000-0005-0000-0000-000015610000}"/>
    <cellStyle name="Normal 8 4 2 2 4 2 2" xfId="24723" xr:uid="{00000000-0005-0000-0000-000016610000}"/>
    <cellStyle name="Normal 8 4 2 2 4 2 3" xfId="24724" xr:uid="{00000000-0005-0000-0000-000017610000}"/>
    <cellStyle name="Normal 8 4 2 2 4 3" xfId="24725" xr:uid="{00000000-0005-0000-0000-000018610000}"/>
    <cellStyle name="Normal 8 4 2 2 4 4" xfId="24726" xr:uid="{00000000-0005-0000-0000-000019610000}"/>
    <cellStyle name="Normal 8 4 2 2 5" xfId="24727" xr:uid="{00000000-0005-0000-0000-00001A610000}"/>
    <cellStyle name="Normal 8 4 2 2 5 2" xfId="24728" xr:uid="{00000000-0005-0000-0000-00001B610000}"/>
    <cellStyle name="Normal 8 4 2 2 5 3" xfId="24729" xr:uid="{00000000-0005-0000-0000-00001C610000}"/>
    <cellStyle name="Normal 8 4 2 2 6" xfId="24730" xr:uid="{00000000-0005-0000-0000-00001D610000}"/>
    <cellStyle name="Normal 8 4 2 2 7" xfId="24731" xr:uid="{00000000-0005-0000-0000-00001E610000}"/>
    <cellStyle name="Normal 8 4 2 3" xfId="24732" xr:uid="{00000000-0005-0000-0000-00001F610000}"/>
    <cellStyle name="Normal 8 4 2 3 2" xfId="24733" xr:uid="{00000000-0005-0000-0000-000020610000}"/>
    <cellStyle name="Normal 8 4 2 3 2 2" xfId="24734" xr:uid="{00000000-0005-0000-0000-000021610000}"/>
    <cellStyle name="Normal 8 4 2 3 2 3" xfId="24735" xr:uid="{00000000-0005-0000-0000-000022610000}"/>
    <cellStyle name="Normal 8 4 2 3 3" xfId="24736" xr:uid="{00000000-0005-0000-0000-000023610000}"/>
    <cellStyle name="Normal 8 4 2 3 4" xfId="24737" xr:uid="{00000000-0005-0000-0000-000024610000}"/>
    <cellStyle name="Normal 8 4 2 4" xfId="24738" xr:uid="{00000000-0005-0000-0000-000025610000}"/>
    <cellStyle name="Normal 8 4 2 4 2" xfId="24739" xr:uid="{00000000-0005-0000-0000-000026610000}"/>
    <cellStyle name="Normal 8 4 2 4 2 2" xfId="24740" xr:uid="{00000000-0005-0000-0000-000027610000}"/>
    <cellStyle name="Normal 8 4 2 4 2 3" xfId="24741" xr:uid="{00000000-0005-0000-0000-000028610000}"/>
    <cellStyle name="Normal 8 4 2 4 3" xfId="24742" xr:uid="{00000000-0005-0000-0000-000029610000}"/>
    <cellStyle name="Normal 8 4 2 4 4" xfId="24743" xr:uid="{00000000-0005-0000-0000-00002A610000}"/>
    <cellStyle name="Normal 8 4 2 5" xfId="24744" xr:uid="{00000000-0005-0000-0000-00002B610000}"/>
    <cellStyle name="Normal 8 4 2 5 2" xfId="24745" xr:uid="{00000000-0005-0000-0000-00002C610000}"/>
    <cellStyle name="Normal 8 4 2 5 2 2" xfId="24746" xr:uid="{00000000-0005-0000-0000-00002D610000}"/>
    <cellStyle name="Normal 8 4 2 5 2 3" xfId="24747" xr:uid="{00000000-0005-0000-0000-00002E610000}"/>
    <cellStyle name="Normal 8 4 2 5 3" xfId="24748" xr:uid="{00000000-0005-0000-0000-00002F610000}"/>
    <cellStyle name="Normal 8 4 2 5 4" xfId="24749" xr:uid="{00000000-0005-0000-0000-000030610000}"/>
    <cellStyle name="Normal 8 4 2 6" xfId="24750" xr:uid="{00000000-0005-0000-0000-000031610000}"/>
    <cellStyle name="Normal 8 4 2 6 2" xfId="24751" xr:uid="{00000000-0005-0000-0000-000032610000}"/>
    <cellStyle name="Normal 8 4 2 6 3" xfId="24752" xr:uid="{00000000-0005-0000-0000-000033610000}"/>
    <cellStyle name="Normal 8 4 2 7" xfId="24753" xr:uid="{00000000-0005-0000-0000-000034610000}"/>
    <cellStyle name="Normal 8 4 2 8" xfId="24754" xr:uid="{00000000-0005-0000-0000-000035610000}"/>
    <cellStyle name="Normal 8 4 2 9" xfId="24755" xr:uid="{00000000-0005-0000-0000-000036610000}"/>
    <cellStyle name="Normal 8 4 3" xfId="24756" xr:uid="{00000000-0005-0000-0000-000037610000}"/>
    <cellStyle name="Normal 8 4 3 2" xfId="24757" xr:uid="{00000000-0005-0000-0000-000038610000}"/>
    <cellStyle name="Normal 8 4 3 2 2" xfId="24758" xr:uid="{00000000-0005-0000-0000-000039610000}"/>
    <cellStyle name="Normal 8 4 3 2 2 2" xfId="24759" xr:uid="{00000000-0005-0000-0000-00003A610000}"/>
    <cellStyle name="Normal 8 4 3 2 2 3" xfId="24760" xr:uid="{00000000-0005-0000-0000-00003B610000}"/>
    <cellStyle name="Normal 8 4 3 2 3" xfId="24761" xr:uid="{00000000-0005-0000-0000-00003C610000}"/>
    <cellStyle name="Normal 8 4 3 2 4" xfId="24762" xr:uid="{00000000-0005-0000-0000-00003D610000}"/>
    <cellStyle name="Normal 8 4 3 3" xfId="24763" xr:uid="{00000000-0005-0000-0000-00003E610000}"/>
    <cellStyle name="Normal 8 4 3 3 2" xfId="24764" xr:uid="{00000000-0005-0000-0000-00003F610000}"/>
    <cellStyle name="Normal 8 4 3 3 2 2" xfId="24765" xr:uid="{00000000-0005-0000-0000-000040610000}"/>
    <cellStyle name="Normal 8 4 3 3 2 3" xfId="24766" xr:uid="{00000000-0005-0000-0000-000041610000}"/>
    <cellStyle name="Normal 8 4 3 3 3" xfId="24767" xr:uid="{00000000-0005-0000-0000-000042610000}"/>
    <cellStyle name="Normal 8 4 3 3 4" xfId="24768" xr:uid="{00000000-0005-0000-0000-000043610000}"/>
    <cellStyle name="Normal 8 4 3 4" xfId="24769" xr:uid="{00000000-0005-0000-0000-000044610000}"/>
    <cellStyle name="Normal 8 4 3 4 2" xfId="24770" xr:uid="{00000000-0005-0000-0000-000045610000}"/>
    <cellStyle name="Normal 8 4 3 4 2 2" xfId="24771" xr:uid="{00000000-0005-0000-0000-000046610000}"/>
    <cellStyle name="Normal 8 4 3 4 2 3" xfId="24772" xr:uid="{00000000-0005-0000-0000-000047610000}"/>
    <cellStyle name="Normal 8 4 3 4 3" xfId="24773" xr:uid="{00000000-0005-0000-0000-000048610000}"/>
    <cellStyle name="Normal 8 4 3 4 4" xfId="24774" xr:uid="{00000000-0005-0000-0000-000049610000}"/>
    <cellStyle name="Normal 8 4 3 5" xfId="24775" xr:uid="{00000000-0005-0000-0000-00004A610000}"/>
    <cellStyle name="Normal 8 4 3 5 2" xfId="24776" xr:uid="{00000000-0005-0000-0000-00004B610000}"/>
    <cellStyle name="Normal 8 4 3 5 3" xfId="24777" xr:uid="{00000000-0005-0000-0000-00004C610000}"/>
    <cellStyle name="Normal 8 4 3 6" xfId="24778" xr:uid="{00000000-0005-0000-0000-00004D610000}"/>
    <cellStyle name="Normal 8 4 3 7" xfId="24779" xr:uid="{00000000-0005-0000-0000-00004E610000}"/>
    <cellStyle name="Normal 8 4 4" xfId="24780" xr:uid="{00000000-0005-0000-0000-00004F610000}"/>
    <cellStyle name="Normal 8 4 4 2" xfId="24781" xr:uid="{00000000-0005-0000-0000-000050610000}"/>
    <cellStyle name="Normal 8 4 4 2 2" xfId="24782" xr:uid="{00000000-0005-0000-0000-000051610000}"/>
    <cellStyle name="Normal 8 4 4 2 3" xfId="24783" xr:uid="{00000000-0005-0000-0000-000052610000}"/>
    <cellStyle name="Normal 8 4 4 3" xfId="24784" xr:uid="{00000000-0005-0000-0000-000053610000}"/>
    <cellStyle name="Normal 8 4 4 4" xfId="24785" xr:uid="{00000000-0005-0000-0000-000054610000}"/>
    <cellStyle name="Normal 8 4 5" xfId="24786" xr:uid="{00000000-0005-0000-0000-000055610000}"/>
    <cellStyle name="Normal 8 4 5 2" xfId="24787" xr:uid="{00000000-0005-0000-0000-000056610000}"/>
    <cellStyle name="Normal 8 4 5 2 2" xfId="24788" xr:uid="{00000000-0005-0000-0000-000057610000}"/>
    <cellStyle name="Normal 8 4 5 2 3" xfId="24789" xr:uid="{00000000-0005-0000-0000-000058610000}"/>
    <cellStyle name="Normal 8 4 5 3" xfId="24790" xr:uid="{00000000-0005-0000-0000-000059610000}"/>
    <cellStyle name="Normal 8 4 5 4" xfId="24791" xr:uid="{00000000-0005-0000-0000-00005A610000}"/>
    <cellStyle name="Normal 8 4 6" xfId="24792" xr:uid="{00000000-0005-0000-0000-00005B610000}"/>
    <cellStyle name="Normal 8 4 6 2" xfId="24793" xr:uid="{00000000-0005-0000-0000-00005C610000}"/>
    <cellStyle name="Normal 8 4 6 2 2" xfId="24794" xr:uid="{00000000-0005-0000-0000-00005D610000}"/>
    <cellStyle name="Normal 8 4 6 2 3" xfId="24795" xr:uid="{00000000-0005-0000-0000-00005E610000}"/>
    <cellStyle name="Normal 8 4 6 3" xfId="24796" xr:uid="{00000000-0005-0000-0000-00005F610000}"/>
    <cellStyle name="Normal 8 4 6 4" xfId="24797" xr:uid="{00000000-0005-0000-0000-000060610000}"/>
    <cellStyle name="Normal 8 4 7" xfId="24798" xr:uid="{00000000-0005-0000-0000-000061610000}"/>
    <cellStyle name="Normal 8 4 7 2" xfId="24799" xr:uid="{00000000-0005-0000-0000-000062610000}"/>
    <cellStyle name="Normal 8 4 7 3" xfId="24800" xr:uid="{00000000-0005-0000-0000-000063610000}"/>
    <cellStyle name="Normal 8 4 8" xfId="24801" xr:uid="{00000000-0005-0000-0000-000064610000}"/>
    <cellStyle name="Normal 8 4 9" xfId="24802" xr:uid="{00000000-0005-0000-0000-000065610000}"/>
    <cellStyle name="Normal 8 5" xfId="24803" xr:uid="{00000000-0005-0000-0000-000066610000}"/>
    <cellStyle name="Normal 8 5 10" xfId="24804" xr:uid="{00000000-0005-0000-0000-000067610000}"/>
    <cellStyle name="Normal 8 5 2" xfId="24805" xr:uid="{00000000-0005-0000-0000-000068610000}"/>
    <cellStyle name="Normal 8 5 2 2" xfId="24806" xr:uid="{00000000-0005-0000-0000-000069610000}"/>
    <cellStyle name="Normal 8 5 2 2 2" xfId="24807" xr:uid="{00000000-0005-0000-0000-00006A610000}"/>
    <cellStyle name="Normal 8 5 2 2 2 2" xfId="24808" xr:uid="{00000000-0005-0000-0000-00006B610000}"/>
    <cellStyle name="Normal 8 5 2 2 2 2 2" xfId="24809" xr:uid="{00000000-0005-0000-0000-00006C610000}"/>
    <cellStyle name="Normal 8 5 2 2 2 2 3" xfId="24810" xr:uid="{00000000-0005-0000-0000-00006D610000}"/>
    <cellStyle name="Normal 8 5 2 2 2 3" xfId="24811" xr:uid="{00000000-0005-0000-0000-00006E610000}"/>
    <cellStyle name="Normal 8 5 2 2 2 4" xfId="24812" xr:uid="{00000000-0005-0000-0000-00006F610000}"/>
    <cellStyle name="Normal 8 5 2 2 3" xfId="24813" xr:uid="{00000000-0005-0000-0000-000070610000}"/>
    <cellStyle name="Normal 8 5 2 2 3 2" xfId="24814" xr:uid="{00000000-0005-0000-0000-000071610000}"/>
    <cellStyle name="Normal 8 5 2 2 3 2 2" xfId="24815" xr:uid="{00000000-0005-0000-0000-000072610000}"/>
    <cellStyle name="Normal 8 5 2 2 3 2 3" xfId="24816" xr:uid="{00000000-0005-0000-0000-000073610000}"/>
    <cellStyle name="Normal 8 5 2 2 3 3" xfId="24817" xr:uid="{00000000-0005-0000-0000-000074610000}"/>
    <cellStyle name="Normal 8 5 2 2 3 4" xfId="24818" xr:uid="{00000000-0005-0000-0000-000075610000}"/>
    <cellStyle name="Normal 8 5 2 2 4" xfId="24819" xr:uid="{00000000-0005-0000-0000-000076610000}"/>
    <cellStyle name="Normal 8 5 2 2 4 2" xfId="24820" xr:uid="{00000000-0005-0000-0000-000077610000}"/>
    <cellStyle name="Normal 8 5 2 2 4 2 2" xfId="24821" xr:uid="{00000000-0005-0000-0000-000078610000}"/>
    <cellStyle name="Normal 8 5 2 2 4 2 3" xfId="24822" xr:uid="{00000000-0005-0000-0000-000079610000}"/>
    <cellStyle name="Normal 8 5 2 2 4 3" xfId="24823" xr:uid="{00000000-0005-0000-0000-00007A610000}"/>
    <cellStyle name="Normal 8 5 2 2 4 4" xfId="24824" xr:uid="{00000000-0005-0000-0000-00007B610000}"/>
    <cellStyle name="Normal 8 5 2 2 5" xfId="24825" xr:uid="{00000000-0005-0000-0000-00007C610000}"/>
    <cellStyle name="Normal 8 5 2 2 5 2" xfId="24826" xr:uid="{00000000-0005-0000-0000-00007D610000}"/>
    <cellStyle name="Normal 8 5 2 2 5 3" xfId="24827" xr:uid="{00000000-0005-0000-0000-00007E610000}"/>
    <cellStyle name="Normal 8 5 2 2 6" xfId="24828" xr:uid="{00000000-0005-0000-0000-00007F610000}"/>
    <cellStyle name="Normal 8 5 2 2 7" xfId="24829" xr:uid="{00000000-0005-0000-0000-000080610000}"/>
    <cellStyle name="Normal 8 5 2 3" xfId="24830" xr:uid="{00000000-0005-0000-0000-000081610000}"/>
    <cellStyle name="Normal 8 5 2 3 2" xfId="24831" xr:uid="{00000000-0005-0000-0000-000082610000}"/>
    <cellStyle name="Normal 8 5 2 3 2 2" xfId="24832" xr:uid="{00000000-0005-0000-0000-000083610000}"/>
    <cellStyle name="Normal 8 5 2 3 2 3" xfId="24833" xr:uid="{00000000-0005-0000-0000-000084610000}"/>
    <cellStyle name="Normal 8 5 2 3 3" xfId="24834" xr:uid="{00000000-0005-0000-0000-000085610000}"/>
    <cellStyle name="Normal 8 5 2 3 4" xfId="24835" xr:uid="{00000000-0005-0000-0000-000086610000}"/>
    <cellStyle name="Normal 8 5 2 4" xfId="24836" xr:uid="{00000000-0005-0000-0000-000087610000}"/>
    <cellStyle name="Normal 8 5 2 4 2" xfId="24837" xr:uid="{00000000-0005-0000-0000-000088610000}"/>
    <cellStyle name="Normal 8 5 2 4 2 2" xfId="24838" xr:uid="{00000000-0005-0000-0000-000089610000}"/>
    <cellStyle name="Normal 8 5 2 4 2 3" xfId="24839" xr:uid="{00000000-0005-0000-0000-00008A610000}"/>
    <cellStyle name="Normal 8 5 2 4 3" xfId="24840" xr:uid="{00000000-0005-0000-0000-00008B610000}"/>
    <cellStyle name="Normal 8 5 2 4 4" xfId="24841" xr:uid="{00000000-0005-0000-0000-00008C610000}"/>
    <cellStyle name="Normal 8 5 2 5" xfId="24842" xr:uid="{00000000-0005-0000-0000-00008D610000}"/>
    <cellStyle name="Normal 8 5 2 5 2" xfId="24843" xr:uid="{00000000-0005-0000-0000-00008E610000}"/>
    <cellStyle name="Normal 8 5 2 5 2 2" xfId="24844" xr:uid="{00000000-0005-0000-0000-00008F610000}"/>
    <cellStyle name="Normal 8 5 2 5 2 3" xfId="24845" xr:uid="{00000000-0005-0000-0000-000090610000}"/>
    <cellStyle name="Normal 8 5 2 5 3" xfId="24846" xr:uid="{00000000-0005-0000-0000-000091610000}"/>
    <cellStyle name="Normal 8 5 2 5 4" xfId="24847" xr:uid="{00000000-0005-0000-0000-000092610000}"/>
    <cellStyle name="Normal 8 5 2 6" xfId="24848" xr:uid="{00000000-0005-0000-0000-000093610000}"/>
    <cellStyle name="Normal 8 5 2 6 2" xfId="24849" xr:uid="{00000000-0005-0000-0000-000094610000}"/>
    <cellStyle name="Normal 8 5 2 6 3" xfId="24850" xr:uid="{00000000-0005-0000-0000-000095610000}"/>
    <cellStyle name="Normal 8 5 2 7" xfId="24851" xr:uid="{00000000-0005-0000-0000-000096610000}"/>
    <cellStyle name="Normal 8 5 2 8" xfId="24852" xr:uid="{00000000-0005-0000-0000-000097610000}"/>
    <cellStyle name="Normal 8 5 2 9" xfId="24853" xr:uid="{00000000-0005-0000-0000-000098610000}"/>
    <cellStyle name="Normal 8 5 3" xfId="24854" xr:uid="{00000000-0005-0000-0000-000099610000}"/>
    <cellStyle name="Normal 8 5 3 2" xfId="24855" xr:uid="{00000000-0005-0000-0000-00009A610000}"/>
    <cellStyle name="Normal 8 5 3 2 2" xfId="24856" xr:uid="{00000000-0005-0000-0000-00009B610000}"/>
    <cellStyle name="Normal 8 5 3 2 2 2" xfId="24857" xr:uid="{00000000-0005-0000-0000-00009C610000}"/>
    <cellStyle name="Normal 8 5 3 2 2 3" xfId="24858" xr:uid="{00000000-0005-0000-0000-00009D610000}"/>
    <cellStyle name="Normal 8 5 3 2 3" xfId="24859" xr:uid="{00000000-0005-0000-0000-00009E610000}"/>
    <cellStyle name="Normal 8 5 3 2 4" xfId="24860" xr:uid="{00000000-0005-0000-0000-00009F610000}"/>
    <cellStyle name="Normal 8 5 3 3" xfId="24861" xr:uid="{00000000-0005-0000-0000-0000A0610000}"/>
    <cellStyle name="Normal 8 5 3 3 2" xfId="24862" xr:uid="{00000000-0005-0000-0000-0000A1610000}"/>
    <cellStyle name="Normal 8 5 3 3 2 2" xfId="24863" xr:uid="{00000000-0005-0000-0000-0000A2610000}"/>
    <cellStyle name="Normal 8 5 3 3 2 3" xfId="24864" xr:uid="{00000000-0005-0000-0000-0000A3610000}"/>
    <cellStyle name="Normal 8 5 3 3 3" xfId="24865" xr:uid="{00000000-0005-0000-0000-0000A4610000}"/>
    <cellStyle name="Normal 8 5 3 3 4" xfId="24866" xr:uid="{00000000-0005-0000-0000-0000A5610000}"/>
    <cellStyle name="Normal 8 5 3 4" xfId="24867" xr:uid="{00000000-0005-0000-0000-0000A6610000}"/>
    <cellStyle name="Normal 8 5 3 4 2" xfId="24868" xr:uid="{00000000-0005-0000-0000-0000A7610000}"/>
    <cellStyle name="Normal 8 5 3 4 2 2" xfId="24869" xr:uid="{00000000-0005-0000-0000-0000A8610000}"/>
    <cellStyle name="Normal 8 5 3 4 2 3" xfId="24870" xr:uid="{00000000-0005-0000-0000-0000A9610000}"/>
    <cellStyle name="Normal 8 5 3 4 3" xfId="24871" xr:uid="{00000000-0005-0000-0000-0000AA610000}"/>
    <cellStyle name="Normal 8 5 3 4 4" xfId="24872" xr:uid="{00000000-0005-0000-0000-0000AB610000}"/>
    <cellStyle name="Normal 8 5 3 5" xfId="24873" xr:uid="{00000000-0005-0000-0000-0000AC610000}"/>
    <cellStyle name="Normal 8 5 3 5 2" xfId="24874" xr:uid="{00000000-0005-0000-0000-0000AD610000}"/>
    <cellStyle name="Normal 8 5 3 5 3" xfId="24875" xr:uid="{00000000-0005-0000-0000-0000AE610000}"/>
    <cellStyle name="Normal 8 5 3 6" xfId="24876" xr:uid="{00000000-0005-0000-0000-0000AF610000}"/>
    <cellStyle name="Normal 8 5 3 7" xfId="24877" xr:uid="{00000000-0005-0000-0000-0000B0610000}"/>
    <cellStyle name="Normal 8 5 4" xfId="24878" xr:uid="{00000000-0005-0000-0000-0000B1610000}"/>
    <cellStyle name="Normal 8 5 4 2" xfId="24879" xr:uid="{00000000-0005-0000-0000-0000B2610000}"/>
    <cellStyle name="Normal 8 5 4 2 2" xfId="24880" xr:uid="{00000000-0005-0000-0000-0000B3610000}"/>
    <cellStyle name="Normal 8 5 4 2 3" xfId="24881" xr:uid="{00000000-0005-0000-0000-0000B4610000}"/>
    <cellStyle name="Normal 8 5 4 3" xfId="24882" xr:uid="{00000000-0005-0000-0000-0000B5610000}"/>
    <cellStyle name="Normal 8 5 4 4" xfId="24883" xr:uid="{00000000-0005-0000-0000-0000B6610000}"/>
    <cellStyle name="Normal 8 5 5" xfId="24884" xr:uid="{00000000-0005-0000-0000-0000B7610000}"/>
    <cellStyle name="Normal 8 5 5 2" xfId="24885" xr:uid="{00000000-0005-0000-0000-0000B8610000}"/>
    <cellStyle name="Normal 8 5 5 2 2" xfId="24886" xr:uid="{00000000-0005-0000-0000-0000B9610000}"/>
    <cellStyle name="Normal 8 5 5 2 3" xfId="24887" xr:uid="{00000000-0005-0000-0000-0000BA610000}"/>
    <cellStyle name="Normal 8 5 5 3" xfId="24888" xr:uid="{00000000-0005-0000-0000-0000BB610000}"/>
    <cellStyle name="Normal 8 5 5 4" xfId="24889" xr:uid="{00000000-0005-0000-0000-0000BC610000}"/>
    <cellStyle name="Normal 8 5 6" xfId="24890" xr:uid="{00000000-0005-0000-0000-0000BD610000}"/>
    <cellStyle name="Normal 8 5 6 2" xfId="24891" xr:uid="{00000000-0005-0000-0000-0000BE610000}"/>
    <cellStyle name="Normal 8 5 6 2 2" xfId="24892" xr:uid="{00000000-0005-0000-0000-0000BF610000}"/>
    <cellStyle name="Normal 8 5 6 2 3" xfId="24893" xr:uid="{00000000-0005-0000-0000-0000C0610000}"/>
    <cellStyle name="Normal 8 5 6 3" xfId="24894" xr:uid="{00000000-0005-0000-0000-0000C1610000}"/>
    <cellStyle name="Normal 8 5 6 4" xfId="24895" xr:uid="{00000000-0005-0000-0000-0000C2610000}"/>
    <cellStyle name="Normal 8 5 7" xfId="24896" xr:uid="{00000000-0005-0000-0000-0000C3610000}"/>
    <cellStyle name="Normal 8 5 7 2" xfId="24897" xr:uid="{00000000-0005-0000-0000-0000C4610000}"/>
    <cellStyle name="Normal 8 5 7 3" xfId="24898" xr:uid="{00000000-0005-0000-0000-0000C5610000}"/>
    <cellStyle name="Normal 8 5 8" xfId="24899" xr:uid="{00000000-0005-0000-0000-0000C6610000}"/>
    <cellStyle name="Normal 8 5 9" xfId="24900" xr:uid="{00000000-0005-0000-0000-0000C7610000}"/>
    <cellStyle name="Normal 8 6" xfId="24901" xr:uid="{00000000-0005-0000-0000-0000C8610000}"/>
    <cellStyle name="Normal 8 6 2" xfId="24902" xr:uid="{00000000-0005-0000-0000-0000C9610000}"/>
    <cellStyle name="Normal 8 6 2 2" xfId="24903" xr:uid="{00000000-0005-0000-0000-0000CA610000}"/>
    <cellStyle name="Normal 8 6 2 2 2" xfId="24904" xr:uid="{00000000-0005-0000-0000-0000CB610000}"/>
    <cellStyle name="Normal 8 6 2 2 2 2" xfId="24905" xr:uid="{00000000-0005-0000-0000-0000CC610000}"/>
    <cellStyle name="Normal 8 6 2 2 2 3" xfId="24906" xr:uid="{00000000-0005-0000-0000-0000CD610000}"/>
    <cellStyle name="Normal 8 6 2 2 3" xfId="24907" xr:uid="{00000000-0005-0000-0000-0000CE610000}"/>
    <cellStyle name="Normal 8 6 2 2 4" xfId="24908" xr:uid="{00000000-0005-0000-0000-0000CF610000}"/>
    <cellStyle name="Normal 8 6 2 3" xfId="24909" xr:uid="{00000000-0005-0000-0000-0000D0610000}"/>
    <cellStyle name="Normal 8 6 2 3 2" xfId="24910" xr:uid="{00000000-0005-0000-0000-0000D1610000}"/>
    <cellStyle name="Normal 8 6 2 3 2 2" xfId="24911" xr:uid="{00000000-0005-0000-0000-0000D2610000}"/>
    <cellStyle name="Normal 8 6 2 3 2 3" xfId="24912" xr:uid="{00000000-0005-0000-0000-0000D3610000}"/>
    <cellStyle name="Normal 8 6 2 3 3" xfId="24913" xr:uid="{00000000-0005-0000-0000-0000D4610000}"/>
    <cellStyle name="Normal 8 6 2 3 4" xfId="24914" xr:uid="{00000000-0005-0000-0000-0000D5610000}"/>
    <cellStyle name="Normal 8 6 2 4" xfId="24915" xr:uid="{00000000-0005-0000-0000-0000D6610000}"/>
    <cellStyle name="Normal 8 6 2 4 2" xfId="24916" xr:uid="{00000000-0005-0000-0000-0000D7610000}"/>
    <cellStyle name="Normal 8 6 2 4 2 2" xfId="24917" xr:uid="{00000000-0005-0000-0000-0000D8610000}"/>
    <cellStyle name="Normal 8 6 2 4 2 3" xfId="24918" xr:uid="{00000000-0005-0000-0000-0000D9610000}"/>
    <cellStyle name="Normal 8 6 2 4 3" xfId="24919" xr:uid="{00000000-0005-0000-0000-0000DA610000}"/>
    <cellStyle name="Normal 8 6 2 4 4" xfId="24920" xr:uid="{00000000-0005-0000-0000-0000DB610000}"/>
    <cellStyle name="Normal 8 6 2 5" xfId="24921" xr:uid="{00000000-0005-0000-0000-0000DC610000}"/>
    <cellStyle name="Normal 8 6 2 5 2" xfId="24922" xr:uid="{00000000-0005-0000-0000-0000DD610000}"/>
    <cellStyle name="Normal 8 6 2 5 3" xfId="24923" xr:uid="{00000000-0005-0000-0000-0000DE610000}"/>
    <cellStyle name="Normal 8 6 2 6" xfId="24924" xr:uid="{00000000-0005-0000-0000-0000DF610000}"/>
    <cellStyle name="Normal 8 6 2 7" xfId="24925" xr:uid="{00000000-0005-0000-0000-0000E0610000}"/>
    <cellStyle name="Normal 8 6 3" xfId="24926" xr:uid="{00000000-0005-0000-0000-0000E1610000}"/>
    <cellStyle name="Normal 8 6 3 2" xfId="24927" xr:uid="{00000000-0005-0000-0000-0000E2610000}"/>
    <cellStyle name="Normal 8 6 3 2 2" xfId="24928" xr:uid="{00000000-0005-0000-0000-0000E3610000}"/>
    <cellStyle name="Normal 8 6 3 2 3" xfId="24929" xr:uid="{00000000-0005-0000-0000-0000E4610000}"/>
    <cellStyle name="Normal 8 6 3 3" xfId="24930" xr:uid="{00000000-0005-0000-0000-0000E5610000}"/>
    <cellStyle name="Normal 8 6 3 4" xfId="24931" xr:uid="{00000000-0005-0000-0000-0000E6610000}"/>
    <cellStyle name="Normal 8 6 4" xfId="24932" xr:uid="{00000000-0005-0000-0000-0000E7610000}"/>
    <cellStyle name="Normal 8 6 4 2" xfId="24933" xr:uid="{00000000-0005-0000-0000-0000E8610000}"/>
    <cellStyle name="Normal 8 6 4 2 2" xfId="24934" xr:uid="{00000000-0005-0000-0000-0000E9610000}"/>
    <cellStyle name="Normal 8 6 4 2 3" xfId="24935" xr:uid="{00000000-0005-0000-0000-0000EA610000}"/>
    <cellStyle name="Normal 8 6 4 3" xfId="24936" xr:uid="{00000000-0005-0000-0000-0000EB610000}"/>
    <cellStyle name="Normal 8 6 4 4" xfId="24937" xr:uid="{00000000-0005-0000-0000-0000EC610000}"/>
    <cellStyle name="Normal 8 6 5" xfId="24938" xr:uid="{00000000-0005-0000-0000-0000ED610000}"/>
    <cellStyle name="Normal 8 6 5 2" xfId="24939" xr:uid="{00000000-0005-0000-0000-0000EE610000}"/>
    <cellStyle name="Normal 8 6 5 2 2" xfId="24940" xr:uid="{00000000-0005-0000-0000-0000EF610000}"/>
    <cellStyle name="Normal 8 6 5 2 3" xfId="24941" xr:uid="{00000000-0005-0000-0000-0000F0610000}"/>
    <cellStyle name="Normal 8 6 5 3" xfId="24942" xr:uid="{00000000-0005-0000-0000-0000F1610000}"/>
    <cellStyle name="Normal 8 6 5 4" xfId="24943" xr:uid="{00000000-0005-0000-0000-0000F2610000}"/>
    <cellStyle name="Normal 8 6 6" xfId="24944" xr:uid="{00000000-0005-0000-0000-0000F3610000}"/>
    <cellStyle name="Normal 8 6 6 2" xfId="24945" xr:uid="{00000000-0005-0000-0000-0000F4610000}"/>
    <cellStyle name="Normal 8 6 6 3" xfId="24946" xr:uid="{00000000-0005-0000-0000-0000F5610000}"/>
    <cellStyle name="Normal 8 6 7" xfId="24947" xr:uid="{00000000-0005-0000-0000-0000F6610000}"/>
    <cellStyle name="Normal 8 6 8" xfId="24948" xr:uid="{00000000-0005-0000-0000-0000F7610000}"/>
    <cellStyle name="Normal 8 6 9" xfId="24949" xr:uid="{00000000-0005-0000-0000-0000F8610000}"/>
    <cellStyle name="Normal 8 7" xfId="24950" xr:uid="{00000000-0005-0000-0000-0000F9610000}"/>
    <cellStyle name="Normal 8 7 2" xfId="24951" xr:uid="{00000000-0005-0000-0000-0000FA610000}"/>
    <cellStyle name="Normal 8 7 2 2" xfId="24952" xr:uid="{00000000-0005-0000-0000-0000FB610000}"/>
    <cellStyle name="Normal 8 7 2 2 2" xfId="24953" xr:uid="{00000000-0005-0000-0000-0000FC610000}"/>
    <cellStyle name="Normal 8 7 2 2 2 2" xfId="24954" xr:uid="{00000000-0005-0000-0000-0000FD610000}"/>
    <cellStyle name="Normal 8 7 2 2 2 3" xfId="24955" xr:uid="{00000000-0005-0000-0000-0000FE610000}"/>
    <cellStyle name="Normal 8 7 2 2 3" xfId="24956" xr:uid="{00000000-0005-0000-0000-0000FF610000}"/>
    <cellStyle name="Normal 8 7 2 2 4" xfId="24957" xr:uid="{00000000-0005-0000-0000-000000620000}"/>
    <cellStyle name="Normal 8 7 2 3" xfId="24958" xr:uid="{00000000-0005-0000-0000-000001620000}"/>
    <cellStyle name="Normal 8 7 2 3 2" xfId="24959" xr:uid="{00000000-0005-0000-0000-000002620000}"/>
    <cellStyle name="Normal 8 7 2 3 2 2" xfId="24960" xr:uid="{00000000-0005-0000-0000-000003620000}"/>
    <cellStyle name="Normal 8 7 2 3 2 3" xfId="24961" xr:uid="{00000000-0005-0000-0000-000004620000}"/>
    <cellStyle name="Normal 8 7 2 3 3" xfId="24962" xr:uid="{00000000-0005-0000-0000-000005620000}"/>
    <cellStyle name="Normal 8 7 2 3 4" xfId="24963" xr:uid="{00000000-0005-0000-0000-000006620000}"/>
    <cellStyle name="Normal 8 7 2 4" xfId="24964" xr:uid="{00000000-0005-0000-0000-000007620000}"/>
    <cellStyle name="Normal 8 7 2 4 2" xfId="24965" xr:uid="{00000000-0005-0000-0000-000008620000}"/>
    <cellStyle name="Normal 8 7 2 4 2 2" xfId="24966" xr:uid="{00000000-0005-0000-0000-000009620000}"/>
    <cellStyle name="Normal 8 7 2 4 2 3" xfId="24967" xr:uid="{00000000-0005-0000-0000-00000A620000}"/>
    <cellStyle name="Normal 8 7 2 4 3" xfId="24968" xr:uid="{00000000-0005-0000-0000-00000B620000}"/>
    <cellStyle name="Normal 8 7 2 4 4" xfId="24969" xr:uid="{00000000-0005-0000-0000-00000C620000}"/>
    <cellStyle name="Normal 8 7 2 5" xfId="24970" xr:uid="{00000000-0005-0000-0000-00000D620000}"/>
    <cellStyle name="Normal 8 7 2 5 2" xfId="24971" xr:uid="{00000000-0005-0000-0000-00000E620000}"/>
    <cellStyle name="Normal 8 7 2 5 3" xfId="24972" xr:uid="{00000000-0005-0000-0000-00000F620000}"/>
    <cellStyle name="Normal 8 7 2 6" xfId="24973" xr:uid="{00000000-0005-0000-0000-000010620000}"/>
    <cellStyle name="Normal 8 7 2 7" xfId="24974" xr:uid="{00000000-0005-0000-0000-000011620000}"/>
    <cellStyle name="Normal 8 7 3" xfId="24975" xr:uid="{00000000-0005-0000-0000-000012620000}"/>
    <cellStyle name="Normal 8 7 3 2" xfId="24976" xr:uid="{00000000-0005-0000-0000-000013620000}"/>
    <cellStyle name="Normal 8 7 3 2 2" xfId="24977" xr:uid="{00000000-0005-0000-0000-000014620000}"/>
    <cellStyle name="Normal 8 7 3 2 3" xfId="24978" xr:uid="{00000000-0005-0000-0000-000015620000}"/>
    <cellStyle name="Normal 8 7 3 3" xfId="24979" xr:uid="{00000000-0005-0000-0000-000016620000}"/>
    <cellStyle name="Normal 8 7 3 4" xfId="24980" xr:uid="{00000000-0005-0000-0000-000017620000}"/>
    <cellStyle name="Normal 8 7 4" xfId="24981" xr:uid="{00000000-0005-0000-0000-000018620000}"/>
    <cellStyle name="Normal 8 7 4 2" xfId="24982" xr:uid="{00000000-0005-0000-0000-000019620000}"/>
    <cellStyle name="Normal 8 7 4 2 2" xfId="24983" xr:uid="{00000000-0005-0000-0000-00001A620000}"/>
    <cellStyle name="Normal 8 7 4 2 3" xfId="24984" xr:uid="{00000000-0005-0000-0000-00001B620000}"/>
    <cellStyle name="Normal 8 7 4 3" xfId="24985" xr:uid="{00000000-0005-0000-0000-00001C620000}"/>
    <cellStyle name="Normal 8 7 4 4" xfId="24986" xr:uid="{00000000-0005-0000-0000-00001D620000}"/>
    <cellStyle name="Normal 8 7 5" xfId="24987" xr:uid="{00000000-0005-0000-0000-00001E620000}"/>
    <cellStyle name="Normal 8 7 5 2" xfId="24988" xr:uid="{00000000-0005-0000-0000-00001F620000}"/>
    <cellStyle name="Normal 8 7 5 2 2" xfId="24989" xr:uid="{00000000-0005-0000-0000-000020620000}"/>
    <cellStyle name="Normal 8 7 5 2 3" xfId="24990" xr:uid="{00000000-0005-0000-0000-000021620000}"/>
    <cellStyle name="Normal 8 7 5 3" xfId="24991" xr:uid="{00000000-0005-0000-0000-000022620000}"/>
    <cellStyle name="Normal 8 7 5 4" xfId="24992" xr:uid="{00000000-0005-0000-0000-000023620000}"/>
    <cellStyle name="Normal 8 7 6" xfId="24993" xr:uid="{00000000-0005-0000-0000-000024620000}"/>
    <cellStyle name="Normal 8 7 6 2" xfId="24994" xr:uid="{00000000-0005-0000-0000-000025620000}"/>
    <cellStyle name="Normal 8 7 6 3" xfId="24995" xr:uid="{00000000-0005-0000-0000-000026620000}"/>
    <cellStyle name="Normal 8 7 7" xfId="24996" xr:uid="{00000000-0005-0000-0000-000027620000}"/>
    <cellStyle name="Normal 8 7 8" xfId="24997" xr:uid="{00000000-0005-0000-0000-000028620000}"/>
    <cellStyle name="Normal 8 7 9" xfId="24998" xr:uid="{00000000-0005-0000-0000-000029620000}"/>
    <cellStyle name="Normal 8 8" xfId="24999" xr:uid="{00000000-0005-0000-0000-00002A620000}"/>
    <cellStyle name="Normal 8 8 2" xfId="25000" xr:uid="{00000000-0005-0000-0000-00002B620000}"/>
    <cellStyle name="Normal 8 8 2 2" xfId="25001" xr:uid="{00000000-0005-0000-0000-00002C620000}"/>
    <cellStyle name="Normal 8 8 2 2 2" xfId="25002" xr:uid="{00000000-0005-0000-0000-00002D620000}"/>
    <cellStyle name="Normal 8 8 2 2 2 2" xfId="25003" xr:uid="{00000000-0005-0000-0000-00002E620000}"/>
    <cellStyle name="Normal 8 8 2 2 2 3" xfId="25004" xr:uid="{00000000-0005-0000-0000-00002F620000}"/>
    <cellStyle name="Normal 8 8 2 2 3" xfId="25005" xr:uid="{00000000-0005-0000-0000-000030620000}"/>
    <cellStyle name="Normal 8 8 2 2 4" xfId="25006" xr:uid="{00000000-0005-0000-0000-000031620000}"/>
    <cellStyle name="Normal 8 8 2 3" xfId="25007" xr:uid="{00000000-0005-0000-0000-000032620000}"/>
    <cellStyle name="Normal 8 8 2 3 2" xfId="25008" xr:uid="{00000000-0005-0000-0000-000033620000}"/>
    <cellStyle name="Normal 8 8 2 3 2 2" xfId="25009" xr:uid="{00000000-0005-0000-0000-000034620000}"/>
    <cellStyle name="Normal 8 8 2 3 2 3" xfId="25010" xr:uid="{00000000-0005-0000-0000-000035620000}"/>
    <cellStyle name="Normal 8 8 2 3 3" xfId="25011" xr:uid="{00000000-0005-0000-0000-000036620000}"/>
    <cellStyle name="Normal 8 8 2 3 4" xfId="25012" xr:uid="{00000000-0005-0000-0000-000037620000}"/>
    <cellStyle name="Normal 8 8 2 4" xfId="25013" xr:uid="{00000000-0005-0000-0000-000038620000}"/>
    <cellStyle name="Normal 8 8 2 4 2" xfId="25014" xr:uid="{00000000-0005-0000-0000-000039620000}"/>
    <cellStyle name="Normal 8 8 2 4 2 2" xfId="25015" xr:uid="{00000000-0005-0000-0000-00003A620000}"/>
    <cellStyle name="Normal 8 8 2 4 2 3" xfId="25016" xr:uid="{00000000-0005-0000-0000-00003B620000}"/>
    <cellStyle name="Normal 8 8 2 4 3" xfId="25017" xr:uid="{00000000-0005-0000-0000-00003C620000}"/>
    <cellStyle name="Normal 8 8 2 4 4" xfId="25018" xr:uid="{00000000-0005-0000-0000-00003D620000}"/>
    <cellStyle name="Normal 8 8 2 5" xfId="25019" xr:uid="{00000000-0005-0000-0000-00003E620000}"/>
    <cellStyle name="Normal 8 8 2 5 2" xfId="25020" xr:uid="{00000000-0005-0000-0000-00003F620000}"/>
    <cellStyle name="Normal 8 8 2 5 3" xfId="25021" xr:uid="{00000000-0005-0000-0000-000040620000}"/>
    <cellStyle name="Normal 8 8 2 6" xfId="25022" xr:uid="{00000000-0005-0000-0000-000041620000}"/>
    <cellStyle name="Normal 8 8 2 7" xfId="25023" xr:uid="{00000000-0005-0000-0000-000042620000}"/>
    <cellStyle name="Normal 8 8 3" xfId="25024" xr:uid="{00000000-0005-0000-0000-000043620000}"/>
    <cellStyle name="Normal 8 8 3 2" xfId="25025" xr:uid="{00000000-0005-0000-0000-000044620000}"/>
    <cellStyle name="Normal 8 8 3 2 2" xfId="25026" xr:uid="{00000000-0005-0000-0000-000045620000}"/>
    <cellStyle name="Normal 8 8 3 2 3" xfId="25027" xr:uid="{00000000-0005-0000-0000-000046620000}"/>
    <cellStyle name="Normal 8 8 3 3" xfId="25028" xr:uid="{00000000-0005-0000-0000-000047620000}"/>
    <cellStyle name="Normal 8 8 3 4" xfId="25029" xr:uid="{00000000-0005-0000-0000-000048620000}"/>
    <cellStyle name="Normal 8 8 4" xfId="25030" xr:uid="{00000000-0005-0000-0000-000049620000}"/>
    <cellStyle name="Normal 8 8 4 2" xfId="25031" xr:uid="{00000000-0005-0000-0000-00004A620000}"/>
    <cellStyle name="Normal 8 8 4 2 2" xfId="25032" xr:uid="{00000000-0005-0000-0000-00004B620000}"/>
    <cellStyle name="Normal 8 8 4 2 3" xfId="25033" xr:uid="{00000000-0005-0000-0000-00004C620000}"/>
    <cellStyle name="Normal 8 8 4 3" xfId="25034" xr:uid="{00000000-0005-0000-0000-00004D620000}"/>
    <cellStyle name="Normal 8 8 4 4" xfId="25035" xr:uid="{00000000-0005-0000-0000-00004E620000}"/>
    <cellStyle name="Normal 8 8 5" xfId="25036" xr:uid="{00000000-0005-0000-0000-00004F620000}"/>
    <cellStyle name="Normal 8 8 5 2" xfId="25037" xr:uid="{00000000-0005-0000-0000-000050620000}"/>
    <cellStyle name="Normal 8 8 5 2 2" xfId="25038" xr:uid="{00000000-0005-0000-0000-000051620000}"/>
    <cellStyle name="Normal 8 8 5 2 3" xfId="25039" xr:uid="{00000000-0005-0000-0000-000052620000}"/>
    <cellStyle name="Normal 8 8 5 3" xfId="25040" xr:uid="{00000000-0005-0000-0000-000053620000}"/>
    <cellStyle name="Normal 8 8 5 4" xfId="25041" xr:uid="{00000000-0005-0000-0000-000054620000}"/>
    <cellStyle name="Normal 8 8 6" xfId="25042" xr:uid="{00000000-0005-0000-0000-000055620000}"/>
    <cellStyle name="Normal 8 8 6 2" xfId="25043" xr:uid="{00000000-0005-0000-0000-000056620000}"/>
    <cellStyle name="Normal 8 8 6 3" xfId="25044" xr:uid="{00000000-0005-0000-0000-000057620000}"/>
    <cellStyle name="Normal 8 8 7" xfId="25045" xr:uid="{00000000-0005-0000-0000-000058620000}"/>
    <cellStyle name="Normal 8 8 8" xfId="25046" xr:uid="{00000000-0005-0000-0000-000059620000}"/>
    <cellStyle name="Normal 8 8 9" xfId="25047" xr:uid="{00000000-0005-0000-0000-00005A620000}"/>
    <cellStyle name="Normal 8 9" xfId="25048" xr:uid="{00000000-0005-0000-0000-00005B620000}"/>
    <cellStyle name="Normal 8 9 2" xfId="25049" xr:uid="{00000000-0005-0000-0000-00005C620000}"/>
    <cellStyle name="Normal 8 9 2 2" xfId="25050" xr:uid="{00000000-0005-0000-0000-00005D620000}"/>
    <cellStyle name="Normal 8 9 2 2 2" xfId="25051" xr:uid="{00000000-0005-0000-0000-00005E620000}"/>
    <cellStyle name="Normal 8 9 2 2 2 2" xfId="25052" xr:uid="{00000000-0005-0000-0000-00005F620000}"/>
    <cellStyle name="Normal 8 9 2 2 2 3" xfId="25053" xr:uid="{00000000-0005-0000-0000-000060620000}"/>
    <cellStyle name="Normal 8 9 2 2 3" xfId="25054" xr:uid="{00000000-0005-0000-0000-000061620000}"/>
    <cellStyle name="Normal 8 9 2 2 4" xfId="25055" xr:uid="{00000000-0005-0000-0000-000062620000}"/>
    <cellStyle name="Normal 8 9 2 3" xfId="25056" xr:uid="{00000000-0005-0000-0000-000063620000}"/>
    <cellStyle name="Normal 8 9 2 3 2" xfId="25057" xr:uid="{00000000-0005-0000-0000-000064620000}"/>
    <cellStyle name="Normal 8 9 2 3 2 2" xfId="25058" xr:uid="{00000000-0005-0000-0000-000065620000}"/>
    <cellStyle name="Normal 8 9 2 3 2 3" xfId="25059" xr:uid="{00000000-0005-0000-0000-000066620000}"/>
    <cellStyle name="Normal 8 9 2 3 3" xfId="25060" xr:uid="{00000000-0005-0000-0000-000067620000}"/>
    <cellStyle name="Normal 8 9 2 3 4" xfId="25061" xr:uid="{00000000-0005-0000-0000-000068620000}"/>
    <cellStyle name="Normal 8 9 2 4" xfId="25062" xr:uid="{00000000-0005-0000-0000-000069620000}"/>
    <cellStyle name="Normal 8 9 2 4 2" xfId="25063" xr:uid="{00000000-0005-0000-0000-00006A620000}"/>
    <cellStyle name="Normal 8 9 2 4 2 2" xfId="25064" xr:uid="{00000000-0005-0000-0000-00006B620000}"/>
    <cellStyle name="Normal 8 9 2 4 2 3" xfId="25065" xr:uid="{00000000-0005-0000-0000-00006C620000}"/>
    <cellStyle name="Normal 8 9 2 4 3" xfId="25066" xr:uid="{00000000-0005-0000-0000-00006D620000}"/>
    <cellStyle name="Normal 8 9 2 4 4" xfId="25067" xr:uid="{00000000-0005-0000-0000-00006E620000}"/>
    <cellStyle name="Normal 8 9 2 5" xfId="25068" xr:uid="{00000000-0005-0000-0000-00006F620000}"/>
    <cellStyle name="Normal 8 9 2 5 2" xfId="25069" xr:uid="{00000000-0005-0000-0000-000070620000}"/>
    <cellStyle name="Normal 8 9 2 5 3" xfId="25070" xr:uid="{00000000-0005-0000-0000-000071620000}"/>
    <cellStyle name="Normal 8 9 2 6" xfId="25071" xr:uid="{00000000-0005-0000-0000-000072620000}"/>
    <cellStyle name="Normal 8 9 2 7" xfId="25072" xr:uid="{00000000-0005-0000-0000-000073620000}"/>
    <cellStyle name="Normal 8 9 3" xfId="25073" xr:uid="{00000000-0005-0000-0000-000074620000}"/>
    <cellStyle name="Normal 8 9 3 2" xfId="25074" xr:uid="{00000000-0005-0000-0000-000075620000}"/>
    <cellStyle name="Normal 8 9 3 2 2" xfId="25075" xr:uid="{00000000-0005-0000-0000-000076620000}"/>
    <cellStyle name="Normal 8 9 3 2 3" xfId="25076" xr:uid="{00000000-0005-0000-0000-000077620000}"/>
    <cellStyle name="Normal 8 9 3 3" xfId="25077" xr:uid="{00000000-0005-0000-0000-000078620000}"/>
    <cellStyle name="Normal 8 9 3 4" xfId="25078" xr:uid="{00000000-0005-0000-0000-000079620000}"/>
    <cellStyle name="Normal 8 9 4" xfId="25079" xr:uid="{00000000-0005-0000-0000-00007A620000}"/>
    <cellStyle name="Normal 8 9 4 2" xfId="25080" xr:uid="{00000000-0005-0000-0000-00007B620000}"/>
    <cellStyle name="Normal 8 9 4 2 2" xfId="25081" xr:uid="{00000000-0005-0000-0000-00007C620000}"/>
    <cellStyle name="Normal 8 9 4 2 3" xfId="25082" xr:uid="{00000000-0005-0000-0000-00007D620000}"/>
    <cellStyle name="Normal 8 9 4 3" xfId="25083" xr:uid="{00000000-0005-0000-0000-00007E620000}"/>
    <cellStyle name="Normal 8 9 4 4" xfId="25084" xr:uid="{00000000-0005-0000-0000-00007F620000}"/>
    <cellStyle name="Normal 8 9 5" xfId="25085" xr:uid="{00000000-0005-0000-0000-000080620000}"/>
    <cellStyle name="Normal 8 9 5 2" xfId="25086" xr:uid="{00000000-0005-0000-0000-000081620000}"/>
    <cellStyle name="Normal 8 9 5 2 2" xfId="25087" xr:uid="{00000000-0005-0000-0000-000082620000}"/>
    <cellStyle name="Normal 8 9 5 2 3" xfId="25088" xr:uid="{00000000-0005-0000-0000-000083620000}"/>
    <cellStyle name="Normal 8 9 5 3" xfId="25089" xr:uid="{00000000-0005-0000-0000-000084620000}"/>
    <cellStyle name="Normal 8 9 5 4" xfId="25090" xr:uid="{00000000-0005-0000-0000-000085620000}"/>
    <cellStyle name="Normal 8 9 6" xfId="25091" xr:uid="{00000000-0005-0000-0000-000086620000}"/>
    <cellStyle name="Normal 8 9 6 2" xfId="25092" xr:uid="{00000000-0005-0000-0000-000087620000}"/>
    <cellStyle name="Normal 8 9 6 3" xfId="25093" xr:uid="{00000000-0005-0000-0000-000088620000}"/>
    <cellStyle name="Normal 8 9 7" xfId="25094" xr:uid="{00000000-0005-0000-0000-000089620000}"/>
    <cellStyle name="Normal 8 9 8" xfId="25095" xr:uid="{00000000-0005-0000-0000-00008A620000}"/>
    <cellStyle name="Normal 8 9 9" xfId="25096" xr:uid="{00000000-0005-0000-0000-00008B620000}"/>
    <cellStyle name="Normal 80" xfId="25097" xr:uid="{00000000-0005-0000-0000-00008C620000}"/>
    <cellStyle name="Normal 80 10" xfId="25098" xr:uid="{00000000-0005-0000-0000-00008D620000}"/>
    <cellStyle name="Normal 80 2" xfId="25099" xr:uid="{00000000-0005-0000-0000-00008E620000}"/>
    <cellStyle name="Normal 80 2 2" xfId="25100" xr:uid="{00000000-0005-0000-0000-00008F620000}"/>
    <cellStyle name="Normal 80 2 2 2" xfId="25101" xr:uid="{00000000-0005-0000-0000-000090620000}"/>
    <cellStyle name="Normal 80 2 2 2 2" xfId="25102" xr:uid="{00000000-0005-0000-0000-000091620000}"/>
    <cellStyle name="Normal 80 2 2 2 3" xfId="25103" xr:uid="{00000000-0005-0000-0000-000092620000}"/>
    <cellStyle name="Normal 80 2 2 3" xfId="25104" xr:uid="{00000000-0005-0000-0000-000093620000}"/>
    <cellStyle name="Normal 80 2 2 4" xfId="25105" xr:uid="{00000000-0005-0000-0000-000094620000}"/>
    <cellStyle name="Normal 80 2 3" xfId="25106" xr:uid="{00000000-0005-0000-0000-000095620000}"/>
    <cellStyle name="Normal 80 2 3 2" xfId="25107" xr:uid="{00000000-0005-0000-0000-000096620000}"/>
    <cellStyle name="Normal 80 2 3 2 2" xfId="25108" xr:uid="{00000000-0005-0000-0000-000097620000}"/>
    <cellStyle name="Normal 80 2 3 2 3" xfId="25109" xr:uid="{00000000-0005-0000-0000-000098620000}"/>
    <cellStyle name="Normal 80 2 3 3" xfId="25110" xr:uid="{00000000-0005-0000-0000-000099620000}"/>
    <cellStyle name="Normal 80 2 3 4" xfId="25111" xr:uid="{00000000-0005-0000-0000-00009A620000}"/>
    <cellStyle name="Normal 80 2 4" xfId="25112" xr:uid="{00000000-0005-0000-0000-00009B620000}"/>
    <cellStyle name="Normal 80 2 4 2" xfId="25113" xr:uid="{00000000-0005-0000-0000-00009C620000}"/>
    <cellStyle name="Normal 80 2 4 2 2" xfId="25114" xr:uid="{00000000-0005-0000-0000-00009D620000}"/>
    <cellStyle name="Normal 80 2 4 2 3" xfId="25115" xr:uid="{00000000-0005-0000-0000-00009E620000}"/>
    <cellStyle name="Normal 80 2 4 3" xfId="25116" xr:uid="{00000000-0005-0000-0000-00009F620000}"/>
    <cellStyle name="Normal 80 2 4 4" xfId="25117" xr:uid="{00000000-0005-0000-0000-0000A0620000}"/>
    <cellStyle name="Normal 80 2 5" xfId="25118" xr:uid="{00000000-0005-0000-0000-0000A1620000}"/>
    <cellStyle name="Normal 80 2 5 2" xfId="25119" xr:uid="{00000000-0005-0000-0000-0000A2620000}"/>
    <cellStyle name="Normal 80 2 5 3" xfId="25120" xr:uid="{00000000-0005-0000-0000-0000A3620000}"/>
    <cellStyle name="Normal 80 2 6" xfId="25121" xr:uid="{00000000-0005-0000-0000-0000A4620000}"/>
    <cellStyle name="Normal 80 2 7" xfId="25122" xr:uid="{00000000-0005-0000-0000-0000A5620000}"/>
    <cellStyle name="Normal 80 3" xfId="25123" xr:uid="{00000000-0005-0000-0000-0000A6620000}"/>
    <cellStyle name="Normal 80 4" xfId="25124" xr:uid="{00000000-0005-0000-0000-0000A7620000}"/>
    <cellStyle name="Normal 80 4 2" xfId="25125" xr:uid="{00000000-0005-0000-0000-0000A8620000}"/>
    <cellStyle name="Normal 80 4 2 2" xfId="25126" xr:uid="{00000000-0005-0000-0000-0000A9620000}"/>
    <cellStyle name="Normal 80 4 2 3" xfId="25127" xr:uid="{00000000-0005-0000-0000-0000AA620000}"/>
    <cellStyle name="Normal 80 4 3" xfId="25128" xr:uid="{00000000-0005-0000-0000-0000AB620000}"/>
    <cellStyle name="Normal 80 4 4" xfId="25129" xr:uid="{00000000-0005-0000-0000-0000AC620000}"/>
    <cellStyle name="Normal 80 5" xfId="25130" xr:uid="{00000000-0005-0000-0000-0000AD620000}"/>
    <cellStyle name="Normal 80 5 2" xfId="25131" xr:uid="{00000000-0005-0000-0000-0000AE620000}"/>
    <cellStyle name="Normal 80 5 2 2" xfId="25132" xr:uid="{00000000-0005-0000-0000-0000AF620000}"/>
    <cellStyle name="Normal 80 5 2 3" xfId="25133" xr:uid="{00000000-0005-0000-0000-0000B0620000}"/>
    <cellStyle name="Normal 80 5 3" xfId="25134" xr:uid="{00000000-0005-0000-0000-0000B1620000}"/>
    <cellStyle name="Normal 80 5 4" xfId="25135" xr:uid="{00000000-0005-0000-0000-0000B2620000}"/>
    <cellStyle name="Normal 80 6" xfId="25136" xr:uid="{00000000-0005-0000-0000-0000B3620000}"/>
    <cellStyle name="Normal 80 6 2" xfId="25137" xr:uid="{00000000-0005-0000-0000-0000B4620000}"/>
    <cellStyle name="Normal 80 6 2 2" xfId="25138" xr:uid="{00000000-0005-0000-0000-0000B5620000}"/>
    <cellStyle name="Normal 80 6 2 3" xfId="25139" xr:uid="{00000000-0005-0000-0000-0000B6620000}"/>
    <cellStyle name="Normal 80 6 3" xfId="25140" xr:uid="{00000000-0005-0000-0000-0000B7620000}"/>
    <cellStyle name="Normal 80 6 4" xfId="25141" xr:uid="{00000000-0005-0000-0000-0000B8620000}"/>
    <cellStyle name="Normal 80 7" xfId="25142" xr:uid="{00000000-0005-0000-0000-0000B9620000}"/>
    <cellStyle name="Normal 80 7 2" xfId="25143" xr:uid="{00000000-0005-0000-0000-0000BA620000}"/>
    <cellStyle name="Normal 80 7 3" xfId="25144" xr:uid="{00000000-0005-0000-0000-0000BB620000}"/>
    <cellStyle name="Normal 80 8" xfId="25145" xr:uid="{00000000-0005-0000-0000-0000BC620000}"/>
    <cellStyle name="Normal 80 9" xfId="25146" xr:uid="{00000000-0005-0000-0000-0000BD620000}"/>
    <cellStyle name="Normal 81" xfId="25147" xr:uid="{00000000-0005-0000-0000-0000BE620000}"/>
    <cellStyle name="Normal 81 2" xfId="25148" xr:uid="{00000000-0005-0000-0000-0000BF620000}"/>
    <cellStyle name="Normal 81 3" xfId="25149" xr:uid="{00000000-0005-0000-0000-0000C0620000}"/>
    <cellStyle name="Normal 82" xfId="25150" xr:uid="{00000000-0005-0000-0000-0000C1620000}"/>
    <cellStyle name="Normal 82 2" xfId="25151" xr:uid="{00000000-0005-0000-0000-0000C2620000}"/>
    <cellStyle name="Normal 82 3" xfId="25152" xr:uid="{00000000-0005-0000-0000-0000C3620000}"/>
    <cellStyle name="Normal 83" xfId="25153" xr:uid="{00000000-0005-0000-0000-0000C4620000}"/>
    <cellStyle name="Normal 83 2" xfId="25154" xr:uid="{00000000-0005-0000-0000-0000C5620000}"/>
    <cellStyle name="Normal 83 3" xfId="25155" xr:uid="{00000000-0005-0000-0000-0000C6620000}"/>
    <cellStyle name="Normal 84" xfId="25156" xr:uid="{00000000-0005-0000-0000-0000C7620000}"/>
    <cellStyle name="Normal 84 2" xfId="25157" xr:uid="{00000000-0005-0000-0000-0000C8620000}"/>
    <cellStyle name="Normal 84 3" xfId="25158" xr:uid="{00000000-0005-0000-0000-0000C9620000}"/>
    <cellStyle name="Normal 85" xfId="25159" xr:uid="{00000000-0005-0000-0000-0000CA620000}"/>
    <cellStyle name="Normal 85 2" xfId="25160" xr:uid="{00000000-0005-0000-0000-0000CB620000}"/>
    <cellStyle name="Normal 86" xfId="25161" xr:uid="{00000000-0005-0000-0000-0000CC620000}"/>
    <cellStyle name="Normal 86 2" xfId="25162" xr:uid="{00000000-0005-0000-0000-0000CD620000}"/>
    <cellStyle name="Normal 87" xfId="25163" xr:uid="{00000000-0005-0000-0000-0000CE620000}"/>
    <cellStyle name="Normal 87 2" xfId="25164" xr:uid="{00000000-0005-0000-0000-0000CF620000}"/>
    <cellStyle name="Normal 88" xfId="25165" xr:uid="{00000000-0005-0000-0000-0000D0620000}"/>
    <cellStyle name="Normal 89" xfId="25166" xr:uid="{00000000-0005-0000-0000-0000D1620000}"/>
    <cellStyle name="Normal 9" xfId="14" xr:uid="{00000000-0005-0000-0000-0000D2620000}"/>
    <cellStyle name="Normal 9 2" xfId="25167" xr:uid="{00000000-0005-0000-0000-0000D3620000}"/>
    <cellStyle name="Normal 9 2 2" xfId="25168" xr:uid="{00000000-0005-0000-0000-0000D4620000}"/>
    <cellStyle name="Normal 9 2 2 2" xfId="25169" xr:uid="{00000000-0005-0000-0000-0000D5620000}"/>
    <cellStyle name="Normal 9 2 2 3" xfId="25170" xr:uid="{00000000-0005-0000-0000-0000D6620000}"/>
    <cellStyle name="Normal 9 2 3" xfId="25171" xr:uid="{00000000-0005-0000-0000-0000D7620000}"/>
    <cellStyle name="Normal 9 2 4" xfId="25172" xr:uid="{00000000-0005-0000-0000-0000D8620000}"/>
    <cellStyle name="Normal 9 3" xfId="25173" xr:uid="{00000000-0005-0000-0000-0000D9620000}"/>
    <cellStyle name="Normal 9 3 10" xfId="25174" xr:uid="{00000000-0005-0000-0000-0000DA620000}"/>
    <cellStyle name="Normal 9 3 10 2" xfId="25175" xr:uid="{00000000-0005-0000-0000-0000DB620000}"/>
    <cellStyle name="Normal 9 3 10 2 2" xfId="25176" xr:uid="{00000000-0005-0000-0000-0000DC620000}"/>
    <cellStyle name="Normal 9 3 10 2 3" xfId="25177" xr:uid="{00000000-0005-0000-0000-0000DD620000}"/>
    <cellStyle name="Normal 9 3 10 3" xfId="25178" xr:uid="{00000000-0005-0000-0000-0000DE620000}"/>
    <cellStyle name="Normal 9 3 10 4" xfId="25179" xr:uid="{00000000-0005-0000-0000-0000DF620000}"/>
    <cellStyle name="Normal 9 3 11" xfId="25180" xr:uid="{00000000-0005-0000-0000-0000E0620000}"/>
    <cellStyle name="Normal 9 3 11 2" xfId="25181" xr:uid="{00000000-0005-0000-0000-0000E1620000}"/>
    <cellStyle name="Normal 9 3 11 2 2" xfId="25182" xr:uid="{00000000-0005-0000-0000-0000E2620000}"/>
    <cellStyle name="Normal 9 3 11 2 3" xfId="25183" xr:uid="{00000000-0005-0000-0000-0000E3620000}"/>
    <cellStyle name="Normal 9 3 11 3" xfId="25184" xr:uid="{00000000-0005-0000-0000-0000E4620000}"/>
    <cellStyle name="Normal 9 3 11 4" xfId="25185" xr:uid="{00000000-0005-0000-0000-0000E5620000}"/>
    <cellStyle name="Normal 9 3 12" xfId="25186" xr:uid="{00000000-0005-0000-0000-0000E6620000}"/>
    <cellStyle name="Normal 9 3 12 2" xfId="25187" xr:uid="{00000000-0005-0000-0000-0000E7620000}"/>
    <cellStyle name="Normal 9 3 12 2 2" xfId="25188" xr:uid="{00000000-0005-0000-0000-0000E8620000}"/>
    <cellStyle name="Normal 9 3 12 2 3" xfId="25189" xr:uid="{00000000-0005-0000-0000-0000E9620000}"/>
    <cellStyle name="Normal 9 3 12 3" xfId="25190" xr:uid="{00000000-0005-0000-0000-0000EA620000}"/>
    <cellStyle name="Normal 9 3 12 4" xfId="25191" xr:uid="{00000000-0005-0000-0000-0000EB620000}"/>
    <cellStyle name="Normal 9 3 13" xfId="25192" xr:uid="{00000000-0005-0000-0000-0000EC620000}"/>
    <cellStyle name="Normal 9 3 13 2" xfId="25193" xr:uid="{00000000-0005-0000-0000-0000ED620000}"/>
    <cellStyle name="Normal 9 3 13 3" xfId="25194" xr:uid="{00000000-0005-0000-0000-0000EE620000}"/>
    <cellStyle name="Normal 9 3 14" xfId="25195" xr:uid="{00000000-0005-0000-0000-0000EF620000}"/>
    <cellStyle name="Normal 9 3 15" xfId="25196" xr:uid="{00000000-0005-0000-0000-0000F0620000}"/>
    <cellStyle name="Normal 9 3 16" xfId="25197" xr:uid="{00000000-0005-0000-0000-0000F1620000}"/>
    <cellStyle name="Normal 9 3 17" xfId="25198" xr:uid="{00000000-0005-0000-0000-0000F2620000}"/>
    <cellStyle name="Normal 9 3 18" xfId="25199" xr:uid="{00000000-0005-0000-0000-0000F3620000}"/>
    <cellStyle name="Normal 9 3 19" xfId="25200" xr:uid="{00000000-0005-0000-0000-0000F4620000}"/>
    <cellStyle name="Normal 9 3 2" xfId="25201" xr:uid="{00000000-0005-0000-0000-0000F5620000}"/>
    <cellStyle name="Normal 9 3 2 10" xfId="25202" xr:uid="{00000000-0005-0000-0000-0000F6620000}"/>
    <cellStyle name="Normal 9 3 2 11" xfId="25203" xr:uid="{00000000-0005-0000-0000-0000F7620000}"/>
    <cellStyle name="Normal 9 3 2 12" xfId="25204" xr:uid="{00000000-0005-0000-0000-0000F8620000}"/>
    <cellStyle name="Normal 9 3 2 13" xfId="25205" xr:uid="{00000000-0005-0000-0000-0000F9620000}"/>
    <cellStyle name="Normal 9 3 2 2" xfId="25206" xr:uid="{00000000-0005-0000-0000-0000FA620000}"/>
    <cellStyle name="Normal 9 3 2 2 2" xfId="25207" xr:uid="{00000000-0005-0000-0000-0000FB620000}"/>
    <cellStyle name="Normal 9 3 2 2 2 2" xfId="25208" xr:uid="{00000000-0005-0000-0000-0000FC620000}"/>
    <cellStyle name="Normal 9 3 2 2 2 2 2" xfId="25209" xr:uid="{00000000-0005-0000-0000-0000FD620000}"/>
    <cellStyle name="Normal 9 3 2 2 2 2 2 2" xfId="25210" xr:uid="{00000000-0005-0000-0000-0000FE620000}"/>
    <cellStyle name="Normal 9 3 2 2 2 2 2 3" xfId="25211" xr:uid="{00000000-0005-0000-0000-0000FF620000}"/>
    <cellStyle name="Normal 9 3 2 2 2 2 3" xfId="25212" xr:uid="{00000000-0005-0000-0000-000000630000}"/>
    <cellStyle name="Normal 9 3 2 2 2 2 4" xfId="25213" xr:uid="{00000000-0005-0000-0000-000001630000}"/>
    <cellStyle name="Normal 9 3 2 2 2 3" xfId="25214" xr:uid="{00000000-0005-0000-0000-000002630000}"/>
    <cellStyle name="Normal 9 3 2 2 2 3 2" xfId="25215" xr:uid="{00000000-0005-0000-0000-000003630000}"/>
    <cellStyle name="Normal 9 3 2 2 2 3 2 2" xfId="25216" xr:uid="{00000000-0005-0000-0000-000004630000}"/>
    <cellStyle name="Normal 9 3 2 2 2 3 2 3" xfId="25217" xr:uid="{00000000-0005-0000-0000-000005630000}"/>
    <cellStyle name="Normal 9 3 2 2 2 3 3" xfId="25218" xr:uid="{00000000-0005-0000-0000-000006630000}"/>
    <cellStyle name="Normal 9 3 2 2 2 3 4" xfId="25219" xr:uid="{00000000-0005-0000-0000-000007630000}"/>
    <cellStyle name="Normal 9 3 2 2 2 4" xfId="25220" xr:uid="{00000000-0005-0000-0000-000008630000}"/>
    <cellStyle name="Normal 9 3 2 2 2 4 2" xfId="25221" xr:uid="{00000000-0005-0000-0000-000009630000}"/>
    <cellStyle name="Normal 9 3 2 2 2 4 2 2" xfId="25222" xr:uid="{00000000-0005-0000-0000-00000A630000}"/>
    <cellStyle name="Normal 9 3 2 2 2 4 2 3" xfId="25223" xr:uid="{00000000-0005-0000-0000-00000B630000}"/>
    <cellStyle name="Normal 9 3 2 2 2 4 3" xfId="25224" xr:uid="{00000000-0005-0000-0000-00000C630000}"/>
    <cellStyle name="Normal 9 3 2 2 2 4 4" xfId="25225" xr:uid="{00000000-0005-0000-0000-00000D630000}"/>
    <cellStyle name="Normal 9 3 2 2 2 5" xfId="25226" xr:uid="{00000000-0005-0000-0000-00000E630000}"/>
    <cellStyle name="Normal 9 3 2 2 2 5 2" xfId="25227" xr:uid="{00000000-0005-0000-0000-00000F630000}"/>
    <cellStyle name="Normal 9 3 2 2 2 5 3" xfId="25228" xr:uid="{00000000-0005-0000-0000-000010630000}"/>
    <cellStyle name="Normal 9 3 2 2 2 6" xfId="25229" xr:uid="{00000000-0005-0000-0000-000011630000}"/>
    <cellStyle name="Normal 9 3 2 2 2 7" xfId="25230" xr:uid="{00000000-0005-0000-0000-000012630000}"/>
    <cellStyle name="Normal 9 3 2 2 3" xfId="25231" xr:uid="{00000000-0005-0000-0000-000013630000}"/>
    <cellStyle name="Normal 9 3 2 2 3 2" xfId="25232" xr:uid="{00000000-0005-0000-0000-000014630000}"/>
    <cellStyle name="Normal 9 3 2 2 3 2 2" xfId="25233" xr:uid="{00000000-0005-0000-0000-000015630000}"/>
    <cellStyle name="Normal 9 3 2 2 3 2 3" xfId="25234" xr:uid="{00000000-0005-0000-0000-000016630000}"/>
    <cellStyle name="Normal 9 3 2 2 3 3" xfId="25235" xr:uid="{00000000-0005-0000-0000-000017630000}"/>
    <cellStyle name="Normal 9 3 2 2 3 4" xfId="25236" xr:uid="{00000000-0005-0000-0000-000018630000}"/>
    <cellStyle name="Normal 9 3 2 2 4" xfId="25237" xr:uid="{00000000-0005-0000-0000-000019630000}"/>
    <cellStyle name="Normal 9 3 2 2 4 2" xfId="25238" xr:uid="{00000000-0005-0000-0000-00001A630000}"/>
    <cellStyle name="Normal 9 3 2 2 4 2 2" xfId="25239" xr:uid="{00000000-0005-0000-0000-00001B630000}"/>
    <cellStyle name="Normal 9 3 2 2 4 2 3" xfId="25240" xr:uid="{00000000-0005-0000-0000-00001C630000}"/>
    <cellStyle name="Normal 9 3 2 2 4 3" xfId="25241" xr:uid="{00000000-0005-0000-0000-00001D630000}"/>
    <cellStyle name="Normal 9 3 2 2 4 4" xfId="25242" xr:uid="{00000000-0005-0000-0000-00001E630000}"/>
    <cellStyle name="Normal 9 3 2 2 5" xfId="25243" xr:uid="{00000000-0005-0000-0000-00001F630000}"/>
    <cellStyle name="Normal 9 3 2 2 5 2" xfId="25244" xr:uid="{00000000-0005-0000-0000-000020630000}"/>
    <cellStyle name="Normal 9 3 2 2 5 2 2" xfId="25245" xr:uid="{00000000-0005-0000-0000-000021630000}"/>
    <cellStyle name="Normal 9 3 2 2 5 2 3" xfId="25246" xr:uid="{00000000-0005-0000-0000-000022630000}"/>
    <cellStyle name="Normal 9 3 2 2 5 3" xfId="25247" xr:uid="{00000000-0005-0000-0000-000023630000}"/>
    <cellStyle name="Normal 9 3 2 2 5 4" xfId="25248" xr:uid="{00000000-0005-0000-0000-000024630000}"/>
    <cellStyle name="Normal 9 3 2 2 6" xfId="25249" xr:uid="{00000000-0005-0000-0000-000025630000}"/>
    <cellStyle name="Normal 9 3 2 2 6 2" xfId="25250" xr:uid="{00000000-0005-0000-0000-000026630000}"/>
    <cellStyle name="Normal 9 3 2 2 6 3" xfId="25251" xr:uid="{00000000-0005-0000-0000-000027630000}"/>
    <cellStyle name="Normal 9 3 2 2 7" xfId="25252" xr:uid="{00000000-0005-0000-0000-000028630000}"/>
    <cellStyle name="Normal 9 3 2 2 8" xfId="25253" xr:uid="{00000000-0005-0000-0000-000029630000}"/>
    <cellStyle name="Normal 9 3 2 2 9" xfId="25254" xr:uid="{00000000-0005-0000-0000-00002A630000}"/>
    <cellStyle name="Normal 9 3 2 3" xfId="25255" xr:uid="{00000000-0005-0000-0000-00002B630000}"/>
    <cellStyle name="Normal 9 3 2 3 2" xfId="25256" xr:uid="{00000000-0005-0000-0000-00002C630000}"/>
    <cellStyle name="Normal 9 3 2 3 2 2" xfId="25257" xr:uid="{00000000-0005-0000-0000-00002D630000}"/>
    <cellStyle name="Normal 9 3 2 3 2 2 2" xfId="25258" xr:uid="{00000000-0005-0000-0000-00002E630000}"/>
    <cellStyle name="Normal 9 3 2 3 2 2 3" xfId="25259" xr:uid="{00000000-0005-0000-0000-00002F630000}"/>
    <cellStyle name="Normal 9 3 2 3 2 3" xfId="25260" xr:uid="{00000000-0005-0000-0000-000030630000}"/>
    <cellStyle name="Normal 9 3 2 3 2 4" xfId="25261" xr:uid="{00000000-0005-0000-0000-000031630000}"/>
    <cellStyle name="Normal 9 3 2 3 3" xfId="25262" xr:uid="{00000000-0005-0000-0000-000032630000}"/>
    <cellStyle name="Normal 9 3 2 3 3 2" xfId="25263" xr:uid="{00000000-0005-0000-0000-000033630000}"/>
    <cellStyle name="Normal 9 3 2 3 3 2 2" xfId="25264" xr:uid="{00000000-0005-0000-0000-000034630000}"/>
    <cellStyle name="Normal 9 3 2 3 3 2 3" xfId="25265" xr:uid="{00000000-0005-0000-0000-000035630000}"/>
    <cellStyle name="Normal 9 3 2 3 3 3" xfId="25266" xr:uid="{00000000-0005-0000-0000-000036630000}"/>
    <cellStyle name="Normal 9 3 2 3 3 4" xfId="25267" xr:uid="{00000000-0005-0000-0000-000037630000}"/>
    <cellStyle name="Normal 9 3 2 3 4" xfId="25268" xr:uid="{00000000-0005-0000-0000-000038630000}"/>
    <cellStyle name="Normal 9 3 2 3 4 2" xfId="25269" xr:uid="{00000000-0005-0000-0000-000039630000}"/>
    <cellStyle name="Normal 9 3 2 3 4 2 2" xfId="25270" xr:uid="{00000000-0005-0000-0000-00003A630000}"/>
    <cellStyle name="Normal 9 3 2 3 4 2 3" xfId="25271" xr:uid="{00000000-0005-0000-0000-00003B630000}"/>
    <cellStyle name="Normal 9 3 2 3 4 3" xfId="25272" xr:uid="{00000000-0005-0000-0000-00003C630000}"/>
    <cellStyle name="Normal 9 3 2 3 4 4" xfId="25273" xr:uid="{00000000-0005-0000-0000-00003D630000}"/>
    <cellStyle name="Normal 9 3 2 3 5" xfId="25274" xr:uid="{00000000-0005-0000-0000-00003E630000}"/>
    <cellStyle name="Normal 9 3 2 3 5 2" xfId="25275" xr:uid="{00000000-0005-0000-0000-00003F630000}"/>
    <cellStyle name="Normal 9 3 2 3 5 3" xfId="25276" xr:uid="{00000000-0005-0000-0000-000040630000}"/>
    <cellStyle name="Normal 9 3 2 3 6" xfId="25277" xr:uid="{00000000-0005-0000-0000-000041630000}"/>
    <cellStyle name="Normal 9 3 2 3 7" xfId="25278" xr:uid="{00000000-0005-0000-0000-000042630000}"/>
    <cellStyle name="Normal 9 3 2 4" xfId="25279" xr:uid="{00000000-0005-0000-0000-000043630000}"/>
    <cellStyle name="Normal 9 3 2 5" xfId="25280" xr:uid="{00000000-0005-0000-0000-000044630000}"/>
    <cellStyle name="Normal 9 3 2 5 2" xfId="25281" xr:uid="{00000000-0005-0000-0000-000045630000}"/>
    <cellStyle name="Normal 9 3 2 5 2 2" xfId="25282" xr:uid="{00000000-0005-0000-0000-000046630000}"/>
    <cellStyle name="Normal 9 3 2 5 2 3" xfId="25283" xr:uid="{00000000-0005-0000-0000-000047630000}"/>
    <cellStyle name="Normal 9 3 2 5 3" xfId="25284" xr:uid="{00000000-0005-0000-0000-000048630000}"/>
    <cellStyle name="Normal 9 3 2 5 4" xfId="25285" xr:uid="{00000000-0005-0000-0000-000049630000}"/>
    <cellStyle name="Normal 9 3 2 6" xfId="25286" xr:uid="{00000000-0005-0000-0000-00004A630000}"/>
    <cellStyle name="Normal 9 3 2 6 2" xfId="25287" xr:uid="{00000000-0005-0000-0000-00004B630000}"/>
    <cellStyle name="Normal 9 3 2 6 2 2" xfId="25288" xr:uid="{00000000-0005-0000-0000-00004C630000}"/>
    <cellStyle name="Normal 9 3 2 6 2 3" xfId="25289" xr:uid="{00000000-0005-0000-0000-00004D630000}"/>
    <cellStyle name="Normal 9 3 2 6 3" xfId="25290" xr:uid="{00000000-0005-0000-0000-00004E630000}"/>
    <cellStyle name="Normal 9 3 2 6 4" xfId="25291" xr:uid="{00000000-0005-0000-0000-00004F630000}"/>
    <cellStyle name="Normal 9 3 2 7" xfId="25292" xr:uid="{00000000-0005-0000-0000-000050630000}"/>
    <cellStyle name="Normal 9 3 2 7 2" xfId="25293" xr:uid="{00000000-0005-0000-0000-000051630000}"/>
    <cellStyle name="Normal 9 3 2 7 2 2" xfId="25294" xr:uid="{00000000-0005-0000-0000-000052630000}"/>
    <cellStyle name="Normal 9 3 2 7 2 3" xfId="25295" xr:uid="{00000000-0005-0000-0000-000053630000}"/>
    <cellStyle name="Normal 9 3 2 7 3" xfId="25296" xr:uid="{00000000-0005-0000-0000-000054630000}"/>
    <cellStyle name="Normal 9 3 2 7 4" xfId="25297" xr:uid="{00000000-0005-0000-0000-000055630000}"/>
    <cellStyle name="Normal 9 3 2 8" xfId="25298" xr:uid="{00000000-0005-0000-0000-000056630000}"/>
    <cellStyle name="Normal 9 3 2 8 2" xfId="25299" xr:uid="{00000000-0005-0000-0000-000057630000}"/>
    <cellStyle name="Normal 9 3 2 8 3" xfId="25300" xr:uid="{00000000-0005-0000-0000-000058630000}"/>
    <cellStyle name="Normal 9 3 2 9" xfId="25301" xr:uid="{00000000-0005-0000-0000-000059630000}"/>
    <cellStyle name="Normal 9 3 20" xfId="25302" xr:uid="{00000000-0005-0000-0000-00005A630000}"/>
    <cellStyle name="Normal 9 3 21" xfId="25303" xr:uid="{00000000-0005-0000-0000-00005B630000}"/>
    <cellStyle name="Normal 9 3 3" xfId="25304" xr:uid="{00000000-0005-0000-0000-00005C630000}"/>
    <cellStyle name="Normal 9 3 3 10" xfId="25305" xr:uid="{00000000-0005-0000-0000-00005D630000}"/>
    <cellStyle name="Normal 9 3 3 2" xfId="25306" xr:uid="{00000000-0005-0000-0000-00005E630000}"/>
    <cellStyle name="Normal 9 3 3 2 2" xfId="25307" xr:uid="{00000000-0005-0000-0000-00005F630000}"/>
    <cellStyle name="Normal 9 3 3 2 2 2" xfId="25308" xr:uid="{00000000-0005-0000-0000-000060630000}"/>
    <cellStyle name="Normal 9 3 3 2 2 2 2" xfId="25309" xr:uid="{00000000-0005-0000-0000-000061630000}"/>
    <cellStyle name="Normal 9 3 3 2 2 2 2 2" xfId="25310" xr:uid="{00000000-0005-0000-0000-000062630000}"/>
    <cellStyle name="Normal 9 3 3 2 2 2 2 3" xfId="25311" xr:uid="{00000000-0005-0000-0000-000063630000}"/>
    <cellStyle name="Normal 9 3 3 2 2 2 3" xfId="25312" xr:uid="{00000000-0005-0000-0000-000064630000}"/>
    <cellStyle name="Normal 9 3 3 2 2 2 4" xfId="25313" xr:uid="{00000000-0005-0000-0000-000065630000}"/>
    <cellStyle name="Normal 9 3 3 2 2 3" xfId="25314" xr:uid="{00000000-0005-0000-0000-000066630000}"/>
    <cellStyle name="Normal 9 3 3 2 2 3 2" xfId="25315" xr:uid="{00000000-0005-0000-0000-000067630000}"/>
    <cellStyle name="Normal 9 3 3 2 2 3 2 2" xfId="25316" xr:uid="{00000000-0005-0000-0000-000068630000}"/>
    <cellStyle name="Normal 9 3 3 2 2 3 2 3" xfId="25317" xr:uid="{00000000-0005-0000-0000-000069630000}"/>
    <cellStyle name="Normal 9 3 3 2 2 3 3" xfId="25318" xr:uid="{00000000-0005-0000-0000-00006A630000}"/>
    <cellStyle name="Normal 9 3 3 2 2 3 4" xfId="25319" xr:uid="{00000000-0005-0000-0000-00006B630000}"/>
    <cellStyle name="Normal 9 3 3 2 2 4" xfId="25320" xr:uid="{00000000-0005-0000-0000-00006C630000}"/>
    <cellStyle name="Normal 9 3 3 2 2 4 2" xfId="25321" xr:uid="{00000000-0005-0000-0000-00006D630000}"/>
    <cellStyle name="Normal 9 3 3 2 2 4 2 2" xfId="25322" xr:uid="{00000000-0005-0000-0000-00006E630000}"/>
    <cellStyle name="Normal 9 3 3 2 2 4 2 3" xfId="25323" xr:uid="{00000000-0005-0000-0000-00006F630000}"/>
    <cellStyle name="Normal 9 3 3 2 2 4 3" xfId="25324" xr:uid="{00000000-0005-0000-0000-000070630000}"/>
    <cellStyle name="Normal 9 3 3 2 2 4 4" xfId="25325" xr:uid="{00000000-0005-0000-0000-000071630000}"/>
    <cellStyle name="Normal 9 3 3 2 2 5" xfId="25326" xr:uid="{00000000-0005-0000-0000-000072630000}"/>
    <cellStyle name="Normal 9 3 3 2 2 5 2" xfId="25327" xr:uid="{00000000-0005-0000-0000-000073630000}"/>
    <cellStyle name="Normal 9 3 3 2 2 5 3" xfId="25328" xr:uid="{00000000-0005-0000-0000-000074630000}"/>
    <cellStyle name="Normal 9 3 3 2 2 6" xfId="25329" xr:uid="{00000000-0005-0000-0000-000075630000}"/>
    <cellStyle name="Normal 9 3 3 2 2 7" xfId="25330" xr:uid="{00000000-0005-0000-0000-000076630000}"/>
    <cellStyle name="Normal 9 3 3 2 3" xfId="25331" xr:uid="{00000000-0005-0000-0000-000077630000}"/>
    <cellStyle name="Normal 9 3 3 2 3 2" xfId="25332" xr:uid="{00000000-0005-0000-0000-000078630000}"/>
    <cellStyle name="Normal 9 3 3 2 3 2 2" xfId="25333" xr:uid="{00000000-0005-0000-0000-000079630000}"/>
    <cellStyle name="Normal 9 3 3 2 3 2 3" xfId="25334" xr:uid="{00000000-0005-0000-0000-00007A630000}"/>
    <cellStyle name="Normal 9 3 3 2 3 3" xfId="25335" xr:uid="{00000000-0005-0000-0000-00007B630000}"/>
    <cellStyle name="Normal 9 3 3 2 3 4" xfId="25336" xr:uid="{00000000-0005-0000-0000-00007C630000}"/>
    <cellStyle name="Normal 9 3 3 2 4" xfId="25337" xr:uid="{00000000-0005-0000-0000-00007D630000}"/>
    <cellStyle name="Normal 9 3 3 2 4 2" xfId="25338" xr:uid="{00000000-0005-0000-0000-00007E630000}"/>
    <cellStyle name="Normal 9 3 3 2 4 2 2" xfId="25339" xr:uid="{00000000-0005-0000-0000-00007F630000}"/>
    <cellStyle name="Normal 9 3 3 2 4 2 3" xfId="25340" xr:uid="{00000000-0005-0000-0000-000080630000}"/>
    <cellStyle name="Normal 9 3 3 2 4 3" xfId="25341" xr:uid="{00000000-0005-0000-0000-000081630000}"/>
    <cellStyle name="Normal 9 3 3 2 4 4" xfId="25342" xr:uid="{00000000-0005-0000-0000-000082630000}"/>
    <cellStyle name="Normal 9 3 3 2 5" xfId="25343" xr:uid="{00000000-0005-0000-0000-000083630000}"/>
    <cellStyle name="Normal 9 3 3 2 5 2" xfId="25344" xr:uid="{00000000-0005-0000-0000-000084630000}"/>
    <cellStyle name="Normal 9 3 3 2 5 2 2" xfId="25345" xr:uid="{00000000-0005-0000-0000-000085630000}"/>
    <cellStyle name="Normal 9 3 3 2 5 2 3" xfId="25346" xr:uid="{00000000-0005-0000-0000-000086630000}"/>
    <cellStyle name="Normal 9 3 3 2 5 3" xfId="25347" xr:uid="{00000000-0005-0000-0000-000087630000}"/>
    <cellStyle name="Normal 9 3 3 2 5 4" xfId="25348" xr:uid="{00000000-0005-0000-0000-000088630000}"/>
    <cellStyle name="Normal 9 3 3 2 6" xfId="25349" xr:uid="{00000000-0005-0000-0000-000089630000}"/>
    <cellStyle name="Normal 9 3 3 2 6 2" xfId="25350" xr:uid="{00000000-0005-0000-0000-00008A630000}"/>
    <cellStyle name="Normal 9 3 3 2 6 3" xfId="25351" xr:uid="{00000000-0005-0000-0000-00008B630000}"/>
    <cellStyle name="Normal 9 3 3 2 7" xfId="25352" xr:uid="{00000000-0005-0000-0000-00008C630000}"/>
    <cellStyle name="Normal 9 3 3 2 8" xfId="25353" xr:uid="{00000000-0005-0000-0000-00008D630000}"/>
    <cellStyle name="Normal 9 3 3 2 9" xfId="25354" xr:uid="{00000000-0005-0000-0000-00008E630000}"/>
    <cellStyle name="Normal 9 3 3 3" xfId="25355" xr:uid="{00000000-0005-0000-0000-00008F630000}"/>
    <cellStyle name="Normal 9 3 3 3 2" xfId="25356" xr:uid="{00000000-0005-0000-0000-000090630000}"/>
    <cellStyle name="Normal 9 3 3 3 2 2" xfId="25357" xr:uid="{00000000-0005-0000-0000-000091630000}"/>
    <cellStyle name="Normal 9 3 3 3 2 2 2" xfId="25358" xr:uid="{00000000-0005-0000-0000-000092630000}"/>
    <cellStyle name="Normal 9 3 3 3 2 2 3" xfId="25359" xr:uid="{00000000-0005-0000-0000-000093630000}"/>
    <cellStyle name="Normal 9 3 3 3 2 3" xfId="25360" xr:uid="{00000000-0005-0000-0000-000094630000}"/>
    <cellStyle name="Normal 9 3 3 3 2 4" xfId="25361" xr:uid="{00000000-0005-0000-0000-000095630000}"/>
    <cellStyle name="Normal 9 3 3 3 3" xfId="25362" xr:uid="{00000000-0005-0000-0000-000096630000}"/>
    <cellStyle name="Normal 9 3 3 3 3 2" xfId="25363" xr:uid="{00000000-0005-0000-0000-000097630000}"/>
    <cellStyle name="Normal 9 3 3 3 3 2 2" xfId="25364" xr:uid="{00000000-0005-0000-0000-000098630000}"/>
    <cellStyle name="Normal 9 3 3 3 3 2 3" xfId="25365" xr:uid="{00000000-0005-0000-0000-000099630000}"/>
    <cellStyle name="Normal 9 3 3 3 3 3" xfId="25366" xr:uid="{00000000-0005-0000-0000-00009A630000}"/>
    <cellStyle name="Normal 9 3 3 3 3 4" xfId="25367" xr:uid="{00000000-0005-0000-0000-00009B630000}"/>
    <cellStyle name="Normal 9 3 3 3 4" xfId="25368" xr:uid="{00000000-0005-0000-0000-00009C630000}"/>
    <cellStyle name="Normal 9 3 3 3 4 2" xfId="25369" xr:uid="{00000000-0005-0000-0000-00009D630000}"/>
    <cellStyle name="Normal 9 3 3 3 4 2 2" xfId="25370" xr:uid="{00000000-0005-0000-0000-00009E630000}"/>
    <cellStyle name="Normal 9 3 3 3 4 2 3" xfId="25371" xr:uid="{00000000-0005-0000-0000-00009F630000}"/>
    <cellStyle name="Normal 9 3 3 3 4 3" xfId="25372" xr:uid="{00000000-0005-0000-0000-0000A0630000}"/>
    <cellStyle name="Normal 9 3 3 3 4 4" xfId="25373" xr:uid="{00000000-0005-0000-0000-0000A1630000}"/>
    <cellStyle name="Normal 9 3 3 3 5" xfId="25374" xr:uid="{00000000-0005-0000-0000-0000A2630000}"/>
    <cellStyle name="Normal 9 3 3 3 5 2" xfId="25375" xr:uid="{00000000-0005-0000-0000-0000A3630000}"/>
    <cellStyle name="Normal 9 3 3 3 5 3" xfId="25376" xr:uid="{00000000-0005-0000-0000-0000A4630000}"/>
    <cellStyle name="Normal 9 3 3 3 6" xfId="25377" xr:uid="{00000000-0005-0000-0000-0000A5630000}"/>
    <cellStyle name="Normal 9 3 3 3 7" xfId="25378" xr:uid="{00000000-0005-0000-0000-0000A6630000}"/>
    <cellStyle name="Normal 9 3 3 4" xfId="25379" xr:uid="{00000000-0005-0000-0000-0000A7630000}"/>
    <cellStyle name="Normal 9 3 3 4 2" xfId="25380" xr:uid="{00000000-0005-0000-0000-0000A8630000}"/>
    <cellStyle name="Normal 9 3 3 4 2 2" xfId="25381" xr:uid="{00000000-0005-0000-0000-0000A9630000}"/>
    <cellStyle name="Normal 9 3 3 4 2 3" xfId="25382" xr:uid="{00000000-0005-0000-0000-0000AA630000}"/>
    <cellStyle name="Normal 9 3 3 4 3" xfId="25383" xr:uid="{00000000-0005-0000-0000-0000AB630000}"/>
    <cellStyle name="Normal 9 3 3 4 4" xfId="25384" xr:uid="{00000000-0005-0000-0000-0000AC630000}"/>
    <cellStyle name="Normal 9 3 3 5" xfId="25385" xr:uid="{00000000-0005-0000-0000-0000AD630000}"/>
    <cellStyle name="Normal 9 3 3 5 2" xfId="25386" xr:uid="{00000000-0005-0000-0000-0000AE630000}"/>
    <cellStyle name="Normal 9 3 3 5 2 2" xfId="25387" xr:uid="{00000000-0005-0000-0000-0000AF630000}"/>
    <cellStyle name="Normal 9 3 3 5 2 3" xfId="25388" xr:uid="{00000000-0005-0000-0000-0000B0630000}"/>
    <cellStyle name="Normal 9 3 3 5 3" xfId="25389" xr:uid="{00000000-0005-0000-0000-0000B1630000}"/>
    <cellStyle name="Normal 9 3 3 5 4" xfId="25390" xr:uid="{00000000-0005-0000-0000-0000B2630000}"/>
    <cellStyle name="Normal 9 3 3 6" xfId="25391" xr:uid="{00000000-0005-0000-0000-0000B3630000}"/>
    <cellStyle name="Normal 9 3 3 6 2" xfId="25392" xr:uid="{00000000-0005-0000-0000-0000B4630000}"/>
    <cellStyle name="Normal 9 3 3 6 2 2" xfId="25393" xr:uid="{00000000-0005-0000-0000-0000B5630000}"/>
    <cellStyle name="Normal 9 3 3 6 2 3" xfId="25394" xr:uid="{00000000-0005-0000-0000-0000B6630000}"/>
    <cellStyle name="Normal 9 3 3 6 3" xfId="25395" xr:uid="{00000000-0005-0000-0000-0000B7630000}"/>
    <cellStyle name="Normal 9 3 3 6 4" xfId="25396" xr:uid="{00000000-0005-0000-0000-0000B8630000}"/>
    <cellStyle name="Normal 9 3 3 7" xfId="25397" xr:uid="{00000000-0005-0000-0000-0000B9630000}"/>
    <cellStyle name="Normal 9 3 3 7 2" xfId="25398" xr:uid="{00000000-0005-0000-0000-0000BA630000}"/>
    <cellStyle name="Normal 9 3 3 7 3" xfId="25399" xr:uid="{00000000-0005-0000-0000-0000BB630000}"/>
    <cellStyle name="Normal 9 3 3 8" xfId="25400" xr:uid="{00000000-0005-0000-0000-0000BC630000}"/>
    <cellStyle name="Normal 9 3 3 9" xfId="25401" xr:uid="{00000000-0005-0000-0000-0000BD630000}"/>
    <cellStyle name="Normal 9 3 4" xfId="25402" xr:uid="{00000000-0005-0000-0000-0000BE630000}"/>
    <cellStyle name="Normal 9 3 4 2" xfId="25403" xr:uid="{00000000-0005-0000-0000-0000BF630000}"/>
    <cellStyle name="Normal 9 3 4 2 2" xfId="25404" xr:uid="{00000000-0005-0000-0000-0000C0630000}"/>
    <cellStyle name="Normal 9 3 4 2 2 2" xfId="25405" xr:uid="{00000000-0005-0000-0000-0000C1630000}"/>
    <cellStyle name="Normal 9 3 4 2 2 2 2" xfId="25406" xr:uid="{00000000-0005-0000-0000-0000C2630000}"/>
    <cellStyle name="Normal 9 3 4 2 2 2 3" xfId="25407" xr:uid="{00000000-0005-0000-0000-0000C3630000}"/>
    <cellStyle name="Normal 9 3 4 2 2 3" xfId="25408" xr:uid="{00000000-0005-0000-0000-0000C4630000}"/>
    <cellStyle name="Normal 9 3 4 2 2 4" xfId="25409" xr:uid="{00000000-0005-0000-0000-0000C5630000}"/>
    <cellStyle name="Normal 9 3 4 2 3" xfId="25410" xr:uid="{00000000-0005-0000-0000-0000C6630000}"/>
    <cellStyle name="Normal 9 3 4 2 3 2" xfId="25411" xr:uid="{00000000-0005-0000-0000-0000C7630000}"/>
    <cellStyle name="Normal 9 3 4 2 3 2 2" xfId="25412" xr:uid="{00000000-0005-0000-0000-0000C8630000}"/>
    <cellStyle name="Normal 9 3 4 2 3 2 3" xfId="25413" xr:uid="{00000000-0005-0000-0000-0000C9630000}"/>
    <cellStyle name="Normal 9 3 4 2 3 3" xfId="25414" xr:uid="{00000000-0005-0000-0000-0000CA630000}"/>
    <cellStyle name="Normal 9 3 4 2 3 4" xfId="25415" xr:uid="{00000000-0005-0000-0000-0000CB630000}"/>
    <cellStyle name="Normal 9 3 4 2 4" xfId="25416" xr:uid="{00000000-0005-0000-0000-0000CC630000}"/>
    <cellStyle name="Normal 9 3 4 2 4 2" xfId="25417" xr:uid="{00000000-0005-0000-0000-0000CD630000}"/>
    <cellStyle name="Normal 9 3 4 2 4 2 2" xfId="25418" xr:uid="{00000000-0005-0000-0000-0000CE630000}"/>
    <cellStyle name="Normal 9 3 4 2 4 2 3" xfId="25419" xr:uid="{00000000-0005-0000-0000-0000CF630000}"/>
    <cellStyle name="Normal 9 3 4 2 4 3" xfId="25420" xr:uid="{00000000-0005-0000-0000-0000D0630000}"/>
    <cellStyle name="Normal 9 3 4 2 4 4" xfId="25421" xr:uid="{00000000-0005-0000-0000-0000D1630000}"/>
    <cellStyle name="Normal 9 3 4 2 5" xfId="25422" xr:uid="{00000000-0005-0000-0000-0000D2630000}"/>
    <cellStyle name="Normal 9 3 4 2 5 2" xfId="25423" xr:uid="{00000000-0005-0000-0000-0000D3630000}"/>
    <cellStyle name="Normal 9 3 4 2 5 3" xfId="25424" xr:uid="{00000000-0005-0000-0000-0000D4630000}"/>
    <cellStyle name="Normal 9 3 4 2 6" xfId="25425" xr:uid="{00000000-0005-0000-0000-0000D5630000}"/>
    <cellStyle name="Normal 9 3 4 2 7" xfId="25426" xr:uid="{00000000-0005-0000-0000-0000D6630000}"/>
    <cellStyle name="Normal 9 3 4 3" xfId="25427" xr:uid="{00000000-0005-0000-0000-0000D7630000}"/>
    <cellStyle name="Normal 9 3 4 3 2" xfId="25428" xr:uid="{00000000-0005-0000-0000-0000D8630000}"/>
    <cellStyle name="Normal 9 3 4 3 2 2" xfId="25429" xr:uid="{00000000-0005-0000-0000-0000D9630000}"/>
    <cellStyle name="Normal 9 3 4 3 2 3" xfId="25430" xr:uid="{00000000-0005-0000-0000-0000DA630000}"/>
    <cellStyle name="Normal 9 3 4 3 3" xfId="25431" xr:uid="{00000000-0005-0000-0000-0000DB630000}"/>
    <cellStyle name="Normal 9 3 4 3 4" xfId="25432" xr:uid="{00000000-0005-0000-0000-0000DC630000}"/>
    <cellStyle name="Normal 9 3 4 4" xfId="25433" xr:uid="{00000000-0005-0000-0000-0000DD630000}"/>
    <cellStyle name="Normal 9 3 4 4 2" xfId="25434" xr:uid="{00000000-0005-0000-0000-0000DE630000}"/>
    <cellStyle name="Normal 9 3 4 4 2 2" xfId="25435" xr:uid="{00000000-0005-0000-0000-0000DF630000}"/>
    <cellStyle name="Normal 9 3 4 4 2 3" xfId="25436" xr:uid="{00000000-0005-0000-0000-0000E0630000}"/>
    <cellStyle name="Normal 9 3 4 4 3" xfId="25437" xr:uid="{00000000-0005-0000-0000-0000E1630000}"/>
    <cellStyle name="Normal 9 3 4 4 4" xfId="25438" xr:uid="{00000000-0005-0000-0000-0000E2630000}"/>
    <cellStyle name="Normal 9 3 4 5" xfId="25439" xr:uid="{00000000-0005-0000-0000-0000E3630000}"/>
    <cellStyle name="Normal 9 3 4 5 2" xfId="25440" xr:uid="{00000000-0005-0000-0000-0000E4630000}"/>
    <cellStyle name="Normal 9 3 4 5 2 2" xfId="25441" xr:uid="{00000000-0005-0000-0000-0000E5630000}"/>
    <cellStyle name="Normal 9 3 4 5 2 3" xfId="25442" xr:uid="{00000000-0005-0000-0000-0000E6630000}"/>
    <cellStyle name="Normal 9 3 4 5 3" xfId="25443" xr:uid="{00000000-0005-0000-0000-0000E7630000}"/>
    <cellStyle name="Normal 9 3 4 5 4" xfId="25444" xr:uid="{00000000-0005-0000-0000-0000E8630000}"/>
    <cellStyle name="Normal 9 3 4 6" xfId="25445" xr:uid="{00000000-0005-0000-0000-0000E9630000}"/>
    <cellStyle name="Normal 9 3 4 6 2" xfId="25446" xr:uid="{00000000-0005-0000-0000-0000EA630000}"/>
    <cellStyle name="Normal 9 3 4 6 3" xfId="25447" xr:uid="{00000000-0005-0000-0000-0000EB630000}"/>
    <cellStyle name="Normal 9 3 4 7" xfId="25448" xr:uid="{00000000-0005-0000-0000-0000EC630000}"/>
    <cellStyle name="Normal 9 3 4 8" xfId="25449" xr:uid="{00000000-0005-0000-0000-0000ED630000}"/>
    <cellStyle name="Normal 9 3 4 9" xfId="25450" xr:uid="{00000000-0005-0000-0000-0000EE630000}"/>
    <cellStyle name="Normal 9 3 5" xfId="25451" xr:uid="{00000000-0005-0000-0000-0000EF630000}"/>
    <cellStyle name="Normal 9 3 5 2" xfId="25452" xr:uid="{00000000-0005-0000-0000-0000F0630000}"/>
    <cellStyle name="Normal 9 3 5 2 2" xfId="25453" xr:uid="{00000000-0005-0000-0000-0000F1630000}"/>
    <cellStyle name="Normal 9 3 5 2 2 2" xfId="25454" xr:uid="{00000000-0005-0000-0000-0000F2630000}"/>
    <cellStyle name="Normal 9 3 5 2 2 2 2" xfId="25455" xr:uid="{00000000-0005-0000-0000-0000F3630000}"/>
    <cellStyle name="Normal 9 3 5 2 2 2 3" xfId="25456" xr:uid="{00000000-0005-0000-0000-0000F4630000}"/>
    <cellStyle name="Normal 9 3 5 2 2 3" xfId="25457" xr:uid="{00000000-0005-0000-0000-0000F5630000}"/>
    <cellStyle name="Normal 9 3 5 2 2 4" xfId="25458" xr:uid="{00000000-0005-0000-0000-0000F6630000}"/>
    <cellStyle name="Normal 9 3 5 2 3" xfId="25459" xr:uid="{00000000-0005-0000-0000-0000F7630000}"/>
    <cellStyle name="Normal 9 3 5 2 3 2" xfId="25460" xr:uid="{00000000-0005-0000-0000-0000F8630000}"/>
    <cellStyle name="Normal 9 3 5 2 3 2 2" xfId="25461" xr:uid="{00000000-0005-0000-0000-0000F9630000}"/>
    <cellStyle name="Normal 9 3 5 2 3 2 3" xfId="25462" xr:uid="{00000000-0005-0000-0000-0000FA630000}"/>
    <cellStyle name="Normal 9 3 5 2 3 3" xfId="25463" xr:uid="{00000000-0005-0000-0000-0000FB630000}"/>
    <cellStyle name="Normal 9 3 5 2 3 4" xfId="25464" xr:uid="{00000000-0005-0000-0000-0000FC630000}"/>
    <cellStyle name="Normal 9 3 5 2 4" xfId="25465" xr:uid="{00000000-0005-0000-0000-0000FD630000}"/>
    <cellStyle name="Normal 9 3 5 2 4 2" xfId="25466" xr:uid="{00000000-0005-0000-0000-0000FE630000}"/>
    <cellStyle name="Normal 9 3 5 2 4 2 2" xfId="25467" xr:uid="{00000000-0005-0000-0000-0000FF630000}"/>
    <cellStyle name="Normal 9 3 5 2 4 2 3" xfId="25468" xr:uid="{00000000-0005-0000-0000-000000640000}"/>
    <cellStyle name="Normal 9 3 5 2 4 3" xfId="25469" xr:uid="{00000000-0005-0000-0000-000001640000}"/>
    <cellStyle name="Normal 9 3 5 2 4 4" xfId="25470" xr:uid="{00000000-0005-0000-0000-000002640000}"/>
    <cellStyle name="Normal 9 3 5 2 5" xfId="25471" xr:uid="{00000000-0005-0000-0000-000003640000}"/>
    <cellStyle name="Normal 9 3 5 2 5 2" xfId="25472" xr:uid="{00000000-0005-0000-0000-000004640000}"/>
    <cellStyle name="Normal 9 3 5 2 5 3" xfId="25473" xr:uid="{00000000-0005-0000-0000-000005640000}"/>
    <cellStyle name="Normal 9 3 5 2 6" xfId="25474" xr:uid="{00000000-0005-0000-0000-000006640000}"/>
    <cellStyle name="Normal 9 3 5 2 7" xfId="25475" xr:uid="{00000000-0005-0000-0000-000007640000}"/>
    <cellStyle name="Normal 9 3 5 3" xfId="25476" xr:uid="{00000000-0005-0000-0000-000008640000}"/>
    <cellStyle name="Normal 9 3 5 3 2" xfId="25477" xr:uid="{00000000-0005-0000-0000-000009640000}"/>
    <cellStyle name="Normal 9 3 5 3 2 2" xfId="25478" xr:uid="{00000000-0005-0000-0000-00000A640000}"/>
    <cellStyle name="Normal 9 3 5 3 2 3" xfId="25479" xr:uid="{00000000-0005-0000-0000-00000B640000}"/>
    <cellStyle name="Normal 9 3 5 3 3" xfId="25480" xr:uid="{00000000-0005-0000-0000-00000C640000}"/>
    <cellStyle name="Normal 9 3 5 3 4" xfId="25481" xr:uid="{00000000-0005-0000-0000-00000D640000}"/>
    <cellStyle name="Normal 9 3 5 4" xfId="25482" xr:uid="{00000000-0005-0000-0000-00000E640000}"/>
    <cellStyle name="Normal 9 3 5 4 2" xfId="25483" xr:uid="{00000000-0005-0000-0000-00000F640000}"/>
    <cellStyle name="Normal 9 3 5 4 2 2" xfId="25484" xr:uid="{00000000-0005-0000-0000-000010640000}"/>
    <cellStyle name="Normal 9 3 5 4 2 3" xfId="25485" xr:uid="{00000000-0005-0000-0000-000011640000}"/>
    <cellStyle name="Normal 9 3 5 4 3" xfId="25486" xr:uid="{00000000-0005-0000-0000-000012640000}"/>
    <cellStyle name="Normal 9 3 5 4 4" xfId="25487" xr:uid="{00000000-0005-0000-0000-000013640000}"/>
    <cellStyle name="Normal 9 3 5 5" xfId="25488" xr:uid="{00000000-0005-0000-0000-000014640000}"/>
    <cellStyle name="Normal 9 3 5 5 2" xfId="25489" xr:uid="{00000000-0005-0000-0000-000015640000}"/>
    <cellStyle name="Normal 9 3 5 5 2 2" xfId="25490" xr:uid="{00000000-0005-0000-0000-000016640000}"/>
    <cellStyle name="Normal 9 3 5 5 2 3" xfId="25491" xr:uid="{00000000-0005-0000-0000-000017640000}"/>
    <cellStyle name="Normal 9 3 5 5 3" xfId="25492" xr:uid="{00000000-0005-0000-0000-000018640000}"/>
    <cellStyle name="Normal 9 3 5 5 4" xfId="25493" xr:uid="{00000000-0005-0000-0000-000019640000}"/>
    <cellStyle name="Normal 9 3 5 6" xfId="25494" xr:uid="{00000000-0005-0000-0000-00001A640000}"/>
    <cellStyle name="Normal 9 3 5 6 2" xfId="25495" xr:uid="{00000000-0005-0000-0000-00001B640000}"/>
    <cellStyle name="Normal 9 3 5 6 3" xfId="25496" xr:uid="{00000000-0005-0000-0000-00001C640000}"/>
    <cellStyle name="Normal 9 3 5 7" xfId="25497" xr:uid="{00000000-0005-0000-0000-00001D640000}"/>
    <cellStyle name="Normal 9 3 5 8" xfId="25498" xr:uid="{00000000-0005-0000-0000-00001E640000}"/>
    <cellStyle name="Normal 9 3 5 9" xfId="25499" xr:uid="{00000000-0005-0000-0000-00001F640000}"/>
    <cellStyle name="Normal 9 3 6" xfId="25500" xr:uid="{00000000-0005-0000-0000-000020640000}"/>
    <cellStyle name="Normal 9 3 6 2" xfId="25501" xr:uid="{00000000-0005-0000-0000-000021640000}"/>
    <cellStyle name="Normal 9 3 6 2 2" xfId="25502" xr:uid="{00000000-0005-0000-0000-000022640000}"/>
    <cellStyle name="Normal 9 3 6 2 2 2" xfId="25503" xr:uid="{00000000-0005-0000-0000-000023640000}"/>
    <cellStyle name="Normal 9 3 6 2 2 2 2" xfId="25504" xr:uid="{00000000-0005-0000-0000-000024640000}"/>
    <cellStyle name="Normal 9 3 6 2 2 2 3" xfId="25505" xr:uid="{00000000-0005-0000-0000-000025640000}"/>
    <cellStyle name="Normal 9 3 6 2 2 3" xfId="25506" xr:uid="{00000000-0005-0000-0000-000026640000}"/>
    <cellStyle name="Normal 9 3 6 2 2 4" xfId="25507" xr:uid="{00000000-0005-0000-0000-000027640000}"/>
    <cellStyle name="Normal 9 3 6 2 3" xfId="25508" xr:uid="{00000000-0005-0000-0000-000028640000}"/>
    <cellStyle name="Normal 9 3 6 2 3 2" xfId="25509" xr:uid="{00000000-0005-0000-0000-000029640000}"/>
    <cellStyle name="Normal 9 3 6 2 3 2 2" xfId="25510" xr:uid="{00000000-0005-0000-0000-00002A640000}"/>
    <cellStyle name="Normal 9 3 6 2 3 2 3" xfId="25511" xr:uid="{00000000-0005-0000-0000-00002B640000}"/>
    <cellStyle name="Normal 9 3 6 2 3 3" xfId="25512" xr:uid="{00000000-0005-0000-0000-00002C640000}"/>
    <cellStyle name="Normal 9 3 6 2 3 4" xfId="25513" xr:uid="{00000000-0005-0000-0000-00002D640000}"/>
    <cellStyle name="Normal 9 3 6 2 4" xfId="25514" xr:uid="{00000000-0005-0000-0000-00002E640000}"/>
    <cellStyle name="Normal 9 3 6 2 4 2" xfId="25515" xr:uid="{00000000-0005-0000-0000-00002F640000}"/>
    <cellStyle name="Normal 9 3 6 2 4 2 2" xfId="25516" xr:uid="{00000000-0005-0000-0000-000030640000}"/>
    <cellStyle name="Normal 9 3 6 2 4 2 3" xfId="25517" xr:uid="{00000000-0005-0000-0000-000031640000}"/>
    <cellStyle name="Normal 9 3 6 2 4 3" xfId="25518" xr:uid="{00000000-0005-0000-0000-000032640000}"/>
    <cellStyle name="Normal 9 3 6 2 4 4" xfId="25519" xr:uid="{00000000-0005-0000-0000-000033640000}"/>
    <cellStyle name="Normal 9 3 6 2 5" xfId="25520" xr:uid="{00000000-0005-0000-0000-000034640000}"/>
    <cellStyle name="Normal 9 3 6 2 5 2" xfId="25521" xr:uid="{00000000-0005-0000-0000-000035640000}"/>
    <cellStyle name="Normal 9 3 6 2 5 3" xfId="25522" xr:uid="{00000000-0005-0000-0000-000036640000}"/>
    <cellStyle name="Normal 9 3 6 2 6" xfId="25523" xr:uid="{00000000-0005-0000-0000-000037640000}"/>
    <cellStyle name="Normal 9 3 6 2 7" xfId="25524" xr:uid="{00000000-0005-0000-0000-000038640000}"/>
    <cellStyle name="Normal 9 3 6 3" xfId="25525" xr:uid="{00000000-0005-0000-0000-000039640000}"/>
    <cellStyle name="Normal 9 3 6 3 2" xfId="25526" xr:uid="{00000000-0005-0000-0000-00003A640000}"/>
    <cellStyle name="Normal 9 3 6 3 2 2" xfId="25527" xr:uid="{00000000-0005-0000-0000-00003B640000}"/>
    <cellStyle name="Normal 9 3 6 3 2 3" xfId="25528" xr:uid="{00000000-0005-0000-0000-00003C640000}"/>
    <cellStyle name="Normal 9 3 6 3 3" xfId="25529" xr:uid="{00000000-0005-0000-0000-00003D640000}"/>
    <cellStyle name="Normal 9 3 6 3 4" xfId="25530" xr:uid="{00000000-0005-0000-0000-00003E640000}"/>
    <cellStyle name="Normal 9 3 6 4" xfId="25531" xr:uid="{00000000-0005-0000-0000-00003F640000}"/>
    <cellStyle name="Normal 9 3 6 4 2" xfId="25532" xr:uid="{00000000-0005-0000-0000-000040640000}"/>
    <cellStyle name="Normal 9 3 6 4 2 2" xfId="25533" xr:uid="{00000000-0005-0000-0000-000041640000}"/>
    <cellStyle name="Normal 9 3 6 4 2 3" xfId="25534" xr:uid="{00000000-0005-0000-0000-000042640000}"/>
    <cellStyle name="Normal 9 3 6 4 3" xfId="25535" xr:uid="{00000000-0005-0000-0000-000043640000}"/>
    <cellStyle name="Normal 9 3 6 4 4" xfId="25536" xr:uid="{00000000-0005-0000-0000-000044640000}"/>
    <cellStyle name="Normal 9 3 6 5" xfId="25537" xr:uid="{00000000-0005-0000-0000-000045640000}"/>
    <cellStyle name="Normal 9 3 6 5 2" xfId="25538" xr:uid="{00000000-0005-0000-0000-000046640000}"/>
    <cellStyle name="Normal 9 3 6 5 2 2" xfId="25539" xr:uid="{00000000-0005-0000-0000-000047640000}"/>
    <cellStyle name="Normal 9 3 6 5 2 3" xfId="25540" xr:uid="{00000000-0005-0000-0000-000048640000}"/>
    <cellStyle name="Normal 9 3 6 5 3" xfId="25541" xr:uid="{00000000-0005-0000-0000-000049640000}"/>
    <cellStyle name="Normal 9 3 6 5 4" xfId="25542" xr:uid="{00000000-0005-0000-0000-00004A640000}"/>
    <cellStyle name="Normal 9 3 6 6" xfId="25543" xr:uid="{00000000-0005-0000-0000-00004B640000}"/>
    <cellStyle name="Normal 9 3 6 6 2" xfId="25544" xr:uid="{00000000-0005-0000-0000-00004C640000}"/>
    <cellStyle name="Normal 9 3 6 6 3" xfId="25545" xr:uid="{00000000-0005-0000-0000-00004D640000}"/>
    <cellStyle name="Normal 9 3 6 7" xfId="25546" xr:uid="{00000000-0005-0000-0000-00004E640000}"/>
    <cellStyle name="Normal 9 3 6 8" xfId="25547" xr:uid="{00000000-0005-0000-0000-00004F640000}"/>
    <cellStyle name="Normal 9 3 6 9" xfId="25548" xr:uid="{00000000-0005-0000-0000-000050640000}"/>
    <cellStyle name="Normal 9 3 7" xfId="25549" xr:uid="{00000000-0005-0000-0000-000051640000}"/>
    <cellStyle name="Normal 9 3 7 2" xfId="25550" xr:uid="{00000000-0005-0000-0000-000052640000}"/>
    <cellStyle name="Normal 9 3 7 2 2" xfId="25551" xr:uid="{00000000-0005-0000-0000-000053640000}"/>
    <cellStyle name="Normal 9 3 7 2 2 2" xfId="25552" xr:uid="{00000000-0005-0000-0000-000054640000}"/>
    <cellStyle name="Normal 9 3 7 2 2 2 2" xfId="25553" xr:uid="{00000000-0005-0000-0000-000055640000}"/>
    <cellStyle name="Normal 9 3 7 2 2 2 3" xfId="25554" xr:uid="{00000000-0005-0000-0000-000056640000}"/>
    <cellStyle name="Normal 9 3 7 2 2 3" xfId="25555" xr:uid="{00000000-0005-0000-0000-000057640000}"/>
    <cellStyle name="Normal 9 3 7 2 2 4" xfId="25556" xr:uid="{00000000-0005-0000-0000-000058640000}"/>
    <cellStyle name="Normal 9 3 7 2 3" xfId="25557" xr:uid="{00000000-0005-0000-0000-000059640000}"/>
    <cellStyle name="Normal 9 3 7 2 3 2" xfId="25558" xr:uid="{00000000-0005-0000-0000-00005A640000}"/>
    <cellStyle name="Normal 9 3 7 2 3 2 2" xfId="25559" xr:uid="{00000000-0005-0000-0000-00005B640000}"/>
    <cellStyle name="Normal 9 3 7 2 3 2 3" xfId="25560" xr:uid="{00000000-0005-0000-0000-00005C640000}"/>
    <cellStyle name="Normal 9 3 7 2 3 3" xfId="25561" xr:uid="{00000000-0005-0000-0000-00005D640000}"/>
    <cellStyle name="Normal 9 3 7 2 3 4" xfId="25562" xr:uid="{00000000-0005-0000-0000-00005E640000}"/>
    <cellStyle name="Normal 9 3 7 2 4" xfId="25563" xr:uid="{00000000-0005-0000-0000-00005F640000}"/>
    <cellStyle name="Normal 9 3 7 2 4 2" xfId="25564" xr:uid="{00000000-0005-0000-0000-000060640000}"/>
    <cellStyle name="Normal 9 3 7 2 4 2 2" xfId="25565" xr:uid="{00000000-0005-0000-0000-000061640000}"/>
    <cellStyle name="Normal 9 3 7 2 4 2 3" xfId="25566" xr:uid="{00000000-0005-0000-0000-000062640000}"/>
    <cellStyle name="Normal 9 3 7 2 4 3" xfId="25567" xr:uid="{00000000-0005-0000-0000-000063640000}"/>
    <cellStyle name="Normal 9 3 7 2 4 4" xfId="25568" xr:uid="{00000000-0005-0000-0000-000064640000}"/>
    <cellStyle name="Normal 9 3 7 2 5" xfId="25569" xr:uid="{00000000-0005-0000-0000-000065640000}"/>
    <cellStyle name="Normal 9 3 7 2 5 2" xfId="25570" xr:uid="{00000000-0005-0000-0000-000066640000}"/>
    <cellStyle name="Normal 9 3 7 2 5 3" xfId="25571" xr:uid="{00000000-0005-0000-0000-000067640000}"/>
    <cellStyle name="Normal 9 3 7 2 6" xfId="25572" xr:uid="{00000000-0005-0000-0000-000068640000}"/>
    <cellStyle name="Normal 9 3 7 2 7" xfId="25573" xr:uid="{00000000-0005-0000-0000-000069640000}"/>
    <cellStyle name="Normal 9 3 7 3" xfId="25574" xr:uid="{00000000-0005-0000-0000-00006A640000}"/>
    <cellStyle name="Normal 9 3 7 3 2" xfId="25575" xr:uid="{00000000-0005-0000-0000-00006B640000}"/>
    <cellStyle name="Normal 9 3 7 3 2 2" xfId="25576" xr:uid="{00000000-0005-0000-0000-00006C640000}"/>
    <cellStyle name="Normal 9 3 7 3 2 3" xfId="25577" xr:uid="{00000000-0005-0000-0000-00006D640000}"/>
    <cellStyle name="Normal 9 3 7 3 3" xfId="25578" xr:uid="{00000000-0005-0000-0000-00006E640000}"/>
    <cellStyle name="Normal 9 3 7 3 4" xfId="25579" xr:uid="{00000000-0005-0000-0000-00006F640000}"/>
    <cellStyle name="Normal 9 3 7 4" xfId="25580" xr:uid="{00000000-0005-0000-0000-000070640000}"/>
    <cellStyle name="Normal 9 3 7 4 2" xfId="25581" xr:uid="{00000000-0005-0000-0000-000071640000}"/>
    <cellStyle name="Normal 9 3 7 4 2 2" xfId="25582" xr:uid="{00000000-0005-0000-0000-000072640000}"/>
    <cellStyle name="Normal 9 3 7 4 2 3" xfId="25583" xr:uid="{00000000-0005-0000-0000-000073640000}"/>
    <cellStyle name="Normal 9 3 7 4 3" xfId="25584" xr:uid="{00000000-0005-0000-0000-000074640000}"/>
    <cellStyle name="Normal 9 3 7 4 4" xfId="25585" xr:uid="{00000000-0005-0000-0000-000075640000}"/>
    <cellStyle name="Normal 9 3 7 5" xfId="25586" xr:uid="{00000000-0005-0000-0000-000076640000}"/>
    <cellStyle name="Normal 9 3 7 5 2" xfId="25587" xr:uid="{00000000-0005-0000-0000-000077640000}"/>
    <cellStyle name="Normal 9 3 7 5 2 2" xfId="25588" xr:uid="{00000000-0005-0000-0000-000078640000}"/>
    <cellStyle name="Normal 9 3 7 5 2 3" xfId="25589" xr:uid="{00000000-0005-0000-0000-000079640000}"/>
    <cellStyle name="Normal 9 3 7 5 3" xfId="25590" xr:uid="{00000000-0005-0000-0000-00007A640000}"/>
    <cellStyle name="Normal 9 3 7 5 4" xfId="25591" xr:uid="{00000000-0005-0000-0000-00007B640000}"/>
    <cellStyle name="Normal 9 3 7 6" xfId="25592" xr:uid="{00000000-0005-0000-0000-00007C640000}"/>
    <cellStyle name="Normal 9 3 7 6 2" xfId="25593" xr:uid="{00000000-0005-0000-0000-00007D640000}"/>
    <cellStyle name="Normal 9 3 7 6 3" xfId="25594" xr:uid="{00000000-0005-0000-0000-00007E640000}"/>
    <cellStyle name="Normal 9 3 7 7" xfId="25595" xr:uid="{00000000-0005-0000-0000-00007F640000}"/>
    <cellStyle name="Normal 9 3 7 8" xfId="25596" xr:uid="{00000000-0005-0000-0000-000080640000}"/>
    <cellStyle name="Normal 9 3 7 9" xfId="25597" xr:uid="{00000000-0005-0000-0000-000081640000}"/>
    <cellStyle name="Normal 9 3 8" xfId="25598" xr:uid="{00000000-0005-0000-0000-000082640000}"/>
    <cellStyle name="Normal 9 3 8 2" xfId="25599" xr:uid="{00000000-0005-0000-0000-000083640000}"/>
    <cellStyle name="Normal 9 3 8 2 2" xfId="25600" xr:uid="{00000000-0005-0000-0000-000084640000}"/>
    <cellStyle name="Normal 9 3 8 2 2 2" xfId="25601" xr:uid="{00000000-0005-0000-0000-000085640000}"/>
    <cellStyle name="Normal 9 3 8 2 2 3" xfId="25602" xr:uid="{00000000-0005-0000-0000-000086640000}"/>
    <cellStyle name="Normal 9 3 8 2 3" xfId="25603" xr:uid="{00000000-0005-0000-0000-000087640000}"/>
    <cellStyle name="Normal 9 3 8 2 4" xfId="25604" xr:uid="{00000000-0005-0000-0000-000088640000}"/>
    <cellStyle name="Normal 9 3 8 3" xfId="25605" xr:uid="{00000000-0005-0000-0000-000089640000}"/>
    <cellStyle name="Normal 9 3 8 3 2" xfId="25606" xr:uid="{00000000-0005-0000-0000-00008A640000}"/>
    <cellStyle name="Normal 9 3 8 3 2 2" xfId="25607" xr:uid="{00000000-0005-0000-0000-00008B640000}"/>
    <cellStyle name="Normal 9 3 8 3 2 3" xfId="25608" xr:uid="{00000000-0005-0000-0000-00008C640000}"/>
    <cellStyle name="Normal 9 3 8 3 3" xfId="25609" xr:uid="{00000000-0005-0000-0000-00008D640000}"/>
    <cellStyle name="Normal 9 3 8 3 4" xfId="25610" xr:uid="{00000000-0005-0000-0000-00008E640000}"/>
    <cellStyle name="Normal 9 3 8 4" xfId="25611" xr:uid="{00000000-0005-0000-0000-00008F640000}"/>
    <cellStyle name="Normal 9 3 8 4 2" xfId="25612" xr:uid="{00000000-0005-0000-0000-000090640000}"/>
    <cellStyle name="Normal 9 3 8 4 2 2" xfId="25613" xr:uid="{00000000-0005-0000-0000-000091640000}"/>
    <cellStyle name="Normal 9 3 8 4 2 3" xfId="25614" xr:uid="{00000000-0005-0000-0000-000092640000}"/>
    <cellStyle name="Normal 9 3 8 4 3" xfId="25615" xr:uid="{00000000-0005-0000-0000-000093640000}"/>
    <cellStyle name="Normal 9 3 8 4 4" xfId="25616" xr:uid="{00000000-0005-0000-0000-000094640000}"/>
    <cellStyle name="Normal 9 3 8 5" xfId="25617" xr:uid="{00000000-0005-0000-0000-000095640000}"/>
    <cellStyle name="Normal 9 3 8 5 2" xfId="25618" xr:uid="{00000000-0005-0000-0000-000096640000}"/>
    <cellStyle name="Normal 9 3 8 5 3" xfId="25619" xr:uid="{00000000-0005-0000-0000-000097640000}"/>
    <cellStyle name="Normal 9 3 8 6" xfId="25620" xr:uid="{00000000-0005-0000-0000-000098640000}"/>
    <cellStyle name="Normal 9 3 8 7" xfId="25621" xr:uid="{00000000-0005-0000-0000-000099640000}"/>
    <cellStyle name="Normal 9 3 9" xfId="25622" xr:uid="{00000000-0005-0000-0000-00009A640000}"/>
    <cellStyle name="Normal 9 4" xfId="25623" xr:uid="{00000000-0005-0000-0000-00009B640000}"/>
    <cellStyle name="Normal 9 4 10" xfId="25624" xr:uid="{00000000-0005-0000-0000-00009C640000}"/>
    <cellStyle name="Normal 9 4 2" xfId="25625" xr:uid="{00000000-0005-0000-0000-00009D640000}"/>
    <cellStyle name="Normal 9 4 2 2" xfId="25626" xr:uid="{00000000-0005-0000-0000-00009E640000}"/>
    <cellStyle name="Normal 9 4 2 2 2" xfId="25627" xr:uid="{00000000-0005-0000-0000-00009F640000}"/>
    <cellStyle name="Normal 9 4 2 2 2 2" xfId="25628" xr:uid="{00000000-0005-0000-0000-0000A0640000}"/>
    <cellStyle name="Normal 9 4 2 2 2 2 2" xfId="25629" xr:uid="{00000000-0005-0000-0000-0000A1640000}"/>
    <cellStyle name="Normal 9 4 2 2 2 2 3" xfId="25630" xr:uid="{00000000-0005-0000-0000-0000A2640000}"/>
    <cellStyle name="Normal 9 4 2 2 2 3" xfId="25631" xr:uid="{00000000-0005-0000-0000-0000A3640000}"/>
    <cellStyle name="Normal 9 4 2 2 2 4" xfId="25632" xr:uid="{00000000-0005-0000-0000-0000A4640000}"/>
    <cellStyle name="Normal 9 4 2 2 3" xfId="25633" xr:uid="{00000000-0005-0000-0000-0000A5640000}"/>
    <cellStyle name="Normal 9 4 2 2 3 2" xfId="25634" xr:uid="{00000000-0005-0000-0000-0000A6640000}"/>
    <cellStyle name="Normal 9 4 2 2 3 2 2" xfId="25635" xr:uid="{00000000-0005-0000-0000-0000A7640000}"/>
    <cellStyle name="Normal 9 4 2 2 3 2 3" xfId="25636" xr:uid="{00000000-0005-0000-0000-0000A8640000}"/>
    <cellStyle name="Normal 9 4 2 2 3 3" xfId="25637" xr:uid="{00000000-0005-0000-0000-0000A9640000}"/>
    <cellStyle name="Normal 9 4 2 2 3 4" xfId="25638" xr:uid="{00000000-0005-0000-0000-0000AA640000}"/>
    <cellStyle name="Normal 9 4 2 2 4" xfId="25639" xr:uid="{00000000-0005-0000-0000-0000AB640000}"/>
    <cellStyle name="Normal 9 4 2 2 4 2" xfId="25640" xr:uid="{00000000-0005-0000-0000-0000AC640000}"/>
    <cellStyle name="Normal 9 4 2 2 4 2 2" xfId="25641" xr:uid="{00000000-0005-0000-0000-0000AD640000}"/>
    <cellStyle name="Normal 9 4 2 2 4 2 3" xfId="25642" xr:uid="{00000000-0005-0000-0000-0000AE640000}"/>
    <cellStyle name="Normal 9 4 2 2 4 3" xfId="25643" xr:uid="{00000000-0005-0000-0000-0000AF640000}"/>
    <cellStyle name="Normal 9 4 2 2 4 4" xfId="25644" xr:uid="{00000000-0005-0000-0000-0000B0640000}"/>
    <cellStyle name="Normal 9 4 2 2 5" xfId="25645" xr:uid="{00000000-0005-0000-0000-0000B1640000}"/>
    <cellStyle name="Normal 9 4 2 2 5 2" xfId="25646" xr:uid="{00000000-0005-0000-0000-0000B2640000}"/>
    <cellStyle name="Normal 9 4 2 2 5 3" xfId="25647" xr:uid="{00000000-0005-0000-0000-0000B3640000}"/>
    <cellStyle name="Normal 9 4 2 2 6" xfId="25648" xr:uid="{00000000-0005-0000-0000-0000B4640000}"/>
    <cellStyle name="Normal 9 4 2 2 7" xfId="25649" xr:uid="{00000000-0005-0000-0000-0000B5640000}"/>
    <cellStyle name="Normal 9 4 2 3" xfId="25650" xr:uid="{00000000-0005-0000-0000-0000B6640000}"/>
    <cellStyle name="Normal 9 4 2 3 2" xfId="25651" xr:uid="{00000000-0005-0000-0000-0000B7640000}"/>
    <cellStyle name="Normal 9 4 2 3 2 2" xfId="25652" xr:uid="{00000000-0005-0000-0000-0000B8640000}"/>
    <cellStyle name="Normal 9 4 2 3 2 3" xfId="25653" xr:uid="{00000000-0005-0000-0000-0000B9640000}"/>
    <cellStyle name="Normal 9 4 2 3 3" xfId="25654" xr:uid="{00000000-0005-0000-0000-0000BA640000}"/>
    <cellStyle name="Normal 9 4 2 3 4" xfId="25655" xr:uid="{00000000-0005-0000-0000-0000BB640000}"/>
    <cellStyle name="Normal 9 4 2 4" xfId="25656" xr:uid="{00000000-0005-0000-0000-0000BC640000}"/>
    <cellStyle name="Normal 9 4 2 4 2" xfId="25657" xr:uid="{00000000-0005-0000-0000-0000BD640000}"/>
    <cellStyle name="Normal 9 4 2 4 2 2" xfId="25658" xr:uid="{00000000-0005-0000-0000-0000BE640000}"/>
    <cellStyle name="Normal 9 4 2 4 2 3" xfId="25659" xr:uid="{00000000-0005-0000-0000-0000BF640000}"/>
    <cellStyle name="Normal 9 4 2 4 3" xfId="25660" xr:uid="{00000000-0005-0000-0000-0000C0640000}"/>
    <cellStyle name="Normal 9 4 2 4 4" xfId="25661" xr:uid="{00000000-0005-0000-0000-0000C1640000}"/>
    <cellStyle name="Normal 9 4 2 5" xfId="25662" xr:uid="{00000000-0005-0000-0000-0000C2640000}"/>
    <cellStyle name="Normal 9 4 2 5 2" xfId="25663" xr:uid="{00000000-0005-0000-0000-0000C3640000}"/>
    <cellStyle name="Normal 9 4 2 5 2 2" xfId="25664" xr:uid="{00000000-0005-0000-0000-0000C4640000}"/>
    <cellStyle name="Normal 9 4 2 5 2 3" xfId="25665" xr:uid="{00000000-0005-0000-0000-0000C5640000}"/>
    <cellStyle name="Normal 9 4 2 5 3" xfId="25666" xr:uid="{00000000-0005-0000-0000-0000C6640000}"/>
    <cellStyle name="Normal 9 4 2 5 4" xfId="25667" xr:uid="{00000000-0005-0000-0000-0000C7640000}"/>
    <cellStyle name="Normal 9 4 2 6" xfId="25668" xr:uid="{00000000-0005-0000-0000-0000C8640000}"/>
    <cellStyle name="Normal 9 4 2 6 2" xfId="25669" xr:uid="{00000000-0005-0000-0000-0000C9640000}"/>
    <cellStyle name="Normal 9 4 2 6 3" xfId="25670" xr:uid="{00000000-0005-0000-0000-0000CA640000}"/>
    <cellStyle name="Normal 9 4 2 7" xfId="25671" xr:uid="{00000000-0005-0000-0000-0000CB640000}"/>
    <cellStyle name="Normal 9 4 2 8" xfId="25672" xr:uid="{00000000-0005-0000-0000-0000CC640000}"/>
    <cellStyle name="Normal 9 4 2 9" xfId="25673" xr:uid="{00000000-0005-0000-0000-0000CD640000}"/>
    <cellStyle name="Normal 9 4 3" xfId="25674" xr:uid="{00000000-0005-0000-0000-0000CE640000}"/>
    <cellStyle name="Normal 9 4 3 2" xfId="25675" xr:uid="{00000000-0005-0000-0000-0000CF640000}"/>
    <cellStyle name="Normal 9 4 3 2 2" xfId="25676" xr:uid="{00000000-0005-0000-0000-0000D0640000}"/>
    <cellStyle name="Normal 9 4 3 2 2 2" xfId="25677" xr:uid="{00000000-0005-0000-0000-0000D1640000}"/>
    <cellStyle name="Normal 9 4 3 2 2 3" xfId="25678" xr:uid="{00000000-0005-0000-0000-0000D2640000}"/>
    <cellStyle name="Normal 9 4 3 2 3" xfId="25679" xr:uid="{00000000-0005-0000-0000-0000D3640000}"/>
    <cellStyle name="Normal 9 4 3 2 4" xfId="25680" xr:uid="{00000000-0005-0000-0000-0000D4640000}"/>
    <cellStyle name="Normal 9 4 3 3" xfId="25681" xr:uid="{00000000-0005-0000-0000-0000D5640000}"/>
    <cellStyle name="Normal 9 4 3 3 2" xfId="25682" xr:uid="{00000000-0005-0000-0000-0000D6640000}"/>
    <cellStyle name="Normal 9 4 3 3 2 2" xfId="25683" xr:uid="{00000000-0005-0000-0000-0000D7640000}"/>
    <cellStyle name="Normal 9 4 3 3 2 3" xfId="25684" xr:uid="{00000000-0005-0000-0000-0000D8640000}"/>
    <cellStyle name="Normal 9 4 3 3 3" xfId="25685" xr:uid="{00000000-0005-0000-0000-0000D9640000}"/>
    <cellStyle name="Normal 9 4 3 3 4" xfId="25686" xr:uid="{00000000-0005-0000-0000-0000DA640000}"/>
    <cellStyle name="Normal 9 4 3 4" xfId="25687" xr:uid="{00000000-0005-0000-0000-0000DB640000}"/>
    <cellStyle name="Normal 9 4 3 4 2" xfId="25688" xr:uid="{00000000-0005-0000-0000-0000DC640000}"/>
    <cellStyle name="Normal 9 4 3 4 2 2" xfId="25689" xr:uid="{00000000-0005-0000-0000-0000DD640000}"/>
    <cellStyle name="Normal 9 4 3 4 2 3" xfId="25690" xr:uid="{00000000-0005-0000-0000-0000DE640000}"/>
    <cellStyle name="Normal 9 4 3 4 3" xfId="25691" xr:uid="{00000000-0005-0000-0000-0000DF640000}"/>
    <cellStyle name="Normal 9 4 3 4 4" xfId="25692" xr:uid="{00000000-0005-0000-0000-0000E0640000}"/>
    <cellStyle name="Normal 9 4 3 5" xfId="25693" xr:uid="{00000000-0005-0000-0000-0000E1640000}"/>
    <cellStyle name="Normal 9 4 3 5 2" xfId="25694" xr:uid="{00000000-0005-0000-0000-0000E2640000}"/>
    <cellStyle name="Normal 9 4 3 5 3" xfId="25695" xr:uid="{00000000-0005-0000-0000-0000E3640000}"/>
    <cellStyle name="Normal 9 4 3 6" xfId="25696" xr:uid="{00000000-0005-0000-0000-0000E4640000}"/>
    <cellStyle name="Normal 9 4 3 7" xfId="25697" xr:uid="{00000000-0005-0000-0000-0000E5640000}"/>
    <cellStyle name="Normal 9 4 3 8" xfId="25698" xr:uid="{00000000-0005-0000-0000-0000E6640000}"/>
    <cellStyle name="Normal 9 4 4" xfId="25699" xr:uid="{00000000-0005-0000-0000-0000E7640000}"/>
    <cellStyle name="Normal 9 4 4 2" xfId="25700" xr:uid="{00000000-0005-0000-0000-0000E8640000}"/>
    <cellStyle name="Normal 9 4 4 2 2" xfId="25701" xr:uid="{00000000-0005-0000-0000-0000E9640000}"/>
    <cellStyle name="Normal 9 4 4 2 3" xfId="25702" xr:uid="{00000000-0005-0000-0000-0000EA640000}"/>
    <cellStyle name="Normal 9 4 4 3" xfId="25703" xr:uid="{00000000-0005-0000-0000-0000EB640000}"/>
    <cellStyle name="Normal 9 4 4 4" xfId="25704" xr:uid="{00000000-0005-0000-0000-0000EC640000}"/>
    <cellStyle name="Normal 9 4 5" xfId="25705" xr:uid="{00000000-0005-0000-0000-0000ED640000}"/>
    <cellStyle name="Normal 9 4 5 2" xfId="25706" xr:uid="{00000000-0005-0000-0000-0000EE640000}"/>
    <cellStyle name="Normal 9 4 5 2 2" xfId="25707" xr:uid="{00000000-0005-0000-0000-0000EF640000}"/>
    <cellStyle name="Normal 9 4 5 2 3" xfId="25708" xr:uid="{00000000-0005-0000-0000-0000F0640000}"/>
    <cellStyle name="Normal 9 4 5 3" xfId="25709" xr:uid="{00000000-0005-0000-0000-0000F1640000}"/>
    <cellStyle name="Normal 9 4 5 4" xfId="25710" xr:uid="{00000000-0005-0000-0000-0000F2640000}"/>
    <cellStyle name="Normal 9 4 6" xfId="25711" xr:uid="{00000000-0005-0000-0000-0000F3640000}"/>
    <cellStyle name="Normal 9 4 6 2" xfId="25712" xr:uid="{00000000-0005-0000-0000-0000F4640000}"/>
    <cellStyle name="Normal 9 4 6 2 2" xfId="25713" xr:uid="{00000000-0005-0000-0000-0000F5640000}"/>
    <cellStyle name="Normal 9 4 6 2 3" xfId="25714" xr:uid="{00000000-0005-0000-0000-0000F6640000}"/>
    <cellStyle name="Normal 9 4 6 3" xfId="25715" xr:uid="{00000000-0005-0000-0000-0000F7640000}"/>
    <cellStyle name="Normal 9 4 6 4" xfId="25716" xr:uid="{00000000-0005-0000-0000-0000F8640000}"/>
    <cellStyle name="Normal 9 4 7" xfId="25717" xr:uid="{00000000-0005-0000-0000-0000F9640000}"/>
    <cellStyle name="Normal 9 4 7 2" xfId="25718" xr:uid="{00000000-0005-0000-0000-0000FA640000}"/>
    <cellStyle name="Normal 9 4 7 3" xfId="25719" xr:uid="{00000000-0005-0000-0000-0000FB640000}"/>
    <cellStyle name="Normal 9 4 8" xfId="25720" xr:uid="{00000000-0005-0000-0000-0000FC640000}"/>
    <cellStyle name="Normal 9 4 9" xfId="25721" xr:uid="{00000000-0005-0000-0000-0000FD640000}"/>
    <cellStyle name="Normal 9 5" xfId="25722" xr:uid="{00000000-0005-0000-0000-0000FE640000}"/>
    <cellStyle name="Normal 9 5 10" xfId="25723" xr:uid="{00000000-0005-0000-0000-0000FF640000}"/>
    <cellStyle name="Normal 9 5 2" xfId="25724" xr:uid="{00000000-0005-0000-0000-000000650000}"/>
    <cellStyle name="Normal 9 5 2 2" xfId="25725" xr:uid="{00000000-0005-0000-0000-000001650000}"/>
    <cellStyle name="Normal 9 5 2 2 2" xfId="25726" xr:uid="{00000000-0005-0000-0000-000002650000}"/>
    <cellStyle name="Normal 9 5 2 2 2 2" xfId="25727" xr:uid="{00000000-0005-0000-0000-000003650000}"/>
    <cellStyle name="Normal 9 5 2 2 2 2 2" xfId="25728" xr:uid="{00000000-0005-0000-0000-000004650000}"/>
    <cellStyle name="Normal 9 5 2 2 2 2 3" xfId="25729" xr:uid="{00000000-0005-0000-0000-000005650000}"/>
    <cellStyle name="Normal 9 5 2 2 2 3" xfId="25730" xr:uid="{00000000-0005-0000-0000-000006650000}"/>
    <cellStyle name="Normal 9 5 2 2 2 4" xfId="25731" xr:uid="{00000000-0005-0000-0000-000007650000}"/>
    <cellStyle name="Normal 9 5 2 2 3" xfId="25732" xr:uid="{00000000-0005-0000-0000-000008650000}"/>
    <cellStyle name="Normal 9 5 2 2 3 2" xfId="25733" xr:uid="{00000000-0005-0000-0000-000009650000}"/>
    <cellStyle name="Normal 9 5 2 2 3 2 2" xfId="25734" xr:uid="{00000000-0005-0000-0000-00000A650000}"/>
    <cellStyle name="Normal 9 5 2 2 3 2 3" xfId="25735" xr:uid="{00000000-0005-0000-0000-00000B650000}"/>
    <cellStyle name="Normal 9 5 2 2 3 3" xfId="25736" xr:uid="{00000000-0005-0000-0000-00000C650000}"/>
    <cellStyle name="Normal 9 5 2 2 3 4" xfId="25737" xr:uid="{00000000-0005-0000-0000-00000D650000}"/>
    <cellStyle name="Normal 9 5 2 2 4" xfId="25738" xr:uid="{00000000-0005-0000-0000-00000E650000}"/>
    <cellStyle name="Normal 9 5 2 2 4 2" xfId="25739" xr:uid="{00000000-0005-0000-0000-00000F650000}"/>
    <cellStyle name="Normal 9 5 2 2 4 2 2" xfId="25740" xr:uid="{00000000-0005-0000-0000-000010650000}"/>
    <cellStyle name="Normal 9 5 2 2 4 2 3" xfId="25741" xr:uid="{00000000-0005-0000-0000-000011650000}"/>
    <cellStyle name="Normal 9 5 2 2 4 3" xfId="25742" xr:uid="{00000000-0005-0000-0000-000012650000}"/>
    <cellStyle name="Normal 9 5 2 2 4 4" xfId="25743" xr:uid="{00000000-0005-0000-0000-000013650000}"/>
    <cellStyle name="Normal 9 5 2 2 5" xfId="25744" xr:uid="{00000000-0005-0000-0000-000014650000}"/>
    <cellStyle name="Normal 9 5 2 2 5 2" xfId="25745" xr:uid="{00000000-0005-0000-0000-000015650000}"/>
    <cellStyle name="Normal 9 5 2 2 5 3" xfId="25746" xr:uid="{00000000-0005-0000-0000-000016650000}"/>
    <cellStyle name="Normal 9 5 2 2 6" xfId="25747" xr:uid="{00000000-0005-0000-0000-000017650000}"/>
    <cellStyle name="Normal 9 5 2 2 7" xfId="25748" xr:uid="{00000000-0005-0000-0000-000018650000}"/>
    <cellStyle name="Normal 9 5 2 3" xfId="25749" xr:uid="{00000000-0005-0000-0000-000019650000}"/>
    <cellStyle name="Normal 9 5 2 3 2" xfId="25750" xr:uid="{00000000-0005-0000-0000-00001A650000}"/>
    <cellStyle name="Normal 9 5 2 3 2 2" xfId="25751" xr:uid="{00000000-0005-0000-0000-00001B650000}"/>
    <cellStyle name="Normal 9 5 2 3 2 3" xfId="25752" xr:uid="{00000000-0005-0000-0000-00001C650000}"/>
    <cellStyle name="Normal 9 5 2 3 3" xfId="25753" xr:uid="{00000000-0005-0000-0000-00001D650000}"/>
    <cellStyle name="Normal 9 5 2 3 4" xfId="25754" xr:uid="{00000000-0005-0000-0000-00001E650000}"/>
    <cellStyle name="Normal 9 5 2 4" xfId="25755" xr:uid="{00000000-0005-0000-0000-00001F650000}"/>
    <cellStyle name="Normal 9 5 2 4 2" xfId="25756" xr:uid="{00000000-0005-0000-0000-000020650000}"/>
    <cellStyle name="Normal 9 5 2 4 2 2" xfId="25757" xr:uid="{00000000-0005-0000-0000-000021650000}"/>
    <cellStyle name="Normal 9 5 2 4 2 3" xfId="25758" xr:uid="{00000000-0005-0000-0000-000022650000}"/>
    <cellStyle name="Normal 9 5 2 4 3" xfId="25759" xr:uid="{00000000-0005-0000-0000-000023650000}"/>
    <cellStyle name="Normal 9 5 2 4 4" xfId="25760" xr:uid="{00000000-0005-0000-0000-000024650000}"/>
    <cellStyle name="Normal 9 5 2 5" xfId="25761" xr:uid="{00000000-0005-0000-0000-000025650000}"/>
    <cellStyle name="Normal 9 5 2 5 2" xfId="25762" xr:uid="{00000000-0005-0000-0000-000026650000}"/>
    <cellStyle name="Normal 9 5 2 5 2 2" xfId="25763" xr:uid="{00000000-0005-0000-0000-000027650000}"/>
    <cellStyle name="Normal 9 5 2 5 2 3" xfId="25764" xr:uid="{00000000-0005-0000-0000-000028650000}"/>
    <cellStyle name="Normal 9 5 2 5 3" xfId="25765" xr:uid="{00000000-0005-0000-0000-000029650000}"/>
    <cellStyle name="Normal 9 5 2 5 4" xfId="25766" xr:uid="{00000000-0005-0000-0000-00002A650000}"/>
    <cellStyle name="Normal 9 5 2 6" xfId="25767" xr:uid="{00000000-0005-0000-0000-00002B650000}"/>
    <cellStyle name="Normal 9 5 2 6 2" xfId="25768" xr:uid="{00000000-0005-0000-0000-00002C650000}"/>
    <cellStyle name="Normal 9 5 2 6 3" xfId="25769" xr:uid="{00000000-0005-0000-0000-00002D650000}"/>
    <cellStyle name="Normal 9 5 2 7" xfId="25770" xr:uid="{00000000-0005-0000-0000-00002E650000}"/>
    <cellStyle name="Normal 9 5 2 8" xfId="25771" xr:uid="{00000000-0005-0000-0000-00002F650000}"/>
    <cellStyle name="Normal 9 5 2 9" xfId="25772" xr:uid="{00000000-0005-0000-0000-000030650000}"/>
    <cellStyle name="Normal 9 5 3" xfId="25773" xr:uid="{00000000-0005-0000-0000-000031650000}"/>
    <cellStyle name="Normal 9 5 3 2" xfId="25774" xr:uid="{00000000-0005-0000-0000-000032650000}"/>
    <cellStyle name="Normal 9 5 3 2 2" xfId="25775" xr:uid="{00000000-0005-0000-0000-000033650000}"/>
    <cellStyle name="Normal 9 5 3 2 2 2" xfId="25776" xr:uid="{00000000-0005-0000-0000-000034650000}"/>
    <cellStyle name="Normal 9 5 3 2 2 3" xfId="25777" xr:uid="{00000000-0005-0000-0000-000035650000}"/>
    <cellStyle name="Normal 9 5 3 2 3" xfId="25778" xr:uid="{00000000-0005-0000-0000-000036650000}"/>
    <cellStyle name="Normal 9 5 3 2 4" xfId="25779" xr:uid="{00000000-0005-0000-0000-000037650000}"/>
    <cellStyle name="Normal 9 5 3 3" xfId="25780" xr:uid="{00000000-0005-0000-0000-000038650000}"/>
    <cellStyle name="Normal 9 5 3 3 2" xfId="25781" xr:uid="{00000000-0005-0000-0000-000039650000}"/>
    <cellStyle name="Normal 9 5 3 3 2 2" xfId="25782" xr:uid="{00000000-0005-0000-0000-00003A650000}"/>
    <cellStyle name="Normal 9 5 3 3 2 3" xfId="25783" xr:uid="{00000000-0005-0000-0000-00003B650000}"/>
    <cellStyle name="Normal 9 5 3 3 3" xfId="25784" xr:uid="{00000000-0005-0000-0000-00003C650000}"/>
    <cellStyle name="Normal 9 5 3 3 4" xfId="25785" xr:uid="{00000000-0005-0000-0000-00003D650000}"/>
    <cellStyle name="Normal 9 5 3 4" xfId="25786" xr:uid="{00000000-0005-0000-0000-00003E650000}"/>
    <cellStyle name="Normal 9 5 3 4 2" xfId="25787" xr:uid="{00000000-0005-0000-0000-00003F650000}"/>
    <cellStyle name="Normal 9 5 3 4 2 2" xfId="25788" xr:uid="{00000000-0005-0000-0000-000040650000}"/>
    <cellStyle name="Normal 9 5 3 4 2 3" xfId="25789" xr:uid="{00000000-0005-0000-0000-000041650000}"/>
    <cellStyle name="Normal 9 5 3 4 3" xfId="25790" xr:uid="{00000000-0005-0000-0000-000042650000}"/>
    <cellStyle name="Normal 9 5 3 4 4" xfId="25791" xr:uid="{00000000-0005-0000-0000-000043650000}"/>
    <cellStyle name="Normal 9 5 3 5" xfId="25792" xr:uid="{00000000-0005-0000-0000-000044650000}"/>
    <cellStyle name="Normal 9 5 3 5 2" xfId="25793" xr:uid="{00000000-0005-0000-0000-000045650000}"/>
    <cellStyle name="Normal 9 5 3 5 3" xfId="25794" xr:uid="{00000000-0005-0000-0000-000046650000}"/>
    <cellStyle name="Normal 9 5 3 6" xfId="25795" xr:uid="{00000000-0005-0000-0000-000047650000}"/>
    <cellStyle name="Normal 9 5 3 7" xfId="25796" xr:uid="{00000000-0005-0000-0000-000048650000}"/>
    <cellStyle name="Normal 9 5 4" xfId="25797" xr:uid="{00000000-0005-0000-0000-000049650000}"/>
    <cellStyle name="Normal 9 5 4 2" xfId="25798" xr:uid="{00000000-0005-0000-0000-00004A650000}"/>
    <cellStyle name="Normal 9 5 4 2 2" xfId="25799" xr:uid="{00000000-0005-0000-0000-00004B650000}"/>
    <cellStyle name="Normal 9 5 4 2 3" xfId="25800" xr:uid="{00000000-0005-0000-0000-00004C650000}"/>
    <cellStyle name="Normal 9 5 4 3" xfId="25801" xr:uid="{00000000-0005-0000-0000-00004D650000}"/>
    <cellStyle name="Normal 9 5 4 4" xfId="25802" xr:uid="{00000000-0005-0000-0000-00004E650000}"/>
    <cellStyle name="Normal 9 5 5" xfId="25803" xr:uid="{00000000-0005-0000-0000-00004F650000}"/>
    <cellStyle name="Normal 9 5 5 2" xfId="25804" xr:uid="{00000000-0005-0000-0000-000050650000}"/>
    <cellStyle name="Normal 9 5 5 2 2" xfId="25805" xr:uid="{00000000-0005-0000-0000-000051650000}"/>
    <cellStyle name="Normal 9 5 5 2 3" xfId="25806" xr:uid="{00000000-0005-0000-0000-000052650000}"/>
    <cellStyle name="Normal 9 5 5 3" xfId="25807" xr:uid="{00000000-0005-0000-0000-000053650000}"/>
    <cellStyle name="Normal 9 5 5 4" xfId="25808" xr:uid="{00000000-0005-0000-0000-000054650000}"/>
    <cellStyle name="Normal 9 5 6" xfId="25809" xr:uid="{00000000-0005-0000-0000-000055650000}"/>
    <cellStyle name="Normal 9 5 6 2" xfId="25810" xr:uid="{00000000-0005-0000-0000-000056650000}"/>
    <cellStyle name="Normal 9 5 6 2 2" xfId="25811" xr:uid="{00000000-0005-0000-0000-000057650000}"/>
    <cellStyle name="Normal 9 5 6 2 3" xfId="25812" xr:uid="{00000000-0005-0000-0000-000058650000}"/>
    <cellStyle name="Normal 9 5 6 3" xfId="25813" xr:uid="{00000000-0005-0000-0000-000059650000}"/>
    <cellStyle name="Normal 9 5 6 4" xfId="25814" xr:uid="{00000000-0005-0000-0000-00005A650000}"/>
    <cellStyle name="Normal 9 5 7" xfId="25815" xr:uid="{00000000-0005-0000-0000-00005B650000}"/>
    <cellStyle name="Normal 9 5 7 2" xfId="25816" xr:uid="{00000000-0005-0000-0000-00005C650000}"/>
    <cellStyle name="Normal 9 5 7 3" xfId="25817" xr:uid="{00000000-0005-0000-0000-00005D650000}"/>
    <cellStyle name="Normal 9 5 8" xfId="25818" xr:uid="{00000000-0005-0000-0000-00005E650000}"/>
    <cellStyle name="Normal 9 5 9" xfId="25819" xr:uid="{00000000-0005-0000-0000-00005F650000}"/>
    <cellStyle name="Normal 9 6" xfId="25820" xr:uid="{00000000-0005-0000-0000-000060650000}"/>
    <cellStyle name="Normal 9 7" xfId="20" xr:uid="{00000000-0005-0000-0000-000061650000}"/>
    <cellStyle name="Normal 9 8" xfId="45" xr:uid="{00000000-0005-0000-0000-000062650000}"/>
    <cellStyle name="Normal 90" xfId="25821" xr:uid="{00000000-0005-0000-0000-000063650000}"/>
    <cellStyle name="Normal 91" xfId="25822" xr:uid="{00000000-0005-0000-0000-000064650000}"/>
    <cellStyle name="Normal 92" xfId="25823" xr:uid="{00000000-0005-0000-0000-000065650000}"/>
    <cellStyle name="Normal 93" xfId="25824" xr:uid="{00000000-0005-0000-0000-000066650000}"/>
    <cellStyle name="Normal 94" xfId="25825" xr:uid="{00000000-0005-0000-0000-000067650000}"/>
    <cellStyle name="Normal 95" xfId="25826" xr:uid="{00000000-0005-0000-0000-000068650000}"/>
    <cellStyle name="Normal 96" xfId="25827" xr:uid="{00000000-0005-0000-0000-000069650000}"/>
    <cellStyle name="Normal 97" xfId="25828" xr:uid="{00000000-0005-0000-0000-00006A650000}"/>
    <cellStyle name="Normal 98" xfId="25829" xr:uid="{00000000-0005-0000-0000-00006B650000}"/>
    <cellStyle name="Normal 99" xfId="25830" xr:uid="{00000000-0005-0000-0000-00006C650000}"/>
    <cellStyle name="Normal_13.10.06 PATO RENOVAÇÃO BR-235-SE PD-21.004-04" xfId="44079" xr:uid="{E7B3C609-D940-4960-81D6-A9B54ED98DB5}"/>
    <cellStyle name="Normal_5ª Altproj-Boa Viagem" xfId="44078" xr:uid="{ED7D330E-0D53-4039-9A9A-F032F1C05E25}"/>
    <cellStyle name="Normal_Pato" xfId="44077" xr:uid="{8D8E1C9E-41C3-4047-B941-8DC54613E606}"/>
    <cellStyle name="Nota" xfId="44046" builtinId="10" customBuiltin="1"/>
    <cellStyle name="Nota 2" xfId="25831" xr:uid="{00000000-0005-0000-0000-00006E650000}"/>
    <cellStyle name="Nota 2 10" xfId="25832" xr:uid="{00000000-0005-0000-0000-00006F650000}"/>
    <cellStyle name="Nota 2 10 2" xfId="25833" xr:uid="{00000000-0005-0000-0000-000070650000}"/>
    <cellStyle name="Nota 2 10 3" xfId="25834" xr:uid="{00000000-0005-0000-0000-000071650000}"/>
    <cellStyle name="Nota 2 10 4" xfId="25835" xr:uid="{00000000-0005-0000-0000-000072650000}"/>
    <cellStyle name="Nota 2 10 5" xfId="25836" xr:uid="{00000000-0005-0000-0000-000073650000}"/>
    <cellStyle name="Nota 2 2" xfId="25837" xr:uid="{00000000-0005-0000-0000-000074650000}"/>
    <cellStyle name="Nota 2 2 2" xfId="25838" xr:uid="{00000000-0005-0000-0000-000075650000}"/>
    <cellStyle name="Nota 2 2 2 2" xfId="25839" xr:uid="{00000000-0005-0000-0000-000076650000}"/>
    <cellStyle name="Nota 2 2 2 2 2" xfId="25840" xr:uid="{00000000-0005-0000-0000-000077650000}"/>
    <cellStyle name="Nota 2 2 2 2 2 2" xfId="25841" xr:uid="{00000000-0005-0000-0000-000078650000}"/>
    <cellStyle name="Nota 2 2 2 2 2 2 2" xfId="25842" xr:uid="{00000000-0005-0000-0000-000079650000}"/>
    <cellStyle name="Nota 2 2 2 2 2 2 3" xfId="25843" xr:uid="{00000000-0005-0000-0000-00007A650000}"/>
    <cellStyle name="Nota 2 2 2 2 2 2 4" xfId="25844" xr:uid="{00000000-0005-0000-0000-00007B650000}"/>
    <cellStyle name="Nota 2 2 2 2 2 3" xfId="25845" xr:uid="{00000000-0005-0000-0000-00007C650000}"/>
    <cellStyle name="Nota 2 2 2 2 2 3 2" xfId="25846" xr:uid="{00000000-0005-0000-0000-00007D650000}"/>
    <cellStyle name="Nota 2 2 2 2 2 3 3" xfId="25847" xr:uid="{00000000-0005-0000-0000-00007E650000}"/>
    <cellStyle name="Nota 2 2 2 2 2 3 4" xfId="25848" xr:uid="{00000000-0005-0000-0000-00007F650000}"/>
    <cellStyle name="Nota 2 2 2 2 2 3 5" xfId="25849" xr:uid="{00000000-0005-0000-0000-000080650000}"/>
    <cellStyle name="Nota 2 2 2 2 2 3 6" xfId="25850" xr:uid="{00000000-0005-0000-0000-000081650000}"/>
    <cellStyle name="Nota 2 2 2 2 2 4" xfId="25851" xr:uid="{00000000-0005-0000-0000-000082650000}"/>
    <cellStyle name="Nota 2 2 2 2 3" xfId="25852" xr:uid="{00000000-0005-0000-0000-000083650000}"/>
    <cellStyle name="Nota 2 2 2 2 3 2" xfId="25853" xr:uid="{00000000-0005-0000-0000-000084650000}"/>
    <cellStyle name="Nota 2 2 2 2 3 3" xfId="25854" xr:uid="{00000000-0005-0000-0000-000085650000}"/>
    <cellStyle name="Nota 2 2 2 2 3 4" xfId="25855" xr:uid="{00000000-0005-0000-0000-000086650000}"/>
    <cellStyle name="Nota 2 2 2 2 3 5" xfId="25856" xr:uid="{00000000-0005-0000-0000-000087650000}"/>
    <cellStyle name="Nota 2 2 2 2 3 6" xfId="25857" xr:uid="{00000000-0005-0000-0000-000088650000}"/>
    <cellStyle name="Nota 2 2 2 3" xfId="25858" xr:uid="{00000000-0005-0000-0000-000089650000}"/>
    <cellStyle name="Nota 2 2 2 3 2" xfId="25859" xr:uid="{00000000-0005-0000-0000-00008A650000}"/>
    <cellStyle name="Nota 2 2 2 3 2 2" xfId="25860" xr:uid="{00000000-0005-0000-0000-00008B650000}"/>
    <cellStyle name="Nota 2 2 2 3 2 3" xfId="25861" xr:uid="{00000000-0005-0000-0000-00008C650000}"/>
    <cellStyle name="Nota 2 2 2 3 2 4" xfId="25862" xr:uid="{00000000-0005-0000-0000-00008D650000}"/>
    <cellStyle name="Nota 2 2 2 3 3" xfId="25863" xr:uid="{00000000-0005-0000-0000-00008E650000}"/>
    <cellStyle name="Nota 2 2 2 3 3 2" xfId="25864" xr:uid="{00000000-0005-0000-0000-00008F650000}"/>
    <cellStyle name="Nota 2 2 2 3 3 3" xfId="25865" xr:uid="{00000000-0005-0000-0000-000090650000}"/>
    <cellStyle name="Nota 2 2 2 3 3 4" xfId="25866" xr:uid="{00000000-0005-0000-0000-000091650000}"/>
    <cellStyle name="Nota 2 2 2 3 3 5" xfId="25867" xr:uid="{00000000-0005-0000-0000-000092650000}"/>
    <cellStyle name="Nota 2 2 2 3 3 6" xfId="25868" xr:uid="{00000000-0005-0000-0000-000093650000}"/>
    <cellStyle name="Nota 2 2 2 3 4" xfId="25869" xr:uid="{00000000-0005-0000-0000-000094650000}"/>
    <cellStyle name="Nota 2 2 2 4" xfId="25870" xr:uid="{00000000-0005-0000-0000-000095650000}"/>
    <cellStyle name="Nota 2 2 2 4 2" xfId="25871" xr:uid="{00000000-0005-0000-0000-000096650000}"/>
    <cellStyle name="Nota 2 2 2 4 2 2" xfId="25872" xr:uid="{00000000-0005-0000-0000-000097650000}"/>
    <cellStyle name="Nota 2 2 2 4 2 3" xfId="25873" xr:uid="{00000000-0005-0000-0000-000098650000}"/>
    <cellStyle name="Nota 2 2 2 4 2 4" xfId="25874" xr:uid="{00000000-0005-0000-0000-000099650000}"/>
    <cellStyle name="Nota 2 2 2 4 3" xfId="25875" xr:uid="{00000000-0005-0000-0000-00009A650000}"/>
    <cellStyle name="Nota 2 2 2 4 4" xfId="25876" xr:uid="{00000000-0005-0000-0000-00009B650000}"/>
    <cellStyle name="Nota 2 2 2 4 5" xfId="25877" xr:uid="{00000000-0005-0000-0000-00009C650000}"/>
    <cellStyle name="Nota 2 2 2 4 6" xfId="25878" xr:uid="{00000000-0005-0000-0000-00009D650000}"/>
    <cellStyle name="Nota 2 2 2 4 7" xfId="25879" xr:uid="{00000000-0005-0000-0000-00009E650000}"/>
    <cellStyle name="Nota 2 2 2 4 8" xfId="25880" xr:uid="{00000000-0005-0000-0000-00009F650000}"/>
    <cellStyle name="Nota 2 2 3" xfId="25881" xr:uid="{00000000-0005-0000-0000-0000A0650000}"/>
    <cellStyle name="Nota 2 2 3 2" xfId="25882" xr:uid="{00000000-0005-0000-0000-0000A1650000}"/>
    <cellStyle name="Nota 2 2 3 2 2" xfId="25883" xr:uid="{00000000-0005-0000-0000-0000A2650000}"/>
    <cellStyle name="Nota 2 2 3 2 2 2" xfId="25884" xr:uid="{00000000-0005-0000-0000-0000A3650000}"/>
    <cellStyle name="Nota 2 2 3 2 2 3" xfId="25885" xr:uid="{00000000-0005-0000-0000-0000A4650000}"/>
    <cellStyle name="Nota 2 2 3 2 2 4" xfId="25886" xr:uid="{00000000-0005-0000-0000-0000A5650000}"/>
    <cellStyle name="Nota 2 2 3 2 3" xfId="25887" xr:uid="{00000000-0005-0000-0000-0000A6650000}"/>
    <cellStyle name="Nota 2 2 3 2 3 2" xfId="25888" xr:uid="{00000000-0005-0000-0000-0000A7650000}"/>
    <cellStyle name="Nota 2 2 3 2 3 3" xfId="25889" xr:uid="{00000000-0005-0000-0000-0000A8650000}"/>
    <cellStyle name="Nota 2 2 3 2 3 4" xfId="25890" xr:uid="{00000000-0005-0000-0000-0000A9650000}"/>
    <cellStyle name="Nota 2 2 3 2 3 5" xfId="25891" xr:uid="{00000000-0005-0000-0000-0000AA650000}"/>
    <cellStyle name="Nota 2 2 3 2 3 6" xfId="25892" xr:uid="{00000000-0005-0000-0000-0000AB650000}"/>
    <cellStyle name="Nota 2 2 3 2 4" xfId="25893" xr:uid="{00000000-0005-0000-0000-0000AC650000}"/>
    <cellStyle name="Nota 2 2 3 3" xfId="25894" xr:uid="{00000000-0005-0000-0000-0000AD650000}"/>
    <cellStyle name="Nota 2 2 3 3 2" xfId="25895" xr:uid="{00000000-0005-0000-0000-0000AE650000}"/>
    <cellStyle name="Nota 2 2 3 3 2 2" xfId="25896" xr:uid="{00000000-0005-0000-0000-0000AF650000}"/>
    <cellStyle name="Nota 2 2 3 3 2 3" xfId="25897" xr:uid="{00000000-0005-0000-0000-0000B0650000}"/>
    <cellStyle name="Nota 2 2 3 3 2 4" xfId="25898" xr:uid="{00000000-0005-0000-0000-0000B1650000}"/>
    <cellStyle name="Nota 2 2 3 3 3" xfId="25899" xr:uid="{00000000-0005-0000-0000-0000B2650000}"/>
    <cellStyle name="Nota 2 2 3 3 4" xfId="25900" xr:uid="{00000000-0005-0000-0000-0000B3650000}"/>
    <cellStyle name="Nota 2 2 3 3 5" xfId="25901" xr:uid="{00000000-0005-0000-0000-0000B4650000}"/>
    <cellStyle name="Nota 2 2 3 3 6" xfId="25902" xr:uid="{00000000-0005-0000-0000-0000B5650000}"/>
    <cellStyle name="Nota 2 2 3 3 7" xfId="25903" xr:uid="{00000000-0005-0000-0000-0000B6650000}"/>
    <cellStyle name="Nota 2 2 3 3 8" xfId="25904" xr:uid="{00000000-0005-0000-0000-0000B7650000}"/>
    <cellStyle name="Nota 2 2 4" xfId="25905" xr:uid="{00000000-0005-0000-0000-0000B8650000}"/>
    <cellStyle name="Nota 2 2 4 2" xfId="25906" xr:uid="{00000000-0005-0000-0000-0000B9650000}"/>
    <cellStyle name="Nota 2 2 4 3" xfId="25907" xr:uid="{00000000-0005-0000-0000-0000BA650000}"/>
    <cellStyle name="Nota 2 2 4 4" xfId="25908" xr:uid="{00000000-0005-0000-0000-0000BB650000}"/>
    <cellStyle name="Nota 2 2 4 5" xfId="25909" xr:uid="{00000000-0005-0000-0000-0000BC650000}"/>
    <cellStyle name="Nota 2 2 5" xfId="25910" xr:uid="{00000000-0005-0000-0000-0000BD650000}"/>
    <cellStyle name="Nota 2 2 5 2" xfId="25911" xr:uid="{00000000-0005-0000-0000-0000BE650000}"/>
    <cellStyle name="Nota 2 2 5 3" xfId="25912" xr:uid="{00000000-0005-0000-0000-0000BF650000}"/>
    <cellStyle name="Nota 2 2 5 4" xfId="25913" xr:uid="{00000000-0005-0000-0000-0000C0650000}"/>
    <cellStyle name="Nota 2 2 5 5" xfId="25914" xr:uid="{00000000-0005-0000-0000-0000C1650000}"/>
    <cellStyle name="Nota 2 3" xfId="25915" xr:uid="{00000000-0005-0000-0000-0000C2650000}"/>
    <cellStyle name="Nota 2 3 2" xfId="25916" xr:uid="{00000000-0005-0000-0000-0000C3650000}"/>
    <cellStyle name="Nota 2 3 2 2" xfId="25917" xr:uid="{00000000-0005-0000-0000-0000C4650000}"/>
    <cellStyle name="Nota 2 3 2 2 2" xfId="25918" xr:uid="{00000000-0005-0000-0000-0000C5650000}"/>
    <cellStyle name="Nota 2 3 2 2 2 2" xfId="25919" xr:uid="{00000000-0005-0000-0000-0000C6650000}"/>
    <cellStyle name="Nota 2 3 2 2 2 2 2" xfId="25920" xr:uid="{00000000-0005-0000-0000-0000C7650000}"/>
    <cellStyle name="Nota 2 3 2 2 2 2 3" xfId="25921" xr:uid="{00000000-0005-0000-0000-0000C8650000}"/>
    <cellStyle name="Nota 2 3 2 2 2 2 4" xfId="25922" xr:uid="{00000000-0005-0000-0000-0000C9650000}"/>
    <cellStyle name="Nota 2 3 2 2 2 3" xfId="25923" xr:uid="{00000000-0005-0000-0000-0000CA650000}"/>
    <cellStyle name="Nota 2 3 2 2 2 3 2" xfId="25924" xr:uid="{00000000-0005-0000-0000-0000CB650000}"/>
    <cellStyle name="Nota 2 3 2 2 2 3 3" xfId="25925" xr:uid="{00000000-0005-0000-0000-0000CC650000}"/>
    <cellStyle name="Nota 2 3 2 2 2 3 4" xfId="25926" xr:uid="{00000000-0005-0000-0000-0000CD650000}"/>
    <cellStyle name="Nota 2 3 2 2 2 3 5" xfId="25927" xr:uid="{00000000-0005-0000-0000-0000CE650000}"/>
    <cellStyle name="Nota 2 3 2 2 2 3 6" xfId="25928" xr:uid="{00000000-0005-0000-0000-0000CF650000}"/>
    <cellStyle name="Nota 2 3 2 2 2 4" xfId="25929" xr:uid="{00000000-0005-0000-0000-0000D0650000}"/>
    <cellStyle name="Nota 2 3 2 2 3" xfId="25930" xr:uid="{00000000-0005-0000-0000-0000D1650000}"/>
    <cellStyle name="Nota 2 3 2 2 3 2" xfId="25931" xr:uid="{00000000-0005-0000-0000-0000D2650000}"/>
    <cellStyle name="Nota 2 3 2 2 3 3" xfId="25932" xr:uid="{00000000-0005-0000-0000-0000D3650000}"/>
    <cellStyle name="Nota 2 3 2 2 3 4" xfId="25933" xr:uid="{00000000-0005-0000-0000-0000D4650000}"/>
    <cellStyle name="Nota 2 3 2 2 3 5" xfId="25934" xr:uid="{00000000-0005-0000-0000-0000D5650000}"/>
    <cellStyle name="Nota 2 3 2 2 3 6" xfId="25935" xr:uid="{00000000-0005-0000-0000-0000D6650000}"/>
    <cellStyle name="Nota 2 3 2 3" xfId="25936" xr:uid="{00000000-0005-0000-0000-0000D7650000}"/>
    <cellStyle name="Nota 2 3 2 3 2" xfId="25937" xr:uid="{00000000-0005-0000-0000-0000D8650000}"/>
    <cellStyle name="Nota 2 3 2 3 2 2" xfId="25938" xr:uid="{00000000-0005-0000-0000-0000D9650000}"/>
    <cellStyle name="Nota 2 3 2 3 2 3" xfId="25939" xr:uid="{00000000-0005-0000-0000-0000DA650000}"/>
    <cellStyle name="Nota 2 3 2 3 2 4" xfId="25940" xr:uid="{00000000-0005-0000-0000-0000DB650000}"/>
    <cellStyle name="Nota 2 3 2 3 3" xfId="25941" xr:uid="{00000000-0005-0000-0000-0000DC650000}"/>
    <cellStyle name="Nota 2 3 2 3 3 2" xfId="25942" xr:uid="{00000000-0005-0000-0000-0000DD650000}"/>
    <cellStyle name="Nota 2 3 2 3 3 3" xfId="25943" xr:uid="{00000000-0005-0000-0000-0000DE650000}"/>
    <cellStyle name="Nota 2 3 2 3 3 4" xfId="25944" xr:uid="{00000000-0005-0000-0000-0000DF650000}"/>
    <cellStyle name="Nota 2 3 2 3 3 5" xfId="25945" xr:uid="{00000000-0005-0000-0000-0000E0650000}"/>
    <cellStyle name="Nota 2 3 2 3 3 6" xfId="25946" xr:uid="{00000000-0005-0000-0000-0000E1650000}"/>
    <cellStyle name="Nota 2 3 2 3 4" xfId="25947" xr:uid="{00000000-0005-0000-0000-0000E2650000}"/>
    <cellStyle name="Nota 2 3 2 4" xfId="25948" xr:uid="{00000000-0005-0000-0000-0000E3650000}"/>
    <cellStyle name="Nota 2 3 2 4 2" xfId="25949" xr:uid="{00000000-0005-0000-0000-0000E4650000}"/>
    <cellStyle name="Nota 2 3 2 4 2 2" xfId="25950" xr:uid="{00000000-0005-0000-0000-0000E5650000}"/>
    <cellStyle name="Nota 2 3 2 4 2 3" xfId="25951" xr:uid="{00000000-0005-0000-0000-0000E6650000}"/>
    <cellStyle name="Nota 2 3 2 4 2 4" xfId="25952" xr:uid="{00000000-0005-0000-0000-0000E7650000}"/>
    <cellStyle name="Nota 2 3 2 4 3" xfId="25953" xr:uid="{00000000-0005-0000-0000-0000E8650000}"/>
    <cellStyle name="Nota 2 3 2 4 4" xfId="25954" xr:uid="{00000000-0005-0000-0000-0000E9650000}"/>
    <cellStyle name="Nota 2 3 2 4 5" xfId="25955" xr:uid="{00000000-0005-0000-0000-0000EA650000}"/>
    <cellStyle name="Nota 2 3 2 4 6" xfId="25956" xr:uid="{00000000-0005-0000-0000-0000EB650000}"/>
    <cellStyle name="Nota 2 3 2 4 7" xfId="25957" xr:uid="{00000000-0005-0000-0000-0000EC650000}"/>
    <cellStyle name="Nota 2 3 2 4 8" xfId="25958" xr:uid="{00000000-0005-0000-0000-0000ED650000}"/>
    <cellStyle name="Nota 2 3 3" xfId="25959" xr:uid="{00000000-0005-0000-0000-0000EE650000}"/>
    <cellStyle name="Nota 2 3 3 2" xfId="25960" xr:uid="{00000000-0005-0000-0000-0000EF650000}"/>
    <cellStyle name="Nota 2 3 3 2 2" xfId="25961" xr:uid="{00000000-0005-0000-0000-0000F0650000}"/>
    <cellStyle name="Nota 2 3 3 2 2 2" xfId="25962" xr:uid="{00000000-0005-0000-0000-0000F1650000}"/>
    <cellStyle name="Nota 2 3 3 2 2 3" xfId="25963" xr:uid="{00000000-0005-0000-0000-0000F2650000}"/>
    <cellStyle name="Nota 2 3 3 2 2 4" xfId="25964" xr:uid="{00000000-0005-0000-0000-0000F3650000}"/>
    <cellStyle name="Nota 2 3 3 2 3" xfId="25965" xr:uid="{00000000-0005-0000-0000-0000F4650000}"/>
    <cellStyle name="Nota 2 3 3 2 3 2" xfId="25966" xr:uid="{00000000-0005-0000-0000-0000F5650000}"/>
    <cellStyle name="Nota 2 3 3 2 3 3" xfId="25967" xr:uid="{00000000-0005-0000-0000-0000F6650000}"/>
    <cellStyle name="Nota 2 3 3 2 3 4" xfId="25968" xr:uid="{00000000-0005-0000-0000-0000F7650000}"/>
    <cellStyle name="Nota 2 3 3 2 3 5" xfId="25969" xr:uid="{00000000-0005-0000-0000-0000F8650000}"/>
    <cellStyle name="Nota 2 3 3 2 3 6" xfId="25970" xr:uid="{00000000-0005-0000-0000-0000F9650000}"/>
    <cellStyle name="Nota 2 3 3 2 4" xfId="25971" xr:uid="{00000000-0005-0000-0000-0000FA650000}"/>
    <cellStyle name="Nota 2 3 3 3" xfId="25972" xr:uid="{00000000-0005-0000-0000-0000FB650000}"/>
    <cellStyle name="Nota 2 3 3 3 2" xfId="25973" xr:uid="{00000000-0005-0000-0000-0000FC650000}"/>
    <cellStyle name="Nota 2 3 3 3 2 2" xfId="25974" xr:uid="{00000000-0005-0000-0000-0000FD650000}"/>
    <cellStyle name="Nota 2 3 3 3 2 3" xfId="25975" xr:uid="{00000000-0005-0000-0000-0000FE650000}"/>
    <cellStyle name="Nota 2 3 3 3 2 4" xfId="25976" xr:uid="{00000000-0005-0000-0000-0000FF650000}"/>
    <cellStyle name="Nota 2 3 3 3 3" xfId="25977" xr:uid="{00000000-0005-0000-0000-000000660000}"/>
    <cellStyle name="Nota 2 3 3 3 4" xfId="25978" xr:uid="{00000000-0005-0000-0000-000001660000}"/>
    <cellStyle name="Nota 2 3 3 3 5" xfId="25979" xr:uid="{00000000-0005-0000-0000-000002660000}"/>
    <cellStyle name="Nota 2 3 3 3 6" xfId="25980" xr:uid="{00000000-0005-0000-0000-000003660000}"/>
    <cellStyle name="Nota 2 3 3 3 7" xfId="25981" xr:uid="{00000000-0005-0000-0000-000004660000}"/>
    <cellStyle name="Nota 2 3 3 3 8" xfId="25982" xr:uid="{00000000-0005-0000-0000-000005660000}"/>
    <cellStyle name="Nota 2 3 4" xfId="25983" xr:uid="{00000000-0005-0000-0000-000006660000}"/>
    <cellStyle name="Nota 2 3 4 2" xfId="25984" xr:uid="{00000000-0005-0000-0000-000007660000}"/>
    <cellStyle name="Nota 2 3 4 3" xfId="25985" xr:uid="{00000000-0005-0000-0000-000008660000}"/>
    <cellStyle name="Nota 2 3 4 4" xfId="25986" xr:uid="{00000000-0005-0000-0000-000009660000}"/>
    <cellStyle name="Nota 2 3 4 5" xfId="25987" xr:uid="{00000000-0005-0000-0000-00000A660000}"/>
    <cellStyle name="Nota 2 3 5" xfId="25988" xr:uid="{00000000-0005-0000-0000-00000B660000}"/>
    <cellStyle name="Nota 2 3 5 2" xfId="25989" xr:uid="{00000000-0005-0000-0000-00000C660000}"/>
    <cellStyle name="Nota 2 3 5 3" xfId="25990" xr:uid="{00000000-0005-0000-0000-00000D660000}"/>
    <cellStyle name="Nota 2 3 5 4" xfId="25991" xr:uid="{00000000-0005-0000-0000-00000E660000}"/>
    <cellStyle name="Nota 2 3 5 5" xfId="25992" xr:uid="{00000000-0005-0000-0000-00000F660000}"/>
    <cellStyle name="Nota 2 4" xfId="25993" xr:uid="{00000000-0005-0000-0000-000010660000}"/>
    <cellStyle name="Nota 2 4 2" xfId="25994" xr:uid="{00000000-0005-0000-0000-000011660000}"/>
    <cellStyle name="Nota 2 4 2 2" xfId="25995" xr:uid="{00000000-0005-0000-0000-000012660000}"/>
    <cellStyle name="Nota 2 4 2 2 2" xfId="25996" xr:uid="{00000000-0005-0000-0000-000013660000}"/>
    <cellStyle name="Nota 2 4 2 2 2 2" xfId="25997" xr:uid="{00000000-0005-0000-0000-000014660000}"/>
    <cellStyle name="Nota 2 4 2 2 2 3" xfId="25998" xr:uid="{00000000-0005-0000-0000-000015660000}"/>
    <cellStyle name="Nota 2 4 2 2 2 4" xfId="25999" xr:uid="{00000000-0005-0000-0000-000016660000}"/>
    <cellStyle name="Nota 2 4 2 2 3" xfId="26000" xr:uid="{00000000-0005-0000-0000-000017660000}"/>
    <cellStyle name="Nota 2 4 2 2 3 2" xfId="26001" xr:uid="{00000000-0005-0000-0000-000018660000}"/>
    <cellStyle name="Nota 2 4 2 2 3 3" xfId="26002" xr:uid="{00000000-0005-0000-0000-000019660000}"/>
    <cellStyle name="Nota 2 4 2 2 3 4" xfId="26003" xr:uid="{00000000-0005-0000-0000-00001A660000}"/>
    <cellStyle name="Nota 2 4 2 2 3 5" xfId="26004" xr:uid="{00000000-0005-0000-0000-00001B660000}"/>
    <cellStyle name="Nota 2 4 2 2 3 6" xfId="26005" xr:uid="{00000000-0005-0000-0000-00001C660000}"/>
    <cellStyle name="Nota 2 4 2 2 4" xfId="26006" xr:uid="{00000000-0005-0000-0000-00001D660000}"/>
    <cellStyle name="Nota 2 4 2 3" xfId="26007" xr:uid="{00000000-0005-0000-0000-00001E660000}"/>
    <cellStyle name="Nota 2 4 2 3 2" xfId="26008" xr:uid="{00000000-0005-0000-0000-00001F660000}"/>
    <cellStyle name="Nota 2 4 2 3 2 2" xfId="26009" xr:uid="{00000000-0005-0000-0000-000020660000}"/>
    <cellStyle name="Nota 2 4 2 3 2 3" xfId="26010" xr:uid="{00000000-0005-0000-0000-000021660000}"/>
    <cellStyle name="Nota 2 4 2 3 2 4" xfId="26011" xr:uid="{00000000-0005-0000-0000-000022660000}"/>
    <cellStyle name="Nota 2 4 2 3 3" xfId="26012" xr:uid="{00000000-0005-0000-0000-000023660000}"/>
    <cellStyle name="Nota 2 4 2 3 4" xfId="26013" xr:uid="{00000000-0005-0000-0000-000024660000}"/>
    <cellStyle name="Nota 2 4 2 3 5" xfId="26014" xr:uid="{00000000-0005-0000-0000-000025660000}"/>
    <cellStyle name="Nota 2 4 2 3 6" xfId="26015" xr:uid="{00000000-0005-0000-0000-000026660000}"/>
    <cellStyle name="Nota 2 4 2 3 7" xfId="26016" xr:uid="{00000000-0005-0000-0000-000027660000}"/>
    <cellStyle name="Nota 2 4 2 3 8" xfId="26017" xr:uid="{00000000-0005-0000-0000-000028660000}"/>
    <cellStyle name="Nota 2 4 3" xfId="26018" xr:uid="{00000000-0005-0000-0000-000029660000}"/>
    <cellStyle name="Nota 2 4 3 2" xfId="26019" xr:uid="{00000000-0005-0000-0000-00002A660000}"/>
    <cellStyle name="Nota 2 4 3 2 2" xfId="26020" xr:uid="{00000000-0005-0000-0000-00002B660000}"/>
    <cellStyle name="Nota 2 4 3 2 2 2" xfId="26021" xr:uid="{00000000-0005-0000-0000-00002C660000}"/>
    <cellStyle name="Nota 2 4 3 2 2 3" xfId="26022" xr:uid="{00000000-0005-0000-0000-00002D660000}"/>
    <cellStyle name="Nota 2 4 3 2 2 4" xfId="26023" xr:uid="{00000000-0005-0000-0000-00002E660000}"/>
    <cellStyle name="Nota 2 4 3 2 3" xfId="26024" xr:uid="{00000000-0005-0000-0000-00002F660000}"/>
    <cellStyle name="Nota 2 4 3 2 3 2" xfId="26025" xr:uid="{00000000-0005-0000-0000-000030660000}"/>
    <cellStyle name="Nota 2 4 3 2 3 3" xfId="26026" xr:uid="{00000000-0005-0000-0000-000031660000}"/>
    <cellStyle name="Nota 2 4 3 2 3 4" xfId="26027" xr:uid="{00000000-0005-0000-0000-000032660000}"/>
    <cellStyle name="Nota 2 4 3 2 3 5" xfId="26028" xr:uid="{00000000-0005-0000-0000-000033660000}"/>
    <cellStyle name="Nota 2 4 3 2 3 6" xfId="26029" xr:uid="{00000000-0005-0000-0000-000034660000}"/>
    <cellStyle name="Nota 2 4 3 2 4" xfId="26030" xr:uid="{00000000-0005-0000-0000-000035660000}"/>
    <cellStyle name="Nota 2 4 3 3" xfId="26031" xr:uid="{00000000-0005-0000-0000-000036660000}"/>
    <cellStyle name="Nota 2 4 3 3 2" xfId="26032" xr:uid="{00000000-0005-0000-0000-000037660000}"/>
    <cellStyle name="Nota 2 4 3 3 2 2" xfId="26033" xr:uid="{00000000-0005-0000-0000-000038660000}"/>
    <cellStyle name="Nota 2 4 3 3 2 3" xfId="26034" xr:uid="{00000000-0005-0000-0000-000039660000}"/>
    <cellStyle name="Nota 2 4 3 3 2 4" xfId="26035" xr:uid="{00000000-0005-0000-0000-00003A660000}"/>
    <cellStyle name="Nota 2 4 3 3 3" xfId="26036" xr:uid="{00000000-0005-0000-0000-00003B660000}"/>
    <cellStyle name="Nota 2 4 3 3 4" xfId="26037" xr:uid="{00000000-0005-0000-0000-00003C660000}"/>
    <cellStyle name="Nota 2 4 3 3 5" xfId="26038" xr:uid="{00000000-0005-0000-0000-00003D660000}"/>
    <cellStyle name="Nota 2 4 3 3 6" xfId="26039" xr:uid="{00000000-0005-0000-0000-00003E660000}"/>
    <cellStyle name="Nota 2 4 3 3 7" xfId="26040" xr:uid="{00000000-0005-0000-0000-00003F660000}"/>
    <cellStyle name="Nota 2 4 3 3 8" xfId="26041" xr:uid="{00000000-0005-0000-0000-000040660000}"/>
    <cellStyle name="Nota 2 4 4" xfId="26042" xr:uid="{00000000-0005-0000-0000-000041660000}"/>
    <cellStyle name="Nota 2 4 4 2" xfId="26043" xr:uid="{00000000-0005-0000-0000-000042660000}"/>
    <cellStyle name="Nota 2 4 4 3" xfId="26044" xr:uid="{00000000-0005-0000-0000-000043660000}"/>
    <cellStyle name="Nota 2 4 4 4" xfId="26045" xr:uid="{00000000-0005-0000-0000-000044660000}"/>
    <cellStyle name="Nota 2 4 4 5" xfId="26046" xr:uid="{00000000-0005-0000-0000-000045660000}"/>
    <cellStyle name="Nota 2 5" xfId="26047" xr:uid="{00000000-0005-0000-0000-000046660000}"/>
    <cellStyle name="Nota 2 5 2" xfId="26048" xr:uid="{00000000-0005-0000-0000-000047660000}"/>
    <cellStyle name="Nota 2 5 2 2" xfId="26049" xr:uid="{00000000-0005-0000-0000-000048660000}"/>
    <cellStyle name="Nota 2 5 2 2 2" xfId="26050" xr:uid="{00000000-0005-0000-0000-000049660000}"/>
    <cellStyle name="Nota 2 5 2 2 2 2" xfId="26051" xr:uid="{00000000-0005-0000-0000-00004A660000}"/>
    <cellStyle name="Nota 2 5 2 2 2 3" xfId="26052" xr:uid="{00000000-0005-0000-0000-00004B660000}"/>
    <cellStyle name="Nota 2 5 2 2 2 4" xfId="26053" xr:uid="{00000000-0005-0000-0000-00004C660000}"/>
    <cellStyle name="Nota 2 5 2 2 3" xfId="26054" xr:uid="{00000000-0005-0000-0000-00004D660000}"/>
    <cellStyle name="Nota 2 5 2 2 3 2" xfId="26055" xr:uid="{00000000-0005-0000-0000-00004E660000}"/>
    <cellStyle name="Nota 2 5 2 2 3 3" xfId="26056" xr:uid="{00000000-0005-0000-0000-00004F660000}"/>
    <cellStyle name="Nota 2 5 2 2 3 4" xfId="26057" xr:uid="{00000000-0005-0000-0000-000050660000}"/>
    <cellStyle name="Nota 2 5 2 2 3 5" xfId="26058" xr:uid="{00000000-0005-0000-0000-000051660000}"/>
    <cellStyle name="Nota 2 5 2 2 3 6" xfId="26059" xr:uid="{00000000-0005-0000-0000-000052660000}"/>
    <cellStyle name="Nota 2 5 2 2 4" xfId="26060" xr:uid="{00000000-0005-0000-0000-000053660000}"/>
    <cellStyle name="Nota 2 5 2 3" xfId="26061" xr:uid="{00000000-0005-0000-0000-000054660000}"/>
    <cellStyle name="Nota 2 5 2 3 2" xfId="26062" xr:uid="{00000000-0005-0000-0000-000055660000}"/>
    <cellStyle name="Nota 2 5 2 3 3" xfId="26063" xr:uid="{00000000-0005-0000-0000-000056660000}"/>
    <cellStyle name="Nota 2 5 2 3 4" xfId="26064" xr:uid="{00000000-0005-0000-0000-000057660000}"/>
    <cellStyle name="Nota 2 5 2 3 5" xfId="26065" xr:uid="{00000000-0005-0000-0000-000058660000}"/>
    <cellStyle name="Nota 2 5 2 3 6" xfId="26066" xr:uid="{00000000-0005-0000-0000-000059660000}"/>
    <cellStyle name="Nota 2 5 3" xfId="26067" xr:uid="{00000000-0005-0000-0000-00005A660000}"/>
    <cellStyle name="Nota 2 5 3 2" xfId="26068" xr:uid="{00000000-0005-0000-0000-00005B660000}"/>
    <cellStyle name="Nota 2 5 3 2 2" xfId="26069" xr:uid="{00000000-0005-0000-0000-00005C660000}"/>
    <cellStyle name="Nota 2 5 3 2 3" xfId="26070" xr:uid="{00000000-0005-0000-0000-00005D660000}"/>
    <cellStyle name="Nota 2 5 3 2 4" xfId="26071" xr:uid="{00000000-0005-0000-0000-00005E660000}"/>
    <cellStyle name="Nota 2 5 3 3" xfId="26072" xr:uid="{00000000-0005-0000-0000-00005F660000}"/>
    <cellStyle name="Nota 2 5 3 3 2" xfId="26073" xr:uid="{00000000-0005-0000-0000-000060660000}"/>
    <cellStyle name="Nota 2 5 3 3 3" xfId="26074" xr:uid="{00000000-0005-0000-0000-000061660000}"/>
    <cellStyle name="Nota 2 5 3 3 4" xfId="26075" xr:uid="{00000000-0005-0000-0000-000062660000}"/>
    <cellStyle name="Nota 2 5 3 3 5" xfId="26076" xr:uid="{00000000-0005-0000-0000-000063660000}"/>
    <cellStyle name="Nota 2 5 3 3 6" xfId="26077" xr:uid="{00000000-0005-0000-0000-000064660000}"/>
    <cellStyle name="Nota 2 5 3 4" xfId="26078" xr:uid="{00000000-0005-0000-0000-000065660000}"/>
    <cellStyle name="Nota 2 5 4" xfId="26079" xr:uid="{00000000-0005-0000-0000-000066660000}"/>
    <cellStyle name="Nota 2 5 4 2" xfId="26080" xr:uid="{00000000-0005-0000-0000-000067660000}"/>
    <cellStyle name="Nota 2 5 4 2 2" xfId="26081" xr:uid="{00000000-0005-0000-0000-000068660000}"/>
    <cellStyle name="Nota 2 5 4 2 3" xfId="26082" xr:uid="{00000000-0005-0000-0000-000069660000}"/>
    <cellStyle name="Nota 2 5 4 2 4" xfId="26083" xr:uid="{00000000-0005-0000-0000-00006A660000}"/>
    <cellStyle name="Nota 2 5 4 3" xfId="26084" xr:uid="{00000000-0005-0000-0000-00006B660000}"/>
    <cellStyle name="Nota 2 5 4 4" xfId="26085" xr:uid="{00000000-0005-0000-0000-00006C660000}"/>
    <cellStyle name="Nota 2 5 4 5" xfId="26086" xr:uid="{00000000-0005-0000-0000-00006D660000}"/>
    <cellStyle name="Nota 2 5 4 6" xfId="26087" xr:uid="{00000000-0005-0000-0000-00006E660000}"/>
    <cellStyle name="Nota 2 5 4 7" xfId="26088" xr:uid="{00000000-0005-0000-0000-00006F660000}"/>
    <cellStyle name="Nota 2 5 4 8" xfId="26089" xr:uid="{00000000-0005-0000-0000-000070660000}"/>
    <cellStyle name="Nota 2 6" xfId="26090" xr:uid="{00000000-0005-0000-0000-000071660000}"/>
    <cellStyle name="Nota 2 6 2" xfId="26091" xr:uid="{00000000-0005-0000-0000-000072660000}"/>
    <cellStyle name="Nota 2 6 2 2" xfId="26092" xr:uid="{00000000-0005-0000-0000-000073660000}"/>
    <cellStyle name="Nota 2 6 2 2 2" xfId="26093" xr:uid="{00000000-0005-0000-0000-000074660000}"/>
    <cellStyle name="Nota 2 6 2 2 3" xfId="26094" xr:uid="{00000000-0005-0000-0000-000075660000}"/>
    <cellStyle name="Nota 2 6 2 2 4" xfId="26095" xr:uid="{00000000-0005-0000-0000-000076660000}"/>
    <cellStyle name="Nota 2 6 2 3" xfId="26096" xr:uid="{00000000-0005-0000-0000-000077660000}"/>
    <cellStyle name="Nota 2 6 2 3 2" xfId="26097" xr:uid="{00000000-0005-0000-0000-000078660000}"/>
    <cellStyle name="Nota 2 6 2 3 3" xfId="26098" xr:uid="{00000000-0005-0000-0000-000079660000}"/>
    <cellStyle name="Nota 2 6 2 3 4" xfId="26099" xr:uid="{00000000-0005-0000-0000-00007A660000}"/>
    <cellStyle name="Nota 2 6 2 3 5" xfId="26100" xr:uid="{00000000-0005-0000-0000-00007B660000}"/>
    <cellStyle name="Nota 2 6 2 3 6" xfId="26101" xr:uid="{00000000-0005-0000-0000-00007C660000}"/>
    <cellStyle name="Nota 2 6 2 4" xfId="26102" xr:uid="{00000000-0005-0000-0000-00007D660000}"/>
    <cellStyle name="Nota 2 6 3" xfId="26103" xr:uid="{00000000-0005-0000-0000-00007E660000}"/>
    <cellStyle name="Nota 2 6 3 2" xfId="26104" xr:uid="{00000000-0005-0000-0000-00007F660000}"/>
    <cellStyle name="Nota 2 6 3 2 2" xfId="26105" xr:uid="{00000000-0005-0000-0000-000080660000}"/>
    <cellStyle name="Nota 2 6 3 2 3" xfId="26106" xr:uid="{00000000-0005-0000-0000-000081660000}"/>
    <cellStyle name="Nota 2 6 3 2 4" xfId="26107" xr:uid="{00000000-0005-0000-0000-000082660000}"/>
    <cellStyle name="Nota 2 6 3 3" xfId="26108" xr:uid="{00000000-0005-0000-0000-000083660000}"/>
    <cellStyle name="Nota 2 6 3 4" xfId="26109" xr:uid="{00000000-0005-0000-0000-000084660000}"/>
    <cellStyle name="Nota 2 6 3 5" xfId="26110" xr:uid="{00000000-0005-0000-0000-000085660000}"/>
    <cellStyle name="Nota 2 6 3 6" xfId="26111" xr:uid="{00000000-0005-0000-0000-000086660000}"/>
    <cellStyle name="Nota 2 6 3 7" xfId="26112" xr:uid="{00000000-0005-0000-0000-000087660000}"/>
    <cellStyle name="Nota 2 6 3 8" xfId="26113" xr:uid="{00000000-0005-0000-0000-000088660000}"/>
    <cellStyle name="Nota 2 7" xfId="26114" xr:uid="{00000000-0005-0000-0000-000089660000}"/>
    <cellStyle name="Nota 2 7 2" xfId="26115" xr:uid="{00000000-0005-0000-0000-00008A660000}"/>
    <cellStyle name="Nota 2 7 2 2" xfId="26116" xr:uid="{00000000-0005-0000-0000-00008B660000}"/>
    <cellStyle name="Nota 2 7 2 2 2" xfId="26117" xr:uid="{00000000-0005-0000-0000-00008C660000}"/>
    <cellStyle name="Nota 2 7 2 2 3" xfId="26118" xr:uid="{00000000-0005-0000-0000-00008D660000}"/>
    <cellStyle name="Nota 2 7 2 2 4" xfId="26119" xr:uid="{00000000-0005-0000-0000-00008E660000}"/>
    <cellStyle name="Nota 2 7 2 3" xfId="26120" xr:uid="{00000000-0005-0000-0000-00008F660000}"/>
    <cellStyle name="Nota 2 7 2 3 2" xfId="26121" xr:uid="{00000000-0005-0000-0000-000090660000}"/>
    <cellStyle name="Nota 2 7 2 3 3" xfId="26122" xr:uid="{00000000-0005-0000-0000-000091660000}"/>
    <cellStyle name="Nota 2 7 2 3 4" xfId="26123" xr:uid="{00000000-0005-0000-0000-000092660000}"/>
    <cellStyle name="Nota 2 7 2 3 5" xfId="26124" xr:uid="{00000000-0005-0000-0000-000093660000}"/>
    <cellStyle name="Nota 2 7 2 3 6" xfId="26125" xr:uid="{00000000-0005-0000-0000-000094660000}"/>
    <cellStyle name="Nota 2 7 2 4" xfId="26126" xr:uid="{00000000-0005-0000-0000-000095660000}"/>
    <cellStyle name="Nota 2 7 3" xfId="26127" xr:uid="{00000000-0005-0000-0000-000096660000}"/>
    <cellStyle name="Nota 2 7 3 2" xfId="26128" xr:uid="{00000000-0005-0000-0000-000097660000}"/>
    <cellStyle name="Nota 2 7 3 2 2" xfId="26129" xr:uid="{00000000-0005-0000-0000-000098660000}"/>
    <cellStyle name="Nota 2 7 3 2 3" xfId="26130" xr:uid="{00000000-0005-0000-0000-000099660000}"/>
    <cellStyle name="Nota 2 7 3 2 4" xfId="26131" xr:uid="{00000000-0005-0000-0000-00009A660000}"/>
    <cellStyle name="Nota 2 7 3 3" xfId="26132" xr:uid="{00000000-0005-0000-0000-00009B660000}"/>
    <cellStyle name="Nota 2 7 3 4" xfId="26133" xr:uid="{00000000-0005-0000-0000-00009C660000}"/>
    <cellStyle name="Nota 2 7 3 5" xfId="26134" xr:uid="{00000000-0005-0000-0000-00009D660000}"/>
    <cellStyle name="Nota 2 7 3 6" xfId="26135" xr:uid="{00000000-0005-0000-0000-00009E660000}"/>
    <cellStyle name="Nota 2 7 3 7" xfId="26136" xr:uid="{00000000-0005-0000-0000-00009F660000}"/>
    <cellStyle name="Nota 2 7 3 8" xfId="26137" xr:uid="{00000000-0005-0000-0000-0000A0660000}"/>
    <cellStyle name="Nota 2 8" xfId="26138" xr:uid="{00000000-0005-0000-0000-0000A1660000}"/>
    <cellStyle name="Nota 2 8 2" xfId="26139" xr:uid="{00000000-0005-0000-0000-0000A2660000}"/>
    <cellStyle name="Nota 2 8 2 2" xfId="26140" xr:uid="{00000000-0005-0000-0000-0000A3660000}"/>
    <cellStyle name="Nota 2 8 2 2 2" xfId="26141" xr:uid="{00000000-0005-0000-0000-0000A4660000}"/>
    <cellStyle name="Nota 2 8 2 2 3" xfId="26142" xr:uid="{00000000-0005-0000-0000-0000A5660000}"/>
    <cellStyle name="Nota 2 8 2 2 4" xfId="26143" xr:uid="{00000000-0005-0000-0000-0000A6660000}"/>
    <cellStyle name="Nota 2 8 2 3" xfId="26144" xr:uid="{00000000-0005-0000-0000-0000A7660000}"/>
    <cellStyle name="Nota 2 8 2 3 2" xfId="26145" xr:uid="{00000000-0005-0000-0000-0000A8660000}"/>
    <cellStyle name="Nota 2 8 2 3 3" xfId="26146" xr:uid="{00000000-0005-0000-0000-0000A9660000}"/>
    <cellStyle name="Nota 2 8 2 3 4" xfId="26147" xr:uid="{00000000-0005-0000-0000-0000AA660000}"/>
    <cellStyle name="Nota 2 8 2 3 5" xfId="26148" xr:uid="{00000000-0005-0000-0000-0000AB660000}"/>
    <cellStyle name="Nota 2 8 2 3 6" xfId="26149" xr:uid="{00000000-0005-0000-0000-0000AC660000}"/>
    <cellStyle name="Nota 2 8 2 4" xfId="26150" xr:uid="{00000000-0005-0000-0000-0000AD660000}"/>
    <cellStyle name="Nota 2 8 3" xfId="26151" xr:uid="{00000000-0005-0000-0000-0000AE660000}"/>
    <cellStyle name="Nota 2 8 3 2" xfId="26152" xr:uid="{00000000-0005-0000-0000-0000AF660000}"/>
    <cellStyle name="Nota 2 8 3 2 2" xfId="26153" xr:uid="{00000000-0005-0000-0000-0000B0660000}"/>
    <cellStyle name="Nota 2 8 3 2 3" xfId="26154" xr:uid="{00000000-0005-0000-0000-0000B1660000}"/>
    <cellStyle name="Nota 2 8 3 2 4" xfId="26155" xr:uid="{00000000-0005-0000-0000-0000B2660000}"/>
    <cellStyle name="Nota 2 8 3 3" xfId="26156" xr:uid="{00000000-0005-0000-0000-0000B3660000}"/>
    <cellStyle name="Nota 2 8 3 4" xfId="26157" xr:uid="{00000000-0005-0000-0000-0000B4660000}"/>
    <cellStyle name="Nota 2 8 3 5" xfId="26158" xr:uid="{00000000-0005-0000-0000-0000B5660000}"/>
    <cellStyle name="Nota 2 8 3 6" xfId="26159" xr:uid="{00000000-0005-0000-0000-0000B6660000}"/>
    <cellStyle name="Nota 2 8 3 7" xfId="26160" xr:uid="{00000000-0005-0000-0000-0000B7660000}"/>
    <cellStyle name="Nota 2 8 3 8" xfId="26161" xr:uid="{00000000-0005-0000-0000-0000B8660000}"/>
    <cellStyle name="Nota 2 8 4" xfId="26162" xr:uid="{00000000-0005-0000-0000-0000B9660000}"/>
    <cellStyle name="Nota 2 9" xfId="26163" xr:uid="{00000000-0005-0000-0000-0000BA660000}"/>
    <cellStyle name="Nota 2 9 2" xfId="26164" xr:uid="{00000000-0005-0000-0000-0000BB660000}"/>
    <cellStyle name="Nota 2 9 2 2" xfId="26165" xr:uid="{00000000-0005-0000-0000-0000BC660000}"/>
    <cellStyle name="Nota 2 9 2 2 2" xfId="26166" xr:uid="{00000000-0005-0000-0000-0000BD660000}"/>
    <cellStyle name="Nota 2 9 2 2 3" xfId="26167" xr:uid="{00000000-0005-0000-0000-0000BE660000}"/>
    <cellStyle name="Nota 2 9 2 2 4" xfId="26168" xr:uid="{00000000-0005-0000-0000-0000BF660000}"/>
    <cellStyle name="Nota 2 9 2 3" xfId="26169" xr:uid="{00000000-0005-0000-0000-0000C0660000}"/>
    <cellStyle name="Nota 2 9 2 3 2" xfId="26170" xr:uid="{00000000-0005-0000-0000-0000C1660000}"/>
    <cellStyle name="Nota 2 9 2 3 3" xfId="26171" xr:uid="{00000000-0005-0000-0000-0000C2660000}"/>
    <cellStyle name="Nota 2 9 2 3 4" xfId="26172" xr:uid="{00000000-0005-0000-0000-0000C3660000}"/>
    <cellStyle name="Nota 2 9 2 3 5" xfId="26173" xr:uid="{00000000-0005-0000-0000-0000C4660000}"/>
    <cellStyle name="Nota 2 9 2 3 6" xfId="26174" xr:uid="{00000000-0005-0000-0000-0000C5660000}"/>
    <cellStyle name="Nota 2 9 2 4" xfId="26175" xr:uid="{00000000-0005-0000-0000-0000C6660000}"/>
    <cellStyle name="Nota 2 9 3" xfId="26176" xr:uid="{00000000-0005-0000-0000-0000C7660000}"/>
    <cellStyle name="Nota 2 9 3 2" xfId="26177" xr:uid="{00000000-0005-0000-0000-0000C8660000}"/>
    <cellStyle name="Nota 2 9 3 3" xfId="26178" xr:uid="{00000000-0005-0000-0000-0000C9660000}"/>
    <cellStyle name="Nota 2 9 3 4" xfId="26179" xr:uid="{00000000-0005-0000-0000-0000CA660000}"/>
    <cellStyle name="Nota 2 9 3 5" xfId="26180" xr:uid="{00000000-0005-0000-0000-0000CB660000}"/>
    <cellStyle name="Nota 2 9 3 6" xfId="26181" xr:uid="{00000000-0005-0000-0000-0000CC660000}"/>
    <cellStyle name="Nota 3" xfId="26182" xr:uid="{00000000-0005-0000-0000-0000CD660000}"/>
    <cellStyle name="Nota 3 2" xfId="26183" xr:uid="{00000000-0005-0000-0000-0000CE660000}"/>
    <cellStyle name="Nota 3 2 2" xfId="26184" xr:uid="{00000000-0005-0000-0000-0000CF660000}"/>
    <cellStyle name="Nota 3 2 2 2" xfId="26185" xr:uid="{00000000-0005-0000-0000-0000D0660000}"/>
    <cellStyle name="Nota 3 2 2 2 2" xfId="26186" xr:uid="{00000000-0005-0000-0000-0000D1660000}"/>
    <cellStyle name="Nota 3 2 2 2 2 2" xfId="26187" xr:uid="{00000000-0005-0000-0000-0000D2660000}"/>
    <cellStyle name="Nota 3 2 2 2 2 3" xfId="26188" xr:uid="{00000000-0005-0000-0000-0000D3660000}"/>
    <cellStyle name="Nota 3 2 2 2 2 4" xfId="26189" xr:uid="{00000000-0005-0000-0000-0000D4660000}"/>
    <cellStyle name="Nota 3 2 2 2 3" xfId="26190" xr:uid="{00000000-0005-0000-0000-0000D5660000}"/>
    <cellStyle name="Nota 3 2 2 2 3 2" xfId="26191" xr:uid="{00000000-0005-0000-0000-0000D6660000}"/>
    <cellStyle name="Nota 3 2 2 2 3 3" xfId="26192" xr:uid="{00000000-0005-0000-0000-0000D7660000}"/>
    <cellStyle name="Nota 3 2 2 2 3 4" xfId="26193" xr:uid="{00000000-0005-0000-0000-0000D8660000}"/>
    <cellStyle name="Nota 3 2 2 2 3 5" xfId="26194" xr:uid="{00000000-0005-0000-0000-0000D9660000}"/>
    <cellStyle name="Nota 3 2 2 2 3 6" xfId="26195" xr:uid="{00000000-0005-0000-0000-0000DA660000}"/>
    <cellStyle name="Nota 3 2 2 2 4" xfId="26196" xr:uid="{00000000-0005-0000-0000-0000DB660000}"/>
    <cellStyle name="Nota 3 2 2 3" xfId="26197" xr:uid="{00000000-0005-0000-0000-0000DC660000}"/>
    <cellStyle name="Nota 3 2 2 3 2" xfId="26198" xr:uid="{00000000-0005-0000-0000-0000DD660000}"/>
    <cellStyle name="Nota 3 2 2 3 3" xfId="26199" xr:uid="{00000000-0005-0000-0000-0000DE660000}"/>
    <cellStyle name="Nota 3 2 2 3 4" xfId="26200" xr:uid="{00000000-0005-0000-0000-0000DF660000}"/>
    <cellStyle name="Nota 3 2 2 3 5" xfId="26201" xr:uid="{00000000-0005-0000-0000-0000E0660000}"/>
    <cellStyle name="Nota 3 2 2 3 6" xfId="26202" xr:uid="{00000000-0005-0000-0000-0000E1660000}"/>
    <cellStyle name="Nota 3 2 3" xfId="26203" xr:uid="{00000000-0005-0000-0000-0000E2660000}"/>
    <cellStyle name="Nota 3 2 3 2" xfId="26204" xr:uid="{00000000-0005-0000-0000-0000E3660000}"/>
    <cellStyle name="Nota 3 2 3 2 2" xfId="26205" xr:uid="{00000000-0005-0000-0000-0000E4660000}"/>
    <cellStyle name="Nota 3 2 3 2 3" xfId="26206" xr:uid="{00000000-0005-0000-0000-0000E5660000}"/>
    <cellStyle name="Nota 3 2 3 2 4" xfId="26207" xr:uid="{00000000-0005-0000-0000-0000E6660000}"/>
    <cellStyle name="Nota 3 2 3 3" xfId="26208" xr:uid="{00000000-0005-0000-0000-0000E7660000}"/>
    <cellStyle name="Nota 3 2 3 3 2" xfId="26209" xr:uid="{00000000-0005-0000-0000-0000E8660000}"/>
    <cellStyle name="Nota 3 2 3 3 3" xfId="26210" xr:uid="{00000000-0005-0000-0000-0000E9660000}"/>
    <cellStyle name="Nota 3 2 3 3 4" xfId="26211" xr:uid="{00000000-0005-0000-0000-0000EA660000}"/>
    <cellStyle name="Nota 3 2 3 3 5" xfId="26212" xr:uid="{00000000-0005-0000-0000-0000EB660000}"/>
    <cellStyle name="Nota 3 2 3 3 6" xfId="26213" xr:uid="{00000000-0005-0000-0000-0000EC660000}"/>
    <cellStyle name="Nota 3 2 3 4" xfId="26214" xr:uid="{00000000-0005-0000-0000-0000ED660000}"/>
    <cellStyle name="Nota 3 2 4" xfId="26215" xr:uid="{00000000-0005-0000-0000-0000EE660000}"/>
    <cellStyle name="Nota 3 2 4 2" xfId="26216" xr:uid="{00000000-0005-0000-0000-0000EF660000}"/>
    <cellStyle name="Nota 3 2 4 2 2" xfId="26217" xr:uid="{00000000-0005-0000-0000-0000F0660000}"/>
    <cellStyle name="Nota 3 2 4 2 3" xfId="26218" xr:uid="{00000000-0005-0000-0000-0000F1660000}"/>
    <cellStyle name="Nota 3 2 4 2 4" xfId="26219" xr:uid="{00000000-0005-0000-0000-0000F2660000}"/>
    <cellStyle name="Nota 3 2 4 3" xfId="26220" xr:uid="{00000000-0005-0000-0000-0000F3660000}"/>
    <cellStyle name="Nota 3 2 4 4" xfId="26221" xr:uid="{00000000-0005-0000-0000-0000F4660000}"/>
    <cellStyle name="Nota 3 2 4 5" xfId="26222" xr:uid="{00000000-0005-0000-0000-0000F5660000}"/>
    <cellStyle name="Nota 3 2 4 6" xfId="26223" xr:uid="{00000000-0005-0000-0000-0000F6660000}"/>
    <cellStyle name="Nota 3 2 4 7" xfId="26224" xr:uid="{00000000-0005-0000-0000-0000F7660000}"/>
    <cellStyle name="Nota 3 2 4 8" xfId="26225" xr:uid="{00000000-0005-0000-0000-0000F8660000}"/>
    <cellStyle name="Nota 3 3" xfId="26226" xr:uid="{00000000-0005-0000-0000-0000F9660000}"/>
    <cellStyle name="Nota 3 3 2" xfId="26227" xr:uid="{00000000-0005-0000-0000-0000FA660000}"/>
    <cellStyle name="Nota 3 3 2 2" xfId="26228" xr:uid="{00000000-0005-0000-0000-0000FB660000}"/>
    <cellStyle name="Nota 3 3 2 2 2" xfId="26229" xr:uid="{00000000-0005-0000-0000-0000FC660000}"/>
    <cellStyle name="Nota 3 3 2 2 3" xfId="26230" xr:uid="{00000000-0005-0000-0000-0000FD660000}"/>
    <cellStyle name="Nota 3 3 2 2 4" xfId="26231" xr:uid="{00000000-0005-0000-0000-0000FE660000}"/>
    <cellStyle name="Nota 3 3 2 3" xfId="26232" xr:uid="{00000000-0005-0000-0000-0000FF660000}"/>
    <cellStyle name="Nota 3 3 2 3 2" xfId="26233" xr:uid="{00000000-0005-0000-0000-000000670000}"/>
    <cellStyle name="Nota 3 3 2 3 3" xfId="26234" xr:uid="{00000000-0005-0000-0000-000001670000}"/>
    <cellStyle name="Nota 3 3 2 3 4" xfId="26235" xr:uid="{00000000-0005-0000-0000-000002670000}"/>
    <cellStyle name="Nota 3 3 2 3 5" xfId="26236" xr:uid="{00000000-0005-0000-0000-000003670000}"/>
    <cellStyle name="Nota 3 3 2 3 6" xfId="26237" xr:uid="{00000000-0005-0000-0000-000004670000}"/>
    <cellStyle name="Nota 3 3 2 4" xfId="26238" xr:uid="{00000000-0005-0000-0000-000005670000}"/>
    <cellStyle name="Nota 3 3 3" xfId="26239" xr:uid="{00000000-0005-0000-0000-000006670000}"/>
    <cellStyle name="Nota 3 3 3 2" xfId="26240" xr:uid="{00000000-0005-0000-0000-000007670000}"/>
    <cellStyle name="Nota 3 3 3 2 2" xfId="26241" xr:uid="{00000000-0005-0000-0000-000008670000}"/>
    <cellStyle name="Nota 3 3 3 2 3" xfId="26242" xr:uid="{00000000-0005-0000-0000-000009670000}"/>
    <cellStyle name="Nota 3 3 3 2 4" xfId="26243" xr:uid="{00000000-0005-0000-0000-00000A670000}"/>
    <cellStyle name="Nota 3 3 3 3" xfId="26244" xr:uid="{00000000-0005-0000-0000-00000B670000}"/>
    <cellStyle name="Nota 3 3 3 4" xfId="26245" xr:uid="{00000000-0005-0000-0000-00000C670000}"/>
    <cellStyle name="Nota 3 3 3 5" xfId="26246" xr:uid="{00000000-0005-0000-0000-00000D670000}"/>
    <cellStyle name="Nota 3 3 3 6" xfId="26247" xr:uid="{00000000-0005-0000-0000-00000E670000}"/>
    <cellStyle name="Nota 3 3 3 7" xfId="26248" xr:uid="{00000000-0005-0000-0000-00000F670000}"/>
    <cellStyle name="Nota 3 3 3 8" xfId="26249" xr:uid="{00000000-0005-0000-0000-000010670000}"/>
    <cellStyle name="Nota 3 4" xfId="26250" xr:uid="{00000000-0005-0000-0000-000011670000}"/>
    <cellStyle name="Nota 3 4 2" xfId="26251" xr:uid="{00000000-0005-0000-0000-000012670000}"/>
    <cellStyle name="Nota 3 4 3" xfId="26252" xr:uid="{00000000-0005-0000-0000-000013670000}"/>
    <cellStyle name="Nota 3 4 4" xfId="26253" xr:uid="{00000000-0005-0000-0000-000014670000}"/>
    <cellStyle name="Nota 3 4 5" xfId="26254" xr:uid="{00000000-0005-0000-0000-000015670000}"/>
    <cellStyle name="Nota 3 5" xfId="26255" xr:uid="{00000000-0005-0000-0000-000016670000}"/>
    <cellStyle name="Nota 3 5 2" xfId="26256" xr:uid="{00000000-0005-0000-0000-000017670000}"/>
    <cellStyle name="Nota 3 5 3" xfId="26257" xr:uid="{00000000-0005-0000-0000-000018670000}"/>
    <cellStyle name="Nota 3 5 4" xfId="26258" xr:uid="{00000000-0005-0000-0000-000019670000}"/>
    <cellStyle name="Nota 3 5 5" xfId="26259" xr:uid="{00000000-0005-0000-0000-00001A670000}"/>
    <cellStyle name="Nota 4" xfId="26260" xr:uid="{00000000-0005-0000-0000-00001B670000}"/>
    <cellStyle name="Nota 4 2" xfId="26261" xr:uid="{00000000-0005-0000-0000-00001C670000}"/>
    <cellStyle name="Nota 4 2 2" xfId="26262" xr:uid="{00000000-0005-0000-0000-00001D670000}"/>
    <cellStyle name="Nota 4 2 2 2" xfId="26263" xr:uid="{00000000-0005-0000-0000-00001E670000}"/>
    <cellStyle name="Nota 4 2 2 3" xfId="26264" xr:uid="{00000000-0005-0000-0000-00001F670000}"/>
    <cellStyle name="Nota 4 2 2 4" xfId="26265" xr:uid="{00000000-0005-0000-0000-000020670000}"/>
    <cellStyle name="Nota 4 2 3" xfId="26266" xr:uid="{00000000-0005-0000-0000-000021670000}"/>
    <cellStyle name="Nota 4 2 3 2" xfId="26267" xr:uid="{00000000-0005-0000-0000-000022670000}"/>
    <cellStyle name="Nota 4 2 3 3" xfId="26268" xr:uid="{00000000-0005-0000-0000-000023670000}"/>
    <cellStyle name="Nota 4 2 3 4" xfId="26269" xr:uid="{00000000-0005-0000-0000-000024670000}"/>
    <cellStyle name="Nota 4 2 3 5" xfId="26270" xr:uid="{00000000-0005-0000-0000-000025670000}"/>
    <cellStyle name="Nota 4 2 3 6" xfId="26271" xr:uid="{00000000-0005-0000-0000-000026670000}"/>
    <cellStyle name="Nota 4 2 4" xfId="26272" xr:uid="{00000000-0005-0000-0000-000027670000}"/>
    <cellStyle name="Nota 4 3" xfId="26273" xr:uid="{00000000-0005-0000-0000-000028670000}"/>
    <cellStyle name="Nota 4 3 2" xfId="26274" xr:uid="{00000000-0005-0000-0000-000029670000}"/>
    <cellStyle name="Nota 4 3 3" xfId="26275" xr:uid="{00000000-0005-0000-0000-00002A670000}"/>
    <cellStyle name="Nota 4 3 4" xfId="26276" xr:uid="{00000000-0005-0000-0000-00002B670000}"/>
    <cellStyle name="Nota 4 3 5" xfId="26277" xr:uid="{00000000-0005-0000-0000-00002C670000}"/>
    <cellStyle name="Nota 4 3 6" xfId="26278" xr:uid="{00000000-0005-0000-0000-00002D670000}"/>
    <cellStyle name="Notas" xfId="26279" xr:uid="{00000000-0005-0000-0000-00002E670000}"/>
    <cellStyle name="Notas 2" xfId="26280" xr:uid="{00000000-0005-0000-0000-00002F670000}"/>
    <cellStyle name="Notas 2 2" xfId="26281" xr:uid="{00000000-0005-0000-0000-000030670000}"/>
    <cellStyle name="Notas 2 2 2" xfId="26282" xr:uid="{00000000-0005-0000-0000-000031670000}"/>
    <cellStyle name="Notas 2 2 2 2" xfId="26283" xr:uid="{00000000-0005-0000-0000-000032670000}"/>
    <cellStyle name="Notas 2 2 2 2 2" xfId="26284" xr:uid="{00000000-0005-0000-0000-000033670000}"/>
    <cellStyle name="Notas 2 2 2 2 3" xfId="26285" xr:uid="{00000000-0005-0000-0000-000034670000}"/>
    <cellStyle name="Notas 2 2 2 2 4" xfId="26286" xr:uid="{00000000-0005-0000-0000-000035670000}"/>
    <cellStyle name="Notas 2 2 2 3" xfId="26287" xr:uid="{00000000-0005-0000-0000-000036670000}"/>
    <cellStyle name="Notas 2 2 2 3 2" xfId="26288" xr:uid="{00000000-0005-0000-0000-000037670000}"/>
    <cellStyle name="Notas 2 2 2 3 3" xfId="26289" xr:uid="{00000000-0005-0000-0000-000038670000}"/>
    <cellStyle name="Notas 2 2 2 3 4" xfId="26290" xr:uid="{00000000-0005-0000-0000-000039670000}"/>
    <cellStyle name="Notas 2 2 2 3 5" xfId="26291" xr:uid="{00000000-0005-0000-0000-00003A670000}"/>
    <cellStyle name="Notas 2 2 2 3 6" xfId="26292" xr:uid="{00000000-0005-0000-0000-00003B670000}"/>
    <cellStyle name="Notas 2 2 2 4" xfId="26293" xr:uid="{00000000-0005-0000-0000-00003C670000}"/>
    <cellStyle name="Notas 2 2 3" xfId="26294" xr:uid="{00000000-0005-0000-0000-00003D670000}"/>
    <cellStyle name="Notas 2 2 3 2" xfId="26295" xr:uid="{00000000-0005-0000-0000-00003E670000}"/>
    <cellStyle name="Notas 2 2 3 3" xfId="26296" xr:uid="{00000000-0005-0000-0000-00003F670000}"/>
    <cellStyle name="Notas 2 2 3 4" xfId="26297" xr:uid="{00000000-0005-0000-0000-000040670000}"/>
    <cellStyle name="Notas 2 2 3 5" xfId="26298" xr:uid="{00000000-0005-0000-0000-000041670000}"/>
    <cellStyle name="Notas 2 2 3 6" xfId="26299" xr:uid="{00000000-0005-0000-0000-000042670000}"/>
    <cellStyle name="Notas 2 3" xfId="26300" xr:uid="{00000000-0005-0000-0000-000043670000}"/>
    <cellStyle name="Notas 2 3 2" xfId="26301" xr:uid="{00000000-0005-0000-0000-000044670000}"/>
    <cellStyle name="Notas 2 3 2 2" xfId="26302" xr:uid="{00000000-0005-0000-0000-000045670000}"/>
    <cellStyle name="Notas 2 3 2 3" xfId="26303" xr:uid="{00000000-0005-0000-0000-000046670000}"/>
    <cellStyle name="Notas 2 3 2 4" xfId="26304" xr:uid="{00000000-0005-0000-0000-000047670000}"/>
    <cellStyle name="Notas 2 3 3" xfId="26305" xr:uid="{00000000-0005-0000-0000-000048670000}"/>
    <cellStyle name="Notas 2 3 3 2" xfId="26306" xr:uid="{00000000-0005-0000-0000-000049670000}"/>
    <cellStyle name="Notas 2 3 3 3" xfId="26307" xr:uid="{00000000-0005-0000-0000-00004A670000}"/>
    <cellStyle name="Notas 2 3 3 4" xfId="26308" xr:uid="{00000000-0005-0000-0000-00004B670000}"/>
    <cellStyle name="Notas 2 3 3 5" xfId="26309" xr:uid="{00000000-0005-0000-0000-00004C670000}"/>
    <cellStyle name="Notas 2 3 3 6" xfId="26310" xr:uid="{00000000-0005-0000-0000-00004D670000}"/>
    <cellStyle name="Notas 2 3 4" xfId="26311" xr:uid="{00000000-0005-0000-0000-00004E670000}"/>
    <cellStyle name="Notas 2 4" xfId="26312" xr:uid="{00000000-0005-0000-0000-00004F670000}"/>
    <cellStyle name="Notas 2 4 2" xfId="26313" xr:uid="{00000000-0005-0000-0000-000050670000}"/>
    <cellStyle name="Notas 2 4 2 2" xfId="26314" xr:uid="{00000000-0005-0000-0000-000051670000}"/>
    <cellStyle name="Notas 2 4 2 3" xfId="26315" xr:uid="{00000000-0005-0000-0000-000052670000}"/>
    <cellStyle name="Notas 2 4 2 4" xfId="26316" xr:uid="{00000000-0005-0000-0000-000053670000}"/>
    <cellStyle name="Notas 2 4 3" xfId="26317" xr:uid="{00000000-0005-0000-0000-000054670000}"/>
    <cellStyle name="Notas 2 4 4" xfId="26318" xr:uid="{00000000-0005-0000-0000-000055670000}"/>
    <cellStyle name="Notas 2 4 5" xfId="26319" xr:uid="{00000000-0005-0000-0000-000056670000}"/>
    <cellStyle name="Notas 2 4 6" xfId="26320" xr:uid="{00000000-0005-0000-0000-000057670000}"/>
    <cellStyle name="Notas 2 4 7" xfId="26321" xr:uid="{00000000-0005-0000-0000-000058670000}"/>
    <cellStyle name="Notas 2 4 8" xfId="26322" xr:uid="{00000000-0005-0000-0000-000059670000}"/>
    <cellStyle name="Notas 3" xfId="26323" xr:uid="{00000000-0005-0000-0000-00005A670000}"/>
    <cellStyle name="Notas 3 2" xfId="26324" xr:uid="{00000000-0005-0000-0000-00005B670000}"/>
    <cellStyle name="Notas 3 2 2" xfId="26325" xr:uid="{00000000-0005-0000-0000-00005C670000}"/>
    <cellStyle name="Notas 3 2 2 2" xfId="26326" xr:uid="{00000000-0005-0000-0000-00005D670000}"/>
    <cellStyle name="Notas 3 2 2 3" xfId="26327" xr:uid="{00000000-0005-0000-0000-00005E670000}"/>
    <cellStyle name="Notas 3 2 2 4" xfId="26328" xr:uid="{00000000-0005-0000-0000-00005F670000}"/>
    <cellStyle name="Notas 3 2 3" xfId="26329" xr:uid="{00000000-0005-0000-0000-000060670000}"/>
    <cellStyle name="Notas 3 2 3 2" xfId="26330" xr:uid="{00000000-0005-0000-0000-000061670000}"/>
    <cellStyle name="Notas 3 2 3 3" xfId="26331" xr:uid="{00000000-0005-0000-0000-000062670000}"/>
    <cellStyle name="Notas 3 2 3 4" xfId="26332" xr:uid="{00000000-0005-0000-0000-000063670000}"/>
    <cellStyle name="Notas 3 2 3 5" xfId="26333" xr:uid="{00000000-0005-0000-0000-000064670000}"/>
    <cellStyle name="Notas 3 2 3 6" xfId="26334" xr:uid="{00000000-0005-0000-0000-000065670000}"/>
    <cellStyle name="Notas 3 2 4" xfId="26335" xr:uid="{00000000-0005-0000-0000-000066670000}"/>
    <cellStyle name="Notas 3 3" xfId="26336" xr:uid="{00000000-0005-0000-0000-000067670000}"/>
    <cellStyle name="Notas 3 3 2" xfId="26337" xr:uid="{00000000-0005-0000-0000-000068670000}"/>
    <cellStyle name="Notas 3 3 2 2" xfId="26338" xr:uid="{00000000-0005-0000-0000-000069670000}"/>
    <cellStyle name="Notas 3 3 2 3" xfId="26339" xr:uid="{00000000-0005-0000-0000-00006A670000}"/>
    <cellStyle name="Notas 3 3 2 4" xfId="26340" xr:uid="{00000000-0005-0000-0000-00006B670000}"/>
    <cellStyle name="Notas 3 3 3" xfId="26341" xr:uid="{00000000-0005-0000-0000-00006C670000}"/>
    <cellStyle name="Notas 3 3 4" xfId="26342" xr:uid="{00000000-0005-0000-0000-00006D670000}"/>
    <cellStyle name="Notas 3 3 5" xfId="26343" xr:uid="{00000000-0005-0000-0000-00006E670000}"/>
    <cellStyle name="Notas 3 3 6" xfId="26344" xr:uid="{00000000-0005-0000-0000-00006F670000}"/>
    <cellStyle name="Notas 3 3 7" xfId="26345" xr:uid="{00000000-0005-0000-0000-000070670000}"/>
    <cellStyle name="Notas 3 3 8" xfId="26346" xr:uid="{00000000-0005-0000-0000-000071670000}"/>
    <cellStyle name="Notas 4" xfId="26347" xr:uid="{00000000-0005-0000-0000-000072670000}"/>
    <cellStyle name="Notas 4 2" xfId="26348" xr:uid="{00000000-0005-0000-0000-000073670000}"/>
    <cellStyle name="Notas 4 3" xfId="26349" xr:uid="{00000000-0005-0000-0000-000074670000}"/>
    <cellStyle name="Notas 4 4" xfId="26350" xr:uid="{00000000-0005-0000-0000-000075670000}"/>
    <cellStyle name="Notas 4 5" xfId="26351" xr:uid="{00000000-0005-0000-0000-000076670000}"/>
    <cellStyle name="Notas 5" xfId="26352" xr:uid="{00000000-0005-0000-0000-000077670000}"/>
    <cellStyle name="Notas 5 2" xfId="26353" xr:uid="{00000000-0005-0000-0000-000078670000}"/>
    <cellStyle name="Notas 5 3" xfId="26354" xr:uid="{00000000-0005-0000-0000-000079670000}"/>
    <cellStyle name="Notas 5 4" xfId="26355" xr:uid="{00000000-0005-0000-0000-00007A670000}"/>
    <cellStyle name="Notas 5 5" xfId="26356" xr:uid="{00000000-0005-0000-0000-00007B670000}"/>
    <cellStyle name="Note" xfId="26357" xr:uid="{00000000-0005-0000-0000-00007C670000}"/>
    <cellStyle name="Note 2" xfId="26358" xr:uid="{00000000-0005-0000-0000-00007D670000}"/>
    <cellStyle name="Note 2 2" xfId="26359" xr:uid="{00000000-0005-0000-0000-00007E670000}"/>
    <cellStyle name="Note 2 2 2" xfId="26360" xr:uid="{00000000-0005-0000-0000-00007F670000}"/>
    <cellStyle name="Note 2 2 2 2" xfId="26361" xr:uid="{00000000-0005-0000-0000-000080670000}"/>
    <cellStyle name="Note 2 2 2 2 2" xfId="26362" xr:uid="{00000000-0005-0000-0000-000081670000}"/>
    <cellStyle name="Note 2 2 2 2 3" xfId="26363" xr:uid="{00000000-0005-0000-0000-000082670000}"/>
    <cellStyle name="Note 2 2 2 2 4" xfId="26364" xr:uid="{00000000-0005-0000-0000-000083670000}"/>
    <cellStyle name="Note 2 2 2 3" xfId="26365" xr:uid="{00000000-0005-0000-0000-000084670000}"/>
    <cellStyle name="Note 2 2 2 3 2" xfId="26366" xr:uid="{00000000-0005-0000-0000-000085670000}"/>
    <cellStyle name="Note 2 2 2 3 3" xfId="26367" xr:uid="{00000000-0005-0000-0000-000086670000}"/>
    <cellStyle name="Note 2 2 2 3 4" xfId="26368" xr:uid="{00000000-0005-0000-0000-000087670000}"/>
    <cellStyle name="Note 2 2 2 3 5" xfId="26369" xr:uid="{00000000-0005-0000-0000-000088670000}"/>
    <cellStyle name="Note 2 2 2 3 6" xfId="26370" xr:uid="{00000000-0005-0000-0000-000089670000}"/>
    <cellStyle name="Note 2 2 2 4" xfId="26371" xr:uid="{00000000-0005-0000-0000-00008A670000}"/>
    <cellStyle name="Note 2 2 3" xfId="26372" xr:uid="{00000000-0005-0000-0000-00008B670000}"/>
    <cellStyle name="Note 2 2 3 2" xfId="26373" xr:uid="{00000000-0005-0000-0000-00008C670000}"/>
    <cellStyle name="Note 2 2 3 3" xfId="26374" xr:uid="{00000000-0005-0000-0000-00008D670000}"/>
    <cellStyle name="Note 2 2 3 4" xfId="26375" xr:uid="{00000000-0005-0000-0000-00008E670000}"/>
    <cellStyle name="Note 2 2 3 5" xfId="26376" xr:uid="{00000000-0005-0000-0000-00008F670000}"/>
    <cellStyle name="Note 2 2 3 6" xfId="26377" xr:uid="{00000000-0005-0000-0000-000090670000}"/>
    <cellStyle name="Note 2 3" xfId="26378" xr:uid="{00000000-0005-0000-0000-000091670000}"/>
    <cellStyle name="Note 2 3 2" xfId="26379" xr:uid="{00000000-0005-0000-0000-000092670000}"/>
    <cellStyle name="Note 2 3 2 2" xfId="26380" xr:uid="{00000000-0005-0000-0000-000093670000}"/>
    <cellStyle name="Note 2 3 2 3" xfId="26381" xr:uid="{00000000-0005-0000-0000-000094670000}"/>
    <cellStyle name="Note 2 3 2 4" xfId="26382" xr:uid="{00000000-0005-0000-0000-000095670000}"/>
    <cellStyle name="Note 2 3 3" xfId="26383" xr:uid="{00000000-0005-0000-0000-000096670000}"/>
    <cellStyle name="Note 2 3 3 2" xfId="26384" xr:uid="{00000000-0005-0000-0000-000097670000}"/>
    <cellStyle name="Note 2 3 3 3" xfId="26385" xr:uid="{00000000-0005-0000-0000-000098670000}"/>
    <cellStyle name="Note 2 3 3 4" xfId="26386" xr:uid="{00000000-0005-0000-0000-000099670000}"/>
    <cellStyle name="Note 2 3 3 5" xfId="26387" xr:uid="{00000000-0005-0000-0000-00009A670000}"/>
    <cellStyle name="Note 2 3 3 6" xfId="26388" xr:uid="{00000000-0005-0000-0000-00009B670000}"/>
    <cellStyle name="Note 2 3 4" xfId="26389" xr:uid="{00000000-0005-0000-0000-00009C670000}"/>
    <cellStyle name="Note 2 4" xfId="26390" xr:uid="{00000000-0005-0000-0000-00009D670000}"/>
    <cellStyle name="Note 2 4 2" xfId="26391" xr:uid="{00000000-0005-0000-0000-00009E670000}"/>
    <cellStyle name="Note 2 4 2 2" xfId="26392" xr:uid="{00000000-0005-0000-0000-00009F670000}"/>
    <cellStyle name="Note 2 4 2 3" xfId="26393" xr:uid="{00000000-0005-0000-0000-0000A0670000}"/>
    <cellStyle name="Note 2 4 2 4" xfId="26394" xr:uid="{00000000-0005-0000-0000-0000A1670000}"/>
    <cellStyle name="Note 2 4 3" xfId="26395" xr:uid="{00000000-0005-0000-0000-0000A2670000}"/>
    <cellStyle name="Note 2 4 4" xfId="26396" xr:uid="{00000000-0005-0000-0000-0000A3670000}"/>
    <cellStyle name="Note 2 4 5" xfId="26397" xr:uid="{00000000-0005-0000-0000-0000A4670000}"/>
    <cellStyle name="Note 2 4 6" xfId="26398" xr:uid="{00000000-0005-0000-0000-0000A5670000}"/>
    <cellStyle name="Note 2 4 7" xfId="26399" xr:uid="{00000000-0005-0000-0000-0000A6670000}"/>
    <cellStyle name="Note 2 4 8" xfId="26400" xr:uid="{00000000-0005-0000-0000-0000A7670000}"/>
    <cellStyle name="Note 3" xfId="26401" xr:uid="{00000000-0005-0000-0000-0000A8670000}"/>
    <cellStyle name="Note 3 2" xfId="26402" xr:uid="{00000000-0005-0000-0000-0000A9670000}"/>
    <cellStyle name="Note 3 2 2" xfId="26403" xr:uid="{00000000-0005-0000-0000-0000AA670000}"/>
    <cellStyle name="Note 3 2 2 2" xfId="26404" xr:uid="{00000000-0005-0000-0000-0000AB670000}"/>
    <cellStyle name="Note 3 2 2 3" xfId="26405" xr:uid="{00000000-0005-0000-0000-0000AC670000}"/>
    <cellStyle name="Note 3 2 2 4" xfId="26406" xr:uid="{00000000-0005-0000-0000-0000AD670000}"/>
    <cellStyle name="Note 3 2 3" xfId="26407" xr:uid="{00000000-0005-0000-0000-0000AE670000}"/>
    <cellStyle name="Note 3 2 3 2" xfId="26408" xr:uid="{00000000-0005-0000-0000-0000AF670000}"/>
    <cellStyle name="Note 3 2 3 3" xfId="26409" xr:uid="{00000000-0005-0000-0000-0000B0670000}"/>
    <cellStyle name="Note 3 2 3 4" xfId="26410" xr:uid="{00000000-0005-0000-0000-0000B1670000}"/>
    <cellStyle name="Note 3 2 3 5" xfId="26411" xr:uid="{00000000-0005-0000-0000-0000B2670000}"/>
    <cellStyle name="Note 3 2 3 6" xfId="26412" xr:uid="{00000000-0005-0000-0000-0000B3670000}"/>
    <cellStyle name="Note 3 2 4" xfId="26413" xr:uid="{00000000-0005-0000-0000-0000B4670000}"/>
    <cellStyle name="Note 3 3" xfId="26414" xr:uid="{00000000-0005-0000-0000-0000B5670000}"/>
    <cellStyle name="Note 3 3 2" xfId="26415" xr:uid="{00000000-0005-0000-0000-0000B6670000}"/>
    <cellStyle name="Note 3 3 2 2" xfId="26416" xr:uid="{00000000-0005-0000-0000-0000B7670000}"/>
    <cellStyle name="Note 3 3 2 3" xfId="26417" xr:uid="{00000000-0005-0000-0000-0000B8670000}"/>
    <cellStyle name="Note 3 3 2 4" xfId="26418" xr:uid="{00000000-0005-0000-0000-0000B9670000}"/>
    <cellStyle name="Note 3 3 3" xfId="26419" xr:uid="{00000000-0005-0000-0000-0000BA670000}"/>
    <cellStyle name="Note 3 3 4" xfId="26420" xr:uid="{00000000-0005-0000-0000-0000BB670000}"/>
    <cellStyle name="Note 3 3 5" xfId="26421" xr:uid="{00000000-0005-0000-0000-0000BC670000}"/>
    <cellStyle name="Note 3 3 6" xfId="26422" xr:uid="{00000000-0005-0000-0000-0000BD670000}"/>
    <cellStyle name="Note 3 3 7" xfId="26423" xr:uid="{00000000-0005-0000-0000-0000BE670000}"/>
    <cellStyle name="Note 3 3 8" xfId="26424" xr:uid="{00000000-0005-0000-0000-0000BF670000}"/>
    <cellStyle name="Note 4" xfId="26425" xr:uid="{00000000-0005-0000-0000-0000C0670000}"/>
    <cellStyle name="Note 4 2" xfId="26426" xr:uid="{00000000-0005-0000-0000-0000C1670000}"/>
    <cellStyle name="Note 4 2 2" xfId="26427" xr:uid="{00000000-0005-0000-0000-0000C2670000}"/>
    <cellStyle name="Note 4 2 2 2" xfId="26428" xr:uid="{00000000-0005-0000-0000-0000C3670000}"/>
    <cellStyle name="Note 4 2 2 3" xfId="26429" xr:uid="{00000000-0005-0000-0000-0000C4670000}"/>
    <cellStyle name="Note 4 2 2 4" xfId="26430" xr:uid="{00000000-0005-0000-0000-0000C5670000}"/>
    <cellStyle name="Note 4 2 3" xfId="26431" xr:uid="{00000000-0005-0000-0000-0000C6670000}"/>
    <cellStyle name="Note 4 2 3 2" xfId="26432" xr:uid="{00000000-0005-0000-0000-0000C7670000}"/>
    <cellStyle name="Note 4 2 3 3" xfId="26433" xr:uid="{00000000-0005-0000-0000-0000C8670000}"/>
    <cellStyle name="Note 4 2 3 4" xfId="26434" xr:uid="{00000000-0005-0000-0000-0000C9670000}"/>
    <cellStyle name="Note 4 2 3 5" xfId="26435" xr:uid="{00000000-0005-0000-0000-0000CA670000}"/>
    <cellStyle name="Note 4 2 3 6" xfId="26436" xr:uid="{00000000-0005-0000-0000-0000CB670000}"/>
    <cellStyle name="Note 4 2 4" xfId="26437" xr:uid="{00000000-0005-0000-0000-0000CC670000}"/>
    <cellStyle name="Note 4 3" xfId="26438" xr:uid="{00000000-0005-0000-0000-0000CD670000}"/>
    <cellStyle name="Note 4 3 2" xfId="26439" xr:uid="{00000000-0005-0000-0000-0000CE670000}"/>
    <cellStyle name="Note 4 3 3" xfId="26440" xr:uid="{00000000-0005-0000-0000-0000CF670000}"/>
    <cellStyle name="Note 4 3 4" xfId="26441" xr:uid="{00000000-0005-0000-0000-0000D0670000}"/>
    <cellStyle name="Note 4 3 5" xfId="26442" xr:uid="{00000000-0005-0000-0000-0000D1670000}"/>
    <cellStyle name="Note 4 3 6" xfId="26443" xr:uid="{00000000-0005-0000-0000-0000D2670000}"/>
    <cellStyle name="Note 5" xfId="26444" xr:uid="{00000000-0005-0000-0000-0000D3670000}"/>
    <cellStyle name="Note 5 2" xfId="26445" xr:uid="{00000000-0005-0000-0000-0000D4670000}"/>
    <cellStyle name="Note 5 3" xfId="26446" xr:uid="{00000000-0005-0000-0000-0000D5670000}"/>
    <cellStyle name="Note 5 4" xfId="26447" xr:uid="{00000000-0005-0000-0000-0000D6670000}"/>
    <cellStyle name="Note 5 5" xfId="26448" xr:uid="{00000000-0005-0000-0000-0000D7670000}"/>
    <cellStyle name="NUMEROS_2" xfId="26449" xr:uid="{00000000-0005-0000-0000-0000D8670000}"/>
    <cellStyle name="Output" xfId="26450" xr:uid="{00000000-0005-0000-0000-0000D9670000}"/>
    <cellStyle name="Output 2" xfId="26451" xr:uid="{00000000-0005-0000-0000-0000DA670000}"/>
    <cellStyle name="Output 2 2" xfId="26452" xr:uid="{00000000-0005-0000-0000-0000DB670000}"/>
    <cellStyle name="Output 2 2 2" xfId="26453" xr:uid="{00000000-0005-0000-0000-0000DC670000}"/>
    <cellStyle name="Output 2 2 2 2" xfId="26454" xr:uid="{00000000-0005-0000-0000-0000DD670000}"/>
    <cellStyle name="Output 2 2 2 2 2" xfId="26455" xr:uid="{00000000-0005-0000-0000-0000DE670000}"/>
    <cellStyle name="Output 2 2 2 2 3" xfId="26456" xr:uid="{00000000-0005-0000-0000-0000DF670000}"/>
    <cellStyle name="Output 2 2 2 2 4" xfId="26457" xr:uid="{00000000-0005-0000-0000-0000E0670000}"/>
    <cellStyle name="Output 2 2 2 2 5" xfId="26458" xr:uid="{00000000-0005-0000-0000-0000E1670000}"/>
    <cellStyle name="Output 2 2 2 2 6" xfId="26459" xr:uid="{00000000-0005-0000-0000-0000E2670000}"/>
    <cellStyle name="Output 2 2 2 3" xfId="26460" xr:uid="{00000000-0005-0000-0000-0000E3670000}"/>
    <cellStyle name="Output 2 2 2 3 2" xfId="26461" xr:uid="{00000000-0005-0000-0000-0000E4670000}"/>
    <cellStyle name="Output 2 2 2 3 3" xfId="26462" xr:uid="{00000000-0005-0000-0000-0000E5670000}"/>
    <cellStyle name="Output 2 2 2 3 4" xfId="26463" xr:uid="{00000000-0005-0000-0000-0000E6670000}"/>
    <cellStyle name="Output 2 2 2 3 5" xfId="26464" xr:uid="{00000000-0005-0000-0000-0000E7670000}"/>
    <cellStyle name="Output 2 2 2 3 6" xfId="26465" xr:uid="{00000000-0005-0000-0000-0000E8670000}"/>
    <cellStyle name="Output 2 2 2 4" xfId="26466" xr:uid="{00000000-0005-0000-0000-0000E9670000}"/>
    <cellStyle name="Output 2 2 3" xfId="26467" xr:uid="{00000000-0005-0000-0000-0000EA670000}"/>
    <cellStyle name="Output 2 2 3 2" xfId="26468" xr:uid="{00000000-0005-0000-0000-0000EB670000}"/>
    <cellStyle name="Output 2 2 3 3" xfId="26469" xr:uid="{00000000-0005-0000-0000-0000EC670000}"/>
    <cellStyle name="Output 2 2 3 4" xfId="26470" xr:uid="{00000000-0005-0000-0000-0000ED670000}"/>
    <cellStyle name="Output 2 2 3 5" xfId="26471" xr:uid="{00000000-0005-0000-0000-0000EE670000}"/>
    <cellStyle name="Output 2 2 3 6" xfId="26472" xr:uid="{00000000-0005-0000-0000-0000EF670000}"/>
    <cellStyle name="Output 2 3" xfId="26473" xr:uid="{00000000-0005-0000-0000-0000F0670000}"/>
    <cellStyle name="Output 2 3 2" xfId="26474" xr:uid="{00000000-0005-0000-0000-0000F1670000}"/>
    <cellStyle name="Output 2 3 2 2" xfId="26475" xr:uid="{00000000-0005-0000-0000-0000F2670000}"/>
    <cellStyle name="Output 2 3 2 3" xfId="26476" xr:uid="{00000000-0005-0000-0000-0000F3670000}"/>
    <cellStyle name="Output 2 3 2 4" xfId="26477" xr:uid="{00000000-0005-0000-0000-0000F4670000}"/>
    <cellStyle name="Output 2 3 2 5" xfId="26478" xr:uid="{00000000-0005-0000-0000-0000F5670000}"/>
    <cellStyle name="Output 2 3 2 6" xfId="26479" xr:uid="{00000000-0005-0000-0000-0000F6670000}"/>
    <cellStyle name="Output 2 3 3" xfId="26480" xr:uid="{00000000-0005-0000-0000-0000F7670000}"/>
    <cellStyle name="Output 2 3 3 2" xfId="26481" xr:uid="{00000000-0005-0000-0000-0000F8670000}"/>
    <cellStyle name="Output 2 3 3 3" xfId="26482" xr:uid="{00000000-0005-0000-0000-0000F9670000}"/>
    <cellStyle name="Output 2 3 3 4" xfId="26483" xr:uid="{00000000-0005-0000-0000-0000FA670000}"/>
    <cellStyle name="Output 2 3 3 5" xfId="26484" xr:uid="{00000000-0005-0000-0000-0000FB670000}"/>
    <cellStyle name="Output 2 3 3 6" xfId="26485" xr:uid="{00000000-0005-0000-0000-0000FC670000}"/>
    <cellStyle name="Output 2 3 4" xfId="26486" xr:uid="{00000000-0005-0000-0000-0000FD670000}"/>
    <cellStyle name="Output 2 4" xfId="26487" xr:uid="{00000000-0005-0000-0000-0000FE670000}"/>
    <cellStyle name="Output 2 4 2" xfId="26488" xr:uid="{00000000-0005-0000-0000-0000FF670000}"/>
    <cellStyle name="Output 2 4 2 2" xfId="26489" xr:uid="{00000000-0005-0000-0000-000000680000}"/>
    <cellStyle name="Output 2 4 2 3" xfId="26490" xr:uid="{00000000-0005-0000-0000-000001680000}"/>
    <cellStyle name="Output 2 4 2 4" xfId="26491" xr:uid="{00000000-0005-0000-0000-000002680000}"/>
    <cellStyle name="Output 2 4 2 5" xfId="26492" xr:uid="{00000000-0005-0000-0000-000003680000}"/>
    <cellStyle name="Output 2 4 2 6" xfId="26493" xr:uid="{00000000-0005-0000-0000-000004680000}"/>
    <cellStyle name="Output 2 4 3" xfId="26494" xr:uid="{00000000-0005-0000-0000-000005680000}"/>
    <cellStyle name="Output 2 4 4" xfId="26495" xr:uid="{00000000-0005-0000-0000-000006680000}"/>
    <cellStyle name="Output 2 4 5" xfId="26496" xr:uid="{00000000-0005-0000-0000-000007680000}"/>
    <cellStyle name="Output 2 4 6" xfId="26497" xr:uid="{00000000-0005-0000-0000-000008680000}"/>
    <cellStyle name="Output 2 4 7" xfId="26498" xr:uid="{00000000-0005-0000-0000-000009680000}"/>
    <cellStyle name="Output 2 4 8" xfId="26499" xr:uid="{00000000-0005-0000-0000-00000A680000}"/>
    <cellStyle name="Output 3" xfId="26500" xr:uid="{00000000-0005-0000-0000-00000B680000}"/>
    <cellStyle name="Output 3 2" xfId="26501" xr:uid="{00000000-0005-0000-0000-00000C680000}"/>
    <cellStyle name="Output 3 2 2" xfId="26502" xr:uid="{00000000-0005-0000-0000-00000D680000}"/>
    <cellStyle name="Output 3 2 2 2" xfId="26503" xr:uid="{00000000-0005-0000-0000-00000E680000}"/>
    <cellStyle name="Output 3 2 2 3" xfId="26504" xr:uid="{00000000-0005-0000-0000-00000F680000}"/>
    <cellStyle name="Output 3 2 2 4" xfId="26505" xr:uid="{00000000-0005-0000-0000-000010680000}"/>
    <cellStyle name="Output 3 2 2 5" xfId="26506" xr:uid="{00000000-0005-0000-0000-000011680000}"/>
    <cellStyle name="Output 3 2 2 6" xfId="26507" xr:uid="{00000000-0005-0000-0000-000012680000}"/>
    <cellStyle name="Output 3 2 3" xfId="26508" xr:uid="{00000000-0005-0000-0000-000013680000}"/>
    <cellStyle name="Output 3 2 3 2" xfId="26509" xr:uid="{00000000-0005-0000-0000-000014680000}"/>
    <cellStyle name="Output 3 2 3 3" xfId="26510" xr:uid="{00000000-0005-0000-0000-000015680000}"/>
    <cellStyle name="Output 3 2 3 4" xfId="26511" xr:uid="{00000000-0005-0000-0000-000016680000}"/>
    <cellStyle name="Output 3 2 3 5" xfId="26512" xr:uid="{00000000-0005-0000-0000-000017680000}"/>
    <cellStyle name="Output 3 2 3 6" xfId="26513" xr:uid="{00000000-0005-0000-0000-000018680000}"/>
    <cellStyle name="Output 3 2 4" xfId="26514" xr:uid="{00000000-0005-0000-0000-000019680000}"/>
    <cellStyle name="Output 3 3" xfId="26515" xr:uid="{00000000-0005-0000-0000-00001A680000}"/>
    <cellStyle name="Output 3 3 2" xfId="26516" xr:uid="{00000000-0005-0000-0000-00001B680000}"/>
    <cellStyle name="Output 3 3 2 2" xfId="26517" xr:uid="{00000000-0005-0000-0000-00001C680000}"/>
    <cellStyle name="Output 3 3 2 3" xfId="26518" xr:uid="{00000000-0005-0000-0000-00001D680000}"/>
    <cellStyle name="Output 3 3 2 4" xfId="26519" xr:uid="{00000000-0005-0000-0000-00001E680000}"/>
    <cellStyle name="Output 3 3 2 5" xfId="26520" xr:uid="{00000000-0005-0000-0000-00001F680000}"/>
    <cellStyle name="Output 3 3 2 6" xfId="26521" xr:uid="{00000000-0005-0000-0000-000020680000}"/>
    <cellStyle name="Output 3 3 3" xfId="26522" xr:uid="{00000000-0005-0000-0000-000021680000}"/>
    <cellStyle name="Output 3 3 4" xfId="26523" xr:uid="{00000000-0005-0000-0000-000022680000}"/>
    <cellStyle name="Output 3 3 5" xfId="26524" xr:uid="{00000000-0005-0000-0000-000023680000}"/>
    <cellStyle name="Output 3 3 6" xfId="26525" xr:uid="{00000000-0005-0000-0000-000024680000}"/>
    <cellStyle name="Output 3 3 7" xfId="26526" xr:uid="{00000000-0005-0000-0000-000025680000}"/>
    <cellStyle name="Output 3 3 8" xfId="26527" xr:uid="{00000000-0005-0000-0000-000026680000}"/>
    <cellStyle name="Output 4" xfId="26528" xr:uid="{00000000-0005-0000-0000-000027680000}"/>
    <cellStyle name="Output 4 2" xfId="26529" xr:uid="{00000000-0005-0000-0000-000028680000}"/>
    <cellStyle name="Output 4 2 2" xfId="26530" xr:uid="{00000000-0005-0000-0000-000029680000}"/>
    <cellStyle name="Output 4 2 2 2" xfId="26531" xr:uid="{00000000-0005-0000-0000-00002A680000}"/>
    <cellStyle name="Output 4 2 2 3" xfId="26532" xr:uid="{00000000-0005-0000-0000-00002B680000}"/>
    <cellStyle name="Output 4 2 2 4" xfId="26533" xr:uid="{00000000-0005-0000-0000-00002C680000}"/>
    <cellStyle name="Output 4 2 2 5" xfId="26534" xr:uid="{00000000-0005-0000-0000-00002D680000}"/>
    <cellStyle name="Output 4 2 2 6" xfId="26535" xr:uid="{00000000-0005-0000-0000-00002E680000}"/>
    <cellStyle name="Output 4 2 3" xfId="26536" xr:uid="{00000000-0005-0000-0000-00002F680000}"/>
    <cellStyle name="Output 4 2 3 2" xfId="26537" xr:uid="{00000000-0005-0000-0000-000030680000}"/>
    <cellStyle name="Output 4 2 3 3" xfId="26538" xr:uid="{00000000-0005-0000-0000-000031680000}"/>
    <cellStyle name="Output 4 2 3 4" xfId="26539" xr:uid="{00000000-0005-0000-0000-000032680000}"/>
    <cellStyle name="Output 4 2 3 5" xfId="26540" xr:uid="{00000000-0005-0000-0000-000033680000}"/>
    <cellStyle name="Output 4 2 3 6" xfId="26541" xr:uid="{00000000-0005-0000-0000-000034680000}"/>
    <cellStyle name="Output 4 2 4" xfId="26542" xr:uid="{00000000-0005-0000-0000-000035680000}"/>
    <cellStyle name="Output 4 3" xfId="26543" xr:uid="{00000000-0005-0000-0000-000036680000}"/>
    <cellStyle name="Output 4 3 2" xfId="26544" xr:uid="{00000000-0005-0000-0000-000037680000}"/>
    <cellStyle name="Output 4 3 3" xfId="26545" xr:uid="{00000000-0005-0000-0000-000038680000}"/>
    <cellStyle name="Output 4 3 4" xfId="26546" xr:uid="{00000000-0005-0000-0000-000039680000}"/>
    <cellStyle name="Output 4 3 5" xfId="26547" xr:uid="{00000000-0005-0000-0000-00003A680000}"/>
    <cellStyle name="Output 4 3 6" xfId="26548" xr:uid="{00000000-0005-0000-0000-00003B680000}"/>
    <cellStyle name="Output 5" xfId="26549" xr:uid="{00000000-0005-0000-0000-00003C680000}"/>
    <cellStyle name="Output 5 2" xfId="26550" xr:uid="{00000000-0005-0000-0000-00003D680000}"/>
    <cellStyle name="Output 5 3" xfId="26551" xr:uid="{00000000-0005-0000-0000-00003E680000}"/>
    <cellStyle name="Output 5 4" xfId="26552" xr:uid="{00000000-0005-0000-0000-00003F680000}"/>
    <cellStyle name="Output 5 5" xfId="26553" xr:uid="{00000000-0005-0000-0000-000040680000}"/>
    <cellStyle name="Output 5 6" xfId="26554" xr:uid="{00000000-0005-0000-0000-000041680000}"/>
    <cellStyle name="Output 5 7" xfId="26555" xr:uid="{00000000-0005-0000-0000-000042680000}"/>
    <cellStyle name="Percentual" xfId="26556" xr:uid="{00000000-0005-0000-0000-000043680000}"/>
    <cellStyle name="Percentual 2" xfId="43951" xr:uid="{00000000-0005-0000-0000-000044680000}"/>
    <cellStyle name="Ponto" xfId="26557" xr:uid="{00000000-0005-0000-0000-000045680000}"/>
    <cellStyle name="Ponto 2" xfId="43952" xr:uid="{00000000-0005-0000-0000-000046680000}"/>
    <cellStyle name="Porcentagem" xfId="2" builtinId="5"/>
    <cellStyle name="Porcentagem 10" xfId="26558" xr:uid="{00000000-0005-0000-0000-000048680000}"/>
    <cellStyle name="Porcentagem 11" xfId="26559" xr:uid="{00000000-0005-0000-0000-000049680000}"/>
    <cellStyle name="Porcentagem 11 10" xfId="26560" xr:uid="{00000000-0005-0000-0000-00004A680000}"/>
    <cellStyle name="Porcentagem 11 11" xfId="26561" xr:uid="{00000000-0005-0000-0000-00004B680000}"/>
    <cellStyle name="Porcentagem 11 12" xfId="26562" xr:uid="{00000000-0005-0000-0000-00004C680000}"/>
    <cellStyle name="Porcentagem 11 2" xfId="26563" xr:uid="{00000000-0005-0000-0000-00004D680000}"/>
    <cellStyle name="Porcentagem 11 2 2" xfId="26564" xr:uid="{00000000-0005-0000-0000-00004E680000}"/>
    <cellStyle name="Porcentagem 11 2 3" xfId="26565" xr:uid="{00000000-0005-0000-0000-00004F680000}"/>
    <cellStyle name="Porcentagem 11 2 4" xfId="26566" xr:uid="{00000000-0005-0000-0000-000050680000}"/>
    <cellStyle name="Porcentagem 11 3" xfId="26567" xr:uid="{00000000-0005-0000-0000-000051680000}"/>
    <cellStyle name="Porcentagem 11 3 2" xfId="26568" xr:uid="{00000000-0005-0000-0000-000052680000}"/>
    <cellStyle name="Porcentagem 11 3 3" xfId="26569" xr:uid="{00000000-0005-0000-0000-000053680000}"/>
    <cellStyle name="Porcentagem 11 3 3 2" xfId="26570" xr:uid="{00000000-0005-0000-0000-000054680000}"/>
    <cellStyle name="Porcentagem 11 3 3 2 2" xfId="26571" xr:uid="{00000000-0005-0000-0000-000055680000}"/>
    <cellStyle name="Porcentagem 11 3 3 2 3" xfId="26572" xr:uid="{00000000-0005-0000-0000-000056680000}"/>
    <cellStyle name="Porcentagem 11 3 3 3" xfId="26573" xr:uid="{00000000-0005-0000-0000-000057680000}"/>
    <cellStyle name="Porcentagem 11 3 3 4" xfId="26574" xr:uid="{00000000-0005-0000-0000-000058680000}"/>
    <cellStyle name="Porcentagem 11 3 4" xfId="26575" xr:uid="{00000000-0005-0000-0000-000059680000}"/>
    <cellStyle name="Porcentagem 11 3 4 2" xfId="26576" xr:uid="{00000000-0005-0000-0000-00005A680000}"/>
    <cellStyle name="Porcentagem 11 3 4 2 2" xfId="26577" xr:uid="{00000000-0005-0000-0000-00005B680000}"/>
    <cellStyle name="Porcentagem 11 3 4 2 3" xfId="26578" xr:uid="{00000000-0005-0000-0000-00005C680000}"/>
    <cellStyle name="Porcentagem 11 3 4 3" xfId="26579" xr:uid="{00000000-0005-0000-0000-00005D680000}"/>
    <cellStyle name="Porcentagem 11 3 4 4" xfId="26580" xr:uid="{00000000-0005-0000-0000-00005E680000}"/>
    <cellStyle name="Porcentagem 11 3 5" xfId="26581" xr:uid="{00000000-0005-0000-0000-00005F680000}"/>
    <cellStyle name="Porcentagem 11 3 5 2" xfId="26582" xr:uid="{00000000-0005-0000-0000-000060680000}"/>
    <cellStyle name="Porcentagem 11 3 5 2 2" xfId="26583" xr:uid="{00000000-0005-0000-0000-000061680000}"/>
    <cellStyle name="Porcentagem 11 3 5 2 3" xfId="26584" xr:uid="{00000000-0005-0000-0000-000062680000}"/>
    <cellStyle name="Porcentagem 11 3 5 3" xfId="26585" xr:uid="{00000000-0005-0000-0000-000063680000}"/>
    <cellStyle name="Porcentagem 11 3 5 4" xfId="26586" xr:uid="{00000000-0005-0000-0000-000064680000}"/>
    <cellStyle name="Porcentagem 11 3 6" xfId="26587" xr:uid="{00000000-0005-0000-0000-000065680000}"/>
    <cellStyle name="Porcentagem 11 3 6 2" xfId="26588" xr:uid="{00000000-0005-0000-0000-000066680000}"/>
    <cellStyle name="Porcentagem 11 3 6 3" xfId="26589" xr:uid="{00000000-0005-0000-0000-000067680000}"/>
    <cellStyle name="Porcentagem 11 3 7" xfId="26590" xr:uid="{00000000-0005-0000-0000-000068680000}"/>
    <cellStyle name="Porcentagem 11 3 8" xfId="26591" xr:uid="{00000000-0005-0000-0000-000069680000}"/>
    <cellStyle name="Porcentagem 11 4" xfId="26592" xr:uid="{00000000-0005-0000-0000-00006A680000}"/>
    <cellStyle name="Porcentagem 11 4 2" xfId="26593" xr:uid="{00000000-0005-0000-0000-00006B680000}"/>
    <cellStyle name="Porcentagem 11 4 2 2" xfId="26594" xr:uid="{00000000-0005-0000-0000-00006C680000}"/>
    <cellStyle name="Porcentagem 11 4 2 2 2" xfId="26595" xr:uid="{00000000-0005-0000-0000-00006D680000}"/>
    <cellStyle name="Porcentagem 11 4 2 2 3" xfId="26596" xr:uid="{00000000-0005-0000-0000-00006E680000}"/>
    <cellStyle name="Porcentagem 11 4 2 3" xfId="26597" xr:uid="{00000000-0005-0000-0000-00006F680000}"/>
    <cellStyle name="Porcentagem 11 4 2 4" xfId="26598" xr:uid="{00000000-0005-0000-0000-000070680000}"/>
    <cellStyle name="Porcentagem 11 4 3" xfId="26599" xr:uid="{00000000-0005-0000-0000-000071680000}"/>
    <cellStyle name="Porcentagem 11 4 3 2" xfId="26600" xr:uid="{00000000-0005-0000-0000-000072680000}"/>
    <cellStyle name="Porcentagem 11 4 3 2 2" xfId="26601" xr:uid="{00000000-0005-0000-0000-000073680000}"/>
    <cellStyle name="Porcentagem 11 4 3 2 3" xfId="26602" xr:uid="{00000000-0005-0000-0000-000074680000}"/>
    <cellStyle name="Porcentagem 11 4 3 3" xfId="26603" xr:uid="{00000000-0005-0000-0000-000075680000}"/>
    <cellStyle name="Porcentagem 11 4 3 4" xfId="26604" xr:uid="{00000000-0005-0000-0000-000076680000}"/>
    <cellStyle name="Porcentagem 11 4 4" xfId="26605" xr:uid="{00000000-0005-0000-0000-000077680000}"/>
    <cellStyle name="Porcentagem 11 4 4 2" xfId="26606" xr:uid="{00000000-0005-0000-0000-000078680000}"/>
    <cellStyle name="Porcentagem 11 4 4 2 2" xfId="26607" xr:uid="{00000000-0005-0000-0000-000079680000}"/>
    <cellStyle name="Porcentagem 11 4 4 2 3" xfId="26608" xr:uid="{00000000-0005-0000-0000-00007A680000}"/>
    <cellStyle name="Porcentagem 11 4 4 3" xfId="26609" xr:uid="{00000000-0005-0000-0000-00007B680000}"/>
    <cellStyle name="Porcentagem 11 4 4 4" xfId="26610" xr:uid="{00000000-0005-0000-0000-00007C680000}"/>
    <cellStyle name="Porcentagem 11 4 5" xfId="26611" xr:uid="{00000000-0005-0000-0000-00007D680000}"/>
    <cellStyle name="Porcentagem 11 4 5 2" xfId="26612" xr:uid="{00000000-0005-0000-0000-00007E680000}"/>
    <cellStyle name="Porcentagem 11 4 5 3" xfId="26613" xr:uid="{00000000-0005-0000-0000-00007F680000}"/>
    <cellStyle name="Porcentagem 11 4 6" xfId="26614" xr:uid="{00000000-0005-0000-0000-000080680000}"/>
    <cellStyle name="Porcentagem 11 4 7" xfId="26615" xr:uid="{00000000-0005-0000-0000-000081680000}"/>
    <cellStyle name="Porcentagem 11 5" xfId="26616" xr:uid="{00000000-0005-0000-0000-000082680000}"/>
    <cellStyle name="Porcentagem 11 5 2" xfId="26617" xr:uid="{00000000-0005-0000-0000-000083680000}"/>
    <cellStyle name="Porcentagem 11 5 2 2" xfId="26618" xr:uid="{00000000-0005-0000-0000-000084680000}"/>
    <cellStyle name="Porcentagem 11 5 2 3" xfId="26619" xr:uid="{00000000-0005-0000-0000-000085680000}"/>
    <cellStyle name="Porcentagem 11 5 3" xfId="26620" xr:uid="{00000000-0005-0000-0000-000086680000}"/>
    <cellStyle name="Porcentagem 11 5 4" xfId="26621" xr:uid="{00000000-0005-0000-0000-000087680000}"/>
    <cellStyle name="Porcentagem 11 6" xfId="26622" xr:uid="{00000000-0005-0000-0000-000088680000}"/>
    <cellStyle name="Porcentagem 11 6 2" xfId="26623" xr:uid="{00000000-0005-0000-0000-000089680000}"/>
    <cellStyle name="Porcentagem 11 6 2 2" xfId="26624" xr:uid="{00000000-0005-0000-0000-00008A680000}"/>
    <cellStyle name="Porcentagem 11 6 2 3" xfId="26625" xr:uid="{00000000-0005-0000-0000-00008B680000}"/>
    <cellStyle name="Porcentagem 11 6 3" xfId="26626" xr:uid="{00000000-0005-0000-0000-00008C680000}"/>
    <cellStyle name="Porcentagem 11 6 4" xfId="26627" xr:uid="{00000000-0005-0000-0000-00008D680000}"/>
    <cellStyle name="Porcentagem 11 7" xfId="26628" xr:uid="{00000000-0005-0000-0000-00008E680000}"/>
    <cellStyle name="Porcentagem 11 7 2" xfId="26629" xr:uid="{00000000-0005-0000-0000-00008F680000}"/>
    <cellStyle name="Porcentagem 11 7 2 2" xfId="26630" xr:uid="{00000000-0005-0000-0000-000090680000}"/>
    <cellStyle name="Porcentagem 11 7 2 3" xfId="26631" xr:uid="{00000000-0005-0000-0000-000091680000}"/>
    <cellStyle name="Porcentagem 11 7 3" xfId="26632" xr:uid="{00000000-0005-0000-0000-000092680000}"/>
    <cellStyle name="Porcentagem 11 7 4" xfId="26633" xr:uid="{00000000-0005-0000-0000-000093680000}"/>
    <cellStyle name="Porcentagem 11 8" xfId="26634" xr:uid="{00000000-0005-0000-0000-000094680000}"/>
    <cellStyle name="Porcentagem 11 8 2" xfId="26635" xr:uid="{00000000-0005-0000-0000-000095680000}"/>
    <cellStyle name="Porcentagem 11 8 3" xfId="26636" xr:uid="{00000000-0005-0000-0000-000096680000}"/>
    <cellStyle name="Porcentagem 11 9" xfId="26637" xr:uid="{00000000-0005-0000-0000-000097680000}"/>
    <cellStyle name="Porcentagem 12" xfId="26638" xr:uid="{00000000-0005-0000-0000-000098680000}"/>
    <cellStyle name="Porcentagem 12 2" xfId="26639" xr:uid="{00000000-0005-0000-0000-000099680000}"/>
    <cellStyle name="Porcentagem 12 3" xfId="26640" xr:uid="{00000000-0005-0000-0000-00009A680000}"/>
    <cellStyle name="Porcentagem 13" xfId="26641" xr:uid="{00000000-0005-0000-0000-00009B680000}"/>
    <cellStyle name="Porcentagem 13 2" xfId="26642" xr:uid="{00000000-0005-0000-0000-00009C680000}"/>
    <cellStyle name="Porcentagem 14" xfId="26643" xr:uid="{00000000-0005-0000-0000-00009D680000}"/>
    <cellStyle name="Porcentagem 15" xfId="26644" xr:uid="{00000000-0005-0000-0000-00009E680000}"/>
    <cellStyle name="Porcentagem 16" xfId="26645" xr:uid="{00000000-0005-0000-0000-00009F680000}"/>
    <cellStyle name="Porcentagem 17" xfId="26646" xr:uid="{00000000-0005-0000-0000-0000A0680000}"/>
    <cellStyle name="Porcentagem 18" xfId="43891" xr:uid="{00000000-0005-0000-0000-0000A1680000}"/>
    <cellStyle name="Porcentagem 19" xfId="43876" xr:uid="{00000000-0005-0000-0000-0000A2680000}"/>
    <cellStyle name="Porcentagem 2" xfId="29" xr:uid="{00000000-0005-0000-0000-0000A3680000}"/>
    <cellStyle name="Porcentagem 2 10" xfId="26647" xr:uid="{00000000-0005-0000-0000-0000A4680000}"/>
    <cellStyle name="Porcentagem 2 11" xfId="26648" xr:uid="{00000000-0005-0000-0000-0000A5680000}"/>
    <cellStyle name="Porcentagem 2 12" xfId="26649" xr:uid="{00000000-0005-0000-0000-0000A6680000}"/>
    <cellStyle name="Porcentagem 2 13" xfId="44026" xr:uid="{00000000-0005-0000-0000-0000A7680000}"/>
    <cellStyle name="Porcentagem 2 2" xfId="26650" xr:uid="{00000000-0005-0000-0000-0000A8680000}"/>
    <cellStyle name="Porcentagem 2 2 2" xfId="26651" xr:uid="{00000000-0005-0000-0000-0000A9680000}"/>
    <cellStyle name="Porcentagem 2 2 2 2" xfId="26652" xr:uid="{00000000-0005-0000-0000-0000AA680000}"/>
    <cellStyle name="Porcentagem 2 2 2 2 2" xfId="43923" xr:uid="{00000000-0005-0000-0000-0000AB680000}"/>
    <cellStyle name="Porcentagem 2 2 2 3" xfId="26653" xr:uid="{00000000-0005-0000-0000-0000AC680000}"/>
    <cellStyle name="Porcentagem 2 2 3" xfId="26654" xr:uid="{00000000-0005-0000-0000-0000AD680000}"/>
    <cellStyle name="Porcentagem 2 2 3 2" xfId="26655" xr:uid="{00000000-0005-0000-0000-0000AE680000}"/>
    <cellStyle name="Porcentagem 2 2 3 2 2" xfId="26656" xr:uid="{00000000-0005-0000-0000-0000AF680000}"/>
    <cellStyle name="Porcentagem 2 2 3 3" xfId="26657" xr:uid="{00000000-0005-0000-0000-0000B0680000}"/>
    <cellStyle name="Porcentagem 2 2 4" xfId="26658" xr:uid="{00000000-0005-0000-0000-0000B1680000}"/>
    <cellStyle name="Porcentagem 2 2 5" xfId="26659" xr:uid="{00000000-0005-0000-0000-0000B2680000}"/>
    <cellStyle name="Porcentagem 2 2 6" xfId="26660" xr:uid="{00000000-0005-0000-0000-0000B3680000}"/>
    <cellStyle name="Porcentagem 2 3" xfId="26661" xr:uid="{00000000-0005-0000-0000-0000B4680000}"/>
    <cellStyle name="Porcentagem 2 3 10" xfId="26662" xr:uid="{00000000-0005-0000-0000-0000B5680000}"/>
    <cellStyle name="Porcentagem 2 3 10 2" xfId="26663" xr:uid="{00000000-0005-0000-0000-0000B6680000}"/>
    <cellStyle name="Porcentagem 2 3 10 2 2" xfId="26664" xr:uid="{00000000-0005-0000-0000-0000B7680000}"/>
    <cellStyle name="Porcentagem 2 3 10 2 2 2" xfId="26665" xr:uid="{00000000-0005-0000-0000-0000B8680000}"/>
    <cellStyle name="Porcentagem 2 3 10 2 2 2 2" xfId="26666" xr:uid="{00000000-0005-0000-0000-0000B9680000}"/>
    <cellStyle name="Porcentagem 2 3 10 2 2 2 3" xfId="26667" xr:uid="{00000000-0005-0000-0000-0000BA680000}"/>
    <cellStyle name="Porcentagem 2 3 10 2 2 3" xfId="26668" xr:uid="{00000000-0005-0000-0000-0000BB680000}"/>
    <cellStyle name="Porcentagem 2 3 10 2 2 4" xfId="26669" xr:uid="{00000000-0005-0000-0000-0000BC680000}"/>
    <cellStyle name="Porcentagem 2 3 10 2 3" xfId="26670" xr:uid="{00000000-0005-0000-0000-0000BD680000}"/>
    <cellStyle name="Porcentagem 2 3 10 2 3 2" xfId="26671" xr:uid="{00000000-0005-0000-0000-0000BE680000}"/>
    <cellStyle name="Porcentagem 2 3 10 2 3 2 2" xfId="26672" xr:uid="{00000000-0005-0000-0000-0000BF680000}"/>
    <cellStyle name="Porcentagem 2 3 10 2 3 2 3" xfId="26673" xr:uid="{00000000-0005-0000-0000-0000C0680000}"/>
    <cellStyle name="Porcentagem 2 3 10 2 3 3" xfId="26674" xr:uid="{00000000-0005-0000-0000-0000C1680000}"/>
    <cellStyle name="Porcentagem 2 3 10 2 3 4" xfId="26675" xr:uid="{00000000-0005-0000-0000-0000C2680000}"/>
    <cellStyle name="Porcentagem 2 3 10 2 4" xfId="26676" xr:uid="{00000000-0005-0000-0000-0000C3680000}"/>
    <cellStyle name="Porcentagem 2 3 10 2 4 2" xfId="26677" xr:uid="{00000000-0005-0000-0000-0000C4680000}"/>
    <cellStyle name="Porcentagem 2 3 10 2 4 2 2" xfId="26678" xr:uid="{00000000-0005-0000-0000-0000C5680000}"/>
    <cellStyle name="Porcentagem 2 3 10 2 4 2 3" xfId="26679" xr:uid="{00000000-0005-0000-0000-0000C6680000}"/>
    <cellStyle name="Porcentagem 2 3 10 2 4 3" xfId="26680" xr:uid="{00000000-0005-0000-0000-0000C7680000}"/>
    <cellStyle name="Porcentagem 2 3 10 2 4 4" xfId="26681" xr:uid="{00000000-0005-0000-0000-0000C8680000}"/>
    <cellStyle name="Porcentagem 2 3 10 2 5" xfId="26682" xr:uid="{00000000-0005-0000-0000-0000C9680000}"/>
    <cellStyle name="Porcentagem 2 3 10 2 5 2" xfId="26683" xr:uid="{00000000-0005-0000-0000-0000CA680000}"/>
    <cellStyle name="Porcentagem 2 3 10 2 5 3" xfId="26684" xr:uid="{00000000-0005-0000-0000-0000CB680000}"/>
    <cellStyle name="Porcentagem 2 3 10 2 6" xfId="26685" xr:uid="{00000000-0005-0000-0000-0000CC680000}"/>
    <cellStyle name="Porcentagem 2 3 10 2 7" xfId="26686" xr:uid="{00000000-0005-0000-0000-0000CD680000}"/>
    <cellStyle name="Porcentagem 2 3 10 3" xfId="26687" xr:uid="{00000000-0005-0000-0000-0000CE680000}"/>
    <cellStyle name="Porcentagem 2 3 10 3 2" xfId="26688" xr:uid="{00000000-0005-0000-0000-0000CF680000}"/>
    <cellStyle name="Porcentagem 2 3 10 3 2 2" xfId="26689" xr:uid="{00000000-0005-0000-0000-0000D0680000}"/>
    <cellStyle name="Porcentagem 2 3 10 3 2 3" xfId="26690" xr:uid="{00000000-0005-0000-0000-0000D1680000}"/>
    <cellStyle name="Porcentagem 2 3 10 3 3" xfId="26691" xr:uid="{00000000-0005-0000-0000-0000D2680000}"/>
    <cellStyle name="Porcentagem 2 3 10 3 4" xfId="26692" xr:uid="{00000000-0005-0000-0000-0000D3680000}"/>
    <cellStyle name="Porcentagem 2 3 10 4" xfId="26693" xr:uid="{00000000-0005-0000-0000-0000D4680000}"/>
    <cellStyle name="Porcentagem 2 3 10 4 2" xfId="26694" xr:uid="{00000000-0005-0000-0000-0000D5680000}"/>
    <cellStyle name="Porcentagem 2 3 10 4 2 2" xfId="26695" xr:uid="{00000000-0005-0000-0000-0000D6680000}"/>
    <cellStyle name="Porcentagem 2 3 10 4 2 3" xfId="26696" xr:uid="{00000000-0005-0000-0000-0000D7680000}"/>
    <cellStyle name="Porcentagem 2 3 10 4 3" xfId="26697" xr:uid="{00000000-0005-0000-0000-0000D8680000}"/>
    <cellStyle name="Porcentagem 2 3 10 4 4" xfId="26698" xr:uid="{00000000-0005-0000-0000-0000D9680000}"/>
    <cellStyle name="Porcentagem 2 3 10 5" xfId="26699" xr:uid="{00000000-0005-0000-0000-0000DA680000}"/>
    <cellStyle name="Porcentagem 2 3 10 5 2" xfId="26700" xr:uid="{00000000-0005-0000-0000-0000DB680000}"/>
    <cellStyle name="Porcentagem 2 3 10 5 2 2" xfId="26701" xr:uid="{00000000-0005-0000-0000-0000DC680000}"/>
    <cellStyle name="Porcentagem 2 3 10 5 2 3" xfId="26702" xr:uid="{00000000-0005-0000-0000-0000DD680000}"/>
    <cellStyle name="Porcentagem 2 3 10 5 3" xfId="26703" xr:uid="{00000000-0005-0000-0000-0000DE680000}"/>
    <cellStyle name="Porcentagem 2 3 10 5 4" xfId="26704" xr:uid="{00000000-0005-0000-0000-0000DF680000}"/>
    <cellStyle name="Porcentagem 2 3 10 6" xfId="26705" xr:uid="{00000000-0005-0000-0000-0000E0680000}"/>
    <cellStyle name="Porcentagem 2 3 10 6 2" xfId="26706" xr:uid="{00000000-0005-0000-0000-0000E1680000}"/>
    <cellStyle name="Porcentagem 2 3 10 6 3" xfId="26707" xr:uid="{00000000-0005-0000-0000-0000E2680000}"/>
    <cellStyle name="Porcentagem 2 3 10 7" xfId="26708" xr:uid="{00000000-0005-0000-0000-0000E3680000}"/>
    <cellStyle name="Porcentagem 2 3 10 8" xfId="26709" xr:uid="{00000000-0005-0000-0000-0000E4680000}"/>
    <cellStyle name="Porcentagem 2 3 10 9" xfId="26710" xr:uid="{00000000-0005-0000-0000-0000E5680000}"/>
    <cellStyle name="Porcentagem 2 3 11" xfId="26711" xr:uid="{00000000-0005-0000-0000-0000E6680000}"/>
    <cellStyle name="Porcentagem 2 3 11 2" xfId="26712" xr:uid="{00000000-0005-0000-0000-0000E7680000}"/>
    <cellStyle name="Porcentagem 2 3 11 2 2" xfId="26713" xr:uid="{00000000-0005-0000-0000-0000E8680000}"/>
    <cellStyle name="Porcentagem 2 3 11 2 2 2" xfId="26714" xr:uid="{00000000-0005-0000-0000-0000E9680000}"/>
    <cellStyle name="Porcentagem 2 3 11 2 2 2 2" xfId="26715" xr:uid="{00000000-0005-0000-0000-0000EA680000}"/>
    <cellStyle name="Porcentagem 2 3 11 2 2 2 3" xfId="26716" xr:uid="{00000000-0005-0000-0000-0000EB680000}"/>
    <cellStyle name="Porcentagem 2 3 11 2 2 3" xfId="26717" xr:uid="{00000000-0005-0000-0000-0000EC680000}"/>
    <cellStyle name="Porcentagem 2 3 11 2 2 4" xfId="26718" xr:uid="{00000000-0005-0000-0000-0000ED680000}"/>
    <cellStyle name="Porcentagem 2 3 11 2 3" xfId="26719" xr:uid="{00000000-0005-0000-0000-0000EE680000}"/>
    <cellStyle name="Porcentagem 2 3 11 2 3 2" xfId="26720" xr:uid="{00000000-0005-0000-0000-0000EF680000}"/>
    <cellStyle name="Porcentagem 2 3 11 2 3 2 2" xfId="26721" xr:uid="{00000000-0005-0000-0000-0000F0680000}"/>
    <cellStyle name="Porcentagem 2 3 11 2 3 2 3" xfId="26722" xr:uid="{00000000-0005-0000-0000-0000F1680000}"/>
    <cellStyle name="Porcentagem 2 3 11 2 3 3" xfId="26723" xr:uid="{00000000-0005-0000-0000-0000F2680000}"/>
    <cellStyle name="Porcentagem 2 3 11 2 3 4" xfId="26724" xr:uid="{00000000-0005-0000-0000-0000F3680000}"/>
    <cellStyle name="Porcentagem 2 3 11 2 4" xfId="26725" xr:uid="{00000000-0005-0000-0000-0000F4680000}"/>
    <cellStyle name="Porcentagem 2 3 11 2 4 2" xfId="26726" xr:uid="{00000000-0005-0000-0000-0000F5680000}"/>
    <cellStyle name="Porcentagem 2 3 11 2 4 2 2" xfId="26727" xr:uid="{00000000-0005-0000-0000-0000F6680000}"/>
    <cellStyle name="Porcentagem 2 3 11 2 4 2 3" xfId="26728" xr:uid="{00000000-0005-0000-0000-0000F7680000}"/>
    <cellStyle name="Porcentagem 2 3 11 2 4 3" xfId="26729" xr:uid="{00000000-0005-0000-0000-0000F8680000}"/>
    <cellStyle name="Porcentagem 2 3 11 2 4 4" xfId="26730" xr:uid="{00000000-0005-0000-0000-0000F9680000}"/>
    <cellStyle name="Porcentagem 2 3 11 2 5" xfId="26731" xr:uid="{00000000-0005-0000-0000-0000FA680000}"/>
    <cellStyle name="Porcentagem 2 3 11 2 5 2" xfId="26732" xr:uid="{00000000-0005-0000-0000-0000FB680000}"/>
    <cellStyle name="Porcentagem 2 3 11 2 5 3" xfId="26733" xr:uid="{00000000-0005-0000-0000-0000FC680000}"/>
    <cellStyle name="Porcentagem 2 3 11 2 6" xfId="26734" xr:uid="{00000000-0005-0000-0000-0000FD680000}"/>
    <cellStyle name="Porcentagem 2 3 11 2 7" xfId="26735" xr:uid="{00000000-0005-0000-0000-0000FE680000}"/>
    <cellStyle name="Porcentagem 2 3 11 3" xfId="26736" xr:uid="{00000000-0005-0000-0000-0000FF680000}"/>
    <cellStyle name="Porcentagem 2 3 11 3 2" xfId="26737" xr:uid="{00000000-0005-0000-0000-000000690000}"/>
    <cellStyle name="Porcentagem 2 3 11 3 2 2" xfId="26738" xr:uid="{00000000-0005-0000-0000-000001690000}"/>
    <cellStyle name="Porcentagem 2 3 11 3 2 3" xfId="26739" xr:uid="{00000000-0005-0000-0000-000002690000}"/>
    <cellStyle name="Porcentagem 2 3 11 3 3" xfId="26740" xr:uid="{00000000-0005-0000-0000-000003690000}"/>
    <cellStyle name="Porcentagem 2 3 11 3 4" xfId="26741" xr:uid="{00000000-0005-0000-0000-000004690000}"/>
    <cellStyle name="Porcentagem 2 3 11 4" xfId="26742" xr:uid="{00000000-0005-0000-0000-000005690000}"/>
    <cellStyle name="Porcentagem 2 3 11 4 2" xfId="26743" xr:uid="{00000000-0005-0000-0000-000006690000}"/>
    <cellStyle name="Porcentagem 2 3 11 4 2 2" xfId="26744" xr:uid="{00000000-0005-0000-0000-000007690000}"/>
    <cellStyle name="Porcentagem 2 3 11 4 2 3" xfId="26745" xr:uid="{00000000-0005-0000-0000-000008690000}"/>
    <cellStyle name="Porcentagem 2 3 11 4 3" xfId="26746" xr:uid="{00000000-0005-0000-0000-000009690000}"/>
    <cellStyle name="Porcentagem 2 3 11 4 4" xfId="26747" xr:uid="{00000000-0005-0000-0000-00000A690000}"/>
    <cellStyle name="Porcentagem 2 3 11 5" xfId="26748" xr:uid="{00000000-0005-0000-0000-00000B690000}"/>
    <cellStyle name="Porcentagem 2 3 11 5 2" xfId="26749" xr:uid="{00000000-0005-0000-0000-00000C690000}"/>
    <cellStyle name="Porcentagem 2 3 11 5 2 2" xfId="26750" xr:uid="{00000000-0005-0000-0000-00000D690000}"/>
    <cellStyle name="Porcentagem 2 3 11 5 2 3" xfId="26751" xr:uid="{00000000-0005-0000-0000-00000E690000}"/>
    <cellStyle name="Porcentagem 2 3 11 5 3" xfId="26752" xr:uid="{00000000-0005-0000-0000-00000F690000}"/>
    <cellStyle name="Porcentagem 2 3 11 5 4" xfId="26753" xr:uid="{00000000-0005-0000-0000-000010690000}"/>
    <cellStyle name="Porcentagem 2 3 11 6" xfId="26754" xr:uid="{00000000-0005-0000-0000-000011690000}"/>
    <cellStyle name="Porcentagem 2 3 11 6 2" xfId="26755" xr:uid="{00000000-0005-0000-0000-000012690000}"/>
    <cellStyle name="Porcentagem 2 3 11 6 3" xfId="26756" xr:uid="{00000000-0005-0000-0000-000013690000}"/>
    <cellStyle name="Porcentagem 2 3 11 7" xfId="26757" xr:uid="{00000000-0005-0000-0000-000014690000}"/>
    <cellStyle name="Porcentagem 2 3 11 8" xfId="26758" xr:uid="{00000000-0005-0000-0000-000015690000}"/>
    <cellStyle name="Porcentagem 2 3 11 9" xfId="26759" xr:uid="{00000000-0005-0000-0000-000016690000}"/>
    <cellStyle name="Porcentagem 2 3 12" xfId="26760" xr:uid="{00000000-0005-0000-0000-000017690000}"/>
    <cellStyle name="Porcentagem 2 3 12 2" xfId="26761" xr:uid="{00000000-0005-0000-0000-000018690000}"/>
    <cellStyle name="Porcentagem 2 3 12 2 2" xfId="26762" xr:uid="{00000000-0005-0000-0000-000019690000}"/>
    <cellStyle name="Porcentagem 2 3 12 2 2 2" xfId="26763" xr:uid="{00000000-0005-0000-0000-00001A690000}"/>
    <cellStyle name="Porcentagem 2 3 12 2 2 3" xfId="26764" xr:uid="{00000000-0005-0000-0000-00001B690000}"/>
    <cellStyle name="Porcentagem 2 3 12 2 3" xfId="26765" xr:uid="{00000000-0005-0000-0000-00001C690000}"/>
    <cellStyle name="Porcentagem 2 3 12 2 4" xfId="26766" xr:uid="{00000000-0005-0000-0000-00001D690000}"/>
    <cellStyle name="Porcentagem 2 3 12 3" xfId="26767" xr:uid="{00000000-0005-0000-0000-00001E690000}"/>
    <cellStyle name="Porcentagem 2 3 12 3 2" xfId="26768" xr:uid="{00000000-0005-0000-0000-00001F690000}"/>
    <cellStyle name="Porcentagem 2 3 12 3 2 2" xfId="26769" xr:uid="{00000000-0005-0000-0000-000020690000}"/>
    <cellStyle name="Porcentagem 2 3 12 3 2 3" xfId="26770" xr:uid="{00000000-0005-0000-0000-000021690000}"/>
    <cellStyle name="Porcentagem 2 3 12 3 3" xfId="26771" xr:uid="{00000000-0005-0000-0000-000022690000}"/>
    <cellStyle name="Porcentagem 2 3 12 3 4" xfId="26772" xr:uid="{00000000-0005-0000-0000-000023690000}"/>
    <cellStyle name="Porcentagem 2 3 12 4" xfId="26773" xr:uid="{00000000-0005-0000-0000-000024690000}"/>
    <cellStyle name="Porcentagem 2 3 12 4 2" xfId="26774" xr:uid="{00000000-0005-0000-0000-000025690000}"/>
    <cellStyle name="Porcentagem 2 3 12 4 2 2" xfId="26775" xr:uid="{00000000-0005-0000-0000-000026690000}"/>
    <cellStyle name="Porcentagem 2 3 12 4 2 3" xfId="26776" xr:uid="{00000000-0005-0000-0000-000027690000}"/>
    <cellStyle name="Porcentagem 2 3 12 4 3" xfId="26777" xr:uid="{00000000-0005-0000-0000-000028690000}"/>
    <cellStyle name="Porcentagem 2 3 12 4 4" xfId="26778" xr:uid="{00000000-0005-0000-0000-000029690000}"/>
    <cellStyle name="Porcentagem 2 3 12 5" xfId="26779" xr:uid="{00000000-0005-0000-0000-00002A690000}"/>
    <cellStyle name="Porcentagem 2 3 12 5 2" xfId="26780" xr:uid="{00000000-0005-0000-0000-00002B690000}"/>
    <cellStyle name="Porcentagem 2 3 12 5 3" xfId="26781" xr:uid="{00000000-0005-0000-0000-00002C690000}"/>
    <cellStyle name="Porcentagem 2 3 12 6" xfId="26782" xr:uid="{00000000-0005-0000-0000-00002D690000}"/>
    <cellStyle name="Porcentagem 2 3 12 7" xfId="26783" xr:uid="{00000000-0005-0000-0000-00002E690000}"/>
    <cellStyle name="Porcentagem 2 3 12 8" xfId="26784" xr:uid="{00000000-0005-0000-0000-00002F690000}"/>
    <cellStyle name="Porcentagem 2 3 13" xfId="26785" xr:uid="{00000000-0005-0000-0000-000030690000}"/>
    <cellStyle name="Porcentagem 2 3 13 2" xfId="26786" xr:uid="{00000000-0005-0000-0000-000031690000}"/>
    <cellStyle name="Porcentagem 2 3 13 2 2" xfId="26787" xr:uid="{00000000-0005-0000-0000-000032690000}"/>
    <cellStyle name="Porcentagem 2 3 13 2 2 2" xfId="26788" xr:uid="{00000000-0005-0000-0000-000033690000}"/>
    <cellStyle name="Porcentagem 2 3 13 2 2 3" xfId="26789" xr:uid="{00000000-0005-0000-0000-000034690000}"/>
    <cellStyle name="Porcentagem 2 3 13 2 3" xfId="26790" xr:uid="{00000000-0005-0000-0000-000035690000}"/>
    <cellStyle name="Porcentagem 2 3 13 2 4" xfId="26791" xr:uid="{00000000-0005-0000-0000-000036690000}"/>
    <cellStyle name="Porcentagem 2 3 13 3" xfId="26792" xr:uid="{00000000-0005-0000-0000-000037690000}"/>
    <cellStyle name="Porcentagem 2 3 13 3 2" xfId="26793" xr:uid="{00000000-0005-0000-0000-000038690000}"/>
    <cellStyle name="Porcentagem 2 3 13 3 3" xfId="26794" xr:uid="{00000000-0005-0000-0000-000039690000}"/>
    <cellStyle name="Porcentagem 2 3 13 4" xfId="26795" xr:uid="{00000000-0005-0000-0000-00003A690000}"/>
    <cellStyle name="Porcentagem 2 3 13 5" xfId="26796" xr:uid="{00000000-0005-0000-0000-00003B690000}"/>
    <cellStyle name="Porcentagem 2 3 14" xfId="26797" xr:uid="{00000000-0005-0000-0000-00003C690000}"/>
    <cellStyle name="Porcentagem 2 3 14 2" xfId="26798" xr:uid="{00000000-0005-0000-0000-00003D690000}"/>
    <cellStyle name="Porcentagem 2 3 14 2 2" xfId="26799" xr:uid="{00000000-0005-0000-0000-00003E690000}"/>
    <cellStyle name="Porcentagem 2 3 14 2 3" xfId="26800" xr:uid="{00000000-0005-0000-0000-00003F690000}"/>
    <cellStyle name="Porcentagem 2 3 14 3" xfId="26801" xr:uid="{00000000-0005-0000-0000-000040690000}"/>
    <cellStyle name="Porcentagem 2 3 14 4" xfId="26802" xr:uid="{00000000-0005-0000-0000-000041690000}"/>
    <cellStyle name="Porcentagem 2 3 15" xfId="26803" xr:uid="{00000000-0005-0000-0000-000042690000}"/>
    <cellStyle name="Porcentagem 2 3 15 2" xfId="26804" xr:uid="{00000000-0005-0000-0000-000043690000}"/>
    <cellStyle name="Porcentagem 2 3 15 2 2" xfId="26805" xr:uid="{00000000-0005-0000-0000-000044690000}"/>
    <cellStyle name="Porcentagem 2 3 15 2 3" xfId="26806" xr:uid="{00000000-0005-0000-0000-000045690000}"/>
    <cellStyle name="Porcentagem 2 3 15 3" xfId="26807" xr:uid="{00000000-0005-0000-0000-000046690000}"/>
    <cellStyle name="Porcentagem 2 3 15 4" xfId="26808" xr:uid="{00000000-0005-0000-0000-000047690000}"/>
    <cellStyle name="Porcentagem 2 3 16" xfId="26809" xr:uid="{00000000-0005-0000-0000-000048690000}"/>
    <cellStyle name="Porcentagem 2 3 16 2" xfId="26810" xr:uid="{00000000-0005-0000-0000-000049690000}"/>
    <cellStyle name="Porcentagem 2 3 16 2 2" xfId="26811" xr:uid="{00000000-0005-0000-0000-00004A690000}"/>
    <cellStyle name="Porcentagem 2 3 16 2 3" xfId="26812" xr:uid="{00000000-0005-0000-0000-00004B690000}"/>
    <cellStyle name="Porcentagem 2 3 16 3" xfId="26813" xr:uid="{00000000-0005-0000-0000-00004C690000}"/>
    <cellStyle name="Porcentagem 2 3 16 4" xfId="26814" xr:uid="{00000000-0005-0000-0000-00004D690000}"/>
    <cellStyle name="Porcentagem 2 3 17" xfId="26815" xr:uid="{00000000-0005-0000-0000-00004E690000}"/>
    <cellStyle name="Porcentagem 2 3 17 2" xfId="26816" xr:uid="{00000000-0005-0000-0000-00004F690000}"/>
    <cellStyle name="Porcentagem 2 3 17 3" xfId="26817" xr:uid="{00000000-0005-0000-0000-000050690000}"/>
    <cellStyle name="Porcentagem 2 3 18" xfId="26818" xr:uid="{00000000-0005-0000-0000-000051690000}"/>
    <cellStyle name="Porcentagem 2 3 18 2" xfId="26819" xr:uid="{00000000-0005-0000-0000-000052690000}"/>
    <cellStyle name="Porcentagem 2 3 18 3" xfId="26820" xr:uid="{00000000-0005-0000-0000-000053690000}"/>
    <cellStyle name="Porcentagem 2 3 19" xfId="26821" xr:uid="{00000000-0005-0000-0000-000054690000}"/>
    <cellStyle name="Porcentagem 2 3 2" xfId="26822" xr:uid="{00000000-0005-0000-0000-000055690000}"/>
    <cellStyle name="Porcentagem 2 3 2 10" xfId="26823" xr:uid="{00000000-0005-0000-0000-000056690000}"/>
    <cellStyle name="Porcentagem 2 3 2 2" xfId="26824" xr:uid="{00000000-0005-0000-0000-000057690000}"/>
    <cellStyle name="Porcentagem 2 3 2 2 2" xfId="26825" xr:uid="{00000000-0005-0000-0000-000058690000}"/>
    <cellStyle name="Porcentagem 2 3 2 2 2 2" xfId="26826" xr:uid="{00000000-0005-0000-0000-000059690000}"/>
    <cellStyle name="Porcentagem 2 3 2 2 2 2 2" xfId="26827" xr:uid="{00000000-0005-0000-0000-00005A690000}"/>
    <cellStyle name="Porcentagem 2 3 2 2 2 2 2 2" xfId="26828" xr:uid="{00000000-0005-0000-0000-00005B690000}"/>
    <cellStyle name="Porcentagem 2 3 2 2 2 2 2 3" xfId="26829" xr:uid="{00000000-0005-0000-0000-00005C690000}"/>
    <cellStyle name="Porcentagem 2 3 2 2 2 2 3" xfId="26830" xr:uid="{00000000-0005-0000-0000-00005D690000}"/>
    <cellStyle name="Porcentagem 2 3 2 2 2 2 4" xfId="26831" xr:uid="{00000000-0005-0000-0000-00005E690000}"/>
    <cellStyle name="Porcentagem 2 3 2 2 2 3" xfId="26832" xr:uid="{00000000-0005-0000-0000-00005F690000}"/>
    <cellStyle name="Porcentagem 2 3 2 2 2 3 2" xfId="26833" xr:uid="{00000000-0005-0000-0000-000060690000}"/>
    <cellStyle name="Porcentagem 2 3 2 2 2 3 2 2" xfId="26834" xr:uid="{00000000-0005-0000-0000-000061690000}"/>
    <cellStyle name="Porcentagem 2 3 2 2 2 3 2 3" xfId="26835" xr:uid="{00000000-0005-0000-0000-000062690000}"/>
    <cellStyle name="Porcentagem 2 3 2 2 2 3 3" xfId="26836" xr:uid="{00000000-0005-0000-0000-000063690000}"/>
    <cellStyle name="Porcentagem 2 3 2 2 2 3 4" xfId="26837" xr:uid="{00000000-0005-0000-0000-000064690000}"/>
    <cellStyle name="Porcentagem 2 3 2 2 2 4" xfId="26838" xr:uid="{00000000-0005-0000-0000-000065690000}"/>
    <cellStyle name="Porcentagem 2 3 2 2 2 4 2" xfId="26839" xr:uid="{00000000-0005-0000-0000-000066690000}"/>
    <cellStyle name="Porcentagem 2 3 2 2 2 4 2 2" xfId="26840" xr:uid="{00000000-0005-0000-0000-000067690000}"/>
    <cellStyle name="Porcentagem 2 3 2 2 2 4 2 3" xfId="26841" xr:uid="{00000000-0005-0000-0000-000068690000}"/>
    <cellStyle name="Porcentagem 2 3 2 2 2 4 3" xfId="26842" xr:uid="{00000000-0005-0000-0000-000069690000}"/>
    <cellStyle name="Porcentagem 2 3 2 2 2 4 4" xfId="26843" xr:uid="{00000000-0005-0000-0000-00006A690000}"/>
    <cellStyle name="Porcentagem 2 3 2 2 2 5" xfId="26844" xr:uid="{00000000-0005-0000-0000-00006B690000}"/>
    <cellStyle name="Porcentagem 2 3 2 2 2 5 2" xfId="26845" xr:uid="{00000000-0005-0000-0000-00006C690000}"/>
    <cellStyle name="Porcentagem 2 3 2 2 2 5 3" xfId="26846" xr:uid="{00000000-0005-0000-0000-00006D690000}"/>
    <cellStyle name="Porcentagem 2 3 2 2 2 6" xfId="26847" xr:uid="{00000000-0005-0000-0000-00006E690000}"/>
    <cellStyle name="Porcentagem 2 3 2 2 2 7" xfId="26848" xr:uid="{00000000-0005-0000-0000-00006F690000}"/>
    <cellStyle name="Porcentagem 2 3 2 2 3" xfId="26849" xr:uid="{00000000-0005-0000-0000-000070690000}"/>
    <cellStyle name="Porcentagem 2 3 2 2 3 2" xfId="26850" xr:uid="{00000000-0005-0000-0000-000071690000}"/>
    <cellStyle name="Porcentagem 2 3 2 2 3 2 2" xfId="26851" xr:uid="{00000000-0005-0000-0000-000072690000}"/>
    <cellStyle name="Porcentagem 2 3 2 2 3 2 3" xfId="26852" xr:uid="{00000000-0005-0000-0000-000073690000}"/>
    <cellStyle name="Porcentagem 2 3 2 2 3 3" xfId="26853" xr:uid="{00000000-0005-0000-0000-000074690000}"/>
    <cellStyle name="Porcentagem 2 3 2 2 3 4" xfId="26854" xr:uid="{00000000-0005-0000-0000-000075690000}"/>
    <cellStyle name="Porcentagem 2 3 2 2 4" xfId="26855" xr:uid="{00000000-0005-0000-0000-000076690000}"/>
    <cellStyle name="Porcentagem 2 3 2 2 4 2" xfId="26856" xr:uid="{00000000-0005-0000-0000-000077690000}"/>
    <cellStyle name="Porcentagem 2 3 2 2 4 2 2" xfId="26857" xr:uid="{00000000-0005-0000-0000-000078690000}"/>
    <cellStyle name="Porcentagem 2 3 2 2 4 2 3" xfId="26858" xr:uid="{00000000-0005-0000-0000-000079690000}"/>
    <cellStyle name="Porcentagem 2 3 2 2 4 3" xfId="26859" xr:uid="{00000000-0005-0000-0000-00007A690000}"/>
    <cellStyle name="Porcentagem 2 3 2 2 4 4" xfId="26860" xr:uid="{00000000-0005-0000-0000-00007B690000}"/>
    <cellStyle name="Porcentagem 2 3 2 2 5" xfId="26861" xr:uid="{00000000-0005-0000-0000-00007C690000}"/>
    <cellStyle name="Porcentagem 2 3 2 2 5 2" xfId="26862" xr:uid="{00000000-0005-0000-0000-00007D690000}"/>
    <cellStyle name="Porcentagem 2 3 2 2 5 2 2" xfId="26863" xr:uid="{00000000-0005-0000-0000-00007E690000}"/>
    <cellStyle name="Porcentagem 2 3 2 2 5 2 3" xfId="26864" xr:uid="{00000000-0005-0000-0000-00007F690000}"/>
    <cellStyle name="Porcentagem 2 3 2 2 5 3" xfId="26865" xr:uid="{00000000-0005-0000-0000-000080690000}"/>
    <cellStyle name="Porcentagem 2 3 2 2 5 4" xfId="26866" xr:uid="{00000000-0005-0000-0000-000081690000}"/>
    <cellStyle name="Porcentagem 2 3 2 2 6" xfId="26867" xr:uid="{00000000-0005-0000-0000-000082690000}"/>
    <cellStyle name="Porcentagem 2 3 2 2 6 2" xfId="26868" xr:uid="{00000000-0005-0000-0000-000083690000}"/>
    <cellStyle name="Porcentagem 2 3 2 2 6 3" xfId="26869" xr:uid="{00000000-0005-0000-0000-000084690000}"/>
    <cellStyle name="Porcentagem 2 3 2 2 7" xfId="26870" xr:uid="{00000000-0005-0000-0000-000085690000}"/>
    <cellStyle name="Porcentagem 2 3 2 2 8" xfId="26871" xr:uid="{00000000-0005-0000-0000-000086690000}"/>
    <cellStyle name="Porcentagem 2 3 2 2 9" xfId="26872" xr:uid="{00000000-0005-0000-0000-000087690000}"/>
    <cellStyle name="Porcentagem 2 3 2 3" xfId="26873" xr:uid="{00000000-0005-0000-0000-000088690000}"/>
    <cellStyle name="Porcentagem 2 3 2 4" xfId="26874" xr:uid="{00000000-0005-0000-0000-000089690000}"/>
    <cellStyle name="Porcentagem 2 3 2 4 2" xfId="26875" xr:uid="{00000000-0005-0000-0000-00008A690000}"/>
    <cellStyle name="Porcentagem 2 3 2 4 2 2" xfId="26876" xr:uid="{00000000-0005-0000-0000-00008B690000}"/>
    <cellStyle name="Porcentagem 2 3 2 4 2 2 2" xfId="26877" xr:uid="{00000000-0005-0000-0000-00008C690000}"/>
    <cellStyle name="Porcentagem 2 3 2 4 2 2 3" xfId="26878" xr:uid="{00000000-0005-0000-0000-00008D690000}"/>
    <cellStyle name="Porcentagem 2 3 2 4 2 3" xfId="26879" xr:uid="{00000000-0005-0000-0000-00008E690000}"/>
    <cellStyle name="Porcentagem 2 3 2 4 2 4" xfId="26880" xr:uid="{00000000-0005-0000-0000-00008F690000}"/>
    <cellStyle name="Porcentagem 2 3 2 4 3" xfId="26881" xr:uid="{00000000-0005-0000-0000-000090690000}"/>
    <cellStyle name="Porcentagem 2 3 2 4 3 2" xfId="26882" xr:uid="{00000000-0005-0000-0000-000091690000}"/>
    <cellStyle name="Porcentagem 2 3 2 4 3 2 2" xfId="26883" xr:uid="{00000000-0005-0000-0000-000092690000}"/>
    <cellStyle name="Porcentagem 2 3 2 4 3 2 3" xfId="26884" xr:uid="{00000000-0005-0000-0000-000093690000}"/>
    <cellStyle name="Porcentagem 2 3 2 4 3 3" xfId="26885" xr:uid="{00000000-0005-0000-0000-000094690000}"/>
    <cellStyle name="Porcentagem 2 3 2 4 3 4" xfId="26886" xr:uid="{00000000-0005-0000-0000-000095690000}"/>
    <cellStyle name="Porcentagem 2 3 2 4 4" xfId="26887" xr:uid="{00000000-0005-0000-0000-000096690000}"/>
    <cellStyle name="Porcentagem 2 3 2 4 4 2" xfId="26888" xr:uid="{00000000-0005-0000-0000-000097690000}"/>
    <cellStyle name="Porcentagem 2 3 2 4 4 2 2" xfId="26889" xr:uid="{00000000-0005-0000-0000-000098690000}"/>
    <cellStyle name="Porcentagem 2 3 2 4 4 2 3" xfId="26890" xr:uid="{00000000-0005-0000-0000-000099690000}"/>
    <cellStyle name="Porcentagem 2 3 2 4 4 3" xfId="26891" xr:uid="{00000000-0005-0000-0000-00009A690000}"/>
    <cellStyle name="Porcentagem 2 3 2 4 4 4" xfId="26892" xr:uid="{00000000-0005-0000-0000-00009B690000}"/>
    <cellStyle name="Porcentagem 2 3 2 4 5" xfId="26893" xr:uid="{00000000-0005-0000-0000-00009C690000}"/>
    <cellStyle name="Porcentagem 2 3 2 4 5 2" xfId="26894" xr:uid="{00000000-0005-0000-0000-00009D690000}"/>
    <cellStyle name="Porcentagem 2 3 2 4 5 3" xfId="26895" xr:uid="{00000000-0005-0000-0000-00009E690000}"/>
    <cellStyle name="Porcentagem 2 3 2 4 6" xfId="26896" xr:uid="{00000000-0005-0000-0000-00009F690000}"/>
    <cellStyle name="Porcentagem 2 3 2 4 7" xfId="26897" xr:uid="{00000000-0005-0000-0000-0000A0690000}"/>
    <cellStyle name="Porcentagem 2 3 2 5" xfId="26898" xr:uid="{00000000-0005-0000-0000-0000A1690000}"/>
    <cellStyle name="Porcentagem 2 3 2 5 2" xfId="26899" xr:uid="{00000000-0005-0000-0000-0000A2690000}"/>
    <cellStyle name="Porcentagem 2 3 2 5 2 2" xfId="26900" xr:uid="{00000000-0005-0000-0000-0000A3690000}"/>
    <cellStyle name="Porcentagem 2 3 2 5 2 3" xfId="26901" xr:uid="{00000000-0005-0000-0000-0000A4690000}"/>
    <cellStyle name="Porcentagem 2 3 2 5 3" xfId="26902" xr:uid="{00000000-0005-0000-0000-0000A5690000}"/>
    <cellStyle name="Porcentagem 2 3 2 5 4" xfId="26903" xr:uid="{00000000-0005-0000-0000-0000A6690000}"/>
    <cellStyle name="Porcentagem 2 3 2 6" xfId="26904" xr:uid="{00000000-0005-0000-0000-0000A7690000}"/>
    <cellStyle name="Porcentagem 2 3 2 6 2" xfId="26905" xr:uid="{00000000-0005-0000-0000-0000A8690000}"/>
    <cellStyle name="Porcentagem 2 3 2 6 2 2" xfId="26906" xr:uid="{00000000-0005-0000-0000-0000A9690000}"/>
    <cellStyle name="Porcentagem 2 3 2 6 2 3" xfId="26907" xr:uid="{00000000-0005-0000-0000-0000AA690000}"/>
    <cellStyle name="Porcentagem 2 3 2 6 3" xfId="26908" xr:uid="{00000000-0005-0000-0000-0000AB690000}"/>
    <cellStyle name="Porcentagem 2 3 2 6 4" xfId="26909" xr:uid="{00000000-0005-0000-0000-0000AC690000}"/>
    <cellStyle name="Porcentagem 2 3 2 7" xfId="26910" xr:uid="{00000000-0005-0000-0000-0000AD690000}"/>
    <cellStyle name="Porcentagem 2 3 2 7 2" xfId="26911" xr:uid="{00000000-0005-0000-0000-0000AE690000}"/>
    <cellStyle name="Porcentagem 2 3 2 7 2 2" xfId="26912" xr:uid="{00000000-0005-0000-0000-0000AF690000}"/>
    <cellStyle name="Porcentagem 2 3 2 7 2 3" xfId="26913" xr:uid="{00000000-0005-0000-0000-0000B0690000}"/>
    <cellStyle name="Porcentagem 2 3 2 7 3" xfId="26914" xr:uid="{00000000-0005-0000-0000-0000B1690000}"/>
    <cellStyle name="Porcentagem 2 3 2 7 4" xfId="26915" xr:uid="{00000000-0005-0000-0000-0000B2690000}"/>
    <cellStyle name="Porcentagem 2 3 2 8" xfId="26916" xr:uid="{00000000-0005-0000-0000-0000B3690000}"/>
    <cellStyle name="Porcentagem 2 3 2 8 2" xfId="26917" xr:uid="{00000000-0005-0000-0000-0000B4690000}"/>
    <cellStyle name="Porcentagem 2 3 2 8 3" xfId="26918" xr:uid="{00000000-0005-0000-0000-0000B5690000}"/>
    <cellStyle name="Porcentagem 2 3 2 9" xfId="26919" xr:uid="{00000000-0005-0000-0000-0000B6690000}"/>
    <cellStyle name="Porcentagem 2 3 20" xfId="26920" xr:uid="{00000000-0005-0000-0000-0000B7690000}"/>
    <cellStyle name="Porcentagem 2 3 21" xfId="26921" xr:uid="{00000000-0005-0000-0000-0000B8690000}"/>
    <cellStyle name="Porcentagem 2 3 22" xfId="26922" xr:uid="{00000000-0005-0000-0000-0000B9690000}"/>
    <cellStyle name="Porcentagem 2 3 23" xfId="26923" xr:uid="{00000000-0005-0000-0000-0000BA690000}"/>
    <cellStyle name="Porcentagem 2 3 24" xfId="26924" xr:uid="{00000000-0005-0000-0000-0000BB690000}"/>
    <cellStyle name="Porcentagem 2 3 25" xfId="26925" xr:uid="{00000000-0005-0000-0000-0000BC690000}"/>
    <cellStyle name="Porcentagem 2 3 26" xfId="26926" xr:uid="{00000000-0005-0000-0000-0000BD690000}"/>
    <cellStyle name="Porcentagem 2 3 3" xfId="26927" xr:uid="{00000000-0005-0000-0000-0000BE690000}"/>
    <cellStyle name="Porcentagem 2 3 3 10" xfId="26928" xr:uid="{00000000-0005-0000-0000-0000BF690000}"/>
    <cellStyle name="Porcentagem 2 3 3 11" xfId="26929" xr:uid="{00000000-0005-0000-0000-0000C0690000}"/>
    <cellStyle name="Porcentagem 2 3 3 12" xfId="26930" xr:uid="{00000000-0005-0000-0000-0000C1690000}"/>
    <cellStyle name="Porcentagem 2 3 3 2" xfId="26931" xr:uid="{00000000-0005-0000-0000-0000C2690000}"/>
    <cellStyle name="Porcentagem 2 3 3 2 10" xfId="26932" xr:uid="{00000000-0005-0000-0000-0000C3690000}"/>
    <cellStyle name="Porcentagem 2 3 3 2 2" xfId="26933" xr:uid="{00000000-0005-0000-0000-0000C4690000}"/>
    <cellStyle name="Porcentagem 2 3 3 2 2 2" xfId="26934" xr:uid="{00000000-0005-0000-0000-0000C5690000}"/>
    <cellStyle name="Porcentagem 2 3 3 2 2 2 2" xfId="26935" xr:uid="{00000000-0005-0000-0000-0000C6690000}"/>
    <cellStyle name="Porcentagem 2 3 3 2 2 2 2 2" xfId="26936" xr:uid="{00000000-0005-0000-0000-0000C7690000}"/>
    <cellStyle name="Porcentagem 2 3 3 2 2 2 2 2 2" xfId="26937" xr:uid="{00000000-0005-0000-0000-0000C8690000}"/>
    <cellStyle name="Porcentagem 2 3 3 2 2 2 2 2 3" xfId="26938" xr:uid="{00000000-0005-0000-0000-0000C9690000}"/>
    <cellStyle name="Porcentagem 2 3 3 2 2 2 2 3" xfId="26939" xr:uid="{00000000-0005-0000-0000-0000CA690000}"/>
    <cellStyle name="Porcentagem 2 3 3 2 2 2 2 4" xfId="26940" xr:uid="{00000000-0005-0000-0000-0000CB690000}"/>
    <cellStyle name="Porcentagem 2 3 3 2 2 2 3" xfId="26941" xr:uid="{00000000-0005-0000-0000-0000CC690000}"/>
    <cellStyle name="Porcentagem 2 3 3 2 2 2 3 2" xfId="26942" xr:uid="{00000000-0005-0000-0000-0000CD690000}"/>
    <cellStyle name="Porcentagem 2 3 3 2 2 2 3 2 2" xfId="26943" xr:uid="{00000000-0005-0000-0000-0000CE690000}"/>
    <cellStyle name="Porcentagem 2 3 3 2 2 2 3 2 3" xfId="26944" xr:uid="{00000000-0005-0000-0000-0000CF690000}"/>
    <cellStyle name="Porcentagem 2 3 3 2 2 2 3 3" xfId="26945" xr:uid="{00000000-0005-0000-0000-0000D0690000}"/>
    <cellStyle name="Porcentagem 2 3 3 2 2 2 3 4" xfId="26946" xr:uid="{00000000-0005-0000-0000-0000D1690000}"/>
    <cellStyle name="Porcentagem 2 3 3 2 2 2 4" xfId="26947" xr:uid="{00000000-0005-0000-0000-0000D2690000}"/>
    <cellStyle name="Porcentagem 2 3 3 2 2 2 4 2" xfId="26948" xr:uid="{00000000-0005-0000-0000-0000D3690000}"/>
    <cellStyle name="Porcentagem 2 3 3 2 2 2 4 2 2" xfId="26949" xr:uid="{00000000-0005-0000-0000-0000D4690000}"/>
    <cellStyle name="Porcentagem 2 3 3 2 2 2 4 2 3" xfId="26950" xr:uid="{00000000-0005-0000-0000-0000D5690000}"/>
    <cellStyle name="Porcentagem 2 3 3 2 2 2 4 3" xfId="26951" xr:uid="{00000000-0005-0000-0000-0000D6690000}"/>
    <cellStyle name="Porcentagem 2 3 3 2 2 2 4 4" xfId="26952" xr:uid="{00000000-0005-0000-0000-0000D7690000}"/>
    <cellStyle name="Porcentagem 2 3 3 2 2 2 5" xfId="26953" xr:uid="{00000000-0005-0000-0000-0000D8690000}"/>
    <cellStyle name="Porcentagem 2 3 3 2 2 2 5 2" xfId="26954" xr:uid="{00000000-0005-0000-0000-0000D9690000}"/>
    <cellStyle name="Porcentagem 2 3 3 2 2 2 5 3" xfId="26955" xr:uid="{00000000-0005-0000-0000-0000DA690000}"/>
    <cellStyle name="Porcentagem 2 3 3 2 2 2 6" xfId="26956" xr:uid="{00000000-0005-0000-0000-0000DB690000}"/>
    <cellStyle name="Porcentagem 2 3 3 2 2 2 7" xfId="26957" xr:uid="{00000000-0005-0000-0000-0000DC690000}"/>
    <cellStyle name="Porcentagem 2 3 3 2 2 3" xfId="26958" xr:uid="{00000000-0005-0000-0000-0000DD690000}"/>
    <cellStyle name="Porcentagem 2 3 3 2 2 3 2" xfId="26959" xr:uid="{00000000-0005-0000-0000-0000DE690000}"/>
    <cellStyle name="Porcentagem 2 3 3 2 2 3 2 2" xfId="26960" xr:uid="{00000000-0005-0000-0000-0000DF690000}"/>
    <cellStyle name="Porcentagem 2 3 3 2 2 3 2 3" xfId="26961" xr:uid="{00000000-0005-0000-0000-0000E0690000}"/>
    <cellStyle name="Porcentagem 2 3 3 2 2 3 3" xfId="26962" xr:uid="{00000000-0005-0000-0000-0000E1690000}"/>
    <cellStyle name="Porcentagem 2 3 3 2 2 3 4" xfId="26963" xr:uid="{00000000-0005-0000-0000-0000E2690000}"/>
    <cellStyle name="Porcentagem 2 3 3 2 2 4" xfId="26964" xr:uid="{00000000-0005-0000-0000-0000E3690000}"/>
    <cellStyle name="Porcentagem 2 3 3 2 2 4 2" xfId="26965" xr:uid="{00000000-0005-0000-0000-0000E4690000}"/>
    <cellStyle name="Porcentagem 2 3 3 2 2 4 2 2" xfId="26966" xr:uid="{00000000-0005-0000-0000-0000E5690000}"/>
    <cellStyle name="Porcentagem 2 3 3 2 2 4 2 3" xfId="26967" xr:uid="{00000000-0005-0000-0000-0000E6690000}"/>
    <cellStyle name="Porcentagem 2 3 3 2 2 4 3" xfId="26968" xr:uid="{00000000-0005-0000-0000-0000E7690000}"/>
    <cellStyle name="Porcentagem 2 3 3 2 2 4 4" xfId="26969" xr:uid="{00000000-0005-0000-0000-0000E8690000}"/>
    <cellStyle name="Porcentagem 2 3 3 2 2 5" xfId="26970" xr:uid="{00000000-0005-0000-0000-0000E9690000}"/>
    <cellStyle name="Porcentagem 2 3 3 2 2 5 2" xfId="26971" xr:uid="{00000000-0005-0000-0000-0000EA690000}"/>
    <cellStyle name="Porcentagem 2 3 3 2 2 5 2 2" xfId="26972" xr:uid="{00000000-0005-0000-0000-0000EB690000}"/>
    <cellStyle name="Porcentagem 2 3 3 2 2 5 2 3" xfId="26973" xr:uid="{00000000-0005-0000-0000-0000EC690000}"/>
    <cellStyle name="Porcentagem 2 3 3 2 2 5 3" xfId="26974" xr:uid="{00000000-0005-0000-0000-0000ED690000}"/>
    <cellStyle name="Porcentagem 2 3 3 2 2 5 4" xfId="26975" xr:uid="{00000000-0005-0000-0000-0000EE690000}"/>
    <cellStyle name="Porcentagem 2 3 3 2 2 6" xfId="26976" xr:uid="{00000000-0005-0000-0000-0000EF690000}"/>
    <cellStyle name="Porcentagem 2 3 3 2 2 6 2" xfId="26977" xr:uid="{00000000-0005-0000-0000-0000F0690000}"/>
    <cellStyle name="Porcentagem 2 3 3 2 2 6 3" xfId="26978" xr:uid="{00000000-0005-0000-0000-0000F1690000}"/>
    <cellStyle name="Porcentagem 2 3 3 2 2 7" xfId="26979" xr:uid="{00000000-0005-0000-0000-0000F2690000}"/>
    <cellStyle name="Porcentagem 2 3 3 2 2 8" xfId="26980" xr:uid="{00000000-0005-0000-0000-0000F3690000}"/>
    <cellStyle name="Porcentagem 2 3 3 2 2 9" xfId="26981" xr:uid="{00000000-0005-0000-0000-0000F4690000}"/>
    <cellStyle name="Porcentagem 2 3 3 2 3" xfId="26982" xr:uid="{00000000-0005-0000-0000-0000F5690000}"/>
    <cellStyle name="Porcentagem 2 3 3 2 3 2" xfId="26983" xr:uid="{00000000-0005-0000-0000-0000F6690000}"/>
    <cellStyle name="Porcentagem 2 3 3 2 3 2 2" xfId="26984" xr:uid="{00000000-0005-0000-0000-0000F7690000}"/>
    <cellStyle name="Porcentagem 2 3 3 2 3 2 2 2" xfId="26985" xr:uid="{00000000-0005-0000-0000-0000F8690000}"/>
    <cellStyle name="Porcentagem 2 3 3 2 3 2 2 3" xfId="26986" xr:uid="{00000000-0005-0000-0000-0000F9690000}"/>
    <cellStyle name="Porcentagem 2 3 3 2 3 2 3" xfId="26987" xr:uid="{00000000-0005-0000-0000-0000FA690000}"/>
    <cellStyle name="Porcentagem 2 3 3 2 3 2 4" xfId="26988" xr:uid="{00000000-0005-0000-0000-0000FB690000}"/>
    <cellStyle name="Porcentagem 2 3 3 2 3 3" xfId="26989" xr:uid="{00000000-0005-0000-0000-0000FC690000}"/>
    <cellStyle name="Porcentagem 2 3 3 2 3 3 2" xfId="26990" xr:uid="{00000000-0005-0000-0000-0000FD690000}"/>
    <cellStyle name="Porcentagem 2 3 3 2 3 3 2 2" xfId="26991" xr:uid="{00000000-0005-0000-0000-0000FE690000}"/>
    <cellStyle name="Porcentagem 2 3 3 2 3 3 2 3" xfId="26992" xr:uid="{00000000-0005-0000-0000-0000FF690000}"/>
    <cellStyle name="Porcentagem 2 3 3 2 3 3 3" xfId="26993" xr:uid="{00000000-0005-0000-0000-0000006A0000}"/>
    <cellStyle name="Porcentagem 2 3 3 2 3 3 4" xfId="26994" xr:uid="{00000000-0005-0000-0000-0000016A0000}"/>
    <cellStyle name="Porcentagem 2 3 3 2 3 4" xfId="26995" xr:uid="{00000000-0005-0000-0000-0000026A0000}"/>
    <cellStyle name="Porcentagem 2 3 3 2 3 4 2" xfId="26996" xr:uid="{00000000-0005-0000-0000-0000036A0000}"/>
    <cellStyle name="Porcentagem 2 3 3 2 3 4 2 2" xfId="26997" xr:uid="{00000000-0005-0000-0000-0000046A0000}"/>
    <cellStyle name="Porcentagem 2 3 3 2 3 4 2 3" xfId="26998" xr:uid="{00000000-0005-0000-0000-0000056A0000}"/>
    <cellStyle name="Porcentagem 2 3 3 2 3 4 3" xfId="26999" xr:uid="{00000000-0005-0000-0000-0000066A0000}"/>
    <cellStyle name="Porcentagem 2 3 3 2 3 4 4" xfId="27000" xr:uid="{00000000-0005-0000-0000-0000076A0000}"/>
    <cellStyle name="Porcentagem 2 3 3 2 3 5" xfId="27001" xr:uid="{00000000-0005-0000-0000-0000086A0000}"/>
    <cellStyle name="Porcentagem 2 3 3 2 3 5 2" xfId="27002" xr:uid="{00000000-0005-0000-0000-0000096A0000}"/>
    <cellStyle name="Porcentagem 2 3 3 2 3 5 3" xfId="27003" xr:uid="{00000000-0005-0000-0000-00000A6A0000}"/>
    <cellStyle name="Porcentagem 2 3 3 2 3 6" xfId="27004" xr:uid="{00000000-0005-0000-0000-00000B6A0000}"/>
    <cellStyle name="Porcentagem 2 3 3 2 3 7" xfId="27005" xr:uid="{00000000-0005-0000-0000-00000C6A0000}"/>
    <cellStyle name="Porcentagem 2 3 3 2 4" xfId="27006" xr:uid="{00000000-0005-0000-0000-00000D6A0000}"/>
    <cellStyle name="Porcentagem 2 3 3 2 4 2" xfId="27007" xr:uid="{00000000-0005-0000-0000-00000E6A0000}"/>
    <cellStyle name="Porcentagem 2 3 3 2 4 2 2" xfId="27008" xr:uid="{00000000-0005-0000-0000-00000F6A0000}"/>
    <cellStyle name="Porcentagem 2 3 3 2 4 2 3" xfId="27009" xr:uid="{00000000-0005-0000-0000-0000106A0000}"/>
    <cellStyle name="Porcentagem 2 3 3 2 4 3" xfId="27010" xr:uid="{00000000-0005-0000-0000-0000116A0000}"/>
    <cellStyle name="Porcentagem 2 3 3 2 4 4" xfId="27011" xr:uid="{00000000-0005-0000-0000-0000126A0000}"/>
    <cellStyle name="Porcentagem 2 3 3 2 5" xfId="27012" xr:uid="{00000000-0005-0000-0000-0000136A0000}"/>
    <cellStyle name="Porcentagem 2 3 3 2 5 2" xfId="27013" xr:uid="{00000000-0005-0000-0000-0000146A0000}"/>
    <cellStyle name="Porcentagem 2 3 3 2 5 2 2" xfId="27014" xr:uid="{00000000-0005-0000-0000-0000156A0000}"/>
    <cellStyle name="Porcentagem 2 3 3 2 5 2 3" xfId="27015" xr:uid="{00000000-0005-0000-0000-0000166A0000}"/>
    <cellStyle name="Porcentagem 2 3 3 2 5 3" xfId="27016" xr:uid="{00000000-0005-0000-0000-0000176A0000}"/>
    <cellStyle name="Porcentagem 2 3 3 2 5 4" xfId="27017" xr:uid="{00000000-0005-0000-0000-0000186A0000}"/>
    <cellStyle name="Porcentagem 2 3 3 2 6" xfId="27018" xr:uid="{00000000-0005-0000-0000-0000196A0000}"/>
    <cellStyle name="Porcentagem 2 3 3 2 6 2" xfId="27019" xr:uid="{00000000-0005-0000-0000-00001A6A0000}"/>
    <cellStyle name="Porcentagem 2 3 3 2 6 2 2" xfId="27020" xr:uid="{00000000-0005-0000-0000-00001B6A0000}"/>
    <cellStyle name="Porcentagem 2 3 3 2 6 2 3" xfId="27021" xr:uid="{00000000-0005-0000-0000-00001C6A0000}"/>
    <cellStyle name="Porcentagem 2 3 3 2 6 3" xfId="27022" xr:uid="{00000000-0005-0000-0000-00001D6A0000}"/>
    <cellStyle name="Porcentagem 2 3 3 2 6 4" xfId="27023" xr:uid="{00000000-0005-0000-0000-00001E6A0000}"/>
    <cellStyle name="Porcentagem 2 3 3 2 7" xfId="27024" xr:uid="{00000000-0005-0000-0000-00001F6A0000}"/>
    <cellStyle name="Porcentagem 2 3 3 2 7 2" xfId="27025" xr:uid="{00000000-0005-0000-0000-0000206A0000}"/>
    <cellStyle name="Porcentagem 2 3 3 2 7 3" xfId="27026" xr:uid="{00000000-0005-0000-0000-0000216A0000}"/>
    <cellStyle name="Porcentagem 2 3 3 2 8" xfId="27027" xr:uid="{00000000-0005-0000-0000-0000226A0000}"/>
    <cellStyle name="Porcentagem 2 3 3 2 9" xfId="27028" xr:uid="{00000000-0005-0000-0000-0000236A0000}"/>
    <cellStyle name="Porcentagem 2 3 3 3" xfId="27029" xr:uid="{00000000-0005-0000-0000-0000246A0000}"/>
    <cellStyle name="Porcentagem 2 3 3 3 10" xfId="27030" xr:uid="{00000000-0005-0000-0000-0000256A0000}"/>
    <cellStyle name="Porcentagem 2 3 3 3 2" xfId="27031" xr:uid="{00000000-0005-0000-0000-0000266A0000}"/>
    <cellStyle name="Porcentagem 2 3 3 3 2 2" xfId="27032" xr:uid="{00000000-0005-0000-0000-0000276A0000}"/>
    <cellStyle name="Porcentagem 2 3 3 3 2 2 2" xfId="27033" xr:uid="{00000000-0005-0000-0000-0000286A0000}"/>
    <cellStyle name="Porcentagem 2 3 3 3 2 2 2 2" xfId="27034" xr:uid="{00000000-0005-0000-0000-0000296A0000}"/>
    <cellStyle name="Porcentagem 2 3 3 3 2 2 2 3" xfId="27035" xr:uid="{00000000-0005-0000-0000-00002A6A0000}"/>
    <cellStyle name="Porcentagem 2 3 3 3 2 2 3" xfId="27036" xr:uid="{00000000-0005-0000-0000-00002B6A0000}"/>
    <cellStyle name="Porcentagem 2 3 3 3 2 2 4" xfId="27037" xr:uid="{00000000-0005-0000-0000-00002C6A0000}"/>
    <cellStyle name="Porcentagem 2 3 3 3 2 3" xfId="27038" xr:uid="{00000000-0005-0000-0000-00002D6A0000}"/>
    <cellStyle name="Porcentagem 2 3 3 3 2 3 2" xfId="27039" xr:uid="{00000000-0005-0000-0000-00002E6A0000}"/>
    <cellStyle name="Porcentagem 2 3 3 3 2 3 2 2" xfId="27040" xr:uid="{00000000-0005-0000-0000-00002F6A0000}"/>
    <cellStyle name="Porcentagem 2 3 3 3 2 3 2 3" xfId="27041" xr:uid="{00000000-0005-0000-0000-0000306A0000}"/>
    <cellStyle name="Porcentagem 2 3 3 3 2 3 3" xfId="27042" xr:uid="{00000000-0005-0000-0000-0000316A0000}"/>
    <cellStyle name="Porcentagem 2 3 3 3 2 3 4" xfId="27043" xr:uid="{00000000-0005-0000-0000-0000326A0000}"/>
    <cellStyle name="Porcentagem 2 3 3 3 2 4" xfId="27044" xr:uid="{00000000-0005-0000-0000-0000336A0000}"/>
    <cellStyle name="Porcentagem 2 3 3 3 2 4 2" xfId="27045" xr:uid="{00000000-0005-0000-0000-0000346A0000}"/>
    <cellStyle name="Porcentagem 2 3 3 3 2 4 2 2" xfId="27046" xr:uid="{00000000-0005-0000-0000-0000356A0000}"/>
    <cellStyle name="Porcentagem 2 3 3 3 2 4 2 3" xfId="27047" xr:uid="{00000000-0005-0000-0000-0000366A0000}"/>
    <cellStyle name="Porcentagem 2 3 3 3 2 4 3" xfId="27048" xr:uid="{00000000-0005-0000-0000-0000376A0000}"/>
    <cellStyle name="Porcentagem 2 3 3 3 2 4 4" xfId="27049" xr:uid="{00000000-0005-0000-0000-0000386A0000}"/>
    <cellStyle name="Porcentagem 2 3 3 3 2 5" xfId="27050" xr:uid="{00000000-0005-0000-0000-0000396A0000}"/>
    <cellStyle name="Porcentagem 2 3 3 3 2 5 2" xfId="27051" xr:uid="{00000000-0005-0000-0000-00003A6A0000}"/>
    <cellStyle name="Porcentagem 2 3 3 3 2 5 3" xfId="27052" xr:uid="{00000000-0005-0000-0000-00003B6A0000}"/>
    <cellStyle name="Porcentagem 2 3 3 3 2 6" xfId="27053" xr:uid="{00000000-0005-0000-0000-00003C6A0000}"/>
    <cellStyle name="Porcentagem 2 3 3 3 2 7" xfId="27054" xr:uid="{00000000-0005-0000-0000-00003D6A0000}"/>
    <cellStyle name="Porcentagem 2 3 3 3 3" xfId="27055" xr:uid="{00000000-0005-0000-0000-00003E6A0000}"/>
    <cellStyle name="Porcentagem 2 3 3 3 4" xfId="27056" xr:uid="{00000000-0005-0000-0000-00003F6A0000}"/>
    <cellStyle name="Porcentagem 2 3 3 3 4 2" xfId="27057" xr:uid="{00000000-0005-0000-0000-0000406A0000}"/>
    <cellStyle name="Porcentagem 2 3 3 3 4 2 2" xfId="27058" xr:uid="{00000000-0005-0000-0000-0000416A0000}"/>
    <cellStyle name="Porcentagem 2 3 3 3 4 2 3" xfId="27059" xr:uid="{00000000-0005-0000-0000-0000426A0000}"/>
    <cellStyle name="Porcentagem 2 3 3 3 4 3" xfId="27060" xr:uid="{00000000-0005-0000-0000-0000436A0000}"/>
    <cellStyle name="Porcentagem 2 3 3 3 4 4" xfId="27061" xr:uid="{00000000-0005-0000-0000-0000446A0000}"/>
    <cellStyle name="Porcentagem 2 3 3 3 5" xfId="27062" xr:uid="{00000000-0005-0000-0000-0000456A0000}"/>
    <cellStyle name="Porcentagem 2 3 3 3 5 2" xfId="27063" xr:uid="{00000000-0005-0000-0000-0000466A0000}"/>
    <cellStyle name="Porcentagem 2 3 3 3 5 2 2" xfId="27064" xr:uid="{00000000-0005-0000-0000-0000476A0000}"/>
    <cellStyle name="Porcentagem 2 3 3 3 5 2 3" xfId="27065" xr:uid="{00000000-0005-0000-0000-0000486A0000}"/>
    <cellStyle name="Porcentagem 2 3 3 3 5 3" xfId="27066" xr:uid="{00000000-0005-0000-0000-0000496A0000}"/>
    <cellStyle name="Porcentagem 2 3 3 3 5 4" xfId="27067" xr:uid="{00000000-0005-0000-0000-00004A6A0000}"/>
    <cellStyle name="Porcentagem 2 3 3 3 6" xfId="27068" xr:uid="{00000000-0005-0000-0000-00004B6A0000}"/>
    <cellStyle name="Porcentagem 2 3 3 3 6 2" xfId="27069" xr:uid="{00000000-0005-0000-0000-00004C6A0000}"/>
    <cellStyle name="Porcentagem 2 3 3 3 6 2 2" xfId="27070" xr:uid="{00000000-0005-0000-0000-00004D6A0000}"/>
    <cellStyle name="Porcentagem 2 3 3 3 6 2 3" xfId="27071" xr:uid="{00000000-0005-0000-0000-00004E6A0000}"/>
    <cellStyle name="Porcentagem 2 3 3 3 6 3" xfId="27072" xr:uid="{00000000-0005-0000-0000-00004F6A0000}"/>
    <cellStyle name="Porcentagem 2 3 3 3 6 4" xfId="27073" xr:uid="{00000000-0005-0000-0000-0000506A0000}"/>
    <cellStyle name="Porcentagem 2 3 3 3 7" xfId="27074" xr:uid="{00000000-0005-0000-0000-0000516A0000}"/>
    <cellStyle name="Porcentagem 2 3 3 3 7 2" xfId="27075" xr:uid="{00000000-0005-0000-0000-0000526A0000}"/>
    <cellStyle name="Porcentagem 2 3 3 3 7 3" xfId="27076" xr:uid="{00000000-0005-0000-0000-0000536A0000}"/>
    <cellStyle name="Porcentagem 2 3 3 3 8" xfId="27077" xr:uid="{00000000-0005-0000-0000-0000546A0000}"/>
    <cellStyle name="Porcentagem 2 3 3 3 9" xfId="27078" xr:uid="{00000000-0005-0000-0000-0000556A0000}"/>
    <cellStyle name="Porcentagem 2 3 3 4" xfId="27079" xr:uid="{00000000-0005-0000-0000-0000566A0000}"/>
    <cellStyle name="Porcentagem 2 3 3 4 2" xfId="27080" xr:uid="{00000000-0005-0000-0000-0000576A0000}"/>
    <cellStyle name="Porcentagem 2 3 3 4 2 2" xfId="27081" xr:uid="{00000000-0005-0000-0000-0000586A0000}"/>
    <cellStyle name="Porcentagem 2 3 3 4 2 2 2" xfId="27082" xr:uid="{00000000-0005-0000-0000-0000596A0000}"/>
    <cellStyle name="Porcentagem 2 3 3 4 2 2 3" xfId="27083" xr:uid="{00000000-0005-0000-0000-00005A6A0000}"/>
    <cellStyle name="Porcentagem 2 3 3 4 2 3" xfId="27084" xr:uid="{00000000-0005-0000-0000-00005B6A0000}"/>
    <cellStyle name="Porcentagem 2 3 3 4 2 4" xfId="27085" xr:uid="{00000000-0005-0000-0000-00005C6A0000}"/>
    <cellStyle name="Porcentagem 2 3 3 4 3" xfId="27086" xr:uid="{00000000-0005-0000-0000-00005D6A0000}"/>
    <cellStyle name="Porcentagem 2 3 3 4 3 2" xfId="27087" xr:uid="{00000000-0005-0000-0000-00005E6A0000}"/>
    <cellStyle name="Porcentagem 2 3 3 4 3 2 2" xfId="27088" xr:uid="{00000000-0005-0000-0000-00005F6A0000}"/>
    <cellStyle name="Porcentagem 2 3 3 4 3 2 3" xfId="27089" xr:uid="{00000000-0005-0000-0000-0000606A0000}"/>
    <cellStyle name="Porcentagem 2 3 3 4 3 3" xfId="27090" xr:uid="{00000000-0005-0000-0000-0000616A0000}"/>
    <cellStyle name="Porcentagem 2 3 3 4 3 4" xfId="27091" xr:uid="{00000000-0005-0000-0000-0000626A0000}"/>
    <cellStyle name="Porcentagem 2 3 3 4 4" xfId="27092" xr:uid="{00000000-0005-0000-0000-0000636A0000}"/>
    <cellStyle name="Porcentagem 2 3 3 4 4 2" xfId="27093" xr:uid="{00000000-0005-0000-0000-0000646A0000}"/>
    <cellStyle name="Porcentagem 2 3 3 4 4 2 2" xfId="27094" xr:uid="{00000000-0005-0000-0000-0000656A0000}"/>
    <cellStyle name="Porcentagem 2 3 3 4 4 2 3" xfId="27095" xr:uid="{00000000-0005-0000-0000-0000666A0000}"/>
    <cellStyle name="Porcentagem 2 3 3 4 4 3" xfId="27096" xr:uid="{00000000-0005-0000-0000-0000676A0000}"/>
    <cellStyle name="Porcentagem 2 3 3 4 4 4" xfId="27097" xr:uid="{00000000-0005-0000-0000-0000686A0000}"/>
    <cellStyle name="Porcentagem 2 3 3 4 5" xfId="27098" xr:uid="{00000000-0005-0000-0000-0000696A0000}"/>
    <cellStyle name="Porcentagem 2 3 3 4 5 2" xfId="27099" xr:uid="{00000000-0005-0000-0000-00006A6A0000}"/>
    <cellStyle name="Porcentagem 2 3 3 4 5 3" xfId="27100" xr:uid="{00000000-0005-0000-0000-00006B6A0000}"/>
    <cellStyle name="Porcentagem 2 3 3 4 6" xfId="27101" xr:uid="{00000000-0005-0000-0000-00006C6A0000}"/>
    <cellStyle name="Porcentagem 2 3 3 4 7" xfId="27102" xr:uid="{00000000-0005-0000-0000-00006D6A0000}"/>
    <cellStyle name="Porcentagem 2 3 3 4 8" xfId="27103" xr:uid="{00000000-0005-0000-0000-00006E6A0000}"/>
    <cellStyle name="Porcentagem 2 3 3 5" xfId="27104" xr:uid="{00000000-0005-0000-0000-00006F6A0000}"/>
    <cellStyle name="Porcentagem 2 3 3 5 2" xfId="27105" xr:uid="{00000000-0005-0000-0000-0000706A0000}"/>
    <cellStyle name="Porcentagem 2 3 3 5 2 2" xfId="27106" xr:uid="{00000000-0005-0000-0000-0000716A0000}"/>
    <cellStyle name="Porcentagem 2 3 3 5 2 3" xfId="27107" xr:uid="{00000000-0005-0000-0000-0000726A0000}"/>
    <cellStyle name="Porcentagem 2 3 3 5 3" xfId="27108" xr:uid="{00000000-0005-0000-0000-0000736A0000}"/>
    <cellStyle name="Porcentagem 2 3 3 5 4" xfId="27109" xr:uid="{00000000-0005-0000-0000-0000746A0000}"/>
    <cellStyle name="Porcentagem 2 3 3 6" xfId="27110" xr:uid="{00000000-0005-0000-0000-0000756A0000}"/>
    <cellStyle name="Porcentagem 2 3 3 6 2" xfId="27111" xr:uid="{00000000-0005-0000-0000-0000766A0000}"/>
    <cellStyle name="Porcentagem 2 3 3 6 2 2" xfId="27112" xr:uid="{00000000-0005-0000-0000-0000776A0000}"/>
    <cellStyle name="Porcentagem 2 3 3 6 2 3" xfId="27113" xr:uid="{00000000-0005-0000-0000-0000786A0000}"/>
    <cellStyle name="Porcentagem 2 3 3 6 3" xfId="27114" xr:uid="{00000000-0005-0000-0000-0000796A0000}"/>
    <cellStyle name="Porcentagem 2 3 3 6 4" xfId="27115" xr:uid="{00000000-0005-0000-0000-00007A6A0000}"/>
    <cellStyle name="Porcentagem 2 3 3 7" xfId="27116" xr:uid="{00000000-0005-0000-0000-00007B6A0000}"/>
    <cellStyle name="Porcentagem 2 3 3 7 2" xfId="27117" xr:uid="{00000000-0005-0000-0000-00007C6A0000}"/>
    <cellStyle name="Porcentagem 2 3 3 7 2 2" xfId="27118" xr:uid="{00000000-0005-0000-0000-00007D6A0000}"/>
    <cellStyle name="Porcentagem 2 3 3 7 2 3" xfId="27119" xr:uid="{00000000-0005-0000-0000-00007E6A0000}"/>
    <cellStyle name="Porcentagem 2 3 3 7 3" xfId="27120" xr:uid="{00000000-0005-0000-0000-00007F6A0000}"/>
    <cellStyle name="Porcentagem 2 3 3 7 4" xfId="27121" xr:uid="{00000000-0005-0000-0000-0000806A0000}"/>
    <cellStyle name="Porcentagem 2 3 3 8" xfId="27122" xr:uid="{00000000-0005-0000-0000-0000816A0000}"/>
    <cellStyle name="Porcentagem 2 3 3 8 2" xfId="27123" xr:uid="{00000000-0005-0000-0000-0000826A0000}"/>
    <cellStyle name="Porcentagem 2 3 3 8 3" xfId="27124" xr:uid="{00000000-0005-0000-0000-0000836A0000}"/>
    <cellStyle name="Porcentagem 2 3 3 9" xfId="27125" xr:uid="{00000000-0005-0000-0000-0000846A0000}"/>
    <cellStyle name="Porcentagem 2 3 4" xfId="27126" xr:uid="{00000000-0005-0000-0000-0000856A0000}"/>
    <cellStyle name="Porcentagem 2 3 4 10" xfId="27127" xr:uid="{00000000-0005-0000-0000-0000866A0000}"/>
    <cellStyle name="Porcentagem 2 3 4 11" xfId="27128" xr:uid="{00000000-0005-0000-0000-0000876A0000}"/>
    <cellStyle name="Porcentagem 2 3 4 12" xfId="27129" xr:uid="{00000000-0005-0000-0000-0000886A0000}"/>
    <cellStyle name="Porcentagem 2 3 4 2" xfId="27130" xr:uid="{00000000-0005-0000-0000-0000896A0000}"/>
    <cellStyle name="Porcentagem 2 3 4 2 2" xfId="27131" xr:uid="{00000000-0005-0000-0000-00008A6A0000}"/>
    <cellStyle name="Porcentagem 2 3 4 2 2 2" xfId="27132" xr:uid="{00000000-0005-0000-0000-00008B6A0000}"/>
    <cellStyle name="Porcentagem 2 3 4 2 2 2 2" xfId="27133" xr:uid="{00000000-0005-0000-0000-00008C6A0000}"/>
    <cellStyle name="Porcentagem 2 3 4 2 2 2 2 2" xfId="27134" xr:uid="{00000000-0005-0000-0000-00008D6A0000}"/>
    <cellStyle name="Porcentagem 2 3 4 2 2 2 2 3" xfId="27135" xr:uid="{00000000-0005-0000-0000-00008E6A0000}"/>
    <cellStyle name="Porcentagem 2 3 4 2 2 2 3" xfId="27136" xr:uid="{00000000-0005-0000-0000-00008F6A0000}"/>
    <cellStyle name="Porcentagem 2 3 4 2 2 2 4" xfId="27137" xr:uid="{00000000-0005-0000-0000-0000906A0000}"/>
    <cellStyle name="Porcentagem 2 3 4 2 2 3" xfId="27138" xr:uid="{00000000-0005-0000-0000-0000916A0000}"/>
    <cellStyle name="Porcentagem 2 3 4 2 2 3 2" xfId="27139" xr:uid="{00000000-0005-0000-0000-0000926A0000}"/>
    <cellStyle name="Porcentagem 2 3 4 2 2 3 2 2" xfId="27140" xr:uid="{00000000-0005-0000-0000-0000936A0000}"/>
    <cellStyle name="Porcentagem 2 3 4 2 2 3 2 3" xfId="27141" xr:uid="{00000000-0005-0000-0000-0000946A0000}"/>
    <cellStyle name="Porcentagem 2 3 4 2 2 3 3" xfId="27142" xr:uid="{00000000-0005-0000-0000-0000956A0000}"/>
    <cellStyle name="Porcentagem 2 3 4 2 2 3 4" xfId="27143" xr:uid="{00000000-0005-0000-0000-0000966A0000}"/>
    <cellStyle name="Porcentagem 2 3 4 2 2 4" xfId="27144" xr:uid="{00000000-0005-0000-0000-0000976A0000}"/>
    <cellStyle name="Porcentagem 2 3 4 2 2 4 2" xfId="27145" xr:uid="{00000000-0005-0000-0000-0000986A0000}"/>
    <cellStyle name="Porcentagem 2 3 4 2 2 4 2 2" xfId="27146" xr:uid="{00000000-0005-0000-0000-0000996A0000}"/>
    <cellStyle name="Porcentagem 2 3 4 2 2 4 2 3" xfId="27147" xr:uid="{00000000-0005-0000-0000-00009A6A0000}"/>
    <cellStyle name="Porcentagem 2 3 4 2 2 4 3" xfId="27148" xr:uid="{00000000-0005-0000-0000-00009B6A0000}"/>
    <cellStyle name="Porcentagem 2 3 4 2 2 4 4" xfId="27149" xr:uid="{00000000-0005-0000-0000-00009C6A0000}"/>
    <cellStyle name="Porcentagem 2 3 4 2 2 5" xfId="27150" xr:uid="{00000000-0005-0000-0000-00009D6A0000}"/>
    <cellStyle name="Porcentagem 2 3 4 2 2 5 2" xfId="27151" xr:uid="{00000000-0005-0000-0000-00009E6A0000}"/>
    <cellStyle name="Porcentagem 2 3 4 2 2 5 3" xfId="27152" xr:uid="{00000000-0005-0000-0000-00009F6A0000}"/>
    <cellStyle name="Porcentagem 2 3 4 2 2 6" xfId="27153" xr:uid="{00000000-0005-0000-0000-0000A06A0000}"/>
    <cellStyle name="Porcentagem 2 3 4 2 2 7" xfId="27154" xr:uid="{00000000-0005-0000-0000-0000A16A0000}"/>
    <cellStyle name="Porcentagem 2 3 4 2 3" xfId="27155" xr:uid="{00000000-0005-0000-0000-0000A26A0000}"/>
    <cellStyle name="Porcentagem 2 3 4 2 3 2" xfId="27156" xr:uid="{00000000-0005-0000-0000-0000A36A0000}"/>
    <cellStyle name="Porcentagem 2 3 4 2 3 2 2" xfId="27157" xr:uid="{00000000-0005-0000-0000-0000A46A0000}"/>
    <cellStyle name="Porcentagem 2 3 4 2 3 2 3" xfId="27158" xr:uid="{00000000-0005-0000-0000-0000A56A0000}"/>
    <cellStyle name="Porcentagem 2 3 4 2 3 3" xfId="27159" xr:uid="{00000000-0005-0000-0000-0000A66A0000}"/>
    <cellStyle name="Porcentagem 2 3 4 2 3 4" xfId="27160" xr:uid="{00000000-0005-0000-0000-0000A76A0000}"/>
    <cellStyle name="Porcentagem 2 3 4 2 4" xfId="27161" xr:uid="{00000000-0005-0000-0000-0000A86A0000}"/>
    <cellStyle name="Porcentagem 2 3 4 2 4 2" xfId="27162" xr:uid="{00000000-0005-0000-0000-0000A96A0000}"/>
    <cellStyle name="Porcentagem 2 3 4 2 4 2 2" xfId="27163" xr:uid="{00000000-0005-0000-0000-0000AA6A0000}"/>
    <cellStyle name="Porcentagem 2 3 4 2 4 2 3" xfId="27164" xr:uid="{00000000-0005-0000-0000-0000AB6A0000}"/>
    <cellStyle name="Porcentagem 2 3 4 2 4 3" xfId="27165" xr:uid="{00000000-0005-0000-0000-0000AC6A0000}"/>
    <cellStyle name="Porcentagem 2 3 4 2 4 4" xfId="27166" xr:uid="{00000000-0005-0000-0000-0000AD6A0000}"/>
    <cellStyle name="Porcentagem 2 3 4 2 5" xfId="27167" xr:uid="{00000000-0005-0000-0000-0000AE6A0000}"/>
    <cellStyle name="Porcentagem 2 3 4 2 5 2" xfId="27168" xr:uid="{00000000-0005-0000-0000-0000AF6A0000}"/>
    <cellStyle name="Porcentagem 2 3 4 2 5 2 2" xfId="27169" xr:uid="{00000000-0005-0000-0000-0000B06A0000}"/>
    <cellStyle name="Porcentagem 2 3 4 2 5 2 3" xfId="27170" xr:uid="{00000000-0005-0000-0000-0000B16A0000}"/>
    <cellStyle name="Porcentagem 2 3 4 2 5 3" xfId="27171" xr:uid="{00000000-0005-0000-0000-0000B26A0000}"/>
    <cellStyle name="Porcentagem 2 3 4 2 5 4" xfId="27172" xr:uid="{00000000-0005-0000-0000-0000B36A0000}"/>
    <cellStyle name="Porcentagem 2 3 4 2 6" xfId="27173" xr:uid="{00000000-0005-0000-0000-0000B46A0000}"/>
    <cellStyle name="Porcentagem 2 3 4 2 6 2" xfId="27174" xr:uid="{00000000-0005-0000-0000-0000B56A0000}"/>
    <cellStyle name="Porcentagem 2 3 4 2 6 3" xfId="27175" xr:uid="{00000000-0005-0000-0000-0000B66A0000}"/>
    <cellStyle name="Porcentagem 2 3 4 2 7" xfId="27176" xr:uid="{00000000-0005-0000-0000-0000B76A0000}"/>
    <cellStyle name="Porcentagem 2 3 4 2 8" xfId="27177" xr:uid="{00000000-0005-0000-0000-0000B86A0000}"/>
    <cellStyle name="Porcentagem 2 3 4 2 9" xfId="27178" xr:uid="{00000000-0005-0000-0000-0000B96A0000}"/>
    <cellStyle name="Porcentagem 2 3 4 3" xfId="27179" xr:uid="{00000000-0005-0000-0000-0000BA6A0000}"/>
    <cellStyle name="Porcentagem 2 3 4 3 2" xfId="27180" xr:uid="{00000000-0005-0000-0000-0000BB6A0000}"/>
    <cellStyle name="Porcentagem 2 3 4 3 2 2" xfId="27181" xr:uid="{00000000-0005-0000-0000-0000BC6A0000}"/>
    <cellStyle name="Porcentagem 2 3 4 3 2 2 2" xfId="27182" xr:uid="{00000000-0005-0000-0000-0000BD6A0000}"/>
    <cellStyle name="Porcentagem 2 3 4 3 2 2 3" xfId="27183" xr:uid="{00000000-0005-0000-0000-0000BE6A0000}"/>
    <cellStyle name="Porcentagem 2 3 4 3 2 3" xfId="27184" xr:uid="{00000000-0005-0000-0000-0000BF6A0000}"/>
    <cellStyle name="Porcentagem 2 3 4 3 2 4" xfId="27185" xr:uid="{00000000-0005-0000-0000-0000C06A0000}"/>
    <cellStyle name="Porcentagem 2 3 4 3 3" xfId="27186" xr:uid="{00000000-0005-0000-0000-0000C16A0000}"/>
    <cellStyle name="Porcentagem 2 3 4 3 3 2" xfId="27187" xr:uid="{00000000-0005-0000-0000-0000C26A0000}"/>
    <cellStyle name="Porcentagem 2 3 4 3 3 2 2" xfId="27188" xr:uid="{00000000-0005-0000-0000-0000C36A0000}"/>
    <cellStyle name="Porcentagem 2 3 4 3 3 2 3" xfId="27189" xr:uid="{00000000-0005-0000-0000-0000C46A0000}"/>
    <cellStyle name="Porcentagem 2 3 4 3 3 3" xfId="27190" xr:uid="{00000000-0005-0000-0000-0000C56A0000}"/>
    <cellStyle name="Porcentagem 2 3 4 3 3 4" xfId="27191" xr:uid="{00000000-0005-0000-0000-0000C66A0000}"/>
    <cellStyle name="Porcentagem 2 3 4 3 4" xfId="27192" xr:uid="{00000000-0005-0000-0000-0000C76A0000}"/>
    <cellStyle name="Porcentagem 2 3 4 3 4 2" xfId="27193" xr:uid="{00000000-0005-0000-0000-0000C86A0000}"/>
    <cellStyle name="Porcentagem 2 3 4 3 4 2 2" xfId="27194" xr:uid="{00000000-0005-0000-0000-0000C96A0000}"/>
    <cellStyle name="Porcentagem 2 3 4 3 4 2 3" xfId="27195" xr:uid="{00000000-0005-0000-0000-0000CA6A0000}"/>
    <cellStyle name="Porcentagem 2 3 4 3 4 3" xfId="27196" xr:uid="{00000000-0005-0000-0000-0000CB6A0000}"/>
    <cellStyle name="Porcentagem 2 3 4 3 4 4" xfId="27197" xr:uid="{00000000-0005-0000-0000-0000CC6A0000}"/>
    <cellStyle name="Porcentagem 2 3 4 3 5" xfId="27198" xr:uid="{00000000-0005-0000-0000-0000CD6A0000}"/>
    <cellStyle name="Porcentagem 2 3 4 3 5 2" xfId="27199" xr:uid="{00000000-0005-0000-0000-0000CE6A0000}"/>
    <cellStyle name="Porcentagem 2 3 4 3 5 3" xfId="27200" xr:uid="{00000000-0005-0000-0000-0000CF6A0000}"/>
    <cellStyle name="Porcentagem 2 3 4 3 6" xfId="27201" xr:uid="{00000000-0005-0000-0000-0000D06A0000}"/>
    <cellStyle name="Porcentagem 2 3 4 3 7" xfId="27202" xr:uid="{00000000-0005-0000-0000-0000D16A0000}"/>
    <cellStyle name="Porcentagem 2 3 4 4" xfId="27203" xr:uid="{00000000-0005-0000-0000-0000D26A0000}"/>
    <cellStyle name="Porcentagem 2 3 4 5" xfId="27204" xr:uid="{00000000-0005-0000-0000-0000D36A0000}"/>
    <cellStyle name="Porcentagem 2 3 4 5 2" xfId="27205" xr:uid="{00000000-0005-0000-0000-0000D46A0000}"/>
    <cellStyle name="Porcentagem 2 3 4 5 2 2" xfId="27206" xr:uid="{00000000-0005-0000-0000-0000D56A0000}"/>
    <cellStyle name="Porcentagem 2 3 4 5 2 3" xfId="27207" xr:uid="{00000000-0005-0000-0000-0000D66A0000}"/>
    <cellStyle name="Porcentagem 2 3 4 5 3" xfId="27208" xr:uid="{00000000-0005-0000-0000-0000D76A0000}"/>
    <cellStyle name="Porcentagem 2 3 4 5 4" xfId="27209" xr:uid="{00000000-0005-0000-0000-0000D86A0000}"/>
    <cellStyle name="Porcentagem 2 3 4 6" xfId="27210" xr:uid="{00000000-0005-0000-0000-0000D96A0000}"/>
    <cellStyle name="Porcentagem 2 3 4 6 2" xfId="27211" xr:uid="{00000000-0005-0000-0000-0000DA6A0000}"/>
    <cellStyle name="Porcentagem 2 3 4 6 2 2" xfId="27212" xr:uid="{00000000-0005-0000-0000-0000DB6A0000}"/>
    <cellStyle name="Porcentagem 2 3 4 6 2 3" xfId="27213" xr:uid="{00000000-0005-0000-0000-0000DC6A0000}"/>
    <cellStyle name="Porcentagem 2 3 4 6 3" xfId="27214" xr:uid="{00000000-0005-0000-0000-0000DD6A0000}"/>
    <cellStyle name="Porcentagem 2 3 4 6 4" xfId="27215" xr:uid="{00000000-0005-0000-0000-0000DE6A0000}"/>
    <cellStyle name="Porcentagem 2 3 4 7" xfId="27216" xr:uid="{00000000-0005-0000-0000-0000DF6A0000}"/>
    <cellStyle name="Porcentagem 2 3 4 7 2" xfId="27217" xr:uid="{00000000-0005-0000-0000-0000E06A0000}"/>
    <cellStyle name="Porcentagem 2 3 4 7 2 2" xfId="27218" xr:uid="{00000000-0005-0000-0000-0000E16A0000}"/>
    <cellStyle name="Porcentagem 2 3 4 7 2 3" xfId="27219" xr:uid="{00000000-0005-0000-0000-0000E26A0000}"/>
    <cellStyle name="Porcentagem 2 3 4 7 3" xfId="27220" xr:uid="{00000000-0005-0000-0000-0000E36A0000}"/>
    <cellStyle name="Porcentagem 2 3 4 7 4" xfId="27221" xr:uid="{00000000-0005-0000-0000-0000E46A0000}"/>
    <cellStyle name="Porcentagem 2 3 4 8" xfId="27222" xr:uid="{00000000-0005-0000-0000-0000E56A0000}"/>
    <cellStyle name="Porcentagem 2 3 4 8 2" xfId="27223" xr:uid="{00000000-0005-0000-0000-0000E66A0000}"/>
    <cellStyle name="Porcentagem 2 3 4 8 3" xfId="27224" xr:uid="{00000000-0005-0000-0000-0000E76A0000}"/>
    <cellStyle name="Porcentagem 2 3 4 9" xfId="27225" xr:uid="{00000000-0005-0000-0000-0000E86A0000}"/>
    <cellStyle name="Porcentagem 2 3 5" xfId="27226" xr:uid="{00000000-0005-0000-0000-0000E96A0000}"/>
    <cellStyle name="Porcentagem 2 3 5 10" xfId="27227" xr:uid="{00000000-0005-0000-0000-0000EA6A0000}"/>
    <cellStyle name="Porcentagem 2 3 5 2" xfId="27228" xr:uid="{00000000-0005-0000-0000-0000EB6A0000}"/>
    <cellStyle name="Porcentagem 2 3 5 2 2" xfId="27229" xr:uid="{00000000-0005-0000-0000-0000EC6A0000}"/>
    <cellStyle name="Porcentagem 2 3 5 2 2 2" xfId="27230" xr:uid="{00000000-0005-0000-0000-0000ED6A0000}"/>
    <cellStyle name="Porcentagem 2 3 5 2 2 2 2" xfId="27231" xr:uid="{00000000-0005-0000-0000-0000EE6A0000}"/>
    <cellStyle name="Porcentagem 2 3 5 2 2 2 3" xfId="27232" xr:uid="{00000000-0005-0000-0000-0000EF6A0000}"/>
    <cellStyle name="Porcentagem 2 3 5 2 2 3" xfId="27233" xr:uid="{00000000-0005-0000-0000-0000F06A0000}"/>
    <cellStyle name="Porcentagem 2 3 5 2 2 4" xfId="27234" xr:uid="{00000000-0005-0000-0000-0000F16A0000}"/>
    <cellStyle name="Porcentagem 2 3 5 2 3" xfId="27235" xr:uid="{00000000-0005-0000-0000-0000F26A0000}"/>
    <cellStyle name="Porcentagem 2 3 5 2 3 2" xfId="27236" xr:uid="{00000000-0005-0000-0000-0000F36A0000}"/>
    <cellStyle name="Porcentagem 2 3 5 2 3 2 2" xfId="27237" xr:uid="{00000000-0005-0000-0000-0000F46A0000}"/>
    <cellStyle name="Porcentagem 2 3 5 2 3 2 3" xfId="27238" xr:uid="{00000000-0005-0000-0000-0000F56A0000}"/>
    <cellStyle name="Porcentagem 2 3 5 2 3 3" xfId="27239" xr:uid="{00000000-0005-0000-0000-0000F66A0000}"/>
    <cellStyle name="Porcentagem 2 3 5 2 3 4" xfId="27240" xr:uid="{00000000-0005-0000-0000-0000F76A0000}"/>
    <cellStyle name="Porcentagem 2 3 5 2 4" xfId="27241" xr:uid="{00000000-0005-0000-0000-0000F86A0000}"/>
    <cellStyle name="Porcentagem 2 3 5 2 4 2" xfId="27242" xr:uid="{00000000-0005-0000-0000-0000F96A0000}"/>
    <cellStyle name="Porcentagem 2 3 5 2 4 2 2" xfId="27243" xr:uid="{00000000-0005-0000-0000-0000FA6A0000}"/>
    <cellStyle name="Porcentagem 2 3 5 2 4 2 3" xfId="27244" xr:uid="{00000000-0005-0000-0000-0000FB6A0000}"/>
    <cellStyle name="Porcentagem 2 3 5 2 4 3" xfId="27245" xr:uid="{00000000-0005-0000-0000-0000FC6A0000}"/>
    <cellStyle name="Porcentagem 2 3 5 2 4 4" xfId="27246" xr:uid="{00000000-0005-0000-0000-0000FD6A0000}"/>
    <cellStyle name="Porcentagem 2 3 5 2 5" xfId="27247" xr:uid="{00000000-0005-0000-0000-0000FE6A0000}"/>
    <cellStyle name="Porcentagem 2 3 5 2 5 2" xfId="27248" xr:uid="{00000000-0005-0000-0000-0000FF6A0000}"/>
    <cellStyle name="Porcentagem 2 3 5 2 5 3" xfId="27249" xr:uid="{00000000-0005-0000-0000-0000006B0000}"/>
    <cellStyle name="Porcentagem 2 3 5 2 6" xfId="27250" xr:uid="{00000000-0005-0000-0000-0000016B0000}"/>
    <cellStyle name="Porcentagem 2 3 5 2 7" xfId="27251" xr:uid="{00000000-0005-0000-0000-0000026B0000}"/>
    <cellStyle name="Porcentagem 2 3 5 3" xfId="27252" xr:uid="{00000000-0005-0000-0000-0000036B0000}"/>
    <cellStyle name="Porcentagem 2 3 5 4" xfId="27253" xr:uid="{00000000-0005-0000-0000-0000046B0000}"/>
    <cellStyle name="Porcentagem 2 3 5 4 2" xfId="27254" xr:uid="{00000000-0005-0000-0000-0000056B0000}"/>
    <cellStyle name="Porcentagem 2 3 5 4 2 2" xfId="27255" xr:uid="{00000000-0005-0000-0000-0000066B0000}"/>
    <cellStyle name="Porcentagem 2 3 5 4 2 3" xfId="27256" xr:uid="{00000000-0005-0000-0000-0000076B0000}"/>
    <cellStyle name="Porcentagem 2 3 5 4 3" xfId="27257" xr:uid="{00000000-0005-0000-0000-0000086B0000}"/>
    <cellStyle name="Porcentagem 2 3 5 4 4" xfId="27258" xr:uid="{00000000-0005-0000-0000-0000096B0000}"/>
    <cellStyle name="Porcentagem 2 3 5 5" xfId="27259" xr:uid="{00000000-0005-0000-0000-00000A6B0000}"/>
    <cellStyle name="Porcentagem 2 3 5 5 2" xfId="27260" xr:uid="{00000000-0005-0000-0000-00000B6B0000}"/>
    <cellStyle name="Porcentagem 2 3 5 5 2 2" xfId="27261" xr:uid="{00000000-0005-0000-0000-00000C6B0000}"/>
    <cellStyle name="Porcentagem 2 3 5 5 2 3" xfId="27262" xr:uid="{00000000-0005-0000-0000-00000D6B0000}"/>
    <cellStyle name="Porcentagem 2 3 5 5 3" xfId="27263" xr:uid="{00000000-0005-0000-0000-00000E6B0000}"/>
    <cellStyle name="Porcentagem 2 3 5 5 4" xfId="27264" xr:uid="{00000000-0005-0000-0000-00000F6B0000}"/>
    <cellStyle name="Porcentagem 2 3 5 6" xfId="27265" xr:uid="{00000000-0005-0000-0000-0000106B0000}"/>
    <cellStyle name="Porcentagem 2 3 5 6 2" xfId="27266" xr:uid="{00000000-0005-0000-0000-0000116B0000}"/>
    <cellStyle name="Porcentagem 2 3 5 6 2 2" xfId="27267" xr:uid="{00000000-0005-0000-0000-0000126B0000}"/>
    <cellStyle name="Porcentagem 2 3 5 6 2 3" xfId="27268" xr:uid="{00000000-0005-0000-0000-0000136B0000}"/>
    <cellStyle name="Porcentagem 2 3 5 6 3" xfId="27269" xr:uid="{00000000-0005-0000-0000-0000146B0000}"/>
    <cellStyle name="Porcentagem 2 3 5 6 4" xfId="27270" xr:uid="{00000000-0005-0000-0000-0000156B0000}"/>
    <cellStyle name="Porcentagem 2 3 5 7" xfId="27271" xr:uid="{00000000-0005-0000-0000-0000166B0000}"/>
    <cellStyle name="Porcentagem 2 3 5 7 2" xfId="27272" xr:uid="{00000000-0005-0000-0000-0000176B0000}"/>
    <cellStyle name="Porcentagem 2 3 5 7 3" xfId="27273" xr:uid="{00000000-0005-0000-0000-0000186B0000}"/>
    <cellStyle name="Porcentagem 2 3 5 8" xfId="27274" xr:uid="{00000000-0005-0000-0000-0000196B0000}"/>
    <cellStyle name="Porcentagem 2 3 5 9" xfId="27275" xr:uid="{00000000-0005-0000-0000-00001A6B0000}"/>
    <cellStyle name="Porcentagem 2 3 6" xfId="27276" xr:uid="{00000000-0005-0000-0000-00001B6B0000}"/>
    <cellStyle name="Porcentagem 2 3 6 2" xfId="27277" xr:uid="{00000000-0005-0000-0000-00001C6B0000}"/>
    <cellStyle name="Porcentagem 2 3 6 3" xfId="27278" xr:uid="{00000000-0005-0000-0000-00001D6B0000}"/>
    <cellStyle name="Porcentagem 2 3 6 3 2" xfId="27279" xr:uid="{00000000-0005-0000-0000-00001E6B0000}"/>
    <cellStyle name="Porcentagem 2 3 6 3 2 2" xfId="27280" xr:uid="{00000000-0005-0000-0000-00001F6B0000}"/>
    <cellStyle name="Porcentagem 2 3 6 3 2 2 2" xfId="27281" xr:uid="{00000000-0005-0000-0000-0000206B0000}"/>
    <cellStyle name="Porcentagem 2 3 6 3 2 2 3" xfId="27282" xr:uid="{00000000-0005-0000-0000-0000216B0000}"/>
    <cellStyle name="Porcentagem 2 3 6 3 2 3" xfId="27283" xr:uid="{00000000-0005-0000-0000-0000226B0000}"/>
    <cellStyle name="Porcentagem 2 3 6 3 2 4" xfId="27284" xr:uid="{00000000-0005-0000-0000-0000236B0000}"/>
    <cellStyle name="Porcentagem 2 3 6 3 3" xfId="27285" xr:uid="{00000000-0005-0000-0000-0000246B0000}"/>
    <cellStyle name="Porcentagem 2 3 6 3 3 2" xfId="27286" xr:uid="{00000000-0005-0000-0000-0000256B0000}"/>
    <cellStyle name="Porcentagem 2 3 6 3 3 2 2" xfId="27287" xr:uid="{00000000-0005-0000-0000-0000266B0000}"/>
    <cellStyle name="Porcentagem 2 3 6 3 3 2 3" xfId="27288" xr:uid="{00000000-0005-0000-0000-0000276B0000}"/>
    <cellStyle name="Porcentagem 2 3 6 3 3 3" xfId="27289" xr:uid="{00000000-0005-0000-0000-0000286B0000}"/>
    <cellStyle name="Porcentagem 2 3 6 3 3 4" xfId="27290" xr:uid="{00000000-0005-0000-0000-0000296B0000}"/>
    <cellStyle name="Porcentagem 2 3 6 3 4" xfId="27291" xr:uid="{00000000-0005-0000-0000-00002A6B0000}"/>
    <cellStyle name="Porcentagem 2 3 6 3 4 2" xfId="27292" xr:uid="{00000000-0005-0000-0000-00002B6B0000}"/>
    <cellStyle name="Porcentagem 2 3 6 3 4 2 2" xfId="27293" xr:uid="{00000000-0005-0000-0000-00002C6B0000}"/>
    <cellStyle name="Porcentagem 2 3 6 3 4 2 3" xfId="27294" xr:uid="{00000000-0005-0000-0000-00002D6B0000}"/>
    <cellStyle name="Porcentagem 2 3 6 3 4 3" xfId="27295" xr:uid="{00000000-0005-0000-0000-00002E6B0000}"/>
    <cellStyle name="Porcentagem 2 3 6 3 4 4" xfId="27296" xr:uid="{00000000-0005-0000-0000-00002F6B0000}"/>
    <cellStyle name="Porcentagem 2 3 6 3 5" xfId="27297" xr:uid="{00000000-0005-0000-0000-0000306B0000}"/>
    <cellStyle name="Porcentagem 2 3 6 3 5 2" xfId="27298" xr:uid="{00000000-0005-0000-0000-0000316B0000}"/>
    <cellStyle name="Porcentagem 2 3 6 3 5 3" xfId="27299" xr:uid="{00000000-0005-0000-0000-0000326B0000}"/>
    <cellStyle name="Porcentagem 2 3 6 3 6" xfId="27300" xr:uid="{00000000-0005-0000-0000-0000336B0000}"/>
    <cellStyle name="Porcentagem 2 3 6 3 7" xfId="27301" xr:uid="{00000000-0005-0000-0000-0000346B0000}"/>
    <cellStyle name="Porcentagem 2 3 7" xfId="27302" xr:uid="{00000000-0005-0000-0000-0000356B0000}"/>
    <cellStyle name="Porcentagem 2 3 7 2" xfId="27303" xr:uid="{00000000-0005-0000-0000-0000366B0000}"/>
    <cellStyle name="Porcentagem 2 3 7 2 2" xfId="27304" xr:uid="{00000000-0005-0000-0000-0000376B0000}"/>
    <cellStyle name="Porcentagem 2 3 7 2 2 2" xfId="27305" xr:uid="{00000000-0005-0000-0000-0000386B0000}"/>
    <cellStyle name="Porcentagem 2 3 7 2 2 2 2" xfId="27306" xr:uid="{00000000-0005-0000-0000-0000396B0000}"/>
    <cellStyle name="Porcentagem 2 3 7 2 2 2 3" xfId="27307" xr:uid="{00000000-0005-0000-0000-00003A6B0000}"/>
    <cellStyle name="Porcentagem 2 3 7 2 2 3" xfId="27308" xr:uid="{00000000-0005-0000-0000-00003B6B0000}"/>
    <cellStyle name="Porcentagem 2 3 7 2 2 4" xfId="27309" xr:uid="{00000000-0005-0000-0000-00003C6B0000}"/>
    <cellStyle name="Porcentagem 2 3 7 2 3" xfId="27310" xr:uid="{00000000-0005-0000-0000-00003D6B0000}"/>
    <cellStyle name="Porcentagem 2 3 7 2 3 2" xfId="27311" xr:uid="{00000000-0005-0000-0000-00003E6B0000}"/>
    <cellStyle name="Porcentagem 2 3 7 2 3 2 2" xfId="27312" xr:uid="{00000000-0005-0000-0000-00003F6B0000}"/>
    <cellStyle name="Porcentagem 2 3 7 2 3 2 3" xfId="27313" xr:uid="{00000000-0005-0000-0000-0000406B0000}"/>
    <cellStyle name="Porcentagem 2 3 7 2 3 3" xfId="27314" xr:uid="{00000000-0005-0000-0000-0000416B0000}"/>
    <cellStyle name="Porcentagem 2 3 7 2 3 4" xfId="27315" xr:uid="{00000000-0005-0000-0000-0000426B0000}"/>
    <cellStyle name="Porcentagem 2 3 7 2 4" xfId="27316" xr:uid="{00000000-0005-0000-0000-0000436B0000}"/>
    <cellStyle name="Porcentagem 2 3 7 2 4 2" xfId="27317" xr:uid="{00000000-0005-0000-0000-0000446B0000}"/>
    <cellStyle name="Porcentagem 2 3 7 2 4 2 2" xfId="27318" xr:uid="{00000000-0005-0000-0000-0000456B0000}"/>
    <cellStyle name="Porcentagem 2 3 7 2 4 2 3" xfId="27319" xr:uid="{00000000-0005-0000-0000-0000466B0000}"/>
    <cellStyle name="Porcentagem 2 3 7 2 4 3" xfId="27320" xr:uid="{00000000-0005-0000-0000-0000476B0000}"/>
    <cellStyle name="Porcentagem 2 3 7 2 4 4" xfId="27321" xr:uid="{00000000-0005-0000-0000-0000486B0000}"/>
    <cellStyle name="Porcentagem 2 3 7 2 5" xfId="27322" xr:uid="{00000000-0005-0000-0000-0000496B0000}"/>
    <cellStyle name="Porcentagem 2 3 7 2 5 2" xfId="27323" xr:uid="{00000000-0005-0000-0000-00004A6B0000}"/>
    <cellStyle name="Porcentagem 2 3 7 2 5 3" xfId="27324" xr:uid="{00000000-0005-0000-0000-00004B6B0000}"/>
    <cellStyle name="Porcentagem 2 3 7 2 6" xfId="27325" xr:uid="{00000000-0005-0000-0000-00004C6B0000}"/>
    <cellStyle name="Porcentagem 2 3 7 2 7" xfId="27326" xr:uid="{00000000-0005-0000-0000-00004D6B0000}"/>
    <cellStyle name="Porcentagem 2 3 7 3" xfId="27327" xr:uid="{00000000-0005-0000-0000-00004E6B0000}"/>
    <cellStyle name="Porcentagem 2 3 7 3 2" xfId="27328" xr:uid="{00000000-0005-0000-0000-00004F6B0000}"/>
    <cellStyle name="Porcentagem 2 3 7 3 2 2" xfId="27329" xr:uid="{00000000-0005-0000-0000-0000506B0000}"/>
    <cellStyle name="Porcentagem 2 3 7 3 2 3" xfId="27330" xr:uid="{00000000-0005-0000-0000-0000516B0000}"/>
    <cellStyle name="Porcentagem 2 3 7 3 3" xfId="27331" xr:uid="{00000000-0005-0000-0000-0000526B0000}"/>
    <cellStyle name="Porcentagem 2 3 7 3 4" xfId="27332" xr:uid="{00000000-0005-0000-0000-0000536B0000}"/>
    <cellStyle name="Porcentagem 2 3 7 4" xfId="27333" xr:uid="{00000000-0005-0000-0000-0000546B0000}"/>
    <cellStyle name="Porcentagem 2 3 7 4 2" xfId="27334" xr:uid="{00000000-0005-0000-0000-0000556B0000}"/>
    <cellStyle name="Porcentagem 2 3 7 4 2 2" xfId="27335" xr:uid="{00000000-0005-0000-0000-0000566B0000}"/>
    <cellStyle name="Porcentagem 2 3 7 4 2 3" xfId="27336" xr:uid="{00000000-0005-0000-0000-0000576B0000}"/>
    <cellStyle name="Porcentagem 2 3 7 4 3" xfId="27337" xr:uid="{00000000-0005-0000-0000-0000586B0000}"/>
    <cellStyle name="Porcentagem 2 3 7 4 4" xfId="27338" xr:uid="{00000000-0005-0000-0000-0000596B0000}"/>
    <cellStyle name="Porcentagem 2 3 7 5" xfId="27339" xr:uid="{00000000-0005-0000-0000-00005A6B0000}"/>
    <cellStyle name="Porcentagem 2 3 7 5 2" xfId="27340" xr:uid="{00000000-0005-0000-0000-00005B6B0000}"/>
    <cellStyle name="Porcentagem 2 3 7 5 2 2" xfId="27341" xr:uid="{00000000-0005-0000-0000-00005C6B0000}"/>
    <cellStyle name="Porcentagem 2 3 7 5 2 3" xfId="27342" xr:uid="{00000000-0005-0000-0000-00005D6B0000}"/>
    <cellStyle name="Porcentagem 2 3 7 5 3" xfId="27343" xr:uid="{00000000-0005-0000-0000-00005E6B0000}"/>
    <cellStyle name="Porcentagem 2 3 7 5 4" xfId="27344" xr:uid="{00000000-0005-0000-0000-00005F6B0000}"/>
    <cellStyle name="Porcentagem 2 3 7 6" xfId="27345" xr:uid="{00000000-0005-0000-0000-0000606B0000}"/>
    <cellStyle name="Porcentagem 2 3 7 6 2" xfId="27346" xr:uid="{00000000-0005-0000-0000-0000616B0000}"/>
    <cellStyle name="Porcentagem 2 3 7 6 3" xfId="27347" xr:uid="{00000000-0005-0000-0000-0000626B0000}"/>
    <cellStyle name="Porcentagem 2 3 7 7" xfId="27348" xr:uid="{00000000-0005-0000-0000-0000636B0000}"/>
    <cellStyle name="Porcentagem 2 3 7 8" xfId="27349" xr:uid="{00000000-0005-0000-0000-0000646B0000}"/>
    <cellStyle name="Porcentagem 2 3 7 9" xfId="27350" xr:uid="{00000000-0005-0000-0000-0000656B0000}"/>
    <cellStyle name="Porcentagem 2 3 8" xfId="27351" xr:uid="{00000000-0005-0000-0000-0000666B0000}"/>
    <cellStyle name="Porcentagem 2 3 8 2" xfId="27352" xr:uid="{00000000-0005-0000-0000-0000676B0000}"/>
    <cellStyle name="Porcentagem 2 3 8 2 2" xfId="27353" xr:uid="{00000000-0005-0000-0000-0000686B0000}"/>
    <cellStyle name="Porcentagem 2 3 8 2 2 2" xfId="27354" xr:uid="{00000000-0005-0000-0000-0000696B0000}"/>
    <cellStyle name="Porcentagem 2 3 8 2 2 2 2" xfId="27355" xr:uid="{00000000-0005-0000-0000-00006A6B0000}"/>
    <cellStyle name="Porcentagem 2 3 8 2 2 2 3" xfId="27356" xr:uid="{00000000-0005-0000-0000-00006B6B0000}"/>
    <cellStyle name="Porcentagem 2 3 8 2 2 3" xfId="27357" xr:uid="{00000000-0005-0000-0000-00006C6B0000}"/>
    <cellStyle name="Porcentagem 2 3 8 2 2 4" xfId="27358" xr:uid="{00000000-0005-0000-0000-00006D6B0000}"/>
    <cellStyle name="Porcentagem 2 3 8 2 3" xfId="27359" xr:uid="{00000000-0005-0000-0000-00006E6B0000}"/>
    <cellStyle name="Porcentagem 2 3 8 2 3 2" xfId="27360" xr:uid="{00000000-0005-0000-0000-00006F6B0000}"/>
    <cellStyle name="Porcentagem 2 3 8 2 3 2 2" xfId="27361" xr:uid="{00000000-0005-0000-0000-0000706B0000}"/>
    <cellStyle name="Porcentagem 2 3 8 2 3 2 3" xfId="27362" xr:uid="{00000000-0005-0000-0000-0000716B0000}"/>
    <cellStyle name="Porcentagem 2 3 8 2 3 3" xfId="27363" xr:uid="{00000000-0005-0000-0000-0000726B0000}"/>
    <cellStyle name="Porcentagem 2 3 8 2 3 4" xfId="27364" xr:uid="{00000000-0005-0000-0000-0000736B0000}"/>
    <cellStyle name="Porcentagem 2 3 8 2 4" xfId="27365" xr:uid="{00000000-0005-0000-0000-0000746B0000}"/>
    <cellStyle name="Porcentagem 2 3 8 2 4 2" xfId="27366" xr:uid="{00000000-0005-0000-0000-0000756B0000}"/>
    <cellStyle name="Porcentagem 2 3 8 2 4 2 2" xfId="27367" xr:uid="{00000000-0005-0000-0000-0000766B0000}"/>
    <cellStyle name="Porcentagem 2 3 8 2 4 2 3" xfId="27368" xr:uid="{00000000-0005-0000-0000-0000776B0000}"/>
    <cellStyle name="Porcentagem 2 3 8 2 4 3" xfId="27369" xr:uid="{00000000-0005-0000-0000-0000786B0000}"/>
    <cellStyle name="Porcentagem 2 3 8 2 4 4" xfId="27370" xr:uid="{00000000-0005-0000-0000-0000796B0000}"/>
    <cellStyle name="Porcentagem 2 3 8 2 5" xfId="27371" xr:uid="{00000000-0005-0000-0000-00007A6B0000}"/>
    <cellStyle name="Porcentagem 2 3 8 2 5 2" xfId="27372" xr:uid="{00000000-0005-0000-0000-00007B6B0000}"/>
    <cellStyle name="Porcentagem 2 3 8 2 5 3" xfId="27373" xr:uid="{00000000-0005-0000-0000-00007C6B0000}"/>
    <cellStyle name="Porcentagem 2 3 8 2 6" xfId="27374" xr:uid="{00000000-0005-0000-0000-00007D6B0000}"/>
    <cellStyle name="Porcentagem 2 3 8 2 7" xfId="27375" xr:uid="{00000000-0005-0000-0000-00007E6B0000}"/>
    <cellStyle name="Porcentagem 2 3 8 3" xfId="27376" xr:uid="{00000000-0005-0000-0000-00007F6B0000}"/>
    <cellStyle name="Porcentagem 2 3 8 3 2" xfId="27377" xr:uid="{00000000-0005-0000-0000-0000806B0000}"/>
    <cellStyle name="Porcentagem 2 3 8 3 2 2" xfId="27378" xr:uid="{00000000-0005-0000-0000-0000816B0000}"/>
    <cellStyle name="Porcentagem 2 3 8 3 2 3" xfId="27379" xr:uid="{00000000-0005-0000-0000-0000826B0000}"/>
    <cellStyle name="Porcentagem 2 3 8 3 3" xfId="27380" xr:uid="{00000000-0005-0000-0000-0000836B0000}"/>
    <cellStyle name="Porcentagem 2 3 8 3 4" xfId="27381" xr:uid="{00000000-0005-0000-0000-0000846B0000}"/>
    <cellStyle name="Porcentagem 2 3 8 4" xfId="27382" xr:uid="{00000000-0005-0000-0000-0000856B0000}"/>
    <cellStyle name="Porcentagem 2 3 8 4 2" xfId="27383" xr:uid="{00000000-0005-0000-0000-0000866B0000}"/>
    <cellStyle name="Porcentagem 2 3 8 4 2 2" xfId="27384" xr:uid="{00000000-0005-0000-0000-0000876B0000}"/>
    <cellStyle name="Porcentagem 2 3 8 4 2 3" xfId="27385" xr:uid="{00000000-0005-0000-0000-0000886B0000}"/>
    <cellStyle name="Porcentagem 2 3 8 4 3" xfId="27386" xr:uid="{00000000-0005-0000-0000-0000896B0000}"/>
    <cellStyle name="Porcentagem 2 3 8 4 4" xfId="27387" xr:uid="{00000000-0005-0000-0000-00008A6B0000}"/>
    <cellStyle name="Porcentagem 2 3 8 5" xfId="27388" xr:uid="{00000000-0005-0000-0000-00008B6B0000}"/>
    <cellStyle name="Porcentagem 2 3 8 5 2" xfId="27389" xr:uid="{00000000-0005-0000-0000-00008C6B0000}"/>
    <cellStyle name="Porcentagem 2 3 8 5 2 2" xfId="27390" xr:uid="{00000000-0005-0000-0000-00008D6B0000}"/>
    <cellStyle name="Porcentagem 2 3 8 5 2 3" xfId="27391" xr:uid="{00000000-0005-0000-0000-00008E6B0000}"/>
    <cellStyle name="Porcentagem 2 3 8 5 3" xfId="27392" xr:uid="{00000000-0005-0000-0000-00008F6B0000}"/>
    <cellStyle name="Porcentagem 2 3 8 5 4" xfId="27393" xr:uid="{00000000-0005-0000-0000-0000906B0000}"/>
    <cellStyle name="Porcentagem 2 3 8 6" xfId="27394" xr:uid="{00000000-0005-0000-0000-0000916B0000}"/>
    <cellStyle name="Porcentagem 2 3 8 6 2" xfId="27395" xr:uid="{00000000-0005-0000-0000-0000926B0000}"/>
    <cellStyle name="Porcentagem 2 3 8 6 3" xfId="27396" xr:uid="{00000000-0005-0000-0000-0000936B0000}"/>
    <cellStyle name="Porcentagem 2 3 8 7" xfId="27397" xr:uid="{00000000-0005-0000-0000-0000946B0000}"/>
    <cellStyle name="Porcentagem 2 3 8 8" xfId="27398" xr:uid="{00000000-0005-0000-0000-0000956B0000}"/>
    <cellStyle name="Porcentagem 2 3 8 9" xfId="27399" xr:uid="{00000000-0005-0000-0000-0000966B0000}"/>
    <cellStyle name="Porcentagem 2 3 9" xfId="27400" xr:uid="{00000000-0005-0000-0000-0000976B0000}"/>
    <cellStyle name="Porcentagem 2 3 9 2" xfId="27401" xr:uid="{00000000-0005-0000-0000-0000986B0000}"/>
    <cellStyle name="Porcentagem 2 3 9 2 2" xfId="27402" xr:uid="{00000000-0005-0000-0000-0000996B0000}"/>
    <cellStyle name="Porcentagem 2 3 9 2 2 2" xfId="27403" xr:uid="{00000000-0005-0000-0000-00009A6B0000}"/>
    <cellStyle name="Porcentagem 2 3 9 2 2 2 2" xfId="27404" xr:uid="{00000000-0005-0000-0000-00009B6B0000}"/>
    <cellStyle name="Porcentagem 2 3 9 2 2 2 3" xfId="27405" xr:uid="{00000000-0005-0000-0000-00009C6B0000}"/>
    <cellStyle name="Porcentagem 2 3 9 2 2 3" xfId="27406" xr:uid="{00000000-0005-0000-0000-00009D6B0000}"/>
    <cellStyle name="Porcentagem 2 3 9 2 2 4" xfId="27407" xr:uid="{00000000-0005-0000-0000-00009E6B0000}"/>
    <cellStyle name="Porcentagem 2 3 9 2 3" xfId="27408" xr:uid="{00000000-0005-0000-0000-00009F6B0000}"/>
    <cellStyle name="Porcentagem 2 3 9 2 3 2" xfId="27409" xr:uid="{00000000-0005-0000-0000-0000A06B0000}"/>
    <cellStyle name="Porcentagem 2 3 9 2 3 2 2" xfId="27410" xr:uid="{00000000-0005-0000-0000-0000A16B0000}"/>
    <cellStyle name="Porcentagem 2 3 9 2 3 2 3" xfId="27411" xr:uid="{00000000-0005-0000-0000-0000A26B0000}"/>
    <cellStyle name="Porcentagem 2 3 9 2 3 3" xfId="27412" xr:uid="{00000000-0005-0000-0000-0000A36B0000}"/>
    <cellStyle name="Porcentagem 2 3 9 2 3 4" xfId="27413" xr:uid="{00000000-0005-0000-0000-0000A46B0000}"/>
    <cellStyle name="Porcentagem 2 3 9 2 4" xfId="27414" xr:uid="{00000000-0005-0000-0000-0000A56B0000}"/>
    <cellStyle name="Porcentagem 2 3 9 2 4 2" xfId="27415" xr:uid="{00000000-0005-0000-0000-0000A66B0000}"/>
    <cellStyle name="Porcentagem 2 3 9 2 4 2 2" xfId="27416" xr:uid="{00000000-0005-0000-0000-0000A76B0000}"/>
    <cellStyle name="Porcentagem 2 3 9 2 4 2 3" xfId="27417" xr:uid="{00000000-0005-0000-0000-0000A86B0000}"/>
    <cellStyle name="Porcentagem 2 3 9 2 4 3" xfId="27418" xr:uid="{00000000-0005-0000-0000-0000A96B0000}"/>
    <cellStyle name="Porcentagem 2 3 9 2 4 4" xfId="27419" xr:uid="{00000000-0005-0000-0000-0000AA6B0000}"/>
    <cellStyle name="Porcentagem 2 3 9 2 5" xfId="27420" xr:uid="{00000000-0005-0000-0000-0000AB6B0000}"/>
    <cellStyle name="Porcentagem 2 3 9 2 5 2" xfId="27421" xr:uid="{00000000-0005-0000-0000-0000AC6B0000}"/>
    <cellStyle name="Porcentagem 2 3 9 2 5 3" xfId="27422" xr:uid="{00000000-0005-0000-0000-0000AD6B0000}"/>
    <cellStyle name="Porcentagem 2 3 9 2 6" xfId="27423" xr:uid="{00000000-0005-0000-0000-0000AE6B0000}"/>
    <cellStyle name="Porcentagem 2 3 9 2 7" xfId="27424" xr:uid="{00000000-0005-0000-0000-0000AF6B0000}"/>
    <cellStyle name="Porcentagem 2 3 9 3" xfId="27425" xr:uid="{00000000-0005-0000-0000-0000B06B0000}"/>
    <cellStyle name="Porcentagem 2 3 9 3 2" xfId="27426" xr:uid="{00000000-0005-0000-0000-0000B16B0000}"/>
    <cellStyle name="Porcentagem 2 3 9 3 2 2" xfId="27427" xr:uid="{00000000-0005-0000-0000-0000B26B0000}"/>
    <cellStyle name="Porcentagem 2 3 9 3 2 3" xfId="27428" xr:uid="{00000000-0005-0000-0000-0000B36B0000}"/>
    <cellStyle name="Porcentagem 2 3 9 3 3" xfId="27429" xr:uid="{00000000-0005-0000-0000-0000B46B0000}"/>
    <cellStyle name="Porcentagem 2 3 9 3 4" xfId="27430" xr:uid="{00000000-0005-0000-0000-0000B56B0000}"/>
    <cellStyle name="Porcentagem 2 3 9 4" xfId="27431" xr:uid="{00000000-0005-0000-0000-0000B66B0000}"/>
    <cellStyle name="Porcentagem 2 3 9 4 2" xfId="27432" xr:uid="{00000000-0005-0000-0000-0000B76B0000}"/>
    <cellStyle name="Porcentagem 2 3 9 4 2 2" xfId="27433" xr:uid="{00000000-0005-0000-0000-0000B86B0000}"/>
    <cellStyle name="Porcentagem 2 3 9 4 2 3" xfId="27434" xr:uid="{00000000-0005-0000-0000-0000B96B0000}"/>
    <cellStyle name="Porcentagem 2 3 9 4 3" xfId="27435" xr:uid="{00000000-0005-0000-0000-0000BA6B0000}"/>
    <cellStyle name="Porcentagem 2 3 9 4 4" xfId="27436" xr:uid="{00000000-0005-0000-0000-0000BB6B0000}"/>
    <cellStyle name="Porcentagem 2 3 9 5" xfId="27437" xr:uid="{00000000-0005-0000-0000-0000BC6B0000}"/>
    <cellStyle name="Porcentagem 2 3 9 5 2" xfId="27438" xr:uid="{00000000-0005-0000-0000-0000BD6B0000}"/>
    <cellStyle name="Porcentagem 2 3 9 5 2 2" xfId="27439" xr:uid="{00000000-0005-0000-0000-0000BE6B0000}"/>
    <cellStyle name="Porcentagem 2 3 9 5 2 3" xfId="27440" xr:uid="{00000000-0005-0000-0000-0000BF6B0000}"/>
    <cellStyle name="Porcentagem 2 3 9 5 3" xfId="27441" xr:uid="{00000000-0005-0000-0000-0000C06B0000}"/>
    <cellStyle name="Porcentagem 2 3 9 5 4" xfId="27442" xr:uid="{00000000-0005-0000-0000-0000C16B0000}"/>
    <cellStyle name="Porcentagem 2 3 9 6" xfId="27443" xr:uid="{00000000-0005-0000-0000-0000C26B0000}"/>
    <cellStyle name="Porcentagem 2 3 9 6 2" xfId="27444" xr:uid="{00000000-0005-0000-0000-0000C36B0000}"/>
    <cellStyle name="Porcentagem 2 3 9 6 3" xfId="27445" xr:uid="{00000000-0005-0000-0000-0000C46B0000}"/>
    <cellStyle name="Porcentagem 2 3 9 7" xfId="27446" xr:uid="{00000000-0005-0000-0000-0000C56B0000}"/>
    <cellStyle name="Porcentagem 2 3 9 8" xfId="27447" xr:uid="{00000000-0005-0000-0000-0000C66B0000}"/>
    <cellStyle name="Porcentagem 2 3 9 9" xfId="27448" xr:uid="{00000000-0005-0000-0000-0000C76B0000}"/>
    <cellStyle name="Porcentagem 2 4" xfId="27449" xr:uid="{00000000-0005-0000-0000-0000C86B0000}"/>
    <cellStyle name="Porcentagem 2 4 2" xfId="27450" xr:uid="{00000000-0005-0000-0000-0000C96B0000}"/>
    <cellStyle name="Porcentagem 2 5" xfId="27451" xr:uid="{00000000-0005-0000-0000-0000CA6B0000}"/>
    <cellStyle name="Porcentagem 2 6" xfId="27452" xr:uid="{00000000-0005-0000-0000-0000CB6B0000}"/>
    <cellStyle name="Porcentagem 2 6 10" xfId="27453" xr:uid="{00000000-0005-0000-0000-0000CC6B0000}"/>
    <cellStyle name="Porcentagem 2 6 10 2" xfId="27454" xr:uid="{00000000-0005-0000-0000-0000CD6B0000}"/>
    <cellStyle name="Porcentagem 2 6 10 2 2" xfId="27455" xr:uid="{00000000-0005-0000-0000-0000CE6B0000}"/>
    <cellStyle name="Porcentagem 2 6 10 2 3" xfId="27456" xr:uid="{00000000-0005-0000-0000-0000CF6B0000}"/>
    <cellStyle name="Porcentagem 2 6 10 3" xfId="27457" xr:uid="{00000000-0005-0000-0000-0000D06B0000}"/>
    <cellStyle name="Porcentagem 2 6 10 4" xfId="27458" xr:uid="{00000000-0005-0000-0000-0000D16B0000}"/>
    <cellStyle name="Porcentagem 2 6 11" xfId="27459" xr:uid="{00000000-0005-0000-0000-0000D26B0000}"/>
    <cellStyle name="Porcentagem 2 6 11 2" xfId="27460" xr:uid="{00000000-0005-0000-0000-0000D36B0000}"/>
    <cellStyle name="Porcentagem 2 6 11 2 2" xfId="27461" xr:uid="{00000000-0005-0000-0000-0000D46B0000}"/>
    <cellStyle name="Porcentagem 2 6 11 2 3" xfId="27462" xr:uid="{00000000-0005-0000-0000-0000D56B0000}"/>
    <cellStyle name="Porcentagem 2 6 11 3" xfId="27463" xr:uid="{00000000-0005-0000-0000-0000D66B0000}"/>
    <cellStyle name="Porcentagem 2 6 11 4" xfId="27464" xr:uid="{00000000-0005-0000-0000-0000D76B0000}"/>
    <cellStyle name="Porcentagem 2 6 12" xfId="27465" xr:uid="{00000000-0005-0000-0000-0000D86B0000}"/>
    <cellStyle name="Porcentagem 2 6 12 2" xfId="27466" xr:uid="{00000000-0005-0000-0000-0000D96B0000}"/>
    <cellStyle name="Porcentagem 2 6 12 3" xfId="27467" xr:uid="{00000000-0005-0000-0000-0000DA6B0000}"/>
    <cellStyle name="Porcentagem 2 6 13" xfId="27468" xr:uid="{00000000-0005-0000-0000-0000DB6B0000}"/>
    <cellStyle name="Porcentagem 2 6 14" xfId="27469" xr:uid="{00000000-0005-0000-0000-0000DC6B0000}"/>
    <cellStyle name="Porcentagem 2 6 15" xfId="27470" xr:uid="{00000000-0005-0000-0000-0000DD6B0000}"/>
    <cellStyle name="Porcentagem 2 6 16" xfId="27471" xr:uid="{00000000-0005-0000-0000-0000DE6B0000}"/>
    <cellStyle name="Porcentagem 2 6 17" xfId="27472" xr:uid="{00000000-0005-0000-0000-0000DF6B0000}"/>
    <cellStyle name="Porcentagem 2 6 18" xfId="27473" xr:uid="{00000000-0005-0000-0000-0000E06B0000}"/>
    <cellStyle name="Porcentagem 2 6 2" xfId="27474" xr:uid="{00000000-0005-0000-0000-0000E16B0000}"/>
    <cellStyle name="Porcentagem 2 6 2 10" xfId="27475" xr:uid="{00000000-0005-0000-0000-0000E26B0000}"/>
    <cellStyle name="Porcentagem 2 6 2 11" xfId="27476" xr:uid="{00000000-0005-0000-0000-0000E36B0000}"/>
    <cellStyle name="Porcentagem 2 6 2 12" xfId="27477" xr:uid="{00000000-0005-0000-0000-0000E46B0000}"/>
    <cellStyle name="Porcentagem 2 6 2 2" xfId="27478" xr:uid="{00000000-0005-0000-0000-0000E56B0000}"/>
    <cellStyle name="Porcentagem 2 6 2 2 2" xfId="27479" xr:uid="{00000000-0005-0000-0000-0000E66B0000}"/>
    <cellStyle name="Porcentagem 2 6 2 3" xfId="27480" xr:uid="{00000000-0005-0000-0000-0000E76B0000}"/>
    <cellStyle name="Porcentagem 2 6 2 3 2" xfId="27481" xr:uid="{00000000-0005-0000-0000-0000E86B0000}"/>
    <cellStyle name="Porcentagem 2 6 2 3 2 2" xfId="27482" xr:uid="{00000000-0005-0000-0000-0000E96B0000}"/>
    <cellStyle name="Porcentagem 2 6 2 3 2 2 2" xfId="27483" xr:uid="{00000000-0005-0000-0000-0000EA6B0000}"/>
    <cellStyle name="Porcentagem 2 6 2 3 2 2 2 2" xfId="27484" xr:uid="{00000000-0005-0000-0000-0000EB6B0000}"/>
    <cellStyle name="Porcentagem 2 6 2 3 2 2 2 3" xfId="27485" xr:uid="{00000000-0005-0000-0000-0000EC6B0000}"/>
    <cellStyle name="Porcentagem 2 6 2 3 2 2 3" xfId="27486" xr:uid="{00000000-0005-0000-0000-0000ED6B0000}"/>
    <cellStyle name="Porcentagem 2 6 2 3 2 2 4" xfId="27487" xr:uid="{00000000-0005-0000-0000-0000EE6B0000}"/>
    <cellStyle name="Porcentagem 2 6 2 3 2 3" xfId="27488" xr:uid="{00000000-0005-0000-0000-0000EF6B0000}"/>
    <cellStyle name="Porcentagem 2 6 2 3 2 3 2" xfId="27489" xr:uid="{00000000-0005-0000-0000-0000F06B0000}"/>
    <cellStyle name="Porcentagem 2 6 2 3 2 3 2 2" xfId="27490" xr:uid="{00000000-0005-0000-0000-0000F16B0000}"/>
    <cellStyle name="Porcentagem 2 6 2 3 2 3 2 3" xfId="27491" xr:uid="{00000000-0005-0000-0000-0000F26B0000}"/>
    <cellStyle name="Porcentagem 2 6 2 3 2 3 3" xfId="27492" xr:uid="{00000000-0005-0000-0000-0000F36B0000}"/>
    <cellStyle name="Porcentagem 2 6 2 3 2 3 4" xfId="27493" xr:uid="{00000000-0005-0000-0000-0000F46B0000}"/>
    <cellStyle name="Porcentagem 2 6 2 3 2 4" xfId="27494" xr:uid="{00000000-0005-0000-0000-0000F56B0000}"/>
    <cellStyle name="Porcentagem 2 6 2 3 2 4 2" xfId="27495" xr:uid="{00000000-0005-0000-0000-0000F66B0000}"/>
    <cellStyle name="Porcentagem 2 6 2 3 2 4 2 2" xfId="27496" xr:uid="{00000000-0005-0000-0000-0000F76B0000}"/>
    <cellStyle name="Porcentagem 2 6 2 3 2 4 2 3" xfId="27497" xr:uid="{00000000-0005-0000-0000-0000F86B0000}"/>
    <cellStyle name="Porcentagem 2 6 2 3 2 4 3" xfId="27498" xr:uid="{00000000-0005-0000-0000-0000F96B0000}"/>
    <cellStyle name="Porcentagem 2 6 2 3 2 4 4" xfId="27499" xr:uid="{00000000-0005-0000-0000-0000FA6B0000}"/>
    <cellStyle name="Porcentagem 2 6 2 3 2 5" xfId="27500" xr:uid="{00000000-0005-0000-0000-0000FB6B0000}"/>
    <cellStyle name="Porcentagem 2 6 2 3 2 5 2" xfId="27501" xr:uid="{00000000-0005-0000-0000-0000FC6B0000}"/>
    <cellStyle name="Porcentagem 2 6 2 3 2 5 3" xfId="27502" xr:uid="{00000000-0005-0000-0000-0000FD6B0000}"/>
    <cellStyle name="Porcentagem 2 6 2 3 2 6" xfId="27503" xr:uid="{00000000-0005-0000-0000-0000FE6B0000}"/>
    <cellStyle name="Porcentagem 2 6 2 3 2 7" xfId="27504" xr:uid="{00000000-0005-0000-0000-0000FF6B0000}"/>
    <cellStyle name="Porcentagem 2 6 2 3 3" xfId="27505" xr:uid="{00000000-0005-0000-0000-0000006C0000}"/>
    <cellStyle name="Porcentagem 2 6 2 3 3 2" xfId="27506" xr:uid="{00000000-0005-0000-0000-0000016C0000}"/>
    <cellStyle name="Porcentagem 2 6 2 3 3 2 2" xfId="27507" xr:uid="{00000000-0005-0000-0000-0000026C0000}"/>
    <cellStyle name="Porcentagem 2 6 2 3 3 2 3" xfId="27508" xr:uid="{00000000-0005-0000-0000-0000036C0000}"/>
    <cellStyle name="Porcentagem 2 6 2 3 3 3" xfId="27509" xr:uid="{00000000-0005-0000-0000-0000046C0000}"/>
    <cellStyle name="Porcentagem 2 6 2 3 3 4" xfId="27510" xr:uid="{00000000-0005-0000-0000-0000056C0000}"/>
    <cellStyle name="Porcentagem 2 6 2 3 4" xfId="27511" xr:uid="{00000000-0005-0000-0000-0000066C0000}"/>
    <cellStyle name="Porcentagem 2 6 2 3 4 2" xfId="27512" xr:uid="{00000000-0005-0000-0000-0000076C0000}"/>
    <cellStyle name="Porcentagem 2 6 2 3 4 2 2" xfId="27513" xr:uid="{00000000-0005-0000-0000-0000086C0000}"/>
    <cellStyle name="Porcentagem 2 6 2 3 4 2 3" xfId="27514" xr:uid="{00000000-0005-0000-0000-0000096C0000}"/>
    <cellStyle name="Porcentagem 2 6 2 3 4 3" xfId="27515" xr:uid="{00000000-0005-0000-0000-00000A6C0000}"/>
    <cellStyle name="Porcentagem 2 6 2 3 4 4" xfId="27516" xr:uid="{00000000-0005-0000-0000-00000B6C0000}"/>
    <cellStyle name="Porcentagem 2 6 2 3 5" xfId="27517" xr:uid="{00000000-0005-0000-0000-00000C6C0000}"/>
    <cellStyle name="Porcentagem 2 6 2 3 5 2" xfId="27518" xr:uid="{00000000-0005-0000-0000-00000D6C0000}"/>
    <cellStyle name="Porcentagem 2 6 2 3 5 2 2" xfId="27519" xr:uid="{00000000-0005-0000-0000-00000E6C0000}"/>
    <cellStyle name="Porcentagem 2 6 2 3 5 2 3" xfId="27520" xr:uid="{00000000-0005-0000-0000-00000F6C0000}"/>
    <cellStyle name="Porcentagem 2 6 2 3 5 3" xfId="27521" xr:uid="{00000000-0005-0000-0000-0000106C0000}"/>
    <cellStyle name="Porcentagem 2 6 2 3 5 4" xfId="27522" xr:uid="{00000000-0005-0000-0000-0000116C0000}"/>
    <cellStyle name="Porcentagem 2 6 2 3 6" xfId="27523" xr:uid="{00000000-0005-0000-0000-0000126C0000}"/>
    <cellStyle name="Porcentagem 2 6 2 3 6 2" xfId="27524" xr:uid="{00000000-0005-0000-0000-0000136C0000}"/>
    <cellStyle name="Porcentagem 2 6 2 3 6 3" xfId="27525" xr:uid="{00000000-0005-0000-0000-0000146C0000}"/>
    <cellStyle name="Porcentagem 2 6 2 3 7" xfId="27526" xr:uid="{00000000-0005-0000-0000-0000156C0000}"/>
    <cellStyle name="Porcentagem 2 6 2 3 8" xfId="27527" xr:uid="{00000000-0005-0000-0000-0000166C0000}"/>
    <cellStyle name="Porcentagem 2 6 2 3 9" xfId="27528" xr:uid="{00000000-0005-0000-0000-0000176C0000}"/>
    <cellStyle name="Porcentagem 2 6 2 4" xfId="27529" xr:uid="{00000000-0005-0000-0000-0000186C0000}"/>
    <cellStyle name="Porcentagem 2 6 2 4 2" xfId="27530" xr:uid="{00000000-0005-0000-0000-0000196C0000}"/>
    <cellStyle name="Porcentagem 2 6 2 4 2 2" xfId="27531" xr:uid="{00000000-0005-0000-0000-00001A6C0000}"/>
    <cellStyle name="Porcentagem 2 6 2 4 2 2 2" xfId="27532" xr:uid="{00000000-0005-0000-0000-00001B6C0000}"/>
    <cellStyle name="Porcentagem 2 6 2 4 2 2 3" xfId="27533" xr:uid="{00000000-0005-0000-0000-00001C6C0000}"/>
    <cellStyle name="Porcentagem 2 6 2 4 2 3" xfId="27534" xr:uid="{00000000-0005-0000-0000-00001D6C0000}"/>
    <cellStyle name="Porcentagem 2 6 2 4 2 4" xfId="27535" xr:uid="{00000000-0005-0000-0000-00001E6C0000}"/>
    <cellStyle name="Porcentagem 2 6 2 4 3" xfId="27536" xr:uid="{00000000-0005-0000-0000-00001F6C0000}"/>
    <cellStyle name="Porcentagem 2 6 2 4 3 2" xfId="27537" xr:uid="{00000000-0005-0000-0000-0000206C0000}"/>
    <cellStyle name="Porcentagem 2 6 2 4 3 2 2" xfId="27538" xr:uid="{00000000-0005-0000-0000-0000216C0000}"/>
    <cellStyle name="Porcentagem 2 6 2 4 3 2 3" xfId="27539" xr:uid="{00000000-0005-0000-0000-0000226C0000}"/>
    <cellStyle name="Porcentagem 2 6 2 4 3 3" xfId="27540" xr:uid="{00000000-0005-0000-0000-0000236C0000}"/>
    <cellStyle name="Porcentagem 2 6 2 4 3 4" xfId="27541" xr:uid="{00000000-0005-0000-0000-0000246C0000}"/>
    <cellStyle name="Porcentagem 2 6 2 4 4" xfId="27542" xr:uid="{00000000-0005-0000-0000-0000256C0000}"/>
    <cellStyle name="Porcentagem 2 6 2 4 4 2" xfId="27543" xr:uid="{00000000-0005-0000-0000-0000266C0000}"/>
    <cellStyle name="Porcentagem 2 6 2 4 4 2 2" xfId="27544" xr:uid="{00000000-0005-0000-0000-0000276C0000}"/>
    <cellStyle name="Porcentagem 2 6 2 4 4 2 3" xfId="27545" xr:uid="{00000000-0005-0000-0000-0000286C0000}"/>
    <cellStyle name="Porcentagem 2 6 2 4 4 3" xfId="27546" xr:uid="{00000000-0005-0000-0000-0000296C0000}"/>
    <cellStyle name="Porcentagem 2 6 2 4 4 4" xfId="27547" xr:uid="{00000000-0005-0000-0000-00002A6C0000}"/>
    <cellStyle name="Porcentagem 2 6 2 4 5" xfId="27548" xr:uid="{00000000-0005-0000-0000-00002B6C0000}"/>
    <cellStyle name="Porcentagem 2 6 2 4 5 2" xfId="27549" xr:uid="{00000000-0005-0000-0000-00002C6C0000}"/>
    <cellStyle name="Porcentagem 2 6 2 4 5 3" xfId="27550" xr:uid="{00000000-0005-0000-0000-00002D6C0000}"/>
    <cellStyle name="Porcentagem 2 6 2 4 6" xfId="27551" xr:uid="{00000000-0005-0000-0000-00002E6C0000}"/>
    <cellStyle name="Porcentagem 2 6 2 4 7" xfId="27552" xr:uid="{00000000-0005-0000-0000-00002F6C0000}"/>
    <cellStyle name="Porcentagem 2 6 2 4 8" xfId="27553" xr:uid="{00000000-0005-0000-0000-0000306C0000}"/>
    <cellStyle name="Porcentagem 2 6 2 5" xfId="27554" xr:uid="{00000000-0005-0000-0000-0000316C0000}"/>
    <cellStyle name="Porcentagem 2 6 2 6" xfId="27555" xr:uid="{00000000-0005-0000-0000-0000326C0000}"/>
    <cellStyle name="Porcentagem 2 6 2 6 2" xfId="27556" xr:uid="{00000000-0005-0000-0000-0000336C0000}"/>
    <cellStyle name="Porcentagem 2 6 2 6 2 2" xfId="27557" xr:uid="{00000000-0005-0000-0000-0000346C0000}"/>
    <cellStyle name="Porcentagem 2 6 2 6 2 3" xfId="27558" xr:uid="{00000000-0005-0000-0000-0000356C0000}"/>
    <cellStyle name="Porcentagem 2 6 2 6 3" xfId="27559" xr:uid="{00000000-0005-0000-0000-0000366C0000}"/>
    <cellStyle name="Porcentagem 2 6 2 6 4" xfId="27560" xr:uid="{00000000-0005-0000-0000-0000376C0000}"/>
    <cellStyle name="Porcentagem 2 6 2 7" xfId="27561" xr:uid="{00000000-0005-0000-0000-0000386C0000}"/>
    <cellStyle name="Porcentagem 2 6 2 7 2" xfId="27562" xr:uid="{00000000-0005-0000-0000-0000396C0000}"/>
    <cellStyle name="Porcentagem 2 6 2 7 2 2" xfId="27563" xr:uid="{00000000-0005-0000-0000-00003A6C0000}"/>
    <cellStyle name="Porcentagem 2 6 2 7 2 3" xfId="27564" xr:uid="{00000000-0005-0000-0000-00003B6C0000}"/>
    <cellStyle name="Porcentagem 2 6 2 7 3" xfId="27565" xr:uid="{00000000-0005-0000-0000-00003C6C0000}"/>
    <cellStyle name="Porcentagem 2 6 2 7 4" xfId="27566" xr:uid="{00000000-0005-0000-0000-00003D6C0000}"/>
    <cellStyle name="Porcentagem 2 6 2 8" xfId="27567" xr:uid="{00000000-0005-0000-0000-00003E6C0000}"/>
    <cellStyle name="Porcentagem 2 6 2 8 2" xfId="27568" xr:uid="{00000000-0005-0000-0000-00003F6C0000}"/>
    <cellStyle name="Porcentagem 2 6 2 8 2 2" xfId="27569" xr:uid="{00000000-0005-0000-0000-0000406C0000}"/>
    <cellStyle name="Porcentagem 2 6 2 8 2 3" xfId="27570" xr:uid="{00000000-0005-0000-0000-0000416C0000}"/>
    <cellStyle name="Porcentagem 2 6 2 8 3" xfId="27571" xr:uid="{00000000-0005-0000-0000-0000426C0000}"/>
    <cellStyle name="Porcentagem 2 6 2 8 4" xfId="27572" xr:uid="{00000000-0005-0000-0000-0000436C0000}"/>
    <cellStyle name="Porcentagem 2 6 2 9" xfId="27573" xr:uid="{00000000-0005-0000-0000-0000446C0000}"/>
    <cellStyle name="Porcentagem 2 6 2 9 2" xfId="27574" xr:uid="{00000000-0005-0000-0000-0000456C0000}"/>
    <cellStyle name="Porcentagem 2 6 2 9 3" xfId="27575" xr:uid="{00000000-0005-0000-0000-0000466C0000}"/>
    <cellStyle name="Porcentagem 2 6 3" xfId="27576" xr:uid="{00000000-0005-0000-0000-0000476C0000}"/>
    <cellStyle name="Porcentagem 2 6 3 10" xfId="27577" xr:uid="{00000000-0005-0000-0000-0000486C0000}"/>
    <cellStyle name="Porcentagem 2 6 3 11" xfId="27578" xr:uid="{00000000-0005-0000-0000-0000496C0000}"/>
    <cellStyle name="Porcentagem 2 6 3 2" xfId="27579" xr:uid="{00000000-0005-0000-0000-00004A6C0000}"/>
    <cellStyle name="Porcentagem 2 6 3 2 2" xfId="27580" xr:uid="{00000000-0005-0000-0000-00004B6C0000}"/>
    <cellStyle name="Porcentagem 2 6 3 2 2 2" xfId="27581" xr:uid="{00000000-0005-0000-0000-00004C6C0000}"/>
    <cellStyle name="Porcentagem 2 6 3 2 2 2 2" xfId="27582" xr:uid="{00000000-0005-0000-0000-00004D6C0000}"/>
    <cellStyle name="Porcentagem 2 6 3 2 2 2 2 2" xfId="27583" xr:uid="{00000000-0005-0000-0000-00004E6C0000}"/>
    <cellStyle name="Porcentagem 2 6 3 2 2 2 2 3" xfId="27584" xr:uid="{00000000-0005-0000-0000-00004F6C0000}"/>
    <cellStyle name="Porcentagem 2 6 3 2 2 2 3" xfId="27585" xr:uid="{00000000-0005-0000-0000-0000506C0000}"/>
    <cellStyle name="Porcentagem 2 6 3 2 2 2 4" xfId="27586" xr:uid="{00000000-0005-0000-0000-0000516C0000}"/>
    <cellStyle name="Porcentagem 2 6 3 2 2 3" xfId="27587" xr:uid="{00000000-0005-0000-0000-0000526C0000}"/>
    <cellStyle name="Porcentagem 2 6 3 2 2 3 2" xfId="27588" xr:uid="{00000000-0005-0000-0000-0000536C0000}"/>
    <cellStyle name="Porcentagem 2 6 3 2 2 3 2 2" xfId="27589" xr:uid="{00000000-0005-0000-0000-0000546C0000}"/>
    <cellStyle name="Porcentagem 2 6 3 2 2 3 2 3" xfId="27590" xr:uid="{00000000-0005-0000-0000-0000556C0000}"/>
    <cellStyle name="Porcentagem 2 6 3 2 2 3 3" xfId="27591" xr:uid="{00000000-0005-0000-0000-0000566C0000}"/>
    <cellStyle name="Porcentagem 2 6 3 2 2 3 4" xfId="27592" xr:uid="{00000000-0005-0000-0000-0000576C0000}"/>
    <cellStyle name="Porcentagem 2 6 3 2 2 4" xfId="27593" xr:uid="{00000000-0005-0000-0000-0000586C0000}"/>
    <cellStyle name="Porcentagem 2 6 3 2 2 4 2" xfId="27594" xr:uid="{00000000-0005-0000-0000-0000596C0000}"/>
    <cellStyle name="Porcentagem 2 6 3 2 2 4 2 2" xfId="27595" xr:uid="{00000000-0005-0000-0000-00005A6C0000}"/>
    <cellStyle name="Porcentagem 2 6 3 2 2 4 2 3" xfId="27596" xr:uid="{00000000-0005-0000-0000-00005B6C0000}"/>
    <cellStyle name="Porcentagem 2 6 3 2 2 4 3" xfId="27597" xr:uid="{00000000-0005-0000-0000-00005C6C0000}"/>
    <cellStyle name="Porcentagem 2 6 3 2 2 4 4" xfId="27598" xr:uid="{00000000-0005-0000-0000-00005D6C0000}"/>
    <cellStyle name="Porcentagem 2 6 3 2 2 5" xfId="27599" xr:uid="{00000000-0005-0000-0000-00005E6C0000}"/>
    <cellStyle name="Porcentagem 2 6 3 2 2 5 2" xfId="27600" xr:uid="{00000000-0005-0000-0000-00005F6C0000}"/>
    <cellStyle name="Porcentagem 2 6 3 2 2 5 3" xfId="27601" xr:uid="{00000000-0005-0000-0000-0000606C0000}"/>
    <cellStyle name="Porcentagem 2 6 3 2 2 6" xfId="27602" xr:uid="{00000000-0005-0000-0000-0000616C0000}"/>
    <cellStyle name="Porcentagem 2 6 3 2 2 7" xfId="27603" xr:uid="{00000000-0005-0000-0000-0000626C0000}"/>
    <cellStyle name="Porcentagem 2 6 3 2 3" xfId="27604" xr:uid="{00000000-0005-0000-0000-0000636C0000}"/>
    <cellStyle name="Porcentagem 2 6 3 2 3 2" xfId="27605" xr:uid="{00000000-0005-0000-0000-0000646C0000}"/>
    <cellStyle name="Porcentagem 2 6 3 2 3 2 2" xfId="27606" xr:uid="{00000000-0005-0000-0000-0000656C0000}"/>
    <cellStyle name="Porcentagem 2 6 3 2 3 2 3" xfId="27607" xr:uid="{00000000-0005-0000-0000-0000666C0000}"/>
    <cellStyle name="Porcentagem 2 6 3 2 3 3" xfId="27608" xr:uid="{00000000-0005-0000-0000-0000676C0000}"/>
    <cellStyle name="Porcentagem 2 6 3 2 3 4" xfId="27609" xr:uid="{00000000-0005-0000-0000-0000686C0000}"/>
    <cellStyle name="Porcentagem 2 6 3 2 4" xfId="27610" xr:uid="{00000000-0005-0000-0000-0000696C0000}"/>
    <cellStyle name="Porcentagem 2 6 3 2 4 2" xfId="27611" xr:uid="{00000000-0005-0000-0000-00006A6C0000}"/>
    <cellStyle name="Porcentagem 2 6 3 2 4 2 2" xfId="27612" xr:uid="{00000000-0005-0000-0000-00006B6C0000}"/>
    <cellStyle name="Porcentagem 2 6 3 2 4 2 3" xfId="27613" xr:uid="{00000000-0005-0000-0000-00006C6C0000}"/>
    <cellStyle name="Porcentagem 2 6 3 2 4 3" xfId="27614" xr:uid="{00000000-0005-0000-0000-00006D6C0000}"/>
    <cellStyle name="Porcentagem 2 6 3 2 4 4" xfId="27615" xr:uid="{00000000-0005-0000-0000-00006E6C0000}"/>
    <cellStyle name="Porcentagem 2 6 3 2 5" xfId="27616" xr:uid="{00000000-0005-0000-0000-00006F6C0000}"/>
    <cellStyle name="Porcentagem 2 6 3 2 5 2" xfId="27617" xr:uid="{00000000-0005-0000-0000-0000706C0000}"/>
    <cellStyle name="Porcentagem 2 6 3 2 5 2 2" xfId="27618" xr:uid="{00000000-0005-0000-0000-0000716C0000}"/>
    <cellStyle name="Porcentagem 2 6 3 2 5 2 3" xfId="27619" xr:uid="{00000000-0005-0000-0000-0000726C0000}"/>
    <cellStyle name="Porcentagem 2 6 3 2 5 3" xfId="27620" xr:uid="{00000000-0005-0000-0000-0000736C0000}"/>
    <cellStyle name="Porcentagem 2 6 3 2 5 4" xfId="27621" xr:uid="{00000000-0005-0000-0000-0000746C0000}"/>
    <cellStyle name="Porcentagem 2 6 3 2 6" xfId="27622" xr:uid="{00000000-0005-0000-0000-0000756C0000}"/>
    <cellStyle name="Porcentagem 2 6 3 2 6 2" xfId="27623" xr:uid="{00000000-0005-0000-0000-0000766C0000}"/>
    <cellStyle name="Porcentagem 2 6 3 2 6 3" xfId="27624" xr:uid="{00000000-0005-0000-0000-0000776C0000}"/>
    <cellStyle name="Porcentagem 2 6 3 2 7" xfId="27625" xr:uid="{00000000-0005-0000-0000-0000786C0000}"/>
    <cellStyle name="Porcentagem 2 6 3 2 8" xfId="27626" xr:uid="{00000000-0005-0000-0000-0000796C0000}"/>
    <cellStyle name="Porcentagem 2 6 3 2 9" xfId="27627" xr:uid="{00000000-0005-0000-0000-00007A6C0000}"/>
    <cellStyle name="Porcentagem 2 6 3 3" xfId="27628" xr:uid="{00000000-0005-0000-0000-00007B6C0000}"/>
    <cellStyle name="Porcentagem 2 6 3 3 2" xfId="27629" xr:uid="{00000000-0005-0000-0000-00007C6C0000}"/>
    <cellStyle name="Porcentagem 2 6 3 3 2 2" xfId="27630" xr:uid="{00000000-0005-0000-0000-00007D6C0000}"/>
    <cellStyle name="Porcentagem 2 6 3 3 2 2 2" xfId="27631" xr:uid="{00000000-0005-0000-0000-00007E6C0000}"/>
    <cellStyle name="Porcentagem 2 6 3 3 2 2 3" xfId="27632" xr:uid="{00000000-0005-0000-0000-00007F6C0000}"/>
    <cellStyle name="Porcentagem 2 6 3 3 2 3" xfId="27633" xr:uid="{00000000-0005-0000-0000-0000806C0000}"/>
    <cellStyle name="Porcentagem 2 6 3 3 2 4" xfId="27634" xr:uid="{00000000-0005-0000-0000-0000816C0000}"/>
    <cellStyle name="Porcentagem 2 6 3 3 3" xfId="27635" xr:uid="{00000000-0005-0000-0000-0000826C0000}"/>
    <cellStyle name="Porcentagem 2 6 3 3 3 2" xfId="27636" xr:uid="{00000000-0005-0000-0000-0000836C0000}"/>
    <cellStyle name="Porcentagem 2 6 3 3 3 2 2" xfId="27637" xr:uid="{00000000-0005-0000-0000-0000846C0000}"/>
    <cellStyle name="Porcentagem 2 6 3 3 3 2 3" xfId="27638" xr:uid="{00000000-0005-0000-0000-0000856C0000}"/>
    <cellStyle name="Porcentagem 2 6 3 3 3 3" xfId="27639" xr:uid="{00000000-0005-0000-0000-0000866C0000}"/>
    <cellStyle name="Porcentagem 2 6 3 3 3 4" xfId="27640" xr:uid="{00000000-0005-0000-0000-0000876C0000}"/>
    <cellStyle name="Porcentagem 2 6 3 3 4" xfId="27641" xr:uid="{00000000-0005-0000-0000-0000886C0000}"/>
    <cellStyle name="Porcentagem 2 6 3 3 4 2" xfId="27642" xr:uid="{00000000-0005-0000-0000-0000896C0000}"/>
    <cellStyle name="Porcentagem 2 6 3 3 4 2 2" xfId="27643" xr:uid="{00000000-0005-0000-0000-00008A6C0000}"/>
    <cellStyle name="Porcentagem 2 6 3 3 4 2 3" xfId="27644" xr:uid="{00000000-0005-0000-0000-00008B6C0000}"/>
    <cellStyle name="Porcentagem 2 6 3 3 4 3" xfId="27645" xr:uid="{00000000-0005-0000-0000-00008C6C0000}"/>
    <cellStyle name="Porcentagem 2 6 3 3 4 4" xfId="27646" xr:uid="{00000000-0005-0000-0000-00008D6C0000}"/>
    <cellStyle name="Porcentagem 2 6 3 3 5" xfId="27647" xr:uid="{00000000-0005-0000-0000-00008E6C0000}"/>
    <cellStyle name="Porcentagem 2 6 3 3 5 2" xfId="27648" xr:uid="{00000000-0005-0000-0000-00008F6C0000}"/>
    <cellStyle name="Porcentagem 2 6 3 3 5 3" xfId="27649" xr:uid="{00000000-0005-0000-0000-0000906C0000}"/>
    <cellStyle name="Porcentagem 2 6 3 3 6" xfId="27650" xr:uid="{00000000-0005-0000-0000-0000916C0000}"/>
    <cellStyle name="Porcentagem 2 6 3 3 7" xfId="27651" xr:uid="{00000000-0005-0000-0000-0000926C0000}"/>
    <cellStyle name="Porcentagem 2 6 3 3 8" xfId="27652" xr:uid="{00000000-0005-0000-0000-0000936C0000}"/>
    <cellStyle name="Porcentagem 2 6 3 4" xfId="27653" xr:uid="{00000000-0005-0000-0000-0000946C0000}"/>
    <cellStyle name="Porcentagem 2 6 3 5" xfId="27654" xr:uid="{00000000-0005-0000-0000-0000956C0000}"/>
    <cellStyle name="Porcentagem 2 6 3 5 2" xfId="27655" xr:uid="{00000000-0005-0000-0000-0000966C0000}"/>
    <cellStyle name="Porcentagem 2 6 3 5 2 2" xfId="27656" xr:uid="{00000000-0005-0000-0000-0000976C0000}"/>
    <cellStyle name="Porcentagem 2 6 3 5 2 3" xfId="27657" xr:uid="{00000000-0005-0000-0000-0000986C0000}"/>
    <cellStyle name="Porcentagem 2 6 3 5 3" xfId="27658" xr:uid="{00000000-0005-0000-0000-0000996C0000}"/>
    <cellStyle name="Porcentagem 2 6 3 5 4" xfId="27659" xr:uid="{00000000-0005-0000-0000-00009A6C0000}"/>
    <cellStyle name="Porcentagem 2 6 3 6" xfId="27660" xr:uid="{00000000-0005-0000-0000-00009B6C0000}"/>
    <cellStyle name="Porcentagem 2 6 3 6 2" xfId="27661" xr:uid="{00000000-0005-0000-0000-00009C6C0000}"/>
    <cellStyle name="Porcentagem 2 6 3 6 2 2" xfId="27662" xr:uid="{00000000-0005-0000-0000-00009D6C0000}"/>
    <cellStyle name="Porcentagem 2 6 3 6 2 3" xfId="27663" xr:uid="{00000000-0005-0000-0000-00009E6C0000}"/>
    <cellStyle name="Porcentagem 2 6 3 6 3" xfId="27664" xr:uid="{00000000-0005-0000-0000-00009F6C0000}"/>
    <cellStyle name="Porcentagem 2 6 3 6 4" xfId="27665" xr:uid="{00000000-0005-0000-0000-0000A06C0000}"/>
    <cellStyle name="Porcentagem 2 6 3 7" xfId="27666" xr:uid="{00000000-0005-0000-0000-0000A16C0000}"/>
    <cellStyle name="Porcentagem 2 6 3 7 2" xfId="27667" xr:uid="{00000000-0005-0000-0000-0000A26C0000}"/>
    <cellStyle name="Porcentagem 2 6 3 7 2 2" xfId="27668" xr:uid="{00000000-0005-0000-0000-0000A36C0000}"/>
    <cellStyle name="Porcentagem 2 6 3 7 2 3" xfId="27669" xr:uid="{00000000-0005-0000-0000-0000A46C0000}"/>
    <cellStyle name="Porcentagem 2 6 3 7 3" xfId="27670" xr:uid="{00000000-0005-0000-0000-0000A56C0000}"/>
    <cellStyle name="Porcentagem 2 6 3 7 4" xfId="27671" xr:uid="{00000000-0005-0000-0000-0000A66C0000}"/>
    <cellStyle name="Porcentagem 2 6 3 8" xfId="27672" xr:uid="{00000000-0005-0000-0000-0000A76C0000}"/>
    <cellStyle name="Porcentagem 2 6 3 8 2" xfId="27673" xr:uid="{00000000-0005-0000-0000-0000A86C0000}"/>
    <cellStyle name="Porcentagem 2 6 3 8 3" xfId="27674" xr:uid="{00000000-0005-0000-0000-0000A96C0000}"/>
    <cellStyle name="Porcentagem 2 6 3 9" xfId="27675" xr:uid="{00000000-0005-0000-0000-0000AA6C0000}"/>
    <cellStyle name="Porcentagem 2 6 4" xfId="27676" xr:uid="{00000000-0005-0000-0000-0000AB6C0000}"/>
    <cellStyle name="Porcentagem 2 6 4 2" xfId="27677" xr:uid="{00000000-0005-0000-0000-0000AC6C0000}"/>
    <cellStyle name="Porcentagem 2 6 4 3" xfId="27678" xr:uid="{00000000-0005-0000-0000-0000AD6C0000}"/>
    <cellStyle name="Porcentagem 2 6 4 3 2" xfId="27679" xr:uid="{00000000-0005-0000-0000-0000AE6C0000}"/>
    <cellStyle name="Porcentagem 2 6 4 3 2 2" xfId="27680" xr:uid="{00000000-0005-0000-0000-0000AF6C0000}"/>
    <cellStyle name="Porcentagem 2 6 4 3 2 2 2" xfId="27681" xr:uid="{00000000-0005-0000-0000-0000B06C0000}"/>
    <cellStyle name="Porcentagem 2 6 4 3 2 2 3" xfId="27682" xr:uid="{00000000-0005-0000-0000-0000B16C0000}"/>
    <cellStyle name="Porcentagem 2 6 4 3 2 3" xfId="27683" xr:uid="{00000000-0005-0000-0000-0000B26C0000}"/>
    <cellStyle name="Porcentagem 2 6 4 3 2 4" xfId="27684" xr:uid="{00000000-0005-0000-0000-0000B36C0000}"/>
    <cellStyle name="Porcentagem 2 6 4 3 3" xfId="27685" xr:uid="{00000000-0005-0000-0000-0000B46C0000}"/>
    <cellStyle name="Porcentagem 2 6 4 3 3 2" xfId="27686" xr:uid="{00000000-0005-0000-0000-0000B56C0000}"/>
    <cellStyle name="Porcentagem 2 6 4 3 3 2 2" xfId="27687" xr:uid="{00000000-0005-0000-0000-0000B66C0000}"/>
    <cellStyle name="Porcentagem 2 6 4 3 3 2 3" xfId="27688" xr:uid="{00000000-0005-0000-0000-0000B76C0000}"/>
    <cellStyle name="Porcentagem 2 6 4 3 3 3" xfId="27689" xr:uid="{00000000-0005-0000-0000-0000B86C0000}"/>
    <cellStyle name="Porcentagem 2 6 4 3 3 4" xfId="27690" xr:uid="{00000000-0005-0000-0000-0000B96C0000}"/>
    <cellStyle name="Porcentagem 2 6 4 3 4" xfId="27691" xr:uid="{00000000-0005-0000-0000-0000BA6C0000}"/>
    <cellStyle name="Porcentagem 2 6 4 3 4 2" xfId="27692" xr:uid="{00000000-0005-0000-0000-0000BB6C0000}"/>
    <cellStyle name="Porcentagem 2 6 4 3 4 2 2" xfId="27693" xr:uid="{00000000-0005-0000-0000-0000BC6C0000}"/>
    <cellStyle name="Porcentagem 2 6 4 3 4 2 3" xfId="27694" xr:uid="{00000000-0005-0000-0000-0000BD6C0000}"/>
    <cellStyle name="Porcentagem 2 6 4 3 4 3" xfId="27695" xr:uid="{00000000-0005-0000-0000-0000BE6C0000}"/>
    <cellStyle name="Porcentagem 2 6 4 3 4 4" xfId="27696" xr:uid="{00000000-0005-0000-0000-0000BF6C0000}"/>
    <cellStyle name="Porcentagem 2 6 4 3 5" xfId="27697" xr:uid="{00000000-0005-0000-0000-0000C06C0000}"/>
    <cellStyle name="Porcentagem 2 6 4 3 5 2" xfId="27698" xr:uid="{00000000-0005-0000-0000-0000C16C0000}"/>
    <cellStyle name="Porcentagem 2 6 4 3 5 3" xfId="27699" xr:uid="{00000000-0005-0000-0000-0000C26C0000}"/>
    <cellStyle name="Porcentagem 2 6 4 3 6" xfId="27700" xr:uid="{00000000-0005-0000-0000-0000C36C0000}"/>
    <cellStyle name="Porcentagem 2 6 4 3 7" xfId="27701" xr:uid="{00000000-0005-0000-0000-0000C46C0000}"/>
    <cellStyle name="Porcentagem 2 6 5" xfId="27702" xr:uid="{00000000-0005-0000-0000-0000C56C0000}"/>
    <cellStyle name="Porcentagem 2 6 5 2" xfId="27703" xr:uid="{00000000-0005-0000-0000-0000C66C0000}"/>
    <cellStyle name="Porcentagem 2 6 5 2 2" xfId="27704" xr:uid="{00000000-0005-0000-0000-0000C76C0000}"/>
    <cellStyle name="Porcentagem 2 6 5 2 2 2" xfId="27705" xr:uid="{00000000-0005-0000-0000-0000C86C0000}"/>
    <cellStyle name="Porcentagem 2 6 5 2 2 2 2" xfId="27706" xr:uid="{00000000-0005-0000-0000-0000C96C0000}"/>
    <cellStyle name="Porcentagem 2 6 5 2 2 2 3" xfId="27707" xr:uid="{00000000-0005-0000-0000-0000CA6C0000}"/>
    <cellStyle name="Porcentagem 2 6 5 2 2 3" xfId="27708" xr:uid="{00000000-0005-0000-0000-0000CB6C0000}"/>
    <cellStyle name="Porcentagem 2 6 5 2 2 4" xfId="27709" xr:uid="{00000000-0005-0000-0000-0000CC6C0000}"/>
    <cellStyle name="Porcentagem 2 6 5 2 3" xfId="27710" xr:uid="{00000000-0005-0000-0000-0000CD6C0000}"/>
    <cellStyle name="Porcentagem 2 6 5 2 3 2" xfId="27711" xr:uid="{00000000-0005-0000-0000-0000CE6C0000}"/>
    <cellStyle name="Porcentagem 2 6 5 2 3 2 2" xfId="27712" xr:uid="{00000000-0005-0000-0000-0000CF6C0000}"/>
    <cellStyle name="Porcentagem 2 6 5 2 3 2 3" xfId="27713" xr:uid="{00000000-0005-0000-0000-0000D06C0000}"/>
    <cellStyle name="Porcentagem 2 6 5 2 3 3" xfId="27714" xr:uid="{00000000-0005-0000-0000-0000D16C0000}"/>
    <cellStyle name="Porcentagem 2 6 5 2 3 4" xfId="27715" xr:uid="{00000000-0005-0000-0000-0000D26C0000}"/>
    <cellStyle name="Porcentagem 2 6 5 2 4" xfId="27716" xr:uid="{00000000-0005-0000-0000-0000D36C0000}"/>
    <cellStyle name="Porcentagem 2 6 5 2 4 2" xfId="27717" xr:uid="{00000000-0005-0000-0000-0000D46C0000}"/>
    <cellStyle name="Porcentagem 2 6 5 2 4 2 2" xfId="27718" xr:uid="{00000000-0005-0000-0000-0000D56C0000}"/>
    <cellStyle name="Porcentagem 2 6 5 2 4 2 3" xfId="27719" xr:uid="{00000000-0005-0000-0000-0000D66C0000}"/>
    <cellStyle name="Porcentagem 2 6 5 2 4 3" xfId="27720" xr:uid="{00000000-0005-0000-0000-0000D76C0000}"/>
    <cellStyle name="Porcentagem 2 6 5 2 4 4" xfId="27721" xr:uid="{00000000-0005-0000-0000-0000D86C0000}"/>
    <cellStyle name="Porcentagem 2 6 5 2 5" xfId="27722" xr:uid="{00000000-0005-0000-0000-0000D96C0000}"/>
    <cellStyle name="Porcentagem 2 6 5 2 5 2" xfId="27723" xr:uid="{00000000-0005-0000-0000-0000DA6C0000}"/>
    <cellStyle name="Porcentagem 2 6 5 2 5 3" xfId="27724" xr:uid="{00000000-0005-0000-0000-0000DB6C0000}"/>
    <cellStyle name="Porcentagem 2 6 5 2 6" xfId="27725" xr:uid="{00000000-0005-0000-0000-0000DC6C0000}"/>
    <cellStyle name="Porcentagem 2 6 5 2 7" xfId="27726" xr:uid="{00000000-0005-0000-0000-0000DD6C0000}"/>
    <cellStyle name="Porcentagem 2 6 5 3" xfId="27727" xr:uid="{00000000-0005-0000-0000-0000DE6C0000}"/>
    <cellStyle name="Porcentagem 2 6 5 3 2" xfId="27728" xr:uid="{00000000-0005-0000-0000-0000DF6C0000}"/>
    <cellStyle name="Porcentagem 2 6 5 3 2 2" xfId="27729" xr:uid="{00000000-0005-0000-0000-0000E06C0000}"/>
    <cellStyle name="Porcentagem 2 6 5 3 2 3" xfId="27730" xr:uid="{00000000-0005-0000-0000-0000E16C0000}"/>
    <cellStyle name="Porcentagem 2 6 5 3 3" xfId="27731" xr:uid="{00000000-0005-0000-0000-0000E26C0000}"/>
    <cellStyle name="Porcentagem 2 6 5 3 4" xfId="27732" xr:uid="{00000000-0005-0000-0000-0000E36C0000}"/>
    <cellStyle name="Porcentagem 2 6 5 4" xfId="27733" xr:uid="{00000000-0005-0000-0000-0000E46C0000}"/>
    <cellStyle name="Porcentagem 2 6 5 4 2" xfId="27734" xr:uid="{00000000-0005-0000-0000-0000E56C0000}"/>
    <cellStyle name="Porcentagem 2 6 5 4 2 2" xfId="27735" xr:uid="{00000000-0005-0000-0000-0000E66C0000}"/>
    <cellStyle name="Porcentagem 2 6 5 4 2 3" xfId="27736" xr:uid="{00000000-0005-0000-0000-0000E76C0000}"/>
    <cellStyle name="Porcentagem 2 6 5 4 3" xfId="27737" xr:uid="{00000000-0005-0000-0000-0000E86C0000}"/>
    <cellStyle name="Porcentagem 2 6 5 4 4" xfId="27738" xr:uid="{00000000-0005-0000-0000-0000E96C0000}"/>
    <cellStyle name="Porcentagem 2 6 5 5" xfId="27739" xr:uid="{00000000-0005-0000-0000-0000EA6C0000}"/>
    <cellStyle name="Porcentagem 2 6 5 5 2" xfId="27740" xr:uid="{00000000-0005-0000-0000-0000EB6C0000}"/>
    <cellStyle name="Porcentagem 2 6 5 5 2 2" xfId="27741" xr:uid="{00000000-0005-0000-0000-0000EC6C0000}"/>
    <cellStyle name="Porcentagem 2 6 5 5 2 3" xfId="27742" xr:uid="{00000000-0005-0000-0000-0000ED6C0000}"/>
    <cellStyle name="Porcentagem 2 6 5 5 3" xfId="27743" xr:uid="{00000000-0005-0000-0000-0000EE6C0000}"/>
    <cellStyle name="Porcentagem 2 6 5 5 4" xfId="27744" xr:uid="{00000000-0005-0000-0000-0000EF6C0000}"/>
    <cellStyle name="Porcentagem 2 6 5 6" xfId="27745" xr:uid="{00000000-0005-0000-0000-0000F06C0000}"/>
    <cellStyle name="Porcentagem 2 6 5 6 2" xfId="27746" xr:uid="{00000000-0005-0000-0000-0000F16C0000}"/>
    <cellStyle name="Porcentagem 2 6 5 6 3" xfId="27747" xr:uid="{00000000-0005-0000-0000-0000F26C0000}"/>
    <cellStyle name="Porcentagem 2 6 5 7" xfId="27748" xr:uid="{00000000-0005-0000-0000-0000F36C0000}"/>
    <cellStyle name="Porcentagem 2 6 5 8" xfId="27749" xr:uid="{00000000-0005-0000-0000-0000F46C0000}"/>
    <cellStyle name="Porcentagem 2 6 5 9" xfId="27750" xr:uid="{00000000-0005-0000-0000-0000F56C0000}"/>
    <cellStyle name="Porcentagem 2 6 6" xfId="27751" xr:uid="{00000000-0005-0000-0000-0000F66C0000}"/>
    <cellStyle name="Porcentagem 2 6 6 2" xfId="27752" xr:uid="{00000000-0005-0000-0000-0000F76C0000}"/>
    <cellStyle name="Porcentagem 2 6 6 2 2" xfId="27753" xr:uid="{00000000-0005-0000-0000-0000F86C0000}"/>
    <cellStyle name="Porcentagem 2 6 6 2 2 2" xfId="27754" xr:uid="{00000000-0005-0000-0000-0000F96C0000}"/>
    <cellStyle name="Porcentagem 2 6 6 2 2 2 2" xfId="27755" xr:uid="{00000000-0005-0000-0000-0000FA6C0000}"/>
    <cellStyle name="Porcentagem 2 6 6 2 2 2 3" xfId="27756" xr:uid="{00000000-0005-0000-0000-0000FB6C0000}"/>
    <cellStyle name="Porcentagem 2 6 6 2 2 3" xfId="27757" xr:uid="{00000000-0005-0000-0000-0000FC6C0000}"/>
    <cellStyle name="Porcentagem 2 6 6 2 2 4" xfId="27758" xr:uid="{00000000-0005-0000-0000-0000FD6C0000}"/>
    <cellStyle name="Porcentagem 2 6 6 2 3" xfId="27759" xr:uid="{00000000-0005-0000-0000-0000FE6C0000}"/>
    <cellStyle name="Porcentagem 2 6 6 2 3 2" xfId="27760" xr:uid="{00000000-0005-0000-0000-0000FF6C0000}"/>
    <cellStyle name="Porcentagem 2 6 6 2 3 2 2" xfId="27761" xr:uid="{00000000-0005-0000-0000-0000006D0000}"/>
    <cellStyle name="Porcentagem 2 6 6 2 3 2 3" xfId="27762" xr:uid="{00000000-0005-0000-0000-0000016D0000}"/>
    <cellStyle name="Porcentagem 2 6 6 2 3 3" xfId="27763" xr:uid="{00000000-0005-0000-0000-0000026D0000}"/>
    <cellStyle name="Porcentagem 2 6 6 2 3 4" xfId="27764" xr:uid="{00000000-0005-0000-0000-0000036D0000}"/>
    <cellStyle name="Porcentagem 2 6 6 2 4" xfId="27765" xr:uid="{00000000-0005-0000-0000-0000046D0000}"/>
    <cellStyle name="Porcentagem 2 6 6 2 4 2" xfId="27766" xr:uid="{00000000-0005-0000-0000-0000056D0000}"/>
    <cellStyle name="Porcentagem 2 6 6 2 4 2 2" xfId="27767" xr:uid="{00000000-0005-0000-0000-0000066D0000}"/>
    <cellStyle name="Porcentagem 2 6 6 2 4 2 3" xfId="27768" xr:uid="{00000000-0005-0000-0000-0000076D0000}"/>
    <cellStyle name="Porcentagem 2 6 6 2 4 3" xfId="27769" xr:uid="{00000000-0005-0000-0000-0000086D0000}"/>
    <cellStyle name="Porcentagem 2 6 6 2 4 4" xfId="27770" xr:uid="{00000000-0005-0000-0000-0000096D0000}"/>
    <cellStyle name="Porcentagem 2 6 6 2 5" xfId="27771" xr:uid="{00000000-0005-0000-0000-00000A6D0000}"/>
    <cellStyle name="Porcentagem 2 6 6 2 5 2" xfId="27772" xr:uid="{00000000-0005-0000-0000-00000B6D0000}"/>
    <cellStyle name="Porcentagem 2 6 6 2 5 3" xfId="27773" xr:uid="{00000000-0005-0000-0000-00000C6D0000}"/>
    <cellStyle name="Porcentagem 2 6 6 2 6" xfId="27774" xr:uid="{00000000-0005-0000-0000-00000D6D0000}"/>
    <cellStyle name="Porcentagem 2 6 6 2 7" xfId="27775" xr:uid="{00000000-0005-0000-0000-00000E6D0000}"/>
    <cellStyle name="Porcentagem 2 6 6 3" xfId="27776" xr:uid="{00000000-0005-0000-0000-00000F6D0000}"/>
    <cellStyle name="Porcentagem 2 6 6 3 2" xfId="27777" xr:uid="{00000000-0005-0000-0000-0000106D0000}"/>
    <cellStyle name="Porcentagem 2 6 6 3 2 2" xfId="27778" xr:uid="{00000000-0005-0000-0000-0000116D0000}"/>
    <cellStyle name="Porcentagem 2 6 6 3 2 3" xfId="27779" xr:uid="{00000000-0005-0000-0000-0000126D0000}"/>
    <cellStyle name="Porcentagem 2 6 6 3 3" xfId="27780" xr:uid="{00000000-0005-0000-0000-0000136D0000}"/>
    <cellStyle name="Porcentagem 2 6 6 3 4" xfId="27781" xr:uid="{00000000-0005-0000-0000-0000146D0000}"/>
    <cellStyle name="Porcentagem 2 6 6 4" xfId="27782" xr:uid="{00000000-0005-0000-0000-0000156D0000}"/>
    <cellStyle name="Porcentagem 2 6 6 4 2" xfId="27783" xr:uid="{00000000-0005-0000-0000-0000166D0000}"/>
    <cellStyle name="Porcentagem 2 6 6 4 2 2" xfId="27784" xr:uid="{00000000-0005-0000-0000-0000176D0000}"/>
    <cellStyle name="Porcentagem 2 6 6 4 2 3" xfId="27785" xr:uid="{00000000-0005-0000-0000-0000186D0000}"/>
    <cellStyle name="Porcentagem 2 6 6 4 3" xfId="27786" xr:uid="{00000000-0005-0000-0000-0000196D0000}"/>
    <cellStyle name="Porcentagem 2 6 6 4 4" xfId="27787" xr:uid="{00000000-0005-0000-0000-00001A6D0000}"/>
    <cellStyle name="Porcentagem 2 6 6 5" xfId="27788" xr:uid="{00000000-0005-0000-0000-00001B6D0000}"/>
    <cellStyle name="Porcentagem 2 6 6 5 2" xfId="27789" xr:uid="{00000000-0005-0000-0000-00001C6D0000}"/>
    <cellStyle name="Porcentagem 2 6 6 5 2 2" xfId="27790" xr:uid="{00000000-0005-0000-0000-00001D6D0000}"/>
    <cellStyle name="Porcentagem 2 6 6 5 2 3" xfId="27791" xr:uid="{00000000-0005-0000-0000-00001E6D0000}"/>
    <cellStyle name="Porcentagem 2 6 6 5 3" xfId="27792" xr:uid="{00000000-0005-0000-0000-00001F6D0000}"/>
    <cellStyle name="Porcentagem 2 6 6 5 4" xfId="27793" xr:uid="{00000000-0005-0000-0000-0000206D0000}"/>
    <cellStyle name="Porcentagem 2 6 6 6" xfId="27794" xr:uid="{00000000-0005-0000-0000-0000216D0000}"/>
    <cellStyle name="Porcentagem 2 6 6 6 2" xfId="27795" xr:uid="{00000000-0005-0000-0000-0000226D0000}"/>
    <cellStyle name="Porcentagem 2 6 6 6 3" xfId="27796" xr:uid="{00000000-0005-0000-0000-0000236D0000}"/>
    <cellStyle name="Porcentagem 2 6 6 7" xfId="27797" xr:uid="{00000000-0005-0000-0000-0000246D0000}"/>
    <cellStyle name="Porcentagem 2 6 6 8" xfId="27798" xr:uid="{00000000-0005-0000-0000-0000256D0000}"/>
    <cellStyle name="Porcentagem 2 6 6 9" xfId="27799" xr:uid="{00000000-0005-0000-0000-0000266D0000}"/>
    <cellStyle name="Porcentagem 2 6 7" xfId="27800" xr:uid="{00000000-0005-0000-0000-0000276D0000}"/>
    <cellStyle name="Porcentagem 2 6 7 2" xfId="27801" xr:uid="{00000000-0005-0000-0000-0000286D0000}"/>
    <cellStyle name="Porcentagem 2 6 7 2 2" xfId="27802" xr:uid="{00000000-0005-0000-0000-0000296D0000}"/>
    <cellStyle name="Porcentagem 2 6 7 2 2 2" xfId="27803" xr:uid="{00000000-0005-0000-0000-00002A6D0000}"/>
    <cellStyle name="Porcentagem 2 6 7 2 2 2 2" xfId="27804" xr:uid="{00000000-0005-0000-0000-00002B6D0000}"/>
    <cellStyle name="Porcentagem 2 6 7 2 2 2 3" xfId="27805" xr:uid="{00000000-0005-0000-0000-00002C6D0000}"/>
    <cellStyle name="Porcentagem 2 6 7 2 2 3" xfId="27806" xr:uid="{00000000-0005-0000-0000-00002D6D0000}"/>
    <cellStyle name="Porcentagem 2 6 7 2 2 4" xfId="27807" xr:uid="{00000000-0005-0000-0000-00002E6D0000}"/>
    <cellStyle name="Porcentagem 2 6 7 2 3" xfId="27808" xr:uid="{00000000-0005-0000-0000-00002F6D0000}"/>
    <cellStyle name="Porcentagem 2 6 7 2 3 2" xfId="27809" xr:uid="{00000000-0005-0000-0000-0000306D0000}"/>
    <cellStyle name="Porcentagem 2 6 7 2 3 2 2" xfId="27810" xr:uid="{00000000-0005-0000-0000-0000316D0000}"/>
    <cellStyle name="Porcentagem 2 6 7 2 3 2 3" xfId="27811" xr:uid="{00000000-0005-0000-0000-0000326D0000}"/>
    <cellStyle name="Porcentagem 2 6 7 2 3 3" xfId="27812" xr:uid="{00000000-0005-0000-0000-0000336D0000}"/>
    <cellStyle name="Porcentagem 2 6 7 2 3 4" xfId="27813" xr:uid="{00000000-0005-0000-0000-0000346D0000}"/>
    <cellStyle name="Porcentagem 2 6 7 2 4" xfId="27814" xr:uid="{00000000-0005-0000-0000-0000356D0000}"/>
    <cellStyle name="Porcentagem 2 6 7 2 4 2" xfId="27815" xr:uid="{00000000-0005-0000-0000-0000366D0000}"/>
    <cellStyle name="Porcentagem 2 6 7 2 4 2 2" xfId="27816" xr:uid="{00000000-0005-0000-0000-0000376D0000}"/>
    <cellStyle name="Porcentagem 2 6 7 2 4 2 3" xfId="27817" xr:uid="{00000000-0005-0000-0000-0000386D0000}"/>
    <cellStyle name="Porcentagem 2 6 7 2 4 3" xfId="27818" xr:uid="{00000000-0005-0000-0000-0000396D0000}"/>
    <cellStyle name="Porcentagem 2 6 7 2 4 4" xfId="27819" xr:uid="{00000000-0005-0000-0000-00003A6D0000}"/>
    <cellStyle name="Porcentagem 2 6 7 2 5" xfId="27820" xr:uid="{00000000-0005-0000-0000-00003B6D0000}"/>
    <cellStyle name="Porcentagem 2 6 7 2 5 2" xfId="27821" xr:uid="{00000000-0005-0000-0000-00003C6D0000}"/>
    <cellStyle name="Porcentagem 2 6 7 2 5 3" xfId="27822" xr:uid="{00000000-0005-0000-0000-00003D6D0000}"/>
    <cellStyle name="Porcentagem 2 6 7 2 6" xfId="27823" xr:uid="{00000000-0005-0000-0000-00003E6D0000}"/>
    <cellStyle name="Porcentagem 2 6 7 2 7" xfId="27824" xr:uid="{00000000-0005-0000-0000-00003F6D0000}"/>
    <cellStyle name="Porcentagem 2 6 7 3" xfId="27825" xr:uid="{00000000-0005-0000-0000-0000406D0000}"/>
    <cellStyle name="Porcentagem 2 6 7 3 2" xfId="27826" xr:uid="{00000000-0005-0000-0000-0000416D0000}"/>
    <cellStyle name="Porcentagem 2 6 7 3 2 2" xfId="27827" xr:uid="{00000000-0005-0000-0000-0000426D0000}"/>
    <cellStyle name="Porcentagem 2 6 7 3 2 3" xfId="27828" xr:uid="{00000000-0005-0000-0000-0000436D0000}"/>
    <cellStyle name="Porcentagem 2 6 7 3 3" xfId="27829" xr:uid="{00000000-0005-0000-0000-0000446D0000}"/>
    <cellStyle name="Porcentagem 2 6 7 3 4" xfId="27830" xr:uid="{00000000-0005-0000-0000-0000456D0000}"/>
    <cellStyle name="Porcentagem 2 6 7 4" xfId="27831" xr:uid="{00000000-0005-0000-0000-0000466D0000}"/>
    <cellStyle name="Porcentagem 2 6 7 4 2" xfId="27832" xr:uid="{00000000-0005-0000-0000-0000476D0000}"/>
    <cellStyle name="Porcentagem 2 6 7 4 2 2" xfId="27833" xr:uid="{00000000-0005-0000-0000-0000486D0000}"/>
    <cellStyle name="Porcentagem 2 6 7 4 2 3" xfId="27834" xr:uid="{00000000-0005-0000-0000-0000496D0000}"/>
    <cellStyle name="Porcentagem 2 6 7 4 3" xfId="27835" xr:uid="{00000000-0005-0000-0000-00004A6D0000}"/>
    <cellStyle name="Porcentagem 2 6 7 4 4" xfId="27836" xr:uid="{00000000-0005-0000-0000-00004B6D0000}"/>
    <cellStyle name="Porcentagem 2 6 7 5" xfId="27837" xr:uid="{00000000-0005-0000-0000-00004C6D0000}"/>
    <cellStyle name="Porcentagem 2 6 7 5 2" xfId="27838" xr:uid="{00000000-0005-0000-0000-00004D6D0000}"/>
    <cellStyle name="Porcentagem 2 6 7 5 2 2" xfId="27839" xr:uid="{00000000-0005-0000-0000-00004E6D0000}"/>
    <cellStyle name="Porcentagem 2 6 7 5 2 3" xfId="27840" xr:uid="{00000000-0005-0000-0000-00004F6D0000}"/>
    <cellStyle name="Porcentagem 2 6 7 5 3" xfId="27841" xr:uid="{00000000-0005-0000-0000-0000506D0000}"/>
    <cellStyle name="Porcentagem 2 6 7 5 4" xfId="27842" xr:uid="{00000000-0005-0000-0000-0000516D0000}"/>
    <cellStyle name="Porcentagem 2 6 7 6" xfId="27843" xr:uid="{00000000-0005-0000-0000-0000526D0000}"/>
    <cellStyle name="Porcentagem 2 6 7 6 2" xfId="27844" xr:uid="{00000000-0005-0000-0000-0000536D0000}"/>
    <cellStyle name="Porcentagem 2 6 7 6 3" xfId="27845" xr:uid="{00000000-0005-0000-0000-0000546D0000}"/>
    <cellStyle name="Porcentagem 2 6 7 7" xfId="27846" xr:uid="{00000000-0005-0000-0000-0000556D0000}"/>
    <cellStyle name="Porcentagem 2 6 7 8" xfId="27847" xr:uid="{00000000-0005-0000-0000-0000566D0000}"/>
    <cellStyle name="Porcentagem 2 6 8" xfId="27848" xr:uid="{00000000-0005-0000-0000-0000576D0000}"/>
    <cellStyle name="Porcentagem 2 6 8 2" xfId="27849" xr:uid="{00000000-0005-0000-0000-0000586D0000}"/>
    <cellStyle name="Porcentagem 2 6 8 2 2" xfId="27850" xr:uid="{00000000-0005-0000-0000-0000596D0000}"/>
    <cellStyle name="Porcentagem 2 6 8 2 2 2" xfId="27851" xr:uid="{00000000-0005-0000-0000-00005A6D0000}"/>
    <cellStyle name="Porcentagem 2 6 8 2 2 3" xfId="27852" xr:uid="{00000000-0005-0000-0000-00005B6D0000}"/>
    <cellStyle name="Porcentagem 2 6 8 2 3" xfId="27853" xr:uid="{00000000-0005-0000-0000-00005C6D0000}"/>
    <cellStyle name="Porcentagem 2 6 8 2 4" xfId="27854" xr:uid="{00000000-0005-0000-0000-00005D6D0000}"/>
    <cellStyle name="Porcentagem 2 6 8 3" xfId="27855" xr:uid="{00000000-0005-0000-0000-00005E6D0000}"/>
    <cellStyle name="Porcentagem 2 6 8 3 2" xfId="27856" xr:uid="{00000000-0005-0000-0000-00005F6D0000}"/>
    <cellStyle name="Porcentagem 2 6 8 3 2 2" xfId="27857" xr:uid="{00000000-0005-0000-0000-0000606D0000}"/>
    <cellStyle name="Porcentagem 2 6 8 3 2 3" xfId="27858" xr:uid="{00000000-0005-0000-0000-0000616D0000}"/>
    <cellStyle name="Porcentagem 2 6 8 3 3" xfId="27859" xr:uid="{00000000-0005-0000-0000-0000626D0000}"/>
    <cellStyle name="Porcentagem 2 6 8 3 4" xfId="27860" xr:uid="{00000000-0005-0000-0000-0000636D0000}"/>
    <cellStyle name="Porcentagem 2 6 8 4" xfId="27861" xr:uid="{00000000-0005-0000-0000-0000646D0000}"/>
    <cellStyle name="Porcentagem 2 6 8 4 2" xfId="27862" xr:uid="{00000000-0005-0000-0000-0000656D0000}"/>
    <cellStyle name="Porcentagem 2 6 8 4 2 2" xfId="27863" xr:uid="{00000000-0005-0000-0000-0000666D0000}"/>
    <cellStyle name="Porcentagem 2 6 8 4 2 3" xfId="27864" xr:uid="{00000000-0005-0000-0000-0000676D0000}"/>
    <cellStyle name="Porcentagem 2 6 8 4 3" xfId="27865" xr:uid="{00000000-0005-0000-0000-0000686D0000}"/>
    <cellStyle name="Porcentagem 2 6 8 4 4" xfId="27866" xr:uid="{00000000-0005-0000-0000-0000696D0000}"/>
    <cellStyle name="Porcentagem 2 6 8 5" xfId="27867" xr:uid="{00000000-0005-0000-0000-00006A6D0000}"/>
    <cellStyle name="Porcentagem 2 6 8 5 2" xfId="27868" xr:uid="{00000000-0005-0000-0000-00006B6D0000}"/>
    <cellStyle name="Porcentagem 2 6 8 5 3" xfId="27869" xr:uid="{00000000-0005-0000-0000-00006C6D0000}"/>
    <cellStyle name="Porcentagem 2 6 8 6" xfId="27870" xr:uid="{00000000-0005-0000-0000-00006D6D0000}"/>
    <cellStyle name="Porcentagem 2 6 8 7" xfId="27871" xr:uid="{00000000-0005-0000-0000-00006E6D0000}"/>
    <cellStyle name="Porcentagem 2 6 9" xfId="27872" xr:uid="{00000000-0005-0000-0000-00006F6D0000}"/>
    <cellStyle name="Porcentagem 2 6 9 2" xfId="27873" xr:uid="{00000000-0005-0000-0000-0000706D0000}"/>
    <cellStyle name="Porcentagem 2 6 9 2 2" xfId="27874" xr:uid="{00000000-0005-0000-0000-0000716D0000}"/>
    <cellStyle name="Porcentagem 2 6 9 2 3" xfId="27875" xr:uid="{00000000-0005-0000-0000-0000726D0000}"/>
    <cellStyle name="Porcentagem 2 6 9 3" xfId="27876" xr:uid="{00000000-0005-0000-0000-0000736D0000}"/>
    <cellStyle name="Porcentagem 2 6 9 4" xfId="27877" xr:uid="{00000000-0005-0000-0000-0000746D0000}"/>
    <cellStyle name="Porcentagem 2 7" xfId="27878" xr:uid="{00000000-0005-0000-0000-0000756D0000}"/>
    <cellStyle name="Porcentagem 2 7 2" xfId="27879" xr:uid="{00000000-0005-0000-0000-0000766D0000}"/>
    <cellStyle name="Porcentagem 2 7 2 2" xfId="27880" xr:uid="{00000000-0005-0000-0000-0000776D0000}"/>
    <cellStyle name="Porcentagem 2 7 2 3" xfId="27881" xr:uid="{00000000-0005-0000-0000-0000786D0000}"/>
    <cellStyle name="Porcentagem 2 7 2 3 2" xfId="27882" xr:uid="{00000000-0005-0000-0000-0000796D0000}"/>
    <cellStyle name="Porcentagem 2 7 2 3 2 2" xfId="27883" xr:uid="{00000000-0005-0000-0000-00007A6D0000}"/>
    <cellStyle name="Porcentagem 2 7 2 3 2 2 2" xfId="27884" xr:uid="{00000000-0005-0000-0000-00007B6D0000}"/>
    <cellStyle name="Porcentagem 2 7 2 3 2 2 3" xfId="27885" xr:uid="{00000000-0005-0000-0000-00007C6D0000}"/>
    <cellStyle name="Porcentagem 2 7 2 3 2 3" xfId="27886" xr:uid="{00000000-0005-0000-0000-00007D6D0000}"/>
    <cellStyle name="Porcentagem 2 7 2 3 2 4" xfId="27887" xr:uid="{00000000-0005-0000-0000-00007E6D0000}"/>
    <cellStyle name="Porcentagem 2 7 2 3 3" xfId="27888" xr:uid="{00000000-0005-0000-0000-00007F6D0000}"/>
    <cellStyle name="Porcentagem 2 7 2 3 3 2" xfId="27889" xr:uid="{00000000-0005-0000-0000-0000806D0000}"/>
    <cellStyle name="Porcentagem 2 7 2 3 3 2 2" xfId="27890" xr:uid="{00000000-0005-0000-0000-0000816D0000}"/>
    <cellStyle name="Porcentagem 2 7 2 3 3 2 3" xfId="27891" xr:uid="{00000000-0005-0000-0000-0000826D0000}"/>
    <cellStyle name="Porcentagem 2 7 2 3 3 3" xfId="27892" xr:uid="{00000000-0005-0000-0000-0000836D0000}"/>
    <cellStyle name="Porcentagem 2 7 2 3 3 4" xfId="27893" xr:uid="{00000000-0005-0000-0000-0000846D0000}"/>
    <cellStyle name="Porcentagem 2 7 2 3 4" xfId="27894" xr:uid="{00000000-0005-0000-0000-0000856D0000}"/>
    <cellStyle name="Porcentagem 2 7 2 3 4 2" xfId="27895" xr:uid="{00000000-0005-0000-0000-0000866D0000}"/>
    <cellStyle name="Porcentagem 2 7 2 3 4 2 2" xfId="27896" xr:uid="{00000000-0005-0000-0000-0000876D0000}"/>
    <cellStyle name="Porcentagem 2 7 2 3 4 2 3" xfId="27897" xr:uid="{00000000-0005-0000-0000-0000886D0000}"/>
    <cellStyle name="Porcentagem 2 7 2 3 4 3" xfId="27898" xr:uid="{00000000-0005-0000-0000-0000896D0000}"/>
    <cellStyle name="Porcentagem 2 7 2 3 4 4" xfId="27899" xr:uid="{00000000-0005-0000-0000-00008A6D0000}"/>
    <cellStyle name="Porcentagem 2 7 2 3 5" xfId="27900" xr:uid="{00000000-0005-0000-0000-00008B6D0000}"/>
    <cellStyle name="Porcentagem 2 7 2 3 5 2" xfId="27901" xr:uid="{00000000-0005-0000-0000-00008C6D0000}"/>
    <cellStyle name="Porcentagem 2 7 2 3 5 3" xfId="27902" xr:uid="{00000000-0005-0000-0000-00008D6D0000}"/>
    <cellStyle name="Porcentagem 2 7 2 3 6" xfId="27903" xr:uid="{00000000-0005-0000-0000-00008E6D0000}"/>
    <cellStyle name="Porcentagem 2 7 2 3 7" xfId="27904" xr:uid="{00000000-0005-0000-0000-00008F6D0000}"/>
    <cellStyle name="Porcentagem 2 7 3" xfId="27905" xr:uid="{00000000-0005-0000-0000-0000906D0000}"/>
    <cellStyle name="Porcentagem 2 7 3 2" xfId="27906" xr:uid="{00000000-0005-0000-0000-0000916D0000}"/>
    <cellStyle name="Porcentagem 2 7 3 3" xfId="27907" xr:uid="{00000000-0005-0000-0000-0000926D0000}"/>
    <cellStyle name="Porcentagem 2 7 4" xfId="27908" xr:uid="{00000000-0005-0000-0000-0000936D0000}"/>
    <cellStyle name="Porcentagem 2 7 4 2" xfId="27909" xr:uid="{00000000-0005-0000-0000-0000946D0000}"/>
    <cellStyle name="Porcentagem 2 7 4 2 2" xfId="27910" xr:uid="{00000000-0005-0000-0000-0000956D0000}"/>
    <cellStyle name="Porcentagem 2 7 4 2 2 2" xfId="27911" xr:uid="{00000000-0005-0000-0000-0000966D0000}"/>
    <cellStyle name="Porcentagem 2 7 4 2 2 3" xfId="27912" xr:uid="{00000000-0005-0000-0000-0000976D0000}"/>
    <cellStyle name="Porcentagem 2 7 4 2 3" xfId="27913" xr:uid="{00000000-0005-0000-0000-0000986D0000}"/>
    <cellStyle name="Porcentagem 2 7 4 2 4" xfId="27914" xr:uid="{00000000-0005-0000-0000-0000996D0000}"/>
    <cellStyle name="Porcentagem 2 7 4 3" xfId="27915" xr:uid="{00000000-0005-0000-0000-00009A6D0000}"/>
    <cellStyle name="Porcentagem 2 7 4 3 2" xfId="27916" xr:uid="{00000000-0005-0000-0000-00009B6D0000}"/>
    <cellStyle name="Porcentagem 2 7 4 3 2 2" xfId="27917" xr:uid="{00000000-0005-0000-0000-00009C6D0000}"/>
    <cellStyle name="Porcentagem 2 7 4 3 2 3" xfId="27918" xr:uid="{00000000-0005-0000-0000-00009D6D0000}"/>
    <cellStyle name="Porcentagem 2 7 4 3 3" xfId="27919" xr:uid="{00000000-0005-0000-0000-00009E6D0000}"/>
    <cellStyle name="Porcentagem 2 7 4 3 4" xfId="27920" xr:uid="{00000000-0005-0000-0000-00009F6D0000}"/>
    <cellStyle name="Porcentagem 2 7 4 4" xfId="27921" xr:uid="{00000000-0005-0000-0000-0000A06D0000}"/>
    <cellStyle name="Porcentagem 2 7 4 4 2" xfId="27922" xr:uid="{00000000-0005-0000-0000-0000A16D0000}"/>
    <cellStyle name="Porcentagem 2 7 4 4 2 2" xfId="27923" xr:uid="{00000000-0005-0000-0000-0000A26D0000}"/>
    <cellStyle name="Porcentagem 2 7 4 4 2 3" xfId="27924" xr:uid="{00000000-0005-0000-0000-0000A36D0000}"/>
    <cellStyle name="Porcentagem 2 7 4 4 3" xfId="27925" xr:uid="{00000000-0005-0000-0000-0000A46D0000}"/>
    <cellStyle name="Porcentagem 2 7 4 4 4" xfId="27926" xr:uid="{00000000-0005-0000-0000-0000A56D0000}"/>
    <cellStyle name="Porcentagem 2 7 4 5" xfId="27927" xr:uid="{00000000-0005-0000-0000-0000A66D0000}"/>
    <cellStyle name="Porcentagem 2 7 4 5 2" xfId="27928" xr:uid="{00000000-0005-0000-0000-0000A76D0000}"/>
    <cellStyle name="Porcentagem 2 7 4 5 3" xfId="27929" xr:uid="{00000000-0005-0000-0000-0000A86D0000}"/>
    <cellStyle name="Porcentagem 2 7 4 6" xfId="27930" xr:uid="{00000000-0005-0000-0000-0000A96D0000}"/>
    <cellStyle name="Porcentagem 2 7 4 7" xfId="27931" xr:uid="{00000000-0005-0000-0000-0000AA6D0000}"/>
    <cellStyle name="Porcentagem 2 7 5" xfId="27932" xr:uid="{00000000-0005-0000-0000-0000AB6D0000}"/>
    <cellStyle name="Porcentagem 2 8" xfId="27933" xr:uid="{00000000-0005-0000-0000-0000AC6D0000}"/>
    <cellStyle name="Porcentagem 2 8 2" xfId="27934" xr:uid="{00000000-0005-0000-0000-0000AD6D0000}"/>
    <cellStyle name="Porcentagem 2 8 3" xfId="27935" xr:uid="{00000000-0005-0000-0000-0000AE6D0000}"/>
    <cellStyle name="Porcentagem 2 9" xfId="27936" xr:uid="{00000000-0005-0000-0000-0000AF6D0000}"/>
    <cellStyle name="Porcentagem 2 9 2" xfId="27937" xr:uid="{00000000-0005-0000-0000-0000B06D0000}"/>
    <cellStyle name="Porcentagem 20" xfId="43939" xr:uid="{00000000-0005-0000-0000-0000B16D0000}"/>
    <cellStyle name="Porcentagem 21" xfId="44016" xr:uid="{00000000-0005-0000-0000-0000B26D0000}"/>
    <cellStyle name="Porcentagem 3" xfId="35" xr:uid="{00000000-0005-0000-0000-0000B36D0000}"/>
    <cellStyle name="Porcentagem 3 2" xfId="27938" xr:uid="{00000000-0005-0000-0000-0000B46D0000}"/>
    <cellStyle name="Porcentagem 3 2 2" xfId="27939" xr:uid="{00000000-0005-0000-0000-0000B56D0000}"/>
    <cellStyle name="Porcentagem 3 2 3" xfId="27940" xr:uid="{00000000-0005-0000-0000-0000B66D0000}"/>
    <cellStyle name="Porcentagem 3 3" xfId="27941" xr:uid="{00000000-0005-0000-0000-0000B76D0000}"/>
    <cellStyle name="Porcentagem 3 3 10" xfId="27942" xr:uid="{00000000-0005-0000-0000-0000B86D0000}"/>
    <cellStyle name="Porcentagem 3 3 10 2" xfId="27943" xr:uid="{00000000-0005-0000-0000-0000B96D0000}"/>
    <cellStyle name="Porcentagem 3 3 10 2 2" xfId="27944" xr:uid="{00000000-0005-0000-0000-0000BA6D0000}"/>
    <cellStyle name="Porcentagem 3 3 10 2 2 2" xfId="27945" xr:uid="{00000000-0005-0000-0000-0000BB6D0000}"/>
    <cellStyle name="Porcentagem 3 3 10 2 2 3" xfId="27946" xr:uid="{00000000-0005-0000-0000-0000BC6D0000}"/>
    <cellStyle name="Porcentagem 3 3 10 2 3" xfId="27947" xr:uid="{00000000-0005-0000-0000-0000BD6D0000}"/>
    <cellStyle name="Porcentagem 3 3 10 2 4" xfId="27948" xr:uid="{00000000-0005-0000-0000-0000BE6D0000}"/>
    <cellStyle name="Porcentagem 3 3 10 3" xfId="27949" xr:uid="{00000000-0005-0000-0000-0000BF6D0000}"/>
    <cellStyle name="Porcentagem 3 3 10 3 2" xfId="27950" xr:uid="{00000000-0005-0000-0000-0000C06D0000}"/>
    <cellStyle name="Porcentagem 3 3 10 3 2 2" xfId="27951" xr:uid="{00000000-0005-0000-0000-0000C16D0000}"/>
    <cellStyle name="Porcentagem 3 3 10 3 2 3" xfId="27952" xr:uid="{00000000-0005-0000-0000-0000C26D0000}"/>
    <cellStyle name="Porcentagem 3 3 10 3 3" xfId="27953" xr:uid="{00000000-0005-0000-0000-0000C36D0000}"/>
    <cellStyle name="Porcentagem 3 3 10 3 4" xfId="27954" xr:uid="{00000000-0005-0000-0000-0000C46D0000}"/>
    <cellStyle name="Porcentagem 3 3 10 4" xfId="27955" xr:uid="{00000000-0005-0000-0000-0000C56D0000}"/>
    <cellStyle name="Porcentagem 3 3 10 4 2" xfId="27956" xr:uid="{00000000-0005-0000-0000-0000C66D0000}"/>
    <cellStyle name="Porcentagem 3 3 10 4 2 2" xfId="27957" xr:uid="{00000000-0005-0000-0000-0000C76D0000}"/>
    <cellStyle name="Porcentagem 3 3 10 4 2 3" xfId="27958" xr:uid="{00000000-0005-0000-0000-0000C86D0000}"/>
    <cellStyle name="Porcentagem 3 3 10 4 3" xfId="27959" xr:uid="{00000000-0005-0000-0000-0000C96D0000}"/>
    <cellStyle name="Porcentagem 3 3 10 4 4" xfId="27960" xr:uid="{00000000-0005-0000-0000-0000CA6D0000}"/>
    <cellStyle name="Porcentagem 3 3 10 5" xfId="27961" xr:uid="{00000000-0005-0000-0000-0000CB6D0000}"/>
    <cellStyle name="Porcentagem 3 3 10 5 2" xfId="27962" xr:uid="{00000000-0005-0000-0000-0000CC6D0000}"/>
    <cellStyle name="Porcentagem 3 3 10 5 3" xfId="27963" xr:uid="{00000000-0005-0000-0000-0000CD6D0000}"/>
    <cellStyle name="Porcentagem 3 3 10 6" xfId="27964" xr:uid="{00000000-0005-0000-0000-0000CE6D0000}"/>
    <cellStyle name="Porcentagem 3 3 10 7" xfId="27965" xr:uid="{00000000-0005-0000-0000-0000CF6D0000}"/>
    <cellStyle name="Porcentagem 3 3 10 8" xfId="27966" xr:uid="{00000000-0005-0000-0000-0000D06D0000}"/>
    <cellStyle name="Porcentagem 3 3 11" xfId="27967" xr:uid="{00000000-0005-0000-0000-0000D16D0000}"/>
    <cellStyle name="Porcentagem 3 3 11 2" xfId="27968" xr:uid="{00000000-0005-0000-0000-0000D26D0000}"/>
    <cellStyle name="Porcentagem 3 3 11 2 2" xfId="27969" xr:uid="{00000000-0005-0000-0000-0000D36D0000}"/>
    <cellStyle name="Porcentagem 3 3 11 2 3" xfId="27970" xr:uid="{00000000-0005-0000-0000-0000D46D0000}"/>
    <cellStyle name="Porcentagem 3 3 11 3" xfId="27971" xr:uid="{00000000-0005-0000-0000-0000D56D0000}"/>
    <cellStyle name="Porcentagem 3 3 11 4" xfId="27972" xr:uid="{00000000-0005-0000-0000-0000D66D0000}"/>
    <cellStyle name="Porcentagem 3 3 11 5" xfId="27973" xr:uid="{00000000-0005-0000-0000-0000D76D0000}"/>
    <cellStyle name="Porcentagem 3 3 12" xfId="27974" xr:uid="{00000000-0005-0000-0000-0000D86D0000}"/>
    <cellStyle name="Porcentagem 3 3 12 2" xfId="27975" xr:uid="{00000000-0005-0000-0000-0000D96D0000}"/>
    <cellStyle name="Porcentagem 3 3 12 2 2" xfId="27976" xr:uid="{00000000-0005-0000-0000-0000DA6D0000}"/>
    <cellStyle name="Porcentagem 3 3 12 2 3" xfId="27977" xr:uid="{00000000-0005-0000-0000-0000DB6D0000}"/>
    <cellStyle name="Porcentagem 3 3 12 3" xfId="27978" xr:uid="{00000000-0005-0000-0000-0000DC6D0000}"/>
    <cellStyle name="Porcentagem 3 3 12 4" xfId="27979" xr:uid="{00000000-0005-0000-0000-0000DD6D0000}"/>
    <cellStyle name="Porcentagem 3 3 13" xfId="27980" xr:uid="{00000000-0005-0000-0000-0000DE6D0000}"/>
    <cellStyle name="Porcentagem 3 3 13 2" xfId="27981" xr:uid="{00000000-0005-0000-0000-0000DF6D0000}"/>
    <cellStyle name="Porcentagem 3 3 13 2 2" xfId="27982" xr:uid="{00000000-0005-0000-0000-0000E06D0000}"/>
    <cellStyle name="Porcentagem 3 3 13 2 3" xfId="27983" xr:uid="{00000000-0005-0000-0000-0000E16D0000}"/>
    <cellStyle name="Porcentagem 3 3 13 3" xfId="27984" xr:uid="{00000000-0005-0000-0000-0000E26D0000}"/>
    <cellStyle name="Porcentagem 3 3 13 4" xfId="27985" xr:uid="{00000000-0005-0000-0000-0000E36D0000}"/>
    <cellStyle name="Porcentagem 3 3 14" xfId="27986" xr:uid="{00000000-0005-0000-0000-0000E46D0000}"/>
    <cellStyle name="Porcentagem 3 3 14 2" xfId="27987" xr:uid="{00000000-0005-0000-0000-0000E56D0000}"/>
    <cellStyle name="Porcentagem 3 3 14 3" xfId="27988" xr:uid="{00000000-0005-0000-0000-0000E66D0000}"/>
    <cellStyle name="Porcentagem 3 3 15" xfId="27989" xr:uid="{00000000-0005-0000-0000-0000E76D0000}"/>
    <cellStyle name="Porcentagem 3 3 16" xfId="27990" xr:uid="{00000000-0005-0000-0000-0000E86D0000}"/>
    <cellStyle name="Porcentagem 3 3 17" xfId="27991" xr:uid="{00000000-0005-0000-0000-0000E96D0000}"/>
    <cellStyle name="Porcentagem 3 3 18" xfId="27992" xr:uid="{00000000-0005-0000-0000-0000EA6D0000}"/>
    <cellStyle name="Porcentagem 3 3 19" xfId="27993" xr:uid="{00000000-0005-0000-0000-0000EB6D0000}"/>
    <cellStyle name="Porcentagem 3 3 2" xfId="27994" xr:uid="{00000000-0005-0000-0000-0000EC6D0000}"/>
    <cellStyle name="Porcentagem 3 3 2 10" xfId="27995" xr:uid="{00000000-0005-0000-0000-0000ED6D0000}"/>
    <cellStyle name="Porcentagem 3 3 2 11" xfId="27996" xr:uid="{00000000-0005-0000-0000-0000EE6D0000}"/>
    <cellStyle name="Porcentagem 3 3 2 2" xfId="27997" xr:uid="{00000000-0005-0000-0000-0000EF6D0000}"/>
    <cellStyle name="Porcentagem 3 3 2 2 10" xfId="27998" xr:uid="{00000000-0005-0000-0000-0000F06D0000}"/>
    <cellStyle name="Porcentagem 3 3 2 2 2" xfId="27999" xr:uid="{00000000-0005-0000-0000-0000F16D0000}"/>
    <cellStyle name="Porcentagem 3 3 2 2 2 2" xfId="28000" xr:uid="{00000000-0005-0000-0000-0000F26D0000}"/>
    <cellStyle name="Porcentagem 3 3 2 2 2 2 2" xfId="28001" xr:uid="{00000000-0005-0000-0000-0000F36D0000}"/>
    <cellStyle name="Porcentagem 3 3 2 2 2 2 2 2" xfId="28002" xr:uid="{00000000-0005-0000-0000-0000F46D0000}"/>
    <cellStyle name="Porcentagem 3 3 2 2 2 2 2 2 2" xfId="28003" xr:uid="{00000000-0005-0000-0000-0000F56D0000}"/>
    <cellStyle name="Porcentagem 3 3 2 2 2 2 2 2 3" xfId="28004" xr:uid="{00000000-0005-0000-0000-0000F66D0000}"/>
    <cellStyle name="Porcentagem 3 3 2 2 2 2 2 3" xfId="28005" xr:uid="{00000000-0005-0000-0000-0000F76D0000}"/>
    <cellStyle name="Porcentagem 3 3 2 2 2 2 2 4" xfId="28006" xr:uid="{00000000-0005-0000-0000-0000F86D0000}"/>
    <cellStyle name="Porcentagem 3 3 2 2 2 2 3" xfId="28007" xr:uid="{00000000-0005-0000-0000-0000F96D0000}"/>
    <cellStyle name="Porcentagem 3 3 2 2 2 2 3 2" xfId="28008" xr:uid="{00000000-0005-0000-0000-0000FA6D0000}"/>
    <cellStyle name="Porcentagem 3 3 2 2 2 2 3 2 2" xfId="28009" xr:uid="{00000000-0005-0000-0000-0000FB6D0000}"/>
    <cellStyle name="Porcentagem 3 3 2 2 2 2 3 2 3" xfId="28010" xr:uid="{00000000-0005-0000-0000-0000FC6D0000}"/>
    <cellStyle name="Porcentagem 3 3 2 2 2 2 3 3" xfId="28011" xr:uid="{00000000-0005-0000-0000-0000FD6D0000}"/>
    <cellStyle name="Porcentagem 3 3 2 2 2 2 3 4" xfId="28012" xr:uid="{00000000-0005-0000-0000-0000FE6D0000}"/>
    <cellStyle name="Porcentagem 3 3 2 2 2 2 4" xfId="28013" xr:uid="{00000000-0005-0000-0000-0000FF6D0000}"/>
    <cellStyle name="Porcentagem 3 3 2 2 2 2 4 2" xfId="28014" xr:uid="{00000000-0005-0000-0000-0000006E0000}"/>
    <cellStyle name="Porcentagem 3 3 2 2 2 2 4 2 2" xfId="28015" xr:uid="{00000000-0005-0000-0000-0000016E0000}"/>
    <cellStyle name="Porcentagem 3 3 2 2 2 2 4 2 3" xfId="28016" xr:uid="{00000000-0005-0000-0000-0000026E0000}"/>
    <cellStyle name="Porcentagem 3 3 2 2 2 2 4 3" xfId="28017" xr:uid="{00000000-0005-0000-0000-0000036E0000}"/>
    <cellStyle name="Porcentagem 3 3 2 2 2 2 4 4" xfId="28018" xr:uid="{00000000-0005-0000-0000-0000046E0000}"/>
    <cellStyle name="Porcentagem 3 3 2 2 2 2 5" xfId="28019" xr:uid="{00000000-0005-0000-0000-0000056E0000}"/>
    <cellStyle name="Porcentagem 3 3 2 2 2 2 5 2" xfId="28020" xr:uid="{00000000-0005-0000-0000-0000066E0000}"/>
    <cellStyle name="Porcentagem 3 3 2 2 2 2 5 3" xfId="28021" xr:uid="{00000000-0005-0000-0000-0000076E0000}"/>
    <cellStyle name="Porcentagem 3 3 2 2 2 2 6" xfId="28022" xr:uid="{00000000-0005-0000-0000-0000086E0000}"/>
    <cellStyle name="Porcentagem 3 3 2 2 2 2 7" xfId="28023" xr:uid="{00000000-0005-0000-0000-0000096E0000}"/>
    <cellStyle name="Porcentagem 3 3 2 2 2 3" xfId="28024" xr:uid="{00000000-0005-0000-0000-00000A6E0000}"/>
    <cellStyle name="Porcentagem 3 3 2 2 2 3 2" xfId="28025" xr:uid="{00000000-0005-0000-0000-00000B6E0000}"/>
    <cellStyle name="Porcentagem 3 3 2 2 2 3 2 2" xfId="28026" xr:uid="{00000000-0005-0000-0000-00000C6E0000}"/>
    <cellStyle name="Porcentagem 3 3 2 2 2 3 2 3" xfId="28027" xr:uid="{00000000-0005-0000-0000-00000D6E0000}"/>
    <cellStyle name="Porcentagem 3 3 2 2 2 3 3" xfId="28028" xr:uid="{00000000-0005-0000-0000-00000E6E0000}"/>
    <cellStyle name="Porcentagem 3 3 2 2 2 3 4" xfId="28029" xr:uid="{00000000-0005-0000-0000-00000F6E0000}"/>
    <cellStyle name="Porcentagem 3 3 2 2 2 4" xfId="28030" xr:uid="{00000000-0005-0000-0000-0000106E0000}"/>
    <cellStyle name="Porcentagem 3 3 2 2 2 4 2" xfId="28031" xr:uid="{00000000-0005-0000-0000-0000116E0000}"/>
    <cellStyle name="Porcentagem 3 3 2 2 2 4 2 2" xfId="28032" xr:uid="{00000000-0005-0000-0000-0000126E0000}"/>
    <cellStyle name="Porcentagem 3 3 2 2 2 4 2 3" xfId="28033" xr:uid="{00000000-0005-0000-0000-0000136E0000}"/>
    <cellStyle name="Porcentagem 3 3 2 2 2 4 3" xfId="28034" xr:uid="{00000000-0005-0000-0000-0000146E0000}"/>
    <cellStyle name="Porcentagem 3 3 2 2 2 4 4" xfId="28035" xr:uid="{00000000-0005-0000-0000-0000156E0000}"/>
    <cellStyle name="Porcentagem 3 3 2 2 2 5" xfId="28036" xr:uid="{00000000-0005-0000-0000-0000166E0000}"/>
    <cellStyle name="Porcentagem 3 3 2 2 2 5 2" xfId="28037" xr:uid="{00000000-0005-0000-0000-0000176E0000}"/>
    <cellStyle name="Porcentagem 3 3 2 2 2 5 2 2" xfId="28038" xr:uid="{00000000-0005-0000-0000-0000186E0000}"/>
    <cellStyle name="Porcentagem 3 3 2 2 2 5 2 3" xfId="28039" xr:uid="{00000000-0005-0000-0000-0000196E0000}"/>
    <cellStyle name="Porcentagem 3 3 2 2 2 5 3" xfId="28040" xr:uid="{00000000-0005-0000-0000-00001A6E0000}"/>
    <cellStyle name="Porcentagem 3 3 2 2 2 5 4" xfId="28041" xr:uid="{00000000-0005-0000-0000-00001B6E0000}"/>
    <cellStyle name="Porcentagem 3 3 2 2 2 6" xfId="28042" xr:uid="{00000000-0005-0000-0000-00001C6E0000}"/>
    <cellStyle name="Porcentagem 3 3 2 2 2 6 2" xfId="28043" xr:uid="{00000000-0005-0000-0000-00001D6E0000}"/>
    <cellStyle name="Porcentagem 3 3 2 2 2 6 3" xfId="28044" xr:uid="{00000000-0005-0000-0000-00001E6E0000}"/>
    <cellStyle name="Porcentagem 3 3 2 2 2 7" xfId="28045" xr:uid="{00000000-0005-0000-0000-00001F6E0000}"/>
    <cellStyle name="Porcentagem 3 3 2 2 2 8" xfId="28046" xr:uid="{00000000-0005-0000-0000-0000206E0000}"/>
    <cellStyle name="Porcentagem 3 3 2 2 2 9" xfId="28047" xr:uid="{00000000-0005-0000-0000-0000216E0000}"/>
    <cellStyle name="Porcentagem 3 3 2 2 3" xfId="28048" xr:uid="{00000000-0005-0000-0000-0000226E0000}"/>
    <cellStyle name="Porcentagem 3 3 2 2 3 2" xfId="28049" xr:uid="{00000000-0005-0000-0000-0000236E0000}"/>
    <cellStyle name="Porcentagem 3 3 2 2 3 2 2" xfId="28050" xr:uid="{00000000-0005-0000-0000-0000246E0000}"/>
    <cellStyle name="Porcentagem 3 3 2 2 3 2 2 2" xfId="28051" xr:uid="{00000000-0005-0000-0000-0000256E0000}"/>
    <cellStyle name="Porcentagem 3 3 2 2 3 2 2 3" xfId="28052" xr:uid="{00000000-0005-0000-0000-0000266E0000}"/>
    <cellStyle name="Porcentagem 3 3 2 2 3 2 3" xfId="28053" xr:uid="{00000000-0005-0000-0000-0000276E0000}"/>
    <cellStyle name="Porcentagem 3 3 2 2 3 2 4" xfId="28054" xr:uid="{00000000-0005-0000-0000-0000286E0000}"/>
    <cellStyle name="Porcentagem 3 3 2 2 3 3" xfId="28055" xr:uid="{00000000-0005-0000-0000-0000296E0000}"/>
    <cellStyle name="Porcentagem 3 3 2 2 3 3 2" xfId="28056" xr:uid="{00000000-0005-0000-0000-00002A6E0000}"/>
    <cellStyle name="Porcentagem 3 3 2 2 3 3 2 2" xfId="28057" xr:uid="{00000000-0005-0000-0000-00002B6E0000}"/>
    <cellStyle name="Porcentagem 3 3 2 2 3 3 2 3" xfId="28058" xr:uid="{00000000-0005-0000-0000-00002C6E0000}"/>
    <cellStyle name="Porcentagem 3 3 2 2 3 3 3" xfId="28059" xr:uid="{00000000-0005-0000-0000-00002D6E0000}"/>
    <cellStyle name="Porcentagem 3 3 2 2 3 3 4" xfId="28060" xr:uid="{00000000-0005-0000-0000-00002E6E0000}"/>
    <cellStyle name="Porcentagem 3 3 2 2 3 4" xfId="28061" xr:uid="{00000000-0005-0000-0000-00002F6E0000}"/>
    <cellStyle name="Porcentagem 3 3 2 2 3 4 2" xfId="28062" xr:uid="{00000000-0005-0000-0000-0000306E0000}"/>
    <cellStyle name="Porcentagem 3 3 2 2 3 4 2 2" xfId="28063" xr:uid="{00000000-0005-0000-0000-0000316E0000}"/>
    <cellStyle name="Porcentagem 3 3 2 2 3 4 2 3" xfId="28064" xr:uid="{00000000-0005-0000-0000-0000326E0000}"/>
    <cellStyle name="Porcentagem 3 3 2 2 3 4 3" xfId="28065" xr:uid="{00000000-0005-0000-0000-0000336E0000}"/>
    <cellStyle name="Porcentagem 3 3 2 2 3 4 4" xfId="28066" xr:uid="{00000000-0005-0000-0000-0000346E0000}"/>
    <cellStyle name="Porcentagem 3 3 2 2 3 5" xfId="28067" xr:uid="{00000000-0005-0000-0000-0000356E0000}"/>
    <cellStyle name="Porcentagem 3 3 2 2 3 5 2" xfId="28068" xr:uid="{00000000-0005-0000-0000-0000366E0000}"/>
    <cellStyle name="Porcentagem 3 3 2 2 3 5 3" xfId="28069" xr:uid="{00000000-0005-0000-0000-0000376E0000}"/>
    <cellStyle name="Porcentagem 3 3 2 2 3 6" xfId="28070" xr:uid="{00000000-0005-0000-0000-0000386E0000}"/>
    <cellStyle name="Porcentagem 3 3 2 2 3 7" xfId="28071" xr:uid="{00000000-0005-0000-0000-0000396E0000}"/>
    <cellStyle name="Porcentagem 3 3 2 2 4" xfId="28072" xr:uid="{00000000-0005-0000-0000-00003A6E0000}"/>
    <cellStyle name="Porcentagem 3 3 2 2 4 2" xfId="28073" xr:uid="{00000000-0005-0000-0000-00003B6E0000}"/>
    <cellStyle name="Porcentagem 3 3 2 2 4 2 2" xfId="28074" xr:uid="{00000000-0005-0000-0000-00003C6E0000}"/>
    <cellStyle name="Porcentagem 3 3 2 2 4 2 3" xfId="28075" xr:uid="{00000000-0005-0000-0000-00003D6E0000}"/>
    <cellStyle name="Porcentagem 3 3 2 2 4 3" xfId="28076" xr:uid="{00000000-0005-0000-0000-00003E6E0000}"/>
    <cellStyle name="Porcentagem 3 3 2 2 4 4" xfId="28077" xr:uid="{00000000-0005-0000-0000-00003F6E0000}"/>
    <cellStyle name="Porcentagem 3 3 2 2 5" xfId="28078" xr:uid="{00000000-0005-0000-0000-0000406E0000}"/>
    <cellStyle name="Porcentagem 3 3 2 2 5 2" xfId="28079" xr:uid="{00000000-0005-0000-0000-0000416E0000}"/>
    <cellStyle name="Porcentagem 3 3 2 2 5 2 2" xfId="28080" xr:uid="{00000000-0005-0000-0000-0000426E0000}"/>
    <cellStyle name="Porcentagem 3 3 2 2 5 2 3" xfId="28081" xr:uid="{00000000-0005-0000-0000-0000436E0000}"/>
    <cellStyle name="Porcentagem 3 3 2 2 5 3" xfId="28082" xr:uid="{00000000-0005-0000-0000-0000446E0000}"/>
    <cellStyle name="Porcentagem 3 3 2 2 5 4" xfId="28083" xr:uid="{00000000-0005-0000-0000-0000456E0000}"/>
    <cellStyle name="Porcentagem 3 3 2 2 6" xfId="28084" xr:uid="{00000000-0005-0000-0000-0000466E0000}"/>
    <cellStyle name="Porcentagem 3 3 2 2 6 2" xfId="28085" xr:uid="{00000000-0005-0000-0000-0000476E0000}"/>
    <cellStyle name="Porcentagem 3 3 2 2 6 2 2" xfId="28086" xr:uid="{00000000-0005-0000-0000-0000486E0000}"/>
    <cellStyle name="Porcentagem 3 3 2 2 6 2 3" xfId="28087" xr:uid="{00000000-0005-0000-0000-0000496E0000}"/>
    <cellStyle name="Porcentagem 3 3 2 2 6 3" xfId="28088" xr:uid="{00000000-0005-0000-0000-00004A6E0000}"/>
    <cellStyle name="Porcentagem 3 3 2 2 6 4" xfId="28089" xr:uid="{00000000-0005-0000-0000-00004B6E0000}"/>
    <cellStyle name="Porcentagem 3 3 2 2 7" xfId="28090" xr:uid="{00000000-0005-0000-0000-00004C6E0000}"/>
    <cellStyle name="Porcentagem 3 3 2 2 7 2" xfId="28091" xr:uid="{00000000-0005-0000-0000-00004D6E0000}"/>
    <cellStyle name="Porcentagem 3 3 2 2 7 3" xfId="28092" xr:uid="{00000000-0005-0000-0000-00004E6E0000}"/>
    <cellStyle name="Porcentagem 3 3 2 2 8" xfId="28093" xr:uid="{00000000-0005-0000-0000-00004F6E0000}"/>
    <cellStyle name="Porcentagem 3 3 2 2 9" xfId="28094" xr:uid="{00000000-0005-0000-0000-0000506E0000}"/>
    <cellStyle name="Porcentagem 3 3 2 3" xfId="28095" xr:uid="{00000000-0005-0000-0000-0000516E0000}"/>
    <cellStyle name="Porcentagem 3 3 2 3 10" xfId="28096" xr:uid="{00000000-0005-0000-0000-0000526E0000}"/>
    <cellStyle name="Porcentagem 3 3 2 3 2" xfId="28097" xr:uid="{00000000-0005-0000-0000-0000536E0000}"/>
    <cellStyle name="Porcentagem 3 3 2 3 2 2" xfId="28098" xr:uid="{00000000-0005-0000-0000-0000546E0000}"/>
    <cellStyle name="Porcentagem 3 3 2 3 2 2 2" xfId="28099" xr:uid="{00000000-0005-0000-0000-0000556E0000}"/>
    <cellStyle name="Porcentagem 3 3 2 3 2 2 2 2" xfId="28100" xr:uid="{00000000-0005-0000-0000-0000566E0000}"/>
    <cellStyle name="Porcentagem 3 3 2 3 2 2 2 3" xfId="28101" xr:uid="{00000000-0005-0000-0000-0000576E0000}"/>
    <cellStyle name="Porcentagem 3 3 2 3 2 2 3" xfId="28102" xr:uid="{00000000-0005-0000-0000-0000586E0000}"/>
    <cellStyle name="Porcentagem 3 3 2 3 2 2 4" xfId="28103" xr:uid="{00000000-0005-0000-0000-0000596E0000}"/>
    <cellStyle name="Porcentagem 3 3 2 3 2 3" xfId="28104" xr:uid="{00000000-0005-0000-0000-00005A6E0000}"/>
    <cellStyle name="Porcentagem 3 3 2 3 2 3 2" xfId="28105" xr:uid="{00000000-0005-0000-0000-00005B6E0000}"/>
    <cellStyle name="Porcentagem 3 3 2 3 2 3 2 2" xfId="28106" xr:uid="{00000000-0005-0000-0000-00005C6E0000}"/>
    <cellStyle name="Porcentagem 3 3 2 3 2 3 2 3" xfId="28107" xr:uid="{00000000-0005-0000-0000-00005D6E0000}"/>
    <cellStyle name="Porcentagem 3 3 2 3 2 3 3" xfId="28108" xr:uid="{00000000-0005-0000-0000-00005E6E0000}"/>
    <cellStyle name="Porcentagem 3 3 2 3 2 3 4" xfId="28109" xr:uid="{00000000-0005-0000-0000-00005F6E0000}"/>
    <cellStyle name="Porcentagem 3 3 2 3 2 4" xfId="28110" xr:uid="{00000000-0005-0000-0000-0000606E0000}"/>
    <cellStyle name="Porcentagem 3 3 2 3 2 4 2" xfId="28111" xr:uid="{00000000-0005-0000-0000-0000616E0000}"/>
    <cellStyle name="Porcentagem 3 3 2 3 2 4 2 2" xfId="28112" xr:uid="{00000000-0005-0000-0000-0000626E0000}"/>
    <cellStyle name="Porcentagem 3 3 2 3 2 4 2 3" xfId="28113" xr:uid="{00000000-0005-0000-0000-0000636E0000}"/>
    <cellStyle name="Porcentagem 3 3 2 3 2 4 3" xfId="28114" xr:uid="{00000000-0005-0000-0000-0000646E0000}"/>
    <cellStyle name="Porcentagem 3 3 2 3 2 4 4" xfId="28115" xr:uid="{00000000-0005-0000-0000-0000656E0000}"/>
    <cellStyle name="Porcentagem 3 3 2 3 2 5" xfId="28116" xr:uid="{00000000-0005-0000-0000-0000666E0000}"/>
    <cellStyle name="Porcentagem 3 3 2 3 2 5 2" xfId="28117" xr:uid="{00000000-0005-0000-0000-0000676E0000}"/>
    <cellStyle name="Porcentagem 3 3 2 3 2 5 3" xfId="28118" xr:uid="{00000000-0005-0000-0000-0000686E0000}"/>
    <cellStyle name="Porcentagem 3 3 2 3 2 6" xfId="28119" xr:uid="{00000000-0005-0000-0000-0000696E0000}"/>
    <cellStyle name="Porcentagem 3 3 2 3 2 7" xfId="28120" xr:uid="{00000000-0005-0000-0000-00006A6E0000}"/>
    <cellStyle name="Porcentagem 3 3 2 3 3" xfId="28121" xr:uid="{00000000-0005-0000-0000-00006B6E0000}"/>
    <cellStyle name="Porcentagem 3 3 2 3 4" xfId="28122" xr:uid="{00000000-0005-0000-0000-00006C6E0000}"/>
    <cellStyle name="Porcentagem 3 3 2 3 4 2" xfId="28123" xr:uid="{00000000-0005-0000-0000-00006D6E0000}"/>
    <cellStyle name="Porcentagem 3 3 2 3 4 2 2" xfId="28124" xr:uid="{00000000-0005-0000-0000-00006E6E0000}"/>
    <cellStyle name="Porcentagem 3 3 2 3 4 2 3" xfId="28125" xr:uid="{00000000-0005-0000-0000-00006F6E0000}"/>
    <cellStyle name="Porcentagem 3 3 2 3 4 3" xfId="28126" xr:uid="{00000000-0005-0000-0000-0000706E0000}"/>
    <cellStyle name="Porcentagem 3 3 2 3 4 4" xfId="28127" xr:uid="{00000000-0005-0000-0000-0000716E0000}"/>
    <cellStyle name="Porcentagem 3 3 2 3 5" xfId="28128" xr:uid="{00000000-0005-0000-0000-0000726E0000}"/>
    <cellStyle name="Porcentagem 3 3 2 3 5 2" xfId="28129" xr:uid="{00000000-0005-0000-0000-0000736E0000}"/>
    <cellStyle name="Porcentagem 3 3 2 3 5 2 2" xfId="28130" xr:uid="{00000000-0005-0000-0000-0000746E0000}"/>
    <cellStyle name="Porcentagem 3 3 2 3 5 2 3" xfId="28131" xr:uid="{00000000-0005-0000-0000-0000756E0000}"/>
    <cellStyle name="Porcentagem 3 3 2 3 5 3" xfId="28132" xr:uid="{00000000-0005-0000-0000-0000766E0000}"/>
    <cellStyle name="Porcentagem 3 3 2 3 5 4" xfId="28133" xr:uid="{00000000-0005-0000-0000-0000776E0000}"/>
    <cellStyle name="Porcentagem 3 3 2 3 6" xfId="28134" xr:uid="{00000000-0005-0000-0000-0000786E0000}"/>
    <cellStyle name="Porcentagem 3 3 2 3 6 2" xfId="28135" xr:uid="{00000000-0005-0000-0000-0000796E0000}"/>
    <cellStyle name="Porcentagem 3 3 2 3 6 2 2" xfId="28136" xr:uid="{00000000-0005-0000-0000-00007A6E0000}"/>
    <cellStyle name="Porcentagem 3 3 2 3 6 2 3" xfId="28137" xr:uid="{00000000-0005-0000-0000-00007B6E0000}"/>
    <cellStyle name="Porcentagem 3 3 2 3 6 3" xfId="28138" xr:uid="{00000000-0005-0000-0000-00007C6E0000}"/>
    <cellStyle name="Porcentagem 3 3 2 3 6 4" xfId="28139" xr:uid="{00000000-0005-0000-0000-00007D6E0000}"/>
    <cellStyle name="Porcentagem 3 3 2 3 7" xfId="28140" xr:uid="{00000000-0005-0000-0000-00007E6E0000}"/>
    <cellStyle name="Porcentagem 3 3 2 3 7 2" xfId="28141" xr:uid="{00000000-0005-0000-0000-00007F6E0000}"/>
    <cellStyle name="Porcentagem 3 3 2 3 7 3" xfId="28142" xr:uid="{00000000-0005-0000-0000-0000806E0000}"/>
    <cellStyle name="Porcentagem 3 3 2 3 8" xfId="28143" xr:uid="{00000000-0005-0000-0000-0000816E0000}"/>
    <cellStyle name="Porcentagem 3 3 2 3 9" xfId="28144" xr:uid="{00000000-0005-0000-0000-0000826E0000}"/>
    <cellStyle name="Porcentagem 3 3 2 4" xfId="28145" xr:uid="{00000000-0005-0000-0000-0000836E0000}"/>
    <cellStyle name="Porcentagem 3 3 2 4 2" xfId="28146" xr:uid="{00000000-0005-0000-0000-0000846E0000}"/>
    <cellStyle name="Porcentagem 3 3 2 4 2 2" xfId="28147" xr:uid="{00000000-0005-0000-0000-0000856E0000}"/>
    <cellStyle name="Porcentagem 3 3 2 4 2 2 2" xfId="28148" xr:uid="{00000000-0005-0000-0000-0000866E0000}"/>
    <cellStyle name="Porcentagem 3 3 2 4 2 2 3" xfId="28149" xr:uid="{00000000-0005-0000-0000-0000876E0000}"/>
    <cellStyle name="Porcentagem 3 3 2 4 2 3" xfId="28150" xr:uid="{00000000-0005-0000-0000-0000886E0000}"/>
    <cellStyle name="Porcentagem 3 3 2 4 2 4" xfId="28151" xr:uid="{00000000-0005-0000-0000-0000896E0000}"/>
    <cellStyle name="Porcentagem 3 3 2 4 3" xfId="28152" xr:uid="{00000000-0005-0000-0000-00008A6E0000}"/>
    <cellStyle name="Porcentagem 3 3 2 4 3 2" xfId="28153" xr:uid="{00000000-0005-0000-0000-00008B6E0000}"/>
    <cellStyle name="Porcentagem 3 3 2 4 3 2 2" xfId="28154" xr:uid="{00000000-0005-0000-0000-00008C6E0000}"/>
    <cellStyle name="Porcentagem 3 3 2 4 3 2 3" xfId="28155" xr:uid="{00000000-0005-0000-0000-00008D6E0000}"/>
    <cellStyle name="Porcentagem 3 3 2 4 3 3" xfId="28156" xr:uid="{00000000-0005-0000-0000-00008E6E0000}"/>
    <cellStyle name="Porcentagem 3 3 2 4 3 4" xfId="28157" xr:uid="{00000000-0005-0000-0000-00008F6E0000}"/>
    <cellStyle name="Porcentagem 3 3 2 4 4" xfId="28158" xr:uid="{00000000-0005-0000-0000-0000906E0000}"/>
    <cellStyle name="Porcentagem 3 3 2 4 4 2" xfId="28159" xr:uid="{00000000-0005-0000-0000-0000916E0000}"/>
    <cellStyle name="Porcentagem 3 3 2 4 4 2 2" xfId="28160" xr:uid="{00000000-0005-0000-0000-0000926E0000}"/>
    <cellStyle name="Porcentagem 3 3 2 4 4 2 3" xfId="28161" xr:uid="{00000000-0005-0000-0000-0000936E0000}"/>
    <cellStyle name="Porcentagem 3 3 2 4 4 3" xfId="28162" xr:uid="{00000000-0005-0000-0000-0000946E0000}"/>
    <cellStyle name="Porcentagem 3 3 2 4 4 4" xfId="28163" xr:uid="{00000000-0005-0000-0000-0000956E0000}"/>
    <cellStyle name="Porcentagem 3 3 2 4 5" xfId="28164" xr:uid="{00000000-0005-0000-0000-0000966E0000}"/>
    <cellStyle name="Porcentagem 3 3 2 4 5 2" xfId="28165" xr:uid="{00000000-0005-0000-0000-0000976E0000}"/>
    <cellStyle name="Porcentagem 3 3 2 4 5 3" xfId="28166" xr:uid="{00000000-0005-0000-0000-0000986E0000}"/>
    <cellStyle name="Porcentagem 3 3 2 4 6" xfId="28167" xr:uid="{00000000-0005-0000-0000-0000996E0000}"/>
    <cellStyle name="Porcentagem 3 3 2 4 7" xfId="28168" xr:uid="{00000000-0005-0000-0000-00009A6E0000}"/>
    <cellStyle name="Porcentagem 3 3 2 4 8" xfId="28169" xr:uid="{00000000-0005-0000-0000-00009B6E0000}"/>
    <cellStyle name="Porcentagem 3 3 2 5" xfId="28170" xr:uid="{00000000-0005-0000-0000-00009C6E0000}"/>
    <cellStyle name="Porcentagem 3 3 2 5 2" xfId="28171" xr:uid="{00000000-0005-0000-0000-00009D6E0000}"/>
    <cellStyle name="Porcentagem 3 3 2 5 2 2" xfId="28172" xr:uid="{00000000-0005-0000-0000-00009E6E0000}"/>
    <cellStyle name="Porcentagem 3 3 2 5 2 3" xfId="28173" xr:uid="{00000000-0005-0000-0000-00009F6E0000}"/>
    <cellStyle name="Porcentagem 3 3 2 5 3" xfId="28174" xr:uid="{00000000-0005-0000-0000-0000A06E0000}"/>
    <cellStyle name="Porcentagem 3 3 2 5 4" xfId="28175" xr:uid="{00000000-0005-0000-0000-0000A16E0000}"/>
    <cellStyle name="Porcentagem 3 3 2 6" xfId="28176" xr:uid="{00000000-0005-0000-0000-0000A26E0000}"/>
    <cellStyle name="Porcentagem 3 3 2 6 2" xfId="28177" xr:uid="{00000000-0005-0000-0000-0000A36E0000}"/>
    <cellStyle name="Porcentagem 3 3 2 6 2 2" xfId="28178" xr:uid="{00000000-0005-0000-0000-0000A46E0000}"/>
    <cellStyle name="Porcentagem 3 3 2 6 2 3" xfId="28179" xr:uid="{00000000-0005-0000-0000-0000A56E0000}"/>
    <cellStyle name="Porcentagem 3 3 2 6 3" xfId="28180" xr:uid="{00000000-0005-0000-0000-0000A66E0000}"/>
    <cellStyle name="Porcentagem 3 3 2 6 4" xfId="28181" xr:uid="{00000000-0005-0000-0000-0000A76E0000}"/>
    <cellStyle name="Porcentagem 3 3 2 7" xfId="28182" xr:uid="{00000000-0005-0000-0000-0000A86E0000}"/>
    <cellStyle name="Porcentagem 3 3 2 7 2" xfId="28183" xr:uid="{00000000-0005-0000-0000-0000A96E0000}"/>
    <cellStyle name="Porcentagem 3 3 2 7 2 2" xfId="28184" xr:uid="{00000000-0005-0000-0000-0000AA6E0000}"/>
    <cellStyle name="Porcentagem 3 3 2 7 2 3" xfId="28185" xr:uid="{00000000-0005-0000-0000-0000AB6E0000}"/>
    <cellStyle name="Porcentagem 3 3 2 7 3" xfId="28186" xr:uid="{00000000-0005-0000-0000-0000AC6E0000}"/>
    <cellStyle name="Porcentagem 3 3 2 7 4" xfId="28187" xr:uid="{00000000-0005-0000-0000-0000AD6E0000}"/>
    <cellStyle name="Porcentagem 3 3 2 8" xfId="28188" xr:uid="{00000000-0005-0000-0000-0000AE6E0000}"/>
    <cellStyle name="Porcentagem 3 3 2 8 2" xfId="28189" xr:uid="{00000000-0005-0000-0000-0000AF6E0000}"/>
    <cellStyle name="Porcentagem 3 3 2 8 3" xfId="28190" xr:uid="{00000000-0005-0000-0000-0000B06E0000}"/>
    <cellStyle name="Porcentagem 3 3 2 9" xfId="28191" xr:uid="{00000000-0005-0000-0000-0000B16E0000}"/>
    <cellStyle name="Porcentagem 3 3 20" xfId="28192" xr:uid="{00000000-0005-0000-0000-0000B26E0000}"/>
    <cellStyle name="Porcentagem 3 3 21" xfId="28193" xr:uid="{00000000-0005-0000-0000-0000B36E0000}"/>
    <cellStyle name="Porcentagem 3 3 3" xfId="28194" xr:uid="{00000000-0005-0000-0000-0000B46E0000}"/>
    <cellStyle name="Porcentagem 3 3 3 10" xfId="28195" xr:uid="{00000000-0005-0000-0000-0000B56E0000}"/>
    <cellStyle name="Porcentagem 3 3 3 11" xfId="28196" xr:uid="{00000000-0005-0000-0000-0000B66E0000}"/>
    <cellStyle name="Porcentagem 3 3 3 2" xfId="28197" xr:uid="{00000000-0005-0000-0000-0000B76E0000}"/>
    <cellStyle name="Porcentagem 3 3 3 2 2" xfId="28198" xr:uid="{00000000-0005-0000-0000-0000B86E0000}"/>
    <cellStyle name="Porcentagem 3 3 3 2 2 2" xfId="28199" xr:uid="{00000000-0005-0000-0000-0000B96E0000}"/>
    <cellStyle name="Porcentagem 3 3 3 2 2 2 2" xfId="28200" xr:uid="{00000000-0005-0000-0000-0000BA6E0000}"/>
    <cellStyle name="Porcentagem 3 3 3 2 2 2 2 2" xfId="28201" xr:uid="{00000000-0005-0000-0000-0000BB6E0000}"/>
    <cellStyle name="Porcentagem 3 3 3 2 2 2 2 3" xfId="28202" xr:uid="{00000000-0005-0000-0000-0000BC6E0000}"/>
    <cellStyle name="Porcentagem 3 3 3 2 2 2 3" xfId="28203" xr:uid="{00000000-0005-0000-0000-0000BD6E0000}"/>
    <cellStyle name="Porcentagem 3 3 3 2 2 2 4" xfId="28204" xr:uid="{00000000-0005-0000-0000-0000BE6E0000}"/>
    <cellStyle name="Porcentagem 3 3 3 2 2 3" xfId="28205" xr:uid="{00000000-0005-0000-0000-0000BF6E0000}"/>
    <cellStyle name="Porcentagem 3 3 3 2 2 3 2" xfId="28206" xr:uid="{00000000-0005-0000-0000-0000C06E0000}"/>
    <cellStyle name="Porcentagem 3 3 3 2 2 3 2 2" xfId="28207" xr:uid="{00000000-0005-0000-0000-0000C16E0000}"/>
    <cellStyle name="Porcentagem 3 3 3 2 2 3 2 3" xfId="28208" xr:uid="{00000000-0005-0000-0000-0000C26E0000}"/>
    <cellStyle name="Porcentagem 3 3 3 2 2 3 3" xfId="28209" xr:uid="{00000000-0005-0000-0000-0000C36E0000}"/>
    <cellStyle name="Porcentagem 3 3 3 2 2 3 4" xfId="28210" xr:uid="{00000000-0005-0000-0000-0000C46E0000}"/>
    <cellStyle name="Porcentagem 3 3 3 2 2 4" xfId="28211" xr:uid="{00000000-0005-0000-0000-0000C56E0000}"/>
    <cellStyle name="Porcentagem 3 3 3 2 2 4 2" xfId="28212" xr:uid="{00000000-0005-0000-0000-0000C66E0000}"/>
    <cellStyle name="Porcentagem 3 3 3 2 2 4 2 2" xfId="28213" xr:uid="{00000000-0005-0000-0000-0000C76E0000}"/>
    <cellStyle name="Porcentagem 3 3 3 2 2 4 2 3" xfId="28214" xr:uid="{00000000-0005-0000-0000-0000C86E0000}"/>
    <cellStyle name="Porcentagem 3 3 3 2 2 4 3" xfId="28215" xr:uid="{00000000-0005-0000-0000-0000C96E0000}"/>
    <cellStyle name="Porcentagem 3 3 3 2 2 4 4" xfId="28216" xr:uid="{00000000-0005-0000-0000-0000CA6E0000}"/>
    <cellStyle name="Porcentagem 3 3 3 2 2 5" xfId="28217" xr:uid="{00000000-0005-0000-0000-0000CB6E0000}"/>
    <cellStyle name="Porcentagem 3 3 3 2 2 5 2" xfId="28218" xr:uid="{00000000-0005-0000-0000-0000CC6E0000}"/>
    <cellStyle name="Porcentagem 3 3 3 2 2 5 3" xfId="28219" xr:uid="{00000000-0005-0000-0000-0000CD6E0000}"/>
    <cellStyle name="Porcentagem 3 3 3 2 2 6" xfId="28220" xr:uid="{00000000-0005-0000-0000-0000CE6E0000}"/>
    <cellStyle name="Porcentagem 3 3 3 2 2 7" xfId="28221" xr:uid="{00000000-0005-0000-0000-0000CF6E0000}"/>
    <cellStyle name="Porcentagem 3 3 3 2 3" xfId="28222" xr:uid="{00000000-0005-0000-0000-0000D06E0000}"/>
    <cellStyle name="Porcentagem 3 3 3 2 3 2" xfId="28223" xr:uid="{00000000-0005-0000-0000-0000D16E0000}"/>
    <cellStyle name="Porcentagem 3 3 3 2 3 2 2" xfId="28224" xr:uid="{00000000-0005-0000-0000-0000D26E0000}"/>
    <cellStyle name="Porcentagem 3 3 3 2 3 2 3" xfId="28225" xr:uid="{00000000-0005-0000-0000-0000D36E0000}"/>
    <cellStyle name="Porcentagem 3 3 3 2 3 3" xfId="28226" xr:uid="{00000000-0005-0000-0000-0000D46E0000}"/>
    <cellStyle name="Porcentagem 3 3 3 2 3 4" xfId="28227" xr:uid="{00000000-0005-0000-0000-0000D56E0000}"/>
    <cellStyle name="Porcentagem 3 3 3 2 4" xfId="28228" xr:uid="{00000000-0005-0000-0000-0000D66E0000}"/>
    <cellStyle name="Porcentagem 3 3 3 2 4 2" xfId="28229" xr:uid="{00000000-0005-0000-0000-0000D76E0000}"/>
    <cellStyle name="Porcentagem 3 3 3 2 4 2 2" xfId="28230" xr:uid="{00000000-0005-0000-0000-0000D86E0000}"/>
    <cellStyle name="Porcentagem 3 3 3 2 4 2 3" xfId="28231" xr:uid="{00000000-0005-0000-0000-0000D96E0000}"/>
    <cellStyle name="Porcentagem 3 3 3 2 4 3" xfId="28232" xr:uid="{00000000-0005-0000-0000-0000DA6E0000}"/>
    <cellStyle name="Porcentagem 3 3 3 2 4 4" xfId="28233" xr:uid="{00000000-0005-0000-0000-0000DB6E0000}"/>
    <cellStyle name="Porcentagem 3 3 3 2 5" xfId="28234" xr:uid="{00000000-0005-0000-0000-0000DC6E0000}"/>
    <cellStyle name="Porcentagem 3 3 3 2 5 2" xfId="28235" xr:uid="{00000000-0005-0000-0000-0000DD6E0000}"/>
    <cellStyle name="Porcentagem 3 3 3 2 5 2 2" xfId="28236" xr:uid="{00000000-0005-0000-0000-0000DE6E0000}"/>
    <cellStyle name="Porcentagem 3 3 3 2 5 2 3" xfId="28237" xr:uid="{00000000-0005-0000-0000-0000DF6E0000}"/>
    <cellStyle name="Porcentagem 3 3 3 2 5 3" xfId="28238" xr:uid="{00000000-0005-0000-0000-0000E06E0000}"/>
    <cellStyle name="Porcentagem 3 3 3 2 5 4" xfId="28239" xr:uid="{00000000-0005-0000-0000-0000E16E0000}"/>
    <cellStyle name="Porcentagem 3 3 3 2 6" xfId="28240" xr:uid="{00000000-0005-0000-0000-0000E26E0000}"/>
    <cellStyle name="Porcentagem 3 3 3 2 6 2" xfId="28241" xr:uid="{00000000-0005-0000-0000-0000E36E0000}"/>
    <cellStyle name="Porcentagem 3 3 3 2 6 3" xfId="28242" xr:uid="{00000000-0005-0000-0000-0000E46E0000}"/>
    <cellStyle name="Porcentagem 3 3 3 2 7" xfId="28243" xr:uid="{00000000-0005-0000-0000-0000E56E0000}"/>
    <cellStyle name="Porcentagem 3 3 3 2 8" xfId="28244" xr:uid="{00000000-0005-0000-0000-0000E66E0000}"/>
    <cellStyle name="Porcentagem 3 3 3 2 9" xfId="28245" xr:uid="{00000000-0005-0000-0000-0000E76E0000}"/>
    <cellStyle name="Porcentagem 3 3 3 3" xfId="28246" xr:uid="{00000000-0005-0000-0000-0000E86E0000}"/>
    <cellStyle name="Porcentagem 3 3 3 3 2" xfId="28247" xr:uid="{00000000-0005-0000-0000-0000E96E0000}"/>
    <cellStyle name="Porcentagem 3 3 3 3 2 2" xfId="28248" xr:uid="{00000000-0005-0000-0000-0000EA6E0000}"/>
    <cellStyle name="Porcentagem 3 3 3 3 2 2 2" xfId="28249" xr:uid="{00000000-0005-0000-0000-0000EB6E0000}"/>
    <cellStyle name="Porcentagem 3 3 3 3 2 2 3" xfId="28250" xr:uid="{00000000-0005-0000-0000-0000EC6E0000}"/>
    <cellStyle name="Porcentagem 3 3 3 3 2 3" xfId="28251" xr:uid="{00000000-0005-0000-0000-0000ED6E0000}"/>
    <cellStyle name="Porcentagem 3 3 3 3 2 4" xfId="28252" xr:uid="{00000000-0005-0000-0000-0000EE6E0000}"/>
    <cellStyle name="Porcentagem 3 3 3 3 3" xfId="28253" xr:uid="{00000000-0005-0000-0000-0000EF6E0000}"/>
    <cellStyle name="Porcentagem 3 3 3 3 3 2" xfId="28254" xr:uid="{00000000-0005-0000-0000-0000F06E0000}"/>
    <cellStyle name="Porcentagem 3 3 3 3 3 2 2" xfId="28255" xr:uid="{00000000-0005-0000-0000-0000F16E0000}"/>
    <cellStyle name="Porcentagem 3 3 3 3 3 2 3" xfId="28256" xr:uid="{00000000-0005-0000-0000-0000F26E0000}"/>
    <cellStyle name="Porcentagem 3 3 3 3 3 3" xfId="28257" xr:uid="{00000000-0005-0000-0000-0000F36E0000}"/>
    <cellStyle name="Porcentagem 3 3 3 3 3 4" xfId="28258" xr:uid="{00000000-0005-0000-0000-0000F46E0000}"/>
    <cellStyle name="Porcentagem 3 3 3 3 4" xfId="28259" xr:uid="{00000000-0005-0000-0000-0000F56E0000}"/>
    <cellStyle name="Porcentagem 3 3 3 3 4 2" xfId="28260" xr:uid="{00000000-0005-0000-0000-0000F66E0000}"/>
    <cellStyle name="Porcentagem 3 3 3 3 4 2 2" xfId="28261" xr:uid="{00000000-0005-0000-0000-0000F76E0000}"/>
    <cellStyle name="Porcentagem 3 3 3 3 4 2 3" xfId="28262" xr:uid="{00000000-0005-0000-0000-0000F86E0000}"/>
    <cellStyle name="Porcentagem 3 3 3 3 4 3" xfId="28263" xr:uid="{00000000-0005-0000-0000-0000F96E0000}"/>
    <cellStyle name="Porcentagem 3 3 3 3 4 4" xfId="28264" xr:uid="{00000000-0005-0000-0000-0000FA6E0000}"/>
    <cellStyle name="Porcentagem 3 3 3 3 5" xfId="28265" xr:uid="{00000000-0005-0000-0000-0000FB6E0000}"/>
    <cellStyle name="Porcentagem 3 3 3 3 5 2" xfId="28266" xr:uid="{00000000-0005-0000-0000-0000FC6E0000}"/>
    <cellStyle name="Porcentagem 3 3 3 3 5 3" xfId="28267" xr:uid="{00000000-0005-0000-0000-0000FD6E0000}"/>
    <cellStyle name="Porcentagem 3 3 3 3 6" xfId="28268" xr:uid="{00000000-0005-0000-0000-0000FE6E0000}"/>
    <cellStyle name="Porcentagem 3 3 3 3 7" xfId="28269" xr:uid="{00000000-0005-0000-0000-0000FF6E0000}"/>
    <cellStyle name="Porcentagem 3 3 3 4" xfId="28270" xr:uid="{00000000-0005-0000-0000-0000006F0000}"/>
    <cellStyle name="Porcentagem 3 3 3 5" xfId="28271" xr:uid="{00000000-0005-0000-0000-0000016F0000}"/>
    <cellStyle name="Porcentagem 3 3 3 5 2" xfId="28272" xr:uid="{00000000-0005-0000-0000-0000026F0000}"/>
    <cellStyle name="Porcentagem 3 3 3 5 2 2" xfId="28273" xr:uid="{00000000-0005-0000-0000-0000036F0000}"/>
    <cellStyle name="Porcentagem 3 3 3 5 2 3" xfId="28274" xr:uid="{00000000-0005-0000-0000-0000046F0000}"/>
    <cellStyle name="Porcentagem 3 3 3 5 3" xfId="28275" xr:uid="{00000000-0005-0000-0000-0000056F0000}"/>
    <cellStyle name="Porcentagem 3 3 3 5 4" xfId="28276" xr:uid="{00000000-0005-0000-0000-0000066F0000}"/>
    <cellStyle name="Porcentagem 3 3 3 6" xfId="28277" xr:uid="{00000000-0005-0000-0000-0000076F0000}"/>
    <cellStyle name="Porcentagem 3 3 3 6 2" xfId="28278" xr:uid="{00000000-0005-0000-0000-0000086F0000}"/>
    <cellStyle name="Porcentagem 3 3 3 6 2 2" xfId="28279" xr:uid="{00000000-0005-0000-0000-0000096F0000}"/>
    <cellStyle name="Porcentagem 3 3 3 6 2 3" xfId="28280" xr:uid="{00000000-0005-0000-0000-00000A6F0000}"/>
    <cellStyle name="Porcentagem 3 3 3 6 3" xfId="28281" xr:uid="{00000000-0005-0000-0000-00000B6F0000}"/>
    <cellStyle name="Porcentagem 3 3 3 6 4" xfId="28282" xr:uid="{00000000-0005-0000-0000-00000C6F0000}"/>
    <cellStyle name="Porcentagem 3 3 3 7" xfId="28283" xr:uid="{00000000-0005-0000-0000-00000D6F0000}"/>
    <cellStyle name="Porcentagem 3 3 3 7 2" xfId="28284" xr:uid="{00000000-0005-0000-0000-00000E6F0000}"/>
    <cellStyle name="Porcentagem 3 3 3 7 2 2" xfId="28285" xr:uid="{00000000-0005-0000-0000-00000F6F0000}"/>
    <cellStyle name="Porcentagem 3 3 3 7 2 3" xfId="28286" xr:uid="{00000000-0005-0000-0000-0000106F0000}"/>
    <cellStyle name="Porcentagem 3 3 3 7 3" xfId="28287" xr:uid="{00000000-0005-0000-0000-0000116F0000}"/>
    <cellStyle name="Porcentagem 3 3 3 7 4" xfId="28288" xr:uid="{00000000-0005-0000-0000-0000126F0000}"/>
    <cellStyle name="Porcentagem 3 3 3 8" xfId="28289" xr:uid="{00000000-0005-0000-0000-0000136F0000}"/>
    <cellStyle name="Porcentagem 3 3 3 8 2" xfId="28290" xr:uid="{00000000-0005-0000-0000-0000146F0000}"/>
    <cellStyle name="Porcentagem 3 3 3 8 3" xfId="28291" xr:uid="{00000000-0005-0000-0000-0000156F0000}"/>
    <cellStyle name="Porcentagem 3 3 3 9" xfId="28292" xr:uid="{00000000-0005-0000-0000-0000166F0000}"/>
    <cellStyle name="Porcentagem 3 3 4" xfId="28293" xr:uid="{00000000-0005-0000-0000-0000176F0000}"/>
    <cellStyle name="Porcentagem 3 3 4 10" xfId="28294" xr:uid="{00000000-0005-0000-0000-0000186F0000}"/>
    <cellStyle name="Porcentagem 3 3 4 2" xfId="28295" xr:uid="{00000000-0005-0000-0000-0000196F0000}"/>
    <cellStyle name="Porcentagem 3 3 4 2 2" xfId="28296" xr:uid="{00000000-0005-0000-0000-00001A6F0000}"/>
    <cellStyle name="Porcentagem 3 3 4 2 2 2" xfId="28297" xr:uid="{00000000-0005-0000-0000-00001B6F0000}"/>
    <cellStyle name="Porcentagem 3 3 4 2 2 2 2" xfId="28298" xr:uid="{00000000-0005-0000-0000-00001C6F0000}"/>
    <cellStyle name="Porcentagem 3 3 4 2 2 2 3" xfId="28299" xr:uid="{00000000-0005-0000-0000-00001D6F0000}"/>
    <cellStyle name="Porcentagem 3 3 4 2 2 3" xfId="28300" xr:uid="{00000000-0005-0000-0000-00001E6F0000}"/>
    <cellStyle name="Porcentagem 3 3 4 2 2 4" xfId="28301" xr:uid="{00000000-0005-0000-0000-00001F6F0000}"/>
    <cellStyle name="Porcentagem 3 3 4 2 3" xfId="28302" xr:uid="{00000000-0005-0000-0000-0000206F0000}"/>
    <cellStyle name="Porcentagem 3 3 4 2 3 2" xfId="28303" xr:uid="{00000000-0005-0000-0000-0000216F0000}"/>
    <cellStyle name="Porcentagem 3 3 4 2 3 2 2" xfId="28304" xr:uid="{00000000-0005-0000-0000-0000226F0000}"/>
    <cellStyle name="Porcentagem 3 3 4 2 3 2 3" xfId="28305" xr:uid="{00000000-0005-0000-0000-0000236F0000}"/>
    <cellStyle name="Porcentagem 3 3 4 2 3 3" xfId="28306" xr:uid="{00000000-0005-0000-0000-0000246F0000}"/>
    <cellStyle name="Porcentagem 3 3 4 2 3 4" xfId="28307" xr:uid="{00000000-0005-0000-0000-0000256F0000}"/>
    <cellStyle name="Porcentagem 3 3 4 2 4" xfId="28308" xr:uid="{00000000-0005-0000-0000-0000266F0000}"/>
    <cellStyle name="Porcentagem 3 3 4 2 4 2" xfId="28309" xr:uid="{00000000-0005-0000-0000-0000276F0000}"/>
    <cellStyle name="Porcentagem 3 3 4 2 4 2 2" xfId="28310" xr:uid="{00000000-0005-0000-0000-0000286F0000}"/>
    <cellStyle name="Porcentagem 3 3 4 2 4 2 3" xfId="28311" xr:uid="{00000000-0005-0000-0000-0000296F0000}"/>
    <cellStyle name="Porcentagem 3 3 4 2 4 3" xfId="28312" xr:uid="{00000000-0005-0000-0000-00002A6F0000}"/>
    <cellStyle name="Porcentagem 3 3 4 2 4 4" xfId="28313" xr:uid="{00000000-0005-0000-0000-00002B6F0000}"/>
    <cellStyle name="Porcentagem 3 3 4 2 5" xfId="28314" xr:uid="{00000000-0005-0000-0000-00002C6F0000}"/>
    <cellStyle name="Porcentagem 3 3 4 2 5 2" xfId="28315" xr:uid="{00000000-0005-0000-0000-00002D6F0000}"/>
    <cellStyle name="Porcentagem 3 3 4 2 5 3" xfId="28316" xr:uid="{00000000-0005-0000-0000-00002E6F0000}"/>
    <cellStyle name="Porcentagem 3 3 4 2 6" xfId="28317" xr:uid="{00000000-0005-0000-0000-00002F6F0000}"/>
    <cellStyle name="Porcentagem 3 3 4 2 7" xfId="28318" xr:uid="{00000000-0005-0000-0000-0000306F0000}"/>
    <cellStyle name="Porcentagem 3 3 4 3" xfId="28319" xr:uid="{00000000-0005-0000-0000-0000316F0000}"/>
    <cellStyle name="Porcentagem 3 3 4 4" xfId="28320" xr:uid="{00000000-0005-0000-0000-0000326F0000}"/>
    <cellStyle name="Porcentagem 3 3 4 4 2" xfId="28321" xr:uid="{00000000-0005-0000-0000-0000336F0000}"/>
    <cellStyle name="Porcentagem 3 3 4 4 2 2" xfId="28322" xr:uid="{00000000-0005-0000-0000-0000346F0000}"/>
    <cellStyle name="Porcentagem 3 3 4 4 2 3" xfId="28323" xr:uid="{00000000-0005-0000-0000-0000356F0000}"/>
    <cellStyle name="Porcentagem 3 3 4 4 3" xfId="28324" xr:uid="{00000000-0005-0000-0000-0000366F0000}"/>
    <cellStyle name="Porcentagem 3 3 4 4 4" xfId="28325" xr:uid="{00000000-0005-0000-0000-0000376F0000}"/>
    <cellStyle name="Porcentagem 3 3 4 5" xfId="28326" xr:uid="{00000000-0005-0000-0000-0000386F0000}"/>
    <cellStyle name="Porcentagem 3 3 4 5 2" xfId="28327" xr:uid="{00000000-0005-0000-0000-0000396F0000}"/>
    <cellStyle name="Porcentagem 3 3 4 5 2 2" xfId="28328" xr:uid="{00000000-0005-0000-0000-00003A6F0000}"/>
    <cellStyle name="Porcentagem 3 3 4 5 2 3" xfId="28329" xr:uid="{00000000-0005-0000-0000-00003B6F0000}"/>
    <cellStyle name="Porcentagem 3 3 4 5 3" xfId="28330" xr:uid="{00000000-0005-0000-0000-00003C6F0000}"/>
    <cellStyle name="Porcentagem 3 3 4 5 4" xfId="28331" xr:uid="{00000000-0005-0000-0000-00003D6F0000}"/>
    <cellStyle name="Porcentagem 3 3 4 6" xfId="28332" xr:uid="{00000000-0005-0000-0000-00003E6F0000}"/>
    <cellStyle name="Porcentagem 3 3 4 6 2" xfId="28333" xr:uid="{00000000-0005-0000-0000-00003F6F0000}"/>
    <cellStyle name="Porcentagem 3 3 4 6 2 2" xfId="28334" xr:uid="{00000000-0005-0000-0000-0000406F0000}"/>
    <cellStyle name="Porcentagem 3 3 4 6 2 3" xfId="28335" xr:uid="{00000000-0005-0000-0000-0000416F0000}"/>
    <cellStyle name="Porcentagem 3 3 4 6 3" xfId="28336" xr:uid="{00000000-0005-0000-0000-0000426F0000}"/>
    <cellStyle name="Porcentagem 3 3 4 6 4" xfId="28337" xr:uid="{00000000-0005-0000-0000-0000436F0000}"/>
    <cellStyle name="Porcentagem 3 3 4 7" xfId="28338" xr:uid="{00000000-0005-0000-0000-0000446F0000}"/>
    <cellStyle name="Porcentagem 3 3 4 7 2" xfId="28339" xr:uid="{00000000-0005-0000-0000-0000456F0000}"/>
    <cellStyle name="Porcentagem 3 3 4 7 3" xfId="28340" xr:uid="{00000000-0005-0000-0000-0000466F0000}"/>
    <cellStyle name="Porcentagem 3 3 4 8" xfId="28341" xr:uid="{00000000-0005-0000-0000-0000476F0000}"/>
    <cellStyle name="Porcentagem 3 3 4 9" xfId="28342" xr:uid="{00000000-0005-0000-0000-0000486F0000}"/>
    <cellStyle name="Porcentagem 3 3 5" xfId="28343" xr:uid="{00000000-0005-0000-0000-0000496F0000}"/>
    <cellStyle name="Porcentagem 3 3 5 2" xfId="28344" xr:uid="{00000000-0005-0000-0000-00004A6F0000}"/>
    <cellStyle name="Porcentagem 3 3 5 3" xfId="28345" xr:uid="{00000000-0005-0000-0000-00004B6F0000}"/>
    <cellStyle name="Porcentagem 3 3 5 3 2" xfId="28346" xr:uid="{00000000-0005-0000-0000-00004C6F0000}"/>
    <cellStyle name="Porcentagem 3 3 5 3 2 2" xfId="28347" xr:uid="{00000000-0005-0000-0000-00004D6F0000}"/>
    <cellStyle name="Porcentagem 3 3 5 3 2 2 2" xfId="28348" xr:uid="{00000000-0005-0000-0000-00004E6F0000}"/>
    <cellStyle name="Porcentagem 3 3 5 3 2 2 3" xfId="28349" xr:uid="{00000000-0005-0000-0000-00004F6F0000}"/>
    <cellStyle name="Porcentagem 3 3 5 3 2 3" xfId="28350" xr:uid="{00000000-0005-0000-0000-0000506F0000}"/>
    <cellStyle name="Porcentagem 3 3 5 3 2 4" xfId="28351" xr:uid="{00000000-0005-0000-0000-0000516F0000}"/>
    <cellStyle name="Porcentagem 3 3 5 3 3" xfId="28352" xr:uid="{00000000-0005-0000-0000-0000526F0000}"/>
    <cellStyle name="Porcentagem 3 3 5 3 3 2" xfId="28353" xr:uid="{00000000-0005-0000-0000-0000536F0000}"/>
    <cellStyle name="Porcentagem 3 3 5 3 3 2 2" xfId="28354" xr:uid="{00000000-0005-0000-0000-0000546F0000}"/>
    <cellStyle name="Porcentagem 3 3 5 3 3 2 3" xfId="28355" xr:uid="{00000000-0005-0000-0000-0000556F0000}"/>
    <cellStyle name="Porcentagem 3 3 5 3 3 3" xfId="28356" xr:uid="{00000000-0005-0000-0000-0000566F0000}"/>
    <cellStyle name="Porcentagem 3 3 5 3 3 4" xfId="28357" xr:uid="{00000000-0005-0000-0000-0000576F0000}"/>
    <cellStyle name="Porcentagem 3 3 5 3 4" xfId="28358" xr:uid="{00000000-0005-0000-0000-0000586F0000}"/>
    <cellStyle name="Porcentagem 3 3 5 3 4 2" xfId="28359" xr:uid="{00000000-0005-0000-0000-0000596F0000}"/>
    <cellStyle name="Porcentagem 3 3 5 3 4 2 2" xfId="28360" xr:uid="{00000000-0005-0000-0000-00005A6F0000}"/>
    <cellStyle name="Porcentagem 3 3 5 3 4 2 3" xfId="28361" xr:uid="{00000000-0005-0000-0000-00005B6F0000}"/>
    <cellStyle name="Porcentagem 3 3 5 3 4 3" xfId="28362" xr:uid="{00000000-0005-0000-0000-00005C6F0000}"/>
    <cellStyle name="Porcentagem 3 3 5 3 4 4" xfId="28363" xr:uid="{00000000-0005-0000-0000-00005D6F0000}"/>
    <cellStyle name="Porcentagem 3 3 5 3 5" xfId="28364" xr:uid="{00000000-0005-0000-0000-00005E6F0000}"/>
    <cellStyle name="Porcentagem 3 3 5 3 5 2" xfId="28365" xr:uid="{00000000-0005-0000-0000-00005F6F0000}"/>
    <cellStyle name="Porcentagem 3 3 5 3 5 3" xfId="28366" xr:uid="{00000000-0005-0000-0000-0000606F0000}"/>
    <cellStyle name="Porcentagem 3 3 5 3 6" xfId="28367" xr:uid="{00000000-0005-0000-0000-0000616F0000}"/>
    <cellStyle name="Porcentagem 3 3 5 3 7" xfId="28368" xr:uid="{00000000-0005-0000-0000-0000626F0000}"/>
    <cellStyle name="Porcentagem 3 3 6" xfId="28369" xr:uid="{00000000-0005-0000-0000-0000636F0000}"/>
    <cellStyle name="Porcentagem 3 3 6 2" xfId="28370" xr:uid="{00000000-0005-0000-0000-0000646F0000}"/>
    <cellStyle name="Porcentagem 3 3 6 2 2" xfId="28371" xr:uid="{00000000-0005-0000-0000-0000656F0000}"/>
    <cellStyle name="Porcentagem 3 3 6 2 2 2" xfId="28372" xr:uid="{00000000-0005-0000-0000-0000666F0000}"/>
    <cellStyle name="Porcentagem 3 3 6 2 2 2 2" xfId="28373" xr:uid="{00000000-0005-0000-0000-0000676F0000}"/>
    <cellStyle name="Porcentagem 3 3 6 2 2 2 3" xfId="28374" xr:uid="{00000000-0005-0000-0000-0000686F0000}"/>
    <cellStyle name="Porcentagem 3 3 6 2 2 3" xfId="28375" xr:uid="{00000000-0005-0000-0000-0000696F0000}"/>
    <cellStyle name="Porcentagem 3 3 6 2 2 4" xfId="28376" xr:uid="{00000000-0005-0000-0000-00006A6F0000}"/>
    <cellStyle name="Porcentagem 3 3 6 2 3" xfId="28377" xr:uid="{00000000-0005-0000-0000-00006B6F0000}"/>
    <cellStyle name="Porcentagem 3 3 6 2 3 2" xfId="28378" xr:uid="{00000000-0005-0000-0000-00006C6F0000}"/>
    <cellStyle name="Porcentagem 3 3 6 2 3 2 2" xfId="28379" xr:uid="{00000000-0005-0000-0000-00006D6F0000}"/>
    <cellStyle name="Porcentagem 3 3 6 2 3 2 3" xfId="28380" xr:uid="{00000000-0005-0000-0000-00006E6F0000}"/>
    <cellStyle name="Porcentagem 3 3 6 2 3 3" xfId="28381" xr:uid="{00000000-0005-0000-0000-00006F6F0000}"/>
    <cellStyle name="Porcentagem 3 3 6 2 3 4" xfId="28382" xr:uid="{00000000-0005-0000-0000-0000706F0000}"/>
    <cellStyle name="Porcentagem 3 3 6 2 4" xfId="28383" xr:uid="{00000000-0005-0000-0000-0000716F0000}"/>
    <cellStyle name="Porcentagem 3 3 6 2 4 2" xfId="28384" xr:uid="{00000000-0005-0000-0000-0000726F0000}"/>
    <cellStyle name="Porcentagem 3 3 6 2 4 2 2" xfId="28385" xr:uid="{00000000-0005-0000-0000-0000736F0000}"/>
    <cellStyle name="Porcentagem 3 3 6 2 4 2 3" xfId="28386" xr:uid="{00000000-0005-0000-0000-0000746F0000}"/>
    <cellStyle name="Porcentagem 3 3 6 2 4 3" xfId="28387" xr:uid="{00000000-0005-0000-0000-0000756F0000}"/>
    <cellStyle name="Porcentagem 3 3 6 2 4 4" xfId="28388" xr:uid="{00000000-0005-0000-0000-0000766F0000}"/>
    <cellStyle name="Porcentagem 3 3 6 2 5" xfId="28389" xr:uid="{00000000-0005-0000-0000-0000776F0000}"/>
    <cellStyle name="Porcentagem 3 3 6 2 5 2" xfId="28390" xr:uid="{00000000-0005-0000-0000-0000786F0000}"/>
    <cellStyle name="Porcentagem 3 3 6 2 5 3" xfId="28391" xr:uid="{00000000-0005-0000-0000-0000796F0000}"/>
    <cellStyle name="Porcentagem 3 3 6 2 6" xfId="28392" xr:uid="{00000000-0005-0000-0000-00007A6F0000}"/>
    <cellStyle name="Porcentagem 3 3 6 2 7" xfId="28393" xr:uid="{00000000-0005-0000-0000-00007B6F0000}"/>
    <cellStyle name="Porcentagem 3 3 6 3" xfId="28394" xr:uid="{00000000-0005-0000-0000-00007C6F0000}"/>
    <cellStyle name="Porcentagem 3 3 6 3 2" xfId="28395" xr:uid="{00000000-0005-0000-0000-00007D6F0000}"/>
    <cellStyle name="Porcentagem 3 3 6 3 2 2" xfId="28396" xr:uid="{00000000-0005-0000-0000-00007E6F0000}"/>
    <cellStyle name="Porcentagem 3 3 6 3 2 3" xfId="28397" xr:uid="{00000000-0005-0000-0000-00007F6F0000}"/>
    <cellStyle name="Porcentagem 3 3 6 3 3" xfId="28398" xr:uid="{00000000-0005-0000-0000-0000806F0000}"/>
    <cellStyle name="Porcentagem 3 3 6 3 4" xfId="28399" xr:uid="{00000000-0005-0000-0000-0000816F0000}"/>
    <cellStyle name="Porcentagem 3 3 6 4" xfId="28400" xr:uid="{00000000-0005-0000-0000-0000826F0000}"/>
    <cellStyle name="Porcentagem 3 3 6 4 2" xfId="28401" xr:uid="{00000000-0005-0000-0000-0000836F0000}"/>
    <cellStyle name="Porcentagem 3 3 6 4 2 2" xfId="28402" xr:uid="{00000000-0005-0000-0000-0000846F0000}"/>
    <cellStyle name="Porcentagem 3 3 6 4 2 3" xfId="28403" xr:uid="{00000000-0005-0000-0000-0000856F0000}"/>
    <cellStyle name="Porcentagem 3 3 6 4 3" xfId="28404" xr:uid="{00000000-0005-0000-0000-0000866F0000}"/>
    <cellStyle name="Porcentagem 3 3 6 4 4" xfId="28405" xr:uid="{00000000-0005-0000-0000-0000876F0000}"/>
    <cellStyle name="Porcentagem 3 3 6 5" xfId="28406" xr:uid="{00000000-0005-0000-0000-0000886F0000}"/>
    <cellStyle name="Porcentagem 3 3 6 5 2" xfId="28407" xr:uid="{00000000-0005-0000-0000-0000896F0000}"/>
    <cellStyle name="Porcentagem 3 3 6 5 2 2" xfId="28408" xr:uid="{00000000-0005-0000-0000-00008A6F0000}"/>
    <cellStyle name="Porcentagem 3 3 6 5 2 3" xfId="28409" xr:uid="{00000000-0005-0000-0000-00008B6F0000}"/>
    <cellStyle name="Porcentagem 3 3 6 5 3" xfId="28410" xr:uid="{00000000-0005-0000-0000-00008C6F0000}"/>
    <cellStyle name="Porcentagem 3 3 6 5 4" xfId="28411" xr:uid="{00000000-0005-0000-0000-00008D6F0000}"/>
    <cellStyle name="Porcentagem 3 3 6 6" xfId="28412" xr:uid="{00000000-0005-0000-0000-00008E6F0000}"/>
    <cellStyle name="Porcentagem 3 3 6 6 2" xfId="28413" xr:uid="{00000000-0005-0000-0000-00008F6F0000}"/>
    <cellStyle name="Porcentagem 3 3 6 6 3" xfId="28414" xr:uid="{00000000-0005-0000-0000-0000906F0000}"/>
    <cellStyle name="Porcentagem 3 3 6 7" xfId="28415" xr:uid="{00000000-0005-0000-0000-0000916F0000}"/>
    <cellStyle name="Porcentagem 3 3 6 8" xfId="28416" xr:uid="{00000000-0005-0000-0000-0000926F0000}"/>
    <cellStyle name="Porcentagem 3 3 6 9" xfId="28417" xr:uid="{00000000-0005-0000-0000-0000936F0000}"/>
    <cellStyle name="Porcentagem 3 3 7" xfId="28418" xr:uid="{00000000-0005-0000-0000-0000946F0000}"/>
    <cellStyle name="Porcentagem 3 3 7 2" xfId="28419" xr:uid="{00000000-0005-0000-0000-0000956F0000}"/>
    <cellStyle name="Porcentagem 3 3 7 2 2" xfId="28420" xr:uid="{00000000-0005-0000-0000-0000966F0000}"/>
    <cellStyle name="Porcentagem 3 3 7 2 2 2" xfId="28421" xr:uid="{00000000-0005-0000-0000-0000976F0000}"/>
    <cellStyle name="Porcentagem 3 3 7 2 2 2 2" xfId="28422" xr:uid="{00000000-0005-0000-0000-0000986F0000}"/>
    <cellStyle name="Porcentagem 3 3 7 2 2 2 3" xfId="28423" xr:uid="{00000000-0005-0000-0000-0000996F0000}"/>
    <cellStyle name="Porcentagem 3 3 7 2 2 3" xfId="28424" xr:uid="{00000000-0005-0000-0000-00009A6F0000}"/>
    <cellStyle name="Porcentagem 3 3 7 2 2 4" xfId="28425" xr:uid="{00000000-0005-0000-0000-00009B6F0000}"/>
    <cellStyle name="Porcentagem 3 3 7 2 3" xfId="28426" xr:uid="{00000000-0005-0000-0000-00009C6F0000}"/>
    <cellStyle name="Porcentagem 3 3 7 2 3 2" xfId="28427" xr:uid="{00000000-0005-0000-0000-00009D6F0000}"/>
    <cellStyle name="Porcentagem 3 3 7 2 3 2 2" xfId="28428" xr:uid="{00000000-0005-0000-0000-00009E6F0000}"/>
    <cellStyle name="Porcentagem 3 3 7 2 3 2 3" xfId="28429" xr:uid="{00000000-0005-0000-0000-00009F6F0000}"/>
    <cellStyle name="Porcentagem 3 3 7 2 3 3" xfId="28430" xr:uid="{00000000-0005-0000-0000-0000A06F0000}"/>
    <cellStyle name="Porcentagem 3 3 7 2 3 4" xfId="28431" xr:uid="{00000000-0005-0000-0000-0000A16F0000}"/>
    <cellStyle name="Porcentagem 3 3 7 2 4" xfId="28432" xr:uid="{00000000-0005-0000-0000-0000A26F0000}"/>
    <cellStyle name="Porcentagem 3 3 7 2 4 2" xfId="28433" xr:uid="{00000000-0005-0000-0000-0000A36F0000}"/>
    <cellStyle name="Porcentagem 3 3 7 2 4 2 2" xfId="28434" xr:uid="{00000000-0005-0000-0000-0000A46F0000}"/>
    <cellStyle name="Porcentagem 3 3 7 2 4 2 3" xfId="28435" xr:uid="{00000000-0005-0000-0000-0000A56F0000}"/>
    <cellStyle name="Porcentagem 3 3 7 2 4 3" xfId="28436" xr:uid="{00000000-0005-0000-0000-0000A66F0000}"/>
    <cellStyle name="Porcentagem 3 3 7 2 4 4" xfId="28437" xr:uid="{00000000-0005-0000-0000-0000A76F0000}"/>
    <cellStyle name="Porcentagem 3 3 7 2 5" xfId="28438" xr:uid="{00000000-0005-0000-0000-0000A86F0000}"/>
    <cellStyle name="Porcentagem 3 3 7 2 5 2" xfId="28439" xr:uid="{00000000-0005-0000-0000-0000A96F0000}"/>
    <cellStyle name="Porcentagem 3 3 7 2 5 3" xfId="28440" xr:uid="{00000000-0005-0000-0000-0000AA6F0000}"/>
    <cellStyle name="Porcentagem 3 3 7 2 6" xfId="28441" xr:uid="{00000000-0005-0000-0000-0000AB6F0000}"/>
    <cellStyle name="Porcentagem 3 3 7 2 7" xfId="28442" xr:uid="{00000000-0005-0000-0000-0000AC6F0000}"/>
    <cellStyle name="Porcentagem 3 3 7 3" xfId="28443" xr:uid="{00000000-0005-0000-0000-0000AD6F0000}"/>
    <cellStyle name="Porcentagem 3 3 7 3 2" xfId="28444" xr:uid="{00000000-0005-0000-0000-0000AE6F0000}"/>
    <cellStyle name="Porcentagem 3 3 7 3 2 2" xfId="28445" xr:uid="{00000000-0005-0000-0000-0000AF6F0000}"/>
    <cellStyle name="Porcentagem 3 3 7 3 2 3" xfId="28446" xr:uid="{00000000-0005-0000-0000-0000B06F0000}"/>
    <cellStyle name="Porcentagem 3 3 7 3 3" xfId="28447" xr:uid="{00000000-0005-0000-0000-0000B16F0000}"/>
    <cellStyle name="Porcentagem 3 3 7 3 4" xfId="28448" xr:uid="{00000000-0005-0000-0000-0000B26F0000}"/>
    <cellStyle name="Porcentagem 3 3 7 4" xfId="28449" xr:uid="{00000000-0005-0000-0000-0000B36F0000}"/>
    <cellStyle name="Porcentagem 3 3 7 4 2" xfId="28450" xr:uid="{00000000-0005-0000-0000-0000B46F0000}"/>
    <cellStyle name="Porcentagem 3 3 7 4 2 2" xfId="28451" xr:uid="{00000000-0005-0000-0000-0000B56F0000}"/>
    <cellStyle name="Porcentagem 3 3 7 4 2 3" xfId="28452" xr:uid="{00000000-0005-0000-0000-0000B66F0000}"/>
    <cellStyle name="Porcentagem 3 3 7 4 3" xfId="28453" xr:uid="{00000000-0005-0000-0000-0000B76F0000}"/>
    <cellStyle name="Porcentagem 3 3 7 4 4" xfId="28454" xr:uid="{00000000-0005-0000-0000-0000B86F0000}"/>
    <cellStyle name="Porcentagem 3 3 7 5" xfId="28455" xr:uid="{00000000-0005-0000-0000-0000B96F0000}"/>
    <cellStyle name="Porcentagem 3 3 7 5 2" xfId="28456" xr:uid="{00000000-0005-0000-0000-0000BA6F0000}"/>
    <cellStyle name="Porcentagem 3 3 7 5 2 2" xfId="28457" xr:uid="{00000000-0005-0000-0000-0000BB6F0000}"/>
    <cellStyle name="Porcentagem 3 3 7 5 2 3" xfId="28458" xr:uid="{00000000-0005-0000-0000-0000BC6F0000}"/>
    <cellStyle name="Porcentagem 3 3 7 5 3" xfId="28459" xr:uid="{00000000-0005-0000-0000-0000BD6F0000}"/>
    <cellStyle name="Porcentagem 3 3 7 5 4" xfId="28460" xr:uid="{00000000-0005-0000-0000-0000BE6F0000}"/>
    <cellStyle name="Porcentagem 3 3 7 6" xfId="28461" xr:uid="{00000000-0005-0000-0000-0000BF6F0000}"/>
    <cellStyle name="Porcentagem 3 3 7 6 2" xfId="28462" xr:uid="{00000000-0005-0000-0000-0000C06F0000}"/>
    <cellStyle name="Porcentagem 3 3 7 6 3" xfId="28463" xr:uid="{00000000-0005-0000-0000-0000C16F0000}"/>
    <cellStyle name="Porcentagem 3 3 7 7" xfId="28464" xr:uid="{00000000-0005-0000-0000-0000C26F0000}"/>
    <cellStyle name="Porcentagem 3 3 7 8" xfId="28465" xr:uid="{00000000-0005-0000-0000-0000C36F0000}"/>
    <cellStyle name="Porcentagem 3 3 7 9" xfId="28466" xr:uid="{00000000-0005-0000-0000-0000C46F0000}"/>
    <cellStyle name="Porcentagem 3 3 8" xfId="28467" xr:uid="{00000000-0005-0000-0000-0000C56F0000}"/>
    <cellStyle name="Porcentagem 3 3 8 2" xfId="28468" xr:uid="{00000000-0005-0000-0000-0000C66F0000}"/>
    <cellStyle name="Porcentagem 3 3 8 2 2" xfId="28469" xr:uid="{00000000-0005-0000-0000-0000C76F0000}"/>
    <cellStyle name="Porcentagem 3 3 8 2 2 2" xfId="28470" xr:uid="{00000000-0005-0000-0000-0000C86F0000}"/>
    <cellStyle name="Porcentagem 3 3 8 2 2 2 2" xfId="28471" xr:uid="{00000000-0005-0000-0000-0000C96F0000}"/>
    <cellStyle name="Porcentagem 3 3 8 2 2 2 3" xfId="28472" xr:uid="{00000000-0005-0000-0000-0000CA6F0000}"/>
    <cellStyle name="Porcentagem 3 3 8 2 2 3" xfId="28473" xr:uid="{00000000-0005-0000-0000-0000CB6F0000}"/>
    <cellStyle name="Porcentagem 3 3 8 2 2 4" xfId="28474" xr:uid="{00000000-0005-0000-0000-0000CC6F0000}"/>
    <cellStyle name="Porcentagem 3 3 8 2 3" xfId="28475" xr:uid="{00000000-0005-0000-0000-0000CD6F0000}"/>
    <cellStyle name="Porcentagem 3 3 8 2 3 2" xfId="28476" xr:uid="{00000000-0005-0000-0000-0000CE6F0000}"/>
    <cellStyle name="Porcentagem 3 3 8 2 3 2 2" xfId="28477" xr:uid="{00000000-0005-0000-0000-0000CF6F0000}"/>
    <cellStyle name="Porcentagem 3 3 8 2 3 2 3" xfId="28478" xr:uid="{00000000-0005-0000-0000-0000D06F0000}"/>
    <cellStyle name="Porcentagem 3 3 8 2 3 3" xfId="28479" xr:uid="{00000000-0005-0000-0000-0000D16F0000}"/>
    <cellStyle name="Porcentagem 3 3 8 2 3 4" xfId="28480" xr:uid="{00000000-0005-0000-0000-0000D26F0000}"/>
    <cellStyle name="Porcentagem 3 3 8 2 4" xfId="28481" xr:uid="{00000000-0005-0000-0000-0000D36F0000}"/>
    <cellStyle name="Porcentagem 3 3 8 2 4 2" xfId="28482" xr:uid="{00000000-0005-0000-0000-0000D46F0000}"/>
    <cellStyle name="Porcentagem 3 3 8 2 4 2 2" xfId="28483" xr:uid="{00000000-0005-0000-0000-0000D56F0000}"/>
    <cellStyle name="Porcentagem 3 3 8 2 4 2 3" xfId="28484" xr:uid="{00000000-0005-0000-0000-0000D66F0000}"/>
    <cellStyle name="Porcentagem 3 3 8 2 4 3" xfId="28485" xr:uid="{00000000-0005-0000-0000-0000D76F0000}"/>
    <cellStyle name="Porcentagem 3 3 8 2 4 4" xfId="28486" xr:uid="{00000000-0005-0000-0000-0000D86F0000}"/>
    <cellStyle name="Porcentagem 3 3 8 2 5" xfId="28487" xr:uid="{00000000-0005-0000-0000-0000D96F0000}"/>
    <cellStyle name="Porcentagem 3 3 8 2 5 2" xfId="28488" xr:uid="{00000000-0005-0000-0000-0000DA6F0000}"/>
    <cellStyle name="Porcentagem 3 3 8 2 5 3" xfId="28489" xr:uid="{00000000-0005-0000-0000-0000DB6F0000}"/>
    <cellStyle name="Porcentagem 3 3 8 2 6" xfId="28490" xr:uid="{00000000-0005-0000-0000-0000DC6F0000}"/>
    <cellStyle name="Porcentagem 3 3 8 2 7" xfId="28491" xr:uid="{00000000-0005-0000-0000-0000DD6F0000}"/>
    <cellStyle name="Porcentagem 3 3 8 3" xfId="28492" xr:uid="{00000000-0005-0000-0000-0000DE6F0000}"/>
    <cellStyle name="Porcentagem 3 3 8 3 2" xfId="28493" xr:uid="{00000000-0005-0000-0000-0000DF6F0000}"/>
    <cellStyle name="Porcentagem 3 3 8 3 2 2" xfId="28494" xr:uid="{00000000-0005-0000-0000-0000E06F0000}"/>
    <cellStyle name="Porcentagem 3 3 8 3 2 3" xfId="28495" xr:uid="{00000000-0005-0000-0000-0000E16F0000}"/>
    <cellStyle name="Porcentagem 3 3 8 3 3" xfId="28496" xr:uid="{00000000-0005-0000-0000-0000E26F0000}"/>
    <cellStyle name="Porcentagem 3 3 8 3 4" xfId="28497" xr:uid="{00000000-0005-0000-0000-0000E36F0000}"/>
    <cellStyle name="Porcentagem 3 3 8 4" xfId="28498" xr:uid="{00000000-0005-0000-0000-0000E46F0000}"/>
    <cellStyle name="Porcentagem 3 3 8 4 2" xfId="28499" xr:uid="{00000000-0005-0000-0000-0000E56F0000}"/>
    <cellStyle name="Porcentagem 3 3 8 4 2 2" xfId="28500" xr:uid="{00000000-0005-0000-0000-0000E66F0000}"/>
    <cellStyle name="Porcentagem 3 3 8 4 2 3" xfId="28501" xr:uid="{00000000-0005-0000-0000-0000E76F0000}"/>
    <cellStyle name="Porcentagem 3 3 8 4 3" xfId="28502" xr:uid="{00000000-0005-0000-0000-0000E86F0000}"/>
    <cellStyle name="Porcentagem 3 3 8 4 4" xfId="28503" xr:uid="{00000000-0005-0000-0000-0000E96F0000}"/>
    <cellStyle name="Porcentagem 3 3 8 5" xfId="28504" xr:uid="{00000000-0005-0000-0000-0000EA6F0000}"/>
    <cellStyle name="Porcentagem 3 3 8 5 2" xfId="28505" xr:uid="{00000000-0005-0000-0000-0000EB6F0000}"/>
    <cellStyle name="Porcentagem 3 3 8 5 2 2" xfId="28506" xr:uid="{00000000-0005-0000-0000-0000EC6F0000}"/>
    <cellStyle name="Porcentagem 3 3 8 5 2 3" xfId="28507" xr:uid="{00000000-0005-0000-0000-0000ED6F0000}"/>
    <cellStyle name="Porcentagem 3 3 8 5 3" xfId="28508" xr:uid="{00000000-0005-0000-0000-0000EE6F0000}"/>
    <cellStyle name="Porcentagem 3 3 8 5 4" xfId="28509" xr:uid="{00000000-0005-0000-0000-0000EF6F0000}"/>
    <cellStyle name="Porcentagem 3 3 8 6" xfId="28510" xr:uid="{00000000-0005-0000-0000-0000F06F0000}"/>
    <cellStyle name="Porcentagem 3 3 8 6 2" xfId="28511" xr:uid="{00000000-0005-0000-0000-0000F16F0000}"/>
    <cellStyle name="Porcentagem 3 3 8 6 3" xfId="28512" xr:uid="{00000000-0005-0000-0000-0000F26F0000}"/>
    <cellStyle name="Porcentagem 3 3 8 7" xfId="28513" xr:uid="{00000000-0005-0000-0000-0000F36F0000}"/>
    <cellStyle name="Porcentagem 3 3 8 8" xfId="28514" xr:uid="{00000000-0005-0000-0000-0000F46F0000}"/>
    <cellStyle name="Porcentagem 3 3 8 9" xfId="28515" xr:uid="{00000000-0005-0000-0000-0000F56F0000}"/>
    <cellStyle name="Porcentagem 3 3 9" xfId="28516" xr:uid="{00000000-0005-0000-0000-0000F66F0000}"/>
    <cellStyle name="Porcentagem 3 3 9 2" xfId="28517" xr:uid="{00000000-0005-0000-0000-0000F76F0000}"/>
    <cellStyle name="Porcentagem 3 3 9 2 2" xfId="28518" xr:uid="{00000000-0005-0000-0000-0000F86F0000}"/>
    <cellStyle name="Porcentagem 3 3 9 2 2 2" xfId="28519" xr:uid="{00000000-0005-0000-0000-0000F96F0000}"/>
    <cellStyle name="Porcentagem 3 3 9 2 2 2 2" xfId="28520" xr:uid="{00000000-0005-0000-0000-0000FA6F0000}"/>
    <cellStyle name="Porcentagem 3 3 9 2 2 2 3" xfId="28521" xr:uid="{00000000-0005-0000-0000-0000FB6F0000}"/>
    <cellStyle name="Porcentagem 3 3 9 2 2 3" xfId="28522" xr:uid="{00000000-0005-0000-0000-0000FC6F0000}"/>
    <cellStyle name="Porcentagem 3 3 9 2 2 4" xfId="28523" xr:uid="{00000000-0005-0000-0000-0000FD6F0000}"/>
    <cellStyle name="Porcentagem 3 3 9 2 3" xfId="28524" xr:uid="{00000000-0005-0000-0000-0000FE6F0000}"/>
    <cellStyle name="Porcentagem 3 3 9 2 3 2" xfId="28525" xr:uid="{00000000-0005-0000-0000-0000FF6F0000}"/>
    <cellStyle name="Porcentagem 3 3 9 2 3 2 2" xfId="28526" xr:uid="{00000000-0005-0000-0000-000000700000}"/>
    <cellStyle name="Porcentagem 3 3 9 2 3 2 3" xfId="28527" xr:uid="{00000000-0005-0000-0000-000001700000}"/>
    <cellStyle name="Porcentagem 3 3 9 2 3 3" xfId="28528" xr:uid="{00000000-0005-0000-0000-000002700000}"/>
    <cellStyle name="Porcentagem 3 3 9 2 3 4" xfId="28529" xr:uid="{00000000-0005-0000-0000-000003700000}"/>
    <cellStyle name="Porcentagem 3 3 9 2 4" xfId="28530" xr:uid="{00000000-0005-0000-0000-000004700000}"/>
    <cellStyle name="Porcentagem 3 3 9 2 4 2" xfId="28531" xr:uid="{00000000-0005-0000-0000-000005700000}"/>
    <cellStyle name="Porcentagem 3 3 9 2 4 2 2" xfId="28532" xr:uid="{00000000-0005-0000-0000-000006700000}"/>
    <cellStyle name="Porcentagem 3 3 9 2 4 2 3" xfId="28533" xr:uid="{00000000-0005-0000-0000-000007700000}"/>
    <cellStyle name="Porcentagem 3 3 9 2 4 3" xfId="28534" xr:uid="{00000000-0005-0000-0000-000008700000}"/>
    <cellStyle name="Porcentagem 3 3 9 2 4 4" xfId="28535" xr:uid="{00000000-0005-0000-0000-000009700000}"/>
    <cellStyle name="Porcentagem 3 3 9 2 5" xfId="28536" xr:uid="{00000000-0005-0000-0000-00000A700000}"/>
    <cellStyle name="Porcentagem 3 3 9 2 5 2" xfId="28537" xr:uid="{00000000-0005-0000-0000-00000B700000}"/>
    <cellStyle name="Porcentagem 3 3 9 2 5 3" xfId="28538" xr:uid="{00000000-0005-0000-0000-00000C700000}"/>
    <cellStyle name="Porcentagem 3 3 9 2 6" xfId="28539" xr:uid="{00000000-0005-0000-0000-00000D700000}"/>
    <cellStyle name="Porcentagem 3 3 9 2 7" xfId="28540" xr:uid="{00000000-0005-0000-0000-00000E700000}"/>
    <cellStyle name="Porcentagem 3 3 9 3" xfId="28541" xr:uid="{00000000-0005-0000-0000-00000F700000}"/>
    <cellStyle name="Porcentagem 3 3 9 3 2" xfId="28542" xr:uid="{00000000-0005-0000-0000-000010700000}"/>
    <cellStyle name="Porcentagem 3 3 9 3 2 2" xfId="28543" xr:uid="{00000000-0005-0000-0000-000011700000}"/>
    <cellStyle name="Porcentagem 3 3 9 3 2 3" xfId="28544" xr:uid="{00000000-0005-0000-0000-000012700000}"/>
    <cellStyle name="Porcentagem 3 3 9 3 3" xfId="28545" xr:uid="{00000000-0005-0000-0000-000013700000}"/>
    <cellStyle name="Porcentagem 3 3 9 3 4" xfId="28546" xr:uid="{00000000-0005-0000-0000-000014700000}"/>
    <cellStyle name="Porcentagem 3 3 9 4" xfId="28547" xr:uid="{00000000-0005-0000-0000-000015700000}"/>
    <cellStyle name="Porcentagem 3 3 9 4 2" xfId="28548" xr:uid="{00000000-0005-0000-0000-000016700000}"/>
    <cellStyle name="Porcentagem 3 3 9 4 2 2" xfId="28549" xr:uid="{00000000-0005-0000-0000-000017700000}"/>
    <cellStyle name="Porcentagem 3 3 9 4 2 3" xfId="28550" xr:uid="{00000000-0005-0000-0000-000018700000}"/>
    <cellStyle name="Porcentagem 3 3 9 4 3" xfId="28551" xr:uid="{00000000-0005-0000-0000-000019700000}"/>
    <cellStyle name="Porcentagem 3 3 9 4 4" xfId="28552" xr:uid="{00000000-0005-0000-0000-00001A700000}"/>
    <cellStyle name="Porcentagem 3 3 9 5" xfId="28553" xr:uid="{00000000-0005-0000-0000-00001B700000}"/>
    <cellStyle name="Porcentagem 3 3 9 5 2" xfId="28554" xr:uid="{00000000-0005-0000-0000-00001C700000}"/>
    <cellStyle name="Porcentagem 3 3 9 5 2 2" xfId="28555" xr:uid="{00000000-0005-0000-0000-00001D700000}"/>
    <cellStyle name="Porcentagem 3 3 9 5 2 3" xfId="28556" xr:uid="{00000000-0005-0000-0000-00001E700000}"/>
    <cellStyle name="Porcentagem 3 3 9 5 3" xfId="28557" xr:uid="{00000000-0005-0000-0000-00001F700000}"/>
    <cellStyle name="Porcentagem 3 3 9 5 4" xfId="28558" xr:uid="{00000000-0005-0000-0000-000020700000}"/>
    <cellStyle name="Porcentagem 3 3 9 6" xfId="28559" xr:uid="{00000000-0005-0000-0000-000021700000}"/>
    <cellStyle name="Porcentagem 3 3 9 6 2" xfId="28560" xr:uid="{00000000-0005-0000-0000-000022700000}"/>
    <cellStyle name="Porcentagem 3 3 9 6 3" xfId="28561" xr:uid="{00000000-0005-0000-0000-000023700000}"/>
    <cellStyle name="Porcentagem 3 3 9 7" xfId="28562" xr:uid="{00000000-0005-0000-0000-000024700000}"/>
    <cellStyle name="Porcentagem 3 3 9 8" xfId="28563" xr:uid="{00000000-0005-0000-0000-000025700000}"/>
    <cellStyle name="Porcentagem 3 3 9 9" xfId="28564" xr:uid="{00000000-0005-0000-0000-000026700000}"/>
    <cellStyle name="Porcentagem 3 4" xfId="28565" xr:uid="{00000000-0005-0000-0000-000027700000}"/>
    <cellStyle name="Porcentagem 3 4 2" xfId="28566" xr:uid="{00000000-0005-0000-0000-000028700000}"/>
    <cellStyle name="Porcentagem 3 4 2 2" xfId="28567" xr:uid="{00000000-0005-0000-0000-000029700000}"/>
    <cellStyle name="Porcentagem 3 4 3" xfId="28568" xr:uid="{00000000-0005-0000-0000-00002A700000}"/>
    <cellStyle name="Porcentagem 3 4 4" xfId="28569" xr:uid="{00000000-0005-0000-0000-00002B700000}"/>
    <cellStyle name="Porcentagem 3 5" xfId="28570" xr:uid="{00000000-0005-0000-0000-00002C700000}"/>
    <cellStyle name="Porcentagem 3 5 2" xfId="28571" xr:uid="{00000000-0005-0000-0000-00002D700000}"/>
    <cellStyle name="Porcentagem 3 6" xfId="28572" xr:uid="{00000000-0005-0000-0000-00002E700000}"/>
    <cellStyle name="Porcentagem 3 7" xfId="28573" xr:uid="{00000000-0005-0000-0000-00002F700000}"/>
    <cellStyle name="Porcentagem 3 8" xfId="43886" xr:uid="{00000000-0005-0000-0000-000030700000}"/>
    <cellStyle name="Porcentagem 4" xfId="28574" xr:uid="{00000000-0005-0000-0000-000031700000}"/>
    <cellStyle name="Porcentagem 4 2" xfId="28575" xr:uid="{00000000-0005-0000-0000-000032700000}"/>
    <cellStyle name="Porcentagem 4 2 2" xfId="28576" xr:uid="{00000000-0005-0000-0000-000033700000}"/>
    <cellStyle name="Porcentagem 4 2 3" xfId="43897" xr:uid="{00000000-0005-0000-0000-000034700000}"/>
    <cellStyle name="Porcentagem 4 3" xfId="28577" xr:uid="{00000000-0005-0000-0000-000035700000}"/>
    <cellStyle name="Porcentagem 5" xfId="28578" xr:uid="{00000000-0005-0000-0000-000036700000}"/>
    <cellStyle name="Porcentagem 5 2" xfId="28579" xr:uid="{00000000-0005-0000-0000-000037700000}"/>
    <cellStyle name="Porcentagem 5 3" xfId="28580" xr:uid="{00000000-0005-0000-0000-000038700000}"/>
    <cellStyle name="Porcentagem 6" xfId="28581" xr:uid="{00000000-0005-0000-0000-000039700000}"/>
    <cellStyle name="Porcentagem 6 2" xfId="28582" xr:uid="{00000000-0005-0000-0000-00003A700000}"/>
    <cellStyle name="Porcentagem 6 2 10" xfId="28583" xr:uid="{00000000-0005-0000-0000-00003B700000}"/>
    <cellStyle name="Porcentagem 6 2 11" xfId="28584" xr:uid="{00000000-0005-0000-0000-00003C700000}"/>
    <cellStyle name="Porcentagem 6 2 2" xfId="28585" xr:uid="{00000000-0005-0000-0000-00003D700000}"/>
    <cellStyle name="Porcentagem 6 2 2 10" xfId="28586" xr:uid="{00000000-0005-0000-0000-00003E700000}"/>
    <cellStyle name="Porcentagem 6 2 2 2" xfId="28587" xr:uid="{00000000-0005-0000-0000-00003F700000}"/>
    <cellStyle name="Porcentagem 6 2 2 2 2" xfId="28588" xr:uid="{00000000-0005-0000-0000-000040700000}"/>
    <cellStyle name="Porcentagem 6 2 2 2 2 2" xfId="28589" xr:uid="{00000000-0005-0000-0000-000041700000}"/>
    <cellStyle name="Porcentagem 6 2 2 2 2 2 2" xfId="28590" xr:uid="{00000000-0005-0000-0000-000042700000}"/>
    <cellStyle name="Porcentagem 6 2 2 2 2 2 2 2" xfId="28591" xr:uid="{00000000-0005-0000-0000-000043700000}"/>
    <cellStyle name="Porcentagem 6 2 2 2 2 2 2 3" xfId="28592" xr:uid="{00000000-0005-0000-0000-000044700000}"/>
    <cellStyle name="Porcentagem 6 2 2 2 2 2 3" xfId="28593" xr:uid="{00000000-0005-0000-0000-000045700000}"/>
    <cellStyle name="Porcentagem 6 2 2 2 2 2 4" xfId="28594" xr:uid="{00000000-0005-0000-0000-000046700000}"/>
    <cellStyle name="Porcentagem 6 2 2 2 2 3" xfId="28595" xr:uid="{00000000-0005-0000-0000-000047700000}"/>
    <cellStyle name="Porcentagem 6 2 2 2 2 3 2" xfId="28596" xr:uid="{00000000-0005-0000-0000-000048700000}"/>
    <cellStyle name="Porcentagem 6 2 2 2 2 3 2 2" xfId="28597" xr:uid="{00000000-0005-0000-0000-000049700000}"/>
    <cellStyle name="Porcentagem 6 2 2 2 2 3 2 3" xfId="28598" xr:uid="{00000000-0005-0000-0000-00004A700000}"/>
    <cellStyle name="Porcentagem 6 2 2 2 2 3 3" xfId="28599" xr:uid="{00000000-0005-0000-0000-00004B700000}"/>
    <cellStyle name="Porcentagem 6 2 2 2 2 3 4" xfId="28600" xr:uid="{00000000-0005-0000-0000-00004C700000}"/>
    <cellStyle name="Porcentagem 6 2 2 2 2 4" xfId="28601" xr:uid="{00000000-0005-0000-0000-00004D700000}"/>
    <cellStyle name="Porcentagem 6 2 2 2 2 4 2" xfId="28602" xr:uid="{00000000-0005-0000-0000-00004E700000}"/>
    <cellStyle name="Porcentagem 6 2 2 2 2 4 2 2" xfId="28603" xr:uid="{00000000-0005-0000-0000-00004F700000}"/>
    <cellStyle name="Porcentagem 6 2 2 2 2 4 2 3" xfId="28604" xr:uid="{00000000-0005-0000-0000-000050700000}"/>
    <cellStyle name="Porcentagem 6 2 2 2 2 4 3" xfId="28605" xr:uid="{00000000-0005-0000-0000-000051700000}"/>
    <cellStyle name="Porcentagem 6 2 2 2 2 4 4" xfId="28606" xr:uid="{00000000-0005-0000-0000-000052700000}"/>
    <cellStyle name="Porcentagem 6 2 2 2 2 5" xfId="28607" xr:uid="{00000000-0005-0000-0000-000053700000}"/>
    <cellStyle name="Porcentagem 6 2 2 2 2 5 2" xfId="28608" xr:uid="{00000000-0005-0000-0000-000054700000}"/>
    <cellStyle name="Porcentagem 6 2 2 2 2 5 3" xfId="28609" xr:uid="{00000000-0005-0000-0000-000055700000}"/>
    <cellStyle name="Porcentagem 6 2 2 2 2 6" xfId="28610" xr:uid="{00000000-0005-0000-0000-000056700000}"/>
    <cellStyle name="Porcentagem 6 2 2 2 2 7" xfId="28611" xr:uid="{00000000-0005-0000-0000-000057700000}"/>
    <cellStyle name="Porcentagem 6 2 2 2 3" xfId="28612" xr:uid="{00000000-0005-0000-0000-000058700000}"/>
    <cellStyle name="Porcentagem 6 2 2 2 3 2" xfId="28613" xr:uid="{00000000-0005-0000-0000-000059700000}"/>
    <cellStyle name="Porcentagem 6 2 2 2 3 2 2" xfId="28614" xr:uid="{00000000-0005-0000-0000-00005A700000}"/>
    <cellStyle name="Porcentagem 6 2 2 2 3 2 3" xfId="28615" xr:uid="{00000000-0005-0000-0000-00005B700000}"/>
    <cellStyle name="Porcentagem 6 2 2 2 3 3" xfId="28616" xr:uid="{00000000-0005-0000-0000-00005C700000}"/>
    <cellStyle name="Porcentagem 6 2 2 2 3 4" xfId="28617" xr:uid="{00000000-0005-0000-0000-00005D700000}"/>
    <cellStyle name="Porcentagem 6 2 2 2 4" xfId="28618" xr:uid="{00000000-0005-0000-0000-00005E700000}"/>
    <cellStyle name="Porcentagem 6 2 2 2 4 2" xfId="28619" xr:uid="{00000000-0005-0000-0000-00005F700000}"/>
    <cellStyle name="Porcentagem 6 2 2 2 4 2 2" xfId="28620" xr:uid="{00000000-0005-0000-0000-000060700000}"/>
    <cellStyle name="Porcentagem 6 2 2 2 4 2 3" xfId="28621" xr:uid="{00000000-0005-0000-0000-000061700000}"/>
    <cellStyle name="Porcentagem 6 2 2 2 4 3" xfId="28622" xr:uid="{00000000-0005-0000-0000-000062700000}"/>
    <cellStyle name="Porcentagem 6 2 2 2 4 4" xfId="28623" xr:uid="{00000000-0005-0000-0000-000063700000}"/>
    <cellStyle name="Porcentagem 6 2 2 2 5" xfId="28624" xr:uid="{00000000-0005-0000-0000-000064700000}"/>
    <cellStyle name="Porcentagem 6 2 2 2 5 2" xfId="28625" xr:uid="{00000000-0005-0000-0000-000065700000}"/>
    <cellStyle name="Porcentagem 6 2 2 2 5 2 2" xfId="28626" xr:uid="{00000000-0005-0000-0000-000066700000}"/>
    <cellStyle name="Porcentagem 6 2 2 2 5 2 3" xfId="28627" xr:uid="{00000000-0005-0000-0000-000067700000}"/>
    <cellStyle name="Porcentagem 6 2 2 2 5 3" xfId="28628" xr:uid="{00000000-0005-0000-0000-000068700000}"/>
    <cellStyle name="Porcentagem 6 2 2 2 5 4" xfId="28629" xr:uid="{00000000-0005-0000-0000-000069700000}"/>
    <cellStyle name="Porcentagem 6 2 2 2 6" xfId="28630" xr:uid="{00000000-0005-0000-0000-00006A700000}"/>
    <cellStyle name="Porcentagem 6 2 2 2 6 2" xfId="28631" xr:uid="{00000000-0005-0000-0000-00006B700000}"/>
    <cellStyle name="Porcentagem 6 2 2 2 6 3" xfId="28632" xr:uid="{00000000-0005-0000-0000-00006C700000}"/>
    <cellStyle name="Porcentagem 6 2 2 2 7" xfId="28633" xr:uid="{00000000-0005-0000-0000-00006D700000}"/>
    <cellStyle name="Porcentagem 6 2 2 2 8" xfId="28634" xr:uid="{00000000-0005-0000-0000-00006E700000}"/>
    <cellStyle name="Porcentagem 6 2 2 2 9" xfId="28635" xr:uid="{00000000-0005-0000-0000-00006F700000}"/>
    <cellStyle name="Porcentagem 6 2 2 3" xfId="28636" xr:uid="{00000000-0005-0000-0000-000070700000}"/>
    <cellStyle name="Porcentagem 6 2 2 3 2" xfId="28637" xr:uid="{00000000-0005-0000-0000-000071700000}"/>
    <cellStyle name="Porcentagem 6 2 2 3 2 2" xfId="28638" xr:uid="{00000000-0005-0000-0000-000072700000}"/>
    <cellStyle name="Porcentagem 6 2 2 3 2 2 2" xfId="28639" xr:uid="{00000000-0005-0000-0000-000073700000}"/>
    <cellStyle name="Porcentagem 6 2 2 3 2 2 3" xfId="28640" xr:uid="{00000000-0005-0000-0000-000074700000}"/>
    <cellStyle name="Porcentagem 6 2 2 3 2 3" xfId="28641" xr:uid="{00000000-0005-0000-0000-000075700000}"/>
    <cellStyle name="Porcentagem 6 2 2 3 2 4" xfId="28642" xr:uid="{00000000-0005-0000-0000-000076700000}"/>
    <cellStyle name="Porcentagem 6 2 2 3 3" xfId="28643" xr:uid="{00000000-0005-0000-0000-000077700000}"/>
    <cellStyle name="Porcentagem 6 2 2 3 3 2" xfId="28644" xr:uid="{00000000-0005-0000-0000-000078700000}"/>
    <cellStyle name="Porcentagem 6 2 2 3 3 2 2" xfId="28645" xr:uid="{00000000-0005-0000-0000-000079700000}"/>
    <cellStyle name="Porcentagem 6 2 2 3 3 2 3" xfId="28646" xr:uid="{00000000-0005-0000-0000-00007A700000}"/>
    <cellStyle name="Porcentagem 6 2 2 3 3 3" xfId="28647" xr:uid="{00000000-0005-0000-0000-00007B700000}"/>
    <cellStyle name="Porcentagem 6 2 2 3 3 4" xfId="28648" xr:uid="{00000000-0005-0000-0000-00007C700000}"/>
    <cellStyle name="Porcentagem 6 2 2 3 4" xfId="28649" xr:uid="{00000000-0005-0000-0000-00007D700000}"/>
    <cellStyle name="Porcentagem 6 2 2 3 4 2" xfId="28650" xr:uid="{00000000-0005-0000-0000-00007E700000}"/>
    <cellStyle name="Porcentagem 6 2 2 3 4 2 2" xfId="28651" xr:uid="{00000000-0005-0000-0000-00007F700000}"/>
    <cellStyle name="Porcentagem 6 2 2 3 4 2 3" xfId="28652" xr:uid="{00000000-0005-0000-0000-000080700000}"/>
    <cellStyle name="Porcentagem 6 2 2 3 4 3" xfId="28653" xr:uid="{00000000-0005-0000-0000-000081700000}"/>
    <cellStyle name="Porcentagem 6 2 2 3 4 4" xfId="28654" xr:uid="{00000000-0005-0000-0000-000082700000}"/>
    <cellStyle name="Porcentagem 6 2 2 3 5" xfId="28655" xr:uid="{00000000-0005-0000-0000-000083700000}"/>
    <cellStyle name="Porcentagem 6 2 2 3 5 2" xfId="28656" xr:uid="{00000000-0005-0000-0000-000084700000}"/>
    <cellStyle name="Porcentagem 6 2 2 3 5 3" xfId="28657" xr:uid="{00000000-0005-0000-0000-000085700000}"/>
    <cellStyle name="Porcentagem 6 2 2 3 6" xfId="28658" xr:uid="{00000000-0005-0000-0000-000086700000}"/>
    <cellStyle name="Porcentagem 6 2 2 3 7" xfId="28659" xr:uid="{00000000-0005-0000-0000-000087700000}"/>
    <cellStyle name="Porcentagem 6 2 2 4" xfId="28660" xr:uid="{00000000-0005-0000-0000-000088700000}"/>
    <cellStyle name="Porcentagem 6 2 2 4 2" xfId="28661" xr:uid="{00000000-0005-0000-0000-000089700000}"/>
    <cellStyle name="Porcentagem 6 2 2 4 2 2" xfId="28662" xr:uid="{00000000-0005-0000-0000-00008A700000}"/>
    <cellStyle name="Porcentagem 6 2 2 4 2 3" xfId="28663" xr:uid="{00000000-0005-0000-0000-00008B700000}"/>
    <cellStyle name="Porcentagem 6 2 2 4 3" xfId="28664" xr:uid="{00000000-0005-0000-0000-00008C700000}"/>
    <cellStyle name="Porcentagem 6 2 2 4 4" xfId="28665" xr:uid="{00000000-0005-0000-0000-00008D700000}"/>
    <cellStyle name="Porcentagem 6 2 2 5" xfId="28666" xr:uid="{00000000-0005-0000-0000-00008E700000}"/>
    <cellStyle name="Porcentagem 6 2 2 5 2" xfId="28667" xr:uid="{00000000-0005-0000-0000-00008F700000}"/>
    <cellStyle name="Porcentagem 6 2 2 5 2 2" xfId="28668" xr:uid="{00000000-0005-0000-0000-000090700000}"/>
    <cellStyle name="Porcentagem 6 2 2 5 2 3" xfId="28669" xr:uid="{00000000-0005-0000-0000-000091700000}"/>
    <cellStyle name="Porcentagem 6 2 2 5 3" xfId="28670" xr:uid="{00000000-0005-0000-0000-000092700000}"/>
    <cellStyle name="Porcentagem 6 2 2 5 4" xfId="28671" xr:uid="{00000000-0005-0000-0000-000093700000}"/>
    <cellStyle name="Porcentagem 6 2 2 6" xfId="28672" xr:uid="{00000000-0005-0000-0000-000094700000}"/>
    <cellStyle name="Porcentagem 6 2 2 6 2" xfId="28673" xr:uid="{00000000-0005-0000-0000-000095700000}"/>
    <cellStyle name="Porcentagem 6 2 2 6 2 2" xfId="28674" xr:uid="{00000000-0005-0000-0000-000096700000}"/>
    <cellStyle name="Porcentagem 6 2 2 6 2 3" xfId="28675" xr:uid="{00000000-0005-0000-0000-000097700000}"/>
    <cellStyle name="Porcentagem 6 2 2 6 3" xfId="28676" xr:uid="{00000000-0005-0000-0000-000098700000}"/>
    <cellStyle name="Porcentagem 6 2 2 6 4" xfId="28677" xr:uid="{00000000-0005-0000-0000-000099700000}"/>
    <cellStyle name="Porcentagem 6 2 2 7" xfId="28678" xr:uid="{00000000-0005-0000-0000-00009A700000}"/>
    <cellStyle name="Porcentagem 6 2 2 7 2" xfId="28679" xr:uid="{00000000-0005-0000-0000-00009B700000}"/>
    <cellStyle name="Porcentagem 6 2 2 7 3" xfId="28680" xr:uid="{00000000-0005-0000-0000-00009C700000}"/>
    <cellStyle name="Porcentagem 6 2 2 8" xfId="28681" xr:uid="{00000000-0005-0000-0000-00009D700000}"/>
    <cellStyle name="Porcentagem 6 2 2 9" xfId="28682" xr:uid="{00000000-0005-0000-0000-00009E700000}"/>
    <cellStyle name="Porcentagem 6 2 3" xfId="28683" xr:uid="{00000000-0005-0000-0000-00009F700000}"/>
    <cellStyle name="Porcentagem 6 2 3 2" xfId="28684" xr:uid="{00000000-0005-0000-0000-0000A0700000}"/>
    <cellStyle name="Porcentagem 6 2 3 2 2" xfId="28685" xr:uid="{00000000-0005-0000-0000-0000A1700000}"/>
    <cellStyle name="Porcentagem 6 2 3 2 2 2" xfId="28686" xr:uid="{00000000-0005-0000-0000-0000A2700000}"/>
    <cellStyle name="Porcentagem 6 2 3 2 2 2 2" xfId="28687" xr:uid="{00000000-0005-0000-0000-0000A3700000}"/>
    <cellStyle name="Porcentagem 6 2 3 2 2 2 3" xfId="28688" xr:uid="{00000000-0005-0000-0000-0000A4700000}"/>
    <cellStyle name="Porcentagem 6 2 3 2 2 3" xfId="28689" xr:uid="{00000000-0005-0000-0000-0000A5700000}"/>
    <cellStyle name="Porcentagem 6 2 3 2 2 4" xfId="28690" xr:uid="{00000000-0005-0000-0000-0000A6700000}"/>
    <cellStyle name="Porcentagem 6 2 3 2 3" xfId="28691" xr:uid="{00000000-0005-0000-0000-0000A7700000}"/>
    <cellStyle name="Porcentagem 6 2 3 2 3 2" xfId="28692" xr:uid="{00000000-0005-0000-0000-0000A8700000}"/>
    <cellStyle name="Porcentagem 6 2 3 2 3 2 2" xfId="28693" xr:uid="{00000000-0005-0000-0000-0000A9700000}"/>
    <cellStyle name="Porcentagem 6 2 3 2 3 2 3" xfId="28694" xr:uid="{00000000-0005-0000-0000-0000AA700000}"/>
    <cellStyle name="Porcentagem 6 2 3 2 3 3" xfId="28695" xr:uid="{00000000-0005-0000-0000-0000AB700000}"/>
    <cellStyle name="Porcentagem 6 2 3 2 3 4" xfId="28696" xr:uid="{00000000-0005-0000-0000-0000AC700000}"/>
    <cellStyle name="Porcentagem 6 2 3 2 4" xfId="28697" xr:uid="{00000000-0005-0000-0000-0000AD700000}"/>
    <cellStyle name="Porcentagem 6 2 3 2 4 2" xfId="28698" xr:uid="{00000000-0005-0000-0000-0000AE700000}"/>
    <cellStyle name="Porcentagem 6 2 3 2 4 2 2" xfId="28699" xr:uid="{00000000-0005-0000-0000-0000AF700000}"/>
    <cellStyle name="Porcentagem 6 2 3 2 4 2 3" xfId="28700" xr:uid="{00000000-0005-0000-0000-0000B0700000}"/>
    <cellStyle name="Porcentagem 6 2 3 2 4 3" xfId="28701" xr:uid="{00000000-0005-0000-0000-0000B1700000}"/>
    <cellStyle name="Porcentagem 6 2 3 2 4 4" xfId="28702" xr:uid="{00000000-0005-0000-0000-0000B2700000}"/>
    <cellStyle name="Porcentagem 6 2 3 2 5" xfId="28703" xr:uid="{00000000-0005-0000-0000-0000B3700000}"/>
    <cellStyle name="Porcentagem 6 2 3 2 5 2" xfId="28704" xr:uid="{00000000-0005-0000-0000-0000B4700000}"/>
    <cellStyle name="Porcentagem 6 2 3 2 5 3" xfId="28705" xr:uid="{00000000-0005-0000-0000-0000B5700000}"/>
    <cellStyle name="Porcentagem 6 2 3 2 6" xfId="28706" xr:uid="{00000000-0005-0000-0000-0000B6700000}"/>
    <cellStyle name="Porcentagem 6 2 3 2 7" xfId="28707" xr:uid="{00000000-0005-0000-0000-0000B7700000}"/>
    <cellStyle name="Porcentagem 6 2 3 3" xfId="28708" xr:uid="{00000000-0005-0000-0000-0000B8700000}"/>
    <cellStyle name="Porcentagem 6 2 3 3 2" xfId="28709" xr:uid="{00000000-0005-0000-0000-0000B9700000}"/>
    <cellStyle name="Porcentagem 6 2 3 3 2 2" xfId="28710" xr:uid="{00000000-0005-0000-0000-0000BA700000}"/>
    <cellStyle name="Porcentagem 6 2 3 3 2 3" xfId="28711" xr:uid="{00000000-0005-0000-0000-0000BB700000}"/>
    <cellStyle name="Porcentagem 6 2 3 3 3" xfId="28712" xr:uid="{00000000-0005-0000-0000-0000BC700000}"/>
    <cellStyle name="Porcentagem 6 2 3 3 4" xfId="28713" xr:uid="{00000000-0005-0000-0000-0000BD700000}"/>
    <cellStyle name="Porcentagem 6 2 3 4" xfId="28714" xr:uid="{00000000-0005-0000-0000-0000BE700000}"/>
    <cellStyle name="Porcentagem 6 2 3 4 2" xfId="28715" xr:uid="{00000000-0005-0000-0000-0000BF700000}"/>
    <cellStyle name="Porcentagem 6 2 3 4 2 2" xfId="28716" xr:uid="{00000000-0005-0000-0000-0000C0700000}"/>
    <cellStyle name="Porcentagem 6 2 3 4 2 3" xfId="28717" xr:uid="{00000000-0005-0000-0000-0000C1700000}"/>
    <cellStyle name="Porcentagem 6 2 3 4 3" xfId="28718" xr:uid="{00000000-0005-0000-0000-0000C2700000}"/>
    <cellStyle name="Porcentagem 6 2 3 4 4" xfId="28719" xr:uid="{00000000-0005-0000-0000-0000C3700000}"/>
    <cellStyle name="Porcentagem 6 2 3 5" xfId="28720" xr:uid="{00000000-0005-0000-0000-0000C4700000}"/>
    <cellStyle name="Porcentagem 6 2 3 5 2" xfId="28721" xr:uid="{00000000-0005-0000-0000-0000C5700000}"/>
    <cellStyle name="Porcentagem 6 2 3 5 2 2" xfId="28722" xr:uid="{00000000-0005-0000-0000-0000C6700000}"/>
    <cellStyle name="Porcentagem 6 2 3 5 2 3" xfId="28723" xr:uid="{00000000-0005-0000-0000-0000C7700000}"/>
    <cellStyle name="Porcentagem 6 2 3 5 3" xfId="28724" xr:uid="{00000000-0005-0000-0000-0000C8700000}"/>
    <cellStyle name="Porcentagem 6 2 3 5 4" xfId="28725" xr:uid="{00000000-0005-0000-0000-0000C9700000}"/>
    <cellStyle name="Porcentagem 6 2 3 6" xfId="28726" xr:uid="{00000000-0005-0000-0000-0000CA700000}"/>
    <cellStyle name="Porcentagem 6 2 3 6 2" xfId="28727" xr:uid="{00000000-0005-0000-0000-0000CB700000}"/>
    <cellStyle name="Porcentagem 6 2 3 6 3" xfId="28728" xr:uid="{00000000-0005-0000-0000-0000CC700000}"/>
    <cellStyle name="Porcentagem 6 2 3 7" xfId="28729" xr:uid="{00000000-0005-0000-0000-0000CD700000}"/>
    <cellStyle name="Porcentagem 6 2 3 8" xfId="28730" xr:uid="{00000000-0005-0000-0000-0000CE700000}"/>
    <cellStyle name="Porcentagem 6 2 3 9" xfId="28731" xr:uid="{00000000-0005-0000-0000-0000CF700000}"/>
    <cellStyle name="Porcentagem 6 2 4" xfId="28732" xr:uid="{00000000-0005-0000-0000-0000D0700000}"/>
    <cellStyle name="Porcentagem 6 2 4 2" xfId="28733" xr:uid="{00000000-0005-0000-0000-0000D1700000}"/>
    <cellStyle name="Porcentagem 6 2 4 2 2" xfId="28734" xr:uid="{00000000-0005-0000-0000-0000D2700000}"/>
    <cellStyle name="Porcentagem 6 2 4 2 2 2" xfId="28735" xr:uid="{00000000-0005-0000-0000-0000D3700000}"/>
    <cellStyle name="Porcentagem 6 2 4 2 2 3" xfId="28736" xr:uid="{00000000-0005-0000-0000-0000D4700000}"/>
    <cellStyle name="Porcentagem 6 2 4 2 3" xfId="28737" xr:uid="{00000000-0005-0000-0000-0000D5700000}"/>
    <cellStyle name="Porcentagem 6 2 4 2 4" xfId="28738" xr:uid="{00000000-0005-0000-0000-0000D6700000}"/>
    <cellStyle name="Porcentagem 6 2 4 3" xfId="28739" xr:uid="{00000000-0005-0000-0000-0000D7700000}"/>
    <cellStyle name="Porcentagem 6 2 4 3 2" xfId="28740" xr:uid="{00000000-0005-0000-0000-0000D8700000}"/>
    <cellStyle name="Porcentagem 6 2 4 3 2 2" xfId="28741" xr:uid="{00000000-0005-0000-0000-0000D9700000}"/>
    <cellStyle name="Porcentagem 6 2 4 3 2 3" xfId="28742" xr:uid="{00000000-0005-0000-0000-0000DA700000}"/>
    <cellStyle name="Porcentagem 6 2 4 3 3" xfId="28743" xr:uid="{00000000-0005-0000-0000-0000DB700000}"/>
    <cellStyle name="Porcentagem 6 2 4 3 4" xfId="28744" xr:uid="{00000000-0005-0000-0000-0000DC700000}"/>
    <cellStyle name="Porcentagem 6 2 4 4" xfId="28745" xr:uid="{00000000-0005-0000-0000-0000DD700000}"/>
    <cellStyle name="Porcentagem 6 2 4 4 2" xfId="28746" xr:uid="{00000000-0005-0000-0000-0000DE700000}"/>
    <cellStyle name="Porcentagem 6 2 4 4 2 2" xfId="28747" xr:uid="{00000000-0005-0000-0000-0000DF700000}"/>
    <cellStyle name="Porcentagem 6 2 4 4 2 3" xfId="28748" xr:uid="{00000000-0005-0000-0000-0000E0700000}"/>
    <cellStyle name="Porcentagem 6 2 4 4 3" xfId="28749" xr:uid="{00000000-0005-0000-0000-0000E1700000}"/>
    <cellStyle name="Porcentagem 6 2 4 4 4" xfId="28750" xr:uid="{00000000-0005-0000-0000-0000E2700000}"/>
    <cellStyle name="Porcentagem 6 2 4 5" xfId="28751" xr:uid="{00000000-0005-0000-0000-0000E3700000}"/>
    <cellStyle name="Porcentagem 6 2 4 5 2" xfId="28752" xr:uid="{00000000-0005-0000-0000-0000E4700000}"/>
    <cellStyle name="Porcentagem 6 2 4 5 3" xfId="28753" xr:uid="{00000000-0005-0000-0000-0000E5700000}"/>
    <cellStyle name="Porcentagem 6 2 4 6" xfId="28754" xr:uid="{00000000-0005-0000-0000-0000E6700000}"/>
    <cellStyle name="Porcentagem 6 2 4 7" xfId="28755" xr:uid="{00000000-0005-0000-0000-0000E7700000}"/>
    <cellStyle name="Porcentagem 6 2 4 8" xfId="28756" xr:uid="{00000000-0005-0000-0000-0000E8700000}"/>
    <cellStyle name="Porcentagem 6 2 5" xfId="28757" xr:uid="{00000000-0005-0000-0000-0000E9700000}"/>
    <cellStyle name="Porcentagem 6 2 5 2" xfId="28758" xr:uid="{00000000-0005-0000-0000-0000EA700000}"/>
    <cellStyle name="Porcentagem 6 2 5 2 2" xfId="28759" xr:uid="{00000000-0005-0000-0000-0000EB700000}"/>
    <cellStyle name="Porcentagem 6 2 5 2 3" xfId="28760" xr:uid="{00000000-0005-0000-0000-0000EC700000}"/>
    <cellStyle name="Porcentagem 6 2 5 3" xfId="28761" xr:uid="{00000000-0005-0000-0000-0000ED700000}"/>
    <cellStyle name="Porcentagem 6 2 5 4" xfId="28762" xr:uid="{00000000-0005-0000-0000-0000EE700000}"/>
    <cellStyle name="Porcentagem 6 2 6" xfId="28763" xr:uid="{00000000-0005-0000-0000-0000EF700000}"/>
    <cellStyle name="Porcentagem 6 2 6 2" xfId="28764" xr:uid="{00000000-0005-0000-0000-0000F0700000}"/>
    <cellStyle name="Porcentagem 6 2 6 2 2" xfId="28765" xr:uid="{00000000-0005-0000-0000-0000F1700000}"/>
    <cellStyle name="Porcentagem 6 2 6 2 3" xfId="28766" xr:uid="{00000000-0005-0000-0000-0000F2700000}"/>
    <cellStyle name="Porcentagem 6 2 6 3" xfId="28767" xr:uid="{00000000-0005-0000-0000-0000F3700000}"/>
    <cellStyle name="Porcentagem 6 2 6 4" xfId="28768" xr:uid="{00000000-0005-0000-0000-0000F4700000}"/>
    <cellStyle name="Porcentagem 6 2 7" xfId="28769" xr:uid="{00000000-0005-0000-0000-0000F5700000}"/>
    <cellStyle name="Porcentagem 6 2 7 2" xfId="28770" xr:uid="{00000000-0005-0000-0000-0000F6700000}"/>
    <cellStyle name="Porcentagem 6 2 7 2 2" xfId="28771" xr:uid="{00000000-0005-0000-0000-0000F7700000}"/>
    <cellStyle name="Porcentagem 6 2 7 2 3" xfId="28772" xr:uid="{00000000-0005-0000-0000-0000F8700000}"/>
    <cellStyle name="Porcentagem 6 2 7 3" xfId="28773" xr:uid="{00000000-0005-0000-0000-0000F9700000}"/>
    <cellStyle name="Porcentagem 6 2 7 4" xfId="28774" xr:uid="{00000000-0005-0000-0000-0000FA700000}"/>
    <cellStyle name="Porcentagem 6 2 8" xfId="28775" xr:uid="{00000000-0005-0000-0000-0000FB700000}"/>
    <cellStyle name="Porcentagem 6 2 8 2" xfId="28776" xr:uid="{00000000-0005-0000-0000-0000FC700000}"/>
    <cellStyle name="Porcentagem 6 2 8 3" xfId="28777" xr:uid="{00000000-0005-0000-0000-0000FD700000}"/>
    <cellStyle name="Porcentagem 6 2 9" xfId="28778" xr:uid="{00000000-0005-0000-0000-0000FE700000}"/>
    <cellStyle name="Porcentagem 6 3" xfId="28779" xr:uid="{00000000-0005-0000-0000-0000FF700000}"/>
    <cellStyle name="Porcentagem 6 3 10" xfId="28780" xr:uid="{00000000-0005-0000-0000-000000710000}"/>
    <cellStyle name="Porcentagem 6 3 2" xfId="28781" xr:uid="{00000000-0005-0000-0000-000001710000}"/>
    <cellStyle name="Porcentagem 6 3 2 2" xfId="28782" xr:uid="{00000000-0005-0000-0000-000002710000}"/>
    <cellStyle name="Porcentagem 6 3 2 2 2" xfId="28783" xr:uid="{00000000-0005-0000-0000-000003710000}"/>
    <cellStyle name="Porcentagem 6 3 2 2 2 2" xfId="28784" xr:uid="{00000000-0005-0000-0000-000004710000}"/>
    <cellStyle name="Porcentagem 6 3 2 2 2 2 2" xfId="28785" xr:uid="{00000000-0005-0000-0000-000005710000}"/>
    <cellStyle name="Porcentagem 6 3 2 2 2 2 3" xfId="28786" xr:uid="{00000000-0005-0000-0000-000006710000}"/>
    <cellStyle name="Porcentagem 6 3 2 2 2 3" xfId="28787" xr:uid="{00000000-0005-0000-0000-000007710000}"/>
    <cellStyle name="Porcentagem 6 3 2 2 2 4" xfId="28788" xr:uid="{00000000-0005-0000-0000-000008710000}"/>
    <cellStyle name="Porcentagem 6 3 2 2 3" xfId="28789" xr:uid="{00000000-0005-0000-0000-000009710000}"/>
    <cellStyle name="Porcentagem 6 3 2 2 3 2" xfId="28790" xr:uid="{00000000-0005-0000-0000-00000A710000}"/>
    <cellStyle name="Porcentagem 6 3 2 2 3 2 2" xfId="28791" xr:uid="{00000000-0005-0000-0000-00000B710000}"/>
    <cellStyle name="Porcentagem 6 3 2 2 3 2 3" xfId="28792" xr:uid="{00000000-0005-0000-0000-00000C710000}"/>
    <cellStyle name="Porcentagem 6 3 2 2 3 3" xfId="28793" xr:uid="{00000000-0005-0000-0000-00000D710000}"/>
    <cellStyle name="Porcentagem 6 3 2 2 3 4" xfId="28794" xr:uid="{00000000-0005-0000-0000-00000E710000}"/>
    <cellStyle name="Porcentagem 6 3 2 2 4" xfId="28795" xr:uid="{00000000-0005-0000-0000-00000F710000}"/>
    <cellStyle name="Porcentagem 6 3 2 2 4 2" xfId="28796" xr:uid="{00000000-0005-0000-0000-000010710000}"/>
    <cellStyle name="Porcentagem 6 3 2 2 4 2 2" xfId="28797" xr:uid="{00000000-0005-0000-0000-000011710000}"/>
    <cellStyle name="Porcentagem 6 3 2 2 4 2 3" xfId="28798" xr:uid="{00000000-0005-0000-0000-000012710000}"/>
    <cellStyle name="Porcentagem 6 3 2 2 4 3" xfId="28799" xr:uid="{00000000-0005-0000-0000-000013710000}"/>
    <cellStyle name="Porcentagem 6 3 2 2 4 4" xfId="28800" xr:uid="{00000000-0005-0000-0000-000014710000}"/>
    <cellStyle name="Porcentagem 6 3 2 2 5" xfId="28801" xr:uid="{00000000-0005-0000-0000-000015710000}"/>
    <cellStyle name="Porcentagem 6 3 2 2 5 2" xfId="28802" xr:uid="{00000000-0005-0000-0000-000016710000}"/>
    <cellStyle name="Porcentagem 6 3 2 2 5 3" xfId="28803" xr:uid="{00000000-0005-0000-0000-000017710000}"/>
    <cellStyle name="Porcentagem 6 3 2 2 6" xfId="28804" xr:uid="{00000000-0005-0000-0000-000018710000}"/>
    <cellStyle name="Porcentagem 6 3 2 2 7" xfId="28805" xr:uid="{00000000-0005-0000-0000-000019710000}"/>
    <cellStyle name="Porcentagem 6 3 2 3" xfId="28806" xr:uid="{00000000-0005-0000-0000-00001A710000}"/>
    <cellStyle name="Porcentagem 6 3 2 3 2" xfId="28807" xr:uid="{00000000-0005-0000-0000-00001B710000}"/>
    <cellStyle name="Porcentagem 6 3 2 3 2 2" xfId="28808" xr:uid="{00000000-0005-0000-0000-00001C710000}"/>
    <cellStyle name="Porcentagem 6 3 2 3 2 3" xfId="28809" xr:uid="{00000000-0005-0000-0000-00001D710000}"/>
    <cellStyle name="Porcentagem 6 3 2 3 3" xfId="28810" xr:uid="{00000000-0005-0000-0000-00001E710000}"/>
    <cellStyle name="Porcentagem 6 3 2 3 4" xfId="28811" xr:uid="{00000000-0005-0000-0000-00001F710000}"/>
    <cellStyle name="Porcentagem 6 3 2 4" xfId="28812" xr:uid="{00000000-0005-0000-0000-000020710000}"/>
    <cellStyle name="Porcentagem 6 3 2 4 2" xfId="28813" xr:uid="{00000000-0005-0000-0000-000021710000}"/>
    <cellStyle name="Porcentagem 6 3 2 4 2 2" xfId="28814" xr:uid="{00000000-0005-0000-0000-000022710000}"/>
    <cellStyle name="Porcentagem 6 3 2 4 2 3" xfId="28815" xr:uid="{00000000-0005-0000-0000-000023710000}"/>
    <cellStyle name="Porcentagem 6 3 2 4 3" xfId="28816" xr:uid="{00000000-0005-0000-0000-000024710000}"/>
    <cellStyle name="Porcentagem 6 3 2 4 4" xfId="28817" xr:uid="{00000000-0005-0000-0000-000025710000}"/>
    <cellStyle name="Porcentagem 6 3 2 5" xfId="28818" xr:uid="{00000000-0005-0000-0000-000026710000}"/>
    <cellStyle name="Porcentagem 6 3 2 5 2" xfId="28819" xr:uid="{00000000-0005-0000-0000-000027710000}"/>
    <cellStyle name="Porcentagem 6 3 2 5 2 2" xfId="28820" xr:uid="{00000000-0005-0000-0000-000028710000}"/>
    <cellStyle name="Porcentagem 6 3 2 5 2 3" xfId="28821" xr:uid="{00000000-0005-0000-0000-000029710000}"/>
    <cellStyle name="Porcentagem 6 3 2 5 3" xfId="28822" xr:uid="{00000000-0005-0000-0000-00002A710000}"/>
    <cellStyle name="Porcentagem 6 3 2 5 4" xfId="28823" xr:uid="{00000000-0005-0000-0000-00002B710000}"/>
    <cellStyle name="Porcentagem 6 3 2 6" xfId="28824" xr:uid="{00000000-0005-0000-0000-00002C710000}"/>
    <cellStyle name="Porcentagem 6 3 2 6 2" xfId="28825" xr:uid="{00000000-0005-0000-0000-00002D710000}"/>
    <cellStyle name="Porcentagem 6 3 2 6 3" xfId="28826" xr:uid="{00000000-0005-0000-0000-00002E710000}"/>
    <cellStyle name="Porcentagem 6 3 2 7" xfId="28827" xr:uid="{00000000-0005-0000-0000-00002F710000}"/>
    <cellStyle name="Porcentagem 6 3 2 8" xfId="28828" xr:uid="{00000000-0005-0000-0000-000030710000}"/>
    <cellStyle name="Porcentagem 6 3 2 9" xfId="28829" xr:uid="{00000000-0005-0000-0000-000031710000}"/>
    <cellStyle name="Porcentagem 6 3 3" xfId="28830" xr:uid="{00000000-0005-0000-0000-000032710000}"/>
    <cellStyle name="Porcentagem 6 3 3 2" xfId="28831" xr:uid="{00000000-0005-0000-0000-000033710000}"/>
    <cellStyle name="Porcentagem 6 3 3 2 2" xfId="28832" xr:uid="{00000000-0005-0000-0000-000034710000}"/>
    <cellStyle name="Porcentagem 6 3 3 2 2 2" xfId="28833" xr:uid="{00000000-0005-0000-0000-000035710000}"/>
    <cellStyle name="Porcentagem 6 3 3 2 2 3" xfId="28834" xr:uid="{00000000-0005-0000-0000-000036710000}"/>
    <cellStyle name="Porcentagem 6 3 3 2 3" xfId="28835" xr:uid="{00000000-0005-0000-0000-000037710000}"/>
    <cellStyle name="Porcentagem 6 3 3 2 4" xfId="28836" xr:uid="{00000000-0005-0000-0000-000038710000}"/>
    <cellStyle name="Porcentagem 6 3 3 3" xfId="28837" xr:uid="{00000000-0005-0000-0000-000039710000}"/>
    <cellStyle name="Porcentagem 6 3 3 3 2" xfId="28838" xr:uid="{00000000-0005-0000-0000-00003A710000}"/>
    <cellStyle name="Porcentagem 6 3 3 3 2 2" xfId="28839" xr:uid="{00000000-0005-0000-0000-00003B710000}"/>
    <cellStyle name="Porcentagem 6 3 3 3 2 3" xfId="28840" xr:uid="{00000000-0005-0000-0000-00003C710000}"/>
    <cellStyle name="Porcentagem 6 3 3 3 3" xfId="28841" xr:uid="{00000000-0005-0000-0000-00003D710000}"/>
    <cellStyle name="Porcentagem 6 3 3 3 4" xfId="28842" xr:uid="{00000000-0005-0000-0000-00003E710000}"/>
    <cellStyle name="Porcentagem 6 3 3 4" xfId="28843" xr:uid="{00000000-0005-0000-0000-00003F710000}"/>
    <cellStyle name="Porcentagem 6 3 3 4 2" xfId="28844" xr:uid="{00000000-0005-0000-0000-000040710000}"/>
    <cellStyle name="Porcentagem 6 3 3 4 2 2" xfId="28845" xr:uid="{00000000-0005-0000-0000-000041710000}"/>
    <cellStyle name="Porcentagem 6 3 3 4 2 3" xfId="28846" xr:uid="{00000000-0005-0000-0000-000042710000}"/>
    <cellStyle name="Porcentagem 6 3 3 4 3" xfId="28847" xr:uid="{00000000-0005-0000-0000-000043710000}"/>
    <cellStyle name="Porcentagem 6 3 3 4 4" xfId="28848" xr:uid="{00000000-0005-0000-0000-000044710000}"/>
    <cellStyle name="Porcentagem 6 3 3 5" xfId="28849" xr:uid="{00000000-0005-0000-0000-000045710000}"/>
    <cellStyle name="Porcentagem 6 3 3 5 2" xfId="28850" xr:uid="{00000000-0005-0000-0000-000046710000}"/>
    <cellStyle name="Porcentagem 6 3 3 5 3" xfId="28851" xr:uid="{00000000-0005-0000-0000-000047710000}"/>
    <cellStyle name="Porcentagem 6 3 3 6" xfId="28852" xr:uid="{00000000-0005-0000-0000-000048710000}"/>
    <cellStyle name="Porcentagem 6 3 3 7" xfId="28853" xr:uid="{00000000-0005-0000-0000-000049710000}"/>
    <cellStyle name="Porcentagem 6 3 3 8" xfId="28854" xr:uid="{00000000-0005-0000-0000-00004A710000}"/>
    <cellStyle name="Porcentagem 6 3 4" xfId="28855" xr:uid="{00000000-0005-0000-0000-00004B710000}"/>
    <cellStyle name="Porcentagem 6 3 4 2" xfId="28856" xr:uid="{00000000-0005-0000-0000-00004C710000}"/>
    <cellStyle name="Porcentagem 6 3 4 2 2" xfId="28857" xr:uid="{00000000-0005-0000-0000-00004D710000}"/>
    <cellStyle name="Porcentagem 6 3 4 2 3" xfId="28858" xr:uid="{00000000-0005-0000-0000-00004E710000}"/>
    <cellStyle name="Porcentagem 6 3 4 3" xfId="28859" xr:uid="{00000000-0005-0000-0000-00004F710000}"/>
    <cellStyle name="Porcentagem 6 3 4 4" xfId="28860" xr:uid="{00000000-0005-0000-0000-000050710000}"/>
    <cellStyle name="Porcentagem 6 3 5" xfId="28861" xr:uid="{00000000-0005-0000-0000-000051710000}"/>
    <cellStyle name="Porcentagem 6 3 5 2" xfId="28862" xr:uid="{00000000-0005-0000-0000-000052710000}"/>
    <cellStyle name="Porcentagem 6 3 5 2 2" xfId="28863" xr:uid="{00000000-0005-0000-0000-000053710000}"/>
    <cellStyle name="Porcentagem 6 3 5 2 3" xfId="28864" xr:uid="{00000000-0005-0000-0000-000054710000}"/>
    <cellStyle name="Porcentagem 6 3 5 3" xfId="28865" xr:uid="{00000000-0005-0000-0000-000055710000}"/>
    <cellStyle name="Porcentagem 6 3 5 4" xfId="28866" xr:uid="{00000000-0005-0000-0000-000056710000}"/>
    <cellStyle name="Porcentagem 6 3 6" xfId="28867" xr:uid="{00000000-0005-0000-0000-000057710000}"/>
    <cellStyle name="Porcentagem 6 3 6 2" xfId="28868" xr:uid="{00000000-0005-0000-0000-000058710000}"/>
    <cellStyle name="Porcentagem 6 3 6 2 2" xfId="28869" xr:uid="{00000000-0005-0000-0000-000059710000}"/>
    <cellStyle name="Porcentagem 6 3 6 2 3" xfId="28870" xr:uid="{00000000-0005-0000-0000-00005A710000}"/>
    <cellStyle name="Porcentagem 6 3 6 3" xfId="28871" xr:uid="{00000000-0005-0000-0000-00005B710000}"/>
    <cellStyle name="Porcentagem 6 3 6 4" xfId="28872" xr:uid="{00000000-0005-0000-0000-00005C710000}"/>
    <cellStyle name="Porcentagem 6 3 7" xfId="28873" xr:uid="{00000000-0005-0000-0000-00005D710000}"/>
    <cellStyle name="Porcentagem 6 3 7 2" xfId="28874" xr:uid="{00000000-0005-0000-0000-00005E710000}"/>
    <cellStyle name="Porcentagem 6 3 7 3" xfId="28875" xr:uid="{00000000-0005-0000-0000-00005F710000}"/>
    <cellStyle name="Porcentagem 6 3 8" xfId="28876" xr:uid="{00000000-0005-0000-0000-000060710000}"/>
    <cellStyle name="Porcentagem 6 3 9" xfId="28877" xr:uid="{00000000-0005-0000-0000-000061710000}"/>
    <cellStyle name="Porcentagem 6 4" xfId="28878" xr:uid="{00000000-0005-0000-0000-000062710000}"/>
    <cellStyle name="Porcentagem 6 4 10" xfId="28879" xr:uid="{00000000-0005-0000-0000-000063710000}"/>
    <cellStyle name="Porcentagem 6 4 2" xfId="28880" xr:uid="{00000000-0005-0000-0000-000064710000}"/>
    <cellStyle name="Porcentagem 6 4 2 2" xfId="28881" xr:uid="{00000000-0005-0000-0000-000065710000}"/>
    <cellStyle name="Porcentagem 6 4 2 2 2" xfId="28882" xr:uid="{00000000-0005-0000-0000-000066710000}"/>
    <cellStyle name="Porcentagem 6 4 2 2 2 2" xfId="28883" xr:uid="{00000000-0005-0000-0000-000067710000}"/>
    <cellStyle name="Porcentagem 6 4 2 2 2 2 2" xfId="28884" xr:uid="{00000000-0005-0000-0000-000068710000}"/>
    <cellStyle name="Porcentagem 6 4 2 2 2 2 3" xfId="28885" xr:uid="{00000000-0005-0000-0000-000069710000}"/>
    <cellStyle name="Porcentagem 6 4 2 2 2 3" xfId="28886" xr:uid="{00000000-0005-0000-0000-00006A710000}"/>
    <cellStyle name="Porcentagem 6 4 2 2 2 4" xfId="28887" xr:uid="{00000000-0005-0000-0000-00006B710000}"/>
    <cellStyle name="Porcentagem 6 4 2 2 3" xfId="28888" xr:uid="{00000000-0005-0000-0000-00006C710000}"/>
    <cellStyle name="Porcentagem 6 4 2 2 3 2" xfId="28889" xr:uid="{00000000-0005-0000-0000-00006D710000}"/>
    <cellStyle name="Porcentagem 6 4 2 2 3 2 2" xfId="28890" xr:uid="{00000000-0005-0000-0000-00006E710000}"/>
    <cellStyle name="Porcentagem 6 4 2 2 3 2 3" xfId="28891" xr:uid="{00000000-0005-0000-0000-00006F710000}"/>
    <cellStyle name="Porcentagem 6 4 2 2 3 3" xfId="28892" xr:uid="{00000000-0005-0000-0000-000070710000}"/>
    <cellStyle name="Porcentagem 6 4 2 2 3 4" xfId="28893" xr:uid="{00000000-0005-0000-0000-000071710000}"/>
    <cellStyle name="Porcentagem 6 4 2 2 4" xfId="28894" xr:uid="{00000000-0005-0000-0000-000072710000}"/>
    <cellStyle name="Porcentagem 6 4 2 2 4 2" xfId="28895" xr:uid="{00000000-0005-0000-0000-000073710000}"/>
    <cellStyle name="Porcentagem 6 4 2 2 4 2 2" xfId="28896" xr:uid="{00000000-0005-0000-0000-000074710000}"/>
    <cellStyle name="Porcentagem 6 4 2 2 4 2 3" xfId="28897" xr:uid="{00000000-0005-0000-0000-000075710000}"/>
    <cellStyle name="Porcentagem 6 4 2 2 4 3" xfId="28898" xr:uid="{00000000-0005-0000-0000-000076710000}"/>
    <cellStyle name="Porcentagem 6 4 2 2 4 4" xfId="28899" xr:uid="{00000000-0005-0000-0000-000077710000}"/>
    <cellStyle name="Porcentagem 6 4 2 2 5" xfId="28900" xr:uid="{00000000-0005-0000-0000-000078710000}"/>
    <cellStyle name="Porcentagem 6 4 2 2 5 2" xfId="28901" xr:uid="{00000000-0005-0000-0000-000079710000}"/>
    <cellStyle name="Porcentagem 6 4 2 2 5 3" xfId="28902" xr:uid="{00000000-0005-0000-0000-00007A710000}"/>
    <cellStyle name="Porcentagem 6 4 2 2 6" xfId="28903" xr:uid="{00000000-0005-0000-0000-00007B710000}"/>
    <cellStyle name="Porcentagem 6 4 2 2 7" xfId="28904" xr:uid="{00000000-0005-0000-0000-00007C710000}"/>
    <cellStyle name="Porcentagem 6 4 2 3" xfId="28905" xr:uid="{00000000-0005-0000-0000-00007D710000}"/>
    <cellStyle name="Porcentagem 6 4 2 3 2" xfId="28906" xr:uid="{00000000-0005-0000-0000-00007E710000}"/>
    <cellStyle name="Porcentagem 6 4 2 3 2 2" xfId="28907" xr:uid="{00000000-0005-0000-0000-00007F710000}"/>
    <cellStyle name="Porcentagem 6 4 2 3 2 3" xfId="28908" xr:uid="{00000000-0005-0000-0000-000080710000}"/>
    <cellStyle name="Porcentagem 6 4 2 3 3" xfId="28909" xr:uid="{00000000-0005-0000-0000-000081710000}"/>
    <cellStyle name="Porcentagem 6 4 2 3 4" xfId="28910" xr:uid="{00000000-0005-0000-0000-000082710000}"/>
    <cellStyle name="Porcentagem 6 4 2 4" xfId="28911" xr:uid="{00000000-0005-0000-0000-000083710000}"/>
    <cellStyle name="Porcentagem 6 4 2 4 2" xfId="28912" xr:uid="{00000000-0005-0000-0000-000084710000}"/>
    <cellStyle name="Porcentagem 6 4 2 4 2 2" xfId="28913" xr:uid="{00000000-0005-0000-0000-000085710000}"/>
    <cellStyle name="Porcentagem 6 4 2 4 2 3" xfId="28914" xr:uid="{00000000-0005-0000-0000-000086710000}"/>
    <cellStyle name="Porcentagem 6 4 2 4 3" xfId="28915" xr:uid="{00000000-0005-0000-0000-000087710000}"/>
    <cellStyle name="Porcentagem 6 4 2 4 4" xfId="28916" xr:uid="{00000000-0005-0000-0000-000088710000}"/>
    <cellStyle name="Porcentagem 6 4 2 5" xfId="28917" xr:uid="{00000000-0005-0000-0000-000089710000}"/>
    <cellStyle name="Porcentagem 6 4 2 5 2" xfId="28918" xr:uid="{00000000-0005-0000-0000-00008A710000}"/>
    <cellStyle name="Porcentagem 6 4 2 5 2 2" xfId="28919" xr:uid="{00000000-0005-0000-0000-00008B710000}"/>
    <cellStyle name="Porcentagem 6 4 2 5 2 3" xfId="28920" xr:uid="{00000000-0005-0000-0000-00008C710000}"/>
    <cellStyle name="Porcentagem 6 4 2 5 3" xfId="28921" xr:uid="{00000000-0005-0000-0000-00008D710000}"/>
    <cellStyle name="Porcentagem 6 4 2 5 4" xfId="28922" xr:uid="{00000000-0005-0000-0000-00008E710000}"/>
    <cellStyle name="Porcentagem 6 4 2 6" xfId="28923" xr:uid="{00000000-0005-0000-0000-00008F710000}"/>
    <cellStyle name="Porcentagem 6 4 2 6 2" xfId="28924" xr:uid="{00000000-0005-0000-0000-000090710000}"/>
    <cellStyle name="Porcentagem 6 4 2 6 3" xfId="28925" xr:uid="{00000000-0005-0000-0000-000091710000}"/>
    <cellStyle name="Porcentagem 6 4 2 7" xfId="28926" xr:uid="{00000000-0005-0000-0000-000092710000}"/>
    <cellStyle name="Porcentagem 6 4 2 8" xfId="28927" xr:uid="{00000000-0005-0000-0000-000093710000}"/>
    <cellStyle name="Porcentagem 6 4 2 9" xfId="28928" xr:uid="{00000000-0005-0000-0000-000094710000}"/>
    <cellStyle name="Porcentagem 6 4 3" xfId="28929" xr:uid="{00000000-0005-0000-0000-000095710000}"/>
    <cellStyle name="Porcentagem 6 4 3 2" xfId="28930" xr:uid="{00000000-0005-0000-0000-000096710000}"/>
    <cellStyle name="Porcentagem 6 4 3 2 2" xfId="28931" xr:uid="{00000000-0005-0000-0000-000097710000}"/>
    <cellStyle name="Porcentagem 6 4 3 2 2 2" xfId="28932" xr:uid="{00000000-0005-0000-0000-000098710000}"/>
    <cellStyle name="Porcentagem 6 4 3 2 2 3" xfId="28933" xr:uid="{00000000-0005-0000-0000-000099710000}"/>
    <cellStyle name="Porcentagem 6 4 3 2 3" xfId="28934" xr:uid="{00000000-0005-0000-0000-00009A710000}"/>
    <cellStyle name="Porcentagem 6 4 3 2 4" xfId="28935" xr:uid="{00000000-0005-0000-0000-00009B710000}"/>
    <cellStyle name="Porcentagem 6 4 3 3" xfId="28936" xr:uid="{00000000-0005-0000-0000-00009C710000}"/>
    <cellStyle name="Porcentagem 6 4 3 3 2" xfId="28937" xr:uid="{00000000-0005-0000-0000-00009D710000}"/>
    <cellStyle name="Porcentagem 6 4 3 3 2 2" xfId="28938" xr:uid="{00000000-0005-0000-0000-00009E710000}"/>
    <cellStyle name="Porcentagem 6 4 3 3 2 3" xfId="28939" xr:uid="{00000000-0005-0000-0000-00009F710000}"/>
    <cellStyle name="Porcentagem 6 4 3 3 3" xfId="28940" xr:uid="{00000000-0005-0000-0000-0000A0710000}"/>
    <cellStyle name="Porcentagem 6 4 3 3 4" xfId="28941" xr:uid="{00000000-0005-0000-0000-0000A1710000}"/>
    <cellStyle name="Porcentagem 6 4 3 4" xfId="28942" xr:uid="{00000000-0005-0000-0000-0000A2710000}"/>
    <cellStyle name="Porcentagem 6 4 3 4 2" xfId="28943" xr:uid="{00000000-0005-0000-0000-0000A3710000}"/>
    <cellStyle name="Porcentagem 6 4 3 4 2 2" xfId="28944" xr:uid="{00000000-0005-0000-0000-0000A4710000}"/>
    <cellStyle name="Porcentagem 6 4 3 4 2 3" xfId="28945" xr:uid="{00000000-0005-0000-0000-0000A5710000}"/>
    <cellStyle name="Porcentagem 6 4 3 4 3" xfId="28946" xr:uid="{00000000-0005-0000-0000-0000A6710000}"/>
    <cellStyle name="Porcentagem 6 4 3 4 4" xfId="28947" xr:uid="{00000000-0005-0000-0000-0000A7710000}"/>
    <cellStyle name="Porcentagem 6 4 3 5" xfId="28948" xr:uid="{00000000-0005-0000-0000-0000A8710000}"/>
    <cellStyle name="Porcentagem 6 4 3 5 2" xfId="28949" xr:uid="{00000000-0005-0000-0000-0000A9710000}"/>
    <cellStyle name="Porcentagem 6 4 3 5 3" xfId="28950" xr:uid="{00000000-0005-0000-0000-0000AA710000}"/>
    <cellStyle name="Porcentagem 6 4 3 6" xfId="28951" xr:uid="{00000000-0005-0000-0000-0000AB710000}"/>
    <cellStyle name="Porcentagem 6 4 3 7" xfId="28952" xr:uid="{00000000-0005-0000-0000-0000AC710000}"/>
    <cellStyle name="Porcentagem 6 4 4" xfId="28953" xr:uid="{00000000-0005-0000-0000-0000AD710000}"/>
    <cellStyle name="Porcentagem 6 4 4 2" xfId="28954" xr:uid="{00000000-0005-0000-0000-0000AE710000}"/>
    <cellStyle name="Porcentagem 6 4 4 2 2" xfId="28955" xr:uid="{00000000-0005-0000-0000-0000AF710000}"/>
    <cellStyle name="Porcentagem 6 4 4 2 3" xfId="28956" xr:uid="{00000000-0005-0000-0000-0000B0710000}"/>
    <cellStyle name="Porcentagem 6 4 4 3" xfId="28957" xr:uid="{00000000-0005-0000-0000-0000B1710000}"/>
    <cellStyle name="Porcentagem 6 4 4 4" xfId="28958" xr:uid="{00000000-0005-0000-0000-0000B2710000}"/>
    <cellStyle name="Porcentagem 6 4 5" xfId="28959" xr:uid="{00000000-0005-0000-0000-0000B3710000}"/>
    <cellStyle name="Porcentagem 6 4 5 2" xfId="28960" xr:uid="{00000000-0005-0000-0000-0000B4710000}"/>
    <cellStyle name="Porcentagem 6 4 5 2 2" xfId="28961" xr:uid="{00000000-0005-0000-0000-0000B5710000}"/>
    <cellStyle name="Porcentagem 6 4 5 2 3" xfId="28962" xr:uid="{00000000-0005-0000-0000-0000B6710000}"/>
    <cellStyle name="Porcentagem 6 4 5 3" xfId="28963" xr:uid="{00000000-0005-0000-0000-0000B7710000}"/>
    <cellStyle name="Porcentagem 6 4 5 4" xfId="28964" xr:uid="{00000000-0005-0000-0000-0000B8710000}"/>
    <cellStyle name="Porcentagem 6 4 6" xfId="28965" xr:uid="{00000000-0005-0000-0000-0000B9710000}"/>
    <cellStyle name="Porcentagem 6 4 6 2" xfId="28966" xr:uid="{00000000-0005-0000-0000-0000BA710000}"/>
    <cellStyle name="Porcentagem 6 4 6 2 2" xfId="28967" xr:uid="{00000000-0005-0000-0000-0000BB710000}"/>
    <cellStyle name="Porcentagem 6 4 6 2 3" xfId="28968" xr:uid="{00000000-0005-0000-0000-0000BC710000}"/>
    <cellStyle name="Porcentagem 6 4 6 3" xfId="28969" xr:uid="{00000000-0005-0000-0000-0000BD710000}"/>
    <cellStyle name="Porcentagem 6 4 6 4" xfId="28970" xr:uid="{00000000-0005-0000-0000-0000BE710000}"/>
    <cellStyle name="Porcentagem 6 4 7" xfId="28971" xr:uid="{00000000-0005-0000-0000-0000BF710000}"/>
    <cellStyle name="Porcentagem 6 4 7 2" xfId="28972" xr:uid="{00000000-0005-0000-0000-0000C0710000}"/>
    <cellStyle name="Porcentagem 6 4 7 3" xfId="28973" xr:uid="{00000000-0005-0000-0000-0000C1710000}"/>
    <cellStyle name="Porcentagem 6 4 8" xfId="28974" xr:uid="{00000000-0005-0000-0000-0000C2710000}"/>
    <cellStyle name="Porcentagem 6 4 9" xfId="28975" xr:uid="{00000000-0005-0000-0000-0000C3710000}"/>
    <cellStyle name="Porcentagem 6 5" xfId="28976" xr:uid="{00000000-0005-0000-0000-0000C4710000}"/>
    <cellStyle name="Porcentagem 7" xfId="28977" xr:uid="{00000000-0005-0000-0000-0000C5710000}"/>
    <cellStyle name="Porcentagem 7 2" xfId="28978" xr:uid="{00000000-0005-0000-0000-0000C6710000}"/>
    <cellStyle name="Porcentagem 7 3" xfId="28979" xr:uid="{00000000-0005-0000-0000-0000C7710000}"/>
    <cellStyle name="Porcentagem 7 3 2" xfId="28980" xr:uid="{00000000-0005-0000-0000-0000C8710000}"/>
    <cellStyle name="Porcentagem 7 3 2 2" xfId="28981" xr:uid="{00000000-0005-0000-0000-0000C9710000}"/>
    <cellStyle name="Porcentagem 7 3 2 2 2" xfId="28982" xr:uid="{00000000-0005-0000-0000-0000CA710000}"/>
    <cellStyle name="Porcentagem 7 3 2 2 2 2" xfId="28983" xr:uid="{00000000-0005-0000-0000-0000CB710000}"/>
    <cellStyle name="Porcentagem 7 3 2 2 2 3" xfId="28984" xr:uid="{00000000-0005-0000-0000-0000CC710000}"/>
    <cellStyle name="Porcentagem 7 3 2 2 3" xfId="28985" xr:uid="{00000000-0005-0000-0000-0000CD710000}"/>
    <cellStyle name="Porcentagem 7 3 2 2 4" xfId="28986" xr:uid="{00000000-0005-0000-0000-0000CE710000}"/>
    <cellStyle name="Porcentagem 7 3 2 3" xfId="28987" xr:uid="{00000000-0005-0000-0000-0000CF710000}"/>
    <cellStyle name="Porcentagem 7 3 2 3 2" xfId="28988" xr:uid="{00000000-0005-0000-0000-0000D0710000}"/>
    <cellStyle name="Porcentagem 7 3 2 3 2 2" xfId="28989" xr:uid="{00000000-0005-0000-0000-0000D1710000}"/>
    <cellStyle name="Porcentagem 7 3 2 3 2 3" xfId="28990" xr:uid="{00000000-0005-0000-0000-0000D2710000}"/>
    <cellStyle name="Porcentagem 7 3 2 3 3" xfId="28991" xr:uid="{00000000-0005-0000-0000-0000D3710000}"/>
    <cellStyle name="Porcentagem 7 3 2 3 4" xfId="28992" xr:uid="{00000000-0005-0000-0000-0000D4710000}"/>
    <cellStyle name="Porcentagem 7 3 2 4" xfId="28993" xr:uid="{00000000-0005-0000-0000-0000D5710000}"/>
    <cellStyle name="Porcentagem 7 3 2 4 2" xfId="28994" xr:uid="{00000000-0005-0000-0000-0000D6710000}"/>
    <cellStyle name="Porcentagem 7 3 2 4 2 2" xfId="28995" xr:uid="{00000000-0005-0000-0000-0000D7710000}"/>
    <cellStyle name="Porcentagem 7 3 2 4 2 3" xfId="28996" xr:uid="{00000000-0005-0000-0000-0000D8710000}"/>
    <cellStyle name="Porcentagem 7 3 2 4 3" xfId="28997" xr:uid="{00000000-0005-0000-0000-0000D9710000}"/>
    <cellStyle name="Porcentagem 7 3 2 4 4" xfId="28998" xr:uid="{00000000-0005-0000-0000-0000DA710000}"/>
    <cellStyle name="Porcentagem 7 3 2 5" xfId="28999" xr:uid="{00000000-0005-0000-0000-0000DB710000}"/>
    <cellStyle name="Porcentagem 7 3 2 5 2" xfId="29000" xr:uid="{00000000-0005-0000-0000-0000DC710000}"/>
    <cellStyle name="Porcentagem 7 3 2 5 3" xfId="29001" xr:uid="{00000000-0005-0000-0000-0000DD710000}"/>
    <cellStyle name="Porcentagem 7 3 2 6" xfId="29002" xr:uid="{00000000-0005-0000-0000-0000DE710000}"/>
    <cellStyle name="Porcentagem 7 3 2 7" xfId="29003" xr:uid="{00000000-0005-0000-0000-0000DF710000}"/>
    <cellStyle name="Porcentagem 7 3 2 8" xfId="29004" xr:uid="{00000000-0005-0000-0000-0000E0710000}"/>
    <cellStyle name="Porcentagem 7 4" xfId="29005" xr:uid="{00000000-0005-0000-0000-0000E1710000}"/>
    <cellStyle name="Porcentagem 7 4 10" xfId="29006" xr:uid="{00000000-0005-0000-0000-0000E2710000}"/>
    <cellStyle name="Porcentagem 7 4 2" xfId="29007" xr:uid="{00000000-0005-0000-0000-0000E3710000}"/>
    <cellStyle name="Porcentagem 7 4 2 2" xfId="29008" xr:uid="{00000000-0005-0000-0000-0000E4710000}"/>
    <cellStyle name="Porcentagem 7 4 2 2 2" xfId="29009" xr:uid="{00000000-0005-0000-0000-0000E5710000}"/>
    <cellStyle name="Porcentagem 7 4 2 2 2 2" xfId="29010" xr:uid="{00000000-0005-0000-0000-0000E6710000}"/>
    <cellStyle name="Porcentagem 7 4 2 2 2 2 2" xfId="29011" xr:uid="{00000000-0005-0000-0000-0000E7710000}"/>
    <cellStyle name="Porcentagem 7 4 2 2 2 2 3" xfId="29012" xr:uid="{00000000-0005-0000-0000-0000E8710000}"/>
    <cellStyle name="Porcentagem 7 4 2 2 2 3" xfId="29013" xr:uid="{00000000-0005-0000-0000-0000E9710000}"/>
    <cellStyle name="Porcentagem 7 4 2 2 2 4" xfId="29014" xr:uid="{00000000-0005-0000-0000-0000EA710000}"/>
    <cellStyle name="Porcentagem 7 4 2 2 3" xfId="29015" xr:uid="{00000000-0005-0000-0000-0000EB710000}"/>
    <cellStyle name="Porcentagem 7 4 2 2 3 2" xfId="29016" xr:uid="{00000000-0005-0000-0000-0000EC710000}"/>
    <cellStyle name="Porcentagem 7 4 2 2 3 2 2" xfId="29017" xr:uid="{00000000-0005-0000-0000-0000ED710000}"/>
    <cellStyle name="Porcentagem 7 4 2 2 3 2 3" xfId="29018" xr:uid="{00000000-0005-0000-0000-0000EE710000}"/>
    <cellStyle name="Porcentagem 7 4 2 2 3 3" xfId="29019" xr:uid="{00000000-0005-0000-0000-0000EF710000}"/>
    <cellStyle name="Porcentagem 7 4 2 2 3 4" xfId="29020" xr:uid="{00000000-0005-0000-0000-0000F0710000}"/>
    <cellStyle name="Porcentagem 7 4 2 2 4" xfId="29021" xr:uid="{00000000-0005-0000-0000-0000F1710000}"/>
    <cellStyle name="Porcentagem 7 4 2 2 4 2" xfId="29022" xr:uid="{00000000-0005-0000-0000-0000F2710000}"/>
    <cellStyle name="Porcentagem 7 4 2 2 4 2 2" xfId="29023" xr:uid="{00000000-0005-0000-0000-0000F3710000}"/>
    <cellStyle name="Porcentagem 7 4 2 2 4 2 3" xfId="29024" xr:uid="{00000000-0005-0000-0000-0000F4710000}"/>
    <cellStyle name="Porcentagem 7 4 2 2 4 3" xfId="29025" xr:uid="{00000000-0005-0000-0000-0000F5710000}"/>
    <cellStyle name="Porcentagem 7 4 2 2 4 4" xfId="29026" xr:uid="{00000000-0005-0000-0000-0000F6710000}"/>
    <cellStyle name="Porcentagem 7 4 2 2 5" xfId="29027" xr:uid="{00000000-0005-0000-0000-0000F7710000}"/>
    <cellStyle name="Porcentagem 7 4 2 2 5 2" xfId="29028" xr:uid="{00000000-0005-0000-0000-0000F8710000}"/>
    <cellStyle name="Porcentagem 7 4 2 2 5 3" xfId="29029" xr:uid="{00000000-0005-0000-0000-0000F9710000}"/>
    <cellStyle name="Porcentagem 7 4 2 2 6" xfId="29030" xr:uid="{00000000-0005-0000-0000-0000FA710000}"/>
    <cellStyle name="Porcentagem 7 4 2 2 7" xfId="29031" xr:uid="{00000000-0005-0000-0000-0000FB710000}"/>
    <cellStyle name="Porcentagem 7 4 2 3" xfId="29032" xr:uid="{00000000-0005-0000-0000-0000FC710000}"/>
    <cellStyle name="Porcentagem 7 4 2 3 2" xfId="29033" xr:uid="{00000000-0005-0000-0000-0000FD710000}"/>
    <cellStyle name="Porcentagem 7 4 2 3 2 2" xfId="29034" xr:uid="{00000000-0005-0000-0000-0000FE710000}"/>
    <cellStyle name="Porcentagem 7 4 2 3 2 3" xfId="29035" xr:uid="{00000000-0005-0000-0000-0000FF710000}"/>
    <cellStyle name="Porcentagem 7 4 2 3 3" xfId="29036" xr:uid="{00000000-0005-0000-0000-000000720000}"/>
    <cellStyle name="Porcentagem 7 4 2 3 4" xfId="29037" xr:uid="{00000000-0005-0000-0000-000001720000}"/>
    <cellStyle name="Porcentagem 7 4 2 4" xfId="29038" xr:uid="{00000000-0005-0000-0000-000002720000}"/>
    <cellStyle name="Porcentagem 7 4 2 4 2" xfId="29039" xr:uid="{00000000-0005-0000-0000-000003720000}"/>
    <cellStyle name="Porcentagem 7 4 2 4 2 2" xfId="29040" xr:uid="{00000000-0005-0000-0000-000004720000}"/>
    <cellStyle name="Porcentagem 7 4 2 4 2 3" xfId="29041" xr:uid="{00000000-0005-0000-0000-000005720000}"/>
    <cellStyle name="Porcentagem 7 4 2 4 3" xfId="29042" xr:uid="{00000000-0005-0000-0000-000006720000}"/>
    <cellStyle name="Porcentagem 7 4 2 4 4" xfId="29043" xr:uid="{00000000-0005-0000-0000-000007720000}"/>
    <cellStyle name="Porcentagem 7 4 2 5" xfId="29044" xr:uid="{00000000-0005-0000-0000-000008720000}"/>
    <cellStyle name="Porcentagem 7 4 2 5 2" xfId="29045" xr:uid="{00000000-0005-0000-0000-000009720000}"/>
    <cellStyle name="Porcentagem 7 4 2 5 2 2" xfId="29046" xr:uid="{00000000-0005-0000-0000-00000A720000}"/>
    <cellStyle name="Porcentagem 7 4 2 5 2 3" xfId="29047" xr:uid="{00000000-0005-0000-0000-00000B720000}"/>
    <cellStyle name="Porcentagem 7 4 2 5 3" xfId="29048" xr:uid="{00000000-0005-0000-0000-00000C720000}"/>
    <cellStyle name="Porcentagem 7 4 2 5 4" xfId="29049" xr:uid="{00000000-0005-0000-0000-00000D720000}"/>
    <cellStyle name="Porcentagem 7 4 2 6" xfId="29050" xr:uid="{00000000-0005-0000-0000-00000E720000}"/>
    <cellStyle name="Porcentagem 7 4 2 6 2" xfId="29051" xr:uid="{00000000-0005-0000-0000-00000F720000}"/>
    <cellStyle name="Porcentagem 7 4 2 6 3" xfId="29052" xr:uid="{00000000-0005-0000-0000-000010720000}"/>
    <cellStyle name="Porcentagem 7 4 2 7" xfId="29053" xr:uid="{00000000-0005-0000-0000-000011720000}"/>
    <cellStyle name="Porcentagem 7 4 2 8" xfId="29054" xr:uid="{00000000-0005-0000-0000-000012720000}"/>
    <cellStyle name="Porcentagem 7 4 2 9" xfId="29055" xr:uid="{00000000-0005-0000-0000-000013720000}"/>
    <cellStyle name="Porcentagem 7 4 3" xfId="29056" xr:uid="{00000000-0005-0000-0000-000014720000}"/>
    <cellStyle name="Porcentagem 7 4 3 2" xfId="29057" xr:uid="{00000000-0005-0000-0000-000015720000}"/>
    <cellStyle name="Porcentagem 7 4 3 2 2" xfId="29058" xr:uid="{00000000-0005-0000-0000-000016720000}"/>
    <cellStyle name="Porcentagem 7 4 3 2 2 2" xfId="29059" xr:uid="{00000000-0005-0000-0000-000017720000}"/>
    <cellStyle name="Porcentagem 7 4 3 2 2 3" xfId="29060" xr:uid="{00000000-0005-0000-0000-000018720000}"/>
    <cellStyle name="Porcentagem 7 4 3 2 3" xfId="29061" xr:uid="{00000000-0005-0000-0000-000019720000}"/>
    <cellStyle name="Porcentagem 7 4 3 2 4" xfId="29062" xr:uid="{00000000-0005-0000-0000-00001A720000}"/>
    <cellStyle name="Porcentagem 7 4 3 3" xfId="29063" xr:uid="{00000000-0005-0000-0000-00001B720000}"/>
    <cellStyle name="Porcentagem 7 4 3 3 2" xfId="29064" xr:uid="{00000000-0005-0000-0000-00001C720000}"/>
    <cellStyle name="Porcentagem 7 4 3 3 2 2" xfId="29065" xr:uid="{00000000-0005-0000-0000-00001D720000}"/>
    <cellStyle name="Porcentagem 7 4 3 3 2 3" xfId="29066" xr:uid="{00000000-0005-0000-0000-00001E720000}"/>
    <cellStyle name="Porcentagem 7 4 3 3 3" xfId="29067" xr:uid="{00000000-0005-0000-0000-00001F720000}"/>
    <cellStyle name="Porcentagem 7 4 3 3 4" xfId="29068" xr:uid="{00000000-0005-0000-0000-000020720000}"/>
    <cellStyle name="Porcentagem 7 4 3 4" xfId="29069" xr:uid="{00000000-0005-0000-0000-000021720000}"/>
    <cellStyle name="Porcentagem 7 4 3 4 2" xfId="29070" xr:uid="{00000000-0005-0000-0000-000022720000}"/>
    <cellStyle name="Porcentagem 7 4 3 4 2 2" xfId="29071" xr:uid="{00000000-0005-0000-0000-000023720000}"/>
    <cellStyle name="Porcentagem 7 4 3 4 2 3" xfId="29072" xr:uid="{00000000-0005-0000-0000-000024720000}"/>
    <cellStyle name="Porcentagem 7 4 3 4 3" xfId="29073" xr:uid="{00000000-0005-0000-0000-000025720000}"/>
    <cellStyle name="Porcentagem 7 4 3 4 4" xfId="29074" xr:uid="{00000000-0005-0000-0000-000026720000}"/>
    <cellStyle name="Porcentagem 7 4 3 5" xfId="29075" xr:uid="{00000000-0005-0000-0000-000027720000}"/>
    <cellStyle name="Porcentagem 7 4 3 5 2" xfId="29076" xr:uid="{00000000-0005-0000-0000-000028720000}"/>
    <cellStyle name="Porcentagem 7 4 3 5 3" xfId="29077" xr:uid="{00000000-0005-0000-0000-000029720000}"/>
    <cellStyle name="Porcentagem 7 4 3 6" xfId="29078" xr:uid="{00000000-0005-0000-0000-00002A720000}"/>
    <cellStyle name="Porcentagem 7 4 3 7" xfId="29079" xr:uid="{00000000-0005-0000-0000-00002B720000}"/>
    <cellStyle name="Porcentagem 7 4 4" xfId="29080" xr:uid="{00000000-0005-0000-0000-00002C720000}"/>
    <cellStyle name="Porcentagem 7 4 4 2" xfId="29081" xr:uid="{00000000-0005-0000-0000-00002D720000}"/>
    <cellStyle name="Porcentagem 7 4 4 2 2" xfId="29082" xr:uid="{00000000-0005-0000-0000-00002E720000}"/>
    <cellStyle name="Porcentagem 7 4 4 2 3" xfId="29083" xr:uid="{00000000-0005-0000-0000-00002F720000}"/>
    <cellStyle name="Porcentagem 7 4 4 3" xfId="29084" xr:uid="{00000000-0005-0000-0000-000030720000}"/>
    <cellStyle name="Porcentagem 7 4 4 4" xfId="29085" xr:uid="{00000000-0005-0000-0000-000031720000}"/>
    <cellStyle name="Porcentagem 7 4 5" xfId="29086" xr:uid="{00000000-0005-0000-0000-000032720000}"/>
    <cellStyle name="Porcentagem 7 4 5 2" xfId="29087" xr:uid="{00000000-0005-0000-0000-000033720000}"/>
    <cellStyle name="Porcentagem 7 4 5 2 2" xfId="29088" xr:uid="{00000000-0005-0000-0000-000034720000}"/>
    <cellStyle name="Porcentagem 7 4 5 2 3" xfId="29089" xr:uid="{00000000-0005-0000-0000-000035720000}"/>
    <cellStyle name="Porcentagem 7 4 5 3" xfId="29090" xr:uid="{00000000-0005-0000-0000-000036720000}"/>
    <cellStyle name="Porcentagem 7 4 5 4" xfId="29091" xr:uid="{00000000-0005-0000-0000-000037720000}"/>
    <cellStyle name="Porcentagem 7 4 6" xfId="29092" xr:uid="{00000000-0005-0000-0000-000038720000}"/>
    <cellStyle name="Porcentagem 7 4 6 2" xfId="29093" xr:uid="{00000000-0005-0000-0000-000039720000}"/>
    <cellStyle name="Porcentagem 7 4 6 2 2" xfId="29094" xr:uid="{00000000-0005-0000-0000-00003A720000}"/>
    <cellStyle name="Porcentagem 7 4 6 2 3" xfId="29095" xr:uid="{00000000-0005-0000-0000-00003B720000}"/>
    <cellStyle name="Porcentagem 7 4 6 3" xfId="29096" xr:uid="{00000000-0005-0000-0000-00003C720000}"/>
    <cellStyle name="Porcentagem 7 4 6 4" xfId="29097" xr:uid="{00000000-0005-0000-0000-00003D720000}"/>
    <cellStyle name="Porcentagem 7 4 7" xfId="29098" xr:uid="{00000000-0005-0000-0000-00003E720000}"/>
    <cellStyle name="Porcentagem 7 4 7 2" xfId="29099" xr:uid="{00000000-0005-0000-0000-00003F720000}"/>
    <cellStyle name="Porcentagem 7 4 7 3" xfId="29100" xr:uid="{00000000-0005-0000-0000-000040720000}"/>
    <cellStyle name="Porcentagem 7 4 8" xfId="29101" xr:uid="{00000000-0005-0000-0000-000041720000}"/>
    <cellStyle name="Porcentagem 7 4 9" xfId="29102" xr:uid="{00000000-0005-0000-0000-000042720000}"/>
    <cellStyle name="Porcentagem 7 5" xfId="29103" xr:uid="{00000000-0005-0000-0000-000043720000}"/>
    <cellStyle name="Porcentagem 7 5 10" xfId="29104" xr:uid="{00000000-0005-0000-0000-000044720000}"/>
    <cellStyle name="Porcentagem 7 5 2" xfId="29105" xr:uid="{00000000-0005-0000-0000-000045720000}"/>
    <cellStyle name="Porcentagem 7 5 2 2" xfId="29106" xr:uid="{00000000-0005-0000-0000-000046720000}"/>
    <cellStyle name="Porcentagem 7 5 2 2 2" xfId="29107" xr:uid="{00000000-0005-0000-0000-000047720000}"/>
    <cellStyle name="Porcentagem 7 5 2 2 2 2" xfId="29108" xr:uid="{00000000-0005-0000-0000-000048720000}"/>
    <cellStyle name="Porcentagem 7 5 2 2 2 2 2" xfId="29109" xr:uid="{00000000-0005-0000-0000-000049720000}"/>
    <cellStyle name="Porcentagem 7 5 2 2 2 2 3" xfId="29110" xr:uid="{00000000-0005-0000-0000-00004A720000}"/>
    <cellStyle name="Porcentagem 7 5 2 2 2 3" xfId="29111" xr:uid="{00000000-0005-0000-0000-00004B720000}"/>
    <cellStyle name="Porcentagem 7 5 2 2 2 4" xfId="29112" xr:uid="{00000000-0005-0000-0000-00004C720000}"/>
    <cellStyle name="Porcentagem 7 5 2 2 3" xfId="29113" xr:uid="{00000000-0005-0000-0000-00004D720000}"/>
    <cellStyle name="Porcentagem 7 5 2 2 3 2" xfId="29114" xr:uid="{00000000-0005-0000-0000-00004E720000}"/>
    <cellStyle name="Porcentagem 7 5 2 2 3 2 2" xfId="29115" xr:uid="{00000000-0005-0000-0000-00004F720000}"/>
    <cellStyle name="Porcentagem 7 5 2 2 3 2 3" xfId="29116" xr:uid="{00000000-0005-0000-0000-000050720000}"/>
    <cellStyle name="Porcentagem 7 5 2 2 3 3" xfId="29117" xr:uid="{00000000-0005-0000-0000-000051720000}"/>
    <cellStyle name="Porcentagem 7 5 2 2 3 4" xfId="29118" xr:uid="{00000000-0005-0000-0000-000052720000}"/>
    <cellStyle name="Porcentagem 7 5 2 2 4" xfId="29119" xr:uid="{00000000-0005-0000-0000-000053720000}"/>
    <cellStyle name="Porcentagem 7 5 2 2 4 2" xfId="29120" xr:uid="{00000000-0005-0000-0000-000054720000}"/>
    <cellStyle name="Porcentagem 7 5 2 2 4 2 2" xfId="29121" xr:uid="{00000000-0005-0000-0000-000055720000}"/>
    <cellStyle name="Porcentagem 7 5 2 2 4 2 3" xfId="29122" xr:uid="{00000000-0005-0000-0000-000056720000}"/>
    <cellStyle name="Porcentagem 7 5 2 2 4 3" xfId="29123" xr:uid="{00000000-0005-0000-0000-000057720000}"/>
    <cellStyle name="Porcentagem 7 5 2 2 4 4" xfId="29124" xr:uid="{00000000-0005-0000-0000-000058720000}"/>
    <cellStyle name="Porcentagem 7 5 2 2 5" xfId="29125" xr:uid="{00000000-0005-0000-0000-000059720000}"/>
    <cellStyle name="Porcentagem 7 5 2 2 5 2" xfId="29126" xr:uid="{00000000-0005-0000-0000-00005A720000}"/>
    <cellStyle name="Porcentagem 7 5 2 2 5 3" xfId="29127" xr:uid="{00000000-0005-0000-0000-00005B720000}"/>
    <cellStyle name="Porcentagem 7 5 2 2 6" xfId="29128" xr:uid="{00000000-0005-0000-0000-00005C720000}"/>
    <cellStyle name="Porcentagem 7 5 2 2 7" xfId="29129" xr:uid="{00000000-0005-0000-0000-00005D720000}"/>
    <cellStyle name="Porcentagem 7 5 2 3" xfId="29130" xr:uid="{00000000-0005-0000-0000-00005E720000}"/>
    <cellStyle name="Porcentagem 7 5 2 3 2" xfId="29131" xr:uid="{00000000-0005-0000-0000-00005F720000}"/>
    <cellStyle name="Porcentagem 7 5 2 3 2 2" xfId="29132" xr:uid="{00000000-0005-0000-0000-000060720000}"/>
    <cellStyle name="Porcentagem 7 5 2 3 2 3" xfId="29133" xr:uid="{00000000-0005-0000-0000-000061720000}"/>
    <cellStyle name="Porcentagem 7 5 2 3 3" xfId="29134" xr:uid="{00000000-0005-0000-0000-000062720000}"/>
    <cellStyle name="Porcentagem 7 5 2 3 4" xfId="29135" xr:uid="{00000000-0005-0000-0000-000063720000}"/>
    <cellStyle name="Porcentagem 7 5 2 4" xfId="29136" xr:uid="{00000000-0005-0000-0000-000064720000}"/>
    <cellStyle name="Porcentagem 7 5 2 4 2" xfId="29137" xr:uid="{00000000-0005-0000-0000-000065720000}"/>
    <cellStyle name="Porcentagem 7 5 2 4 2 2" xfId="29138" xr:uid="{00000000-0005-0000-0000-000066720000}"/>
    <cellStyle name="Porcentagem 7 5 2 4 2 3" xfId="29139" xr:uid="{00000000-0005-0000-0000-000067720000}"/>
    <cellStyle name="Porcentagem 7 5 2 4 3" xfId="29140" xr:uid="{00000000-0005-0000-0000-000068720000}"/>
    <cellStyle name="Porcentagem 7 5 2 4 4" xfId="29141" xr:uid="{00000000-0005-0000-0000-000069720000}"/>
    <cellStyle name="Porcentagem 7 5 2 5" xfId="29142" xr:uid="{00000000-0005-0000-0000-00006A720000}"/>
    <cellStyle name="Porcentagem 7 5 2 5 2" xfId="29143" xr:uid="{00000000-0005-0000-0000-00006B720000}"/>
    <cellStyle name="Porcentagem 7 5 2 5 2 2" xfId="29144" xr:uid="{00000000-0005-0000-0000-00006C720000}"/>
    <cellStyle name="Porcentagem 7 5 2 5 2 3" xfId="29145" xr:uid="{00000000-0005-0000-0000-00006D720000}"/>
    <cellStyle name="Porcentagem 7 5 2 5 3" xfId="29146" xr:uid="{00000000-0005-0000-0000-00006E720000}"/>
    <cellStyle name="Porcentagem 7 5 2 5 4" xfId="29147" xr:uid="{00000000-0005-0000-0000-00006F720000}"/>
    <cellStyle name="Porcentagem 7 5 2 6" xfId="29148" xr:uid="{00000000-0005-0000-0000-000070720000}"/>
    <cellStyle name="Porcentagem 7 5 2 6 2" xfId="29149" xr:uid="{00000000-0005-0000-0000-000071720000}"/>
    <cellStyle name="Porcentagem 7 5 2 6 3" xfId="29150" xr:uid="{00000000-0005-0000-0000-000072720000}"/>
    <cellStyle name="Porcentagem 7 5 2 7" xfId="29151" xr:uid="{00000000-0005-0000-0000-000073720000}"/>
    <cellStyle name="Porcentagem 7 5 2 8" xfId="29152" xr:uid="{00000000-0005-0000-0000-000074720000}"/>
    <cellStyle name="Porcentagem 7 5 2 9" xfId="29153" xr:uid="{00000000-0005-0000-0000-000075720000}"/>
    <cellStyle name="Porcentagem 7 5 3" xfId="29154" xr:uid="{00000000-0005-0000-0000-000076720000}"/>
    <cellStyle name="Porcentagem 7 5 3 2" xfId="29155" xr:uid="{00000000-0005-0000-0000-000077720000}"/>
    <cellStyle name="Porcentagem 7 5 3 2 2" xfId="29156" xr:uid="{00000000-0005-0000-0000-000078720000}"/>
    <cellStyle name="Porcentagem 7 5 3 2 2 2" xfId="29157" xr:uid="{00000000-0005-0000-0000-000079720000}"/>
    <cellStyle name="Porcentagem 7 5 3 2 2 3" xfId="29158" xr:uid="{00000000-0005-0000-0000-00007A720000}"/>
    <cellStyle name="Porcentagem 7 5 3 2 3" xfId="29159" xr:uid="{00000000-0005-0000-0000-00007B720000}"/>
    <cellStyle name="Porcentagem 7 5 3 2 4" xfId="29160" xr:uid="{00000000-0005-0000-0000-00007C720000}"/>
    <cellStyle name="Porcentagem 7 5 3 3" xfId="29161" xr:uid="{00000000-0005-0000-0000-00007D720000}"/>
    <cellStyle name="Porcentagem 7 5 3 3 2" xfId="29162" xr:uid="{00000000-0005-0000-0000-00007E720000}"/>
    <cellStyle name="Porcentagem 7 5 3 3 2 2" xfId="29163" xr:uid="{00000000-0005-0000-0000-00007F720000}"/>
    <cellStyle name="Porcentagem 7 5 3 3 2 3" xfId="29164" xr:uid="{00000000-0005-0000-0000-000080720000}"/>
    <cellStyle name="Porcentagem 7 5 3 3 3" xfId="29165" xr:uid="{00000000-0005-0000-0000-000081720000}"/>
    <cellStyle name="Porcentagem 7 5 3 3 4" xfId="29166" xr:uid="{00000000-0005-0000-0000-000082720000}"/>
    <cellStyle name="Porcentagem 7 5 3 4" xfId="29167" xr:uid="{00000000-0005-0000-0000-000083720000}"/>
    <cellStyle name="Porcentagem 7 5 3 4 2" xfId="29168" xr:uid="{00000000-0005-0000-0000-000084720000}"/>
    <cellStyle name="Porcentagem 7 5 3 4 2 2" xfId="29169" xr:uid="{00000000-0005-0000-0000-000085720000}"/>
    <cellStyle name="Porcentagem 7 5 3 4 2 3" xfId="29170" xr:uid="{00000000-0005-0000-0000-000086720000}"/>
    <cellStyle name="Porcentagem 7 5 3 4 3" xfId="29171" xr:uid="{00000000-0005-0000-0000-000087720000}"/>
    <cellStyle name="Porcentagem 7 5 3 4 4" xfId="29172" xr:uid="{00000000-0005-0000-0000-000088720000}"/>
    <cellStyle name="Porcentagem 7 5 3 5" xfId="29173" xr:uid="{00000000-0005-0000-0000-000089720000}"/>
    <cellStyle name="Porcentagem 7 5 3 5 2" xfId="29174" xr:uid="{00000000-0005-0000-0000-00008A720000}"/>
    <cellStyle name="Porcentagem 7 5 3 5 3" xfId="29175" xr:uid="{00000000-0005-0000-0000-00008B720000}"/>
    <cellStyle name="Porcentagem 7 5 3 6" xfId="29176" xr:uid="{00000000-0005-0000-0000-00008C720000}"/>
    <cellStyle name="Porcentagem 7 5 3 7" xfId="29177" xr:uid="{00000000-0005-0000-0000-00008D720000}"/>
    <cellStyle name="Porcentagem 7 5 4" xfId="29178" xr:uid="{00000000-0005-0000-0000-00008E720000}"/>
    <cellStyle name="Porcentagem 7 5 4 2" xfId="29179" xr:uid="{00000000-0005-0000-0000-00008F720000}"/>
    <cellStyle name="Porcentagem 7 5 4 2 2" xfId="29180" xr:uid="{00000000-0005-0000-0000-000090720000}"/>
    <cellStyle name="Porcentagem 7 5 4 2 3" xfId="29181" xr:uid="{00000000-0005-0000-0000-000091720000}"/>
    <cellStyle name="Porcentagem 7 5 4 3" xfId="29182" xr:uid="{00000000-0005-0000-0000-000092720000}"/>
    <cellStyle name="Porcentagem 7 5 4 4" xfId="29183" xr:uid="{00000000-0005-0000-0000-000093720000}"/>
    <cellStyle name="Porcentagem 7 5 5" xfId="29184" xr:uid="{00000000-0005-0000-0000-000094720000}"/>
    <cellStyle name="Porcentagem 7 5 5 2" xfId="29185" xr:uid="{00000000-0005-0000-0000-000095720000}"/>
    <cellStyle name="Porcentagem 7 5 5 2 2" xfId="29186" xr:uid="{00000000-0005-0000-0000-000096720000}"/>
    <cellStyle name="Porcentagem 7 5 5 2 3" xfId="29187" xr:uid="{00000000-0005-0000-0000-000097720000}"/>
    <cellStyle name="Porcentagem 7 5 5 3" xfId="29188" xr:uid="{00000000-0005-0000-0000-000098720000}"/>
    <cellStyle name="Porcentagem 7 5 5 4" xfId="29189" xr:uid="{00000000-0005-0000-0000-000099720000}"/>
    <cellStyle name="Porcentagem 7 5 6" xfId="29190" xr:uid="{00000000-0005-0000-0000-00009A720000}"/>
    <cellStyle name="Porcentagem 7 5 6 2" xfId="29191" xr:uid="{00000000-0005-0000-0000-00009B720000}"/>
    <cellStyle name="Porcentagem 7 5 6 2 2" xfId="29192" xr:uid="{00000000-0005-0000-0000-00009C720000}"/>
    <cellStyle name="Porcentagem 7 5 6 2 3" xfId="29193" xr:uid="{00000000-0005-0000-0000-00009D720000}"/>
    <cellStyle name="Porcentagem 7 5 6 3" xfId="29194" xr:uid="{00000000-0005-0000-0000-00009E720000}"/>
    <cellStyle name="Porcentagem 7 5 6 4" xfId="29195" xr:uid="{00000000-0005-0000-0000-00009F720000}"/>
    <cellStyle name="Porcentagem 7 5 7" xfId="29196" xr:uid="{00000000-0005-0000-0000-0000A0720000}"/>
    <cellStyle name="Porcentagem 7 5 7 2" xfId="29197" xr:uid="{00000000-0005-0000-0000-0000A1720000}"/>
    <cellStyle name="Porcentagem 7 5 7 3" xfId="29198" xr:uid="{00000000-0005-0000-0000-0000A2720000}"/>
    <cellStyle name="Porcentagem 7 5 8" xfId="29199" xr:uid="{00000000-0005-0000-0000-0000A3720000}"/>
    <cellStyle name="Porcentagem 7 5 9" xfId="29200" xr:uid="{00000000-0005-0000-0000-0000A4720000}"/>
    <cellStyle name="Porcentagem 7 6" xfId="29201" xr:uid="{00000000-0005-0000-0000-0000A5720000}"/>
    <cellStyle name="Porcentagem 8" xfId="29202" xr:uid="{00000000-0005-0000-0000-0000A6720000}"/>
    <cellStyle name="Porcentagem 8 2" xfId="29203" xr:uid="{00000000-0005-0000-0000-0000A7720000}"/>
    <cellStyle name="Porcentagem 8 3" xfId="29204" xr:uid="{00000000-0005-0000-0000-0000A8720000}"/>
    <cellStyle name="Porcentagem 8 3 10" xfId="29205" xr:uid="{00000000-0005-0000-0000-0000A9720000}"/>
    <cellStyle name="Porcentagem 8 3 2" xfId="29206" xr:uid="{00000000-0005-0000-0000-0000AA720000}"/>
    <cellStyle name="Porcentagem 8 3 2 2" xfId="29207" xr:uid="{00000000-0005-0000-0000-0000AB720000}"/>
    <cellStyle name="Porcentagem 8 3 2 2 2" xfId="29208" xr:uid="{00000000-0005-0000-0000-0000AC720000}"/>
    <cellStyle name="Porcentagem 8 3 2 2 2 2" xfId="29209" xr:uid="{00000000-0005-0000-0000-0000AD720000}"/>
    <cellStyle name="Porcentagem 8 3 2 2 2 2 2" xfId="29210" xr:uid="{00000000-0005-0000-0000-0000AE720000}"/>
    <cellStyle name="Porcentagem 8 3 2 2 2 2 3" xfId="29211" xr:uid="{00000000-0005-0000-0000-0000AF720000}"/>
    <cellStyle name="Porcentagem 8 3 2 2 2 3" xfId="29212" xr:uid="{00000000-0005-0000-0000-0000B0720000}"/>
    <cellStyle name="Porcentagem 8 3 2 2 2 4" xfId="29213" xr:uid="{00000000-0005-0000-0000-0000B1720000}"/>
    <cellStyle name="Porcentagem 8 3 2 2 3" xfId="29214" xr:uid="{00000000-0005-0000-0000-0000B2720000}"/>
    <cellStyle name="Porcentagem 8 3 2 2 3 2" xfId="29215" xr:uid="{00000000-0005-0000-0000-0000B3720000}"/>
    <cellStyle name="Porcentagem 8 3 2 2 3 2 2" xfId="29216" xr:uid="{00000000-0005-0000-0000-0000B4720000}"/>
    <cellStyle name="Porcentagem 8 3 2 2 3 2 3" xfId="29217" xr:uid="{00000000-0005-0000-0000-0000B5720000}"/>
    <cellStyle name="Porcentagem 8 3 2 2 3 3" xfId="29218" xr:uid="{00000000-0005-0000-0000-0000B6720000}"/>
    <cellStyle name="Porcentagem 8 3 2 2 3 4" xfId="29219" xr:uid="{00000000-0005-0000-0000-0000B7720000}"/>
    <cellStyle name="Porcentagem 8 3 2 2 4" xfId="29220" xr:uid="{00000000-0005-0000-0000-0000B8720000}"/>
    <cellStyle name="Porcentagem 8 3 2 2 4 2" xfId="29221" xr:uid="{00000000-0005-0000-0000-0000B9720000}"/>
    <cellStyle name="Porcentagem 8 3 2 2 4 2 2" xfId="29222" xr:uid="{00000000-0005-0000-0000-0000BA720000}"/>
    <cellStyle name="Porcentagem 8 3 2 2 4 2 3" xfId="29223" xr:uid="{00000000-0005-0000-0000-0000BB720000}"/>
    <cellStyle name="Porcentagem 8 3 2 2 4 3" xfId="29224" xr:uid="{00000000-0005-0000-0000-0000BC720000}"/>
    <cellStyle name="Porcentagem 8 3 2 2 4 4" xfId="29225" xr:uid="{00000000-0005-0000-0000-0000BD720000}"/>
    <cellStyle name="Porcentagem 8 3 2 2 5" xfId="29226" xr:uid="{00000000-0005-0000-0000-0000BE720000}"/>
    <cellStyle name="Porcentagem 8 3 2 2 5 2" xfId="29227" xr:uid="{00000000-0005-0000-0000-0000BF720000}"/>
    <cellStyle name="Porcentagem 8 3 2 2 5 3" xfId="29228" xr:uid="{00000000-0005-0000-0000-0000C0720000}"/>
    <cellStyle name="Porcentagem 8 3 2 2 6" xfId="29229" xr:uid="{00000000-0005-0000-0000-0000C1720000}"/>
    <cellStyle name="Porcentagem 8 3 2 2 7" xfId="29230" xr:uid="{00000000-0005-0000-0000-0000C2720000}"/>
    <cellStyle name="Porcentagem 8 3 2 3" xfId="29231" xr:uid="{00000000-0005-0000-0000-0000C3720000}"/>
    <cellStyle name="Porcentagem 8 3 2 3 2" xfId="29232" xr:uid="{00000000-0005-0000-0000-0000C4720000}"/>
    <cellStyle name="Porcentagem 8 3 2 3 2 2" xfId="29233" xr:uid="{00000000-0005-0000-0000-0000C5720000}"/>
    <cellStyle name="Porcentagem 8 3 2 3 2 3" xfId="29234" xr:uid="{00000000-0005-0000-0000-0000C6720000}"/>
    <cellStyle name="Porcentagem 8 3 2 3 3" xfId="29235" xr:uid="{00000000-0005-0000-0000-0000C7720000}"/>
    <cellStyle name="Porcentagem 8 3 2 3 4" xfId="29236" xr:uid="{00000000-0005-0000-0000-0000C8720000}"/>
    <cellStyle name="Porcentagem 8 3 2 4" xfId="29237" xr:uid="{00000000-0005-0000-0000-0000C9720000}"/>
    <cellStyle name="Porcentagem 8 3 2 4 2" xfId="29238" xr:uid="{00000000-0005-0000-0000-0000CA720000}"/>
    <cellStyle name="Porcentagem 8 3 2 4 2 2" xfId="29239" xr:uid="{00000000-0005-0000-0000-0000CB720000}"/>
    <cellStyle name="Porcentagem 8 3 2 4 2 3" xfId="29240" xr:uid="{00000000-0005-0000-0000-0000CC720000}"/>
    <cellStyle name="Porcentagem 8 3 2 4 3" xfId="29241" xr:uid="{00000000-0005-0000-0000-0000CD720000}"/>
    <cellStyle name="Porcentagem 8 3 2 4 4" xfId="29242" xr:uid="{00000000-0005-0000-0000-0000CE720000}"/>
    <cellStyle name="Porcentagem 8 3 2 5" xfId="29243" xr:uid="{00000000-0005-0000-0000-0000CF720000}"/>
    <cellStyle name="Porcentagem 8 3 2 5 2" xfId="29244" xr:uid="{00000000-0005-0000-0000-0000D0720000}"/>
    <cellStyle name="Porcentagem 8 3 2 5 2 2" xfId="29245" xr:uid="{00000000-0005-0000-0000-0000D1720000}"/>
    <cellStyle name="Porcentagem 8 3 2 5 2 3" xfId="29246" xr:uid="{00000000-0005-0000-0000-0000D2720000}"/>
    <cellStyle name="Porcentagem 8 3 2 5 3" xfId="29247" xr:uid="{00000000-0005-0000-0000-0000D3720000}"/>
    <cellStyle name="Porcentagem 8 3 2 5 4" xfId="29248" xr:uid="{00000000-0005-0000-0000-0000D4720000}"/>
    <cellStyle name="Porcentagem 8 3 2 6" xfId="29249" xr:uid="{00000000-0005-0000-0000-0000D5720000}"/>
    <cellStyle name="Porcentagem 8 3 2 6 2" xfId="29250" xr:uid="{00000000-0005-0000-0000-0000D6720000}"/>
    <cellStyle name="Porcentagem 8 3 2 6 3" xfId="29251" xr:uid="{00000000-0005-0000-0000-0000D7720000}"/>
    <cellStyle name="Porcentagem 8 3 2 7" xfId="29252" xr:uid="{00000000-0005-0000-0000-0000D8720000}"/>
    <cellStyle name="Porcentagem 8 3 2 8" xfId="29253" xr:uid="{00000000-0005-0000-0000-0000D9720000}"/>
    <cellStyle name="Porcentagem 8 3 2 9" xfId="29254" xr:uid="{00000000-0005-0000-0000-0000DA720000}"/>
    <cellStyle name="Porcentagem 8 3 3" xfId="29255" xr:uid="{00000000-0005-0000-0000-0000DB720000}"/>
    <cellStyle name="Porcentagem 8 3 3 2" xfId="29256" xr:uid="{00000000-0005-0000-0000-0000DC720000}"/>
    <cellStyle name="Porcentagem 8 3 3 2 2" xfId="29257" xr:uid="{00000000-0005-0000-0000-0000DD720000}"/>
    <cellStyle name="Porcentagem 8 3 3 2 2 2" xfId="29258" xr:uid="{00000000-0005-0000-0000-0000DE720000}"/>
    <cellStyle name="Porcentagem 8 3 3 2 2 3" xfId="29259" xr:uid="{00000000-0005-0000-0000-0000DF720000}"/>
    <cellStyle name="Porcentagem 8 3 3 2 3" xfId="29260" xr:uid="{00000000-0005-0000-0000-0000E0720000}"/>
    <cellStyle name="Porcentagem 8 3 3 2 4" xfId="29261" xr:uid="{00000000-0005-0000-0000-0000E1720000}"/>
    <cellStyle name="Porcentagem 8 3 3 3" xfId="29262" xr:uid="{00000000-0005-0000-0000-0000E2720000}"/>
    <cellStyle name="Porcentagem 8 3 3 3 2" xfId="29263" xr:uid="{00000000-0005-0000-0000-0000E3720000}"/>
    <cellStyle name="Porcentagem 8 3 3 3 2 2" xfId="29264" xr:uid="{00000000-0005-0000-0000-0000E4720000}"/>
    <cellStyle name="Porcentagem 8 3 3 3 2 3" xfId="29265" xr:uid="{00000000-0005-0000-0000-0000E5720000}"/>
    <cellStyle name="Porcentagem 8 3 3 3 3" xfId="29266" xr:uid="{00000000-0005-0000-0000-0000E6720000}"/>
    <cellStyle name="Porcentagem 8 3 3 3 4" xfId="29267" xr:uid="{00000000-0005-0000-0000-0000E7720000}"/>
    <cellStyle name="Porcentagem 8 3 3 4" xfId="29268" xr:uid="{00000000-0005-0000-0000-0000E8720000}"/>
    <cellStyle name="Porcentagem 8 3 3 4 2" xfId="29269" xr:uid="{00000000-0005-0000-0000-0000E9720000}"/>
    <cellStyle name="Porcentagem 8 3 3 4 2 2" xfId="29270" xr:uid="{00000000-0005-0000-0000-0000EA720000}"/>
    <cellStyle name="Porcentagem 8 3 3 4 2 3" xfId="29271" xr:uid="{00000000-0005-0000-0000-0000EB720000}"/>
    <cellStyle name="Porcentagem 8 3 3 4 3" xfId="29272" xr:uid="{00000000-0005-0000-0000-0000EC720000}"/>
    <cellStyle name="Porcentagem 8 3 3 4 4" xfId="29273" xr:uid="{00000000-0005-0000-0000-0000ED720000}"/>
    <cellStyle name="Porcentagem 8 3 3 5" xfId="29274" xr:uid="{00000000-0005-0000-0000-0000EE720000}"/>
    <cellStyle name="Porcentagem 8 3 3 5 2" xfId="29275" xr:uid="{00000000-0005-0000-0000-0000EF720000}"/>
    <cellStyle name="Porcentagem 8 3 3 5 3" xfId="29276" xr:uid="{00000000-0005-0000-0000-0000F0720000}"/>
    <cellStyle name="Porcentagem 8 3 3 6" xfId="29277" xr:uid="{00000000-0005-0000-0000-0000F1720000}"/>
    <cellStyle name="Porcentagem 8 3 3 7" xfId="29278" xr:uid="{00000000-0005-0000-0000-0000F2720000}"/>
    <cellStyle name="Porcentagem 8 3 3 8" xfId="29279" xr:uid="{00000000-0005-0000-0000-0000F3720000}"/>
    <cellStyle name="Porcentagem 8 3 4" xfId="29280" xr:uid="{00000000-0005-0000-0000-0000F4720000}"/>
    <cellStyle name="Porcentagem 8 3 4 2" xfId="29281" xr:uid="{00000000-0005-0000-0000-0000F5720000}"/>
    <cellStyle name="Porcentagem 8 3 4 2 2" xfId="29282" xr:uid="{00000000-0005-0000-0000-0000F6720000}"/>
    <cellStyle name="Porcentagem 8 3 4 2 3" xfId="29283" xr:uid="{00000000-0005-0000-0000-0000F7720000}"/>
    <cellStyle name="Porcentagem 8 3 4 3" xfId="29284" xr:uid="{00000000-0005-0000-0000-0000F8720000}"/>
    <cellStyle name="Porcentagem 8 3 4 4" xfId="29285" xr:uid="{00000000-0005-0000-0000-0000F9720000}"/>
    <cellStyle name="Porcentagem 8 3 5" xfId="29286" xr:uid="{00000000-0005-0000-0000-0000FA720000}"/>
    <cellStyle name="Porcentagem 8 3 5 2" xfId="29287" xr:uid="{00000000-0005-0000-0000-0000FB720000}"/>
    <cellStyle name="Porcentagem 8 3 5 2 2" xfId="29288" xr:uid="{00000000-0005-0000-0000-0000FC720000}"/>
    <cellStyle name="Porcentagem 8 3 5 2 3" xfId="29289" xr:uid="{00000000-0005-0000-0000-0000FD720000}"/>
    <cellStyle name="Porcentagem 8 3 5 3" xfId="29290" xr:uid="{00000000-0005-0000-0000-0000FE720000}"/>
    <cellStyle name="Porcentagem 8 3 5 4" xfId="29291" xr:uid="{00000000-0005-0000-0000-0000FF720000}"/>
    <cellStyle name="Porcentagem 8 3 6" xfId="29292" xr:uid="{00000000-0005-0000-0000-000000730000}"/>
    <cellStyle name="Porcentagem 8 3 6 2" xfId="29293" xr:uid="{00000000-0005-0000-0000-000001730000}"/>
    <cellStyle name="Porcentagem 8 3 6 2 2" xfId="29294" xr:uid="{00000000-0005-0000-0000-000002730000}"/>
    <cellStyle name="Porcentagem 8 3 6 2 3" xfId="29295" xr:uid="{00000000-0005-0000-0000-000003730000}"/>
    <cellStyle name="Porcentagem 8 3 6 3" xfId="29296" xr:uid="{00000000-0005-0000-0000-000004730000}"/>
    <cellStyle name="Porcentagem 8 3 6 4" xfId="29297" xr:uid="{00000000-0005-0000-0000-000005730000}"/>
    <cellStyle name="Porcentagem 8 3 7" xfId="29298" xr:uid="{00000000-0005-0000-0000-000006730000}"/>
    <cellStyle name="Porcentagem 8 3 7 2" xfId="29299" xr:uid="{00000000-0005-0000-0000-000007730000}"/>
    <cellStyle name="Porcentagem 8 3 7 3" xfId="29300" xr:uid="{00000000-0005-0000-0000-000008730000}"/>
    <cellStyle name="Porcentagem 8 3 8" xfId="29301" xr:uid="{00000000-0005-0000-0000-000009730000}"/>
    <cellStyle name="Porcentagem 8 3 9" xfId="29302" xr:uid="{00000000-0005-0000-0000-00000A730000}"/>
    <cellStyle name="Porcentagem 8 4" xfId="29303" xr:uid="{00000000-0005-0000-0000-00000B730000}"/>
    <cellStyle name="Porcentagem 8 4 10" xfId="29304" xr:uid="{00000000-0005-0000-0000-00000C730000}"/>
    <cellStyle name="Porcentagem 8 4 2" xfId="29305" xr:uid="{00000000-0005-0000-0000-00000D730000}"/>
    <cellStyle name="Porcentagem 8 4 2 2" xfId="29306" xr:uid="{00000000-0005-0000-0000-00000E730000}"/>
    <cellStyle name="Porcentagem 8 4 2 2 2" xfId="29307" xr:uid="{00000000-0005-0000-0000-00000F730000}"/>
    <cellStyle name="Porcentagem 8 4 2 2 2 2" xfId="29308" xr:uid="{00000000-0005-0000-0000-000010730000}"/>
    <cellStyle name="Porcentagem 8 4 2 2 2 2 2" xfId="29309" xr:uid="{00000000-0005-0000-0000-000011730000}"/>
    <cellStyle name="Porcentagem 8 4 2 2 2 2 3" xfId="29310" xr:uid="{00000000-0005-0000-0000-000012730000}"/>
    <cellStyle name="Porcentagem 8 4 2 2 2 3" xfId="29311" xr:uid="{00000000-0005-0000-0000-000013730000}"/>
    <cellStyle name="Porcentagem 8 4 2 2 2 4" xfId="29312" xr:uid="{00000000-0005-0000-0000-000014730000}"/>
    <cellStyle name="Porcentagem 8 4 2 2 3" xfId="29313" xr:uid="{00000000-0005-0000-0000-000015730000}"/>
    <cellStyle name="Porcentagem 8 4 2 2 3 2" xfId="29314" xr:uid="{00000000-0005-0000-0000-000016730000}"/>
    <cellStyle name="Porcentagem 8 4 2 2 3 2 2" xfId="29315" xr:uid="{00000000-0005-0000-0000-000017730000}"/>
    <cellStyle name="Porcentagem 8 4 2 2 3 2 3" xfId="29316" xr:uid="{00000000-0005-0000-0000-000018730000}"/>
    <cellStyle name="Porcentagem 8 4 2 2 3 3" xfId="29317" xr:uid="{00000000-0005-0000-0000-000019730000}"/>
    <cellStyle name="Porcentagem 8 4 2 2 3 4" xfId="29318" xr:uid="{00000000-0005-0000-0000-00001A730000}"/>
    <cellStyle name="Porcentagem 8 4 2 2 4" xfId="29319" xr:uid="{00000000-0005-0000-0000-00001B730000}"/>
    <cellStyle name="Porcentagem 8 4 2 2 4 2" xfId="29320" xr:uid="{00000000-0005-0000-0000-00001C730000}"/>
    <cellStyle name="Porcentagem 8 4 2 2 4 2 2" xfId="29321" xr:uid="{00000000-0005-0000-0000-00001D730000}"/>
    <cellStyle name="Porcentagem 8 4 2 2 4 2 3" xfId="29322" xr:uid="{00000000-0005-0000-0000-00001E730000}"/>
    <cellStyle name="Porcentagem 8 4 2 2 4 3" xfId="29323" xr:uid="{00000000-0005-0000-0000-00001F730000}"/>
    <cellStyle name="Porcentagem 8 4 2 2 4 4" xfId="29324" xr:uid="{00000000-0005-0000-0000-000020730000}"/>
    <cellStyle name="Porcentagem 8 4 2 2 5" xfId="29325" xr:uid="{00000000-0005-0000-0000-000021730000}"/>
    <cellStyle name="Porcentagem 8 4 2 2 5 2" xfId="29326" xr:uid="{00000000-0005-0000-0000-000022730000}"/>
    <cellStyle name="Porcentagem 8 4 2 2 5 3" xfId="29327" xr:uid="{00000000-0005-0000-0000-000023730000}"/>
    <cellStyle name="Porcentagem 8 4 2 2 6" xfId="29328" xr:uid="{00000000-0005-0000-0000-000024730000}"/>
    <cellStyle name="Porcentagem 8 4 2 2 7" xfId="29329" xr:uid="{00000000-0005-0000-0000-000025730000}"/>
    <cellStyle name="Porcentagem 8 4 2 3" xfId="29330" xr:uid="{00000000-0005-0000-0000-000026730000}"/>
    <cellStyle name="Porcentagem 8 4 2 3 2" xfId="29331" xr:uid="{00000000-0005-0000-0000-000027730000}"/>
    <cellStyle name="Porcentagem 8 4 2 3 2 2" xfId="29332" xr:uid="{00000000-0005-0000-0000-000028730000}"/>
    <cellStyle name="Porcentagem 8 4 2 3 2 3" xfId="29333" xr:uid="{00000000-0005-0000-0000-000029730000}"/>
    <cellStyle name="Porcentagem 8 4 2 3 3" xfId="29334" xr:uid="{00000000-0005-0000-0000-00002A730000}"/>
    <cellStyle name="Porcentagem 8 4 2 3 4" xfId="29335" xr:uid="{00000000-0005-0000-0000-00002B730000}"/>
    <cellStyle name="Porcentagem 8 4 2 4" xfId="29336" xr:uid="{00000000-0005-0000-0000-00002C730000}"/>
    <cellStyle name="Porcentagem 8 4 2 4 2" xfId="29337" xr:uid="{00000000-0005-0000-0000-00002D730000}"/>
    <cellStyle name="Porcentagem 8 4 2 4 2 2" xfId="29338" xr:uid="{00000000-0005-0000-0000-00002E730000}"/>
    <cellStyle name="Porcentagem 8 4 2 4 2 3" xfId="29339" xr:uid="{00000000-0005-0000-0000-00002F730000}"/>
    <cellStyle name="Porcentagem 8 4 2 4 3" xfId="29340" xr:uid="{00000000-0005-0000-0000-000030730000}"/>
    <cellStyle name="Porcentagem 8 4 2 4 4" xfId="29341" xr:uid="{00000000-0005-0000-0000-000031730000}"/>
    <cellStyle name="Porcentagem 8 4 2 5" xfId="29342" xr:uid="{00000000-0005-0000-0000-000032730000}"/>
    <cellStyle name="Porcentagem 8 4 2 5 2" xfId="29343" xr:uid="{00000000-0005-0000-0000-000033730000}"/>
    <cellStyle name="Porcentagem 8 4 2 5 2 2" xfId="29344" xr:uid="{00000000-0005-0000-0000-000034730000}"/>
    <cellStyle name="Porcentagem 8 4 2 5 2 3" xfId="29345" xr:uid="{00000000-0005-0000-0000-000035730000}"/>
    <cellStyle name="Porcentagem 8 4 2 5 3" xfId="29346" xr:uid="{00000000-0005-0000-0000-000036730000}"/>
    <cellStyle name="Porcentagem 8 4 2 5 4" xfId="29347" xr:uid="{00000000-0005-0000-0000-000037730000}"/>
    <cellStyle name="Porcentagem 8 4 2 6" xfId="29348" xr:uid="{00000000-0005-0000-0000-000038730000}"/>
    <cellStyle name="Porcentagem 8 4 2 6 2" xfId="29349" xr:uid="{00000000-0005-0000-0000-000039730000}"/>
    <cellStyle name="Porcentagem 8 4 2 6 3" xfId="29350" xr:uid="{00000000-0005-0000-0000-00003A730000}"/>
    <cellStyle name="Porcentagem 8 4 2 7" xfId="29351" xr:uid="{00000000-0005-0000-0000-00003B730000}"/>
    <cellStyle name="Porcentagem 8 4 2 8" xfId="29352" xr:uid="{00000000-0005-0000-0000-00003C730000}"/>
    <cellStyle name="Porcentagem 8 4 2 9" xfId="29353" xr:uid="{00000000-0005-0000-0000-00003D730000}"/>
    <cellStyle name="Porcentagem 8 4 3" xfId="29354" xr:uid="{00000000-0005-0000-0000-00003E730000}"/>
    <cellStyle name="Porcentagem 8 4 3 2" xfId="29355" xr:uid="{00000000-0005-0000-0000-00003F730000}"/>
    <cellStyle name="Porcentagem 8 4 3 2 2" xfId="29356" xr:uid="{00000000-0005-0000-0000-000040730000}"/>
    <cellStyle name="Porcentagem 8 4 3 2 2 2" xfId="29357" xr:uid="{00000000-0005-0000-0000-000041730000}"/>
    <cellStyle name="Porcentagem 8 4 3 2 2 3" xfId="29358" xr:uid="{00000000-0005-0000-0000-000042730000}"/>
    <cellStyle name="Porcentagem 8 4 3 2 3" xfId="29359" xr:uid="{00000000-0005-0000-0000-000043730000}"/>
    <cellStyle name="Porcentagem 8 4 3 2 4" xfId="29360" xr:uid="{00000000-0005-0000-0000-000044730000}"/>
    <cellStyle name="Porcentagem 8 4 3 3" xfId="29361" xr:uid="{00000000-0005-0000-0000-000045730000}"/>
    <cellStyle name="Porcentagem 8 4 3 3 2" xfId="29362" xr:uid="{00000000-0005-0000-0000-000046730000}"/>
    <cellStyle name="Porcentagem 8 4 3 3 2 2" xfId="29363" xr:uid="{00000000-0005-0000-0000-000047730000}"/>
    <cellStyle name="Porcentagem 8 4 3 3 2 3" xfId="29364" xr:uid="{00000000-0005-0000-0000-000048730000}"/>
    <cellStyle name="Porcentagem 8 4 3 3 3" xfId="29365" xr:uid="{00000000-0005-0000-0000-000049730000}"/>
    <cellStyle name="Porcentagem 8 4 3 3 4" xfId="29366" xr:uid="{00000000-0005-0000-0000-00004A730000}"/>
    <cellStyle name="Porcentagem 8 4 3 4" xfId="29367" xr:uid="{00000000-0005-0000-0000-00004B730000}"/>
    <cellStyle name="Porcentagem 8 4 3 4 2" xfId="29368" xr:uid="{00000000-0005-0000-0000-00004C730000}"/>
    <cellStyle name="Porcentagem 8 4 3 4 2 2" xfId="29369" xr:uid="{00000000-0005-0000-0000-00004D730000}"/>
    <cellStyle name="Porcentagem 8 4 3 4 2 3" xfId="29370" xr:uid="{00000000-0005-0000-0000-00004E730000}"/>
    <cellStyle name="Porcentagem 8 4 3 4 3" xfId="29371" xr:uid="{00000000-0005-0000-0000-00004F730000}"/>
    <cellStyle name="Porcentagem 8 4 3 4 4" xfId="29372" xr:uid="{00000000-0005-0000-0000-000050730000}"/>
    <cellStyle name="Porcentagem 8 4 3 5" xfId="29373" xr:uid="{00000000-0005-0000-0000-000051730000}"/>
    <cellStyle name="Porcentagem 8 4 3 5 2" xfId="29374" xr:uid="{00000000-0005-0000-0000-000052730000}"/>
    <cellStyle name="Porcentagem 8 4 3 5 3" xfId="29375" xr:uid="{00000000-0005-0000-0000-000053730000}"/>
    <cellStyle name="Porcentagem 8 4 3 6" xfId="29376" xr:uid="{00000000-0005-0000-0000-000054730000}"/>
    <cellStyle name="Porcentagem 8 4 3 7" xfId="29377" xr:uid="{00000000-0005-0000-0000-000055730000}"/>
    <cellStyle name="Porcentagem 8 4 4" xfId="29378" xr:uid="{00000000-0005-0000-0000-000056730000}"/>
    <cellStyle name="Porcentagem 8 4 4 2" xfId="29379" xr:uid="{00000000-0005-0000-0000-000057730000}"/>
    <cellStyle name="Porcentagem 8 4 4 2 2" xfId="29380" xr:uid="{00000000-0005-0000-0000-000058730000}"/>
    <cellStyle name="Porcentagem 8 4 4 2 3" xfId="29381" xr:uid="{00000000-0005-0000-0000-000059730000}"/>
    <cellStyle name="Porcentagem 8 4 4 3" xfId="29382" xr:uid="{00000000-0005-0000-0000-00005A730000}"/>
    <cellStyle name="Porcentagem 8 4 4 4" xfId="29383" xr:uid="{00000000-0005-0000-0000-00005B730000}"/>
    <cellStyle name="Porcentagem 8 4 5" xfId="29384" xr:uid="{00000000-0005-0000-0000-00005C730000}"/>
    <cellStyle name="Porcentagem 8 4 5 2" xfId="29385" xr:uid="{00000000-0005-0000-0000-00005D730000}"/>
    <cellStyle name="Porcentagem 8 4 5 2 2" xfId="29386" xr:uid="{00000000-0005-0000-0000-00005E730000}"/>
    <cellStyle name="Porcentagem 8 4 5 2 3" xfId="29387" xr:uid="{00000000-0005-0000-0000-00005F730000}"/>
    <cellStyle name="Porcentagem 8 4 5 3" xfId="29388" xr:uid="{00000000-0005-0000-0000-000060730000}"/>
    <cellStyle name="Porcentagem 8 4 5 4" xfId="29389" xr:uid="{00000000-0005-0000-0000-000061730000}"/>
    <cellStyle name="Porcentagem 8 4 6" xfId="29390" xr:uid="{00000000-0005-0000-0000-000062730000}"/>
    <cellStyle name="Porcentagem 8 4 6 2" xfId="29391" xr:uid="{00000000-0005-0000-0000-000063730000}"/>
    <cellStyle name="Porcentagem 8 4 6 2 2" xfId="29392" xr:uid="{00000000-0005-0000-0000-000064730000}"/>
    <cellStyle name="Porcentagem 8 4 6 2 3" xfId="29393" xr:uid="{00000000-0005-0000-0000-000065730000}"/>
    <cellStyle name="Porcentagem 8 4 6 3" xfId="29394" xr:uid="{00000000-0005-0000-0000-000066730000}"/>
    <cellStyle name="Porcentagem 8 4 6 4" xfId="29395" xr:uid="{00000000-0005-0000-0000-000067730000}"/>
    <cellStyle name="Porcentagem 8 4 7" xfId="29396" xr:uid="{00000000-0005-0000-0000-000068730000}"/>
    <cellStyle name="Porcentagem 8 4 7 2" xfId="29397" xr:uid="{00000000-0005-0000-0000-000069730000}"/>
    <cellStyle name="Porcentagem 8 4 7 3" xfId="29398" xr:uid="{00000000-0005-0000-0000-00006A730000}"/>
    <cellStyle name="Porcentagem 8 4 8" xfId="29399" xr:uid="{00000000-0005-0000-0000-00006B730000}"/>
    <cellStyle name="Porcentagem 8 4 9" xfId="29400" xr:uid="{00000000-0005-0000-0000-00006C730000}"/>
    <cellStyle name="Porcentagem 9" xfId="29401" xr:uid="{00000000-0005-0000-0000-00006D730000}"/>
    <cellStyle name="Porcentagem 9 10" xfId="29402" xr:uid="{00000000-0005-0000-0000-00006E730000}"/>
    <cellStyle name="Porcentagem 9 10 2" xfId="29403" xr:uid="{00000000-0005-0000-0000-00006F730000}"/>
    <cellStyle name="Porcentagem 9 10 2 2" xfId="29404" xr:uid="{00000000-0005-0000-0000-000070730000}"/>
    <cellStyle name="Porcentagem 9 10 2 2 2" xfId="29405" xr:uid="{00000000-0005-0000-0000-000071730000}"/>
    <cellStyle name="Porcentagem 9 10 2 2 3" xfId="29406" xr:uid="{00000000-0005-0000-0000-000072730000}"/>
    <cellStyle name="Porcentagem 9 10 2 3" xfId="29407" xr:uid="{00000000-0005-0000-0000-000073730000}"/>
    <cellStyle name="Porcentagem 9 10 2 4" xfId="29408" xr:uid="{00000000-0005-0000-0000-000074730000}"/>
    <cellStyle name="Porcentagem 9 10 3" xfId="29409" xr:uid="{00000000-0005-0000-0000-000075730000}"/>
    <cellStyle name="Porcentagem 9 10 3 2" xfId="29410" xr:uid="{00000000-0005-0000-0000-000076730000}"/>
    <cellStyle name="Porcentagem 9 10 3 2 2" xfId="29411" xr:uid="{00000000-0005-0000-0000-000077730000}"/>
    <cellStyle name="Porcentagem 9 10 3 2 3" xfId="29412" xr:uid="{00000000-0005-0000-0000-000078730000}"/>
    <cellStyle name="Porcentagem 9 10 3 3" xfId="29413" xr:uid="{00000000-0005-0000-0000-000079730000}"/>
    <cellStyle name="Porcentagem 9 10 3 4" xfId="29414" xr:uid="{00000000-0005-0000-0000-00007A730000}"/>
    <cellStyle name="Porcentagem 9 10 4" xfId="29415" xr:uid="{00000000-0005-0000-0000-00007B730000}"/>
    <cellStyle name="Porcentagem 9 10 4 2" xfId="29416" xr:uid="{00000000-0005-0000-0000-00007C730000}"/>
    <cellStyle name="Porcentagem 9 10 4 2 2" xfId="29417" xr:uid="{00000000-0005-0000-0000-00007D730000}"/>
    <cellStyle name="Porcentagem 9 10 4 2 3" xfId="29418" xr:uid="{00000000-0005-0000-0000-00007E730000}"/>
    <cellStyle name="Porcentagem 9 10 4 3" xfId="29419" xr:uid="{00000000-0005-0000-0000-00007F730000}"/>
    <cellStyle name="Porcentagem 9 10 4 4" xfId="29420" xr:uid="{00000000-0005-0000-0000-000080730000}"/>
    <cellStyle name="Porcentagem 9 10 5" xfId="29421" xr:uid="{00000000-0005-0000-0000-000081730000}"/>
    <cellStyle name="Porcentagem 9 10 5 2" xfId="29422" xr:uid="{00000000-0005-0000-0000-000082730000}"/>
    <cellStyle name="Porcentagem 9 10 5 3" xfId="29423" xr:uid="{00000000-0005-0000-0000-000083730000}"/>
    <cellStyle name="Porcentagem 9 10 6" xfId="29424" xr:uid="{00000000-0005-0000-0000-000084730000}"/>
    <cellStyle name="Porcentagem 9 10 7" xfId="29425" xr:uid="{00000000-0005-0000-0000-000085730000}"/>
    <cellStyle name="Porcentagem 9 10 8" xfId="29426" xr:uid="{00000000-0005-0000-0000-000086730000}"/>
    <cellStyle name="Porcentagem 9 11" xfId="29427" xr:uid="{00000000-0005-0000-0000-000087730000}"/>
    <cellStyle name="Porcentagem 9 11 2" xfId="29428" xr:uid="{00000000-0005-0000-0000-000088730000}"/>
    <cellStyle name="Porcentagem 9 11 2 2" xfId="29429" xr:uid="{00000000-0005-0000-0000-000089730000}"/>
    <cellStyle name="Porcentagem 9 11 2 3" xfId="29430" xr:uid="{00000000-0005-0000-0000-00008A730000}"/>
    <cellStyle name="Porcentagem 9 11 3" xfId="29431" xr:uid="{00000000-0005-0000-0000-00008B730000}"/>
    <cellStyle name="Porcentagem 9 11 4" xfId="29432" xr:uid="{00000000-0005-0000-0000-00008C730000}"/>
    <cellStyle name="Porcentagem 9 11 5" xfId="29433" xr:uid="{00000000-0005-0000-0000-00008D730000}"/>
    <cellStyle name="Porcentagem 9 12" xfId="29434" xr:uid="{00000000-0005-0000-0000-00008E730000}"/>
    <cellStyle name="Porcentagem 9 12 2" xfId="29435" xr:uid="{00000000-0005-0000-0000-00008F730000}"/>
    <cellStyle name="Porcentagem 9 12 2 2" xfId="29436" xr:uid="{00000000-0005-0000-0000-000090730000}"/>
    <cellStyle name="Porcentagem 9 12 2 3" xfId="29437" xr:uid="{00000000-0005-0000-0000-000091730000}"/>
    <cellStyle name="Porcentagem 9 12 3" xfId="29438" xr:uid="{00000000-0005-0000-0000-000092730000}"/>
    <cellStyle name="Porcentagem 9 12 4" xfId="29439" xr:uid="{00000000-0005-0000-0000-000093730000}"/>
    <cellStyle name="Porcentagem 9 13" xfId="29440" xr:uid="{00000000-0005-0000-0000-000094730000}"/>
    <cellStyle name="Porcentagem 9 13 2" xfId="29441" xr:uid="{00000000-0005-0000-0000-000095730000}"/>
    <cellStyle name="Porcentagem 9 13 2 2" xfId="29442" xr:uid="{00000000-0005-0000-0000-000096730000}"/>
    <cellStyle name="Porcentagem 9 13 2 3" xfId="29443" xr:uid="{00000000-0005-0000-0000-000097730000}"/>
    <cellStyle name="Porcentagem 9 13 3" xfId="29444" xr:uid="{00000000-0005-0000-0000-000098730000}"/>
    <cellStyle name="Porcentagem 9 13 4" xfId="29445" xr:uid="{00000000-0005-0000-0000-000099730000}"/>
    <cellStyle name="Porcentagem 9 14" xfId="29446" xr:uid="{00000000-0005-0000-0000-00009A730000}"/>
    <cellStyle name="Porcentagem 9 14 2" xfId="29447" xr:uid="{00000000-0005-0000-0000-00009B730000}"/>
    <cellStyle name="Porcentagem 9 14 3" xfId="29448" xr:uid="{00000000-0005-0000-0000-00009C730000}"/>
    <cellStyle name="Porcentagem 9 15" xfId="29449" xr:uid="{00000000-0005-0000-0000-00009D730000}"/>
    <cellStyle name="Porcentagem 9 16" xfId="29450" xr:uid="{00000000-0005-0000-0000-00009E730000}"/>
    <cellStyle name="Porcentagem 9 17" xfId="29451" xr:uid="{00000000-0005-0000-0000-00009F730000}"/>
    <cellStyle name="Porcentagem 9 18" xfId="29452" xr:uid="{00000000-0005-0000-0000-0000A0730000}"/>
    <cellStyle name="Porcentagem 9 19" xfId="29453" xr:uid="{00000000-0005-0000-0000-0000A1730000}"/>
    <cellStyle name="Porcentagem 9 2" xfId="29454" xr:uid="{00000000-0005-0000-0000-0000A2730000}"/>
    <cellStyle name="Porcentagem 9 2 10" xfId="29455" xr:uid="{00000000-0005-0000-0000-0000A3730000}"/>
    <cellStyle name="Porcentagem 9 2 11" xfId="29456" xr:uid="{00000000-0005-0000-0000-0000A4730000}"/>
    <cellStyle name="Porcentagem 9 2 2" xfId="29457" xr:uid="{00000000-0005-0000-0000-0000A5730000}"/>
    <cellStyle name="Porcentagem 9 2 2 10" xfId="29458" xr:uid="{00000000-0005-0000-0000-0000A6730000}"/>
    <cellStyle name="Porcentagem 9 2 2 2" xfId="29459" xr:uid="{00000000-0005-0000-0000-0000A7730000}"/>
    <cellStyle name="Porcentagem 9 2 2 2 2" xfId="29460" xr:uid="{00000000-0005-0000-0000-0000A8730000}"/>
    <cellStyle name="Porcentagem 9 2 2 2 2 2" xfId="29461" xr:uid="{00000000-0005-0000-0000-0000A9730000}"/>
    <cellStyle name="Porcentagem 9 2 2 2 2 2 2" xfId="29462" xr:uid="{00000000-0005-0000-0000-0000AA730000}"/>
    <cellStyle name="Porcentagem 9 2 2 2 2 2 2 2" xfId="29463" xr:uid="{00000000-0005-0000-0000-0000AB730000}"/>
    <cellStyle name="Porcentagem 9 2 2 2 2 2 2 3" xfId="29464" xr:uid="{00000000-0005-0000-0000-0000AC730000}"/>
    <cellStyle name="Porcentagem 9 2 2 2 2 2 3" xfId="29465" xr:uid="{00000000-0005-0000-0000-0000AD730000}"/>
    <cellStyle name="Porcentagem 9 2 2 2 2 2 4" xfId="29466" xr:uid="{00000000-0005-0000-0000-0000AE730000}"/>
    <cellStyle name="Porcentagem 9 2 2 2 2 3" xfId="29467" xr:uid="{00000000-0005-0000-0000-0000AF730000}"/>
    <cellStyle name="Porcentagem 9 2 2 2 2 3 2" xfId="29468" xr:uid="{00000000-0005-0000-0000-0000B0730000}"/>
    <cellStyle name="Porcentagem 9 2 2 2 2 3 2 2" xfId="29469" xr:uid="{00000000-0005-0000-0000-0000B1730000}"/>
    <cellStyle name="Porcentagem 9 2 2 2 2 3 2 3" xfId="29470" xr:uid="{00000000-0005-0000-0000-0000B2730000}"/>
    <cellStyle name="Porcentagem 9 2 2 2 2 3 3" xfId="29471" xr:uid="{00000000-0005-0000-0000-0000B3730000}"/>
    <cellStyle name="Porcentagem 9 2 2 2 2 3 4" xfId="29472" xr:uid="{00000000-0005-0000-0000-0000B4730000}"/>
    <cellStyle name="Porcentagem 9 2 2 2 2 4" xfId="29473" xr:uid="{00000000-0005-0000-0000-0000B5730000}"/>
    <cellStyle name="Porcentagem 9 2 2 2 2 4 2" xfId="29474" xr:uid="{00000000-0005-0000-0000-0000B6730000}"/>
    <cellStyle name="Porcentagem 9 2 2 2 2 4 2 2" xfId="29475" xr:uid="{00000000-0005-0000-0000-0000B7730000}"/>
    <cellStyle name="Porcentagem 9 2 2 2 2 4 2 3" xfId="29476" xr:uid="{00000000-0005-0000-0000-0000B8730000}"/>
    <cellStyle name="Porcentagem 9 2 2 2 2 4 3" xfId="29477" xr:uid="{00000000-0005-0000-0000-0000B9730000}"/>
    <cellStyle name="Porcentagem 9 2 2 2 2 4 4" xfId="29478" xr:uid="{00000000-0005-0000-0000-0000BA730000}"/>
    <cellStyle name="Porcentagem 9 2 2 2 2 5" xfId="29479" xr:uid="{00000000-0005-0000-0000-0000BB730000}"/>
    <cellStyle name="Porcentagem 9 2 2 2 2 5 2" xfId="29480" xr:uid="{00000000-0005-0000-0000-0000BC730000}"/>
    <cellStyle name="Porcentagem 9 2 2 2 2 5 3" xfId="29481" xr:uid="{00000000-0005-0000-0000-0000BD730000}"/>
    <cellStyle name="Porcentagem 9 2 2 2 2 6" xfId="29482" xr:uid="{00000000-0005-0000-0000-0000BE730000}"/>
    <cellStyle name="Porcentagem 9 2 2 2 2 7" xfId="29483" xr:uid="{00000000-0005-0000-0000-0000BF730000}"/>
    <cellStyle name="Porcentagem 9 2 2 2 3" xfId="29484" xr:uid="{00000000-0005-0000-0000-0000C0730000}"/>
    <cellStyle name="Porcentagem 9 2 2 2 3 2" xfId="29485" xr:uid="{00000000-0005-0000-0000-0000C1730000}"/>
    <cellStyle name="Porcentagem 9 2 2 2 3 2 2" xfId="29486" xr:uid="{00000000-0005-0000-0000-0000C2730000}"/>
    <cellStyle name="Porcentagem 9 2 2 2 3 2 3" xfId="29487" xr:uid="{00000000-0005-0000-0000-0000C3730000}"/>
    <cellStyle name="Porcentagem 9 2 2 2 3 3" xfId="29488" xr:uid="{00000000-0005-0000-0000-0000C4730000}"/>
    <cellStyle name="Porcentagem 9 2 2 2 3 4" xfId="29489" xr:uid="{00000000-0005-0000-0000-0000C5730000}"/>
    <cellStyle name="Porcentagem 9 2 2 2 4" xfId="29490" xr:uid="{00000000-0005-0000-0000-0000C6730000}"/>
    <cellStyle name="Porcentagem 9 2 2 2 4 2" xfId="29491" xr:uid="{00000000-0005-0000-0000-0000C7730000}"/>
    <cellStyle name="Porcentagem 9 2 2 2 4 2 2" xfId="29492" xr:uid="{00000000-0005-0000-0000-0000C8730000}"/>
    <cellStyle name="Porcentagem 9 2 2 2 4 2 3" xfId="29493" xr:uid="{00000000-0005-0000-0000-0000C9730000}"/>
    <cellStyle name="Porcentagem 9 2 2 2 4 3" xfId="29494" xr:uid="{00000000-0005-0000-0000-0000CA730000}"/>
    <cellStyle name="Porcentagem 9 2 2 2 4 4" xfId="29495" xr:uid="{00000000-0005-0000-0000-0000CB730000}"/>
    <cellStyle name="Porcentagem 9 2 2 2 5" xfId="29496" xr:uid="{00000000-0005-0000-0000-0000CC730000}"/>
    <cellStyle name="Porcentagem 9 2 2 2 5 2" xfId="29497" xr:uid="{00000000-0005-0000-0000-0000CD730000}"/>
    <cellStyle name="Porcentagem 9 2 2 2 5 2 2" xfId="29498" xr:uid="{00000000-0005-0000-0000-0000CE730000}"/>
    <cellStyle name="Porcentagem 9 2 2 2 5 2 3" xfId="29499" xr:uid="{00000000-0005-0000-0000-0000CF730000}"/>
    <cellStyle name="Porcentagem 9 2 2 2 5 3" xfId="29500" xr:uid="{00000000-0005-0000-0000-0000D0730000}"/>
    <cellStyle name="Porcentagem 9 2 2 2 5 4" xfId="29501" xr:uid="{00000000-0005-0000-0000-0000D1730000}"/>
    <cellStyle name="Porcentagem 9 2 2 2 6" xfId="29502" xr:uid="{00000000-0005-0000-0000-0000D2730000}"/>
    <cellStyle name="Porcentagem 9 2 2 2 6 2" xfId="29503" xr:uid="{00000000-0005-0000-0000-0000D3730000}"/>
    <cellStyle name="Porcentagem 9 2 2 2 6 3" xfId="29504" xr:uid="{00000000-0005-0000-0000-0000D4730000}"/>
    <cellStyle name="Porcentagem 9 2 2 2 7" xfId="29505" xr:uid="{00000000-0005-0000-0000-0000D5730000}"/>
    <cellStyle name="Porcentagem 9 2 2 2 8" xfId="29506" xr:uid="{00000000-0005-0000-0000-0000D6730000}"/>
    <cellStyle name="Porcentagem 9 2 2 2 9" xfId="29507" xr:uid="{00000000-0005-0000-0000-0000D7730000}"/>
    <cellStyle name="Porcentagem 9 2 2 3" xfId="29508" xr:uid="{00000000-0005-0000-0000-0000D8730000}"/>
    <cellStyle name="Porcentagem 9 2 2 3 2" xfId="29509" xr:uid="{00000000-0005-0000-0000-0000D9730000}"/>
    <cellStyle name="Porcentagem 9 2 2 3 2 2" xfId="29510" xr:uid="{00000000-0005-0000-0000-0000DA730000}"/>
    <cellStyle name="Porcentagem 9 2 2 3 2 2 2" xfId="29511" xr:uid="{00000000-0005-0000-0000-0000DB730000}"/>
    <cellStyle name="Porcentagem 9 2 2 3 2 2 3" xfId="29512" xr:uid="{00000000-0005-0000-0000-0000DC730000}"/>
    <cellStyle name="Porcentagem 9 2 2 3 2 3" xfId="29513" xr:uid="{00000000-0005-0000-0000-0000DD730000}"/>
    <cellStyle name="Porcentagem 9 2 2 3 2 4" xfId="29514" xr:uid="{00000000-0005-0000-0000-0000DE730000}"/>
    <cellStyle name="Porcentagem 9 2 2 3 3" xfId="29515" xr:uid="{00000000-0005-0000-0000-0000DF730000}"/>
    <cellStyle name="Porcentagem 9 2 2 3 3 2" xfId="29516" xr:uid="{00000000-0005-0000-0000-0000E0730000}"/>
    <cellStyle name="Porcentagem 9 2 2 3 3 2 2" xfId="29517" xr:uid="{00000000-0005-0000-0000-0000E1730000}"/>
    <cellStyle name="Porcentagem 9 2 2 3 3 2 3" xfId="29518" xr:uid="{00000000-0005-0000-0000-0000E2730000}"/>
    <cellStyle name="Porcentagem 9 2 2 3 3 3" xfId="29519" xr:uid="{00000000-0005-0000-0000-0000E3730000}"/>
    <cellStyle name="Porcentagem 9 2 2 3 3 4" xfId="29520" xr:uid="{00000000-0005-0000-0000-0000E4730000}"/>
    <cellStyle name="Porcentagem 9 2 2 3 4" xfId="29521" xr:uid="{00000000-0005-0000-0000-0000E5730000}"/>
    <cellStyle name="Porcentagem 9 2 2 3 4 2" xfId="29522" xr:uid="{00000000-0005-0000-0000-0000E6730000}"/>
    <cellStyle name="Porcentagem 9 2 2 3 4 2 2" xfId="29523" xr:uid="{00000000-0005-0000-0000-0000E7730000}"/>
    <cellStyle name="Porcentagem 9 2 2 3 4 2 3" xfId="29524" xr:uid="{00000000-0005-0000-0000-0000E8730000}"/>
    <cellStyle name="Porcentagem 9 2 2 3 4 3" xfId="29525" xr:uid="{00000000-0005-0000-0000-0000E9730000}"/>
    <cellStyle name="Porcentagem 9 2 2 3 4 4" xfId="29526" xr:uid="{00000000-0005-0000-0000-0000EA730000}"/>
    <cellStyle name="Porcentagem 9 2 2 3 5" xfId="29527" xr:uid="{00000000-0005-0000-0000-0000EB730000}"/>
    <cellStyle name="Porcentagem 9 2 2 3 5 2" xfId="29528" xr:uid="{00000000-0005-0000-0000-0000EC730000}"/>
    <cellStyle name="Porcentagem 9 2 2 3 5 3" xfId="29529" xr:uid="{00000000-0005-0000-0000-0000ED730000}"/>
    <cellStyle name="Porcentagem 9 2 2 3 6" xfId="29530" xr:uid="{00000000-0005-0000-0000-0000EE730000}"/>
    <cellStyle name="Porcentagem 9 2 2 3 7" xfId="29531" xr:uid="{00000000-0005-0000-0000-0000EF730000}"/>
    <cellStyle name="Porcentagem 9 2 2 4" xfId="29532" xr:uid="{00000000-0005-0000-0000-0000F0730000}"/>
    <cellStyle name="Porcentagem 9 2 2 4 2" xfId="29533" xr:uid="{00000000-0005-0000-0000-0000F1730000}"/>
    <cellStyle name="Porcentagem 9 2 2 4 2 2" xfId="29534" xr:uid="{00000000-0005-0000-0000-0000F2730000}"/>
    <cellStyle name="Porcentagem 9 2 2 4 2 3" xfId="29535" xr:uid="{00000000-0005-0000-0000-0000F3730000}"/>
    <cellStyle name="Porcentagem 9 2 2 4 3" xfId="29536" xr:uid="{00000000-0005-0000-0000-0000F4730000}"/>
    <cellStyle name="Porcentagem 9 2 2 4 4" xfId="29537" xr:uid="{00000000-0005-0000-0000-0000F5730000}"/>
    <cellStyle name="Porcentagem 9 2 2 5" xfId="29538" xr:uid="{00000000-0005-0000-0000-0000F6730000}"/>
    <cellStyle name="Porcentagem 9 2 2 5 2" xfId="29539" xr:uid="{00000000-0005-0000-0000-0000F7730000}"/>
    <cellStyle name="Porcentagem 9 2 2 5 2 2" xfId="29540" xr:uid="{00000000-0005-0000-0000-0000F8730000}"/>
    <cellStyle name="Porcentagem 9 2 2 5 2 3" xfId="29541" xr:uid="{00000000-0005-0000-0000-0000F9730000}"/>
    <cellStyle name="Porcentagem 9 2 2 5 3" xfId="29542" xr:uid="{00000000-0005-0000-0000-0000FA730000}"/>
    <cellStyle name="Porcentagem 9 2 2 5 4" xfId="29543" xr:uid="{00000000-0005-0000-0000-0000FB730000}"/>
    <cellStyle name="Porcentagem 9 2 2 6" xfId="29544" xr:uid="{00000000-0005-0000-0000-0000FC730000}"/>
    <cellStyle name="Porcentagem 9 2 2 6 2" xfId="29545" xr:uid="{00000000-0005-0000-0000-0000FD730000}"/>
    <cellStyle name="Porcentagem 9 2 2 6 2 2" xfId="29546" xr:uid="{00000000-0005-0000-0000-0000FE730000}"/>
    <cellStyle name="Porcentagem 9 2 2 6 2 3" xfId="29547" xr:uid="{00000000-0005-0000-0000-0000FF730000}"/>
    <cellStyle name="Porcentagem 9 2 2 6 3" xfId="29548" xr:uid="{00000000-0005-0000-0000-000000740000}"/>
    <cellStyle name="Porcentagem 9 2 2 6 4" xfId="29549" xr:uid="{00000000-0005-0000-0000-000001740000}"/>
    <cellStyle name="Porcentagem 9 2 2 7" xfId="29550" xr:uid="{00000000-0005-0000-0000-000002740000}"/>
    <cellStyle name="Porcentagem 9 2 2 7 2" xfId="29551" xr:uid="{00000000-0005-0000-0000-000003740000}"/>
    <cellStyle name="Porcentagem 9 2 2 7 3" xfId="29552" xr:uid="{00000000-0005-0000-0000-000004740000}"/>
    <cellStyle name="Porcentagem 9 2 2 8" xfId="29553" xr:uid="{00000000-0005-0000-0000-000005740000}"/>
    <cellStyle name="Porcentagem 9 2 2 9" xfId="29554" xr:uid="{00000000-0005-0000-0000-000006740000}"/>
    <cellStyle name="Porcentagem 9 2 3" xfId="29555" xr:uid="{00000000-0005-0000-0000-000007740000}"/>
    <cellStyle name="Porcentagem 9 2 3 10" xfId="29556" xr:uid="{00000000-0005-0000-0000-000008740000}"/>
    <cellStyle name="Porcentagem 9 2 3 2" xfId="29557" xr:uid="{00000000-0005-0000-0000-000009740000}"/>
    <cellStyle name="Porcentagem 9 2 3 2 2" xfId="29558" xr:uid="{00000000-0005-0000-0000-00000A740000}"/>
    <cellStyle name="Porcentagem 9 2 3 2 2 2" xfId="29559" xr:uid="{00000000-0005-0000-0000-00000B740000}"/>
    <cellStyle name="Porcentagem 9 2 3 2 2 2 2" xfId="29560" xr:uid="{00000000-0005-0000-0000-00000C740000}"/>
    <cellStyle name="Porcentagem 9 2 3 2 2 2 3" xfId="29561" xr:uid="{00000000-0005-0000-0000-00000D740000}"/>
    <cellStyle name="Porcentagem 9 2 3 2 2 3" xfId="29562" xr:uid="{00000000-0005-0000-0000-00000E740000}"/>
    <cellStyle name="Porcentagem 9 2 3 2 2 4" xfId="29563" xr:uid="{00000000-0005-0000-0000-00000F740000}"/>
    <cellStyle name="Porcentagem 9 2 3 2 3" xfId="29564" xr:uid="{00000000-0005-0000-0000-000010740000}"/>
    <cellStyle name="Porcentagem 9 2 3 2 3 2" xfId="29565" xr:uid="{00000000-0005-0000-0000-000011740000}"/>
    <cellStyle name="Porcentagem 9 2 3 2 3 2 2" xfId="29566" xr:uid="{00000000-0005-0000-0000-000012740000}"/>
    <cellStyle name="Porcentagem 9 2 3 2 3 2 3" xfId="29567" xr:uid="{00000000-0005-0000-0000-000013740000}"/>
    <cellStyle name="Porcentagem 9 2 3 2 3 3" xfId="29568" xr:uid="{00000000-0005-0000-0000-000014740000}"/>
    <cellStyle name="Porcentagem 9 2 3 2 3 4" xfId="29569" xr:uid="{00000000-0005-0000-0000-000015740000}"/>
    <cellStyle name="Porcentagem 9 2 3 2 4" xfId="29570" xr:uid="{00000000-0005-0000-0000-000016740000}"/>
    <cellStyle name="Porcentagem 9 2 3 2 4 2" xfId="29571" xr:uid="{00000000-0005-0000-0000-000017740000}"/>
    <cellStyle name="Porcentagem 9 2 3 2 4 2 2" xfId="29572" xr:uid="{00000000-0005-0000-0000-000018740000}"/>
    <cellStyle name="Porcentagem 9 2 3 2 4 2 3" xfId="29573" xr:uid="{00000000-0005-0000-0000-000019740000}"/>
    <cellStyle name="Porcentagem 9 2 3 2 4 3" xfId="29574" xr:uid="{00000000-0005-0000-0000-00001A740000}"/>
    <cellStyle name="Porcentagem 9 2 3 2 4 4" xfId="29575" xr:uid="{00000000-0005-0000-0000-00001B740000}"/>
    <cellStyle name="Porcentagem 9 2 3 2 5" xfId="29576" xr:uid="{00000000-0005-0000-0000-00001C740000}"/>
    <cellStyle name="Porcentagem 9 2 3 2 5 2" xfId="29577" xr:uid="{00000000-0005-0000-0000-00001D740000}"/>
    <cellStyle name="Porcentagem 9 2 3 2 5 3" xfId="29578" xr:uid="{00000000-0005-0000-0000-00001E740000}"/>
    <cellStyle name="Porcentagem 9 2 3 2 6" xfId="29579" xr:uid="{00000000-0005-0000-0000-00001F740000}"/>
    <cellStyle name="Porcentagem 9 2 3 2 7" xfId="29580" xr:uid="{00000000-0005-0000-0000-000020740000}"/>
    <cellStyle name="Porcentagem 9 2 3 3" xfId="29581" xr:uid="{00000000-0005-0000-0000-000021740000}"/>
    <cellStyle name="Porcentagem 9 2 3 4" xfId="29582" xr:uid="{00000000-0005-0000-0000-000022740000}"/>
    <cellStyle name="Porcentagem 9 2 3 4 2" xfId="29583" xr:uid="{00000000-0005-0000-0000-000023740000}"/>
    <cellStyle name="Porcentagem 9 2 3 4 2 2" xfId="29584" xr:uid="{00000000-0005-0000-0000-000024740000}"/>
    <cellStyle name="Porcentagem 9 2 3 4 2 3" xfId="29585" xr:uid="{00000000-0005-0000-0000-000025740000}"/>
    <cellStyle name="Porcentagem 9 2 3 4 3" xfId="29586" xr:uid="{00000000-0005-0000-0000-000026740000}"/>
    <cellStyle name="Porcentagem 9 2 3 4 4" xfId="29587" xr:uid="{00000000-0005-0000-0000-000027740000}"/>
    <cellStyle name="Porcentagem 9 2 3 5" xfId="29588" xr:uid="{00000000-0005-0000-0000-000028740000}"/>
    <cellStyle name="Porcentagem 9 2 3 5 2" xfId="29589" xr:uid="{00000000-0005-0000-0000-000029740000}"/>
    <cellStyle name="Porcentagem 9 2 3 5 2 2" xfId="29590" xr:uid="{00000000-0005-0000-0000-00002A740000}"/>
    <cellStyle name="Porcentagem 9 2 3 5 2 3" xfId="29591" xr:uid="{00000000-0005-0000-0000-00002B740000}"/>
    <cellStyle name="Porcentagem 9 2 3 5 3" xfId="29592" xr:uid="{00000000-0005-0000-0000-00002C740000}"/>
    <cellStyle name="Porcentagem 9 2 3 5 4" xfId="29593" xr:uid="{00000000-0005-0000-0000-00002D740000}"/>
    <cellStyle name="Porcentagem 9 2 3 6" xfId="29594" xr:uid="{00000000-0005-0000-0000-00002E740000}"/>
    <cellStyle name="Porcentagem 9 2 3 6 2" xfId="29595" xr:uid="{00000000-0005-0000-0000-00002F740000}"/>
    <cellStyle name="Porcentagem 9 2 3 6 2 2" xfId="29596" xr:uid="{00000000-0005-0000-0000-000030740000}"/>
    <cellStyle name="Porcentagem 9 2 3 6 2 3" xfId="29597" xr:uid="{00000000-0005-0000-0000-000031740000}"/>
    <cellStyle name="Porcentagem 9 2 3 6 3" xfId="29598" xr:uid="{00000000-0005-0000-0000-000032740000}"/>
    <cellStyle name="Porcentagem 9 2 3 6 4" xfId="29599" xr:uid="{00000000-0005-0000-0000-000033740000}"/>
    <cellStyle name="Porcentagem 9 2 3 7" xfId="29600" xr:uid="{00000000-0005-0000-0000-000034740000}"/>
    <cellStyle name="Porcentagem 9 2 3 7 2" xfId="29601" xr:uid="{00000000-0005-0000-0000-000035740000}"/>
    <cellStyle name="Porcentagem 9 2 3 7 3" xfId="29602" xr:uid="{00000000-0005-0000-0000-000036740000}"/>
    <cellStyle name="Porcentagem 9 2 3 8" xfId="29603" xr:uid="{00000000-0005-0000-0000-000037740000}"/>
    <cellStyle name="Porcentagem 9 2 3 9" xfId="29604" xr:uid="{00000000-0005-0000-0000-000038740000}"/>
    <cellStyle name="Porcentagem 9 2 4" xfId="29605" xr:uid="{00000000-0005-0000-0000-000039740000}"/>
    <cellStyle name="Porcentagem 9 2 4 2" xfId="29606" xr:uid="{00000000-0005-0000-0000-00003A740000}"/>
    <cellStyle name="Porcentagem 9 2 4 2 2" xfId="29607" xr:uid="{00000000-0005-0000-0000-00003B740000}"/>
    <cellStyle name="Porcentagem 9 2 4 2 2 2" xfId="29608" xr:uid="{00000000-0005-0000-0000-00003C740000}"/>
    <cellStyle name="Porcentagem 9 2 4 2 2 3" xfId="29609" xr:uid="{00000000-0005-0000-0000-00003D740000}"/>
    <cellStyle name="Porcentagem 9 2 4 2 3" xfId="29610" xr:uid="{00000000-0005-0000-0000-00003E740000}"/>
    <cellStyle name="Porcentagem 9 2 4 2 4" xfId="29611" xr:uid="{00000000-0005-0000-0000-00003F740000}"/>
    <cellStyle name="Porcentagem 9 2 4 3" xfId="29612" xr:uid="{00000000-0005-0000-0000-000040740000}"/>
    <cellStyle name="Porcentagem 9 2 4 3 2" xfId="29613" xr:uid="{00000000-0005-0000-0000-000041740000}"/>
    <cellStyle name="Porcentagem 9 2 4 3 2 2" xfId="29614" xr:uid="{00000000-0005-0000-0000-000042740000}"/>
    <cellStyle name="Porcentagem 9 2 4 3 2 3" xfId="29615" xr:uid="{00000000-0005-0000-0000-000043740000}"/>
    <cellStyle name="Porcentagem 9 2 4 3 3" xfId="29616" xr:uid="{00000000-0005-0000-0000-000044740000}"/>
    <cellStyle name="Porcentagem 9 2 4 3 4" xfId="29617" xr:uid="{00000000-0005-0000-0000-000045740000}"/>
    <cellStyle name="Porcentagem 9 2 4 4" xfId="29618" xr:uid="{00000000-0005-0000-0000-000046740000}"/>
    <cellStyle name="Porcentagem 9 2 4 4 2" xfId="29619" xr:uid="{00000000-0005-0000-0000-000047740000}"/>
    <cellStyle name="Porcentagem 9 2 4 4 2 2" xfId="29620" xr:uid="{00000000-0005-0000-0000-000048740000}"/>
    <cellStyle name="Porcentagem 9 2 4 4 2 3" xfId="29621" xr:uid="{00000000-0005-0000-0000-000049740000}"/>
    <cellStyle name="Porcentagem 9 2 4 4 3" xfId="29622" xr:uid="{00000000-0005-0000-0000-00004A740000}"/>
    <cellStyle name="Porcentagem 9 2 4 4 4" xfId="29623" xr:uid="{00000000-0005-0000-0000-00004B740000}"/>
    <cellStyle name="Porcentagem 9 2 4 5" xfId="29624" xr:uid="{00000000-0005-0000-0000-00004C740000}"/>
    <cellStyle name="Porcentagem 9 2 4 5 2" xfId="29625" xr:uid="{00000000-0005-0000-0000-00004D740000}"/>
    <cellStyle name="Porcentagem 9 2 4 5 3" xfId="29626" xr:uid="{00000000-0005-0000-0000-00004E740000}"/>
    <cellStyle name="Porcentagem 9 2 4 6" xfId="29627" xr:uid="{00000000-0005-0000-0000-00004F740000}"/>
    <cellStyle name="Porcentagem 9 2 4 7" xfId="29628" xr:uid="{00000000-0005-0000-0000-000050740000}"/>
    <cellStyle name="Porcentagem 9 2 4 8" xfId="29629" xr:uid="{00000000-0005-0000-0000-000051740000}"/>
    <cellStyle name="Porcentagem 9 2 5" xfId="29630" xr:uid="{00000000-0005-0000-0000-000052740000}"/>
    <cellStyle name="Porcentagem 9 2 5 2" xfId="29631" xr:uid="{00000000-0005-0000-0000-000053740000}"/>
    <cellStyle name="Porcentagem 9 2 5 2 2" xfId="29632" xr:uid="{00000000-0005-0000-0000-000054740000}"/>
    <cellStyle name="Porcentagem 9 2 5 2 3" xfId="29633" xr:uid="{00000000-0005-0000-0000-000055740000}"/>
    <cellStyle name="Porcentagem 9 2 5 3" xfId="29634" xr:uid="{00000000-0005-0000-0000-000056740000}"/>
    <cellStyle name="Porcentagem 9 2 5 4" xfId="29635" xr:uid="{00000000-0005-0000-0000-000057740000}"/>
    <cellStyle name="Porcentagem 9 2 6" xfId="29636" xr:uid="{00000000-0005-0000-0000-000058740000}"/>
    <cellStyle name="Porcentagem 9 2 6 2" xfId="29637" xr:uid="{00000000-0005-0000-0000-000059740000}"/>
    <cellStyle name="Porcentagem 9 2 6 2 2" xfId="29638" xr:uid="{00000000-0005-0000-0000-00005A740000}"/>
    <cellStyle name="Porcentagem 9 2 6 2 3" xfId="29639" xr:uid="{00000000-0005-0000-0000-00005B740000}"/>
    <cellStyle name="Porcentagem 9 2 6 3" xfId="29640" xr:uid="{00000000-0005-0000-0000-00005C740000}"/>
    <cellStyle name="Porcentagem 9 2 6 4" xfId="29641" xr:uid="{00000000-0005-0000-0000-00005D740000}"/>
    <cellStyle name="Porcentagem 9 2 7" xfId="29642" xr:uid="{00000000-0005-0000-0000-00005E740000}"/>
    <cellStyle name="Porcentagem 9 2 7 2" xfId="29643" xr:uid="{00000000-0005-0000-0000-00005F740000}"/>
    <cellStyle name="Porcentagem 9 2 7 2 2" xfId="29644" xr:uid="{00000000-0005-0000-0000-000060740000}"/>
    <cellStyle name="Porcentagem 9 2 7 2 3" xfId="29645" xr:uid="{00000000-0005-0000-0000-000061740000}"/>
    <cellStyle name="Porcentagem 9 2 7 3" xfId="29646" xr:uid="{00000000-0005-0000-0000-000062740000}"/>
    <cellStyle name="Porcentagem 9 2 7 4" xfId="29647" xr:uid="{00000000-0005-0000-0000-000063740000}"/>
    <cellStyle name="Porcentagem 9 2 8" xfId="29648" xr:uid="{00000000-0005-0000-0000-000064740000}"/>
    <cellStyle name="Porcentagem 9 2 8 2" xfId="29649" xr:uid="{00000000-0005-0000-0000-000065740000}"/>
    <cellStyle name="Porcentagem 9 2 8 3" xfId="29650" xr:uid="{00000000-0005-0000-0000-000066740000}"/>
    <cellStyle name="Porcentagem 9 2 9" xfId="29651" xr:uid="{00000000-0005-0000-0000-000067740000}"/>
    <cellStyle name="Porcentagem 9 20" xfId="29652" xr:uid="{00000000-0005-0000-0000-000068740000}"/>
    <cellStyle name="Porcentagem 9 21" xfId="29653" xr:uid="{00000000-0005-0000-0000-000069740000}"/>
    <cellStyle name="Porcentagem 9 3" xfId="29654" xr:uid="{00000000-0005-0000-0000-00006A740000}"/>
    <cellStyle name="Porcentagem 9 3 10" xfId="29655" xr:uid="{00000000-0005-0000-0000-00006B740000}"/>
    <cellStyle name="Porcentagem 9 3 11" xfId="29656" xr:uid="{00000000-0005-0000-0000-00006C740000}"/>
    <cellStyle name="Porcentagem 9 3 2" xfId="29657" xr:uid="{00000000-0005-0000-0000-00006D740000}"/>
    <cellStyle name="Porcentagem 9 3 2 2" xfId="29658" xr:uid="{00000000-0005-0000-0000-00006E740000}"/>
    <cellStyle name="Porcentagem 9 3 2 2 2" xfId="29659" xr:uid="{00000000-0005-0000-0000-00006F740000}"/>
    <cellStyle name="Porcentagem 9 3 2 2 2 2" xfId="29660" xr:uid="{00000000-0005-0000-0000-000070740000}"/>
    <cellStyle name="Porcentagem 9 3 2 2 2 2 2" xfId="29661" xr:uid="{00000000-0005-0000-0000-000071740000}"/>
    <cellStyle name="Porcentagem 9 3 2 2 2 2 3" xfId="29662" xr:uid="{00000000-0005-0000-0000-000072740000}"/>
    <cellStyle name="Porcentagem 9 3 2 2 2 3" xfId="29663" xr:uid="{00000000-0005-0000-0000-000073740000}"/>
    <cellStyle name="Porcentagem 9 3 2 2 2 4" xfId="29664" xr:uid="{00000000-0005-0000-0000-000074740000}"/>
    <cellStyle name="Porcentagem 9 3 2 2 3" xfId="29665" xr:uid="{00000000-0005-0000-0000-000075740000}"/>
    <cellStyle name="Porcentagem 9 3 2 2 3 2" xfId="29666" xr:uid="{00000000-0005-0000-0000-000076740000}"/>
    <cellStyle name="Porcentagem 9 3 2 2 3 2 2" xfId="29667" xr:uid="{00000000-0005-0000-0000-000077740000}"/>
    <cellStyle name="Porcentagem 9 3 2 2 3 2 3" xfId="29668" xr:uid="{00000000-0005-0000-0000-000078740000}"/>
    <cellStyle name="Porcentagem 9 3 2 2 3 3" xfId="29669" xr:uid="{00000000-0005-0000-0000-000079740000}"/>
    <cellStyle name="Porcentagem 9 3 2 2 3 4" xfId="29670" xr:uid="{00000000-0005-0000-0000-00007A740000}"/>
    <cellStyle name="Porcentagem 9 3 2 2 4" xfId="29671" xr:uid="{00000000-0005-0000-0000-00007B740000}"/>
    <cellStyle name="Porcentagem 9 3 2 2 4 2" xfId="29672" xr:uid="{00000000-0005-0000-0000-00007C740000}"/>
    <cellStyle name="Porcentagem 9 3 2 2 4 2 2" xfId="29673" xr:uid="{00000000-0005-0000-0000-00007D740000}"/>
    <cellStyle name="Porcentagem 9 3 2 2 4 2 3" xfId="29674" xr:uid="{00000000-0005-0000-0000-00007E740000}"/>
    <cellStyle name="Porcentagem 9 3 2 2 4 3" xfId="29675" xr:uid="{00000000-0005-0000-0000-00007F740000}"/>
    <cellStyle name="Porcentagem 9 3 2 2 4 4" xfId="29676" xr:uid="{00000000-0005-0000-0000-000080740000}"/>
    <cellStyle name="Porcentagem 9 3 2 2 5" xfId="29677" xr:uid="{00000000-0005-0000-0000-000081740000}"/>
    <cellStyle name="Porcentagem 9 3 2 2 5 2" xfId="29678" xr:uid="{00000000-0005-0000-0000-000082740000}"/>
    <cellStyle name="Porcentagem 9 3 2 2 5 3" xfId="29679" xr:uid="{00000000-0005-0000-0000-000083740000}"/>
    <cellStyle name="Porcentagem 9 3 2 2 6" xfId="29680" xr:uid="{00000000-0005-0000-0000-000084740000}"/>
    <cellStyle name="Porcentagem 9 3 2 2 7" xfId="29681" xr:uid="{00000000-0005-0000-0000-000085740000}"/>
    <cellStyle name="Porcentagem 9 3 2 3" xfId="29682" xr:uid="{00000000-0005-0000-0000-000086740000}"/>
    <cellStyle name="Porcentagem 9 3 2 3 2" xfId="29683" xr:uid="{00000000-0005-0000-0000-000087740000}"/>
    <cellStyle name="Porcentagem 9 3 2 3 2 2" xfId="29684" xr:uid="{00000000-0005-0000-0000-000088740000}"/>
    <cellStyle name="Porcentagem 9 3 2 3 2 3" xfId="29685" xr:uid="{00000000-0005-0000-0000-000089740000}"/>
    <cellStyle name="Porcentagem 9 3 2 3 3" xfId="29686" xr:uid="{00000000-0005-0000-0000-00008A740000}"/>
    <cellStyle name="Porcentagem 9 3 2 3 4" xfId="29687" xr:uid="{00000000-0005-0000-0000-00008B740000}"/>
    <cellStyle name="Porcentagem 9 3 2 4" xfId="29688" xr:uid="{00000000-0005-0000-0000-00008C740000}"/>
    <cellStyle name="Porcentagem 9 3 2 4 2" xfId="29689" xr:uid="{00000000-0005-0000-0000-00008D740000}"/>
    <cellStyle name="Porcentagem 9 3 2 4 2 2" xfId="29690" xr:uid="{00000000-0005-0000-0000-00008E740000}"/>
    <cellStyle name="Porcentagem 9 3 2 4 2 3" xfId="29691" xr:uid="{00000000-0005-0000-0000-00008F740000}"/>
    <cellStyle name="Porcentagem 9 3 2 4 3" xfId="29692" xr:uid="{00000000-0005-0000-0000-000090740000}"/>
    <cellStyle name="Porcentagem 9 3 2 4 4" xfId="29693" xr:uid="{00000000-0005-0000-0000-000091740000}"/>
    <cellStyle name="Porcentagem 9 3 2 5" xfId="29694" xr:uid="{00000000-0005-0000-0000-000092740000}"/>
    <cellStyle name="Porcentagem 9 3 2 5 2" xfId="29695" xr:uid="{00000000-0005-0000-0000-000093740000}"/>
    <cellStyle name="Porcentagem 9 3 2 5 2 2" xfId="29696" xr:uid="{00000000-0005-0000-0000-000094740000}"/>
    <cellStyle name="Porcentagem 9 3 2 5 2 3" xfId="29697" xr:uid="{00000000-0005-0000-0000-000095740000}"/>
    <cellStyle name="Porcentagem 9 3 2 5 3" xfId="29698" xr:uid="{00000000-0005-0000-0000-000096740000}"/>
    <cellStyle name="Porcentagem 9 3 2 5 4" xfId="29699" xr:uid="{00000000-0005-0000-0000-000097740000}"/>
    <cellStyle name="Porcentagem 9 3 2 6" xfId="29700" xr:uid="{00000000-0005-0000-0000-000098740000}"/>
    <cellStyle name="Porcentagem 9 3 2 6 2" xfId="29701" xr:uid="{00000000-0005-0000-0000-000099740000}"/>
    <cellStyle name="Porcentagem 9 3 2 6 3" xfId="29702" xr:uid="{00000000-0005-0000-0000-00009A740000}"/>
    <cellStyle name="Porcentagem 9 3 2 7" xfId="29703" xr:uid="{00000000-0005-0000-0000-00009B740000}"/>
    <cellStyle name="Porcentagem 9 3 2 8" xfId="29704" xr:uid="{00000000-0005-0000-0000-00009C740000}"/>
    <cellStyle name="Porcentagem 9 3 2 9" xfId="29705" xr:uid="{00000000-0005-0000-0000-00009D740000}"/>
    <cellStyle name="Porcentagem 9 3 3" xfId="29706" xr:uid="{00000000-0005-0000-0000-00009E740000}"/>
    <cellStyle name="Porcentagem 9 3 3 2" xfId="29707" xr:uid="{00000000-0005-0000-0000-00009F740000}"/>
    <cellStyle name="Porcentagem 9 3 3 2 2" xfId="29708" xr:uid="{00000000-0005-0000-0000-0000A0740000}"/>
    <cellStyle name="Porcentagem 9 3 3 2 2 2" xfId="29709" xr:uid="{00000000-0005-0000-0000-0000A1740000}"/>
    <cellStyle name="Porcentagem 9 3 3 2 2 3" xfId="29710" xr:uid="{00000000-0005-0000-0000-0000A2740000}"/>
    <cellStyle name="Porcentagem 9 3 3 2 3" xfId="29711" xr:uid="{00000000-0005-0000-0000-0000A3740000}"/>
    <cellStyle name="Porcentagem 9 3 3 2 4" xfId="29712" xr:uid="{00000000-0005-0000-0000-0000A4740000}"/>
    <cellStyle name="Porcentagem 9 3 3 3" xfId="29713" xr:uid="{00000000-0005-0000-0000-0000A5740000}"/>
    <cellStyle name="Porcentagem 9 3 3 3 2" xfId="29714" xr:uid="{00000000-0005-0000-0000-0000A6740000}"/>
    <cellStyle name="Porcentagem 9 3 3 3 2 2" xfId="29715" xr:uid="{00000000-0005-0000-0000-0000A7740000}"/>
    <cellStyle name="Porcentagem 9 3 3 3 2 3" xfId="29716" xr:uid="{00000000-0005-0000-0000-0000A8740000}"/>
    <cellStyle name="Porcentagem 9 3 3 3 3" xfId="29717" xr:uid="{00000000-0005-0000-0000-0000A9740000}"/>
    <cellStyle name="Porcentagem 9 3 3 3 4" xfId="29718" xr:uid="{00000000-0005-0000-0000-0000AA740000}"/>
    <cellStyle name="Porcentagem 9 3 3 4" xfId="29719" xr:uid="{00000000-0005-0000-0000-0000AB740000}"/>
    <cellStyle name="Porcentagem 9 3 3 4 2" xfId="29720" xr:uid="{00000000-0005-0000-0000-0000AC740000}"/>
    <cellStyle name="Porcentagem 9 3 3 4 2 2" xfId="29721" xr:uid="{00000000-0005-0000-0000-0000AD740000}"/>
    <cellStyle name="Porcentagem 9 3 3 4 2 3" xfId="29722" xr:uid="{00000000-0005-0000-0000-0000AE740000}"/>
    <cellStyle name="Porcentagem 9 3 3 4 3" xfId="29723" xr:uid="{00000000-0005-0000-0000-0000AF740000}"/>
    <cellStyle name="Porcentagem 9 3 3 4 4" xfId="29724" xr:uid="{00000000-0005-0000-0000-0000B0740000}"/>
    <cellStyle name="Porcentagem 9 3 3 5" xfId="29725" xr:uid="{00000000-0005-0000-0000-0000B1740000}"/>
    <cellStyle name="Porcentagem 9 3 3 5 2" xfId="29726" xr:uid="{00000000-0005-0000-0000-0000B2740000}"/>
    <cellStyle name="Porcentagem 9 3 3 5 3" xfId="29727" xr:uid="{00000000-0005-0000-0000-0000B3740000}"/>
    <cellStyle name="Porcentagem 9 3 3 6" xfId="29728" xr:uid="{00000000-0005-0000-0000-0000B4740000}"/>
    <cellStyle name="Porcentagem 9 3 3 7" xfId="29729" xr:uid="{00000000-0005-0000-0000-0000B5740000}"/>
    <cellStyle name="Porcentagem 9 3 4" xfId="29730" xr:uid="{00000000-0005-0000-0000-0000B6740000}"/>
    <cellStyle name="Porcentagem 9 3 5" xfId="29731" xr:uid="{00000000-0005-0000-0000-0000B7740000}"/>
    <cellStyle name="Porcentagem 9 3 5 2" xfId="29732" xr:uid="{00000000-0005-0000-0000-0000B8740000}"/>
    <cellStyle name="Porcentagem 9 3 5 2 2" xfId="29733" xr:uid="{00000000-0005-0000-0000-0000B9740000}"/>
    <cellStyle name="Porcentagem 9 3 5 2 3" xfId="29734" xr:uid="{00000000-0005-0000-0000-0000BA740000}"/>
    <cellStyle name="Porcentagem 9 3 5 3" xfId="29735" xr:uid="{00000000-0005-0000-0000-0000BB740000}"/>
    <cellStyle name="Porcentagem 9 3 5 4" xfId="29736" xr:uid="{00000000-0005-0000-0000-0000BC740000}"/>
    <cellStyle name="Porcentagem 9 3 6" xfId="29737" xr:uid="{00000000-0005-0000-0000-0000BD740000}"/>
    <cellStyle name="Porcentagem 9 3 6 2" xfId="29738" xr:uid="{00000000-0005-0000-0000-0000BE740000}"/>
    <cellStyle name="Porcentagem 9 3 6 2 2" xfId="29739" xr:uid="{00000000-0005-0000-0000-0000BF740000}"/>
    <cellStyle name="Porcentagem 9 3 6 2 3" xfId="29740" xr:uid="{00000000-0005-0000-0000-0000C0740000}"/>
    <cellStyle name="Porcentagem 9 3 6 3" xfId="29741" xr:uid="{00000000-0005-0000-0000-0000C1740000}"/>
    <cellStyle name="Porcentagem 9 3 6 4" xfId="29742" xr:uid="{00000000-0005-0000-0000-0000C2740000}"/>
    <cellStyle name="Porcentagem 9 3 7" xfId="29743" xr:uid="{00000000-0005-0000-0000-0000C3740000}"/>
    <cellStyle name="Porcentagem 9 3 7 2" xfId="29744" xr:uid="{00000000-0005-0000-0000-0000C4740000}"/>
    <cellStyle name="Porcentagem 9 3 7 2 2" xfId="29745" xr:uid="{00000000-0005-0000-0000-0000C5740000}"/>
    <cellStyle name="Porcentagem 9 3 7 2 3" xfId="29746" xr:uid="{00000000-0005-0000-0000-0000C6740000}"/>
    <cellStyle name="Porcentagem 9 3 7 3" xfId="29747" xr:uid="{00000000-0005-0000-0000-0000C7740000}"/>
    <cellStyle name="Porcentagem 9 3 7 4" xfId="29748" xr:uid="{00000000-0005-0000-0000-0000C8740000}"/>
    <cellStyle name="Porcentagem 9 3 8" xfId="29749" xr:uid="{00000000-0005-0000-0000-0000C9740000}"/>
    <cellStyle name="Porcentagem 9 3 8 2" xfId="29750" xr:uid="{00000000-0005-0000-0000-0000CA740000}"/>
    <cellStyle name="Porcentagem 9 3 8 3" xfId="29751" xr:uid="{00000000-0005-0000-0000-0000CB740000}"/>
    <cellStyle name="Porcentagem 9 3 9" xfId="29752" xr:uid="{00000000-0005-0000-0000-0000CC740000}"/>
    <cellStyle name="Porcentagem 9 4" xfId="29753" xr:uid="{00000000-0005-0000-0000-0000CD740000}"/>
    <cellStyle name="Porcentagem 9 4 10" xfId="29754" xr:uid="{00000000-0005-0000-0000-0000CE740000}"/>
    <cellStyle name="Porcentagem 9 4 2" xfId="29755" xr:uid="{00000000-0005-0000-0000-0000CF740000}"/>
    <cellStyle name="Porcentagem 9 4 2 2" xfId="29756" xr:uid="{00000000-0005-0000-0000-0000D0740000}"/>
    <cellStyle name="Porcentagem 9 4 2 2 2" xfId="29757" xr:uid="{00000000-0005-0000-0000-0000D1740000}"/>
    <cellStyle name="Porcentagem 9 4 2 2 2 2" xfId="29758" xr:uid="{00000000-0005-0000-0000-0000D2740000}"/>
    <cellStyle name="Porcentagem 9 4 2 2 2 3" xfId="29759" xr:uid="{00000000-0005-0000-0000-0000D3740000}"/>
    <cellStyle name="Porcentagem 9 4 2 2 3" xfId="29760" xr:uid="{00000000-0005-0000-0000-0000D4740000}"/>
    <cellStyle name="Porcentagem 9 4 2 2 4" xfId="29761" xr:uid="{00000000-0005-0000-0000-0000D5740000}"/>
    <cellStyle name="Porcentagem 9 4 2 3" xfId="29762" xr:uid="{00000000-0005-0000-0000-0000D6740000}"/>
    <cellStyle name="Porcentagem 9 4 2 3 2" xfId="29763" xr:uid="{00000000-0005-0000-0000-0000D7740000}"/>
    <cellStyle name="Porcentagem 9 4 2 3 2 2" xfId="29764" xr:uid="{00000000-0005-0000-0000-0000D8740000}"/>
    <cellStyle name="Porcentagem 9 4 2 3 2 3" xfId="29765" xr:uid="{00000000-0005-0000-0000-0000D9740000}"/>
    <cellStyle name="Porcentagem 9 4 2 3 3" xfId="29766" xr:uid="{00000000-0005-0000-0000-0000DA740000}"/>
    <cellStyle name="Porcentagem 9 4 2 3 4" xfId="29767" xr:uid="{00000000-0005-0000-0000-0000DB740000}"/>
    <cellStyle name="Porcentagem 9 4 2 4" xfId="29768" xr:uid="{00000000-0005-0000-0000-0000DC740000}"/>
    <cellStyle name="Porcentagem 9 4 2 4 2" xfId="29769" xr:uid="{00000000-0005-0000-0000-0000DD740000}"/>
    <cellStyle name="Porcentagem 9 4 2 4 2 2" xfId="29770" xr:uid="{00000000-0005-0000-0000-0000DE740000}"/>
    <cellStyle name="Porcentagem 9 4 2 4 2 3" xfId="29771" xr:uid="{00000000-0005-0000-0000-0000DF740000}"/>
    <cellStyle name="Porcentagem 9 4 2 4 3" xfId="29772" xr:uid="{00000000-0005-0000-0000-0000E0740000}"/>
    <cellStyle name="Porcentagem 9 4 2 4 4" xfId="29773" xr:uid="{00000000-0005-0000-0000-0000E1740000}"/>
    <cellStyle name="Porcentagem 9 4 2 5" xfId="29774" xr:uid="{00000000-0005-0000-0000-0000E2740000}"/>
    <cellStyle name="Porcentagem 9 4 2 5 2" xfId="29775" xr:uid="{00000000-0005-0000-0000-0000E3740000}"/>
    <cellStyle name="Porcentagem 9 4 2 5 3" xfId="29776" xr:uid="{00000000-0005-0000-0000-0000E4740000}"/>
    <cellStyle name="Porcentagem 9 4 2 6" xfId="29777" xr:uid="{00000000-0005-0000-0000-0000E5740000}"/>
    <cellStyle name="Porcentagem 9 4 2 7" xfId="29778" xr:uid="{00000000-0005-0000-0000-0000E6740000}"/>
    <cellStyle name="Porcentagem 9 4 3" xfId="29779" xr:uid="{00000000-0005-0000-0000-0000E7740000}"/>
    <cellStyle name="Porcentagem 9 4 4" xfId="29780" xr:uid="{00000000-0005-0000-0000-0000E8740000}"/>
    <cellStyle name="Porcentagem 9 4 4 2" xfId="29781" xr:uid="{00000000-0005-0000-0000-0000E9740000}"/>
    <cellStyle name="Porcentagem 9 4 4 2 2" xfId="29782" xr:uid="{00000000-0005-0000-0000-0000EA740000}"/>
    <cellStyle name="Porcentagem 9 4 4 2 3" xfId="29783" xr:uid="{00000000-0005-0000-0000-0000EB740000}"/>
    <cellStyle name="Porcentagem 9 4 4 3" xfId="29784" xr:uid="{00000000-0005-0000-0000-0000EC740000}"/>
    <cellStyle name="Porcentagem 9 4 4 4" xfId="29785" xr:uid="{00000000-0005-0000-0000-0000ED740000}"/>
    <cellStyle name="Porcentagem 9 4 5" xfId="29786" xr:uid="{00000000-0005-0000-0000-0000EE740000}"/>
    <cellStyle name="Porcentagem 9 4 5 2" xfId="29787" xr:uid="{00000000-0005-0000-0000-0000EF740000}"/>
    <cellStyle name="Porcentagem 9 4 5 2 2" xfId="29788" xr:uid="{00000000-0005-0000-0000-0000F0740000}"/>
    <cellStyle name="Porcentagem 9 4 5 2 3" xfId="29789" xr:uid="{00000000-0005-0000-0000-0000F1740000}"/>
    <cellStyle name="Porcentagem 9 4 5 3" xfId="29790" xr:uid="{00000000-0005-0000-0000-0000F2740000}"/>
    <cellStyle name="Porcentagem 9 4 5 4" xfId="29791" xr:uid="{00000000-0005-0000-0000-0000F3740000}"/>
    <cellStyle name="Porcentagem 9 4 6" xfId="29792" xr:uid="{00000000-0005-0000-0000-0000F4740000}"/>
    <cellStyle name="Porcentagem 9 4 6 2" xfId="29793" xr:uid="{00000000-0005-0000-0000-0000F5740000}"/>
    <cellStyle name="Porcentagem 9 4 6 2 2" xfId="29794" xr:uid="{00000000-0005-0000-0000-0000F6740000}"/>
    <cellStyle name="Porcentagem 9 4 6 2 3" xfId="29795" xr:uid="{00000000-0005-0000-0000-0000F7740000}"/>
    <cellStyle name="Porcentagem 9 4 6 3" xfId="29796" xr:uid="{00000000-0005-0000-0000-0000F8740000}"/>
    <cellStyle name="Porcentagem 9 4 6 4" xfId="29797" xr:uid="{00000000-0005-0000-0000-0000F9740000}"/>
    <cellStyle name="Porcentagem 9 4 7" xfId="29798" xr:uid="{00000000-0005-0000-0000-0000FA740000}"/>
    <cellStyle name="Porcentagem 9 4 7 2" xfId="29799" xr:uid="{00000000-0005-0000-0000-0000FB740000}"/>
    <cellStyle name="Porcentagem 9 4 7 3" xfId="29800" xr:uid="{00000000-0005-0000-0000-0000FC740000}"/>
    <cellStyle name="Porcentagem 9 4 8" xfId="29801" xr:uid="{00000000-0005-0000-0000-0000FD740000}"/>
    <cellStyle name="Porcentagem 9 4 9" xfId="29802" xr:uid="{00000000-0005-0000-0000-0000FE740000}"/>
    <cellStyle name="Porcentagem 9 5" xfId="29803" xr:uid="{00000000-0005-0000-0000-0000FF740000}"/>
    <cellStyle name="Porcentagem 9 5 2" xfId="29804" xr:uid="{00000000-0005-0000-0000-000000750000}"/>
    <cellStyle name="Porcentagem 9 5 3" xfId="29805" xr:uid="{00000000-0005-0000-0000-000001750000}"/>
    <cellStyle name="Porcentagem 9 5 3 2" xfId="29806" xr:uid="{00000000-0005-0000-0000-000002750000}"/>
    <cellStyle name="Porcentagem 9 5 3 2 2" xfId="29807" xr:uid="{00000000-0005-0000-0000-000003750000}"/>
    <cellStyle name="Porcentagem 9 5 3 2 2 2" xfId="29808" xr:uid="{00000000-0005-0000-0000-000004750000}"/>
    <cellStyle name="Porcentagem 9 5 3 2 2 3" xfId="29809" xr:uid="{00000000-0005-0000-0000-000005750000}"/>
    <cellStyle name="Porcentagem 9 5 3 2 3" xfId="29810" xr:uid="{00000000-0005-0000-0000-000006750000}"/>
    <cellStyle name="Porcentagem 9 5 3 2 4" xfId="29811" xr:uid="{00000000-0005-0000-0000-000007750000}"/>
    <cellStyle name="Porcentagem 9 5 3 3" xfId="29812" xr:uid="{00000000-0005-0000-0000-000008750000}"/>
    <cellStyle name="Porcentagem 9 5 3 3 2" xfId="29813" xr:uid="{00000000-0005-0000-0000-000009750000}"/>
    <cellStyle name="Porcentagem 9 5 3 3 2 2" xfId="29814" xr:uid="{00000000-0005-0000-0000-00000A750000}"/>
    <cellStyle name="Porcentagem 9 5 3 3 2 3" xfId="29815" xr:uid="{00000000-0005-0000-0000-00000B750000}"/>
    <cellStyle name="Porcentagem 9 5 3 3 3" xfId="29816" xr:uid="{00000000-0005-0000-0000-00000C750000}"/>
    <cellStyle name="Porcentagem 9 5 3 3 4" xfId="29817" xr:uid="{00000000-0005-0000-0000-00000D750000}"/>
    <cellStyle name="Porcentagem 9 5 3 4" xfId="29818" xr:uid="{00000000-0005-0000-0000-00000E750000}"/>
    <cellStyle name="Porcentagem 9 5 3 4 2" xfId="29819" xr:uid="{00000000-0005-0000-0000-00000F750000}"/>
    <cellStyle name="Porcentagem 9 5 3 4 2 2" xfId="29820" xr:uid="{00000000-0005-0000-0000-000010750000}"/>
    <cellStyle name="Porcentagem 9 5 3 4 2 3" xfId="29821" xr:uid="{00000000-0005-0000-0000-000011750000}"/>
    <cellStyle name="Porcentagem 9 5 3 4 3" xfId="29822" xr:uid="{00000000-0005-0000-0000-000012750000}"/>
    <cellStyle name="Porcentagem 9 5 3 4 4" xfId="29823" xr:uid="{00000000-0005-0000-0000-000013750000}"/>
    <cellStyle name="Porcentagem 9 5 3 5" xfId="29824" xr:uid="{00000000-0005-0000-0000-000014750000}"/>
    <cellStyle name="Porcentagem 9 5 3 5 2" xfId="29825" xr:uid="{00000000-0005-0000-0000-000015750000}"/>
    <cellStyle name="Porcentagem 9 5 3 5 3" xfId="29826" xr:uid="{00000000-0005-0000-0000-000016750000}"/>
    <cellStyle name="Porcentagem 9 5 3 6" xfId="29827" xr:uid="{00000000-0005-0000-0000-000017750000}"/>
    <cellStyle name="Porcentagem 9 5 3 7" xfId="29828" xr:uid="{00000000-0005-0000-0000-000018750000}"/>
    <cellStyle name="Porcentagem 9 6" xfId="29829" xr:uid="{00000000-0005-0000-0000-000019750000}"/>
    <cellStyle name="Porcentagem 9 6 2" xfId="29830" xr:uid="{00000000-0005-0000-0000-00001A750000}"/>
    <cellStyle name="Porcentagem 9 6 2 2" xfId="29831" xr:uid="{00000000-0005-0000-0000-00001B750000}"/>
    <cellStyle name="Porcentagem 9 6 2 2 2" xfId="29832" xr:uid="{00000000-0005-0000-0000-00001C750000}"/>
    <cellStyle name="Porcentagem 9 6 2 2 2 2" xfId="29833" xr:uid="{00000000-0005-0000-0000-00001D750000}"/>
    <cellStyle name="Porcentagem 9 6 2 2 2 3" xfId="29834" xr:uid="{00000000-0005-0000-0000-00001E750000}"/>
    <cellStyle name="Porcentagem 9 6 2 2 3" xfId="29835" xr:uid="{00000000-0005-0000-0000-00001F750000}"/>
    <cellStyle name="Porcentagem 9 6 2 2 4" xfId="29836" xr:uid="{00000000-0005-0000-0000-000020750000}"/>
    <cellStyle name="Porcentagem 9 6 2 3" xfId="29837" xr:uid="{00000000-0005-0000-0000-000021750000}"/>
    <cellStyle name="Porcentagem 9 6 2 3 2" xfId="29838" xr:uid="{00000000-0005-0000-0000-000022750000}"/>
    <cellStyle name="Porcentagem 9 6 2 3 2 2" xfId="29839" xr:uid="{00000000-0005-0000-0000-000023750000}"/>
    <cellStyle name="Porcentagem 9 6 2 3 2 3" xfId="29840" xr:uid="{00000000-0005-0000-0000-000024750000}"/>
    <cellStyle name="Porcentagem 9 6 2 3 3" xfId="29841" xr:uid="{00000000-0005-0000-0000-000025750000}"/>
    <cellStyle name="Porcentagem 9 6 2 3 4" xfId="29842" xr:uid="{00000000-0005-0000-0000-000026750000}"/>
    <cellStyle name="Porcentagem 9 6 2 4" xfId="29843" xr:uid="{00000000-0005-0000-0000-000027750000}"/>
    <cellStyle name="Porcentagem 9 6 2 4 2" xfId="29844" xr:uid="{00000000-0005-0000-0000-000028750000}"/>
    <cellStyle name="Porcentagem 9 6 2 4 2 2" xfId="29845" xr:uid="{00000000-0005-0000-0000-000029750000}"/>
    <cellStyle name="Porcentagem 9 6 2 4 2 3" xfId="29846" xr:uid="{00000000-0005-0000-0000-00002A750000}"/>
    <cellStyle name="Porcentagem 9 6 2 4 3" xfId="29847" xr:uid="{00000000-0005-0000-0000-00002B750000}"/>
    <cellStyle name="Porcentagem 9 6 2 4 4" xfId="29848" xr:uid="{00000000-0005-0000-0000-00002C750000}"/>
    <cellStyle name="Porcentagem 9 6 2 5" xfId="29849" xr:uid="{00000000-0005-0000-0000-00002D750000}"/>
    <cellStyle name="Porcentagem 9 6 2 5 2" xfId="29850" xr:uid="{00000000-0005-0000-0000-00002E750000}"/>
    <cellStyle name="Porcentagem 9 6 2 5 3" xfId="29851" xr:uid="{00000000-0005-0000-0000-00002F750000}"/>
    <cellStyle name="Porcentagem 9 6 2 6" xfId="29852" xr:uid="{00000000-0005-0000-0000-000030750000}"/>
    <cellStyle name="Porcentagem 9 6 2 7" xfId="29853" xr:uid="{00000000-0005-0000-0000-000031750000}"/>
    <cellStyle name="Porcentagem 9 6 3" xfId="29854" xr:uid="{00000000-0005-0000-0000-000032750000}"/>
    <cellStyle name="Porcentagem 9 6 3 2" xfId="29855" xr:uid="{00000000-0005-0000-0000-000033750000}"/>
    <cellStyle name="Porcentagem 9 6 3 2 2" xfId="29856" xr:uid="{00000000-0005-0000-0000-000034750000}"/>
    <cellStyle name="Porcentagem 9 6 3 2 3" xfId="29857" xr:uid="{00000000-0005-0000-0000-000035750000}"/>
    <cellStyle name="Porcentagem 9 6 3 3" xfId="29858" xr:uid="{00000000-0005-0000-0000-000036750000}"/>
    <cellStyle name="Porcentagem 9 6 3 4" xfId="29859" xr:uid="{00000000-0005-0000-0000-000037750000}"/>
    <cellStyle name="Porcentagem 9 6 4" xfId="29860" xr:uid="{00000000-0005-0000-0000-000038750000}"/>
    <cellStyle name="Porcentagem 9 6 4 2" xfId="29861" xr:uid="{00000000-0005-0000-0000-000039750000}"/>
    <cellStyle name="Porcentagem 9 6 4 2 2" xfId="29862" xr:uid="{00000000-0005-0000-0000-00003A750000}"/>
    <cellStyle name="Porcentagem 9 6 4 2 3" xfId="29863" xr:uid="{00000000-0005-0000-0000-00003B750000}"/>
    <cellStyle name="Porcentagem 9 6 4 3" xfId="29864" xr:uid="{00000000-0005-0000-0000-00003C750000}"/>
    <cellStyle name="Porcentagem 9 6 4 4" xfId="29865" xr:uid="{00000000-0005-0000-0000-00003D750000}"/>
    <cellStyle name="Porcentagem 9 6 5" xfId="29866" xr:uid="{00000000-0005-0000-0000-00003E750000}"/>
    <cellStyle name="Porcentagem 9 6 5 2" xfId="29867" xr:uid="{00000000-0005-0000-0000-00003F750000}"/>
    <cellStyle name="Porcentagem 9 6 5 2 2" xfId="29868" xr:uid="{00000000-0005-0000-0000-000040750000}"/>
    <cellStyle name="Porcentagem 9 6 5 2 3" xfId="29869" xr:uid="{00000000-0005-0000-0000-000041750000}"/>
    <cellStyle name="Porcentagem 9 6 5 3" xfId="29870" xr:uid="{00000000-0005-0000-0000-000042750000}"/>
    <cellStyle name="Porcentagem 9 6 5 4" xfId="29871" xr:uid="{00000000-0005-0000-0000-000043750000}"/>
    <cellStyle name="Porcentagem 9 6 6" xfId="29872" xr:uid="{00000000-0005-0000-0000-000044750000}"/>
    <cellStyle name="Porcentagem 9 6 6 2" xfId="29873" xr:uid="{00000000-0005-0000-0000-000045750000}"/>
    <cellStyle name="Porcentagem 9 6 6 3" xfId="29874" xr:uid="{00000000-0005-0000-0000-000046750000}"/>
    <cellStyle name="Porcentagem 9 6 7" xfId="29875" xr:uid="{00000000-0005-0000-0000-000047750000}"/>
    <cellStyle name="Porcentagem 9 6 8" xfId="29876" xr:uid="{00000000-0005-0000-0000-000048750000}"/>
    <cellStyle name="Porcentagem 9 6 9" xfId="29877" xr:uid="{00000000-0005-0000-0000-000049750000}"/>
    <cellStyle name="Porcentagem 9 7" xfId="29878" xr:uid="{00000000-0005-0000-0000-00004A750000}"/>
    <cellStyle name="Porcentagem 9 7 2" xfId="29879" xr:uid="{00000000-0005-0000-0000-00004B750000}"/>
    <cellStyle name="Porcentagem 9 7 2 2" xfId="29880" xr:uid="{00000000-0005-0000-0000-00004C750000}"/>
    <cellStyle name="Porcentagem 9 7 2 2 2" xfId="29881" xr:uid="{00000000-0005-0000-0000-00004D750000}"/>
    <cellStyle name="Porcentagem 9 7 2 2 2 2" xfId="29882" xr:uid="{00000000-0005-0000-0000-00004E750000}"/>
    <cellStyle name="Porcentagem 9 7 2 2 2 3" xfId="29883" xr:uid="{00000000-0005-0000-0000-00004F750000}"/>
    <cellStyle name="Porcentagem 9 7 2 2 3" xfId="29884" xr:uid="{00000000-0005-0000-0000-000050750000}"/>
    <cellStyle name="Porcentagem 9 7 2 2 4" xfId="29885" xr:uid="{00000000-0005-0000-0000-000051750000}"/>
    <cellStyle name="Porcentagem 9 7 2 3" xfId="29886" xr:uid="{00000000-0005-0000-0000-000052750000}"/>
    <cellStyle name="Porcentagem 9 7 2 3 2" xfId="29887" xr:uid="{00000000-0005-0000-0000-000053750000}"/>
    <cellStyle name="Porcentagem 9 7 2 3 2 2" xfId="29888" xr:uid="{00000000-0005-0000-0000-000054750000}"/>
    <cellStyle name="Porcentagem 9 7 2 3 2 3" xfId="29889" xr:uid="{00000000-0005-0000-0000-000055750000}"/>
    <cellStyle name="Porcentagem 9 7 2 3 3" xfId="29890" xr:uid="{00000000-0005-0000-0000-000056750000}"/>
    <cellStyle name="Porcentagem 9 7 2 3 4" xfId="29891" xr:uid="{00000000-0005-0000-0000-000057750000}"/>
    <cellStyle name="Porcentagem 9 7 2 4" xfId="29892" xr:uid="{00000000-0005-0000-0000-000058750000}"/>
    <cellStyle name="Porcentagem 9 7 2 4 2" xfId="29893" xr:uid="{00000000-0005-0000-0000-000059750000}"/>
    <cellStyle name="Porcentagem 9 7 2 4 2 2" xfId="29894" xr:uid="{00000000-0005-0000-0000-00005A750000}"/>
    <cellStyle name="Porcentagem 9 7 2 4 2 3" xfId="29895" xr:uid="{00000000-0005-0000-0000-00005B750000}"/>
    <cellStyle name="Porcentagem 9 7 2 4 3" xfId="29896" xr:uid="{00000000-0005-0000-0000-00005C750000}"/>
    <cellStyle name="Porcentagem 9 7 2 4 4" xfId="29897" xr:uid="{00000000-0005-0000-0000-00005D750000}"/>
    <cellStyle name="Porcentagem 9 7 2 5" xfId="29898" xr:uid="{00000000-0005-0000-0000-00005E750000}"/>
    <cellStyle name="Porcentagem 9 7 2 5 2" xfId="29899" xr:uid="{00000000-0005-0000-0000-00005F750000}"/>
    <cellStyle name="Porcentagem 9 7 2 5 3" xfId="29900" xr:uid="{00000000-0005-0000-0000-000060750000}"/>
    <cellStyle name="Porcentagem 9 7 2 6" xfId="29901" xr:uid="{00000000-0005-0000-0000-000061750000}"/>
    <cellStyle name="Porcentagem 9 7 2 7" xfId="29902" xr:uid="{00000000-0005-0000-0000-000062750000}"/>
    <cellStyle name="Porcentagem 9 7 3" xfId="29903" xr:uid="{00000000-0005-0000-0000-000063750000}"/>
    <cellStyle name="Porcentagem 9 7 3 2" xfId="29904" xr:uid="{00000000-0005-0000-0000-000064750000}"/>
    <cellStyle name="Porcentagem 9 7 3 2 2" xfId="29905" xr:uid="{00000000-0005-0000-0000-000065750000}"/>
    <cellStyle name="Porcentagem 9 7 3 2 3" xfId="29906" xr:uid="{00000000-0005-0000-0000-000066750000}"/>
    <cellStyle name="Porcentagem 9 7 3 3" xfId="29907" xr:uid="{00000000-0005-0000-0000-000067750000}"/>
    <cellStyle name="Porcentagem 9 7 3 4" xfId="29908" xr:uid="{00000000-0005-0000-0000-000068750000}"/>
    <cellStyle name="Porcentagem 9 7 4" xfId="29909" xr:uid="{00000000-0005-0000-0000-000069750000}"/>
    <cellStyle name="Porcentagem 9 7 4 2" xfId="29910" xr:uid="{00000000-0005-0000-0000-00006A750000}"/>
    <cellStyle name="Porcentagem 9 7 4 2 2" xfId="29911" xr:uid="{00000000-0005-0000-0000-00006B750000}"/>
    <cellStyle name="Porcentagem 9 7 4 2 3" xfId="29912" xr:uid="{00000000-0005-0000-0000-00006C750000}"/>
    <cellStyle name="Porcentagem 9 7 4 3" xfId="29913" xr:uid="{00000000-0005-0000-0000-00006D750000}"/>
    <cellStyle name="Porcentagem 9 7 4 4" xfId="29914" xr:uid="{00000000-0005-0000-0000-00006E750000}"/>
    <cellStyle name="Porcentagem 9 7 5" xfId="29915" xr:uid="{00000000-0005-0000-0000-00006F750000}"/>
    <cellStyle name="Porcentagem 9 7 5 2" xfId="29916" xr:uid="{00000000-0005-0000-0000-000070750000}"/>
    <cellStyle name="Porcentagem 9 7 5 2 2" xfId="29917" xr:uid="{00000000-0005-0000-0000-000071750000}"/>
    <cellStyle name="Porcentagem 9 7 5 2 3" xfId="29918" xr:uid="{00000000-0005-0000-0000-000072750000}"/>
    <cellStyle name="Porcentagem 9 7 5 3" xfId="29919" xr:uid="{00000000-0005-0000-0000-000073750000}"/>
    <cellStyle name="Porcentagem 9 7 5 4" xfId="29920" xr:uid="{00000000-0005-0000-0000-000074750000}"/>
    <cellStyle name="Porcentagem 9 7 6" xfId="29921" xr:uid="{00000000-0005-0000-0000-000075750000}"/>
    <cellStyle name="Porcentagem 9 7 6 2" xfId="29922" xr:uid="{00000000-0005-0000-0000-000076750000}"/>
    <cellStyle name="Porcentagem 9 7 6 3" xfId="29923" xr:uid="{00000000-0005-0000-0000-000077750000}"/>
    <cellStyle name="Porcentagem 9 7 7" xfId="29924" xr:uid="{00000000-0005-0000-0000-000078750000}"/>
    <cellStyle name="Porcentagem 9 7 8" xfId="29925" xr:uid="{00000000-0005-0000-0000-000079750000}"/>
    <cellStyle name="Porcentagem 9 7 9" xfId="29926" xr:uid="{00000000-0005-0000-0000-00007A750000}"/>
    <cellStyle name="Porcentagem 9 8" xfId="29927" xr:uid="{00000000-0005-0000-0000-00007B750000}"/>
    <cellStyle name="Porcentagem 9 8 2" xfId="29928" xr:uid="{00000000-0005-0000-0000-00007C750000}"/>
    <cellStyle name="Porcentagem 9 8 2 2" xfId="29929" xr:uid="{00000000-0005-0000-0000-00007D750000}"/>
    <cellStyle name="Porcentagem 9 8 2 2 2" xfId="29930" xr:uid="{00000000-0005-0000-0000-00007E750000}"/>
    <cellStyle name="Porcentagem 9 8 2 2 2 2" xfId="29931" xr:uid="{00000000-0005-0000-0000-00007F750000}"/>
    <cellStyle name="Porcentagem 9 8 2 2 2 3" xfId="29932" xr:uid="{00000000-0005-0000-0000-000080750000}"/>
    <cellStyle name="Porcentagem 9 8 2 2 3" xfId="29933" xr:uid="{00000000-0005-0000-0000-000081750000}"/>
    <cellStyle name="Porcentagem 9 8 2 2 4" xfId="29934" xr:uid="{00000000-0005-0000-0000-000082750000}"/>
    <cellStyle name="Porcentagem 9 8 2 3" xfId="29935" xr:uid="{00000000-0005-0000-0000-000083750000}"/>
    <cellStyle name="Porcentagem 9 8 2 3 2" xfId="29936" xr:uid="{00000000-0005-0000-0000-000084750000}"/>
    <cellStyle name="Porcentagem 9 8 2 3 2 2" xfId="29937" xr:uid="{00000000-0005-0000-0000-000085750000}"/>
    <cellStyle name="Porcentagem 9 8 2 3 2 3" xfId="29938" xr:uid="{00000000-0005-0000-0000-000086750000}"/>
    <cellStyle name="Porcentagem 9 8 2 3 3" xfId="29939" xr:uid="{00000000-0005-0000-0000-000087750000}"/>
    <cellStyle name="Porcentagem 9 8 2 3 4" xfId="29940" xr:uid="{00000000-0005-0000-0000-000088750000}"/>
    <cellStyle name="Porcentagem 9 8 2 4" xfId="29941" xr:uid="{00000000-0005-0000-0000-000089750000}"/>
    <cellStyle name="Porcentagem 9 8 2 4 2" xfId="29942" xr:uid="{00000000-0005-0000-0000-00008A750000}"/>
    <cellStyle name="Porcentagem 9 8 2 4 2 2" xfId="29943" xr:uid="{00000000-0005-0000-0000-00008B750000}"/>
    <cellStyle name="Porcentagem 9 8 2 4 2 3" xfId="29944" xr:uid="{00000000-0005-0000-0000-00008C750000}"/>
    <cellStyle name="Porcentagem 9 8 2 4 3" xfId="29945" xr:uid="{00000000-0005-0000-0000-00008D750000}"/>
    <cellStyle name="Porcentagem 9 8 2 4 4" xfId="29946" xr:uid="{00000000-0005-0000-0000-00008E750000}"/>
    <cellStyle name="Porcentagem 9 8 2 5" xfId="29947" xr:uid="{00000000-0005-0000-0000-00008F750000}"/>
    <cellStyle name="Porcentagem 9 8 2 5 2" xfId="29948" xr:uid="{00000000-0005-0000-0000-000090750000}"/>
    <cellStyle name="Porcentagem 9 8 2 5 3" xfId="29949" xr:uid="{00000000-0005-0000-0000-000091750000}"/>
    <cellStyle name="Porcentagem 9 8 2 6" xfId="29950" xr:uid="{00000000-0005-0000-0000-000092750000}"/>
    <cellStyle name="Porcentagem 9 8 2 7" xfId="29951" xr:uid="{00000000-0005-0000-0000-000093750000}"/>
    <cellStyle name="Porcentagem 9 8 3" xfId="29952" xr:uid="{00000000-0005-0000-0000-000094750000}"/>
    <cellStyle name="Porcentagem 9 8 3 2" xfId="29953" xr:uid="{00000000-0005-0000-0000-000095750000}"/>
    <cellStyle name="Porcentagem 9 8 3 2 2" xfId="29954" xr:uid="{00000000-0005-0000-0000-000096750000}"/>
    <cellStyle name="Porcentagem 9 8 3 2 3" xfId="29955" xr:uid="{00000000-0005-0000-0000-000097750000}"/>
    <cellStyle name="Porcentagem 9 8 3 3" xfId="29956" xr:uid="{00000000-0005-0000-0000-000098750000}"/>
    <cellStyle name="Porcentagem 9 8 3 4" xfId="29957" xr:uid="{00000000-0005-0000-0000-000099750000}"/>
    <cellStyle name="Porcentagem 9 8 4" xfId="29958" xr:uid="{00000000-0005-0000-0000-00009A750000}"/>
    <cellStyle name="Porcentagem 9 8 4 2" xfId="29959" xr:uid="{00000000-0005-0000-0000-00009B750000}"/>
    <cellStyle name="Porcentagem 9 8 4 2 2" xfId="29960" xr:uid="{00000000-0005-0000-0000-00009C750000}"/>
    <cellStyle name="Porcentagem 9 8 4 2 3" xfId="29961" xr:uid="{00000000-0005-0000-0000-00009D750000}"/>
    <cellStyle name="Porcentagem 9 8 4 3" xfId="29962" xr:uid="{00000000-0005-0000-0000-00009E750000}"/>
    <cellStyle name="Porcentagem 9 8 4 4" xfId="29963" xr:uid="{00000000-0005-0000-0000-00009F750000}"/>
    <cellStyle name="Porcentagem 9 8 5" xfId="29964" xr:uid="{00000000-0005-0000-0000-0000A0750000}"/>
    <cellStyle name="Porcentagem 9 8 5 2" xfId="29965" xr:uid="{00000000-0005-0000-0000-0000A1750000}"/>
    <cellStyle name="Porcentagem 9 8 5 2 2" xfId="29966" xr:uid="{00000000-0005-0000-0000-0000A2750000}"/>
    <cellStyle name="Porcentagem 9 8 5 2 3" xfId="29967" xr:uid="{00000000-0005-0000-0000-0000A3750000}"/>
    <cellStyle name="Porcentagem 9 8 5 3" xfId="29968" xr:uid="{00000000-0005-0000-0000-0000A4750000}"/>
    <cellStyle name="Porcentagem 9 8 5 4" xfId="29969" xr:uid="{00000000-0005-0000-0000-0000A5750000}"/>
    <cellStyle name="Porcentagem 9 8 6" xfId="29970" xr:uid="{00000000-0005-0000-0000-0000A6750000}"/>
    <cellStyle name="Porcentagem 9 8 6 2" xfId="29971" xr:uid="{00000000-0005-0000-0000-0000A7750000}"/>
    <cellStyle name="Porcentagem 9 8 6 3" xfId="29972" xr:uid="{00000000-0005-0000-0000-0000A8750000}"/>
    <cellStyle name="Porcentagem 9 8 7" xfId="29973" xr:uid="{00000000-0005-0000-0000-0000A9750000}"/>
    <cellStyle name="Porcentagem 9 8 8" xfId="29974" xr:uid="{00000000-0005-0000-0000-0000AA750000}"/>
    <cellStyle name="Porcentagem 9 8 9" xfId="29975" xr:uid="{00000000-0005-0000-0000-0000AB750000}"/>
    <cellStyle name="Porcentagem 9 9" xfId="29976" xr:uid="{00000000-0005-0000-0000-0000AC750000}"/>
    <cellStyle name="Porcentagem 9 9 2" xfId="29977" xr:uid="{00000000-0005-0000-0000-0000AD750000}"/>
    <cellStyle name="Porcentagem 9 9 2 2" xfId="29978" xr:uid="{00000000-0005-0000-0000-0000AE750000}"/>
    <cellStyle name="Porcentagem 9 9 2 2 2" xfId="29979" xr:uid="{00000000-0005-0000-0000-0000AF750000}"/>
    <cellStyle name="Porcentagem 9 9 2 2 2 2" xfId="29980" xr:uid="{00000000-0005-0000-0000-0000B0750000}"/>
    <cellStyle name="Porcentagem 9 9 2 2 2 3" xfId="29981" xr:uid="{00000000-0005-0000-0000-0000B1750000}"/>
    <cellStyle name="Porcentagem 9 9 2 2 3" xfId="29982" xr:uid="{00000000-0005-0000-0000-0000B2750000}"/>
    <cellStyle name="Porcentagem 9 9 2 2 4" xfId="29983" xr:uid="{00000000-0005-0000-0000-0000B3750000}"/>
    <cellStyle name="Porcentagem 9 9 2 3" xfId="29984" xr:uid="{00000000-0005-0000-0000-0000B4750000}"/>
    <cellStyle name="Porcentagem 9 9 2 3 2" xfId="29985" xr:uid="{00000000-0005-0000-0000-0000B5750000}"/>
    <cellStyle name="Porcentagem 9 9 2 3 2 2" xfId="29986" xr:uid="{00000000-0005-0000-0000-0000B6750000}"/>
    <cellStyle name="Porcentagem 9 9 2 3 2 3" xfId="29987" xr:uid="{00000000-0005-0000-0000-0000B7750000}"/>
    <cellStyle name="Porcentagem 9 9 2 3 3" xfId="29988" xr:uid="{00000000-0005-0000-0000-0000B8750000}"/>
    <cellStyle name="Porcentagem 9 9 2 3 4" xfId="29989" xr:uid="{00000000-0005-0000-0000-0000B9750000}"/>
    <cellStyle name="Porcentagem 9 9 2 4" xfId="29990" xr:uid="{00000000-0005-0000-0000-0000BA750000}"/>
    <cellStyle name="Porcentagem 9 9 2 4 2" xfId="29991" xr:uid="{00000000-0005-0000-0000-0000BB750000}"/>
    <cellStyle name="Porcentagem 9 9 2 4 2 2" xfId="29992" xr:uid="{00000000-0005-0000-0000-0000BC750000}"/>
    <cellStyle name="Porcentagem 9 9 2 4 2 3" xfId="29993" xr:uid="{00000000-0005-0000-0000-0000BD750000}"/>
    <cellStyle name="Porcentagem 9 9 2 4 3" xfId="29994" xr:uid="{00000000-0005-0000-0000-0000BE750000}"/>
    <cellStyle name="Porcentagem 9 9 2 4 4" xfId="29995" xr:uid="{00000000-0005-0000-0000-0000BF750000}"/>
    <cellStyle name="Porcentagem 9 9 2 5" xfId="29996" xr:uid="{00000000-0005-0000-0000-0000C0750000}"/>
    <cellStyle name="Porcentagem 9 9 2 5 2" xfId="29997" xr:uid="{00000000-0005-0000-0000-0000C1750000}"/>
    <cellStyle name="Porcentagem 9 9 2 5 3" xfId="29998" xr:uid="{00000000-0005-0000-0000-0000C2750000}"/>
    <cellStyle name="Porcentagem 9 9 2 6" xfId="29999" xr:uid="{00000000-0005-0000-0000-0000C3750000}"/>
    <cellStyle name="Porcentagem 9 9 2 7" xfId="30000" xr:uid="{00000000-0005-0000-0000-0000C4750000}"/>
    <cellStyle name="Porcentagem 9 9 3" xfId="30001" xr:uid="{00000000-0005-0000-0000-0000C5750000}"/>
    <cellStyle name="Porcentagem 9 9 3 2" xfId="30002" xr:uid="{00000000-0005-0000-0000-0000C6750000}"/>
    <cellStyle name="Porcentagem 9 9 3 2 2" xfId="30003" xr:uid="{00000000-0005-0000-0000-0000C7750000}"/>
    <cellStyle name="Porcentagem 9 9 3 2 3" xfId="30004" xr:uid="{00000000-0005-0000-0000-0000C8750000}"/>
    <cellStyle name="Porcentagem 9 9 3 3" xfId="30005" xr:uid="{00000000-0005-0000-0000-0000C9750000}"/>
    <cellStyle name="Porcentagem 9 9 3 4" xfId="30006" xr:uid="{00000000-0005-0000-0000-0000CA750000}"/>
    <cellStyle name="Porcentagem 9 9 4" xfId="30007" xr:uid="{00000000-0005-0000-0000-0000CB750000}"/>
    <cellStyle name="Porcentagem 9 9 4 2" xfId="30008" xr:uid="{00000000-0005-0000-0000-0000CC750000}"/>
    <cellStyle name="Porcentagem 9 9 4 2 2" xfId="30009" xr:uid="{00000000-0005-0000-0000-0000CD750000}"/>
    <cellStyle name="Porcentagem 9 9 4 2 3" xfId="30010" xr:uid="{00000000-0005-0000-0000-0000CE750000}"/>
    <cellStyle name="Porcentagem 9 9 4 3" xfId="30011" xr:uid="{00000000-0005-0000-0000-0000CF750000}"/>
    <cellStyle name="Porcentagem 9 9 4 4" xfId="30012" xr:uid="{00000000-0005-0000-0000-0000D0750000}"/>
    <cellStyle name="Porcentagem 9 9 5" xfId="30013" xr:uid="{00000000-0005-0000-0000-0000D1750000}"/>
    <cellStyle name="Porcentagem 9 9 5 2" xfId="30014" xr:uid="{00000000-0005-0000-0000-0000D2750000}"/>
    <cellStyle name="Porcentagem 9 9 5 2 2" xfId="30015" xr:uid="{00000000-0005-0000-0000-0000D3750000}"/>
    <cellStyle name="Porcentagem 9 9 5 2 3" xfId="30016" xr:uid="{00000000-0005-0000-0000-0000D4750000}"/>
    <cellStyle name="Porcentagem 9 9 5 3" xfId="30017" xr:uid="{00000000-0005-0000-0000-0000D5750000}"/>
    <cellStyle name="Porcentagem 9 9 5 4" xfId="30018" xr:uid="{00000000-0005-0000-0000-0000D6750000}"/>
    <cellStyle name="Porcentagem 9 9 6" xfId="30019" xr:uid="{00000000-0005-0000-0000-0000D7750000}"/>
    <cellStyle name="Porcentagem 9 9 6 2" xfId="30020" xr:uid="{00000000-0005-0000-0000-0000D8750000}"/>
    <cellStyle name="Porcentagem 9 9 6 3" xfId="30021" xr:uid="{00000000-0005-0000-0000-0000D9750000}"/>
    <cellStyle name="Porcentagem 9 9 7" xfId="30022" xr:uid="{00000000-0005-0000-0000-0000DA750000}"/>
    <cellStyle name="Porcentagem 9 9 8" xfId="30023" xr:uid="{00000000-0005-0000-0000-0000DB750000}"/>
    <cellStyle name="Porcentagem 9 9 9" xfId="30024" xr:uid="{00000000-0005-0000-0000-0000DC750000}"/>
    <cellStyle name="QUILÔMETRO_2" xfId="30025" xr:uid="{00000000-0005-0000-0000-0000DD750000}"/>
    <cellStyle name="Ruim" xfId="44038" builtinId="27" customBuiltin="1"/>
    <cellStyle name="Saída" xfId="44041" builtinId="21" customBuiltin="1"/>
    <cellStyle name="Saída 2" xfId="30026" xr:uid="{00000000-0005-0000-0000-0000DF750000}"/>
    <cellStyle name="Saída 2 10" xfId="30027" xr:uid="{00000000-0005-0000-0000-0000E0750000}"/>
    <cellStyle name="Saída 2 10 2" xfId="30028" xr:uid="{00000000-0005-0000-0000-0000E1750000}"/>
    <cellStyle name="Saída 2 10 3" xfId="30029" xr:uid="{00000000-0005-0000-0000-0000E2750000}"/>
    <cellStyle name="Saída 2 10 4" xfId="30030" xr:uid="{00000000-0005-0000-0000-0000E3750000}"/>
    <cellStyle name="Saída 2 10 5" xfId="30031" xr:uid="{00000000-0005-0000-0000-0000E4750000}"/>
    <cellStyle name="Saída 2 10 6" xfId="30032" xr:uid="{00000000-0005-0000-0000-0000E5750000}"/>
    <cellStyle name="Saída 2 10 7" xfId="30033" xr:uid="{00000000-0005-0000-0000-0000E6750000}"/>
    <cellStyle name="Saída 2 2" xfId="30034" xr:uid="{00000000-0005-0000-0000-0000E7750000}"/>
    <cellStyle name="Saída 2 2 2" xfId="30035" xr:uid="{00000000-0005-0000-0000-0000E8750000}"/>
    <cellStyle name="Saída 2 2 2 2" xfId="30036" xr:uid="{00000000-0005-0000-0000-0000E9750000}"/>
    <cellStyle name="Saída 2 2 2 2 2" xfId="30037" xr:uid="{00000000-0005-0000-0000-0000EA750000}"/>
    <cellStyle name="Saída 2 2 2 2 2 2" xfId="30038" xr:uid="{00000000-0005-0000-0000-0000EB750000}"/>
    <cellStyle name="Saída 2 2 2 2 2 2 2" xfId="30039" xr:uid="{00000000-0005-0000-0000-0000EC750000}"/>
    <cellStyle name="Saída 2 2 2 2 2 2 3" xfId="30040" xr:uid="{00000000-0005-0000-0000-0000ED750000}"/>
    <cellStyle name="Saída 2 2 2 2 2 2 4" xfId="30041" xr:uid="{00000000-0005-0000-0000-0000EE750000}"/>
    <cellStyle name="Saída 2 2 2 2 2 2 5" xfId="30042" xr:uid="{00000000-0005-0000-0000-0000EF750000}"/>
    <cellStyle name="Saída 2 2 2 2 2 2 6" xfId="30043" xr:uid="{00000000-0005-0000-0000-0000F0750000}"/>
    <cellStyle name="Saída 2 2 2 2 2 3" xfId="30044" xr:uid="{00000000-0005-0000-0000-0000F1750000}"/>
    <cellStyle name="Saída 2 2 2 2 2 3 2" xfId="30045" xr:uid="{00000000-0005-0000-0000-0000F2750000}"/>
    <cellStyle name="Saída 2 2 2 2 2 3 3" xfId="30046" xr:uid="{00000000-0005-0000-0000-0000F3750000}"/>
    <cellStyle name="Saída 2 2 2 2 2 3 4" xfId="30047" xr:uid="{00000000-0005-0000-0000-0000F4750000}"/>
    <cellStyle name="Saída 2 2 2 2 2 3 5" xfId="30048" xr:uid="{00000000-0005-0000-0000-0000F5750000}"/>
    <cellStyle name="Saída 2 2 2 2 2 3 6" xfId="30049" xr:uid="{00000000-0005-0000-0000-0000F6750000}"/>
    <cellStyle name="Saída 2 2 2 2 2 4" xfId="30050" xr:uid="{00000000-0005-0000-0000-0000F7750000}"/>
    <cellStyle name="Saída 2 2 2 2 3" xfId="30051" xr:uid="{00000000-0005-0000-0000-0000F8750000}"/>
    <cellStyle name="Saída 2 2 2 2 3 2" xfId="30052" xr:uid="{00000000-0005-0000-0000-0000F9750000}"/>
    <cellStyle name="Saída 2 2 2 2 3 3" xfId="30053" xr:uid="{00000000-0005-0000-0000-0000FA750000}"/>
    <cellStyle name="Saída 2 2 2 2 3 4" xfId="30054" xr:uid="{00000000-0005-0000-0000-0000FB750000}"/>
    <cellStyle name="Saída 2 2 2 2 3 5" xfId="30055" xr:uid="{00000000-0005-0000-0000-0000FC750000}"/>
    <cellStyle name="Saída 2 2 2 2 3 6" xfId="30056" xr:uid="{00000000-0005-0000-0000-0000FD750000}"/>
    <cellStyle name="Saída 2 2 2 3" xfId="30057" xr:uid="{00000000-0005-0000-0000-0000FE750000}"/>
    <cellStyle name="Saída 2 2 2 3 2" xfId="30058" xr:uid="{00000000-0005-0000-0000-0000FF750000}"/>
    <cellStyle name="Saída 2 2 2 3 2 2" xfId="30059" xr:uid="{00000000-0005-0000-0000-000000760000}"/>
    <cellStyle name="Saída 2 2 2 3 2 3" xfId="30060" xr:uid="{00000000-0005-0000-0000-000001760000}"/>
    <cellStyle name="Saída 2 2 2 3 2 4" xfId="30061" xr:uid="{00000000-0005-0000-0000-000002760000}"/>
    <cellStyle name="Saída 2 2 2 3 2 5" xfId="30062" xr:uid="{00000000-0005-0000-0000-000003760000}"/>
    <cellStyle name="Saída 2 2 2 3 2 6" xfId="30063" xr:uid="{00000000-0005-0000-0000-000004760000}"/>
    <cellStyle name="Saída 2 2 2 3 3" xfId="30064" xr:uid="{00000000-0005-0000-0000-000005760000}"/>
    <cellStyle name="Saída 2 2 2 3 3 2" xfId="30065" xr:uid="{00000000-0005-0000-0000-000006760000}"/>
    <cellStyle name="Saída 2 2 2 3 3 3" xfId="30066" xr:uid="{00000000-0005-0000-0000-000007760000}"/>
    <cellStyle name="Saída 2 2 2 3 3 4" xfId="30067" xr:uid="{00000000-0005-0000-0000-000008760000}"/>
    <cellStyle name="Saída 2 2 2 3 3 5" xfId="30068" xr:uid="{00000000-0005-0000-0000-000009760000}"/>
    <cellStyle name="Saída 2 2 2 3 3 6" xfId="30069" xr:uid="{00000000-0005-0000-0000-00000A760000}"/>
    <cellStyle name="Saída 2 2 2 3 4" xfId="30070" xr:uid="{00000000-0005-0000-0000-00000B760000}"/>
    <cellStyle name="Saída 2 2 2 4" xfId="30071" xr:uid="{00000000-0005-0000-0000-00000C760000}"/>
    <cellStyle name="Saída 2 2 2 4 2" xfId="30072" xr:uid="{00000000-0005-0000-0000-00000D760000}"/>
    <cellStyle name="Saída 2 2 2 4 2 2" xfId="30073" xr:uid="{00000000-0005-0000-0000-00000E760000}"/>
    <cellStyle name="Saída 2 2 2 4 2 3" xfId="30074" xr:uid="{00000000-0005-0000-0000-00000F760000}"/>
    <cellStyle name="Saída 2 2 2 4 2 4" xfId="30075" xr:uid="{00000000-0005-0000-0000-000010760000}"/>
    <cellStyle name="Saída 2 2 2 4 2 5" xfId="30076" xr:uid="{00000000-0005-0000-0000-000011760000}"/>
    <cellStyle name="Saída 2 2 2 4 2 6" xfId="30077" xr:uid="{00000000-0005-0000-0000-000012760000}"/>
    <cellStyle name="Saída 2 2 2 4 3" xfId="30078" xr:uid="{00000000-0005-0000-0000-000013760000}"/>
    <cellStyle name="Saída 2 2 2 4 4" xfId="30079" xr:uid="{00000000-0005-0000-0000-000014760000}"/>
    <cellStyle name="Saída 2 2 2 4 5" xfId="30080" xr:uid="{00000000-0005-0000-0000-000015760000}"/>
    <cellStyle name="Saída 2 2 2 4 6" xfId="30081" xr:uid="{00000000-0005-0000-0000-000016760000}"/>
    <cellStyle name="Saída 2 2 2 4 7" xfId="30082" xr:uid="{00000000-0005-0000-0000-000017760000}"/>
    <cellStyle name="Saída 2 2 2 4 8" xfId="30083" xr:uid="{00000000-0005-0000-0000-000018760000}"/>
    <cellStyle name="Saída 2 2 3" xfId="30084" xr:uid="{00000000-0005-0000-0000-000019760000}"/>
    <cellStyle name="Saída 2 2 3 2" xfId="30085" xr:uid="{00000000-0005-0000-0000-00001A760000}"/>
    <cellStyle name="Saída 2 2 3 2 2" xfId="30086" xr:uid="{00000000-0005-0000-0000-00001B760000}"/>
    <cellStyle name="Saída 2 2 3 2 2 2" xfId="30087" xr:uid="{00000000-0005-0000-0000-00001C760000}"/>
    <cellStyle name="Saída 2 2 3 2 2 3" xfId="30088" xr:uid="{00000000-0005-0000-0000-00001D760000}"/>
    <cellStyle name="Saída 2 2 3 2 2 4" xfId="30089" xr:uid="{00000000-0005-0000-0000-00001E760000}"/>
    <cellStyle name="Saída 2 2 3 2 2 5" xfId="30090" xr:uid="{00000000-0005-0000-0000-00001F760000}"/>
    <cellStyle name="Saída 2 2 3 2 2 6" xfId="30091" xr:uid="{00000000-0005-0000-0000-000020760000}"/>
    <cellStyle name="Saída 2 2 3 2 3" xfId="30092" xr:uid="{00000000-0005-0000-0000-000021760000}"/>
    <cellStyle name="Saída 2 2 3 2 3 2" xfId="30093" xr:uid="{00000000-0005-0000-0000-000022760000}"/>
    <cellStyle name="Saída 2 2 3 2 3 3" xfId="30094" xr:uid="{00000000-0005-0000-0000-000023760000}"/>
    <cellStyle name="Saída 2 2 3 2 3 4" xfId="30095" xr:uid="{00000000-0005-0000-0000-000024760000}"/>
    <cellStyle name="Saída 2 2 3 2 3 5" xfId="30096" xr:uid="{00000000-0005-0000-0000-000025760000}"/>
    <cellStyle name="Saída 2 2 3 2 3 6" xfId="30097" xr:uid="{00000000-0005-0000-0000-000026760000}"/>
    <cellStyle name="Saída 2 2 3 2 4" xfId="30098" xr:uid="{00000000-0005-0000-0000-000027760000}"/>
    <cellStyle name="Saída 2 2 3 3" xfId="30099" xr:uid="{00000000-0005-0000-0000-000028760000}"/>
    <cellStyle name="Saída 2 2 3 3 2" xfId="30100" xr:uid="{00000000-0005-0000-0000-000029760000}"/>
    <cellStyle name="Saída 2 2 3 3 2 2" xfId="30101" xr:uid="{00000000-0005-0000-0000-00002A760000}"/>
    <cellStyle name="Saída 2 2 3 3 2 3" xfId="30102" xr:uid="{00000000-0005-0000-0000-00002B760000}"/>
    <cellStyle name="Saída 2 2 3 3 2 4" xfId="30103" xr:uid="{00000000-0005-0000-0000-00002C760000}"/>
    <cellStyle name="Saída 2 2 3 3 2 5" xfId="30104" xr:uid="{00000000-0005-0000-0000-00002D760000}"/>
    <cellStyle name="Saída 2 2 3 3 2 6" xfId="30105" xr:uid="{00000000-0005-0000-0000-00002E760000}"/>
    <cellStyle name="Saída 2 2 3 3 3" xfId="30106" xr:uid="{00000000-0005-0000-0000-00002F760000}"/>
    <cellStyle name="Saída 2 2 3 3 4" xfId="30107" xr:uid="{00000000-0005-0000-0000-000030760000}"/>
    <cellStyle name="Saída 2 2 3 3 5" xfId="30108" xr:uid="{00000000-0005-0000-0000-000031760000}"/>
    <cellStyle name="Saída 2 2 3 3 6" xfId="30109" xr:uid="{00000000-0005-0000-0000-000032760000}"/>
    <cellStyle name="Saída 2 2 3 3 7" xfId="30110" xr:uid="{00000000-0005-0000-0000-000033760000}"/>
    <cellStyle name="Saída 2 2 3 3 8" xfId="30111" xr:uid="{00000000-0005-0000-0000-000034760000}"/>
    <cellStyle name="Saída 2 2 4" xfId="30112" xr:uid="{00000000-0005-0000-0000-000035760000}"/>
    <cellStyle name="Saída 2 2 4 2" xfId="30113" xr:uid="{00000000-0005-0000-0000-000036760000}"/>
    <cellStyle name="Saída 2 2 4 3" xfId="30114" xr:uid="{00000000-0005-0000-0000-000037760000}"/>
    <cellStyle name="Saída 2 2 4 4" xfId="30115" xr:uid="{00000000-0005-0000-0000-000038760000}"/>
    <cellStyle name="Saída 2 2 4 5" xfId="30116" xr:uid="{00000000-0005-0000-0000-000039760000}"/>
    <cellStyle name="Saída 2 2 4 6" xfId="30117" xr:uid="{00000000-0005-0000-0000-00003A760000}"/>
    <cellStyle name="Saída 2 2 4 7" xfId="30118" xr:uid="{00000000-0005-0000-0000-00003B760000}"/>
    <cellStyle name="Saída 2 2 5" xfId="30119" xr:uid="{00000000-0005-0000-0000-00003C760000}"/>
    <cellStyle name="Saída 2 2 5 2" xfId="30120" xr:uid="{00000000-0005-0000-0000-00003D760000}"/>
    <cellStyle name="Saída 2 2 5 3" xfId="30121" xr:uid="{00000000-0005-0000-0000-00003E760000}"/>
    <cellStyle name="Saída 2 2 5 4" xfId="30122" xr:uid="{00000000-0005-0000-0000-00003F760000}"/>
    <cellStyle name="Saída 2 2 5 5" xfId="30123" xr:uid="{00000000-0005-0000-0000-000040760000}"/>
    <cellStyle name="Saída 2 2 5 6" xfId="30124" xr:uid="{00000000-0005-0000-0000-000041760000}"/>
    <cellStyle name="Saída 2 2 5 7" xfId="30125" xr:uid="{00000000-0005-0000-0000-000042760000}"/>
    <cellStyle name="Saída 2 3" xfId="30126" xr:uid="{00000000-0005-0000-0000-000043760000}"/>
    <cellStyle name="Saída 2 3 2" xfId="30127" xr:uid="{00000000-0005-0000-0000-000044760000}"/>
    <cellStyle name="Saída 2 3 2 2" xfId="30128" xr:uid="{00000000-0005-0000-0000-000045760000}"/>
    <cellStyle name="Saída 2 3 2 2 2" xfId="30129" xr:uid="{00000000-0005-0000-0000-000046760000}"/>
    <cellStyle name="Saída 2 3 2 2 2 2" xfId="30130" xr:uid="{00000000-0005-0000-0000-000047760000}"/>
    <cellStyle name="Saída 2 3 2 2 2 2 2" xfId="30131" xr:uid="{00000000-0005-0000-0000-000048760000}"/>
    <cellStyle name="Saída 2 3 2 2 2 2 3" xfId="30132" xr:uid="{00000000-0005-0000-0000-000049760000}"/>
    <cellStyle name="Saída 2 3 2 2 2 2 4" xfId="30133" xr:uid="{00000000-0005-0000-0000-00004A760000}"/>
    <cellStyle name="Saída 2 3 2 2 2 2 5" xfId="30134" xr:uid="{00000000-0005-0000-0000-00004B760000}"/>
    <cellStyle name="Saída 2 3 2 2 2 2 6" xfId="30135" xr:uid="{00000000-0005-0000-0000-00004C760000}"/>
    <cellStyle name="Saída 2 3 2 2 2 3" xfId="30136" xr:uid="{00000000-0005-0000-0000-00004D760000}"/>
    <cellStyle name="Saída 2 3 2 2 2 3 2" xfId="30137" xr:uid="{00000000-0005-0000-0000-00004E760000}"/>
    <cellStyle name="Saída 2 3 2 2 2 3 3" xfId="30138" xr:uid="{00000000-0005-0000-0000-00004F760000}"/>
    <cellStyle name="Saída 2 3 2 2 2 3 4" xfId="30139" xr:uid="{00000000-0005-0000-0000-000050760000}"/>
    <cellStyle name="Saída 2 3 2 2 2 3 5" xfId="30140" xr:uid="{00000000-0005-0000-0000-000051760000}"/>
    <cellStyle name="Saída 2 3 2 2 2 3 6" xfId="30141" xr:uid="{00000000-0005-0000-0000-000052760000}"/>
    <cellStyle name="Saída 2 3 2 2 2 4" xfId="30142" xr:uid="{00000000-0005-0000-0000-000053760000}"/>
    <cellStyle name="Saída 2 3 2 2 3" xfId="30143" xr:uid="{00000000-0005-0000-0000-000054760000}"/>
    <cellStyle name="Saída 2 3 2 2 3 2" xfId="30144" xr:uid="{00000000-0005-0000-0000-000055760000}"/>
    <cellStyle name="Saída 2 3 2 2 3 3" xfId="30145" xr:uid="{00000000-0005-0000-0000-000056760000}"/>
    <cellStyle name="Saída 2 3 2 2 3 4" xfId="30146" xr:uid="{00000000-0005-0000-0000-000057760000}"/>
    <cellStyle name="Saída 2 3 2 2 3 5" xfId="30147" xr:uid="{00000000-0005-0000-0000-000058760000}"/>
    <cellStyle name="Saída 2 3 2 2 3 6" xfId="30148" xr:uid="{00000000-0005-0000-0000-000059760000}"/>
    <cellStyle name="Saída 2 3 2 3" xfId="30149" xr:uid="{00000000-0005-0000-0000-00005A760000}"/>
    <cellStyle name="Saída 2 3 2 3 2" xfId="30150" xr:uid="{00000000-0005-0000-0000-00005B760000}"/>
    <cellStyle name="Saída 2 3 2 3 2 2" xfId="30151" xr:uid="{00000000-0005-0000-0000-00005C760000}"/>
    <cellStyle name="Saída 2 3 2 3 2 3" xfId="30152" xr:uid="{00000000-0005-0000-0000-00005D760000}"/>
    <cellStyle name="Saída 2 3 2 3 2 4" xfId="30153" xr:uid="{00000000-0005-0000-0000-00005E760000}"/>
    <cellStyle name="Saída 2 3 2 3 2 5" xfId="30154" xr:uid="{00000000-0005-0000-0000-00005F760000}"/>
    <cellStyle name="Saída 2 3 2 3 2 6" xfId="30155" xr:uid="{00000000-0005-0000-0000-000060760000}"/>
    <cellStyle name="Saída 2 3 2 3 3" xfId="30156" xr:uid="{00000000-0005-0000-0000-000061760000}"/>
    <cellStyle name="Saída 2 3 2 3 3 2" xfId="30157" xr:uid="{00000000-0005-0000-0000-000062760000}"/>
    <cellStyle name="Saída 2 3 2 3 3 3" xfId="30158" xr:uid="{00000000-0005-0000-0000-000063760000}"/>
    <cellStyle name="Saída 2 3 2 3 3 4" xfId="30159" xr:uid="{00000000-0005-0000-0000-000064760000}"/>
    <cellStyle name="Saída 2 3 2 3 3 5" xfId="30160" xr:uid="{00000000-0005-0000-0000-000065760000}"/>
    <cellStyle name="Saída 2 3 2 3 3 6" xfId="30161" xr:uid="{00000000-0005-0000-0000-000066760000}"/>
    <cellStyle name="Saída 2 3 2 3 4" xfId="30162" xr:uid="{00000000-0005-0000-0000-000067760000}"/>
    <cellStyle name="Saída 2 3 2 4" xfId="30163" xr:uid="{00000000-0005-0000-0000-000068760000}"/>
    <cellStyle name="Saída 2 3 2 4 2" xfId="30164" xr:uid="{00000000-0005-0000-0000-000069760000}"/>
    <cellStyle name="Saída 2 3 2 4 2 2" xfId="30165" xr:uid="{00000000-0005-0000-0000-00006A760000}"/>
    <cellStyle name="Saída 2 3 2 4 2 3" xfId="30166" xr:uid="{00000000-0005-0000-0000-00006B760000}"/>
    <cellStyle name="Saída 2 3 2 4 2 4" xfId="30167" xr:uid="{00000000-0005-0000-0000-00006C760000}"/>
    <cellStyle name="Saída 2 3 2 4 2 5" xfId="30168" xr:uid="{00000000-0005-0000-0000-00006D760000}"/>
    <cellStyle name="Saída 2 3 2 4 2 6" xfId="30169" xr:uid="{00000000-0005-0000-0000-00006E760000}"/>
    <cellStyle name="Saída 2 3 2 4 3" xfId="30170" xr:uid="{00000000-0005-0000-0000-00006F760000}"/>
    <cellStyle name="Saída 2 3 2 4 4" xfId="30171" xr:uid="{00000000-0005-0000-0000-000070760000}"/>
    <cellStyle name="Saída 2 3 2 4 5" xfId="30172" xr:uid="{00000000-0005-0000-0000-000071760000}"/>
    <cellStyle name="Saída 2 3 2 4 6" xfId="30173" xr:uid="{00000000-0005-0000-0000-000072760000}"/>
    <cellStyle name="Saída 2 3 2 4 7" xfId="30174" xr:uid="{00000000-0005-0000-0000-000073760000}"/>
    <cellStyle name="Saída 2 3 2 4 8" xfId="30175" xr:uid="{00000000-0005-0000-0000-000074760000}"/>
    <cellStyle name="Saída 2 3 3" xfId="30176" xr:uid="{00000000-0005-0000-0000-000075760000}"/>
    <cellStyle name="Saída 2 3 3 2" xfId="30177" xr:uid="{00000000-0005-0000-0000-000076760000}"/>
    <cellStyle name="Saída 2 3 3 2 2" xfId="30178" xr:uid="{00000000-0005-0000-0000-000077760000}"/>
    <cellStyle name="Saída 2 3 3 2 2 2" xfId="30179" xr:uid="{00000000-0005-0000-0000-000078760000}"/>
    <cellStyle name="Saída 2 3 3 2 2 3" xfId="30180" xr:uid="{00000000-0005-0000-0000-000079760000}"/>
    <cellStyle name="Saída 2 3 3 2 2 4" xfId="30181" xr:uid="{00000000-0005-0000-0000-00007A760000}"/>
    <cellStyle name="Saída 2 3 3 2 2 5" xfId="30182" xr:uid="{00000000-0005-0000-0000-00007B760000}"/>
    <cellStyle name="Saída 2 3 3 2 2 6" xfId="30183" xr:uid="{00000000-0005-0000-0000-00007C760000}"/>
    <cellStyle name="Saída 2 3 3 2 3" xfId="30184" xr:uid="{00000000-0005-0000-0000-00007D760000}"/>
    <cellStyle name="Saída 2 3 3 2 3 2" xfId="30185" xr:uid="{00000000-0005-0000-0000-00007E760000}"/>
    <cellStyle name="Saída 2 3 3 2 3 3" xfId="30186" xr:uid="{00000000-0005-0000-0000-00007F760000}"/>
    <cellStyle name="Saída 2 3 3 2 3 4" xfId="30187" xr:uid="{00000000-0005-0000-0000-000080760000}"/>
    <cellStyle name="Saída 2 3 3 2 3 5" xfId="30188" xr:uid="{00000000-0005-0000-0000-000081760000}"/>
    <cellStyle name="Saída 2 3 3 2 3 6" xfId="30189" xr:uid="{00000000-0005-0000-0000-000082760000}"/>
    <cellStyle name="Saída 2 3 3 2 4" xfId="30190" xr:uid="{00000000-0005-0000-0000-000083760000}"/>
    <cellStyle name="Saída 2 3 3 3" xfId="30191" xr:uid="{00000000-0005-0000-0000-000084760000}"/>
    <cellStyle name="Saída 2 3 3 3 2" xfId="30192" xr:uid="{00000000-0005-0000-0000-000085760000}"/>
    <cellStyle name="Saída 2 3 3 3 2 2" xfId="30193" xr:uid="{00000000-0005-0000-0000-000086760000}"/>
    <cellStyle name="Saída 2 3 3 3 2 3" xfId="30194" xr:uid="{00000000-0005-0000-0000-000087760000}"/>
    <cellStyle name="Saída 2 3 3 3 2 4" xfId="30195" xr:uid="{00000000-0005-0000-0000-000088760000}"/>
    <cellStyle name="Saída 2 3 3 3 2 5" xfId="30196" xr:uid="{00000000-0005-0000-0000-000089760000}"/>
    <cellStyle name="Saída 2 3 3 3 2 6" xfId="30197" xr:uid="{00000000-0005-0000-0000-00008A760000}"/>
    <cellStyle name="Saída 2 3 3 3 3" xfId="30198" xr:uid="{00000000-0005-0000-0000-00008B760000}"/>
    <cellStyle name="Saída 2 3 3 3 4" xfId="30199" xr:uid="{00000000-0005-0000-0000-00008C760000}"/>
    <cellStyle name="Saída 2 3 3 3 5" xfId="30200" xr:uid="{00000000-0005-0000-0000-00008D760000}"/>
    <cellStyle name="Saída 2 3 3 3 6" xfId="30201" xr:uid="{00000000-0005-0000-0000-00008E760000}"/>
    <cellStyle name="Saída 2 3 3 3 7" xfId="30202" xr:uid="{00000000-0005-0000-0000-00008F760000}"/>
    <cellStyle name="Saída 2 3 3 3 8" xfId="30203" xr:uid="{00000000-0005-0000-0000-000090760000}"/>
    <cellStyle name="Saída 2 3 4" xfId="30204" xr:uid="{00000000-0005-0000-0000-000091760000}"/>
    <cellStyle name="Saída 2 3 4 2" xfId="30205" xr:uid="{00000000-0005-0000-0000-000092760000}"/>
    <cellStyle name="Saída 2 3 4 3" xfId="30206" xr:uid="{00000000-0005-0000-0000-000093760000}"/>
    <cellStyle name="Saída 2 3 4 4" xfId="30207" xr:uid="{00000000-0005-0000-0000-000094760000}"/>
    <cellStyle name="Saída 2 3 4 5" xfId="30208" xr:uid="{00000000-0005-0000-0000-000095760000}"/>
    <cellStyle name="Saída 2 3 4 6" xfId="30209" xr:uid="{00000000-0005-0000-0000-000096760000}"/>
    <cellStyle name="Saída 2 3 4 7" xfId="30210" xr:uid="{00000000-0005-0000-0000-000097760000}"/>
    <cellStyle name="Saída 2 3 5" xfId="30211" xr:uid="{00000000-0005-0000-0000-000098760000}"/>
    <cellStyle name="Saída 2 3 5 2" xfId="30212" xr:uid="{00000000-0005-0000-0000-000099760000}"/>
    <cellStyle name="Saída 2 3 5 3" xfId="30213" xr:uid="{00000000-0005-0000-0000-00009A760000}"/>
    <cellStyle name="Saída 2 3 5 4" xfId="30214" xr:uid="{00000000-0005-0000-0000-00009B760000}"/>
    <cellStyle name="Saída 2 3 5 5" xfId="30215" xr:uid="{00000000-0005-0000-0000-00009C760000}"/>
    <cellStyle name="Saída 2 3 5 6" xfId="30216" xr:uid="{00000000-0005-0000-0000-00009D760000}"/>
    <cellStyle name="Saída 2 3 5 7" xfId="30217" xr:uid="{00000000-0005-0000-0000-00009E760000}"/>
    <cellStyle name="Saída 2 4" xfId="30218" xr:uid="{00000000-0005-0000-0000-00009F760000}"/>
    <cellStyle name="Saída 2 4 2" xfId="30219" xr:uid="{00000000-0005-0000-0000-0000A0760000}"/>
    <cellStyle name="Saída 2 4 2 2" xfId="30220" xr:uid="{00000000-0005-0000-0000-0000A1760000}"/>
    <cellStyle name="Saída 2 4 2 2 2" xfId="30221" xr:uid="{00000000-0005-0000-0000-0000A2760000}"/>
    <cellStyle name="Saída 2 4 2 2 2 2" xfId="30222" xr:uid="{00000000-0005-0000-0000-0000A3760000}"/>
    <cellStyle name="Saída 2 4 2 2 2 3" xfId="30223" xr:uid="{00000000-0005-0000-0000-0000A4760000}"/>
    <cellStyle name="Saída 2 4 2 2 2 4" xfId="30224" xr:uid="{00000000-0005-0000-0000-0000A5760000}"/>
    <cellStyle name="Saída 2 4 2 2 2 5" xfId="30225" xr:uid="{00000000-0005-0000-0000-0000A6760000}"/>
    <cellStyle name="Saída 2 4 2 2 2 6" xfId="30226" xr:uid="{00000000-0005-0000-0000-0000A7760000}"/>
    <cellStyle name="Saída 2 4 2 2 3" xfId="30227" xr:uid="{00000000-0005-0000-0000-0000A8760000}"/>
    <cellStyle name="Saída 2 4 2 2 3 2" xfId="30228" xr:uid="{00000000-0005-0000-0000-0000A9760000}"/>
    <cellStyle name="Saída 2 4 2 2 3 3" xfId="30229" xr:uid="{00000000-0005-0000-0000-0000AA760000}"/>
    <cellStyle name="Saída 2 4 2 2 3 4" xfId="30230" xr:uid="{00000000-0005-0000-0000-0000AB760000}"/>
    <cellStyle name="Saída 2 4 2 2 3 5" xfId="30231" xr:uid="{00000000-0005-0000-0000-0000AC760000}"/>
    <cellStyle name="Saída 2 4 2 2 3 6" xfId="30232" xr:uid="{00000000-0005-0000-0000-0000AD760000}"/>
    <cellStyle name="Saída 2 4 2 2 4" xfId="30233" xr:uid="{00000000-0005-0000-0000-0000AE760000}"/>
    <cellStyle name="Saída 2 4 2 3" xfId="30234" xr:uid="{00000000-0005-0000-0000-0000AF760000}"/>
    <cellStyle name="Saída 2 4 2 3 2" xfId="30235" xr:uid="{00000000-0005-0000-0000-0000B0760000}"/>
    <cellStyle name="Saída 2 4 2 3 2 2" xfId="30236" xr:uid="{00000000-0005-0000-0000-0000B1760000}"/>
    <cellStyle name="Saída 2 4 2 3 2 3" xfId="30237" xr:uid="{00000000-0005-0000-0000-0000B2760000}"/>
    <cellStyle name="Saída 2 4 2 3 2 4" xfId="30238" xr:uid="{00000000-0005-0000-0000-0000B3760000}"/>
    <cellStyle name="Saída 2 4 2 3 2 5" xfId="30239" xr:uid="{00000000-0005-0000-0000-0000B4760000}"/>
    <cellStyle name="Saída 2 4 2 3 2 6" xfId="30240" xr:uid="{00000000-0005-0000-0000-0000B5760000}"/>
    <cellStyle name="Saída 2 4 2 3 3" xfId="30241" xr:uid="{00000000-0005-0000-0000-0000B6760000}"/>
    <cellStyle name="Saída 2 4 2 3 4" xfId="30242" xr:uid="{00000000-0005-0000-0000-0000B7760000}"/>
    <cellStyle name="Saída 2 4 2 3 5" xfId="30243" xr:uid="{00000000-0005-0000-0000-0000B8760000}"/>
    <cellStyle name="Saída 2 4 2 3 6" xfId="30244" xr:uid="{00000000-0005-0000-0000-0000B9760000}"/>
    <cellStyle name="Saída 2 4 2 3 7" xfId="30245" xr:uid="{00000000-0005-0000-0000-0000BA760000}"/>
    <cellStyle name="Saída 2 4 2 3 8" xfId="30246" xr:uid="{00000000-0005-0000-0000-0000BB760000}"/>
    <cellStyle name="Saída 2 4 3" xfId="30247" xr:uid="{00000000-0005-0000-0000-0000BC760000}"/>
    <cellStyle name="Saída 2 4 3 2" xfId="30248" xr:uid="{00000000-0005-0000-0000-0000BD760000}"/>
    <cellStyle name="Saída 2 4 3 2 2" xfId="30249" xr:uid="{00000000-0005-0000-0000-0000BE760000}"/>
    <cellStyle name="Saída 2 4 3 2 2 2" xfId="30250" xr:uid="{00000000-0005-0000-0000-0000BF760000}"/>
    <cellStyle name="Saída 2 4 3 2 2 3" xfId="30251" xr:uid="{00000000-0005-0000-0000-0000C0760000}"/>
    <cellStyle name="Saída 2 4 3 2 2 4" xfId="30252" xr:uid="{00000000-0005-0000-0000-0000C1760000}"/>
    <cellStyle name="Saída 2 4 3 2 2 5" xfId="30253" xr:uid="{00000000-0005-0000-0000-0000C2760000}"/>
    <cellStyle name="Saída 2 4 3 2 2 6" xfId="30254" xr:uid="{00000000-0005-0000-0000-0000C3760000}"/>
    <cellStyle name="Saída 2 4 3 2 3" xfId="30255" xr:uid="{00000000-0005-0000-0000-0000C4760000}"/>
    <cellStyle name="Saída 2 4 3 2 3 2" xfId="30256" xr:uid="{00000000-0005-0000-0000-0000C5760000}"/>
    <cellStyle name="Saída 2 4 3 2 3 3" xfId="30257" xr:uid="{00000000-0005-0000-0000-0000C6760000}"/>
    <cellStyle name="Saída 2 4 3 2 3 4" xfId="30258" xr:uid="{00000000-0005-0000-0000-0000C7760000}"/>
    <cellStyle name="Saída 2 4 3 2 3 5" xfId="30259" xr:uid="{00000000-0005-0000-0000-0000C8760000}"/>
    <cellStyle name="Saída 2 4 3 2 3 6" xfId="30260" xr:uid="{00000000-0005-0000-0000-0000C9760000}"/>
    <cellStyle name="Saída 2 4 3 2 4" xfId="30261" xr:uid="{00000000-0005-0000-0000-0000CA760000}"/>
    <cellStyle name="Saída 2 4 3 3" xfId="30262" xr:uid="{00000000-0005-0000-0000-0000CB760000}"/>
    <cellStyle name="Saída 2 4 3 3 2" xfId="30263" xr:uid="{00000000-0005-0000-0000-0000CC760000}"/>
    <cellStyle name="Saída 2 4 3 3 2 2" xfId="30264" xr:uid="{00000000-0005-0000-0000-0000CD760000}"/>
    <cellStyle name="Saída 2 4 3 3 2 3" xfId="30265" xr:uid="{00000000-0005-0000-0000-0000CE760000}"/>
    <cellStyle name="Saída 2 4 3 3 2 4" xfId="30266" xr:uid="{00000000-0005-0000-0000-0000CF760000}"/>
    <cellStyle name="Saída 2 4 3 3 2 5" xfId="30267" xr:uid="{00000000-0005-0000-0000-0000D0760000}"/>
    <cellStyle name="Saída 2 4 3 3 2 6" xfId="30268" xr:uid="{00000000-0005-0000-0000-0000D1760000}"/>
    <cellStyle name="Saída 2 4 3 3 3" xfId="30269" xr:uid="{00000000-0005-0000-0000-0000D2760000}"/>
    <cellStyle name="Saída 2 4 3 3 4" xfId="30270" xr:uid="{00000000-0005-0000-0000-0000D3760000}"/>
    <cellStyle name="Saída 2 4 3 3 5" xfId="30271" xr:uid="{00000000-0005-0000-0000-0000D4760000}"/>
    <cellStyle name="Saída 2 4 3 3 6" xfId="30272" xr:uid="{00000000-0005-0000-0000-0000D5760000}"/>
    <cellStyle name="Saída 2 4 3 3 7" xfId="30273" xr:uid="{00000000-0005-0000-0000-0000D6760000}"/>
    <cellStyle name="Saída 2 4 3 3 8" xfId="30274" xr:uid="{00000000-0005-0000-0000-0000D7760000}"/>
    <cellStyle name="Saída 2 4 4" xfId="30275" xr:uid="{00000000-0005-0000-0000-0000D8760000}"/>
    <cellStyle name="Saída 2 4 4 2" xfId="30276" xr:uid="{00000000-0005-0000-0000-0000D9760000}"/>
    <cellStyle name="Saída 2 4 4 3" xfId="30277" xr:uid="{00000000-0005-0000-0000-0000DA760000}"/>
    <cellStyle name="Saída 2 4 4 4" xfId="30278" xr:uid="{00000000-0005-0000-0000-0000DB760000}"/>
    <cellStyle name="Saída 2 4 4 5" xfId="30279" xr:uid="{00000000-0005-0000-0000-0000DC760000}"/>
    <cellStyle name="Saída 2 4 4 6" xfId="30280" xr:uid="{00000000-0005-0000-0000-0000DD760000}"/>
    <cellStyle name="Saída 2 4 4 7" xfId="30281" xr:uid="{00000000-0005-0000-0000-0000DE760000}"/>
    <cellStyle name="Saída 2 5" xfId="30282" xr:uid="{00000000-0005-0000-0000-0000DF760000}"/>
    <cellStyle name="Saída 2 5 2" xfId="30283" xr:uid="{00000000-0005-0000-0000-0000E0760000}"/>
    <cellStyle name="Saída 2 5 2 2" xfId="30284" xr:uid="{00000000-0005-0000-0000-0000E1760000}"/>
    <cellStyle name="Saída 2 5 2 2 2" xfId="30285" xr:uid="{00000000-0005-0000-0000-0000E2760000}"/>
    <cellStyle name="Saída 2 5 2 2 2 2" xfId="30286" xr:uid="{00000000-0005-0000-0000-0000E3760000}"/>
    <cellStyle name="Saída 2 5 2 2 2 3" xfId="30287" xr:uid="{00000000-0005-0000-0000-0000E4760000}"/>
    <cellStyle name="Saída 2 5 2 2 2 4" xfId="30288" xr:uid="{00000000-0005-0000-0000-0000E5760000}"/>
    <cellStyle name="Saída 2 5 2 2 2 5" xfId="30289" xr:uid="{00000000-0005-0000-0000-0000E6760000}"/>
    <cellStyle name="Saída 2 5 2 2 2 6" xfId="30290" xr:uid="{00000000-0005-0000-0000-0000E7760000}"/>
    <cellStyle name="Saída 2 5 2 2 3" xfId="30291" xr:uid="{00000000-0005-0000-0000-0000E8760000}"/>
    <cellStyle name="Saída 2 5 2 2 3 2" xfId="30292" xr:uid="{00000000-0005-0000-0000-0000E9760000}"/>
    <cellStyle name="Saída 2 5 2 2 3 3" xfId="30293" xr:uid="{00000000-0005-0000-0000-0000EA760000}"/>
    <cellStyle name="Saída 2 5 2 2 3 4" xfId="30294" xr:uid="{00000000-0005-0000-0000-0000EB760000}"/>
    <cellStyle name="Saída 2 5 2 2 3 5" xfId="30295" xr:uid="{00000000-0005-0000-0000-0000EC760000}"/>
    <cellStyle name="Saída 2 5 2 2 3 6" xfId="30296" xr:uid="{00000000-0005-0000-0000-0000ED760000}"/>
    <cellStyle name="Saída 2 5 2 2 4" xfId="30297" xr:uid="{00000000-0005-0000-0000-0000EE760000}"/>
    <cellStyle name="Saída 2 5 2 3" xfId="30298" xr:uid="{00000000-0005-0000-0000-0000EF760000}"/>
    <cellStyle name="Saída 2 5 2 3 2" xfId="30299" xr:uid="{00000000-0005-0000-0000-0000F0760000}"/>
    <cellStyle name="Saída 2 5 2 3 3" xfId="30300" xr:uid="{00000000-0005-0000-0000-0000F1760000}"/>
    <cellStyle name="Saída 2 5 2 3 4" xfId="30301" xr:uid="{00000000-0005-0000-0000-0000F2760000}"/>
    <cellStyle name="Saída 2 5 2 3 5" xfId="30302" xr:uid="{00000000-0005-0000-0000-0000F3760000}"/>
    <cellStyle name="Saída 2 5 2 3 6" xfId="30303" xr:uid="{00000000-0005-0000-0000-0000F4760000}"/>
    <cellStyle name="Saída 2 5 3" xfId="30304" xr:uid="{00000000-0005-0000-0000-0000F5760000}"/>
    <cellStyle name="Saída 2 5 3 2" xfId="30305" xr:uid="{00000000-0005-0000-0000-0000F6760000}"/>
    <cellStyle name="Saída 2 5 3 2 2" xfId="30306" xr:uid="{00000000-0005-0000-0000-0000F7760000}"/>
    <cellStyle name="Saída 2 5 3 2 3" xfId="30307" xr:uid="{00000000-0005-0000-0000-0000F8760000}"/>
    <cellStyle name="Saída 2 5 3 2 4" xfId="30308" xr:uid="{00000000-0005-0000-0000-0000F9760000}"/>
    <cellStyle name="Saída 2 5 3 2 5" xfId="30309" xr:uid="{00000000-0005-0000-0000-0000FA760000}"/>
    <cellStyle name="Saída 2 5 3 2 6" xfId="30310" xr:uid="{00000000-0005-0000-0000-0000FB760000}"/>
    <cellStyle name="Saída 2 5 3 3" xfId="30311" xr:uid="{00000000-0005-0000-0000-0000FC760000}"/>
    <cellStyle name="Saída 2 5 3 3 2" xfId="30312" xr:uid="{00000000-0005-0000-0000-0000FD760000}"/>
    <cellStyle name="Saída 2 5 3 3 3" xfId="30313" xr:uid="{00000000-0005-0000-0000-0000FE760000}"/>
    <cellStyle name="Saída 2 5 3 3 4" xfId="30314" xr:uid="{00000000-0005-0000-0000-0000FF760000}"/>
    <cellStyle name="Saída 2 5 3 3 5" xfId="30315" xr:uid="{00000000-0005-0000-0000-000000770000}"/>
    <cellStyle name="Saída 2 5 3 3 6" xfId="30316" xr:uid="{00000000-0005-0000-0000-000001770000}"/>
    <cellStyle name="Saída 2 5 3 4" xfId="30317" xr:uid="{00000000-0005-0000-0000-000002770000}"/>
    <cellStyle name="Saída 2 5 4" xfId="30318" xr:uid="{00000000-0005-0000-0000-000003770000}"/>
    <cellStyle name="Saída 2 5 4 2" xfId="30319" xr:uid="{00000000-0005-0000-0000-000004770000}"/>
    <cellStyle name="Saída 2 5 4 2 2" xfId="30320" xr:uid="{00000000-0005-0000-0000-000005770000}"/>
    <cellStyle name="Saída 2 5 4 2 3" xfId="30321" xr:uid="{00000000-0005-0000-0000-000006770000}"/>
    <cellStyle name="Saída 2 5 4 2 4" xfId="30322" xr:uid="{00000000-0005-0000-0000-000007770000}"/>
    <cellStyle name="Saída 2 5 4 2 5" xfId="30323" xr:uid="{00000000-0005-0000-0000-000008770000}"/>
    <cellStyle name="Saída 2 5 4 2 6" xfId="30324" xr:uid="{00000000-0005-0000-0000-000009770000}"/>
    <cellStyle name="Saída 2 5 4 3" xfId="30325" xr:uid="{00000000-0005-0000-0000-00000A770000}"/>
    <cellStyle name="Saída 2 5 4 4" xfId="30326" xr:uid="{00000000-0005-0000-0000-00000B770000}"/>
    <cellStyle name="Saída 2 5 4 5" xfId="30327" xr:uid="{00000000-0005-0000-0000-00000C770000}"/>
    <cellStyle name="Saída 2 5 4 6" xfId="30328" xr:uid="{00000000-0005-0000-0000-00000D770000}"/>
    <cellStyle name="Saída 2 5 4 7" xfId="30329" xr:uid="{00000000-0005-0000-0000-00000E770000}"/>
    <cellStyle name="Saída 2 5 4 8" xfId="30330" xr:uid="{00000000-0005-0000-0000-00000F770000}"/>
    <cellStyle name="Saída 2 6" xfId="30331" xr:uid="{00000000-0005-0000-0000-000010770000}"/>
    <cellStyle name="Saída 2 6 2" xfId="30332" xr:uid="{00000000-0005-0000-0000-000011770000}"/>
    <cellStyle name="Saída 2 6 2 2" xfId="30333" xr:uid="{00000000-0005-0000-0000-000012770000}"/>
    <cellStyle name="Saída 2 6 2 2 2" xfId="30334" xr:uid="{00000000-0005-0000-0000-000013770000}"/>
    <cellStyle name="Saída 2 6 2 2 3" xfId="30335" xr:uid="{00000000-0005-0000-0000-000014770000}"/>
    <cellStyle name="Saída 2 6 2 2 4" xfId="30336" xr:uid="{00000000-0005-0000-0000-000015770000}"/>
    <cellStyle name="Saída 2 6 2 2 5" xfId="30337" xr:uid="{00000000-0005-0000-0000-000016770000}"/>
    <cellStyle name="Saída 2 6 2 2 6" xfId="30338" xr:uid="{00000000-0005-0000-0000-000017770000}"/>
    <cellStyle name="Saída 2 6 2 3" xfId="30339" xr:uid="{00000000-0005-0000-0000-000018770000}"/>
    <cellStyle name="Saída 2 6 2 3 2" xfId="30340" xr:uid="{00000000-0005-0000-0000-000019770000}"/>
    <cellStyle name="Saída 2 6 2 3 3" xfId="30341" xr:uid="{00000000-0005-0000-0000-00001A770000}"/>
    <cellStyle name="Saída 2 6 2 3 4" xfId="30342" xr:uid="{00000000-0005-0000-0000-00001B770000}"/>
    <cellStyle name="Saída 2 6 2 3 5" xfId="30343" xr:uid="{00000000-0005-0000-0000-00001C770000}"/>
    <cellStyle name="Saída 2 6 2 3 6" xfId="30344" xr:uid="{00000000-0005-0000-0000-00001D770000}"/>
    <cellStyle name="Saída 2 6 2 4" xfId="30345" xr:uid="{00000000-0005-0000-0000-00001E770000}"/>
    <cellStyle name="Saída 2 6 3" xfId="30346" xr:uid="{00000000-0005-0000-0000-00001F770000}"/>
    <cellStyle name="Saída 2 6 3 2" xfId="30347" xr:uid="{00000000-0005-0000-0000-000020770000}"/>
    <cellStyle name="Saída 2 6 3 2 2" xfId="30348" xr:uid="{00000000-0005-0000-0000-000021770000}"/>
    <cellStyle name="Saída 2 6 3 2 3" xfId="30349" xr:uid="{00000000-0005-0000-0000-000022770000}"/>
    <cellStyle name="Saída 2 6 3 2 4" xfId="30350" xr:uid="{00000000-0005-0000-0000-000023770000}"/>
    <cellStyle name="Saída 2 6 3 2 5" xfId="30351" xr:uid="{00000000-0005-0000-0000-000024770000}"/>
    <cellStyle name="Saída 2 6 3 2 6" xfId="30352" xr:uid="{00000000-0005-0000-0000-000025770000}"/>
    <cellStyle name="Saída 2 6 3 3" xfId="30353" xr:uid="{00000000-0005-0000-0000-000026770000}"/>
    <cellStyle name="Saída 2 6 3 4" xfId="30354" xr:uid="{00000000-0005-0000-0000-000027770000}"/>
    <cellStyle name="Saída 2 6 3 5" xfId="30355" xr:uid="{00000000-0005-0000-0000-000028770000}"/>
    <cellStyle name="Saída 2 6 3 6" xfId="30356" xr:uid="{00000000-0005-0000-0000-000029770000}"/>
    <cellStyle name="Saída 2 6 3 7" xfId="30357" xr:uid="{00000000-0005-0000-0000-00002A770000}"/>
    <cellStyle name="Saída 2 6 3 8" xfId="30358" xr:uid="{00000000-0005-0000-0000-00002B770000}"/>
    <cellStyle name="Saída 2 7" xfId="30359" xr:uid="{00000000-0005-0000-0000-00002C770000}"/>
    <cellStyle name="Saída 2 7 2" xfId="30360" xr:uid="{00000000-0005-0000-0000-00002D770000}"/>
    <cellStyle name="Saída 2 7 2 2" xfId="30361" xr:uid="{00000000-0005-0000-0000-00002E770000}"/>
    <cellStyle name="Saída 2 7 2 2 2" xfId="30362" xr:uid="{00000000-0005-0000-0000-00002F770000}"/>
    <cellStyle name="Saída 2 7 2 2 3" xfId="30363" xr:uid="{00000000-0005-0000-0000-000030770000}"/>
    <cellStyle name="Saída 2 7 2 2 4" xfId="30364" xr:uid="{00000000-0005-0000-0000-000031770000}"/>
    <cellStyle name="Saída 2 7 2 2 5" xfId="30365" xr:uid="{00000000-0005-0000-0000-000032770000}"/>
    <cellStyle name="Saída 2 7 2 2 6" xfId="30366" xr:uid="{00000000-0005-0000-0000-000033770000}"/>
    <cellStyle name="Saída 2 7 2 3" xfId="30367" xr:uid="{00000000-0005-0000-0000-000034770000}"/>
    <cellStyle name="Saída 2 7 2 3 2" xfId="30368" xr:uid="{00000000-0005-0000-0000-000035770000}"/>
    <cellStyle name="Saída 2 7 2 3 3" xfId="30369" xr:uid="{00000000-0005-0000-0000-000036770000}"/>
    <cellStyle name="Saída 2 7 2 3 4" xfId="30370" xr:uid="{00000000-0005-0000-0000-000037770000}"/>
    <cellStyle name="Saída 2 7 2 3 5" xfId="30371" xr:uid="{00000000-0005-0000-0000-000038770000}"/>
    <cellStyle name="Saída 2 7 2 3 6" xfId="30372" xr:uid="{00000000-0005-0000-0000-000039770000}"/>
    <cellStyle name="Saída 2 7 2 4" xfId="30373" xr:uid="{00000000-0005-0000-0000-00003A770000}"/>
    <cellStyle name="Saída 2 7 3" xfId="30374" xr:uid="{00000000-0005-0000-0000-00003B770000}"/>
    <cellStyle name="Saída 2 7 3 2" xfId="30375" xr:uid="{00000000-0005-0000-0000-00003C770000}"/>
    <cellStyle name="Saída 2 7 3 2 2" xfId="30376" xr:uid="{00000000-0005-0000-0000-00003D770000}"/>
    <cellStyle name="Saída 2 7 3 2 3" xfId="30377" xr:uid="{00000000-0005-0000-0000-00003E770000}"/>
    <cellStyle name="Saída 2 7 3 2 4" xfId="30378" xr:uid="{00000000-0005-0000-0000-00003F770000}"/>
    <cellStyle name="Saída 2 7 3 2 5" xfId="30379" xr:uid="{00000000-0005-0000-0000-000040770000}"/>
    <cellStyle name="Saída 2 7 3 2 6" xfId="30380" xr:uid="{00000000-0005-0000-0000-000041770000}"/>
    <cellStyle name="Saída 2 7 3 3" xfId="30381" xr:uid="{00000000-0005-0000-0000-000042770000}"/>
    <cellStyle name="Saída 2 7 3 4" xfId="30382" xr:uid="{00000000-0005-0000-0000-000043770000}"/>
    <cellStyle name="Saída 2 7 3 5" xfId="30383" xr:uid="{00000000-0005-0000-0000-000044770000}"/>
    <cellStyle name="Saída 2 7 3 6" xfId="30384" xr:uid="{00000000-0005-0000-0000-000045770000}"/>
    <cellStyle name="Saída 2 7 3 7" xfId="30385" xr:uid="{00000000-0005-0000-0000-000046770000}"/>
    <cellStyle name="Saída 2 7 3 8" xfId="30386" xr:uid="{00000000-0005-0000-0000-000047770000}"/>
    <cellStyle name="Saída 2 8" xfId="30387" xr:uid="{00000000-0005-0000-0000-000048770000}"/>
    <cellStyle name="Saída 2 8 2" xfId="30388" xr:uid="{00000000-0005-0000-0000-000049770000}"/>
    <cellStyle name="Saída 2 8 2 2" xfId="30389" xr:uid="{00000000-0005-0000-0000-00004A770000}"/>
    <cellStyle name="Saída 2 8 2 2 2" xfId="30390" xr:uid="{00000000-0005-0000-0000-00004B770000}"/>
    <cellStyle name="Saída 2 8 2 2 3" xfId="30391" xr:uid="{00000000-0005-0000-0000-00004C770000}"/>
    <cellStyle name="Saída 2 8 2 2 4" xfId="30392" xr:uid="{00000000-0005-0000-0000-00004D770000}"/>
    <cellStyle name="Saída 2 8 2 2 5" xfId="30393" xr:uid="{00000000-0005-0000-0000-00004E770000}"/>
    <cellStyle name="Saída 2 8 2 2 6" xfId="30394" xr:uid="{00000000-0005-0000-0000-00004F770000}"/>
    <cellStyle name="Saída 2 8 2 3" xfId="30395" xr:uid="{00000000-0005-0000-0000-000050770000}"/>
    <cellStyle name="Saída 2 8 2 3 2" xfId="30396" xr:uid="{00000000-0005-0000-0000-000051770000}"/>
    <cellStyle name="Saída 2 8 2 3 3" xfId="30397" xr:uid="{00000000-0005-0000-0000-000052770000}"/>
    <cellStyle name="Saída 2 8 2 3 4" xfId="30398" xr:uid="{00000000-0005-0000-0000-000053770000}"/>
    <cellStyle name="Saída 2 8 2 3 5" xfId="30399" xr:uid="{00000000-0005-0000-0000-000054770000}"/>
    <cellStyle name="Saída 2 8 2 3 6" xfId="30400" xr:uid="{00000000-0005-0000-0000-000055770000}"/>
    <cellStyle name="Saída 2 8 2 4" xfId="30401" xr:uid="{00000000-0005-0000-0000-000056770000}"/>
    <cellStyle name="Saída 2 8 3" xfId="30402" xr:uid="{00000000-0005-0000-0000-000057770000}"/>
    <cellStyle name="Saída 2 8 3 2" xfId="30403" xr:uid="{00000000-0005-0000-0000-000058770000}"/>
    <cellStyle name="Saída 2 8 3 2 2" xfId="30404" xr:uid="{00000000-0005-0000-0000-000059770000}"/>
    <cellStyle name="Saída 2 8 3 2 3" xfId="30405" xr:uid="{00000000-0005-0000-0000-00005A770000}"/>
    <cellStyle name="Saída 2 8 3 2 4" xfId="30406" xr:uid="{00000000-0005-0000-0000-00005B770000}"/>
    <cellStyle name="Saída 2 8 3 2 5" xfId="30407" xr:uid="{00000000-0005-0000-0000-00005C770000}"/>
    <cellStyle name="Saída 2 8 3 2 6" xfId="30408" xr:uid="{00000000-0005-0000-0000-00005D770000}"/>
    <cellStyle name="Saída 2 8 3 3" xfId="30409" xr:uid="{00000000-0005-0000-0000-00005E770000}"/>
    <cellStyle name="Saída 2 8 3 4" xfId="30410" xr:uid="{00000000-0005-0000-0000-00005F770000}"/>
    <cellStyle name="Saída 2 8 3 5" xfId="30411" xr:uid="{00000000-0005-0000-0000-000060770000}"/>
    <cellStyle name="Saída 2 8 3 6" xfId="30412" xr:uid="{00000000-0005-0000-0000-000061770000}"/>
    <cellStyle name="Saída 2 8 3 7" xfId="30413" xr:uid="{00000000-0005-0000-0000-000062770000}"/>
    <cellStyle name="Saída 2 8 3 8" xfId="30414" xr:uid="{00000000-0005-0000-0000-000063770000}"/>
    <cellStyle name="Saída 2 9" xfId="30415" xr:uid="{00000000-0005-0000-0000-000064770000}"/>
    <cellStyle name="Saída 2 9 2" xfId="30416" xr:uid="{00000000-0005-0000-0000-000065770000}"/>
    <cellStyle name="Saída 2 9 2 2" xfId="30417" xr:uid="{00000000-0005-0000-0000-000066770000}"/>
    <cellStyle name="Saída 2 9 2 2 2" xfId="30418" xr:uid="{00000000-0005-0000-0000-000067770000}"/>
    <cellStyle name="Saída 2 9 2 2 3" xfId="30419" xr:uid="{00000000-0005-0000-0000-000068770000}"/>
    <cellStyle name="Saída 2 9 2 2 4" xfId="30420" xr:uid="{00000000-0005-0000-0000-000069770000}"/>
    <cellStyle name="Saída 2 9 2 2 5" xfId="30421" xr:uid="{00000000-0005-0000-0000-00006A770000}"/>
    <cellStyle name="Saída 2 9 2 2 6" xfId="30422" xr:uid="{00000000-0005-0000-0000-00006B770000}"/>
    <cellStyle name="Saída 2 9 2 3" xfId="30423" xr:uid="{00000000-0005-0000-0000-00006C770000}"/>
    <cellStyle name="Saída 2 9 2 3 2" xfId="30424" xr:uid="{00000000-0005-0000-0000-00006D770000}"/>
    <cellStyle name="Saída 2 9 2 3 3" xfId="30425" xr:uid="{00000000-0005-0000-0000-00006E770000}"/>
    <cellStyle name="Saída 2 9 2 3 4" xfId="30426" xr:uid="{00000000-0005-0000-0000-00006F770000}"/>
    <cellStyle name="Saída 2 9 2 3 5" xfId="30427" xr:uid="{00000000-0005-0000-0000-000070770000}"/>
    <cellStyle name="Saída 2 9 2 3 6" xfId="30428" xr:uid="{00000000-0005-0000-0000-000071770000}"/>
    <cellStyle name="Saída 2 9 2 4" xfId="30429" xr:uid="{00000000-0005-0000-0000-000072770000}"/>
    <cellStyle name="Saída 2 9 3" xfId="30430" xr:uid="{00000000-0005-0000-0000-000073770000}"/>
    <cellStyle name="Saída 2 9 3 2" xfId="30431" xr:uid="{00000000-0005-0000-0000-000074770000}"/>
    <cellStyle name="Saída 2 9 3 3" xfId="30432" xr:uid="{00000000-0005-0000-0000-000075770000}"/>
    <cellStyle name="Saída 2 9 3 4" xfId="30433" xr:uid="{00000000-0005-0000-0000-000076770000}"/>
    <cellStyle name="Saída 2 9 3 5" xfId="30434" xr:uid="{00000000-0005-0000-0000-000077770000}"/>
    <cellStyle name="Saída 2 9 3 6" xfId="30435" xr:uid="{00000000-0005-0000-0000-000078770000}"/>
    <cellStyle name="Saída 3" xfId="30436" xr:uid="{00000000-0005-0000-0000-000079770000}"/>
    <cellStyle name="Saída 3 2" xfId="30437" xr:uid="{00000000-0005-0000-0000-00007A770000}"/>
    <cellStyle name="Saída 3 2 2" xfId="30438" xr:uid="{00000000-0005-0000-0000-00007B770000}"/>
    <cellStyle name="Saída 3 2 2 2" xfId="30439" xr:uid="{00000000-0005-0000-0000-00007C770000}"/>
    <cellStyle name="Saída 3 2 2 2 2" xfId="30440" xr:uid="{00000000-0005-0000-0000-00007D770000}"/>
    <cellStyle name="Saída 3 2 2 2 2 2" xfId="30441" xr:uid="{00000000-0005-0000-0000-00007E770000}"/>
    <cellStyle name="Saída 3 2 2 2 2 3" xfId="30442" xr:uid="{00000000-0005-0000-0000-00007F770000}"/>
    <cellStyle name="Saída 3 2 2 2 2 4" xfId="30443" xr:uid="{00000000-0005-0000-0000-000080770000}"/>
    <cellStyle name="Saída 3 2 2 2 2 5" xfId="30444" xr:uid="{00000000-0005-0000-0000-000081770000}"/>
    <cellStyle name="Saída 3 2 2 2 2 6" xfId="30445" xr:uid="{00000000-0005-0000-0000-000082770000}"/>
    <cellStyle name="Saída 3 2 2 2 3" xfId="30446" xr:uid="{00000000-0005-0000-0000-000083770000}"/>
    <cellStyle name="Saída 3 2 2 2 3 2" xfId="30447" xr:uid="{00000000-0005-0000-0000-000084770000}"/>
    <cellStyle name="Saída 3 2 2 2 3 3" xfId="30448" xr:uid="{00000000-0005-0000-0000-000085770000}"/>
    <cellStyle name="Saída 3 2 2 2 3 4" xfId="30449" xr:uid="{00000000-0005-0000-0000-000086770000}"/>
    <cellStyle name="Saída 3 2 2 2 3 5" xfId="30450" xr:uid="{00000000-0005-0000-0000-000087770000}"/>
    <cellStyle name="Saída 3 2 2 2 3 6" xfId="30451" xr:uid="{00000000-0005-0000-0000-000088770000}"/>
    <cellStyle name="Saída 3 2 2 2 4" xfId="30452" xr:uid="{00000000-0005-0000-0000-000089770000}"/>
    <cellStyle name="Saída 3 2 2 3" xfId="30453" xr:uid="{00000000-0005-0000-0000-00008A770000}"/>
    <cellStyle name="Saída 3 2 2 3 2" xfId="30454" xr:uid="{00000000-0005-0000-0000-00008B770000}"/>
    <cellStyle name="Saída 3 2 2 3 3" xfId="30455" xr:uid="{00000000-0005-0000-0000-00008C770000}"/>
    <cellStyle name="Saída 3 2 2 3 4" xfId="30456" xr:uid="{00000000-0005-0000-0000-00008D770000}"/>
    <cellStyle name="Saída 3 2 2 3 5" xfId="30457" xr:uid="{00000000-0005-0000-0000-00008E770000}"/>
    <cellStyle name="Saída 3 2 2 3 6" xfId="30458" xr:uid="{00000000-0005-0000-0000-00008F770000}"/>
    <cellStyle name="Saída 3 2 3" xfId="30459" xr:uid="{00000000-0005-0000-0000-000090770000}"/>
    <cellStyle name="Saída 3 2 3 2" xfId="30460" xr:uid="{00000000-0005-0000-0000-000091770000}"/>
    <cellStyle name="Saída 3 2 3 2 2" xfId="30461" xr:uid="{00000000-0005-0000-0000-000092770000}"/>
    <cellStyle name="Saída 3 2 3 2 3" xfId="30462" xr:uid="{00000000-0005-0000-0000-000093770000}"/>
    <cellStyle name="Saída 3 2 3 2 4" xfId="30463" xr:uid="{00000000-0005-0000-0000-000094770000}"/>
    <cellStyle name="Saída 3 2 3 2 5" xfId="30464" xr:uid="{00000000-0005-0000-0000-000095770000}"/>
    <cellStyle name="Saída 3 2 3 2 6" xfId="30465" xr:uid="{00000000-0005-0000-0000-000096770000}"/>
    <cellStyle name="Saída 3 2 3 3" xfId="30466" xr:uid="{00000000-0005-0000-0000-000097770000}"/>
    <cellStyle name="Saída 3 2 3 3 2" xfId="30467" xr:uid="{00000000-0005-0000-0000-000098770000}"/>
    <cellStyle name="Saída 3 2 3 3 3" xfId="30468" xr:uid="{00000000-0005-0000-0000-000099770000}"/>
    <cellStyle name="Saída 3 2 3 3 4" xfId="30469" xr:uid="{00000000-0005-0000-0000-00009A770000}"/>
    <cellStyle name="Saída 3 2 3 3 5" xfId="30470" xr:uid="{00000000-0005-0000-0000-00009B770000}"/>
    <cellStyle name="Saída 3 2 3 3 6" xfId="30471" xr:uid="{00000000-0005-0000-0000-00009C770000}"/>
    <cellStyle name="Saída 3 2 3 4" xfId="30472" xr:uid="{00000000-0005-0000-0000-00009D770000}"/>
    <cellStyle name="Saída 3 2 4" xfId="30473" xr:uid="{00000000-0005-0000-0000-00009E770000}"/>
    <cellStyle name="Saída 3 2 4 2" xfId="30474" xr:uid="{00000000-0005-0000-0000-00009F770000}"/>
    <cellStyle name="Saída 3 2 4 2 2" xfId="30475" xr:uid="{00000000-0005-0000-0000-0000A0770000}"/>
    <cellStyle name="Saída 3 2 4 2 3" xfId="30476" xr:uid="{00000000-0005-0000-0000-0000A1770000}"/>
    <cellStyle name="Saída 3 2 4 2 4" xfId="30477" xr:uid="{00000000-0005-0000-0000-0000A2770000}"/>
    <cellStyle name="Saída 3 2 4 2 5" xfId="30478" xr:uid="{00000000-0005-0000-0000-0000A3770000}"/>
    <cellStyle name="Saída 3 2 4 2 6" xfId="30479" xr:uid="{00000000-0005-0000-0000-0000A4770000}"/>
    <cellStyle name="Saída 3 2 4 3" xfId="30480" xr:uid="{00000000-0005-0000-0000-0000A5770000}"/>
    <cellStyle name="Saída 3 2 4 4" xfId="30481" xr:uid="{00000000-0005-0000-0000-0000A6770000}"/>
    <cellStyle name="Saída 3 2 4 5" xfId="30482" xr:uid="{00000000-0005-0000-0000-0000A7770000}"/>
    <cellStyle name="Saída 3 2 4 6" xfId="30483" xr:uid="{00000000-0005-0000-0000-0000A8770000}"/>
    <cellStyle name="Saída 3 2 4 7" xfId="30484" xr:uid="{00000000-0005-0000-0000-0000A9770000}"/>
    <cellStyle name="Saída 3 2 4 8" xfId="30485" xr:uid="{00000000-0005-0000-0000-0000AA770000}"/>
    <cellStyle name="Saída 3 3" xfId="30486" xr:uid="{00000000-0005-0000-0000-0000AB770000}"/>
    <cellStyle name="Saída 3 3 2" xfId="30487" xr:uid="{00000000-0005-0000-0000-0000AC770000}"/>
    <cellStyle name="Saída 3 3 2 2" xfId="30488" xr:uid="{00000000-0005-0000-0000-0000AD770000}"/>
    <cellStyle name="Saída 3 3 2 2 2" xfId="30489" xr:uid="{00000000-0005-0000-0000-0000AE770000}"/>
    <cellStyle name="Saída 3 3 2 2 3" xfId="30490" xr:uid="{00000000-0005-0000-0000-0000AF770000}"/>
    <cellStyle name="Saída 3 3 2 2 4" xfId="30491" xr:uid="{00000000-0005-0000-0000-0000B0770000}"/>
    <cellStyle name="Saída 3 3 2 2 5" xfId="30492" xr:uid="{00000000-0005-0000-0000-0000B1770000}"/>
    <cellStyle name="Saída 3 3 2 2 6" xfId="30493" xr:uid="{00000000-0005-0000-0000-0000B2770000}"/>
    <cellStyle name="Saída 3 3 2 3" xfId="30494" xr:uid="{00000000-0005-0000-0000-0000B3770000}"/>
    <cellStyle name="Saída 3 3 2 3 2" xfId="30495" xr:uid="{00000000-0005-0000-0000-0000B4770000}"/>
    <cellStyle name="Saída 3 3 2 3 3" xfId="30496" xr:uid="{00000000-0005-0000-0000-0000B5770000}"/>
    <cellStyle name="Saída 3 3 2 3 4" xfId="30497" xr:uid="{00000000-0005-0000-0000-0000B6770000}"/>
    <cellStyle name="Saída 3 3 2 3 5" xfId="30498" xr:uid="{00000000-0005-0000-0000-0000B7770000}"/>
    <cellStyle name="Saída 3 3 2 3 6" xfId="30499" xr:uid="{00000000-0005-0000-0000-0000B8770000}"/>
    <cellStyle name="Saída 3 3 2 4" xfId="30500" xr:uid="{00000000-0005-0000-0000-0000B9770000}"/>
    <cellStyle name="Saída 3 3 3" xfId="30501" xr:uid="{00000000-0005-0000-0000-0000BA770000}"/>
    <cellStyle name="Saída 3 3 3 2" xfId="30502" xr:uid="{00000000-0005-0000-0000-0000BB770000}"/>
    <cellStyle name="Saída 3 3 3 2 2" xfId="30503" xr:uid="{00000000-0005-0000-0000-0000BC770000}"/>
    <cellStyle name="Saída 3 3 3 2 3" xfId="30504" xr:uid="{00000000-0005-0000-0000-0000BD770000}"/>
    <cellStyle name="Saída 3 3 3 2 4" xfId="30505" xr:uid="{00000000-0005-0000-0000-0000BE770000}"/>
    <cellStyle name="Saída 3 3 3 2 5" xfId="30506" xr:uid="{00000000-0005-0000-0000-0000BF770000}"/>
    <cellStyle name="Saída 3 3 3 2 6" xfId="30507" xr:uid="{00000000-0005-0000-0000-0000C0770000}"/>
    <cellStyle name="Saída 3 3 3 3" xfId="30508" xr:uid="{00000000-0005-0000-0000-0000C1770000}"/>
    <cellStyle name="Saída 3 3 3 4" xfId="30509" xr:uid="{00000000-0005-0000-0000-0000C2770000}"/>
    <cellStyle name="Saída 3 3 3 5" xfId="30510" xr:uid="{00000000-0005-0000-0000-0000C3770000}"/>
    <cellStyle name="Saída 3 3 3 6" xfId="30511" xr:uid="{00000000-0005-0000-0000-0000C4770000}"/>
    <cellStyle name="Saída 3 3 3 7" xfId="30512" xr:uid="{00000000-0005-0000-0000-0000C5770000}"/>
    <cellStyle name="Saída 3 3 3 8" xfId="30513" xr:uid="{00000000-0005-0000-0000-0000C6770000}"/>
    <cellStyle name="Saída 3 4" xfId="30514" xr:uid="{00000000-0005-0000-0000-0000C7770000}"/>
    <cellStyle name="Saída 3 4 2" xfId="30515" xr:uid="{00000000-0005-0000-0000-0000C8770000}"/>
    <cellStyle name="Saída 3 4 3" xfId="30516" xr:uid="{00000000-0005-0000-0000-0000C9770000}"/>
    <cellStyle name="Saída 3 4 4" xfId="30517" xr:uid="{00000000-0005-0000-0000-0000CA770000}"/>
    <cellStyle name="Saída 3 4 5" xfId="30518" xr:uid="{00000000-0005-0000-0000-0000CB770000}"/>
    <cellStyle name="Saída 3 4 6" xfId="30519" xr:uid="{00000000-0005-0000-0000-0000CC770000}"/>
    <cellStyle name="Saída 3 4 7" xfId="30520" xr:uid="{00000000-0005-0000-0000-0000CD770000}"/>
    <cellStyle name="Saída 3 5" xfId="30521" xr:uid="{00000000-0005-0000-0000-0000CE770000}"/>
    <cellStyle name="Saída 3 5 2" xfId="30522" xr:uid="{00000000-0005-0000-0000-0000CF770000}"/>
    <cellStyle name="Saída 3 5 3" xfId="30523" xr:uid="{00000000-0005-0000-0000-0000D0770000}"/>
    <cellStyle name="Saída 3 5 4" xfId="30524" xr:uid="{00000000-0005-0000-0000-0000D1770000}"/>
    <cellStyle name="Saída 3 5 5" xfId="30525" xr:uid="{00000000-0005-0000-0000-0000D2770000}"/>
    <cellStyle name="Saída 3 5 6" xfId="30526" xr:uid="{00000000-0005-0000-0000-0000D3770000}"/>
    <cellStyle name="Saída 3 5 7" xfId="30527" xr:uid="{00000000-0005-0000-0000-0000D4770000}"/>
    <cellStyle name="Saída 4" xfId="30528" xr:uid="{00000000-0005-0000-0000-0000D5770000}"/>
    <cellStyle name="Saída 4 2" xfId="30529" xr:uid="{00000000-0005-0000-0000-0000D6770000}"/>
    <cellStyle name="Saída 4 2 2" xfId="30530" xr:uid="{00000000-0005-0000-0000-0000D7770000}"/>
    <cellStyle name="Saída 4 2 3" xfId="30531" xr:uid="{00000000-0005-0000-0000-0000D8770000}"/>
    <cellStyle name="Saída 4 2 4" xfId="30532" xr:uid="{00000000-0005-0000-0000-0000D9770000}"/>
    <cellStyle name="Saída 4 2 5" xfId="30533" xr:uid="{00000000-0005-0000-0000-0000DA770000}"/>
    <cellStyle name="Saída 4 2 6" xfId="30534" xr:uid="{00000000-0005-0000-0000-0000DB770000}"/>
    <cellStyle name="Salida" xfId="30535" xr:uid="{00000000-0005-0000-0000-0000DC770000}"/>
    <cellStyle name="Salida 2" xfId="30536" xr:uid="{00000000-0005-0000-0000-0000DD770000}"/>
    <cellStyle name="Salida 2 2" xfId="30537" xr:uid="{00000000-0005-0000-0000-0000DE770000}"/>
    <cellStyle name="Salida 2 2 2" xfId="30538" xr:uid="{00000000-0005-0000-0000-0000DF770000}"/>
    <cellStyle name="Salida 2 2 2 2" xfId="30539" xr:uid="{00000000-0005-0000-0000-0000E0770000}"/>
    <cellStyle name="Salida 2 2 2 2 2" xfId="30540" xr:uid="{00000000-0005-0000-0000-0000E1770000}"/>
    <cellStyle name="Salida 2 2 2 2 3" xfId="30541" xr:uid="{00000000-0005-0000-0000-0000E2770000}"/>
    <cellStyle name="Salida 2 2 2 2 4" xfId="30542" xr:uid="{00000000-0005-0000-0000-0000E3770000}"/>
    <cellStyle name="Salida 2 2 2 2 5" xfId="30543" xr:uid="{00000000-0005-0000-0000-0000E4770000}"/>
    <cellStyle name="Salida 2 2 2 2 6" xfId="30544" xr:uid="{00000000-0005-0000-0000-0000E5770000}"/>
    <cellStyle name="Salida 2 2 2 3" xfId="30545" xr:uid="{00000000-0005-0000-0000-0000E6770000}"/>
    <cellStyle name="Salida 2 2 2 3 2" xfId="30546" xr:uid="{00000000-0005-0000-0000-0000E7770000}"/>
    <cellStyle name="Salida 2 2 2 3 3" xfId="30547" xr:uid="{00000000-0005-0000-0000-0000E8770000}"/>
    <cellStyle name="Salida 2 2 2 3 4" xfId="30548" xr:uid="{00000000-0005-0000-0000-0000E9770000}"/>
    <cellStyle name="Salida 2 2 2 3 5" xfId="30549" xr:uid="{00000000-0005-0000-0000-0000EA770000}"/>
    <cellStyle name="Salida 2 2 2 3 6" xfId="30550" xr:uid="{00000000-0005-0000-0000-0000EB770000}"/>
    <cellStyle name="Salida 2 2 2 4" xfId="30551" xr:uid="{00000000-0005-0000-0000-0000EC770000}"/>
    <cellStyle name="Salida 2 2 3" xfId="30552" xr:uid="{00000000-0005-0000-0000-0000ED770000}"/>
    <cellStyle name="Salida 2 2 3 2" xfId="30553" xr:uid="{00000000-0005-0000-0000-0000EE770000}"/>
    <cellStyle name="Salida 2 2 3 3" xfId="30554" xr:uid="{00000000-0005-0000-0000-0000EF770000}"/>
    <cellStyle name="Salida 2 2 3 4" xfId="30555" xr:uid="{00000000-0005-0000-0000-0000F0770000}"/>
    <cellStyle name="Salida 2 2 3 5" xfId="30556" xr:uid="{00000000-0005-0000-0000-0000F1770000}"/>
    <cellStyle name="Salida 2 2 3 6" xfId="30557" xr:uid="{00000000-0005-0000-0000-0000F2770000}"/>
    <cellStyle name="Salida 2 3" xfId="30558" xr:uid="{00000000-0005-0000-0000-0000F3770000}"/>
    <cellStyle name="Salida 2 3 2" xfId="30559" xr:uid="{00000000-0005-0000-0000-0000F4770000}"/>
    <cellStyle name="Salida 2 3 2 2" xfId="30560" xr:uid="{00000000-0005-0000-0000-0000F5770000}"/>
    <cellStyle name="Salida 2 3 2 3" xfId="30561" xr:uid="{00000000-0005-0000-0000-0000F6770000}"/>
    <cellStyle name="Salida 2 3 2 4" xfId="30562" xr:uid="{00000000-0005-0000-0000-0000F7770000}"/>
    <cellStyle name="Salida 2 3 2 5" xfId="30563" xr:uid="{00000000-0005-0000-0000-0000F8770000}"/>
    <cellStyle name="Salida 2 3 2 6" xfId="30564" xr:uid="{00000000-0005-0000-0000-0000F9770000}"/>
    <cellStyle name="Salida 2 3 3" xfId="30565" xr:uid="{00000000-0005-0000-0000-0000FA770000}"/>
    <cellStyle name="Salida 2 3 3 2" xfId="30566" xr:uid="{00000000-0005-0000-0000-0000FB770000}"/>
    <cellStyle name="Salida 2 3 3 3" xfId="30567" xr:uid="{00000000-0005-0000-0000-0000FC770000}"/>
    <cellStyle name="Salida 2 3 3 4" xfId="30568" xr:uid="{00000000-0005-0000-0000-0000FD770000}"/>
    <cellStyle name="Salida 2 3 3 5" xfId="30569" xr:uid="{00000000-0005-0000-0000-0000FE770000}"/>
    <cellStyle name="Salida 2 3 3 6" xfId="30570" xr:uid="{00000000-0005-0000-0000-0000FF770000}"/>
    <cellStyle name="Salida 2 3 4" xfId="30571" xr:uid="{00000000-0005-0000-0000-000000780000}"/>
    <cellStyle name="Salida 2 4" xfId="30572" xr:uid="{00000000-0005-0000-0000-000001780000}"/>
    <cellStyle name="Salida 2 4 2" xfId="30573" xr:uid="{00000000-0005-0000-0000-000002780000}"/>
    <cellStyle name="Salida 2 4 2 2" xfId="30574" xr:uid="{00000000-0005-0000-0000-000003780000}"/>
    <cellStyle name="Salida 2 4 2 3" xfId="30575" xr:uid="{00000000-0005-0000-0000-000004780000}"/>
    <cellStyle name="Salida 2 4 2 4" xfId="30576" xr:uid="{00000000-0005-0000-0000-000005780000}"/>
    <cellStyle name="Salida 2 4 2 5" xfId="30577" xr:uid="{00000000-0005-0000-0000-000006780000}"/>
    <cellStyle name="Salida 2 4 2 6" xfId="30578" xr:uid="{00000000-0005-0000-0000-000007780000}"/>
    <cellStyle name="Salida 2 4 3" xfId="30579" xr:uid="{00000000-0005-0000-0000-000008780000}"/>
    <cellStyle name="Salida 2 4 4" xfId="30580" xr:uid="{00000000-0005-0000-0000-000009780000}"/>
    <cellStyle name="Salida 2 4 5" xfId="30581" xr:uid="{00000000-0005-0000-0000-00000A780000}"/>
    <cellStyle name="Salida 2 4 6" xfId="30582" xr:uid="{00000000-0005-0000-0000-00000B780000}"/>
    <cellStyle name="Salida 2 4 7" xfId="30583" xr:uid="{00000000-0005-0000-0000-00000C780000}"/>
    <cellStyle name="Salida 2 4 8" xfId="30584" xr:uid="{00000000-0005-0000-0000-00000D780000}"/>
    <cellStyle name="Salida 3" xfId="30585" xr:uid="{00000000-0005-0000-0000-00000E780000}"/>
    <cellStyle name="Salida 3 2" xfId="30586" xr:uid="{00000000-0005-0000-0000-00000F780000}"/>
    <cellStyle name="Salida 3 2 2" xfId="30587" xr:uid="{00000000-0005-0000-0000-000010780000}"/>
    <cellStyle name="Salida 3 2 2 2" xfId="30588" xr:uid="{00000000-0005-0000-0000-000011780000}"/>
    <cellStyle name="Salida 3 2 2 3" xfId="30589" xr:uid="{00000000-0005-0000-0000-000012780000}"/>
    <cellStyle name="Salida 3 2 2 4" xfId="30590" xr:uid="{00000000-0005-0000-0000-000013780000}"/>
    <cellStyle name="Salida 3 2 2 5" xfId="30591" xr:uid="{00000000-0005-0000-0000-000014780000}"/>
    <cellStyle name="Salida 3 2 2 6" xfId="30592" xr:uid="{00000000-0005-0000-0000-000015780000}"/>
    <cellStyle name="Salida 3 2 3" xfId="30593" xr:uid="{00000000-0005-0000-0000-000016780000}"/>
    <cellStyle name="Salida 3 2 3 2" xfId="30594" xr:uid="{00000000-0005-0000-0000-000017780000}"/>
    <cellStyle name="Salida 3 2 3 3" xfId="30595" xr:uid="{00000000-0005-0000-0000-000018780000}"/>
    <cellStyle name="Salida 3 2 3 4" xfId="30596" xr:uid="{00000000-0005-0000-0000-000019780000}"/>
    <cellStyle name="Salida 3 2 3 5" xfId="30597" xr:uid="{00000000-0005-0000-0000-00001A780000}"/>
    <cellStyle name="Salida 3 2 3 6" xfId="30598" xr:uid="{00000000-0005-0000-0000-00001B780000}"/>
    <cellStyle name="Salida 3 2 4" xfId="30599" xr:uid="{00000000-0005-0000-0000-00001C780000}"/>
    <cellStyle name="Salida 3 3" xfId="30600" xr:uid="{00000000-0005-0000-0000-00001D780000}"/>
    <cellStyle name="Salida 3 3 2" xfId="30601" xr:uid="{00000000-0005-0000-0000-00001E780000}"/>
    <cellStyle name="Salida 3 3 2 2" xfId="30602" xr:uid="{00000000-0005-0000-0000-00001F780000}"/>
    <cellStyle name="Salida 3 3 2 3" xfId="30603" xr:uid="{00000000-0005-0000-0000-000020780000}"/>
    <cellStyle name="Salida 3 3 2 4" xfId="30604" xr:uid="{00000000-0005-0000-0000-000021780000}"/>
    <cellStyle name="Salida 3 3 2 5" xfId="30605" xr:uid="{00000000-0005-0000-0000-000022780000}"/>
    <cellStyle name="Salida 3 3 2 6" xfId="30606" xr:uid="{00000000-0005-0000-0000-000023780000}"/>
    <cellStyle name="Salida 3 3 3" xfId="30607" xr:uid="{00000000-0005-0000-0000-000024780000}"/>
    <cellStyle name="Salida 3 3 4" xfId="30608" xr:uid="{00000000-0005-0000-0000-000025780000}"/>
    <cellStyle name="Salida 3 3 5" xfId="30609" xr:uid="{00000000-0005-0000-0000-000026780000}"/>
    <cellStyle name="Salida 3 3 6" xfId="30610" xr:uid="{00000000-0005-0000-0000-000027780000}"/>
    <cellStyle name="Salida 3 3 7" xfId="30611" xr:uid="{00000000-0005-0000-0000-000028780000}"/>
    <cellStyle name="Salida 3 3 8" xfId="30612" xr:uid="{00000000-0005-0000-0000-000029780000}"/>
    <cellStyle name="Salida 4" xfId="30613" xr:uid="{00000000-0005-0000-0000-00002A780000}"/>
    <cellStyle name="Salida 4 2" xfId="30614" xr:uid="{00000000-0005-0000-0000-00002B780000}"/>
    <cellStyle name="Salida 4 3" xfId="30615" xr:uid="{00000000-0005-0000-0000-00002C780000}"/>
    <cellStyle name="Salida 4 4" xfId="30616" xr:uid="{00000000-0005-0000-0000-00002D780000}"/>
    <cellStyle name="Salida 4 5" xfId="30617" xr:uid="{00000000-0005-0000-0000-00002E780000}"/>
    <cellStyle name="Salida 4 6" xfId="30618" xr:uid="{00000000-0005-0000-0000-00002F780000}"/>
    <cellStyle name="Salida 4 7" xfId="30619" xr:uid="{00000000-0005-0000-0000-000030780000}"/>
    <cellStyle name="Salida 5" xfId="30620" xr:uid="{00000000-0005-0000-0000-000031780000}"/>
    <cellStyle name="Salida 5 2" xfId="30621" xr:uid="{00000000-0005-0000-0000-000032780000}"/>
    <cellStyle name="Salida 5 3" xfId="30622" xr:uid="{00000000-0005-0000-0000-000033780000}"/>
    <cellStyle name="Salida 5 4" xfId="30623" xr:uid="{00000000-0005-0000-0000-000034780000}"/>
    <cellStyle name="Salida 5 5" xfId="30624" xr:uid="{00000000-0005-0000-0000-000035780000}"/>
    <cellStyle name="Salida 5 6" xfId="30625" xr:uid="{00000000-0005-0000-0000-000036780000}"/>
    <cellStyle name="Salida 5 7" xfId="30626" xr:uid="{00000000-0005-0000-0000-000037780000}"/>
    <cellStyle name="Separador de m" xfId="43953" xr:uid="{00000000-0005-0000-0000-000038780000}"/>
    <cellStyle name="Separador de milhares 10" xfId="30627" xr:uid="{00000000-0005-0000-0000-000039780000}"/>
    <cellStyle name="Separador de milhares 10 10" xfId="30628" xr:uid="{00000000-0005-0000-0000-00003A780000}"/>
    <cellStyle name="Separador de milhares 10 10 2" xfId="30629" xr:uid="{00000000-0005-0000-0000-00003B780000}"/>
    <cellStyle name="Separador de milhares 10 10 2 2" xfId="30630" xr:uid="{00000000-0005-0000-0000-00003C780000}"/>
    <cellStyle name="Separador de milhares 10 10 2 2 2" xfId="30631" xr:uid="{00000000-0005-0000-0000-00003D780000}"/>
    <cellStyle name="Separador de milhares 10 10 2 3" xfId="30632" xr:uid="{00000000-0005-0000-0000-00003E780000}"/>
    <cellStyle name="Separador de milhares 10 10 3" xfId="30633" xr:uid="{00000000-0005-0000-0000-00003F780000}"/>
    <cellStyle name="Separador de milhares 10 10 3 2" xfId="30634" xr:uid="{00000000-0005-0000-0000-000040780000}"/>
    <cellStyle name="Separador de milhares 10 10 3 2 2" xfId="30635" xr:uid="{00000000-0005-0000-0000-000041780000}"/>
    <cellStyle name="Separador de milhares 10 10 3 3" xfId="30636" xr:uid="{00000000-0005-0000-0000-000042780000}"/>
    <cellStyle name="Separador de milhares 10 10 4" xfId="30637" xr:uid="{00000000-0005-0000-0000-000043780000}"/>
    <cellStyle name="Separador de milhares 10 10 4 2" xfId="30638" xr:uid="{00000000-0005-0000-0000-000044780000}"/>
    <cellStyle name="Separador de milhares 10 10 5" xfId="30639" xr:uid="{00000000-0005-0000-0000-000045780000}"/>
    <cellStyle name="Separador de milhares 10 11" xfId="30640" xr:uid="{00000000-0005-0000-0000-000046780000}"/>
    <cellStyle name="Separador de milhares 10 11 2" xfId="30641" xr:uid="{00000000-0005-0000-0000-000047780000}"/>
    <cellStyle name="Separador de milhares 10 11 2 2" xfId="30642" xr:uid="{00000000-0005-0000-0000-000048780000}"/>
    <cellStyle name="Separador de milhares 10 11 2 2 2" xfId="30643" xr:uid="{00000000-0005-0000-0000-000049780000}"/>
    <cellStyle name="Separador de milhares 10 11 2 3" xfId="30644" xr:uid="{00000000-0005-0000-0000-00004A780000}"/>
    <cellStyle name="Separador de milhares 10 11 3" xfId="30645" xr:uid="{00000000-0005-0000-0000-00004B780000}"/>
    <cellStyle name="Separador de milhares 10 11 3 2" xfId="30646" xr:uid="{00000000-0005-0000-0000-00004C780000}"/>
    <cellStyle name="Separador de milhares 10 11 3 2 2" xfId="30647" xr:uid="{00000000-0005-0000-0000-00004D780000}"/>
    <cellStyle name="Separador de milhares 10 11 3 3" xfId="30648" xr:uid="{00000000-0005-0000-0000-00004E780000}"/>
    <cellStyle name="Separador de milhares 10 11 4" xfId="30649" xr:uid="{00000000-0005-0000-0000-00004F780000}"/>
    <cellStyle name="Separador de milhares 10 11 4 2" xfId="30650" xr:uid="{00000000-0005-0000-0000-000050780000}"/>
    <cellStyle name="Separador de milhares 10 11 5" xfId="30651" xr:uid="{00000000-0005-0000-0000-000051780000}"/>
    <cellStyle name="Separador de milhares 10 12" xfId="30652" xr:uid="{00000000-0005-0000-0000-000052780000}"/>
    <cellStyle name="Separador de milhares 10 12 2" xfId="30653" xr:uid="{00000000-0005-0000-0000-000053780000}"/>
    <cellStyle name="Separador de milhares 10 12 2 2" xfId="30654" xr:uid="{00000000-0005-0000-0000-000054780000}"/>
    <cellStyle name="Separador de milhares 10 12 2 2 2" xfId="30655" xr:uid="{00000000-0005-0000-0000-000055780000}"/>
    <cellStyle name="Separador de milhares 10 12 2 3" xfId="30656" xr:uid="{00000000-0005-0000-0000-000056780000}"/>
    <cellStyle name="Separador de milhares 10 12 3" xfId="30657" xr:uid="{00000000-0005-0000-0000-000057780000}"/>
    <cellStyle name="Separador de milhares 10 12 3 2" xfId="30658" xr:uid="{00000000-0005-0000-0000-000058780000}"/>
    <cellStyle name="Separador de milhares 10 12 3 2 2" xfId="30659" xr:uid="{00000000-0005-0000-0000-000059780000}"/>
    <cellStyle name="Separador de milhares 10 12 3 3" xfId="30660" xr:uid="{00000000-0005-0000-0000-00005A780000}"/>
    <cellStyle name="Separador de milhares 10 12 4" xfId="30661" xr:uid="{00000000-0005-0000-0000-00005B780000}"/>
    <cellStyle name="Separador de milhares 10 12 4 2" xfId="30662" xr:uid="{00000000-0005-0000-0000-00005C780000}"/>
    <cellStyle name="Separador de milhares 10 12 5" xfId="30663" xr:uid="{00000000-0005-0000-0000-00005D780000}"/>
    <cellStyle name="Separador de milhares 10 13" xfId="30664" xr:uid="{00000000-0005-0000-0000-00005E780000}"/>
    <cellStyle name="Separador de milhares 10 13 2" xfId="30665" xr:uid="{00000000-0005-0000-0000-00005F780000}"/>
    <cellStyle name="Separador de milhares 10 13 2 2" xfId="30666" xr:uid="{00000000-0005-0000-0000-000060780000}"/>
    <cellStyle name="Separador de milhares 10 13 2 2 2" xfId="30667" xr:uid="{00000000-0005-0000-0000-000061780000}"/>
    <cellStyle name="Separador de milhares 10 13 2 3" xfId="30668" xr:uid="{00000000-0005-0000-0000-000062780000}"/>
    <cellStyle name="Separador de milhares 10 13 3" xfId="30669" xr:uid="{00000000-0005-0000-0000-000063780000}"/>
    <cellStyle name="Separador de milhares 10 13 3 2" xfId="30670" xr:uid="{00000000-0005-0000-0000-000064780000}"/>
    <cellStyle name="Separador de milhares 10 13 3 2 2" xfId="30671" xr:uid="{00000000-0005-0000-0000-000065780000}"/>
    <cellStyle name="Separador de milhares 10 13 3 3" xfId="30672" xr:uid="{00000000-0005-0000-0000-000066780000}"/>
    <cellStyle name="Separador de milhares 10 13 4" xfId="30673" xr:uid="{00000000-0005-0000-0000-000067780000}"/>
    <cellStyle name="Separador de milhares 10 13 4 2" xfId="30674" xr:uid="{00000000-0005-0000-0000-000068780000}"/>
    <cellStyle name="Separador de milhares 10 13 5" xfId="30675" xr:uid="{00000000-0005-0000-0000-000069780000}"/>
    <cellStyle name="Separador de milhares 10 14" xfId="30676" xr:uid="{00000000-0005-0000-0000-00006A780000}"/>
    <cellStyle name="Separador de milhares 10 14 2" xfId="30677" xr:uid="{00000000-0005-0000-0000-00006B780000}"/>
    <cellStyle name="Separador de milhares 10 14 2 2" xfId="30678" xr:uid="{00000000-0005-0000-0000-00006C780000}"/>
    <cellStyle name="Separador de milhares 10 14 2 2 2" xfId="30679" xr:uid="{00000000-0005-0000-0000-00006D780000}"/>
    <cellStyle name="Separador de milhares 10 14 2 3" xfId="30680" xr:uid="{00000000-0005-0000-0000-00006E780000}"/>
    <cellStyle name="Separador de milhares 10 14 3" xfId="30681" xr:uid="{00000000-0005-0000-0000-00006F780000}"/>
    <cellStyle name="Separador de milhares 10 14 3 2" xfId="30682" xr:uid="{00000000-0005-0000-0000-000070780000}"/>
    <cellStyle name="Separador de milhares 10 14 3 2 2" xfId="30683" xr:uid="{00000000-0005-0000-0000-000071780000}"/>
    <cellStyle name="Separador de milhares 10 14 3 3" xfId="30684" xr:uid="{00000000-0005-0000-0000-000072780000}"/>
    <cellStyle name="Separador de milhares 10 14 4" xfId="30685" xr:uid="{00000000-0005-0000-0000-000073780000}"/>
    <cellStyle name="Separador de milhares 10 14 4 2" xfId="30686" xr:uid="{00000000-0005-0000-0000-000074780000}"/>
    <cellStyle name="Separador de milhares 10 14 5" xfId="30687" xr:uid="{00000000-0005-0000-0000-000075780000}"/>
    <cellStyle name="Separador de milhares 10 15" xfId="30688" xr:uid="{00000000-0005-0000-0000-000076780000}"/>
    <cellStyle name="Separador de milhares 10 15 2" xfId="30689" xr:uid="{00000000-0005-0000-0000-000077780000}"/>
    <cellStyle name="Separador de milhares 10 15 2 2" xfId="30690" xr:uid="{00000000-0005-0000-0000-000078780000}"/>
    <cellStyle name="Separador de milhares 10 15 2 2 2" xfId="30691" xr:uid="{00000000-0005-0000-0000-000079780000}"/>
    <cellStyle name="Separador de milhares 10 15 2 3" xfId="30692" xr:uid="{00000000-0005-0000-0000-00007A780000}"/>
    <cellStyle name="Separador de milhares 10 15 3" xfId="30693" xr:uid="{00000000-0005-0000-0000-00007B780000}"/>
    <cellStyle name="Separador de milhares 10 15 3 2" xfId="30694" xr:uid="{00000000-0005-0000-0000-00007C780000}"/>
    <cellStyle name="Separador de milhares 10 15 3 2 2" xfId="30695" xr:uid="{00000000-0005-0000-0000-00007D780000}"/>
    <cellStyle name="Separador de milhares 10 15 3 3" xfId="30696" xr:uid="{00000000-0005-0000-0000-00007E780000}"/>
    <cellStyle name="Separador de milhares 10 15 4" xfId="30697" xr:uid="{00000000-0005-0000-0000-00007F780000}"/>
    <cellStyle name="Separador de milhares 10 15 4 2" xfId="30698" xr:uid="{00000000-0005-0000-0000-000080780000}"/>
    <cellStyle name="Separador de milhares 10 15 5" xfId="30699" xr:uid="{00000000-0005-0000-0000-000081780000}"/>
    <cellStyle name="Separador de milhares 10 16" xfId="30700" xr:uid="{00000000-0005-0000-0000-000082780000}"/>
    <cellStyle name="Separador de milhares 10 16 2" xfId="30701" xr:uid="{00000000-0005-0000-0000-000083780000}"/>
    <cellStyle name="Separador de milhares 10 16 2 2" xfId="30702" xr:uid="{00000000-0005-0000-0000-000084780000}"/>
    <cellStyle name="Separador de milhares 10 16 3" xfId="30703" xr:uid="{00000000-0005-0000-0000-000085780000}"/>
    <cellStyle name="Separador de milhares 10 17" xfId="30704" xr:uid="{00000000-0005-0000-0000-000086780000}"/>
    <cellStyle name="Separador de milhares 10 17 2" xfId="30705" xr:uid="{00000000-0005-0000-0000-000087780000}"/>
    <cellStyle name="Separador de milhares 10 17 2 2" xfId="30706" xr:uid="{00000000-0005-0000-0000-000088780000}"/>
    <cellStyle name="Separador de milhares 10 17 3" xfId="30707" xr:uid="{00000000-0005-0000-0000-000089780000}"/>
    <cellStyle name="Separador de milhares 10 18" xfId="30708" xr:uid="{00000000-0005-0000-0000-00008A780000}"/>
    <cellStyle name="Separador de milhares 10 18 2" xfId="30709" xr:uid="{00000000-0005-0000-0000-00008B780000}"/>
    <cellStyle name="Separador de milhares 10 19" xfId="30710" xr:uid="{00000000-0005-0000-0000-00008C780000}"/>
    <cellStyle name="Separador de milhares 10 2" xfId="30711" xr:uid="{00000000-0005-0000-0000-00008D780000}"/>
    <cellStyle name="Separador de milhares 10 2 10" xfId="30712" xr:uid="{00000000-0005-0000-0000-00008E780000}"/>
    <cellStyle name="Separador de milhares 10 2 10 2" xfId="30713" xr:uid="{00000000-0005-0000-0000-00008F780000}"/>
    <cellStyle name="Separador de milhares 10 2 10 2 2" xfId="30714" xr:uid="{00000000-0005-0000-0000-000090780000}"/>
    <cellStyle name="Separador de milhares 10 2 10 2 2 2" xfId="30715" xr:uid="{00000000-0005-0000-0000-000091780000}"/>
    <cellStyle name="Separador de milhares 10 2 10 2 2 3" xfId="30716" xr:uid="{00000000-0005-0000-0000-000092780000}"/>
    <cellStyle name="Separador de milhares 10 2 10 2 3" xfId="30717" xr:uid="{00000000-0005-0000-0000-000093780000}"/>
    <cellStyle name="Separador de milhares 10 2 10 2 4" xfId="30718" xr:uid="{00000000-0005-0000-0000-000094780000}"/>
    <cellStyle name="Separador de milhares 10 2 10 3" xfId="30719" xr:uid="{00000000-0005-0000-0000-000095780000}"/>
    <cellStyle name="Separador de milhares 10 2 10 3 2" xfId="30720" xr:uid="{00000000-0005-0000-0000-000096780000}"/>
    <cellStyle name="Separador de milhares 10 2 10 3 2 2" xfId="30721" xr:uid="{00000000-0005-0000-0000-000097780000}"/>
    <cellStyle name="Separador de milhares 10 2 10 3 2 3" xfId="30722" xr:uid="{00000000-0005-0000-0000-000098780000}"/>
    <cellStyle name="Separador de milhares 10 2 10 3 3" xfId="30723" xr:uid="{00000000-0005-0000-0000-000099780000}"/>
    <cellStyle name="Separador de milhares 10 2 10 3 4" xfId="30724" xr:uid="{00000000-0005-0000-0000-00009A780000}"/>
    <cellStyle name="Separador de milhares 10 2 10 4" xfId="30725" xr:uid="{00000000-0005-0000-0000-00009B780000}"/>
    <cellStyle name="Separador de milhares 10 2 10 4 2" xfId="30726" xr:uid="{00000000-0005-0000-0000-00009C780000}"/>
    <cellStyle name="Separador de milhares 10 2 10 4 2 2" xfId="30727" xr:uid="{00000000-0005-0000-0000-00009D780000}"/>
    <cellStyle name="Separador de milhares 10 2 10 4 2 3" xfId="30728" xr:uid="{00000000-0005-0000-0000-00009E780000}"/>
    <cellStyle name="Separador de milhares 10 2 10 4 3" xfId="30729" xr:uid="{00000000-0005-0000-0000-00009F780000}"/>
    <cellStyle name="Separador de milhares 10 2 10 4 4" xfId="30730" xr:uid="{00000000-0005-0000-0000-0000A0780000}"/>
    <cellStyle name="Separador de milhares 10 2 10 5" xfId="30731" xr:uid="{00000000-0005-0000-0000-0000A1780000}"/>
    <cellStyle name="Separador de milhares 10 2 10 5 2" xfId="30732" xr:uid="{00000000-0005-0000-0000-0000A2780000}"/>
    <cellStyle name="Separador de milhares 10 2 10 5 3" xfId="30733" xr:uid="{00000000-0005-0000-0000-0000A3780000}"/>
    <cellStyle name="Separador de milhares 10 2 10 6" xfId="30734" xr:uid="{00000000-0005-0000-0000-0000A4780000}"/>
    <cellStyle name="Separador de milhares 10 2 10 7" xfId="30735" xr:uid="{00000000-0005-0000-0000-0000A5780000}"/>
    <cellStyle name="Separador de milhares 10 2 10 8" xfId="30736" xr:uid="{00000000-0005-0000-0000-0000A6780000}"/>
    <cellStyle name="Separador de milhares 10 2 11" xfId="30737" xr:uid="{00000000-0005-0000-0000-0000A7780000}"/>
    <cellStyle name="Separador de milhares 10 2 11 2" xfId="30738" xr:uid="{00000000-0005-0000-0000-0000A8780000}"/>
    <cellStyle name="Separador de milhares 10 2 11 2 2" xfId="30739" xr:uid="{00000000-0005-0000-0000-0000A9780000}"/>
    <cellStyle name="Separador de milhares 10 2 11 2 3" xfId="30740" xr:uid="{00000000-0005-0000-0000-0000AA780000}"/>
    <cellStyle name="Separador de milhares 10 2 11 3" xfId="30741" xr:uid="{00000000-0005-0000-0000-0000AB780000}"/>
    <cellStyle name="Separador de milhares 10 2 11 4" xfId="30742" xr:uid="{00000000-0005-0000-0000-0000AC780000}"/>
    <cellStyle name="Separador de milhares 10 2 11 5" xfId="30743" xr:uid="{00000000-0005-0000-0000-0000AD780000}"/>
    <cellStyle name="Separador de milhares 10 2 12" xfId="30744" xr:uid="{00000000-0005-0000-0000-0000AE780000}"/>
    <cellStyle name="Separador de milhares 10 2 12 2" xfId="30745" xr:uid="{00000000-0005-0000-0000-0000AF780000}"/>
    <cellStyle name="Separador de milhares 10 2 12 2 2" xfId="30746" xr:uid="{00000000-0005-0000-0000-0000B0780000}"/>
    <cellStyle name="Separador de milhares 10 2 12 2 3" xfId="30747" xr:uid="{00000000-0005-0000-0000-0000B1780000}"/>
    <cellStyle name="Separador de milhares 10 2 12 3" xfId="30748" xr:uid="{00000000-0005-0000-0000-0000B2780000}"/>
    <cellStyle name="Separador de milhares 10 2 12 4" xfId="30749" xr:uid="{00000000-0005-0000-0000-0000B3780000}"/>
    <cellStyle name="Separador de milhares 10 2 13" xfId="30750" xr:uid="{00000000-0005-0000-0000-0000B4780000}"/>
    <cellStyle name="Separador de milhares 10 2 13 2" xfId="30751" xr:uid="{00000000-0005-0000-0000-0000B5780000}"/>
    <cellStyle name="Separador de milhares 10 2 13 2 2" xfId="30752" xr:uid="{00000000-0005-0000-0000-0000B6780000}"/>
    <cellStyle name="Separador de milhares 10 2 13 2 3" xfId="30753" xr:uid="{00000000-0005-0000-0000-0000B7780000}"/>
    <cellStyle name="Separador de milhares 10 2 13 3" xfId="30754" xr:uid="{00000000-0005-0000-0000-0000B8780000}"/>
    <cellStyle name="Separador de milhares 10 2 13 4" xfId="30755" xr:uid="{00000000-0005-0000-0000-0000B9780000}"/>
    <cellStyle name="Separador de milhares 10 2 14" xfId="30756" xr:uid="{00000000-0005-0000-0000-0000BA780000}"/>
    <cellStyle name="Separador de milhares 10 2 14 2" xfId="30757" xr:uid="{00000000-0005-0000-0000-0000BB780000}"/>
    <cellStyle name="Separador de milhares 10 2 14 3" xfId="30758" xr:uid="{00000000-0005-0000-0000-0000BC780000}"/>
    <cellStyle name="Separador de milhares 10 2 15" xfId="30759" xr:uid="{00000000-0005-0000-0000-0000BD780000}"/>
    <cellStyle name="Separador de milhares 10 2 16" xfId="30760" xr:uid="{00000000-0005-0000-0000-0000BE780000}"/>
    <cellStyle name="Separador de milhares 10 2 17" xfId="30761" xr:uid="{00000000-0005-0000-0000-0000BF780000}"/>
    <cellStyle name="Separador de milhares 10 2 18" xfId="30762" xr:uid="{00000000-0005-0000-0000-0000C0780000}"/>
    <cellStyle name="Separador de milhares 10 2 19" xfId="30763" xr:uid="{00000000-0005-0000-0000-0000C1780000}"/>
    <cellStyle name="Separador de milhares 10 2 2" xfId="30764" xr:uid="{00000000-0005-0000-0000-0000C2780000}"/>
    <cellStyle name="Separador de milhares 10 2 2 10" xfId="30765" xr:uid="{00000000-0005-0000-0000-0000C3780000}"/>
    <cellStyle name="Separador de milhares 10 2 2 11" xfId="30766" xr:uid="{00000000-0005-0000-0000-0000C4780000}"/>
    <cellStyle name="Separador de milhares 10 2 2 2" xfId="30767" xr:uid="{00000000-0005-0000-0000-0000C5780000}"/>
    <cellStyle name="Separador de milhares 10 2 2 2 10" xfId="30768" xr:uid="{00000000-0005-0000-0000-0000C6780000}"/>
    <cellStyle name="Separador de milhares 10 2 2 2 2" xfId="30769" xr:uid="{00000000-0005-0000-0000-0000C7780000}"/>
    <cellStyle name="Separador de milhares 10 2 2 2 2 2" xfId="30770" xr:uid="{00000000-0005-0000-0000-0000C8780000}"/>
    <cellStyle name="Separador de milhares 10 2 2 2 2 2 2" xfId="30771" xr:uid="{00000000-0005-0000-0000-0000C9780000}"/>
    <cellStyle name="Separador de milhares 10 2 2 2 2 2 2 2" xfId="30772" xr:uid="{00000000-0005-0000-0000-0000CA780000}"/>
    <cellStyle name="Separador de milhares 10 2 2 2 2 2 2 2 2" xfId="30773" xr:uid="{00000000-0005-0000-0000-0000CB780000}"/>
    <cellStyle name="Separador de milhares 10 2 2 2 2 2 2 2 3" xfId="30774" xr:uid="{00000000-0005-0000-0000-0000CC780000}"/>
    <cellStyle name="Separador de milhares 10 2 2 2 2 2 2 3" xfId="30775" xr:uid="{00000000-0005-0000-0000-0000CD780000}"/>
    <cellStyle name="Separador de milhares 10 2 2 2 2 2 2 4" xfId="30776" xr:uid="{00000000-0005-0000-0000-0000CE780000}"/>
    <cellStyle name="Separador de milhares 10 2 2 2 2 2 3" xfId="30777" xr:uid="{00000000-0005-0000-0000-0000CF780000}"/>
    <cellStyle name="Separador de milhares 10 2 2 2 2 2 3 2" xfId="30778" xr:uid="{00000000-0005-0000-0000-0000D0780000}"/>
    <cellStyle name="Separador de milhares 10 2 2 2 2 2 3 2 2" xfId="30779" xr:uid="{00000000-0005-0000-0000-0000D1780000}"/>
    <cellStyle name="Separador de milhares 10 2 2 2 2 2 3 2 3" xfId="30780" xr:uid="{00000000-0005-0000-0000-0000D2780000}"/>
    <cellStyle name="Separador de milhares 10 2 2 2 2 2 3 3" xfId="30781" xr:uid="{00000000-0005-0000-0000-0000D3780000}"/>
    <cellStyle name="Separador de milhares 10 2 2 2 2 2 3 4" xfId="30782" xr:uid="{00000000-0005-0000-0000-0000D4780000}"/>
    <cellStyle name="Separador de milhares 10 2 2 2 2 2 4" xfId="30783" xr:uid="{00000000-0005-0000-0000-0000D5780000}"/>
    <cellStyle name="Separador de milhares 10 2 2 2 2 2 4 2" xfId="30784" xr:uid="{00000000-0005-0000-0000-0000D6780000}"/>
    <cellStyle name="Separador de milhares 10 2 2 2 2 2 4 2 2" xfId="30785" xr:uid="{00000000-0005-0000-0000-0000D7780000}"/>
    <cellStyle name="Separador de milhares 10 2 2 2 2 2 4 2 3" xfId="30786" xr:uid="{00000000-0005-0000-0000-0000D8780000}"/>
    <cellStyle name="Separador de milhares 10 2 2 2 2 2 4 3" xfId="30787" xr:uid="{00000000-0005-0000-0000-0000D9780000}"/>
    <cellStyle name="Separador de milhares 10 2 2 2 2 2 4 4" xfId="30788" xr:uid="{00000000-0005-0000-0000-0000DA780000}"/>
    <cellStyle name="Separador de milhares 10 2 2 2 2 2 5" xfId="30789" xr:uid="{00000000-0005-0000-0000-0000DB780000}"/>
    <cellStyle name="Separador de milhares 10 2 2 2 2 2 5 2" xfId="30790" xr:uid="{00000000-0005-0000-0000-0000DC780000}"/>
    <cellStyle name="Separador de milhares 10 2 2 2 2 2 5 3" xfId="30791" xr:uid="{00000000-0005-0000-0000-0000DD780000}"/>
    <cellStyle name="Separador de milhares 10 2 2 2 2 2 6" xfId="30792" xr:uid="{00000000-0005-0000-0000-0000DE780000}"/>
    <cellStyle name="Separador de milhares 10 2 2 2 2 2 7" xfId="30793" xr:uid="{00000000-0005-0000-0000-0000DF780000}"/>
    <cellStyle name="Separador de milhares 10 2 2 2 2 3" xfId="30794" xr:uid="{00000000-0005-0000-0000-0000E0780000}"/>
    <cellStyle name="Separador de milhares 10 2 2 2 2 3 2" xfId="30795" xr:uid="{00000000-0005-0000-0000-0000E1780000}"/>
    <cellStyle name="Separador de milhares 10 2 2 2 2 3 2 2" xfId="30796" xr:uid="{00000000-0005-0000-0000-0000E2780000}"/>
    <cellStyle name="Separador de milhares 10 2 2 2 2 3 2 3" xfId="30797" xr:uid="{00000000-0005-0000-0000-0000E3780000}"/>
    <cellStyle name="Separador de milhares 10 2 2 2 2 3 3" xfId="30798" xr:uid="{00000000-0005-0000-0000-0000E4780000}"/>
    <cellStyle name="Separador de milhares 10 2 2 2 2 3 4" xfId="30799" xr:uid="{00000000-0005-0000-0000-0000E5780000}"/>
    <cellStyle name="Separador de milhares 10 2 2 2 2 4" xfId="30800" xr:uid="{00000000-0005-0000-0000-0000E6780000}"/>
    <cellStyle name="Separador de milhares 10 2 2 2 2 4 2" xfId="30801" xr:uid="{00000000-0005-0000-0000-0000E7780000}"/>
    <cellStyle name="Separador de milhares 10 2 2 2 2 4 2 2" xfId="30802" xr:uid="{00000000-0005-0000-0000-0000E8780000}"/>
    <cellStyle name="Separador de milhares 10 2 2 2 2 4 2 3" xfId="30803" xr:uid="{00000000-0005-0000-0000-0000E9780000}"/>
    <cellStyle name="Separador de milhares 10 2 2 2 2 4 3" xfId="30804" xr:uid="{00000000-0005-0000-0000-0000EA780000}"/>
    <cellStyle name="Separador de milhares 10 2 2 2 2 4 4" xfId="30805" xr:uid="{00000000-0005-0000-0000-0000EB780000}"/>
    <cellStyle name="Separador de milhares 10 2 2 2 2 5" xfId="30806" xr:uid="{00000000-0005-0000-0000-0000EC780000}"/>
    <cellStyle name="Separador de milhares 10 2 2 2 2 5 2" xfId="30807" xr:uid="{00000000-0005-0000-0000-0000ED780000}"/>
    <cellStyle name="Separador de milhares 10 2 2 2 2 5 2 2" xfId="30808" xr:uid="{00000000-0005-0000-0000-0000EE780000}"/>
    <cellStyle name="Separador de milhares 10 2 2 2 2 5 2 3" xfId="30809" xr:uid="{00000000-0005-0000-0000-0000EF780000}"/>
    <cellStyle name="Separador de milhares 10 2 2 2 2 5 3" xfId="30810" xr:uid="{00000000-0005-0000-0000-0000F0780000}"/>
    <cellStyle name="Separador de milhares 10 2 2 2 2 5 4" xfId="30811" xr:uid="{00000000-0005-0000-0000-0000F1780000}"/>
    <cellStyle name="Separador de milhares 10 2 2 2 2 6" xfId="30812" xr:uid="{00000000-0005-0000-0000-0000F2780000}"/>
    <cellStyle name="Separador de milhares 10 2 2 2 2 6 2" xfId="30813" xr:uid="{00000000-0005-0000-0000-0000F3780000}"/>
    <cellStyle name="Separador de milhares 10 2 2 2 2 6 3" xfId="30814" xr:uid="{00000000-0005-0000-0000-0000F4780000}"/>
    <cellStyle name="Separador de milhares 10 2 2 2 2 7" xfId="30815" xr:uid="{00000000-0005-0000-0000-0000F5780000}"/>
    <cellStyle name="Separador de milhares 10 2 2 2 2 8" xfId="30816" xr:uid="{00000000-0005-0000-0000-0000F6780000}"/>
    <cellStyle name="Separador de milhares 10 2 2 2 2 9" xfId="30817" xr:uid="{00000000-0005-0000-0000-0000F7780000}"/>
    <cellStyle name="Separador de milhares 10 2 2 2 3" xfId="30818" xr:uid="{00000000-0005-0000-0000-0000F8780000}"/>
    <cellStyle name="Separador de milhares 10 2 2 2 3 2" xfId="30819" xr:uid="{00000000-0005-0000-0000-0000F9780000}"/>
    <cellStyle name="Separador de milhares 10 2 2 2 3 2 2" xfId="30820" xr:uid="{00000000-0005-0000-0000-0000FA780000}"/>
    <cellStyle name="Separador de milhares 10 2 2 2 3 2 2 2" xfId="30821" xr:uid="{00000000-0005-0000-0000-0000FB780000}"/>
    <cellStyle name="Separador de milhares 10 2 2 2 3 2 2 3" xfId="30822" xr:uid="{00000000-0005-0000-0000-0000FC780000}"/>
    <cellStyle name="Separador de milhares 10 2 2 2 3 2 3" xfId="30823" xr:uid="{00000000-0005-0000-0000-0000FD780000}"/>
    <cellStyle name="Separador de milhares 10 2 2 2 3 2 4" xfId="30824" xr:uid="{00000000-0005-0000-0000-0000FE780000}"/>
    <cellStyle name="Separador de milhares 10 2 2 2 3 3" xfId="30825" xr:uid="{00000000-0005-0000-0000-0000FF780000}"/>
    <cellStyle name="Separador de milhares 10 2 2 2 3 3 2" xfId="30826" xr:uid="{00000000-0005-0000-0000-000000790000}"/>
    <cellStyle name="Separador de milhares 10 2 2 2 3 3 2 2" xfId="30827" xr:uid="{00000000-0005-0000-0000-000001790000}"/>
    <cellStyle name="Separador de milhares 10 2 2 2 3 3 2 3" xfId="30828" xr:uid="{00000000-0005-0000-0000-000002790000}"/>
    <cellStyle name="Separador de milhares 10 2 2 2 3 3 3" xfId="30829" xr:uid="{00000000-0005-0000-0000-000003790000}"/>
    <cellStyle name="Separador de milhares 10 2 2 2 3 3 4" xfId="30830" xr:uid="{00000000-0005-0000-0000-000004790000}"/>
    <cellStyle name="Separador de milhares 10 2 2 2 3 4" xfId="30831" xr:uid="{00000000-0005-0000-0000-000005790000}"/>
    <cellStyle name="Separador de milhares 10 2 2 2 3 4 2" xfId="30832" xr:uid="{00000000-0005-0000-0000-000006790000}"/>
    <cellStyle name="Separador de milhares 10 2 2 2 3 4 2 2" xfId="30833" xr:uid="{00000000-0005-0000-0000-000007790000}"/>
    <cellStyle name="Separador de milhares 10 2 2 2 3 4 2 3" xfId="30834" xr:uid="{00000000-0005-0000-0000-000008790000}"/>
    <cellStyle name="Separador de milhares 10 2 2 2 3 4 3" xfId="30835" xr:uid="{00000000-0005-0000-0000-000009790000}"/>
    <cellStyle name="Separador de milhares 10 2 2 2 3 4 4" xfId="30836" xr:uid="{00000000-0005-0000-0000-00000A790000}"/>
    <cellStyle name="Separador de milhares 10 2 2 2 3 5" xfId="30837" xr:uid="{00000000-0005-0000-0000-00000B790000}"/>
    <cellStyle name="Separador de milhares 10 2 2 2 3 5 2" xfId="30838" xr:uid="{00000000-0005-0000-0000-00000C790000}"/>
    <cellStyle name="Separador de milhares 10 2 2 2 3 5 3" xfId="30839" xr:uid="{00000000-0005-0000-0000-00000D790000}"/>
    <cellStyle name="Separador de milhares 10 2 2 2 3 6" xfId="30840" xr:uid="{00000000-0005-0000-0000-00000E790000}"/>
    <cellStyle name="Separador de milhares 10 2 2 2 3 7" xfId="30841" xr:uid="{00000000-0005-0000-0000-00000F790000}"/>
    <cellStyle name="Separador de milhares 10 2 2 2 4" xfId="30842" xr:uid="{00000000-0005-0000-0000-000010790000}"/>
    <cellStyle name="Separador de milhares 10 2 2 2 4 2" xfId="30843" xr:uid="{00000000-0005-0000-0000-000011790000}"/>
    <cellStyle name="Separador de milhares 10 2 2 2 4 2 2" xfId="30844" xr:uid="{00000000-0005-0000-0000-000012790000}"/>
    <cellStyle name="Separador de milhares 10 2 2 2 4 2 3" xfId="30845" xr:uid="{00000000-0005-0000-0000-000013790000}"/>
    <cellStyle name="Separador de milhares 10 2 2 2 4 3" xfId="30846" xr:uid="{00000000-0005-0000-0000-000014790000}"/>
    <cellStyle name="Separador de milhares 10 2 2 2 4 4" xfId="30847" xr:uid="{00000000-0005-0000-0000-000015790000}"/>
    <cellStyle name="Separador de milhares 10 2 2 2 5" xfId="30848" xr:uid="{00000000-0005-0000-0000-000016790000}"/>
    <cellStyle name="Separador de milhares 10 2 2 2 5 2" xfId="30849" xr:uid="{00000000-0005-0000-0000-000017790000}"/>
    <cellStyle name="Separador de milhares 10 2 2 2 5 2 2" xfId="30850" xr:uid="{00000000-0005-0000-0000-000018790000}"/>
    <cellStyle name="Separador de milhares 10 2 2 2 5 2 3" xfId="30851" xr:uid="{00000000-0005-0000-0000-000019790000}"/>
    <cellStyle name="Separador de milhares 10 2 2 2 5 3" xfId="30852" xr:uid="{00000000-0005-0000-0000-00001A790000}"/>
    <cellStyle name="Separador de milhares 10 2 2 2 5 4" xfId="30853" xr:uid="{00000000-0005-0000-0000-00001B790000}"/>
    <cellStyle name="Separador de milhares 10 2 2 2 6" xfId="30854" xr:uid="{00000000-0005-0000-0000-00001C790000}"/>
    <cellStyle name="Separador de milhares 10 2 2 2 6 2" xfId="30855" xr:uid="{00000000-0005-0000-0000-00001D790000}"/>
    <cellStyle name="Separador de milhares 10 2 2 2 6 2 2" xfId="30856" xr:uid="{00000000-0005-0000-0000-00001E790000}"/>
    <cellStyle name="Separador de milhares 10 2 2 2 6 2 3" xfId="30857" xr:uid="{00000000-0005-0000-0000-00001F790000}"/>
    <cellStyle name="Separador de milhares 10 2 2 2 6 3" xfId="30858" xr:uid="{00000000-0005-0000-0000-000020790000}"/>
    <cellStyle name="Separador de milhares 10 2 2 2 6 4" xfId="30859" xr:uid="{00000000-0005-0000-0000-000021790000}"/>
    <cellStyle name="Separador de milhares 10 2 2 2 7" xfId="30860" xr:uid="{00000000-0005-0000-0000-000022790000}"/>
    <cellStyle name="Separador de milhares 10 2 2 2 7 2" xfId="30861" xr:uid="{00000000-0005-0000-0000-000023790000}"/>
    <cellStyle name="Separador de milhares 10 2 2 2 7 3" xfId="30862" xr:uid="{00000000-0005-0000-0000-000024790000}"/>
    <cellStyle name="Separador de milhares 10 2 2 2 8" xfId="30863" xr:uid="{00000000-0005-0000-0000-000025790000}"/>
    <cellStyle name="Separador de milhares 10 2 2 2 9" xfId="30864" xr:uid="{00000000-0005-0000-0000-000026790000}"/>
    <cellStyle name="Separador de milhares 10 2 2 3" xfId="30865" xr:uid="{00000000-0005-0000-0000-000027790000}"/>
    <cellStyle name="Separador de milhares 10 2 2 3 10" xfId="30866" xr:uid="{00000000-0005-0000-0000-000028790000}"/>
    <cellStyle name="Separador de milhares 10 2 2 3 2" xfId="30867" xr:uid="{00000000-0005-0000-0000-000029790000}"/>
    <cellStyle name="Separador de milhares 10 2 2 3 2 2" xfId="30868" xr:uid="{00000000-0005-0000-0000-00002A790000}"/>
    <cellStyle name="Separador de milhares 10 2 2 3 2 2 2" xfId="30869" xr:uid="{00000000-0005-0000-0000-00002B790000}"/>
    <cellStyle name="Separador de milhares 10 2 2 3 2 2 2 2" xfId="30870" xr:uid="{00000000-0005-0000-0000-00002C790000}"/>
    <cellStyle name="Separador de milhares 10 2 2 3 2 2 2 3" xfId="30871" xr:uid="{00000000-0005-0000-0000-00002D790000}"/>
    <cellStyle name="Separador de milhares 10 2 2 3 2 2 3" xfId="30872" xr:uid="{00000000-0005-0000-0000-00002E790000}"/>
    <cellStyle name="Separador de milhares 10 2 2 3 2 2 4" xfId="30873" xr:uid="{00000000-0005-0000-0000-00002F790000}"/>
    <cellStyle name="Separador de milhares 10 2 2 3 2 3" xfId="30874" xr:uid="{00000000-0005-0000-0000-000030790000}"/>
    <cellStyle name="Separador de milhares 10 2 2 3 2 3 2" xfId="30875" xr:uid="{00000000-0005-0000-0000-000031790000}"/>
    <cellStyle name="Separador de milhares 10 2 2 3 2 3 2 2" xfId="30876" xr:uid="{00000000-0005-0000-0000-000032790000}"/>
    <cellStyle name="Separador de milhares 10 2 2 3 2 3 2 3" xfId="30877" xr:uid="{00000000-0005-0000-0000-000033790000}"/>
    <cellStyle name="Separador de milhares 10 2 2 3 2 3 3" xfId="30878" xr:uid="{00000000-0005-0000-0000-000034790000}"/>
    <cellStyle name="Separador de milhares 10 2 2 3 2 3 4" xfId="30879" xr:uid="{00000000-0005-0000-0000-000035790000}"/>
    <cellStyle name="Separador de milhares 10 2 2 3 2 4" xfId="30880" xr:uid="{00000000-0005-0000-0000-000036790000}"/>
    <cellStyle name="Separador de milhares 10 2 2 3 2 4 2" xfId="30881" xr:uid="{00000000-0005-0000-0000-000037790000}"/>
    <cellStyle name="Separador de milhares 10 2 2 3 2 4 2 2" xfId="30882" xr:uid="{00000000-0005-0000-0000-000038790000}"/>
    <cellStyle name="Separador de milhares 10 2 2 3 2 4 2 3" xfId="30883" xr:uid="{00000000-0005-0000-0000-000039790000}"/>
    <cellStyle name="Separador de milhares 10 2 2 3 2 4 3" xfId="30884" xr:uid="{00000000-0005-0000-0000-00003A790000}"/>
    <cellStyle name="Separador de milhares 10 2 2 3 2 4 4" xfId="30885" xr:uid="{00000000-0005-0000-0000-00003B790000}"/>
    <cellStyle name="Separador de milhares 10 2 2 3 2 5" xfId="30886" xr:uid="{00000000-0005-0000-0000-00003C790000}"/>
    <cellStyle name="Separador de milhares 10 2 2 3 2 5 2" xfId="30887" xr:uid="{00000000-0005-0000-0000-00003D790000}"/>
    <cellStyle name="Separador de milhares 10 2 2 3 2 5 3" xfId="30888" xr:uid="{00000000-0005-0000-0000-00003E790000}"/>
    <cellStyle name="Separador de milhares 10 2 2 3 2 6" xfId="30889" xr:uid="{00000000-0005-0000-0000-00003F790000}"/>
    <cellStyle name="Separador de milhares 10 2 2 3 2 7" xfId="30890" xr:uid="{00000000-0005-0000-0000-000040790000}"/>
    <cellStyle name="Separador de milhares 10 2 2 3 3" xfId="30891" xr:uid="{00000000-0005-0000-0000-000041790000}"/>
    <cellStyle name="Separador de milhares 10 2 2 3 4" xfId="30892" xr:uid="{00000000-0005-0000-0000-000042790000}"/>
    <cellStyle name="Separador de milhares 10 2 2 3 4 2" xfId="30893" xr:uid="{00000000-0005-0000-0000-000043790000}"/>
    <cellStyle name="Separador de milhares 10 2 2 3 4 2 2" xfId="30894" xr:uid="{00000000-0005-0000-0000-000044790000}"/>
    <cellStyle name="Separador de milhares 10 2 2 3 4 2 3" xfId="30895" xr:uid="{00000000-0005-0000-0000-000045790000}"/>
    <cellStyle name="Separador de milhares 10 2 2 3 4 3" xfId="30896" xr:uid="{00000000-0005-0000-0000-000046790000}"/>
    <cellStyle name="Separador de milhares 10 2 2 3 4 4" xfId="30897" xr:uid="{00000000-0005-0000-0000-000047790000}"/>
    <cellStyle name="Separador de milhares 10 2 2 3 5" xfId="30898" xr:uid="{00000000-0005-0000-0000-000048790000}"/>
    <cellStyle name="Separador de milhares 10 2 2 3 5 2" xfId="30899" xr:uid="{00000000-0005-0000-0000-000049790000}"/>
    <cellStyle name="Separador de milhares 10 2 2 3 5 2 2" xfId="30900" xr:uid="{00000000-0005-0000-0000-00004A790000}"/>
    <cellStyle name="Separador de milhares 10 2 2 3 5 2 3" xfId="30901" xr:uid="{00000000-0005-0000-0000-00004B790000}"/>
    <cellStyle name="Separador de milhares 10 2 2 3 5 3" xfId="30902" xr:uid="{00000000-0005-0000-0000-00004C790000}"/>
    <cellStyle name="Separador de milhares 10 2 2 3 5 4" xfId="30903" xr:uid="{00000000-0005-0000-0000-00004D790000}"/>
    <cellStyle name="Separador de milhares 10 2 2 3 6" xfId="30904" xr:uid="{00000000-0005-0000-0000-00004E790000}"/>
    <cellStyle name="Separador de milhares 10 2 2 3 6 2" xfId="30905" xr:uid="{00000000-0005-0000-0000-00004F790000}"/>
    <cellStyle name="Separador de milhares 10 2 2 3 6 2 2" xfId="30906" xr:uid="{00000000-0005-0000-0000-000050790000}"/>
    <cellStyle name="Separador de milhares 10 2 2 3 6 2 3" xfId="30907" xr:uid="{00000000-0005-0000-0000-000051790000}"/>
    <cellStyle name="Separador de milhares 10 2 2 3 6 3" xfId="30908" xr:uid="{00000000-0005-0000-0000-000052790000}"/>
    <cellStyle name="Separador de milhares 10 2 2 3 6 4" xfId="30909" xr:uid="{00000000-0005-0000-0000-000053790000}"/>
    <cellStyle name="Separador de milhares 10 2 2 3 7" xfId="30910" xr:uid="{00000000-0005-0000-0000-000054790000}"/>
    <cellStyle name="Separador de milhares 10 2 2 3 7 2" xfId="30911" xr:uid="{00000000-0005-0000-0000-000055790000}"/>
    <cellStyle name="Separador de milhares 10 2 2 3 7 3" xfId="30912" xr:uid="{00000000-0005-0000-0000-000056790000}"/>
    <cellStyle name="Separador de milhares 10 2 2 3 8" xfId="30913" xr:uid="{00000000-0005-0000-0000-000057790000}"/>
    <cellStyle name="Separador de milhares 10 2 2 3 9" xfId="30914" xr:uid="{00000000-0005-0000-0000-000058790000}"/>
    <cellStyle name="Separador de milhares 10 2 2 4" xfId="30915" xr:uid="{00000000-0005-0000-0000-000059790000}"/>
    <cellStyle name="Separador de milhares 10 2 2 4 2" xfId="30916" xr:uid="{00000000-0005-0000-0000-00005A790000}"/>
    <cellStyle name="Separador de milhares 10 2 2 4 2 2" xfId="30917" xr:uid="{00000000-0005-0000-0000-00005B790000}"/>
    <cellStyle name="Separador de milhares 10 2 2 4 2 2 2" xfId="30918" xr:uid="{00000000-0005-0000-0000-00005C790000}"/>
    <cellStyle name="Separador de milhares 10 2 2 4 2 2 3" xfId="30919" xr:uid="{00000000-0005-0000-0000-00005D790000}"/>
    <cellStyle name="Separador de milhares 10 2 2 4 2 3" xfId="30920" xr:uid="{00000000-0005-0000-0000-00005E790000}"/>
    <cellStyle name="Separador de milhares 10 2 2 4 2 4" xfId="30921" xr:uid="{00000000-0005-0000-0000-00005F790000}"/>
    <cellStyle name="Separador de milhares 10 2 2 4 3" xfId="30922" xr:uid="{00000000-0005-0000-0000-000060790000}"/>
    <cellStyle name="Separador de milhares 10 2 2 4 3 2" xfId="30923" xr:uid="{00000000-0005-0000-0000-000061790000}"/>
    <cellStyle name="Separador de milhares 10 2 2 4 3 2 2" xfId="30924" xr:uid="{00000000-0005-0000-0000-000062790000}"/>
    <cellStyle name="Separador de milhares 10 2 2 4 3 2 3" xfId="30925" xr:uid="{00000000-0005-0000-0000-000063790000}"/>
    <cellStyle name="Separador de milhares 10 2 2 4 3 3" xfId="30926" xr:uid="{00000000-0005-0000-0000-000064790000}"/>
    <cellStyle name="Separador de milhares 10 2 2 4 3 4" xfId="30927" xr:uid="{00000000-0005-0000-0000-000065790000}"/>
    <cellStyle name="Separador de milhares 10 2 2 4 4" xfId="30928" xr:uid="{00000000-0005-0000-0000-000066790000}"/>
    <cellStyle name="Separador de milhares 10 2 2 4 4 2" xfId="30929" xr:uid="{00000000-0005-0000-0000-000067790000}"/>
    <cellStyle name="Separador de milhares 10 2 2 4 4 2 2" xfId="30930" xr:uid="{00000000-0005-0000-0000-000068790000}"/>
    <cellStyle name="Separador de milhares 10 2 2 4 4 2 3" xfId="30931" xr:uid="{00000000-0005-0000-0000-000069790000}"/>
    <cellStyle name="Separador de milhares 10 2 2 4 4 3" xfId="30932" xr:uid="{00000000-0005-0000-0000-00006A790000}"/>
    <cellStyle name="Separador de milhares 10 2 2 4 4 4" xfId="30933" xr:uid="{00000000-0005-0000-0000-00006B790000}"/>
    <cellStyle name="Separador de milhares 10 2 2 4 5" xfId="30934" xr:uid="{00000000-0005-0000-0000-00006C790000}"/>
    <cellStyle name="Separador de milhares 10 2 2 4 5 2" xfId="30935" xr:uid="{00000000-0005-0000-0000-00006D790000}"/>
    <cellStyle name="Separador de milhares 10 2 2 4 5 3" xfId="30936" xr:uid="{00000000-0005-0000-0000-00006E790000}"/>
    <cellStyle name="Separador de milhares 10 2 2 4 6" xfId="30937" xr:uid="{00000000-0005-0000-0000-00006F790000}"/>
    <cellStyle name="Separador de milhares 10 2 2 4 7" xfId="30938" xr:uid="{00000000-0005-0000-0000-000070790000}"/>
    <cellStyle name="Separador de milhares 10 2 2 4 8" xfId="30939" xr:uid="{00000000-0005-0000-0000-000071790000}"/>
    <cellStyle name="Separador de milhares 10 2 2 5" xfId="30940" xr:uid="{00000000-0005-0000-0000-000072790000}"/>
    <cellStyle name="Separador de milhares 10 2 2 5 2" xfId="30941" xr:uid="{00000000-0005-0000-0000-000073790000}"/>
    <cellStyle name="Separador de milhares 10 2 2 5 2 2" xfId="30942" xr:uid="{00000000-0005-0000-0000-000074790000}"/>
    <cellStyle name="Separador de milhares 10 2 2 5 2 3" xfId="30943" xr:uid="{00000000-0005-0000-0000-000075790000}"/>
    <cellStyle name="Separador de milhares 10 2 2 5 3" xfId="30944" xr:uid="{00000000-0005-0000-0000-000076790000}"/>
    <cellStyle name="Separador de milhares 10 2 2 5 4" xfId="30945" xr:uid="{00000000-0005-0000-0000-000077790000}"/>
    <cellStyle name="Separador de milhares 10 2 2 6" xfId="30946" xr:uid="{00000000-0005-0000-0000-000078790000}"/>
    <cellStyle name="Separador de milhares 10 2 2 6 2" xfId="30947" xr:uid="{00000000-0005-0000-0000-000079790000}"/>
    <cellStyle name="Separador de milhares 10 2 2 6 2 2" xfId="30948" xr:uid="{00000000-0005-0000-0000-00007A790000}"/>
    <cellStyle name="Separador de milhares 10 2 2 6 2 3" xfId="30949" xr:uid="{00000000-0005-0000-0000-00007B790000}"/>
    <cellStyle name="Separador de milhares 10 2 2 6 3" xfId="30950" xr:uid="{00000000-0005-0000-0000-00007C790000}"/>
    <cellStyle name="Separador de milhares 10 2 2 6 4" xfId="30951" xr:uid="{00000000-0005-0000-0000-00007D790000}"/>
    <cellStyle name="Separador de milhares 10 2 2 7" xfId="30952" xr:uid="{00000000-0005-0000-0000-00007E790000}"/>
    <cellStyle name="Separador de milhares 10 2 2 7 2" xfId="30953" xr:uid="{00000000-0005-0000-0000-00007F790000}"/>
    <cellStyle name="Separador de milhares 10 2 2 7 2 2" xfId="30954" xr:uid="{00000000-0005-0000-0000-000080790000}"/>
    <cellStyle name="Separador de milhares 10 2 2 7 2 3" xfId="30955" xr:uid="{00000000-0005-0000-0000-000081790000}"/>
    <cellStyle name="Separador de milhares 10 2 2 7 3" xfId="30956" xr:uid="{00000000-0005-0000-0000-000082790000}"/>
    <cellStyle name="Separador de milhares 10 2 2 7 4" xfId="30957" xr:uid="{00000000-0005-0000-0000-000083790000}"/>
    <cellStyle name="Separador de milhares 10 2 2 8" xfId="30958" xr:uid="{00000000-0005-0000-0000-000084790000}"/>
    <cellStyle name="Separador de milhares 10 2 2 8 2" xfId="30959" xr:uid="{00000000-0005-0000-0000-000085790000}"/>
    <cellStyle name="Separador de milhares 10 2 2 8 3" xfId="30960" xr:uid="{00000000-0005-0000-0000-000086790000}"/>
    <cellStyle name="Separador de milhares 10 2 2 9" xfId="30961" xr:uid="{00000000-0005-0000-0000-000087790000}"/>
    <cellStyle name="Separador de milhares 10 2 20" xfId="30962" xr:uid="{00000000-0005-0000-0000-000088790000}"/>
    <cellStyle name="Separador de milhares 10 2 21" xfId="30963" xr:uid="{00000000-0005-0000-0000-000089790000}"/>
    <cellStyle name="Separador de milhares 10 2 3" xfId="30964" xr:uid="{00000000-0005-0000-0000-00008A790000}"/>
    <cellStyle name="Separador de milhares 10 2 3 10" xfId="30965" xr:uid="{00000000-0005-0000-0000-00008B790000}"/>
    <cellStyle name="Separador de milhares 10 2 3 11" xfId="30966" xr:uid="{00000000-0005-0000-0000-00008C790000}"/>
    <cellStyle name="Separador de milhares 10 2 3 2" xfId="30967" xr:uid="{00000000-0005-0000-0000-00008D790000}"/>
    <cellStyle name="Separador de milhares 10 2 3 2 2" xfId="30968" xr:uid="{00000000-0005-0000-0000-00008E790000}"/>
    <cellStyle name="Separador de milhares 10 2 3 2 2 2" xfId="30969" xr:uid="{00000000-0005-0000-0000-00008F790000}"/>
    <cellStyle name="Separador de milhares 10 2 3 2 2 2 2" xfId="30970" xr:uid="{00000000-0005-0000-0000-000090790000}"/>
    <cellStyle name="Separador de milhares 10 2 3 2 2 2 2 2" xfId="30971" xr:uid="{00000000-0005-0000-0000-000091790000}"/>
    <cellStyle name="Separador de milhares 10 2 3 2 2 2 2 3" xfId="30972" xr:uid="{00000000-0005-0000-0000-000092790000}"/>
    <cellStyle name="Separador de milhares 10 2 3 2 2 2 3" xfId="30973" xr:uid="{00000000-0005-0000-0000-000093790000}"/>
    <cellStyle name="Separador de milhares 10 2 3 2 2 2 4" xfId="30974" xr:uid="{00000000-0005-0000-0000-000094790000}"/>
    <cellStyle name="Separador de milhares 10 2 3 2 2 3" xfId="30975" xr:uid="{00000000-0005-0000-0000-000095790000}"/>
    <cellStyle name="Separador de milhares 10 2 3 2 2 3 2" xfId="30976" xr:uid="{00000000-0005-0000-0000-000096790000}"/>
    <cellStyle name="Separador de milhares 10 2 3 2 2 3 2 2" xfId="30977" xr:uid="{00000000-0005-0000-0000-000097790000}"/>
    <cellStyle name="Separador de milhares 10 2 3 2 2 3 2 3" xfId="30978" xr:uid="{00000000-0005-0000-0000-000098790000}"/>
    <cellStyle name="Separador de milhares 10 2 3 2 2 3 3" xfId="30979" xr:uid="{00000000-0005-0000-0000-000099790000}"/>
    <cellStyle name="Separador de milhares 10 2 3 2 2 3 4" xfId="30980" xr:uid="{00000000-0005-0000-0000-00009A790000}"/>
    <cellStyle name="Separador de milhares 10 2 3 2 2 4" xfId="30981" xr:uid="{00000000-0005-0000-0000-00009B790000}"/>
    <cellStyle name="Separador de milhares 10 2 3 2 2 4 2" xfId="30982" xr:uid="{00000000-0005-0000-0000-00009C790000}"/>
    <cellStyle name="Separador de milhares 10 2 3 2 2 4 2 2" xfId="30983" xr:uid="{00000000-0005-0000-0000-00009D790000}"/>
    <cellStyle name="Separador de milhares 10 2 3 2 2 4 2 3" xfId="30984" xr:uid="{00000000-0005-0000-0000-00009E790000}"/>
    <cellStyle name="Separador de milhares 10 2 3 2 2 4 3" xfId="30985" xr:uid="{00000000-0005-0000-0000-00009F790000}"/>
    <cellStyle name="Separador de milhares 10 2 3 2 2 4 4" xfId="30986" xr:uid="{00000000-0005-0000-0000-0000A0790000}"/>
    <cellStyle name="Separador de milhares 10 2 3 2 2 5" xfId="30987" xr:uid="{00000000-0005-0000-0000-0000A1790000}"/>
    <cellStyle name="Separador de milhares 10 2 3 2 2 5 2" xfId="30988" xr:uid="{00000000-0005-0000-0000-0000A2790000}"/>
    <cellStyle name="Separador de milhares 10 2 3 2 2 5 3" xfId="30989" xr:uid="{00000000-0005-0000-0000-0000A3790000}"/>
    <cellStyle name="Separador de milhares 10 2 3 2 2 6" xfId="30990" xr:uid="{00000000-0005-0000-0000-0000A4790000}"/>
    <cellStyle name="Separador de milhares 10 2 3 2 2 7" xfId="30991" xr:uid="{00000000-0005-0000-0000-0000A5790000}"/>
    <cellStyle name="Separador de milhares 10 2 3 2 2 8" xfId="30992" xr:uid="{00000000-0005-0000-0000-0000A6790000}"/>
    <cellStyle name="Separador de milhares 10 2 3 2 3" xfId="30993" xr:uid="{00000000-0005-0000-0000-0000A7790000}"/>
    <cellStyle name="Separador de milhares 10 2 3 2 3 2" xfId="30994" xr:uid="{00000000-0005-0000-0000-0000A8790000}"/>
    <cellStyle name="Separador de milhares 10 2 3 2 3 2 2" xfId="30995" xr:uid="{00000000-0005-0000-0000-0000A9790000}"/>
    <cellStyle name="Separador de milhares 10 2 3 2 3 2 3" xfId="30996" xr:uid="{00000000-0005-0000-0000-0000AA790000}"/>
    <cellStyle name="Separador de milhares 10 2 3 2 3 3" xfId="30997" xr:uid="{00000000-0005-0000-0000-0000AB790000}"/>
    <cellStyle name="Separador de milhares 10 2 3 2 3 4" xfId="30998" xr:uid="{00000000-0005-0000-0000-0000AC790000}"/>
    <cellStyle name="Separador de milhares 10 2 3 2 4" xfId="30999" xr:uid="{00000000-0005-0000-0000-0000AD790000}"/>
    <cellStyle name="Separador de milhares 10 2 3 2 4 2" xfId="31000" xr:uid="{00000000-0005-0000-0000-0000AE790000}"/>
    <cellStyle name="Separador de milhares 10 2 3 2 4 2 2" xfId="31001" xr:uid="{00000000-0005-0000-0000-0000AF790000}"/>
    <cellStyle name="Separador de milhares 10 2 3 2 4 2 3" xfId="31002" xr:uid="{00000000-0005-0000-0000-0000B0790000}"/>
    <cellStyle name="Separador de milhares 10 2 3 2 4 3" xfId="31003" xr:uid="{00000000-0005-0000-0000-0000B1790000}"/>
    <cellStyle name="Separador de milhares 10 2 3 2 4 4" xfId="31004" xr:uid="{00000000-0005-0000-0000-0000B2790000}"/>
    <cellStyle name="Separador de milhares 10 2 3 2 5" xfId="31005" xr:uid="{00000000-0005-0000-0000-0000B3790000}"/>
    <cellStyle name="Separador de milhares 10 2 3 2 5 2" xfId="31006" xr:uid="{00000000-0005-0000-0000-0000B4790000}"/>
    <cellStyle name="Separador de milhares 10 2 3 2 5 2 2" xfId="31007" xr:uid="{00000000-0005-0000-0000-0000B5790000}"/>
    <cellStyle name="Separador de milhares 10 2 3 2 5 2 3" xfId="31008" xr:uid="{00000000-0005-0000-0000-0000B6790000}"/>
    <cellStyle name="Separador de milhares 10 2 3 2 5 3" xfId="31009" xr:uid="{00000000-0005-0000-0000-0000B7790000}"/>
    <cellStyle name="Separador de milhares 10 2 3 2 5 4" xfId="31010" xr:uid="{00000000-0005-0000-0000-0000B8790000}"/>
    <cellStyle name="Separador de milhares 10 2 3 2 6" xfId="31011" xr:uid="{00000000-0005-0000-0000-0000B9790000}"/>
    <cellStyle name="Separador de milhares 10 2 3 2 6 2" xfId="31012" xr:uid="{00000000-0005-0000-0000-0000BA790000}"/>
    <cellStyle name="Separador de milhares 10 2 3 2 6 3" xfId="31013" xr:uid="{00000000-0005-0000-0000-0000BB790000}"/>
    <cellStyle name="Separador de milhares 10 2 3 2 7" xfId="31014" xr:uid="{00000000-0005-0000-0000-0000BC790000}"/>
    <cellStyle name="Separador de milhares 10 2 3 2 8" xfId="31015" xr:uid="{00000000-0005-0000-0000-0000BD790000}"/>
    <cellStyle name="Separador de milhares 10 2 3 2 9" xfId="31016" xr:uid="{00000000-0005-0000-0000-0000BE790000}"/>
    <cellStyle name="Separador de milhares 10 2 3 3" xfId="31017" xr:uid="{00000000-0005-0000-0000-0000BF790000}"/>
    <cellStyle name="Separador de milhares 10 2 3 3 2" xfId="31018" xr:uid="{00000000-0005-0000-0000-0000C0790000}"/>
    <cellStyle name="Separador de milhares 10 2 3 3 2 2" xfId="31019" xr:uid="{00000000-0005-0000-0000-0000C1790000}"/>
    <cellStyle name="Separador de milhares 10 2 3 3 2 2 2" xfId="31020" xr:uid="{00000000-0005-0000-0000-0000C2790000}"/>
    <cellStyle name="Separador de milhares 10 2 3 3 2 2 3" xfId="31021" xr:uid="{00000000-0005-0000-0000-0000C3790000}"/>
    <cellStyle name="Separador de milhares 10 2 3 3 2 3" xfId="31022" xr:uid="{00000000-0005-0000-0000-0000C4790000}"/>
    <cellStyle name="Separador de milhares 10 2 3 3 2 4" xfId="31023" xr:uid="{00000000-0005-0000-0000-0000C5790000}"/>
    <cellStyle name="Separador de milhares 10 2 3 3 3" xfId="31024" xr:uid="{00000000-0005-0000-0000-0000C6790000}"/>
    <cellStyle name="Separador de milhares 10 2 3 3 3 2" xfId="31025" xr:uid="{00000000-0005-0000-0000-0000C7790000}"/>
    <cellStyle name="Separador de milhares 10 2 3 3 3 2 2" xfId="31026" xr:uid="{00000000-0005-0000-0000-0000C8790000}"/>
    <cellStyle name="Separador de milhares 10 2 3 3 3 2 3" xfId="31027" xr:uid="{00000000-0005-0000-0000-0000C9790000}"/>
    <cellStyle name="Separador de milhares 10 2 3 3 3 3" xfId="31028" xr:uid="{00000000-0005-0000-0000-0000CA790000}"/>
    <cellStyle name="Separador de milhares 10 2 3 3 3 4" xfId="31029" xr:uid="{00000000-0005-0000-0000-0000CB790000}"/>
    <cellStyle name="Separador de milhares 10 2 3 3 4" xfId="31030" xr:uid="{00000000-0005-0000-0000-0000CC790000}"/>
    <cellStyle name="Separador de milhares 10 2 3 3 4 2" xfId="31031" xr:uid="{00000000-0005-0000-0000-0000CD790000}"/>
    <cellStyle name="Separador de milhares 10 2 3 3 4 2 2" xfId="31032" xr:uid="{00000000-0005-0000-0000-0000CE790000}"/>
    <cellStyle name="Separador de milhares 10 2 3 3 4 2 3" xfId="31033" xr:uid="{00000000-0005-0000-0000-0000CF790000}"/>
    <cellStyle name="Separador de milhares 10 2 3 3 4 3" xfId="31034" xr:uid="{00000000-0005-0000-0000-0000D0790000}"/>
    <cellStyle name="Separador de milhares 10 2 3 3 4 4" xfId="31035" xr:uid="{00000000-0005-0000-0000-0000D1790000}"/>
    <cellStyle name="Separador de milhares 10 2 3 3 5" xfId="31036" xr:uid="{00000000-0005-0000-0000-0000D2790000}"/>
    <cellStyle name="Separador de milhares 10 2 3 3 5 2" xfId="31037" xr:uid="{00000000-0005-0000-0000-0000D3790000}"/>
    <cellStyle name="Separador de milhares 10 2 3 3 5 3" xfId="31038" xr:uid="{00000000-0005-0000-0000-0000D4790000}"/>
    <cellStyle name="Separador de milhares 10 2 3 3 6" xfId="31039" xr:uid="{00000000-0005-0000-0000-0000D5790000}"/>
    <cellStyle name="Separador de milhares 10 2 3 3 7" xfId="31040" xr:uid="{00000000-0005-0000-0000-0000D6790000}"/>
    <cellStyle name="Separador de milhares 10 2 3 3 8" xfId="31041" xr:uid="{00000000-0005-0000-0000-0000D7790000}"/>
    <cellStyle name="Separador de milhares 10 2 3 4" xfId="31042" xr:uid="{00000000-0005-0000-0000-0000D8790000}"/>
    <cellStyle name="Separador de milhares 10 2 3 5" xfId="31043" xr:uid="{00000000-0005-0000-0000-0000D9790000}"/>
    <cellStyle name="Separador de milhares 10 2 3 5 2" xfId="31044" xr:uid="{00000000-0005-0000-0000-0000DA790000}"/>
    <cellStyle name="Separador de milhares 10 2 3 5 2 2" xfId="31045" xr:uid="{00000000-0005-0000-0000-0000DB790000}"/>
    <cellStyle name="Separador de milhares 10 2 3 5 2 3" xfId="31046" xr:uid="{00000000-0005-0000-0000-0000DC790000}"/>
    <cellStyle name="Separador de milhares 10 2 3 5 3" xfId="31047" xr:uid="{00000000-0005-0000-0000-0000DD790000}"/>
    <cellStyle name="Separador de milhares 10 2 3 5 4" xfId="31048" xr:uid="{00000000-0005-0000-0000-0000DE790000}"/>
    <cellStyle name="Separador de milhares 10 2 3 6" xfId="31049" xr:uid="{00000000-0005-0000-0000-0000DF790000}"/>
    <cellStyle name="Separador de milhares 10 2 3 6 2" xfId="31050" xr:uid="{00000000-0005-0000-0000-0000E0790000}"/>
    <cellStyle name="Separador de milhares 10 2 3 6 2 2" xfId="31051" xr:uid="{00000000-0005-0000-0000-0000E1790000}"/>
    <cellStyle name="Separador de milhares 10 2 3 6 2 3" xfId="31052" xr:uid="{00000000-0005-0000-0000-0000E2790000}"/>
    <cellStyle name="Separador de milhares 10 2 3 6 3" xfId="31053" xr:uid="{00000000-0005-0000-0000-0000E3790000}"/>
    <cellStyle name="Separador de milhares 10 2 3 6 4" xfId="31054" xr:uid="{00000000-0005-0000-0000-0000E4790000}"/>
    <cellStyle name="Separador de milhares 10 2 3 7" xfId="31055" xr:uid="{00000000-0005-0000-0000-0000E5790000}"/>
    <cellStyle name="Separador de milhares 10 2 3 7 2" xfId="31056" xr:uid="{00000000-0005-0000-0000-0000E6790000}"/>
    <cellStyle name="Separador de milhares 10 2 3 7 2 2" xfId="31057" xr:uid="{00000000-0005-0000-0000-0000E7790000}"/>
    <cellStyle name="Separador de milhares 10 2 3 7 2 3" xfId="31058" xr:uid="{00000000-0005-0000-0000-0000E8790000}"/>
    <cellStyle name="Separador de milhares 10 2 3 7 3" xfId="31059" xr:uid="{00000000-0005-0000-0000-0000E9790000}"/>
    <cellStyle name="Separador de milhares 10 2 3 7 4" xfId="31060" xr:uid="{00000000-0005-0000-0000-0000EA790000}"/>
    <cellStyle name="Separador de milhares 10 2 3 8" xfId="31061" xr:uid="{00000000-0005-0000-0000-0000EB790000}"/>
    <cellStyle name="Separador de milhares 10 2 3 8 2" xfId="31062" xr:uid="{00000000-0005-0000-0000-0000EC790000}"/>
    <cellStyle name="Separador de milhares 10 2 3 8 3" xfId="31063" xr:uid="{00000000-0005-0000-0000-0000ED790000}"/>
    <cellStyle name="Separador de milhares 10 2 3 9" xfId="31064" xr:uid="{00000000-0005-0000-0000-0000EE790000}"/>
    <cellStyle name="Separador de milhares 10 2 4" xfId="31065" xr:uid="{00000000-0005-0000-0000-0000EF790000}"/>
    <cellStyle name="Separador de milhares 10 2 4 10" xfId="31066" xr:uid="{00000000-0005-0000-0000-0000F0790000}"/>
    <cellStyle name="Separador de milhares 10 2 4 2" xfId="31067" xr:uid="{00000000-0005-0000-0000-0000F1790000}"/>
    <cellStyle name="Separador de milhares 10 2 4 2 2" xfId="31068" xr:uid="{00000000-0005-0000-0000-0000F2790000}"/>
    <cellStyle name="Separador de milhares 10 2 4 2 2 2" xfId="31069" xr:uid="{00000000-0005-0000-0000-0000F3790000}"/>
    <cellStyle name="Separador de milhares 10 2 4 2 2 2 2" xfId="31070" xr:uid="{00000000-0005-0000-0000-0000F4790000}"/>
    <cellStyle name="Separador de milhares 10 2 4 2 2 2 3" xfId="31071" xr:uid="{00000000-0005-0000-0000-0000F5790000}"/>
    <cellStyle name="Separador de milhares 10 2 4 2 2 3" xfId="31072" xr:uid="{00000000-0005-0000-0000-0000F6790000}"/>
    <cellStyle name="Separador de milhares 10 2 4 2 2 4" xfId="31073" xr:uid="{00000000-0005-0000-0000-0000F7790000}"/>
    <cellStyle name="Separador de milhares 10 2 4 2 3" xfId="31074" xr:uid="{00000000-0005-0000-0000-0000F8790000}"/>
    <cellStyle name="Separador de milhares 10 2 4 2 3 2" xfId="31075" xr:uid="{00000000-0005-0000-0000-0000F9790000}"/>
    <cellStyle name="Separador de milhares 10 2 4 2 3 2 2" xfId="31076" xr:uid="{00000000-0005-0000-0000-0000FA790000}"/>
    <cellStyle name="Separador de milhares 10 2 4 2 3 2 3" xfId="31077" xr:uid="{00000000-0005-0000-0000-0000FB790000}"/>
    <cellStyle name="Separador de milhares 10 2 4 2 3 3" xfId="31078" xr:uid="{00000000-0005-0000-0000-0000FC790000}"/>
    <cellStyle name="Separador de milhares 10 2 4 2 3 4" xfId="31079" xr:uid="{00000000-0005-0000-0000-0000FD790000}"/>
    <cellStyle name="Separador de milhares 10 2 4 2 4" xfId="31080" xr:uid="{00000000-0005-0000-0000-0000FE790000}"/>
    <cellStyle name="Separador de milhares 10 2 4 2 4 2" xfId="31081" xr:uid="{00000000-0005-0000-0000-0000FF790000}"/>
    <cellStyle name="Separador de milhares 10 2 4 2 4 2 2" xfId="31082" xr:uid="{00000000-0005-0000-0000-0000007A0000}"/>
    <cellStyle name="Separador de milhares 10 2 4 2 4 2 3" xfId="31083" xr:uid="{00000000-0005-0000-0000-0000017A0000}"/>
    <cellStyle name="Separador de milhares 10 2 4 2 4 3" xfId="31084" xr:uid="{00000000-0005-0000-0000-0000027A0000}"/>
    <cellStyle name="Separador de milhares 10 2 4 2 4 4" xfId="31085" xr:uid="{00000000-0005-0000-0000-0000037A0000}"/>
    <cellStyle name="Separador de milhares 10 2 4 2 5" xfId="31086" xr:uid="{00000000-0005-0000-0000-0000047A0000}"/>
    <cellStyle name="Separador de milhares 10 2 4 2 5 2" xfId="31087" xr:uid="{00000000-0005-0000-0000-0000057A0000}"/>
    <cellStyle name="Separador de milhares 10 2 4 2 5 3" xfId="31088" xr:uid="{00000000-0005-0000-0000-0000067A0000}"/>
    <cellStyle name="Separador de milhares 10 2 4 2 6" xfId="31089" xr:uid="{00000000-0005-0000-0000-0000077A0000}"/>
    <cellStyle name="Separador de milhares 10 2 4 2 7" xfId="31090" xr:uid="{00000000-0005-0000-0000-0000087A0000}"/>
    <cellStyle name="Separador de milhares 10 2 4 2 8" xfId="31091" xr:uid="{00000000-0005-0000-0000-0000097A0000}"/>
    <cellStyle name="Separador de milhares 10 2 4 3" xfId="31092" xr:uid="{00000000-0005-0000-0000-00000A7A0000}"/>
    <cellStyle name="Separador de milhares 10 2 4 4" xfId="31093" xr:uid="{00000000-0005-0000-0000-00000B7A0000}"/>
    <cellStyle name="Separador de milhares 10 2 4 4 2" xfId="31094" xr:uid="{00000000-0005-0000-0000-00000C7A0000}"/>
    <cellStyle name="Separador de milhares 10 2 4 4 2 2" xfId="31095" xr:uid="{00000000-0005-0000-0000-00000D7A0000}"/>
    <cellStyle name="Separador de milhares 10 2 4 4 2 3" xfId="31096" xr:uid="{00000000-0005-0000-0000-00000E7A0000}"/>
    <cellStyle name="Separador de milhares 10 2 4 4 3" xfId="31097" xr:uid="{00000000-0005-0000-0000-00000F7A0000}"/>
    <cellStyle name="Separador de milhares 10 2 4 4 4" xfId="31098" xr:uid="{00000000-0005-0000-0000-0000107A0000}"/>
    <cellStyle name="Separador de milhares 10 2 4 5" xfId="31099" xr:uid="{00000000-0005-0000-0000-0000117A0000}"/>
    <cellStyle name="Separador de milhares 10 2 4 5 2" xfId="31100" xr:uid="{00000000-0005-0000-0000-0000127A0000}"/>
    <cellStyle name="Separador de milhares 10 2 4 5 2 2" xfId="31101" xr:uid="{00000000-0005-0000-0000-0000137A0000}"/>
    <cellStyle name="Separador de milhares 10 2 4 5 2 3" xfId="31102" xr:uid="{00000000-0005-0000-0000-0000147A0000}"/>
    <cellStyle name="Separador de milhares 10 2 4 5 3" xfId="31103" xr:uid="{00000000-0005-0000-0000-0000157A0000}"/>
    <cellStyle name="Separador de milhares 10 2 4 5 4" xfId="31104" xr:uid="{00000000-0005-0000-0000-0000167A0000}"/>
    <cellStyle name="Separador de milhares 10 2 4 6" xfId="31105" xr:uid="{00000000-0005-0000-0000-0000177A0000}"/>
    <cellStyle name="Separador de milhares 10 2 4 6 2" xfId="31106" xr:uid="{00000000-0005-0000-0000-0000187A0000}"/>
    <cellStyle name="Separador de milhares 10 2 4 6 2 2" xfId="31107" xr:uid="{00000000-0005-0000-0000-0000197A0000}"/>
    <cellStyle name="Separador de milhares 10 2 4 6 2 3" xfId="31108" xr:uid="{00000000-0005-0000-0000-00001A7A0000}"/>
    <cellStyle name="Separador de milhares 10 2 4 6 3" xfId="31109" xr:uid="{00000000-0005-0000-0000-00001B7A0000}"/>
    <cellStyle name="Separador de milhares 10 2 4 6 4" xfId="31110" xr:uid="{00000000-0005-0000-0000-00001C7A0000}"/>
    <cellStyle name="Separador de milhares 10 2 4 7" xfId="31111" xr:uid="{00000000-0005-0000-0000-00001D7A0000}"/>
    <cellStyle name="Separador de milhares 10 2 4 7 2" xfId="31112" xr:uid="{00000000-0005-0000-0000-00001E7A0000}"/>
    <cellStyle name="Separador de milhares 10 2 4 7 3" xfId="31113" xr:uid="{00000000-0005-0000-0000-00001F7A0000}"/>
    <cellStyle name="Separador de milhares 10 2 4 8" xfId="31114" xr:uid="{00000000-0005-0000-0000-0000207A0000}"/>
    <cellStyle name="Separador de milhares 10 2 4 9" xfId="31115" xr:uid="{00000000-0005-0000-0000-0000217A0000}"/>
    <cellStyle name="Separador de milhares 10 2 5" xfId="31116" xr:uid="{00000000-0005-0000-0000-0000227A0000}"/>
    <cellStyle name="Separador de milhares 10 2 5 2" xfId="31117" xr:uid="{00000000-0005-0000-0000-0000237A0000}"/>
    <cellStyle name="Separador de milhares 10 2 5 3" xfId="31118" xr:uid="{00000000-0005-0000-0000-0000247A0000}"/>
    <cellStyle name="Separador de milhares 10 2 5 3 2" xfId="31119" xr:uid="{00000000-0005-0000-0000-0000257A0000}"/>
    <cellStyle name="Separador de milhares 10 2 5 3 2 2" xfId="31120" xr:uid="{00000000-0005-0000-0000-0000267A0000}"/>
    <cellStyle name="Separador de milhares 10 2 5 3 2 2 2" xfId="31121" xr:uid="{00000000-0005-0000-0000-0000277A0000}"/>
    <cellStyle name="Separador de milhares 10 2 5 3 2 2 3" xfId="31122" xr:uid="{00000000-0005-0000-0000-0000287A0000}"/>
    <cellStyle name="Separador de milhares 10 2 5 3 2 3" xfId="31123" xr:uid="{00000000-0005-0000-0000-0000297A0000}"/>
    <cellStyle name="Separador de milhares 10 2 5 3 2 4" xfId="31124" xr:uid="{00000000-0005-0000-0000-00002A7A0000}"/>
    <cellStyle name="Separador de milhares 10 2 5 3 3" xfId="31125" xr:uid="{00000000-0005-0000-0000-00002B7A0000}"/>
    <cellStyle name="Separador de milhares 10 2 5 3 3 2" xfId="31126" xr:uid="{00000000-0005-0000-0000-00002C7A0000}"/>
    <cellStyle name="Separador de milhares 10 2 5 3 3 2 2" xfId="31127" xr:uid="{00000000-0005-0000-0000-00002D7A0000}"/>
    <cellStyle name="Separador de milhares 10 2 5 3 3 2 3" xfId="31128" xr:uid="{00000000-0005-0000-0000-00002E7A0000}"/>
    <cellStyle name="Separador de milhares 10 2 5 3 3 3" xfId="31129" xr:uid="{00000000-0005-0000-0000-00002F7A0000}"/>
    <cellStyle name="Separador de milhares 10 2 5 3 3 4" xfId="31130" xr:uid="{00000000-0005-0000-0000-0000307A0000}"/>
    <cellStyle name="Separador de milhares 10 2 5 3 4" xfId="31131" xr:uid="{00000000-0005-0000-0000-0000317A0000}"/>
    <cellStyle name="Separador de milhares 10 2 5 3 4 2" xfId="31132" xr:uid="{00000000-0005-0000-0000-0000327A0000}"/>
    <cellStyle name="Separador de milhares 10 2 5 3 4 2 2" xfId="31133" xr:uid="{00000000-0005-0000-0000-0000337A0000}"/>
    <cellStyle name="Separador de milhares 10 2 5 3 4 2 3" xfId="31134" xr:uid="{00000000-0005-0000-0000-0000347A0000}"/>
    <cellStyle name="Separador de milhares 10 2 5 3 4 3" xfId="31135" xr:uid="{00000000-0005-0000-0000-0000357A0000}"/>
    <cellStyle name="Separador de milhares 10 2 5 3 4 4" xfId="31136" xr:uid="{00000000-0005-0000-0000-0000367A0000}"/>
    <cellStyle name="Separador de milhares 10 2 5 3 5" xfId="31137" xr:uid="{00000000-0005-0000-0000-0000377A0000}"/>
    <cellStyle name="Separador de milhares 10 2 5 3 5 2" xfId="31138" xr:uid="{00000000-0005-0000-0000-0000387A0000}"/>
    <cellStyle name="Separador de milhares 10 2 5 3 5 3" xfId="31139" xr:uid="{00000000-0005-0000-0000-0000397A0000}"/>
    <cellStyle name="Separador de milhares 10 2 5 3 6" xfId="31140" xr:uid="{00000000-0005-0000-0000-00003A7A0000}"/>
    <cellStyle name="Separador de milhares 10 2 5 3 7" xfId="31141" xr:uid="{00000000-0005-0000-0000-00003B7A0000}"/>
    <cellStyle name="Separador de milhares 10 2 5 4" xfId="31142" xr:uid="{00000000-0005-0000-0000-00003C7A0000}"/>
    <cellStyle name="Separador de milhares 10 2 6" xfId="31143" xr:uid="{00000000-0005-0000-0000-00003D7A0000}"/>
    <cellStyle name="Separador de milhares 10 2 6 2" xfId="31144" xr:uid="{00000000-0005-0000-0000-00003E7A0000}"/>
    <cellStyle name="Separador de milhares 10 2 6 2 2" xfId="31145" xr:uid="{00000000-0005-0000-0000-00003F7A0000}"/>
    <cellStyle name="Separador de milhares 10 2 6 2 2 2" xfId="31146" xr:uid="{00000000-0005-0000-0000-0000407A0000}"/>
    <cellStyle name="Separador de milhares 10 2 6 2 2 2 2" xfId="31147" xr:uid="{00000000-0005-0000-0000-0000417A0000}"/>
    <cellStyle name="Separador de milhares 10 2 6 2 2 2 3" xfId="31148" xr:uid="{00000000-0005-0000-0000-0000427A0000}"/>
    <cellStyle name="Separador de milhares 10 2 6 2 2 3" xfId="31149" xr:uid="{00000000-0005-0000-0000-0000437A0000}"/>
    <cellStyle name="Separador de milhares 10 2 6 2 2 4" xfId="31150" xr:uid="{00000000-0005-0000-0000-0000447A0000}"/>
    <cellStyle name="Separador de milhares 10 2 6 2 3" xfId="31151" xr:uid="{00000000-0005-0000-0000-0000457A0000}"/>
    <cellStyle name="Separador de milhares 10 2 6 2 3 2" xfId="31152" xr:uid="{00000000-0005-0000-0000-0000467A0000}"/>
    <cellStyle name="Separador de milhares 10 2 6 2 3 2 2" xfId="31153" xr:uid="{00000000-0005-0000-0000-0000477A0000}"/>
    <cellStyle name="Separador de milhares 10 2 6 2 3 2 3" xfId="31154" xr:uid="{00000000-0005-0000-0000-0000487A0000}"/>
    <cellStyle name="Separador de milhares 10 2 6 2 3 3" xfId="31155" xr:uid="{00000000-0005-0000-0000-0000497A0000}"/>
    <cellStyle name="Separador de milhares 10 2 6 2 3 4" xfId="31156" xr:uid="{00000000-0005-0000-0000-00004A7A0000}"/>
    <cellStyle name="Separador de milhares 10 2 6 2 4" xfId="31157" xr:uid="{00000000-0005-0000-0000-00004B7A0000}"/>
    <cellStyle name="Separador de milhares 10 2 6 2 4 2" xfId="31158" xr:uid="{00000000-0005-0000-0000-00004C7A0000}"/>
    <cellStyle name="Separador de milhares 10 2 6 2 4 2 2" xfId="31159" xr:uid="{00000000-0005-0000-0000-00004D7A0000}"/>
    <cellStyle name="Separador de milhares 10 2 6 2 4 2 3" xfId="31160" xr:uid="{00000000-0005-0000-0000-00004E7A0000}"/>
    <cellStyle name="Separador de milhares 10 2 6 2 4 3" xfId="31161" xr:uid="{00000000-0005-0000-0000-00004F7A0000}"/>
    <cellStyle name="Separador de milhares 10 2 6 2 4 4" xfId="31162" xr:uid="{00000000-0005-0000-0000-0000507A0000}"/>
    <cellStyle name="Separador de milhares 10 2 6 2 5" xfId="31163" xr:uid="{00000000-0005-0000-0000-0000517A0000}"/>
    <cellStyle name="Separador de milhares 10 2 6 2 5 2" xfId="31164" xr:uid="{00000000-0005-0000-0000-0000527A0000}"/>
    <cellStyle name="Separador de milhares 10 2 6 2 5 3" xfId="31165" xr:uid="{00000000-0005-0000-0000-0000537A0000}"/>
    <cellStyle name="Separador de milhares 10 2 6 2 6" xfId="31166" xr:uid="{00000000-0005-0000-0000-0000547A0000}"/>
    <cellStyle name="Separador de milhares 10 2 6 2 7" xfId="31167" xr:uid="{00000000-0005-0000-0000-0000557A0000}"/>
    <cellStyle name="Separador de milhares 10 2 6 3" xfId="31168" xr:uid="{00000000-0005-0000-0000-0000567A0000}"/>
    <cellStyle name="Separador de milhares 10 2 6 3 2" xfId="31169" xr:uid="{00000000-0005-0000-0000-0000577A0000}"/>
    <cellStyle name="Separador de milhares 10 2 6 3 2 2" xfId="31170" xr:uid="{00000000-0005-0000-0000-0000587A0000}"/>
    <cellStyle name="Separador de milhares 10 2 6 3 2 3" xfId="31171" xr:uid="{00000000-0005-0000-0000-0000597A0000}"/>
    <cellStyle name="Separador de milhares 10 2 6 3 3" xfId="31172" xr:uid="{00000000-0005-0000-0000-00005A7A0000}"/>
    <cellStyle name="Separador de milhares 10 2 6 3 4" xfId="31173" xr:uid="{00000000-0005-0000-0000-00005B7A0000}"/>
    <cellStyle name="Separador de milhares 10 2 6 4" xfId="31174" xr:uid="{00000000-0005-0000-0000-00005C7A0000}"/>
    <cellStyle name="Separador de milhares 10 2 6 4 2" xfId="31175" xr:uid="{00000000-0005-0000-0000-00005D7A0000}"/>
    <cellStyle name="Separador de milhares 10 2 6 4 2 2" xfId="31176" xr:uid="{00000000-0005-0000-0000-00005E7A0000}"/>
    <cellStyle name="Separador de milhares 10 2 6 4 2 3" xfId="31177" xr:uid="{00000000-0005-0000-0000-00005F7A0000}"/>
    <cellStyle name="Separador de milhares 10 2 6 4 3" xfId="31178" xr:uid="{00000000-0005-0000-0000-0000607A0000}"/>
    <cellStyle name="Separador de milhares 10 2 6 4 4" xfId="31179" xr:uid="{00000000-0005-0000-0000-0000617A0000}"/>
    <cellStyle name="Separador de milhares 10 2 6 5" xfId="31180" xr:uid="{00000000-0005-0000-0000-0000627A0000}"/>
    <cellStyle name="Separador de milhares 10 2 6 5 2" xfId="31181" xr:uid="{00000000-0005-0000-0000-0000637A0000}"/>
    <cellStyle name="Separador de milhares 10 2 6 5 2 2" xfId="31182" xr:uid="{00000000-0005-0000-0000-0000647A0000}"/>
    <cellStyle name="Separador de milhares 10 2 6 5 2 3" xfId="31183" xr:uid="{00000000-0005-0000-0000-0000657A0000}"/>
    <cellStyle name="Separador de milhares 10 2 6 5 3" xfId="31184" xr:uid="{00000000-0005-0000-0000-0000667A0000}"/>
    <cellStyle name="Separador de milhares 10 2 6 5 4" xfId="31185" xr:uid="{00000000-0005-0000-0000-0000677A0000}"/>
    <cellStyle name="Separador de milhares 10 2 6 6" xfId="31186" xr:uid="{00000000-0005-0000-0000-0000687A0000}"/>
    <cellStyle name="Separador de milhares 10 2 6 6 2" xfId="31187" xr:uid="{00000000-0005-0000-0000-0000697A0000}"/>
    <cellStyle name="Separador de milhares 10 2 6 6 3" xfId="31188" xr:uid="{00000000-0005-0000-0000-00006A7A0000}"/>
    <cellStyle name="Separador de milhares 10 2 6 7" xfId="31189" xr:uid="{00000000-0005-0000-0000-00006B7A0000}"/>
    <cellStyle name="Separador de milhares 10 2 6 8" xfId="31190" xr:uid="{00000000-0005-0000-0000-00006C7A0000}"/>
    <cellStyle name="Separador de milhares 10 2 6 9" xfId="31191" xr:uid="{00000000-0005-0000-0000-00006D7A0000}"/>
    <cellStyle name="Separador de milhares 10 2 7" xfId="31192" xr:uid="{00000000-0005-0000-0000-00006E7A0000}"/>
    <cellStyle name="Separador de milhares 10 2 7 2" xfId="31193" xr:uid="{00000000-0005-0000-0000-00006F7A0000}"/>
    <cellStyle name="Separador de milhares 10 2 7 2 2" xfId="31194" xr:uid="{00000000-0005-0000-0000-0000707A0000}"/>
    <cellStyle name="Separador de milhares 10 2 7 2 2 2" xfId="31195" xr:uid="{00000000-0005-0000-0000-0000717A0000}"/>
    <cellStyle name="Separador de milhares 10 2 7 2 2 2 2" xfId="31196" xr:uid="{00000000-0005-0000-0000-0000727A0000}"/>
    <cellStyle name="Separador de milhares 10 2 7 2 2 2 3" xfId="31197" xr:uid="{00000000-0005-0000-0000-0000737A0000}"/>
    <cellStyle name="Separador de milhares 10 2 7 2 2 3" xfId="31198" xr:uid="{00000000-0005-0000-0000-0000747A0000}"/>
    <cellStyle name="Separador de milhares 10 2 7 2 2 4" xfId="31199" xr:uid="{00000000-0005-0000-0000-0000757A0000}"/>
    <cellStyle name="Separador de milhares 10 2 7 2 3" xfId="31200" xr:uid="{00000000-0005-0000-0000-0000767A0000}"/>
    <cellStyle name="Separador de milhares 10 2 7 2 3 2" xfId="31201" xr:uid="{00000000-0005-0000-0000-0000777A0000}"/>
    <cellStyle name="Separador de milhares 10 2 7 2 3 2 2" xfId="31202" xr:uid="{00000000-0005-0000-0000-0000787A0000}"/>
    <cellStyle name="Separador de milhares 10 2 7 2 3 2 3" xfId="31203" xr:uid="{00000000-0005-0000-0000-0000797A0000}"/>
    <cellStyle name="Separador de milhares 10 2 7 2 3 3" xfId="31204" xr:uid="{00000000-0005-0000-0000-00007A7A0000}"/>
    <cellStyle name="Separador de milhares 10 2 7 2 3 4" xfId="31205" xr:uid="{00000000-0005-0000-0000-00007B7A0000}"/>
    <cellStyle name="Separador de milhares 10 2 7 2 4" xfId="31206" xr:uid="{00000000-0005-0000-0000-00007C7A0000}"/>
    <cellStyle name="Separador de milhares 10 2 7 2 4 2" xfId="31207" xr:uid="{00000000-0005-0000-0000-00007D7A0000}"/>
    <cellStyle name="Separador de milhares 10 2 7 2 4 2 2" xfId="31208" xr:uid="{00000000-0005-0000-0000-00007E7A0000}"/>
    <cellStyle name="Separador de milhares 10 2 7 2 4 2 3" xfId="31209" xr:uid="{00000000-0005-0000-0000-00007F7A0000}"/>
    <cellStyle name="Separador de milhares 10 2 7 2 4 3" xfId="31210" xr:uid="{00000000-0005-0000-0000-0000807A0000}"/>
    <cellStyle name="Separador de milhares 10 2 7 2 4 4" xfId="31211" xr:uid="{00000000-0005-0000-0000-0000817A0000}"/>
    <cellStyle name="Separador de milhares 10 2 7 2 5" xfId="31212" xr:uid="{00000000-0005-0000-0000-0000827A0000}"/>
    <cellStyle name="Separador de milhares 10 2 7 2 5 2" xfId="31213" xr:uid="{00000000-0005-0000-0000-0000837A0000}"/>
    <cellStyle name="Separador de milhares 10 2 7 2 5 3" xfId="31214" xr:uid="{00000000-0005-0000-0000-0000847A0000}"/>
    <cellStyle name="Separador de milhares 10 2 7 2 6" xfId="31215" xr:uid="{00000000-0005-0000-0000-0000857A0000}"/>
    <cellStyle name="Separador de milhares 10 2 7 2 7" xfId="31216" xr:uid="{00000000-0005-0000-0000-0000867A0000}"/>
    <cellStyle name="Separador de milhares 10 2 7 3" xfId="31217" xr:uid="{00000000-0005-0000-0000-0000877A0000}"/>
    <cellStyle name="Separador de milhares 10 2 7 3 2" xfId="31218" xr:uid="{00000000-0005-0000-0000-0000887A0000}"/>
    <cellStyle name="Separador de milhares 10 2 7 3 2 2" xfId="31219" xr:uid="{00000000-0005-0000-0000-0000897A0000}"/>
    <cellStyle name="Separador de milhares 10 2 7 3 2 3" xfId="31220" xr:uid="{00000000-0005-0000-0000-00008A7A0000}"/>
    <cellStyle name="Separador de milhares 10 2 7 3 3" xfId="31221" xr:uid="{00000000-0005-0000-0000-00008B7A0000}"/>
    <cellStyle name="Separador de milhares 10 2 7 3 4" xfId="31222" xr:uid="{00000000-0005-0000-0000-00008C7A0000}"/>
    <cellStyle name="Separador de milhares 10 2 7 4" xfId="31223" xr:uid="{00000000-0005-0000-0000-00008D7A0000}"/>
    <cellStyle name="Separador de milhares 10 2 7 4 2" xfId="31224" xr:uid="{00000000-0005-0000-0000-00008E7A0000}"/>
    <cellStyle name="Separador de milhares 10 2 7 4 2 2" xfId="31225" xr:uid="{00000000-0005-0000-0000-00008F7A0000}"/>
    <cellStyle name="Separador de milhares 10 2 7 4 2 3" xfId="31226" xr:uid="{00000000-0005-0000-0000-0000907A0000}"/>
    <cellStyle name="Separador de milhares 10 2 7 4 3" xfId="31227" xr:uid="{00000000-0005-0000-0000-0000917A0000}"/>
    <cellStyle name="Separador de milhares 10 2 7 4 4" xfId="31228" xr:uid="{00000000-0005-0000-0000-0000927A0000}"/>
    <cellStyle name="Separador de milhares 10 2 7 5" xfId="31229" xr:uid="{00000000-0005-0000-0000-0000937A0000}"/>
    <cellStyle name="Separador de milhares 10 2 7 5 2" xfId="31230" xr:uid="{00000000-0005-0000-0000-0000947A0000}"/>
    <cellStyle name="Separador de milhares 10 2 7 5 2 2" xfId="31231" xr:uid="{00000000-0005-0000-0000-0000957A0000}"/>
    <cellStyle name="Separador de milhares 10 2 7 5 2 3" xfId="31232" xr:uid="{00000000-0005-0000-0000-0000967A0000}"/>
    <cellStyle name="Separador de milhares 10 2 7 5 3" xfId="31233" xr:uid="{00000000-0005-0000-0000-0000977A0000}"/>
    <cellStyle name="Separador de milhares 10 2 7 5 4" xfId="31234" xr:uid="{00000000-0005-0000-0000-0000987A0000}"/>
    <cellStyle name="Separador de milhares 10 2 7 6" xfId="31235" xr:uid="{00000000-0005-0000-0000-0000997A0000}"/>
    <cellStyle name="Separador de milhares 10 2 7 6 2" xfId="31236" xr:uid="{00000000-0005-0000-0000-00009A7A0000}"/>
    <cellStyle name="Separador de milhares 10 2 7 6 3" xfId="31237" xr:uid="{00000000-0005-0000-0000-00009B7A0000}"/>
    <cellStyle name="Separador de milhares 10 2 7 7" xfId="31238" xr:uid="{00000000-0005-0000-0000-00009C7A0000}"/>
    <cellStyle name="Separador de milhares 10 2 7 8" xfId="31239" xr:uid="{00000000-0005-0000-0000-00009D7A0000}"/>
    <cellStyle name="Separador de milhares 10 2 7 9" xfId="31240" xr:uid="{00000000-0005-0000-0000-00009E7A0000}"/>
    <cellStyle name="Separador de milhares 10 2 8" xfId="31241" xr:uid="{00000000-0005-0000-0000-00009F7A0000}"/>
    <cellStyle name="Separador de milhares 10 2 8 2" xfId="31242" xr:uid="{00000000-0005-0000-0000-0000A07A0000}"/>
    <cellStyle name="Separador de milhares 10 2 8 2 2" xfId="31243" xr:uid="{00000000-0005-0000-0000-0000A17A0000}"/>
    <cellStyle name="Separador de milhares 10 2 8 2 2 2" xfId="31244" xr:uid="{00000000-0005-0000-0000-0000A27A0000}"/>
    <cellStyle name="Separador de milhares 10 2 8 2 2 2 2" xfId="31245" xr:uid="{00000000-0005-0000-0000-0000A37A0000}"/>
    <cellStyle name="Separador de milhares 10 2 8 2 2 2 3" xfId="31246" xr:uid="{00000000-0005-0000-0000-0000A47A0000}"/>
    <cellStyle name="Separador de milhares 10 2 8 2 2 3" xfId="31247" xr:uid="{00000000-0005-0000-0000-0000A57A0000}"/>
    <cellStyle name="Separador de milhares 10 2 8 2 2 4" xfId="31248" xr:uid="{00000000-0005-0000-0000-0000A67A0000}"/>
    <cellStyle name="Separador de milhares 10 2 8 2 3" xfId="31249" xr:uid="{00000000-0005-0000-0000-0000A77A0000}"/>
    <cellStyle name="Separador de milhares 10 2 8 2 3 2" xfId="31250" xr:uid="{00000000-0005-0000-0000-0000A87A0000}"/>
    <cellStyle name="Separador de milhares 10 2 8 2 3 2 2" xfId="31251" xr:uid="{00000000-0005-0000-0000-0000A97A0000}"/>
    <cellStyle name="Separador de milhares 10 2 8 2 3 2 3" xfId="31252" xr:uid="{00000000-0005-0000-0000-0000AA7A0000}"/>
    <cellStyle name="Separador de milhares 10 2 8 2 3 3" xfId="31253" xr:uid="{00000000-0005-0000-0000-0000AB7A0000}"/>
    <cellStyle name="Separador de milhares 10 2 8 2 3 4" xfId="31254" xr:uid="{00000000-0005-0000-0000-0000AC7A0000}"/>
    <cellStyle name="Separador de milhares 10 2 8 2 4" xfId="31255" xr:uid="{00000000-0005-0000-0000-0000AD7A0000}"/>
    <cellStyle name="Separador de milhares 10 2 8 2 4 2" xfId="31256" xr:uid="{00000000-0005-0000-0000-0000AE7A0000}"/>
    <cellStyle name="Separador de milhares 10 2 8 2 4 2 2" xfId="31257" xr:uid="{00000000-0005-0000-0000-0000AF7A0000}"/>
    <cellStyle name="Separador de milhares 10 2 8 2 4 2 3" xfId="31258" xr:uid="{00000000-0005-0000-0000-0000B07A0000}"/>
    <cellStyle name="Separador de milhares 10 2 8 2 4 3" xfId="31259" xr:uid="{00000000-0005-0000-0000-0000B17A0000}"/>
    <cellStyle name="Separador de milhares 10 2 8 2 4 4" xfId="31260" xr:uid="{00000000-0005-0000-0000-0000B27A0000}"/>
    <cellStyle name="Separador de milhares 10 2 8 2 5" xfId="31261" xr:uid="{00000000-0005-0000-0000-0000B37A0000}"/>
    <cellStyle name="Separador de milhares 10 2 8 2 5 2" xfId="31262" xr:uid="{00000000-0005-0000-0000-0000B47A0000}"/>
    <cellStyle name="Separador de milhares 10 2 8 2 5 3" xfId="31263" xr:uid="{00000000-0005-0000-0000-0000B57A0000}"/>
    <cellStyle name="Separador de milhares 10 2 8 2 6" xfId="31264" xr:uid="{00000000-0005-0000-0000-0000B67A0000}"/>
    <cellStyle name="Separador de milhares 10 2 8 2 7" xfId="31265" xr:uid="{00000000-0005-0000-0000-0000B77A0000}"/>
    <cellStyle name="Separador de milhares 10 2 8 3" xfId="31266" xr:uid="{00000000-0005-0000-0000-0000B87A0000}"/>
    <cellStyle name="Separador de milhares 10 2 8 3 2" xfId="31267" xr:uid="{00000000-0005-0000-0000-0000B97A0000}"/>
    <cellStyle name="Separador de milhares 10 2 8 3 2 2" xfId="31268" xr:uid="{00000000-0005-0000-0000-0000BA7A0000}"/>
    <cellStyle name="Separador de milhares 10 2 8 3 2 3" xfId="31269" xr:uid="{00000000-0005-0000-0000-0000BB7A0000}"/>
    <cellStyle name="Separador de milhares 10 2 8 3 3" xfId="31270" xr:uid="{00000000-0005-0000-0000-0000BC7A0000}"/>
    <cellStyle name="Separador de milhares 10 2 8 3 4" xfId="31271" xr:uid="{00000000-0005-0000-0000-0000BD7A0000}"/>
    <cellStyle name="Separador de milhares 10 2 8 4" xfId="31272" xr:uid="{00000000-0005-0000-0000-0000BE7A0000}"/>
    <cellStyle name="Separador de milhares 10 2 8 4 2" xfId="31273" xr:uid="{00000000-0005-0000-0000-0000BF7A0000}"/>
    <cellStyle name="Separador de milhares 10 2 8 4 2 2" xfId="31274" xr:uid="{00000000-0005-0000-0000-0000C07A0000}"/>
    <cellStyle name="Separador de milhares 10 2 8 4 2 3" xfId="31275" xr:uid="{00000000-0005-0000-0000-0000C17A0000}"/>
    <cellStyle name="Separador de milhares 10 2 8 4 3" xfId="31276" xr:uid="{00000000-0005-0000-0000-0000C27A0000}"/>
    <cellStyle name="Separador de milhares 10 2 8 4 4" xfId="31277" xr:uid="{00000000-0005-0000-0000-0000C37A0000}"/>
    <cellStyle name="Separador de milhares 10 2 8 5" xfId="31278" xr:uid="{00000000-0005-0000-0000-0000C47A0000}"/>
    <cellStyle name="Separador de milhares 10 2 8 5 2" xfId="31279" xr:uid="{00000000-0005-0000-0000-0000C57A0000}"/>
    <cellStyle name="Separador de milhares 10 2 8 5 2 2" xfId="31280" xr:uid="{00000000-0005-0000-0000-0000C67A0000}"/>
    <cellStyle name="Separador de milhares 10 2 8 5 2 3" xfId="31281" xr:uid="{00000000-0005-0000-0000-0000C77A0000}"/>
    <cellStyle name="Separador de milhares 10 2 8 5 3" xfId="31282" xr:uid="{00000000-0005-0000-0000-0000C87A0000}"/>
    <cellStyle name="Separador de milhares 10 2 8 5 4" xfId="31283" xr:uid="{00000000-0005-0000-0000-0000C97A0000}"/>
    <cellStyle name="Separador de milhares 10 2 8 6" xfId="31284" xr:uid="{00000000-0005-0000-0000-0000CA7A0000}"/>
    <cellStyle name="Separador de milhares 10 2 8 6 2" xfId="31285" xr:uid="{00000000-0005-0000-0000-0000CB7A0000}"/>
    <cellStyle name="Separador de milhares 10 2 8 6 3" xfId="31286" xr:uid="{00000000-0005-0000-0000-0000CC7A0000}"/>
    <cellStyle name="Separador de milhares 10 2 8 7" xfId="31287" xr:uid="{00000000-0005-0000-0000-0000CD7A0000}"/>
    <cellStyle name="Separador de milhares 10 2 8 8" xfId="31288" xr:uid="{00000000-0005-0000-0000-0000CE7A0000}"/>
    <cellStyle name="Separador de milhares 10 2 8 9" xfId="31289" xr:uid="{00000000-0005-0000-0000-0000CF7A0000}"/>
    <cellStyle name="Separador de milhares 10 2 9" xfId="31290" xr:uid="{00000000-0005-0000-0000-0000D07A0000}"/>
    <cellStyle name="Separador de milhares 10 2 9 2" xfId="31291" xr:uid="{00000000-0005-0000-0000-0000D17A0000}"/>
    <cellStyle name="Separador de milhares 10 2 9 2 2" xfId="31292" xr:uid="{00000000-0005-0000-0000-0000D27A0000}"/>
    <cellStyle name="Separador de milhares 10 2 9 2 2 2" xfId="31293" xr:uid="{00000000-0005-0000-0000-0000D37A0000}"/>
    <cellStyle name="Separador de milhares 10 2 9 2 2 2 2" xfId="31294" xr:uid="{00000000-0005-0000-0000-0000D47A0000}"/>
    <cellStyle name="Separador de milhares 10 2 9 2 2 2 3" xfId="31295" xr:uid="{00000000-0005-0000-0000-0000D57A0000}"/>
    <cellStyle name="Separador de milhares 10 2 9 2 2 3" xfId="31296" xr:uid="{00000000-0005-0000-0000-0000D67A0000}"/>
    <cellStyle name="Separador de milhares 10 2 9 2 2 4" xfId="31297" xr:uid="{00000000-0005-0000-0000-0000D77A0000}"/>
    <cellStyle name="Separador de milhares 10 2 9 2 3" xfId="31298" xr:uid="{00000000-0005-0000-0000-0000D87A0000}"/>
    <cellStyle name="Separador de milhares 10 2 9 2 3 2" xfId="31299" xr:uid="{00000000-0005-0000-0000-0000D97A0000}"/>
    <cellStyle name="Separador de milhares 10 2 9 2 3 2 2" xfId="31300" xr:uid="{00000000-0005-0000-0000-0000DA7A0000}"/>
    <cellStyle name="Separador de milhares 10 2 9 2 3 2 3" xfId="31301" xr:uid="{00000000-0005-0000-0000-0000DB7A0000}"/>
    <cellStyle name="Separador de milhares 10 2 9 2 3 3" xfId="31302" xr:uid="{00000000-0005-0000-0000-0000DC7A0000}"/>
    <cellStyle name="Separador de milhares 10 2 9 2 3 4" xfId="31303" xr:uid="{00000000-0005-0000-0000-0000DD7A0000}"/>
    <cellStyle name="Separador de milhares 10 2 9 2 4" xfId="31304" xr:uid="{00000000-0005-0000-0000-0000DE7A0000}"/>
    <cellStyle name="Separador de milhares 10 2 9 2 4 2" xfId="31305" xr:uid="{00000000-0005-0000-0000-0000DF7A0000}"/>
    <cellStyle name="Separador de milhares 10 2 9 2 4 2 2" xfId="31306" xr:uid="{00000000-0005-0000-0000-0000E07A0000}"/>
    <cellStyle name="Separador de milhares 10 2 9 2 4 2 3" xfId="31307" xr:uid="{00000000-0005-0000-0000-0000E17A0000}"/>
    <cellStyle name="Separador de milhares 10 2 9 2 4 3" xfId="31308" xr:uid="{00000000-0005-0000-0000-0000E27A0000}"/>
    <cellStyle name="Separador de milhares 10 2 9 2 4 4" xfId="31309" xr:uid="{00000000-0005-0000-0000-0000E37A0000}"/>
    <cellStyle name="Separador de milhares 10 2 9 2 5" xfId="31310" xr:uid="{00000000-0005-0000-0000-0000E47A0000}"/>
    <cellStyle name="Separador de milhares 10 2 9 2 5 2" xfId="31311" xr:uid="{00000000-0005-0000-0000-0000E57A0000}"/>
    <cellStyle name="Separador de milhares 10 2 9 2 5 3" xfId="31312" xr:uid="{00000000-0005-0000-0000-0000E67A0000}"/>
    <cellStyle name="Separador de milhares 10 2 9 2 6" xfId="31313" xr:uid="{00000000-0005-0000-0000-0000E77A0000}"/>
    <cellStyle name="Separador de milhares 10 2 9 2 7" xfId="31314" xr:uid="{00000000-0005-0000-0000-0000E87A0000}"/>
    <cellStyle name="Separador de milhares 10 2 9 3" xfId="31315" xr:uid="{00000000-0005-0000-0000-0000E97A0000}"/>
    <cellStyle name="Separador de milhares 10 2 9 3 2" xfId="31316" xr:uid="{00000000-0005-0000-0000-0000EA7A0000}"/>
    <cellStyle name="Separador de milhares 10 2 9 3 2 2" xfId="31317" xr:uid="{00000000-0005-0000-0000-0000EB7A0000}"/>
    <cellStyle name="Separador de milhares 10 2 9 3 2 3" xfId="31318" xr:uid="{00000000-0005-0000-0000-0000EC7A0000}"/>
    <cellStyle name="Separador de milhares 10 2 9 3 3" xfId="31319" xr:uid="{00000000-0005-0000-0000-0000ED7A0000}"/>
    <cellStyle name="Separador de milhares 10 2 9 3 4" xfId="31320" xr:uid="{00000000-0005-0000-0000-0000EE7A0000}"/>
    <cellStyle name="Separador de milhares 10 2 9 4" xfId="31321" xr:uid="{00000000-0005-0000-0000-0000EF7A0000}"/>
    <cellStyle name="Separador de milhares 10 2 9 4 2" xfId="31322" xr:uid="{00000000-0005-0000-0000-0000F07A0000}"/>
    <cellStyle name="Separador de milhares 10 2 9 4 2 2" xfId="31323" xr:uid="{00000000-0005-0000-0000-0000F17A0000}"/>
    <cellStyle name="Separador de milhares 10 2 9 4 2 3" xfId="31324" xr:uid="{00000000-0005-0000-0000-0000F27A0000}"/>
    <cellStyle name="Separador de milhares 10 2 9 4 3" xfId="31325" xr:uid="{00000000-0005-0000-0000-0000F37A0000}"/>
    <cellStyle name="Separador de milhares 10 2 9 4 4" xfId="31326" xr:uid="{00000000-0005-0000-0000-0000F47A0000}"/>
    <cellStyle name="Separador de milhares 10 2 9 5" xfId="31327" xr:uid="{00000000-0005-0000-0000-0000F57A0000}"/>
    <cellStyle name="Separador de milhares 10 2 9 5 2" xfId="31328" xr:uid="{00000000-0005-0000-0000-0000F67A0000}"/>
    <cellStyle name="Separador de milhares 10 2 9 5 2 2" xfId="31329" xr:uid="{00000000-0005-0000-0000-0000F77A0000}"/>
    <cellStyle name="Separador de milhares 10 2 9 5 2 3" xfId="31330" xr:uid="{00000000-0005-0000-0000-0000F87A0000}"/>
    <cellStyle name="Separador de milhares 10 2 9 5 3" xfId="31331" xr:uid="{00000000-0005-0000-0000-0000F97A0000}"/>
    <cellStyle name="Separador de milhares 10 2 9 5 4" xfId="31332" xr:uid="{00000000-0005-0000-0000-0000FA7A0000}"/>
    <cellStyle name="Separador de milhares 10 2 9 6" xfId="31333" xr:uid="{00000000-0005-0000-0000-0000FB7A0000}"/>
    <cellStyle name="Separador de milhares 10 2 9 6 2" xfId="31334" xr:uid="{00000000-0005-0000-0000-0000FC7A0000}"/>
    <cellStyle name="Separador de milhares 10 2 9 6 3" xfId="31335" xr:uid="{00000000-0005-0000-0000-0000FD7A0000}"/>
    <cellStyle name="Separador de milhares 10 2 9 7" xfId="31336" xr:uid="{00000000-0005-0000-0000-0000FE7A0000}"/>
    <cellStyle name="Separador de milhares 10 2 9 8" xfId="31337" xr:uid="{00000000-0005-0000-0000-0000FF7A0000}"/>
    <cellStyle name="Separador de milhares 10 2 9 9" xfId="31338" xr:uid="{00000000-0005-0000-0000-0000007B0000}"/>
    <cellStyle name="Separador de milhares 10 20" xfId="31339" xr:uid="{00000000-0005-0000-0000-0000017B0000}"/>
    <cellStyle name="Separador de milhares 10 21" xfId="31340" xr:uid="{00000000-0005-0000-0000-0000027B0000}"/>
    <cellStyle name="Separador de milhares 10 3" xfId="31341" xr:uid="{00000000-0005-0000-0000-0000037B0000}"/>
    <cellStyle name="Separador de milhares 10 3 2" xfId="31342" xr:uid="{00000000-0005-0000-0000-0000047B0000}"/>
    <cellStyle name="Separador de milhares 10 3 2 2" xfId="31343" xr:uid="{00000000-0005-0000-0000-0000057B0000}"/>
    <cellStyle name="Separador de milhares 10 3 2 2 2" xfId="31344" xr:uid="{00000000-0005-0000-0000-0000067B0000}"/>
    <cellStyle name="Separador de milhares 10 3 2 3" xfId="31345" xr:uid="{00000000-0005-0000-0000-0000077B0000}"/>
    <cellStyle name="Separador de milhares 10 3 3" xfId="31346" xr:uid="{00000000-0005-0000-0000-0000087B0000}"/>
    <cellStyle name="Separador de milhares 10 3 3 2" xfId="31347" xr:uid="{00000000-0005-0000-0000-0000097B0000}"/>
    <cellStyle name="Separador de milhares 10 3 3 2 2" xfId="31348" xr:uid="{00000000-0005-0000-0000-00000A7B0000}"/>
    <cellStyle name="Separador de milhares 10 3 3 3" xfId="31349" xr:uid="{00000000-0005-0000-0000-00000B7B0000}"/>
    <cellStyle name="Separador de milhares 10 3 4" xfId="31350" xr:uid="{00000000-0005-0000-0000-00000C7B0000}"/>
    <cellStyle name="Separador de milhares 10 3 4 2" xfId="31351" xr:uid="{00000000-0005-0000-0000-00000D7B0000}"/>
    <cellStyle name="Separador de milhares 10 3 5" xfId="31352" xr:uid="{00000000-0005-0000-0000-00000E7B0000}"/>
    <cellStyle name="Separador de milhares 10 3 6" xfId="31353" xr:uid="{00000000-0005-0000-0000-00000F7B0000}"/>
    <cellStyle name="Separador de milhares 10 4" xfId="31354" xr:uid="{00000000-0005-0000-0000-0000107B0000}"/>
    <cellStyle name="Separador de milhares 10 4 2" xfId="31355" xr:uid="{00000000-0005-0000-0000-0000117B0000}"/>
    <cellStyle name="Separador de milhares 10 4 2 2" xfId="31356" xr:uid="{00000000-0005-0000-0000-0000127B0000}"/>
    <cellStyle name="Separador de milhares 10 4 2 2 2" xfId="31357" xr:uid="{00000000-0005-0000-0000-0000137B0000}"/>
    <cellStyle name="Separador de milhares 10 4 2 3" xfId="31358" xr:uid="{00000000-0005-0000-0000-0000147B0000}"/>
    <cellStyle name="Separador de milhares 10 4 3" xfId="31359" xr:uid="{00000000-0005-0000-0000-0000157B0000}"/>
    <cellStyle name="Separador de milhares 10 4 3 2" xfId="31360" xr:uid="{00000000-0005-0000-0000-0000167B0000}"/>
    <cellStyle name="Separador de milhares 10 4 3 2 2" xfId="31361" xr:uid="{00000000-0005-0000-0000-0000177B0000}"/>
    <cellStyle name="Separador de milhares 10 4 3 3" xfId="31362" xr:uid="{00000000-0005-0000-0000-0000187B0000}"/>
    <cellStyle name="Separador de milhares 10 4 4" xfId="31363" xr:uid="{00000000-0005-0000-0000-0000197B0000}"/>
    <cellStyle name="Separador de milhares 10 4 4 2" xfId="31364" xr:uid="{00000000-0005-0000-0000-00001A7B0000}"/>
    <cellStyle name="Separador de milhares 10 4 5" xfId="31365" xr:uid="{00000000-0005-0000-0000-00001B7B0000}"/>
    <cellStyle name="Separador de milhares 10 5" xfId="31366" xr:uid="{00000000-0005-0000-0000-00001C7B0000}"/>
    <cellStyle name="Separador de milhares 10 5 2" xfId="31367" xr:uid="{00000000-0005-0000-0000-00001D7B0000}"/>
    <cellStyle name="Separador de milhares 10 5 2 2" xfId="31368" xr:uid="{00000000-0005-0000-0000-00001E7B0000}"/>
    <cellStyle name="Separador de milhares 10 5 2 2 2" xfId="31369" xr:uid="{00000000-0005-0000-0000-00001F7B0000}"/>
    <cellStyle name="Separador de milhares 10 5 2 3" xfId="31370" xr:uid="{00000000-0005-0000-0000-0000207B0000}"/>
    <cellStyle name="Separador de milhares 10 5 3" xfId="31371" xr:uid="{00000000-0005-0000-0000-0000217B0000}"/>
    <cellStyle name="Separador de milhares 10 5 3 2" xfId="31372" xr:uid="{00000000-0005-0000-0000-0000227B0000}"/>
    <cellStyle name="Separador de milhares 10 5 3 2 2" xfId="31373" xr:uid="{00000000-0005-0000-0000-0000237B0000}"/>
    <cellStyle name="Separador de milhares 10 5 3 3" xfId="31374" xr:uid="{00000000-0005-0000-0000-0000247B0000}"/>
    <cellStyle name="Separador de milhares 10 5 4" xfId="31375" xr:uid="{00000000-0005-0000-0000-0000257B0000}"/>
    <cellStyle name="Separador de milhares 10 5 4 2" xfId="31376" xr:uid="{00000000-0005-0000-0000-0000267B0000}"/>
    <cellStyle name="Separador de milhares 10 5 5" xfId="31377" xr:uid="{00000000-0005-0000-0000-0000277B0000}"/>
    <cellStyle name="Separador de milhares 10 6" xfId="31378" xr:uid="{00000000-0005-0000-0000-0000287B0000}"/>
    <cellStyle name="Separador de milhares 10 6 2" xfId="31379" xr:uid="{00000000-0005-0000-0000-0000297B0000}"/>
    <cellStyle name="Separador de milhares 10 6 2 2" xfId="31380" xr:uid="{00000000-0005-0000-0000-00002A7B0000}"/>
    <cellStyle name="Separador de milhares 10 6 2 2 2" xfId="31381" xr:uid="{00000000-0005-0000-0000-00002B7B0000}"/>
    <cellStyle name="Separador de milhares 10 6 2 3" xfId="31382" xr:uid="{00000000-0005-0000-0000-00002C7B0000}"/>
    <cellStyle name="Separador de milhares 10 6 3" xfId="31383" xr:uid="{00000000-0005-0000-0000-00002D7B0000}"/>
    <cellStyle name="Separador de milhares 10 6 3 2" xfId="31384" xr:uid="{00000000-0005-0000-0000-00002E7B0000}"/>
    <cellStyle name="Separador de milhares 10 6 3 2 2" xfId="31385" xr:uid="{00000000-0005-0000-0000-00002F7B0000}"/>
    <cellStyle name="Separador de milhares 10 6 3 3" xfId="31386" xr:uid="{00000000-0005-0000-0000-0000307B0000}"/>
    <cellStyle name="Separador de milhares 10 6 4" xfId="31387" xr:uid="{00000000-0005-0000-0000-0000317B0000}"/>
    <cellStyle name="Separador de milhares 10 6 4 2" xfId="31388" xr:uid="{00000000-0005-0000-0000-0000327B0000}"/>
    <cellStyle name="Separador de milhares 10 6 5" xfId="31389" xr:uid="{00000000-0005-0000-0000-0000337B0000}"/>
    <cellStyle name="Separador de milhares 10 7" xfId="31390" xr:uid="{00000000-0005-0000-0000-0000347B0000}"/>
    <cellStyle name="Separador de milhares 10 7 2" xfId="31391" xr:uid="{00000000-0005-0000-0000-0000357B0000}"/>
    <cellStyle name="Separador de milhares 10 7 2 2" xfId="31392" xr:uid="{00000000-0005-0000-0000-0000367B0000}"/>
    <cellStyle name="Separador de milhares 10 7 2 2 2" xfId="31393" xr:uid="{00000000-0005-0000-0000-0000377B0000}"/>
    <cellStyle name="Separador de milhares 10 7 2 3" xfId="31394" xr:uid="{00000000-0005-0000-0000-0000387B0000}"/>
    <cellStyle name="Separador de milhares 10 7 3" xfId="31395" xr:uid="{00000000-0005-0000-0000-0000397B0000}"/>
    <cellStyle name="Separador de milhares 10 7 3 2" xfId="31396" xr:uid="{00000000-0005-0000-0000-00003A7B0000}"/>
    <cellStyle name="Separador de milhares 10 7 3 2 2" xfId="31397" xr:uid="{00000000-0005-0000-0000-00003B7B0000}"/>
    <cellStyle name="Separador de milhares 10 7 3 3" xfId="31398" xr:uid="{00000000-0005-0000-0000-00003C7B0000}"/>
    <cellStyle name="Separador de milhares 10 7 4" xfId="31399" xr:uid="{00000000-0005-0000-0000-00003D7B0000}"/>
    <cellStyle name="Separador de milhares 10 7 4 2" xfId="31400" xr:uid="{00000000-0005-0000-0000-00003E7B0000}"/>
    <cellStyle name="Separador de milhares 10 7 5" xfId="31401" xr:uid="{00000000-0005-0000-0000-00003F7B0000}"/>
    <cellStyle name="Separador de milhares 10 8" xfId="31402" xr:uid="{00000000-0005-0000-0000-0000407B0000}"/>
    <cellStyle name="Separador de milhares 10 8 2" xfId="31403" xr:uid="{00000000-0005-0000-0000-0000417B0000}"/>
    <cellStyle name="Separador de milhares 10 8 2 2" xfId="31404" xr:uid="{00000000-0005-0000-0000-0000427B0000}"/>
    <cellStyle name="Separador de milhares 10 8 2 2 2" xfId="31405" xr:uid="{00000000-0005-0000-0000-0000437B0000}"/>
    <cellStyle name="Separador de milhares 10 8 2 3" xfId="31406" xr:uid="{00000000-0005-0000-0000-0000447B0000}"/>
    <cellStyle name="Separador de milhares 10 8 3" xfId="31407" xr:uid="{00000000-0005-0000-0000-0000457B0000}"/>
    <cellStyle name="Separador de milhares 10 8 3 2" xfId="31408" xr:uid="{00000000-0005-0000-0000-0000467B0000}"/>
    <cellStyle name="Separador de milhares 10 8 3 2 2" xfId="31409" xr:uid="{00000000-0005-0000-0000-0000477B0000}"/>
    <cellStyle name="Separador de milhares 10 8 3 3" xfId="31410" xr:uid="{00000000-0005-0000-0000-0000487B0000}"/>
    <cellStyle name="Separador de milhares 10 8 4" xfId="31411" xr:uid="{00000000-0005-0000-0000-0000497B0000}"/>
    <cellStyle name="Separador de milhares 10 8 4 2" xfId="31412" xr:uid="{00000000-0005-0000-0000-00004A7B0000}"/>
    <cellStyle name="Separador de milhares 10 8 5" xfId="31413" xr:uid="{00000000-0005-0000-0000-00004B7B0000}"/>
    <cellStyle name="Separador de milhares 10 9" xfId="31414" xr:uid="{00000000-0005-0000-0000-00004C7B0000}"/>
    <cellStyle name="Separador de milhares 10 9 2" xfId="31415" xr:uid="{00000000-0005-0000-0000-00004D7B0000}"/>
    <cellStyle name="Separador de milhares 10 9 2 2" xfId="31416" xr:uid="{00000000-0005-0000-0000-00004E7B0000}"/>
    <cellStyle name="Separador de milhares 10 9 2 2 2" xfId="31417" xr:uid="{00000000-0005-0000-0000-00004F7B0000}"/>
    <cellStyle name="Separador de milhares 10 9 2 3" xfId="31418" xr:uid="{00000000-0005-0000-0000-0000507B0000}"/>
    <cellStyle name="Separador de milhares 10 9 3" xfId="31419" xr:uid="{00000000-0005-0000-0000-0000517B0000}"/>
    <cellStyle name="Separador de milhares 10 9 3 2" xfId="31420" xr:uid="{00000000-0005-0000-0000-0000527B0000}"/>
    <cellStyle name="Separador de milhares 10 9 3 2 2" xfId="31421" xr:uid="{00000000-0005-0000-0000-0000537B0000}"/>
    <cellStyle name="Separador de milhares 10 9 3 3" xfId="31422" xr:uid="{00000000-0005-0000-0000-0000547B0000}"/>
    <cellStyle name="Separador de milhares 10 9 4" xfId="31423" xr:uid="{00000000-0005-0000-0000-0000557B0000}"/>
    <cellStyle name="Separador de milhares 10 9 4 2" xfId="31424" xr:uid="{00000000-0005-0000-0000-0000567B0000}"/>
    <cellStyle name="Separador de milhares 10 9 5" xfId="31425" xr:uid="{00000000-0005-0000-0000-0000577B0000}"/>
    <cellStyle name="Separador de milhares 11" xfId="31426" xr:uid="{00000000-0005-0000-0000-0000587B0000}"/>
    <cellStyle name="Separador de milhares 11 10" xfId="31427" xr:uid="{00000000-0005-0000-0000-0000597B0000}"/>
    <cellStyle name="Separador de milhares 11 10 2" xfId="31428" xr:uid="{00000000-0005-0000-0000-00005A7B0000}"/>
    <cellStyle name="Separador de milhares 11 10 2 2" xfId="31429" xr:uid="{00000000-0005-0000-0000-00005B7B0000}"/>
    <cellStyle name="Separador de milhares 11 10 2 2 2" xfId="31430" xr:uid="{00000000-0005-0000-0000-00005C7B0000}"/>
    <cellStyle name="Separador de milhares 11 10 2 2 3" xfId="31431" xr:uid="{00000000-0005-0000-0000-00005D7B0000}"/>
    <cellStyle name="Separador de milhares 11 10 2 3" xfId="31432" xr:uid="{00000000-0005-0000-0000-00005E7B0000}"/>
    <cellStyle name="Separador de milhares 11 10 2 4" xfId="31433" xr:uid="{00000000-0005-0000-0000-00005F7B0000}"/>
    <cellStyle name="Separador de milhares 11 10 3" xfId="31434" xr:uid="{00000000-0005-0000-0000-0000607B0000}"/>
    <cellStyle name="Separador de milhares 11 10 3 2" xfId="31435" xr:uid="{00000000-0005-0000-0000-0000617B0000}"/>
    <cellStyle name="Separador de milhares 11 10 3 2 2" xfId="31436" xr:uid="{00000000-0005-0000-0000-0000627B0000}"/>
    <cellStyle name="Separador de milhares 11 10 3 2 3" xfId="31437" xr:uid="{00000000-0005-0000-0000-0000637B0000}"/>
    <cellStyle name="Separador de milhares 11 10 3 3" xfId="31438" xr:uid="{00000000-0005-0000-0000-0000647B0000}"/>
    <cellStyle name="Separador de milhares 11 10 3 4" xfId="31439" xr:uid="{00000000-0005-0000-0000-0000657B0000}"/>
    <cellStyle name="Separador de milhares 11 10 4" xfId="31440" xr:uid="{00000000-0005-0000-0000-0000667B0000}"/>
    <cellStyle name="Separador de milhares 11 10 4 2" xfId="31441" xr:uid="{00000000-0005-0000-0000-0000677B0000}"/>
    <cellStyle name="Separador de milhares 11 10 4 2 2" xfId="31442" xr:uid="{00000000-0005-0000-0000-0000687B0000}"/>
    <cellStyle name="Separador de milhares 11 10 4 2 3" xfId="31443" xr:uid="{00000000-0005-0000-0000-0000697B0000}"/>
    <cellStyle name="Separador de milhares 11 10 4 3" xfId="31444" xr:uid="{00000000-0005-0000-0000-00006A7B0000}"/>
    <cellStyle name="Separador de milhares 11 10 4 4" xfId="31445" xr:uid="{00000000-0005-0000-0000-00006B7B0000}"/>
    <cellStyle name="Separador de milhares 11 10 5" xfId="31446" xr:uid="{00000000-0005-0000-0000-00006C7B0000}"/>
    <cellStyle name="Separador de milhares 11 10 5 2" xfId="31447" xr:uid="{00000000-0005-0000-0000-00006D7B0000}"/>
    <cellStyle name="Separador de milhares 11 10 5 3" xfId="31448" xr:uid="{00000000-0005-0000-0000-00006E7B0000}"/>
    <cellStyle name="Separador de milhares 11 10 6" xfId="31449" xr:uid="{00000000-0005-0000-0000-00006F7B0000}"/>
    <cellStyle name="Separador de milhares 11 10 7" xfId="31450" xr:uid="{00000000-0005-0000-0000-0000707B0000}"/>
    <cellStyle name="Separador de milhares 11 10 8" xfId="31451" xr:uid="{00000000-0005-0000-0000-0000717B0000}"/>
    <cellStyle name="Separador de milhares 11 11" xfId="31452" xr:uid="{00000000-0005-0000-0000-0000727B0000}"/>
    <cellStyle name="Separador de milhares 11 11 2" xfId="31453" xr:uid="{00000000-0005-0000-0000-0000737B0000}"/>
    <cellStyle name="Separador de milhares 11 11 2 2" xfId="31454" xr:uid="{00000000-0005-0000-0000-0000747B0000}"/>
    <cellStyle name="Separador de milhares 11 11 2 3" xfId="31455" xr:uid="{00000000-0005-0000-0000-0000757B0000}"/>
    <cellStyle name="Separador de milhares 11 11 3" xfId="31456" xr:uid="{00000000-0005-0000-0000-0000767B0000}"/>
    <cellStyle name="Separador de milhares 11 11 4" xfId="31457" xr:uid="{00000000-0005-0000-0000-0000777B0000}"/>
    <cellStyle name="Separador de milhares 11 11 5" xfId="31458" xr:uid="{00000000-0005-0000-0000-0000787B0000}"/>
    <cellStyle name="Separador de milhares 11 12" xfId="31459" xr:uid="{00000000-0005-0000-0000-0000797B0000}"/>
    <cellStyle name="Separador de milhares 11 12 2" xfId="31460" xr:uid="{00000000-0005-0000-0000-00007A7B0000}"/>
    <cellStyle name="Separador de milhares 11 12 2 2" xfId="31461" xr:uid="{00000000-0005-0000-0000-00007B7B0000}"/>
    <cellStyle name="Separador de milhares 11 12 2 3" xfId="31462" xr:uid="{00000000-0005-0000-0000-00007C7B0000}"/>
    <cellStyle name="Separador de milhares 11 12 3" xfId="31463" xr:uid="{00000000-0005-0000-0000-00007D7B0000}"/>
    <cellStyle name="Separador de milhares 11 12 4" xfId="31464" xr:uid="{00000000-0005-0000-0000-00007E7B0000}"/>
    <cellStyle name="Separador de milhares 11 13" xfId="31465" xr:uid="{00000000-0005-0000-0000-00007F7B0000}"/>
    <cellStyle name="Separador de milhares 11 13 2" xfId="31466" xr:uid="{00000000-0005-0000-0000-0000807B0000}"/>
    <cellStyle name="Separador de milhares 11 13 2 2" xfId="31467" xr:uid="{00000000-0005-0000-0000-0000817B0000}"/>
    <cellStyle name="Separador de milhares 11 13 2 3" xfId="31468" xr:uid="{00000000-0005-0000-0000-0000827B0000}"/>
    <cellStyle name="Separador de milhares 11 13 3" xfId="31469" xr:uid="{00000000-0005-0000-0000-0000837B0000}"/>
    <cellStyle name="Separador de milhares 11 13 4" xfId="31470" xr:uid="{00000000-0005-0000-0000-0000847B0000}"/>
    <cellStyle name="Separador de milhares 11 14" xfId="31471" xr:uid="{00000000-0005-0000-0000-0000857B0000}"/>
    <cellStyle name="Separador de milhares 11 14 2" xfId="31472" xr:uid="{00000000-0005-0000-0000-0000867B0000}"/>
    <cellStyle name="Separador de milhares 11 14 3" xfId="31473" xr:uid="{00000000-0005-0000-0000-0000877B0000}"/>
    <cellStyle name="Separador de milhares 11 15" xfId="31474" xr:uid="{00000000-0005-0000-0000-0000887B0000}"/>
    <cellStyle name="Separador de milhares 11 16" xfId="31475" xr:uid="{00000000-0005-0000-0000-0000897B0000}"/>
    <cellStyle name="Separador de milhares 11 17" xfId="31476" xr:uid="{00000000-0005-0000-0000-00008A7B0000}"/>
    <cellStyle name="Separador de milhares 11 18" xfId="31477" xr:uid="{00000000-0005-0000-0000-00008B7B0000}"/>
    <cellStyle name="Separador de milhares 11 19" xfId="31478" xr:uid="{00000000-0005-0000-0000-00008C7B0000}"/>
    <cellStyle name="Separador de milhares 11 2" xfId="31479" xr:uid="{00000000-0005-0000-0000-00008D7B0000}"/>
    <cellStyle name="Separador de milhares 11 2 10" xfId="31480" xr:uid="{00000000-0005-0000-0000-00008E7B0000}"/>
    <cellStyle name="Separador de milhares 11 2 11" xfId="31481" xr:uid="{00000000-0005-0000-0000-00008F7B0000}"/>
    <cellStyle name="Separador de milhares 11 2 2" xfId="31482" xr:uid="{00000000-0005-0000-0000-0000907B0000}"/>
    <cellStyle name="Separador de milhares 11 2 2 10" xfId="31483" xr:uid="{00000000-0005-0000-0000-0000917B0000}"/>
    <cellStyle name="Separador de milhares 11 2 2 2" xfId="31484" xr:uid="{00000000-0005-0000-0000-0000927B0000}"/>
    <cellStyle name="Separador de milhares 11 2 2 2 2" xfId="31485" xr:uid="{00000000-0005-0000-0000-0000937B0000}"/>
    <cellStyle name="Separador de milhares 11 2 2 2 2 2" xfId="31486" xr:uid="{00000000-0005-0000-0000-0000947B0000}"/>
    <cellStyle name="Separador de milhares 11 2 2 2 2 2 2" xfId="31487" xr:uid="{00000000-0005-0000-0000-0000957B0000}"/>
    <cellStyle name="Separador de milhares 11 2 2 2 2 2 2 2" xfId="31488" xr:uid="{00000000-0005-0000-0000-0000967B0000}"/>
    <cellStyle name="Separador de milhares 11 2 2 2 2 2 2 3" xfId="31489" xr:uid="{00000000-0005-0000-0000-0000977B0000}"/>
    <cellStyle name="Separador de milhares 11 2 2 2 2 2 3" xfId="31490" xr:uid="{00000000-0005-0000-0000-0000987B0000}"/>
    <cellStyle name="Separador de milhares 11 2 2 2 2 2 4" xfId="31491" xr:uid="{00000000-0005-0000-0000-0000997B0000}"/>
    <cellStyle name="Separador de milhares 11 2 2 2 2 3" xfId="31492" xr:uid="{00000000-0005-0000-0000-00009A7B0000}"/>
    <cellStyle name="Separador de milhares 11 2 2 2 2 3 2" xfId="31493" xr:uid="{00000000-0005-0000-0000-00009B7B0000}"/>
    <cellStyle name="Separador de milhares 11 2 2 2 2 3 2 2" xfId="31494" xr:uid="{00000000-0005-0000-0000-00009C7B0000}"/>
    <cellStyle name="Separador de milhares 11 2 2 2 2 3 2 3" xfId="31495" xr:uid="{00000000-0005-0000-0000-00009D7B0000}"/>
    <cellStyle name="Separador de milhares 11 2 2 2 2 3 3" xfId="31496" xr:uid="{00000000-0005-0000-0000-00009E7B0000}"/>
    <cellStyle name="Separador de milhares 11 2 2 2 2 3 4" xfId="31497" xr:uid="{00000000-0005-0000-0000-00009F7B0000}"/>
    <cellStyle name="Separador de milhares 11 2 2 2 2 4" xfId="31498" xr:uid="{00000000-0005-0000-0000-0000A07B0000}"/>
    <cellStyle name="Separador de milhares 11 2 2 2 2 4 2" xfId="31499" xr:uid="{00000000-0005-0000-0000-0000A17B0000}"/>
    <cellStyle name="Separador de milhares 11 2 2 2 2 4 2 2" xfId="31500" xr:uid="{00000000-0005-0000-0000-0000A27B0000}"/>
    <cellStyle name="Separador de milhares 11 2 2 2 2 4 2 3" xfId="31501" xr:uid="{00000000-0005-0000-0000-0000A37B0000}"/>
    <cellStyle name="Separador de milhares 11 2 2 2 2 4 3" xfId="31502" xr:uid="{00000000-0005-0000-0000-0000A47B0000}"/>
    <cellStyle name="Separador de milhares 11 2 2 2 2 4 4" xfId="31503" xr:uid="{00000000-0005-0000-0000-0000A57B0000}"/>
    <cellStyle name="Separador de milhares 11 2 2 2 2 5" xfId="31504" xr:uid="{00000000-0005-0000-0000-0000A67B0000}"/>
    <cellStyle name="Separador de milhares 11 2 2 2 2 5 2" xfId="31505" xr:uid="{00000000-0005-0000-0000-0000A77B0000}"/>
    <cellStyle name="Separador de milhares 11 2 2 2 2 5 3" xfId="31506" xr:uid="{00000000-0005-0000-0000-0000A87B0000}"/>
    <cellStyle name="Separador de milhares 11 2 2 2 2 6" xfId="31507" xr:uid="{00000000-0005-0000-0000-0000A97B0000}"/>
    <cellStyle name="Separador de milhares 11 2 2 2 2 7" xfId="31508" xr:uid="{00000000-0005-0000-0000-0000AA7B0000}"/>
    <cellStyle name="Separador de milhares 11 2 2 2 3" xfId="31509" xr:uid="{00000000-0005-0000-0000-0000AB7B0000}"/>
    <cellStyle name="Separador de milhares 11 2 2 2 3 2" xfId="31510" xr:uid="{00000000-0005-0000-0000-0000AC7B0000}"/>
    <cellStyle name="Separador de milhares 11 2 2 2 3 2 2" xfId="31511" xr:uid="{00000000-0005-0000-0000-0000AD7B0000}"/>
    <cellStyle name="Separador de milhares 11 2 2 2 3 2 3" xfId="31512" xr:uid="{00000000-0005-0000-0000-0000AE7B0000}"/>
    <cellStyle name="Separador de milhares 11 2 2 2 3 3" xfId="31513" xr:uid="{00000000-0005-0000-0000-0000AF7B0000}"/>
    <cellStyle name="Separador de milhares 11 2 2 2 3 4" xfId="31514" xr:uid="{00000000-0005-0000-0000-0000B07B0000}"/>
    <cellStyle name="Separador de milhares 11 2 2 2 4" xfId="31515" xr:uid="{00000000-0005-0000-0000-0000B17B0000}"/>
    <cellStyle name="Separador de milhares 11 2 2 2 4 2" xfId="31516" xr:uid="{00000000-0005-0000-0000-0000B27B0000}"/>
    <cellStyle name="Separador de milhares 11 2 2 2 4 2 2" xfId="31517" xr:uid="{00000000-0005-0000-0000-0000B37B0000}"/>
    <cellStyle name="Separador de milhares 11 2 2 2 4 2 3" xfId="31518" xr:uid="{00000000-0005-0000-0000-0000B47B0000}"/>
    <cellStyle name="Separador de milhares 11 2 2 2 4 3" xfId="31519" xr:uid="{00000000-0005-0000-0000-0000B57B0000}"/>
    <cellStyle name="Separador de milhares 11 2 2 2 4 4" xfId="31520" xr:uid="{00000000-0005-0000-0000-0000B67B0000}"/>
    <cellStyle name="Separador de milhares 11 2 2 2 5" xfId="31521" xr:uid="{00000000-0005-0000-0000-0000B77B0000}"/>
    <cellStyle name="Separador de milhares 11 2 2 2 5 2" xfId="31522" xr:uid="{00000000-0005-0000-0000-0000B87B0000}"/>
    <cellStyle name="Separador de milhares 11 2 2 2 5 2 2" xfId="31523" xr:uid="{00000000-0005-0000-0000-0000B97B0000}"/>
    <cellStyle name="Separador de milhares 11 2 2 2 5 2 3" xfId="31524" xr:uid="{00000000-0005-0000-0000-0000BA7B0000}"/>
    <cellStyle name="Separador de milhares 11 2 2 2 5 3" xfId="31525" xr:uid="{00000000-0005-0000-0000-0000BB7B0000}"/>
    <cellStyle name="Separador de milhares 11 2 2 2 5 4" xfId="31526" xr:uid="{00000000-0005-0000-0000-0000BC7B0000}"/>
    <cellStyle name="Separador de milhares 11 2 2 2 6" xfId="31527" xr:uid="{00000000-0005-0000-0000-0000BD7B0000}"/>
    <cellStyle name="Separador de milhares 11 2 2 2 6 2" xfId="31528" xr:uid="{00000000-0005-0000-0000-0000BE7B0000}"/>
    <cellStyle name="Separador de milhares 11 2 2 2 6 3" xfId="31529" xr:uid="{00000000-0005-0000-0000-0000BF7B0000}"/>
    <cellStyle name="Separador de milhares 11 2 2 2 7" xfId="31530" xr:uid="{00000000-0005-0000-0000-0000C07B0000}"/>
    <cellStyle name="Separador de milhares 11 2 2 2 8" xfId="31531" xr:uid="{00000000-0005-0000-0000-0000C17B0000}"/>
    <cellStyle name="Separador de milhares 11 2 2 2 9" xfId="31532" xr:uid="{00000000-0005-0000-0000-0000C27B0000}"/>
    <cellStyle name="Separador de milhares 11 2 2 3" xfId="31533" xr:uid="{00000000-0005-0000-0000-0000C37B0000}"/>
    <cellStyle name="Separador de milhares 11 2 2 3 2" xfId="31534" xr:uid="{00000000-0005-0000-0000-0000C47B0000}"/>
    <cellStyle name="Separador de milhares 11 2 2 3 2 2" xfId="31535" xr:uid="{00000000-0005-0000-0000-0000C57B0000}"/>
    <cellStyle name="Separador de milhares 11 2 2 3 2 2 2" xfId="31536" xr:uid="{00000000-0005-0000-0000-0000C67B0000}"/>
    <cellStyle name="Separador de milhares 11 2 2 3 2 2 3" xfId="31537" xr:uid="{00000000-0005-0000-0000-0000C77B0000}"/>
    <cellStyle name="Separador de milhares 11 2 2 3 2 3" xfId="31538" xr:uid="{00000000-0005-0000-0000-0000C87B0000}"/>
    <cellStyle name="Separador de milhares 11 2 2 3 2 4" xfId="31539" xr:uid="{00000000-0005-0000-0000-0000C97B0000}"/>
    <cellStyle name="Separador de milhares 11 2 2 3 3" xfId="31540" xr:uid="{00000000-0005-0000-0000-0000CA7B0000}"/>
    <cellStyle name="Separador de milhares 11 2 2 3 3 2" xfId="31541" xr:uid="{00000000-0005-0000-0000-0000CB7B0000}"/>
    <cellStyle name="Separador de milhares 11 2 2 3 3 2 2" xfId="31542" xr:uid="{00000000-0005-0000-0000-0000CC7B0000}"/>
    <cellStyle name="Separador de milhares 11 2 2 3 3 2 3" xfId="31543" xr:uid="{00000000-0005-0000-0000-0000CD7B0000}"/>
    <cellStyle name="Separador de milhares 11 2 2 3 3 3" xfId="31544" xr:uid="{00000000-0005-0000-0000-0000CE7B0000}"/>
    <cellStyle name="Separador de milhares 11 2 2 3 3 4" xfId="31545" xr:uid="{00000000-0005-0000-0000-0000CF7B0000}"/>
    <cellStyle name="Separador de milhares 11 2 2 3 4" xfId="31546" xr:uid="{00000000-0005-0000-0000-0000D07B0000}"/>
    <cellStyle name="Separador de milhares 11 2 2 3 4 2" xfId="31547" xr:uid="{00000000-0005-0000-0000-0000D17B0000}"/>
    <cellStyle name="Separador de milhares 11 2 2 3 4 2 2" xfId="31548" xr:uid="{00000000-0005-0000-0000-0000D27B0000}"/>
    <cellStyle name="Separador de milhares 11 2 2 3 4 2 3" xfId="31549" xr:uid="{00000000-0005-0000-0000-0000D37B0000}"/>
    <cellStyle name="Separador de milhares 11 2 2 3 4 3" xfId="31550" xr:uid="{00000000-0005-0000-0000-0000D47B0000}"/>
    <cellStyle name="Separador de milhares 11 2 2 3 4 4" xfId="31551" xr:uid="{00000000-0005-0000-0000-0000D57B0000}"/>
    <cellStyle name="Separador de milhares 11 2 2 3 5" xfId="31552" xr:uid="{00000000-0005-0000-0000-0000D67B0000}"/>
    <cellStyle name="Separador de milhares 11 2 2 3 5 2" xfId="31553" xr:uid="{00000000-0005-0000-0000-0000D77B0000}"/>
    <cellStyle name="Separador de milhares 11 2 2 3 5 3" xfId="31554" xr:uid="{00000000-0005-0000-0000-0000D87B0000}"/>
    <cellStyle name="Separador de milhares 11 2 2 3 6" xfId="31555" xr:uid="{00000000-0005-0000-0000-0000D97B0000}"/>
    <cellStyle name="Separador de milhares 11 2 2 3 7" xfId="31556" xr:uid="{00000000-0005-0000-0000-0000DA7B0000}"/>
    <cellStyle name="Separador de milhares 11 2 2 4" xfId="31557" xr:uid="{00000000-0005-0000-0000-0000DB7B0000}"/>
    <cellStyle name="Separador de milhares 11 2 2 4 2" xfId="31558" xr:uid="{00000000-0005-0000-0000-0000DC7B0000}"/>
    <cellStyle name="Separador de milhares 11 2 2 4 2 2" xfId="31559" xr:uid="{00000000-0005-0000-0000-0000DD7B0000}"/>
    <cellStyle name="Separador de milhares 11 2 2 4 2 3" xfId="31560" xr:uid="{00000000-0005-0000-0000-0000DE7B0000}"/>
    <cellStyle name="Separador de milhares 11 2 2 4 3" xfId="31561" xr:uid="{00000000-0005-0000-0000-0000DF7B0000}"/>
    <cellStyle name="Separador de milhares 11 2 2 4 4" xfId="31562" xr:uid="{00000000-0005-0000-0000-0000E07B0000}"/>
    <cellStyle name="Separador de milhares 11 2 2 5" xfId="31563" xr:uid="{00000000-0005-0000-0000-0000E17B0000}"/>
    <cellStyle name="Separador de milhares 11 2 2 5 2" xfId="31564" xr:uid="{00000000-0005-0000-0000-0000E27B0000}"/>
    <cellStyle name="Separador de milhares 11 2 2 5 2 2" xfId="31565" xr:uid="{00000000-0005-0000-0000-0000E37B0000}"/>
    <cellStyle name="Separador de milhares 11 2 2 5 2 3" xfId="31566" xr:uid="{00000000-0005-0000-0000-0000E47B0000}"/>
    <cellStyle name="Separador de milhares 11 2 2 5 3" xfId="31567" xr:uid="{00000000-0005-0000-0000-0000E57B0000}"/>
    <cellStyle name="Separador de milhares 11 2 2 5 4" xfId="31568" xr:uid="{00000000-0005-0000-0000-0000E67B0000}"/>
    <cellStyle name="Separador de milhares 11 2 2 6" xfId="31569" xr:uid="{00000000-0005-0000-0000-0000E77B0000}"/>
    <cellStyle name="Separador de milhares 11 2 2 6 2" xfId="31570" xr:uid="{00000000-0005-0000-0000-0000E87B0000}"/>
    <cellStyle name="Separador de milhares 11 2 2 6 2 2" xfId="31571" xr:uid="{00000000-0005-0000-0000-0000E97B0000}"/>
    <cellStyle name="Separador de milhares 11 2 2 6 2 3" xfId="31572" xr:uid="{00000000-0005-0000-0000-0000EA7B0000}"/>
    <cellStyle name="Separador de milhares 11 2 2 6 3" xfId="31573" xr:uid="{00000000-0005-0000-0000-0000EB7B0000}"/>
    <cellStyle name="Separador de milhares 11 2 2 6 4" xfId="31574" xr:uid="{00000000-0005-0000-0000-0000EC7B0000}"/>
    <cellStyle name="Separador de milhares 11 2 2 7" xfId="31575" xr:uid="{00000000-0005-0000-0000-0000ED7B0000}"/>
    <cellStyle name="Separador de milhares 11 2 2 7 2" xfId="31576" xr:uid="{00000000-0005-0000-0000-0000EE7B0000}"/>
    <cellStyle name="Separador de milhares 11 2 2 7 3" xfId="31577" xr:uid="{00000000-0005-0000-0000-0000EF7B0000}"/>
    <cellStyle name="Separador de milhares 11 2 2 8" xfId="31578" xr:uid="{00000000-0005-0000-0000-0000F07B0000}"/>
    <cellStyle name="Separador de milhares 11 2 2 9" xfId="31579" xr:uid="{00000000-0005-0000-0000-0000F17B0000}"/>
    <cellStyle name="Separador de milhares 11 2 3" xfId="31580" xr:uid="{00000000-0005-0000-0000-0000F27B0000}"/>
    <cellStyle name="Separador de milhares 11 2 3 10" xfId="31581" xr:uid="{00000000-0005-0000-0000-0000F37B0000}"/>
    <cellStyle name="Separador de milhares 11 2 3 2" xfId="31582" xr:uid="{00000000-0005-0000-0000-0000F47B0000}"/>
    <cellStyle name="Separador de milhares 11 2 3 2 2" xfId="31583" xr:uid="{00000000-0005-0000-0000-0000F57B0000}"/>
    <cellStyle name="Separador de milhares 11 2 3 2 2 2" xfId="31584" xr:uid="{00000000-0005-0000-0000-0000F67B0000}"/>
    <cellStyle name="Separador de milhares 11 2 3 2 2 2 2" xfId="31585" xr:uid="{00000000-0005-0000-0000-0000F77B0000}"/>
    <cellStyle name="Separador de milhares 11 2 3 2 2 2 3" xfId="31586" xr:uid="{00000000-0005-0000-0000-0000F87B0000}"/>
    <cellStyle name="Separador de milhares 11 2 3 2 2 3" xfId="31587" xr:uid="{00000000-0005-0000-0000-0000F97B0000}"/>
    <cellStyle name="Separador de milhares 11 2 3 2 2 4" xfId="31588" xr:uid="{00000000-0005-0000-0000-0000FA7B0000}"/>
    <cellStyle name="Separador de milhares 11 2 3 2 3" xfId="31589" xr:uid="{00000000-0005-0000-0000-0000FB7B0000}"/>
    <cellStyle name="Separador de milhares 11 2 3 2 3 2" xfId="31590" xr:uid="{00000000-0005-0000-0000-0000FC7B0000}"/>
    <cellStyle name="Separador de milhares 11 2 3 2 3 2 2" xfId="31591" xr:uid="{00000000-0005-0000-0000-0000FD7B0000}"/>
    <cellStyle name="Separador de milhares 11 2 3 2 3 2 3" xfId="31592" xr:uid="{00000000-0005-0000-0000-0000FE7B0000}"/>
    <cellStyle name="Separador de milhares 11 2 3 2 3 3" xfId="31593" xr:uid="{00000000-0005-0000-0000-0000FF7B0000}"/>
    <cellStyle name="Separador de milhares 11 2 3 2 3 4" xfId="31594" xr:uid="{00000000-0005-0000-0000-0000007C0000}"/>
    <cellStyle name="Separador de milhares 11 2 3 2 4" xfId="31595" xr:uid="{00000000-0005-0000-0000-0000017C0000}"/>
    <cellStyle name="Separador de milhares 11 2 3 2 4 2" xfId="31596" xr:uid="{00000000-0005-0000-0000-0000027C0000}"/>
    <cellStyle name="Separador de milhares 11 2 3 2 4 2 2" xfId="31597" xr:uid="{00000000-0005-0000-0000-0000037C0000}"/>
    <cellStyle name="Separador de milhares 11 2 3 2 4 2 3" xfId="31598" xr:uid="{00000000-0005-0000-0000-0000047C0000}"/>
    <cellStyle name="Separador de milhares 11 2 3 2 4 3" xfId="31599" xr:uid="{00000000-0005-0000-0000-0000057C0000}"/>
    <cellStyle name="Separador de milhares 11 2 3 2 4 4" xfId="31600" xr:uid="{00000000-0005-0000-0000-0000067C0000}"/>
    <cellStyle name="Separador de milhares 11 2 3 2 5" xfId="31601" xr:uid="{00000000-0005-0000-0000-0000077C0000}"/>
    <cellStyle name="Separador de milhares 11 2 3 2 5 2" xfId="31602" xr:uid="{00000000-0005-0000-0000-0000087C0000}"/>
    <cellStyle name="Separador de milhares 11 2 3 2 5 3" xfId="31603" xr:uid="{00000000-0005-0000-0000-0000097C0000}"/>
    <cellStyle name="Separador de milhares 11 2 3 2 6" xfId="31604" xr:uid="{00000000-0005-0000-0000-00000A7C0000}"/>
    <cellStyle name="Separador de milhares 11 2 3 2 7" xfId="31605" xr:uid="{00000000-0005-0000-0000-00000B7C0000}"/>
    <cellStyle name="Separador de milhares 11 2 3 3" xfId="31606" xr:uid="{00000000-0005-0000-0000-00000C7C0000}"/>
    <cellStyle name="Separador de milhares 11 2 3 4" xfId="31607" xr:uid="{00000000-0005-0000-0000-00000D7C0000}"/>
    <cellStyle name="Separador de milhares 11 2 3 4 2" xfId="31608" xr:uid="{00000000-0005-0000-0000-00000E7C0000}"/>
    <cellStyle name="Separador de milhares 11 2 3 4 2 2" xfId="31609" xr:uid="{00000000-0005-0000-0000-00000F7C0000}"/>
    <cellStyle name="Separador de milhares 11 2 3 4 2 3" xfId="31610" xr:uid="{00000000-0005-0000-0000-0000107C0000}"/>
    <cellStyle name="Separador de milhares 11 2 3 4 3" xfId="31611" xr:uid="{00000000-0005-0000-0000-0000117C0000}"/>
    <cellStyle name="Separador de milhares 11 2 3 4 4" xfId="31612" xr:uid="{00000000-0005-0000-0000-0000127C0000}"/>
    <cellStyle name="Separador de milhares 11 2 3 5" xfId="31613" xr:uid="{00000000-0005-0000-0000-0000137C0000}"/>
    <cellStyle name="Separador de milhares 11 2 3 5 2" xfId="31614" xr:uid="{00000000-0005-0000-0000-0000147C0000}"/>
    <cellStyle name="Separador de milhares 11 2 3 5 2 2" xfId="31615" xr:uid="{00000000-0005-0000-0000-0000157C0000}"/>
    <cellStyle name="Separador de milhares 11 2 3 5 2 3" xfId="31616" xr:uid="{00000000-0005-0000-0000-0000167C0000}"/>
    <cellStyle name="Separador de milhares 11 2 3 5 3" xfId="31617" xr:uid="{00000000-0005-0000-0000-0000177C0000}"/>
    <cellStyle name="Separador de milhares 11 2 3 5 4" xfId="31618" xr:uid="{00000000-0005-0000-0000-0000187C0000}"/>
    <cellStyle name="Separador de milhares 11 2 3 6" xfId="31619" xr:uid="{00000000-0005-0000-0000-0000197C0000}"/>
    <cellStyle name="Separador de milhares 11 2 3 6 2" xfId="31620" xr:uid="{00000000-0005-0000-0000-00001A7C0000}"/>
    <cellStyle name="Separador de milhares 11 2 3 6 2 2" xfId="31621" xr:uid="{00000000-0005-0000-0000-00001B7C0000}"/>
    <cellStyle name="Separador de milhares 11 2 3 6 2 3" xfId="31622" xr:uid="{00000000-0005-0000-0000-00001C7C0000}"/>
    <cellStyle name="Separador de milhares 11 2 3 6 3" xfId="31623" xr:uid="{00000000-0005-0000-0000-00001D7C0000}"/>
    <cellStyle name="Separador de milhares 11 2 3 6 4" xfId="31624" xr:uid="{00000000-0005-0000-0000-00001E7C0000}"/>
    <cellStyle name="Separador de milhares 11 2 3 7" xfId="31625" xr:uid="{00000000-0005-0000-0000-00001F7C0000}"/>
    <cellStyle name="Separador de milhares 11 2 3 7 2" xfId="31626" xr:uid="{00000000-0005-0000-0000-0000207C0000}"/>
    <cellStyle name="Separador de milhares 11 2 3 7 3" xfId="31627" xr:uid="{00000000-0005-0000-0000-0000217C0000}"/>
    <cellStyle name="Separador de milhares 11 2 3 8" xfId="31628" xr:uid="{00000000-0005-0000-0000-0000227C0000}"/>
    <cellStyle name="Separador de milhares 11 2 3 9" xfId="31629" xr:uid="{00000000-0005-0000-0000-0000237C0000}"/>
    <cellStyle name="Separador de milhares 11 2 4" xfId="31630" xr:uid="{00000000-0005-0000-0000-0000247C0000}"/>
    <cellStyle name="Separador de milhares 11 2 4 2" xfId="31631" xr:uid="{00000000-0005-0000-0000-0000257C0000}"/>
    <cellStyle name="Separador de milhares 11 2 4 2 2" xfId="31632" xr:uid="{00000000-0005-0000-0000-0000267C0000}"/>
    <cellStyle name="Separador de milhares 11 2 4 2 2 2" xfId="31633" xr:uid="{00000000-0005-0000-0000-0000277C0000}"/>
    <cellStyle name="Separador de milhares 11 2 4 2 2 3" xfId="31634" xr:uid="{00000000-0005-0000-0000-0000287C0000}"/>
    <cellStyle name="Separador de milhares 11 2 4 2 3" xfId="31635" xr:uid="{00000000-0005-0000-0000-0000297C0000}"/>
    <cellStyle name="Separador de milhares 11 2 4 2 4" xfId="31636" xr:uid="{00000000-0005-0000-0000-00002A7C0000}"/>
    <cellStyle name="Separador de milhares 11 2 4 3" xfId="31637" xr:uid="{00000000-0005-0000-0000-00002B7C0000}"/>
    <cellStyle name="Separador de milhares 11 2 4 3 2" xfId="31638" xr:uid="{00000000-0005-0000-0000-00002C7C0000}"/>
    <cellStyle name="Separador de milhares 11 2 4 3 2 2" xfId="31639" xr:uid="{00000000-0005-0000-0000-00002D7C0000}"/>
    <cellStyle name="Separador de milhares 11 2 4 3 2 3" xfId="31640" xr:uid="{00000000-0005-0000-0000-00002E7C0000}"/>
    <cellStyle name="Separador de milhares 11 2 4 3 3" xfId="31641" xr:uid="{00000000-0005-0000-0000-00002F7C0000}"/>
    <cellStyle name="Separador de milhares 11 2 4 3 4" xfId="31642" xr:uid="{00000000-0005-0000-0000-0000307C0000}"/>
    <cellStyle name="Separador de milhares 11 2 4 4" xfId="31643" xr:uid="{00000000-0005-0000-0000-0000317C0000}"/>
    <cellStyle name="Separador de milhares 11 2 4 4 2" xfId="31644" xr:uid="{00000000-0005-0000-0000-0000327C0000}"/>
    <cellStyle name="Separador de milhares 11 2 4 4 2 2" xfId="31645" xr:uid="{00000000-0005-0000-0000-0000337C0000}"/>
    <cellStyle name="Separador de milhares 11 2 4 4 2 3" xfId="31646" xr:uid="{00000000-0005-0000-0000-0000347C0000}"/>
    <cellStyle name="Separador de milhares 11 2 4 4 3" xfId="31647" xr:uid="{00000000-0005-0000-0000-0000357C0000}"/>
    <cellStyle name="Separador de milhares 11 2 4 4 4" xfId="31648" xr:uid="{00000000-0005-0000-0000-0000367C0000}"/>
    <cellStyle name="Separador de milhares 11 2 4 5" xfId="31649" xr:uid="{00000000-0005-0000-0000-0000377C0000}"/>
    <cellStyle name="Separador de milhares 11 2 4 5 2" xfId="31650" xr:uid="{00000000-0005-0000-0000-0000387C0000}"/>
    <cellStyle name="Separador de milhares 11 2 4 5 3" xfId="31651" xr:uid="{00000000-0005-0000-0000-0000397C0000}"/>
    <cellStyle name="Separador de milhares 11 2 4 6" xfId="31652" xr:uid="{00000000-0005-0000-0000-00003A7C0000}"/>
    <cellStyle name="Separador de milhares 11 2 4 7" xfId="31653" xr:uid="{00000000-0005-0000-0000-00003B7C0000}"/>
    <cellStyle name="Separador de milhares 11 2 4 8" xfId="31654" xr:uid="{00000000-0005-0000-0000-00003C7C0000}"/>
    <cellStyle name="Separador de milhares 11 2 5" xfId="31655" xr:uid="{00000000-0005-0000-0000-00003D7C0000}"/>
    <cellStyle name="Separador de milhares 11 2 5 2" xfId="31656" xr:uid="{00000000-0005-0000-0000-00003E7C0000}"/>
    <cellStyle name="Separador de milhares 11 2 5 2 2" xfId="31657" xr:uid="{00000000-0005-0000-0000-00003F7C0000}"/>
    <cellStyle name="Separador de milhares 11 2 5 2 3" xfId="31658" xr:uid="{00000000-0005-0000-0000-0000407C0000}"/>
    <cellStyle name="Separador de milhares 11 2 5 3" xfId="31659" xr:uid="{00000000-0005-0000-0000-0000417C0000}"/>
    <cellStyle name="Separador de milhares 11 2 5 4" xfId="31660" xr:uid="{00000000-0005-0000-0000-0000427C0000}"/>
    <cellStyle name="Separador de milhares 11 2 6" xfId="31661" xr:uid="{00000000-0005-0000-0000-0000437C0000}"/>
    <cellStyle name="Separador de milhares 11 2 6 2" xfId="31662" xr:uid="{00000000-0005-0000-0000-0000447C0000}"/>
    <cellStyle name="Separador de milhares 11 2 6 2 2" xfId="31663" xr:uid="{00000000-0005-0000-0000-0000457C0000}"/>
    <cellStyle name="Separador de milhares 11 2 6 2 3" xfId="31664" xr:uid="{00000000-0005-0000-0000-0000467C0000}"/>
    <cellStyle name="Separador de milhares 11 2 6 3" xfId="31665" xr:uid="{00000000-0005-0000-0000-0000477C0000}"/>
    <cellStyle name="Separador de milhares 11 2 6 4" xfId="31666" xr:uid="{00000000-0005-0000-0000-0000487C0000}"/>
    <cellStyle name="Separador de milhares 11 2 7" xfId="31667" xr:uid="{00000000-0005-0000-0000-0000497C0000}"/>
    <cellStyle name="Separador de milhares 11 2 7 2" xfId="31668" xr:uid="{00000000-0005-0000-0000-00004A7C0000}"/>
    <cellStyle name="Separador de milhares 11 2 7 2 2" xfId="31669" xr:uid="{00000000-0005-0000-0000-00004B7C0000}"/>
    <cellStyle name="Separador de milhares 11 2 7 2 3" xfId="31670" xr:uid="{00000000-0005-0000-0000-00004C7C0000}"/>
    <cellStyle name="Separador de milhares 11 2 7 3" xfId="31671" xr:uid="{00000000-0005-0000-0000-00004D7C0000}"/>
    <cellStyle name="Separador de milhares 11 2 7 4" xfId="31672" xr:uid="{00000000-0005-0000-0000-00004E7C0000}"/>
    <cellStyle name="Separador de milhares 11 2 8" xfId="31673" xr:uid="{00000000-0005-0000-0000-00004F7C0000}"/>
    <cellStyle name="Separador de milhares 11 2 8 2" xfId="31674" xr:uid="{00000000-0005-0000-0000-0000507C0000}"/>
    <cellStyle name="Separador de milhares 11 2 8 3" xfId="31675" xr:uid="{00000000-0005-0000-0000-0000517C0000}"/>
    <cellStyle name="Separador de milhares 11 2 9" xfId="31676" xr:uid="{00000000-0005-0000-0000-0000527C0000}"/>
    <cellStyle name="Separador de milhares 11 20" xfId="31677" xr:uid="{00000000-0005-0000-0000-0000537C0000}"/>
    <cellStyle name="Separador de milhares 11 21" xfId="31678" xr:uid="{00000000-0005-0000-0000-0000547C0000}"/>
    <cellStyle name="Separador de milhares 11 3" xfId="31679" xr:uid="{00000000-0005-0000-0000-0000557C0000}"/>
    <cellStyle name="Separador de milhares 11 3 10" xfId="31680" xr:uid="{00000000-0005-0000-0000-0000567C0000}"/>
    <cellStyle name="Separador de milhares 11 3 11" xfId="31681" xr:uid="{00000000-0005-0000-0000-0000577C0000}"/>
    <cellStyle name="Separador de milhares 11 3 2" xfId="31682" xr:uid="{00000000-0005-0000-0000-0000587C0000}"/>
    <cellStyle name="Separador de milhares 11 3 2 2" xfId="31683" xr:uid="{00000000-0005-0000-0000-0000597C0000}"/>
    <cellStyle name="Separador de milhares 11 3 2 2 2" xfId="31684" xr:uid="{00000000-0005-0000-0000-00005A7C0000}"/>
    <cellStyle name="Separador de milhares 11 3 2 2 2 2" xfId="31685" xr:uid="{00000000-0005-0000-0000-00005B7C0000}"/>
    <cellStyle name="Separador de milhares 11 3 2 2 2 2 2" xfId="31686" xr:uid="{00000000-0005-0000-0000-00005C7C0000}"/>
    <cellStyle name="Separador de milhares 11 3 2 2 2 2 3" xfId="31687" xr:uid="{00000000-0005-0000-0000-00005D7C0000}"/>
    <cellStyle name="Separador de milhares 11 3 2 2 2 3" xfId="31688" xr:uid="{00000000-0005-0000-0000-00005E7C0000}"/>
    <cellStyle name="Separador de milhares 11 3 2 2 2 4" xfId="31689" xr:uid="{00000000-0005-0000-0000-00005F7C0000}"/>
    <cellStyle name="Separador de milhares 11 3 2 2 3" xfId="31690" xr:uid="{00000000-0005-0000-0000-0000607C0000}"/>
    <cellStyle name="Separador de milhares 11 3 2 2 3 2" xfId="31691" xr:uid="{00000000-0005-0000-0000-0000617C0000}"/>
    <cellStyle name="Separador de milhares 11 3 2 2 3 2 2" xfId="31692" xr:uid="{00000000-0005-0000-0000-0000627C0000}"/>
    <cellStyle name="Separador de milhares 11 3 2 2 3 2 3" xfId="31693" xr:uid="{00000000-0005-0000-0000-0000637C0000}"/>
    <cellStyle name="Separador de milhares 11 3 2 2 3 3" xfId="31694" xr:uid="{00000000-0005-0000-0000-0000647C0000}"/>
    <cellStyle name="Separador de milhares 11 3 2 2 3 4" xfId="31695" xr:uid="{00000000-0005-0000-0000-0000657C0000}"/>
    <cellStyle name="Separador de milhares 11 3 2 2 4" xfId="31696" xr:uid="{00000000-0005-0000-0000-0000667C0000}"/>
    <cellStyle name="Separador de milhares 11 3 2 2 4 2" xfId="31697" xr:uid="{00000000-0005-0000-0000-0000677C0000}"/>
    <cellStyle name="Separador de milhares 11 3 2 2 4 2 2" xfId="31698" xr:uid="{00000000-0005-0000-0000-0000687C0000}"/>
    <cellStyle name="Separador de milhares 11 3 2 2 4 2 3" xfId="31699" xr:uid="{00000000-0005-0000-0000-0000697C0000}"/>
    <cellStyle name="Separador de milhares 11 3 2 2 4 3" xfId="31700" xr:uid="{00000000-0005-0000-0000-00006A7C0000}"/>
    <cellStyle name="Separador de milhares 11 3 2 2 4 4" xfId="31701" xr:uid="{00000000-0005-0000-0000-00006B7C0000}"/>
    <cellStyle name="Separador de milhares 11 3 2 2 5" xfId="31702" xr:uid="{00000000-0005-0000-0000-00006C7C0000}"/>
    <cellStyle name="Separador de milhares 11 3 2 2 5 2" xfId="31703" xr:uid="{00000000-0005-0000-0000-00006D7C0000}"/>
    <cellStyle name="Separador de milhares 11 3 2 2 5 3" xfId="31704" xr:uid="{00000000-0005-0000-0000-00006E7C0000}"/>
    <cellStyle name="Separador de milhares 11 3 2 2 6" xfId="31705" xr:uid="{00000000-0005-0000-0000-00006F7C0000}"/>
    <cellStyle name="Separador de milhares 11 3 2 2 7" xfId="31706" xr:uid="{00000000-0005-0000-0000-0000707C0000}"/>
    <cellStyle name="Separador de milhares 11 3 2 3" xfId="31707" xr:uid="{00000000-0005-0000-0000-0000717C0000}"/>
    <cellStyle name="Separador de milhares 11 3 2 3 2" xfId="31708" xr:uid="{00000000-0005-0000-0000-0000727C0000}"/>
    <cellStyle name="Separador de milhares 11 3 2 3 2 2" xfId="31709" xr:uid="{00000000-0005-0000-0000-0000737C0000}"/>
    <cellStyle name="Separador de milhares 11 3 2 3 2 3" xfId="31710" xr:uid="{00000000-0005-0000-0000-0000747C0000}"/>
    <cellStyle name="Separador de milhares 11 3 2 3 3" xfId="31711" xr:uid="{00000000-0005-0000-0000-0000757C0000}"/>
    <cellStyle name="Separador de milhares 11 3 2 3 4" xfId="31712" xr:uid="{00000000-0005-0000-0000-0000767C0000}"/>
    <cellStyle name="Separador de milhares 11 3 2 4" xfId="31713" xr:uid="{00000000-0005-0000-0000-0000777C0000}"/>
    <cellStyle name="Separador de milhares 11 3 2 4 2" xfId="31714" xr:uid="{00000000-0005-0000-0000-0000787C0000}"/>
    <cellStyle name="Separador de milhares 11 3 2 4 2 2" xfId="31715" xr:uid="{00000000-0005-0000-0000-0000797C0000}"/>
    <cellStyle name="Separador de milhares 11 3 2 4 2 3" xfId="31716" xr:uid="{00000000-0005-0000-0000-00007A7C0000}"/>
    <cellStyle name="Separador de milhares 11 3 2 4 3" xfId="31717" xr:uid="{00000000-0005-0000-0000-00007B7C0000}"/>
    <cellStyle name="Separador de milhares 11 3 2 4 4" xfId="31718" xr:uid="{00000000-0005-0000-0000-00007C7C0000}"/>
    <cellStyle name="Separador de milhares 11 3 2 5" xfId="31719" xr:uid="{00000000-0005-0000-0000-00007D7C0000}"/>
    <cellStyle name="Separador de milhares 11 3 2 5 2" xfId="31720" xr:uid="{00000000-0005-0000-0000-00007E7C0000}"/>
    <cellStyle name="Separador de milhares 11 3 2 5 2 2" xfId="31721" xr:uid="{00000000-0005-0000-0000-00007F7C0000}"/>
    <cellStyle name="Separador de milhares 11 3 2 5 2 3" xfId="31722" xr:uid="{00000000-0005-0000-0000-0000807C0000}"/>
    <cellStyle name="Separador de milhares 11 3 2 5 3" xfId="31723" xr:uid="{00000000-0005-0000-0000-0000817C0000}"/>
    <cellStyle name="Separador de milhares 11 3 2 5 4" xfId="31724" xr:uid="{00000000-0005-0000-0000-0000827C0000}"/>
    <cellStyle name="Separador de milhares 11 3 2 6" xfId="31725" xr:uid="{00000000-0005-0000-0000-0000837C0000}"/>
    <cellStyle name="Separador de milhares 11 3 2 6 2" xfId="31726" xr:uid="{00000000-0005-0000-0000-0000847C0000}"/>
    <cellStyle name="Separador de milhares 11 3 2 6 3" xfId="31727" xr:uid="{00000000-0005-0000-0000-0000857C0000}"/>
    <cellStyle name="Separador de milhares 11 3 2 7" xfId="31728" xr:uid="{00000000-0005-0000-0000-0000867C0000}"/>
    <cellStyle name="Separador de milhares 11 3 2 8" xfId="31729" xr:uid="{00000000-0005-0000-0000-0000877C0000}"/>
    <cellStyle name="Separador de milhares 11 3 2 9" xfId="31730" xr:uid="{00000000-0005-0000-0000-0000887C0000}"/>
    <cellStyle name="Separador de milhares 11 3 3" xfId="31731" xr:uid="{00000000-0005-0000-0000-0000897C0000}"/>
    <cellStyle name="Separador de milhares 11 3 3 2" xfId="31732" xr:uid="{00000000-0005-0000-0000-00008A7C0000}"/>
    <cellStyle name="Separador de milhares 11 3 3 2 2" xfId="31733" xr:uid="{00000000-0005-0000-0000-00008B7C0000}"/>
    <cellStyle name="Separador de milhares 11 3 3 2 2 2" xfId="31734" xr:uid="{00000000-0005-0000-0000-00008C7C0000}"/>
    <cellStyle name="Separador de milhares 11 3 3 2 2 3" xfId="31735" xr:uid="{00000000-0005-0000-0000-00008D7C0000}"/>
    <cellStyle name="Separador de milhares 11 3 3 2 3" xfId="31736" xr:uid="{00000000-0005-0000-0000-00008E7C0000}"/>
    <cellStyle name="Separador de milhares 11 3 3 2 4" xfId="31737" xr:uid="{00000000-0005-0000-0000-00008F7C0000}"/>
    <cellStyle name="Separador de milhares 11 3 3 3" xfId="31738" xr:uid="{00000000-0005-0000-0000-0000907C0000}"/>
    <cellStyle name="Separador de milhares 11 3 3 3 2" xfId="31739" xr:uid="{00000000-0005-0000-0000-0000917C0000}"/>
    <cellStyle name="Separador de milhares 11 3 3 3 2 2" xfId="31740" xr:uid="{00000000-0005-0000-0000-0000927C0000}"/>
    <cellStyle name="Separador de milhares 11 3 3 3 2 3" xfId="31741" xr:uid="{00000000-0005-0000-0000-0000937C0000}"/>
    <cellStyle name="Separador de milhares 11 3 3 3 3" xfId="31742" xr:uid="{00000000-0005-0000-0000-0000947C0000}"/>
    <cellStyle name="Separador de milhares 11 3 3 3 4" xfId="31743" xr:uid="{00000000-0005-0000-0000-0000957C0000}"/>
    <cellStyle name="Separador de milhares 11 3 3 4" xfId="31744" xr:uid="{00000000-0005-0000-0000-0000967C0000}"/>
    <cellStyle name="Separador de milhares 11 3 3 4 2" xfId="31745" xr:uid="{00000000-0005-0000-0000-0000977C0000}"/>
    <cellStyle name="Separador de milhares 11 3 3 4 2 2" xfId="31746" xr:uid="{00000000-0005-0000-0000-0000987C0000}"/>
    <cellStyle name="Separador de milhares 11 3 3 4 2 3" xfId="31747" xr:uid="{00000000-0005-0000-0000-0000997C0000}"/>
    <cellStyle name="Separador de milhares 11 3 3 4 3" xfId="31748" xr:uid="{00000000-0005-0000-0000-00009A7C0000}"/>
    <cellStyle name="Separador de milhares 11 3 3 4 4" xfId="31749" xr:uid="{00000000-0005-0000-0000-00009B7C0000}"/>
    <cellStyle name="Separador de milhares 11 3 3 5" xfId="31750" xr:uid="{00000000-0005-0000-0000-00009C7C0000}"/>
    <cellStyle name="Separador de milhares 11 3 3 5 2" xfId="31751" xr:uid="{00000000-0005-0000-0000-00009D7C0000}"/>
    <cellStyle name="Separador de milhares 11 3 3 5 3" xfId="31752" xr:uid="{00000000-0005-0000-0000-00009E7C0000}"/>
    <cellStyle name="Separador de milhares 11 3 3 6" xfId="31753" xr:uid="{00000000-0005-0000-0000-00009F7C0000}"/>
    <cellStyle name="Separador de milhares 11 3 3 7" xfId="31754" xr:uid="{00000000-0005-0000-0000-0000A07C0000}"/>
    <cellStyle name="Separador de milhares 11 3 4" xfId="31755" xr:uid="{00000000-0005-0000-0000-0000A17C0000}"/>
    <cellStyle name="Separador de milhares 11 3 5" xfId="31756" xr:uid="{00000000-0005-0000-0000-0000A27C0000}"/>
    <cellStyle name="Separador de milhares 11 3 5 2" xfId="31757" xr:uid="{00000000-0005-0000-0000-0000A37C0000}"/>
    <cellStyle name="Separador de milhares 11 3 5 2 2" xfId="31758" xr:uid="{00000000-0005-0000-0000-0000A47C0000}"/>
    <cellStyle name="Separador de milhares 11 3 5 2 3" xfId="31759" xr:uid="{00000000-0005-0000-0000-0000A57C0000}"/>
    <cellStyle name="Separador de milhares 11 3 5 3" xfId="31760" xr:uid="{00000000-0005-0000-0000-0000A67C0000}"/>
    <cellStyle name="Separador de milhares 11 3 5 4" xfId="31761" xr:uid="{00000000-0005-0000-0000-0000A77C0000}"/>
    <cellStyle name="Separador de milhares 11 3 6" xfId="31762" xr:uid="{00000000-0005-0000-0000-0000A87C0000}"/>
    <cellStyle name="Separador de milhares 11 3 6 2" xfId="31763" xr:uid="{00000000-0005-0000-0000-0000A97C0000}"/>
    <cellStyle name="Separador de milhares 11 3 6 2 2" xfId="31764" xr:uid="{00000000-0005-0000-0000-0000AA7C0000}"/>
    <cellStyle name="Separador de milhares 11 3 6 2 3" xfId="31765" xr:uid="{00000000-0005-0000-0000-0000AB7C0000}"/>
    <cellStyle name="Separador de milhares 11 3 6 3" xfId="31766" xr:uid="{00000000-0005-0000-0000-0000AC7C0000}"/>
    <cellStyle name="Separador de milhares 11 3 6 4" xfId="31767" xr:uid="{00000000-0005-0000-0000-0000AD7C0000}"/>
    <cellStyle name="Separador de milhares 11 3 7" xfId="31768" xr:uid="{00000000-0005-0000-0000-0000AE7C0000}"/>
    <cellStyle name="Separador de milhares 11 3 7 2" xfId="31769" xr:uid="{00000000-0005-0000-0000-0000AF7C0000}"/>
    <cellStyle name="Separador de milhares 11 3 7 2 2" xfId="31770" xr:uid="{00000000-0005-0000-0000-0000B07C0000}"/>
    <cellStyle name="Separador de milhares 11 3 7 2 3" xfId="31771" xr:uid="{00000000-0005-0000-0000-0000B17C0000}"/>
    <cellStyle name="Separador de milhares 11 3 7 3" xfId="31772" xr:uid="{00000000-0005-0000-0000-0000B27C0000}"/>
    <cellStyle name="Separador de milhares 11 3 7 4" xfId="31773" xr:uid="{00000000-0005-0000-0000-0000B37C0000}"/>
    <cellStyle name="Separador de milhares 11 3 8" xfId="31774" xr:uid="{00000000-0005-0000-0000-0000B47C0000}"/>
    <cellStyle name="Separador de milhares 11 3 8 2" xfId="31775" xr:uid="{00000000-0005-0000-0000-0000B57C0000}"/>
    <cellStyle name="Separador de milhares 11 3 8 3" xfId="31776" xr:uid="{00000000-0005-0000-0000-0000B67C0000}"/>
    <cellStyle name="Separador de milhares 11 3 9" xfId="31777" xr:uid="{00000000-0005-0000-0000-0000B77C0000}"/>
    <cellStyle name="Separador de milhares 11 4" xfId="31778" xr:uid="{00000000-0005-0000-0000-0000B87C0000}"/>
    <cellStyle name="Separador de milhares 11 4 10" xfId="31779" xr:uid="{00000000-0005-0000-0000-0000B97C0000}"/>
    <cellStyle name="Separador de milhares 11 4 2" xfId="31780" xr:uid="{00000000-0005-0000-0000-0000BA7C0000}"/>
    <cellStyle name="Separador de milhares 11 4 2 2" xfId="31781" xr:uid="{00000000-0005-0000-0000-0000BB7C0000}"/>
    <cellStyle name="Separador de milhares 11 4 2 2 2" xfId="31782" xr:uid="{00000000-0005-0000-0000-0000BC7C0000}"/>
    <cellStyle name="Separador de milhares 11 4 2 2 2 2" xfId="31783" xr:uid="{00000000-0005-0000-0000-0000BD7C0000}"/>
    <cellStyle name="Separador de milhares 11 4 2 2 2 3" xfId="31784" xr:uid="{00000000-0005-0000-0000-0000BE7C0000}"/>
    <cellStyle name="Separador de milhares 11 4 2 2 3" xfId="31785" xr:uid="{00000000-0005-0000-0000-0000BF7C0000}"/>
    <cellStyle name="Separador de milhares 11 4 2 2 4" xfId="31786" xr:uid="{00000000-0005-0000-0000-0000C07C0000}"/>
    <cellStyle name="Separador de milhares 11 4 2 3" xfId="31787" xr:uid="{00000000-0005-0000-0000-0000C17C0000}"/>
    <cellStyle name="Separador de milhares 11 4 2 3 2" xfId="31788" xr:uid="{00000000-0005-0000-0000-0000C27C0000}"/>
    <cellStyle name="Separador de milhares 11 4 2 3 2 2" xfId="31789" xr:uid="{00000000-0005-0000-0000-0000C37C0000}"/>
    <cellStyle name="Separador de milhares 11 4 2 3 2 3" xfId="31790" xr:uid="{00000000-0005-0000-0000-0000C47C0000}"/>
    <cellStyle name="Separador de milhares 11 4 2 3 3" xfId="31791" xr:uid="{00000000-0005-0000-0000-0000C57C0000}"/>
    <cellStyle name="Separador de milhares 11 4 2 3 4" xfId="31792" xr:uid="{00000000-0005-0000-0000-0000C67C0000}"/>
    <cellStyle name="Separador de milhares 11 4 2 4" xfId="31793" xr:uid="{00000000-0005-0000-0000-0000C77C0000}"/>
    <cellStyle name="Separador de milhares 11 4 2 4 2" xfId="31794" xr:uid="{00000000-0005-0000-0000-0000C87C0000}"/>
    <cellStyle name="Separador de milhares 11 4 2 4 2 2" xfId="31795" xr:uid="{00000000-0005-0000-0000-0000C97C0000}"/>
    <cellStyle name="Separador de milhares 11 4 2 4 2 3" xfId="31796" xr:uid="{00000000-0005-0000-0000-0000CA7C0000}"/>
    <cellStyle name="Separador de milhares 11 4 2 4 3" xfId="31797" xr:uid="{00000000-0005-0000-0000-0000CB7C0000}"/>
    <cellStyle name="Separador de milhares 11 4 2 4 4" xfId="31798" xr:uid="{00000000-0005-0000-0000-0000CC7C0000}"/>
    <cellStyle name="Separador de milhares 11 4 2 5" xfId="31799" xr:uid="{00000000-0005-0000-0000-0000CD7C0000}"/>
    <cellStyle name="Separador de milhares 11 4 2 5 2" xfId="31800" xr:uid="{00000000-0005-0000-0000-0000CE7C0000}"/>
    <cellStyle name="Separador de milhares 11 4 2 5 3" xfId="31801" xr:uid="{00000000-0005-0000-0000-0000CF7C0000}"/>
    <cellStyle name="Separador de milhares 11 4 2 6" xfId="31802" xr:uid="{00000000-0005-0000-0000-0000D07C0000}"/>
    <cellStyle name="Separador de milhares 11 4 2 7" xfId="31803" xr:uid="{00000000-0005-0000-0000-0000D17C0000}"/>
    <cellStyle name="Separador de milhares 11 4 3" xfId="31804" xr:uid="{00000000-0005-0000-0000-0000D27C0000}"/>
    <cellStyle name="Separador de milhares 11 4 4" xfId="31805" xr:uid="{00000000-0005-0000-0000-0000D37C0000}"/>
    <cellStyle name="Separador de milhares 11 4 4 2" xfId="31806" xr:uid="{00000000-0005-0000-0000-0000D47C0000}"/>
    <cellStyle name="Separador de milhares 11 4 4 2 2" xfId="31807" xr:uid="{00000000-0005-0000-0000-0000D57C0000}"/>
    <cellStyle name="Separador de milhares 11 4 4 2 3" xfId="31808" xr:uid="{00000000-0005-0000-0000-0000D67C0000}"/>
    <cellStyle name="Separador de milhares 11 4 4 3" xfId="31809" xr:uid="{00000000-0005-0000-0000-0000D77C0000}"/>
    <cellStyle name="Separador de milhares 11 4 4 4" xfId="31810" xr:uid="{00000000-0005-0000-0000-0000D87C0000}"/>
    <cellStyle name="Separador de milhares 11 4 5" xfId="31811" xr:uid="{00000000-0005-0000-0000-0000D97C0000}"/>
    <cellStyle name="Separador de milhares 11 4 5 2" xfId="31812" xr:uid="{00000000-0005-0000-0000-0000DA7C0000}"/>
    <cellStyle name="Separador de milhares 11 4 5 2 2" xfId="31813" xr:uid="{00000000-0005-0000-0000-0000DB7C0000}"/>
    <cellStyle name="Separador de milhares 11 4 5 2 3" xfId="31814" xr:uid="{00000000-0005-0000-0000-0000DC7C0000}"/>
    <cellStyle name="Separador de milhares 11 4 5 3" xfId="31815" xr:uid="{00000000-0005-0000-0000-0000DD7C0000}"/>
    <cellStyle name="Separador de milhares 11 4 5 4" xfId="31816" xr:uid="{00000000-0005-0000-0000-0000DE7C0000}"/>
    <cellStyle name="Separador de milhares 11 4 6" xfId="31817" xr:uid="{00000000-0005-0000-0000-0000DF7C0000}"/>
    <cellStyle name="Separador de milhares 11 4 6 2" xfId="31818" xr:uid="{00000000-0005-0000-0000-0000E07C0000}"/>
    <cellStyle name="Separador de milhares 11 4 6 2 2" xfId="31819" xr:uid="{00000000-0005-0000-0000-0000E17C0000}"/>
    <cellStyle name="Separador de milhares 11 4 6 2 3" xfId="31820" xr:uid="{00000000-0005-0000-0000-0000E27C0000}"/>
    <cellStyle name="Separador de milhares 11 4 6 3" xfId="31821" xr:uid="{00000000-0005-0000-0000-0000E37C0000}"/>
    <cellStyle name="Separador de milhares 11 4 6 4" xfId="31822" xr:uid="{00000000-0005-0000-0000-0000E47C0000}"/>
    <cellStyle name="Separador de milhares 11 4 7" xfId="31823" xr:uid="{00000000-0005-0000-0000-0000E57C0000}"/>
    <cellStyle name="Separador de milhares 11 4 7 2" xfId="31824" xr:uid="{00000000-0005-0000-0000-0000E67C0000}"/>
    <cellStyle name="Separador de milhares 11 4 7 3" xfId="31825" xr:uid="{00000000-0005-0000-0000-0000E77C0000}"/>
    <cellStyle name="Separador de milhares 11 4 8" xfId="31826" xr:uid="{00000000-0005-0000-0000-0000E87C0000}"/>
    <cellStyle name="Separador de milhares 11 4 9" xfId="31827" xr:uid="{00000000-0005-0000-0000-0000E97C0000}"/>
    <cellStyle name="Separador de milhares 11 5" xfId="31828" xr:uid="{00000000-0005-0000-0000-0000EA7C0000}"/>
    <cellStyle name="Separador de milhares 11 5 2" xfId="31829" xr:uid="{00000000-0005-0000-0000-0000EB7C0000}"/>
    <cellStyle name="Separador de milhares 11 5 3" xfId="31830" xr:uid="{00000000-0005-0000-0000-0000EC7C0000}"/>
    <cellStyle name="Separador de milhares 11 5 3 2" xfId="31831" xr:uid="{00000000-0005-0000-0000-0000ED7C0000}"/>
    <cellStyle name="Separador de milhares 11 5 3 2 2" xfId="31832" xr:uid="{00000000-0005-0000-0000-0000EE7C0000}"/>
    <cellStyle name="Separador de milhares 11 5 3 2 2 2" xfId="31833" xr:uid="{00000000-0005-0000-0000-0000EF7C0000}"/>
    <cellStyle name="Separador de milhares 11 5 3 2 2 3" xfId="31834" xr:uid="{00000000-0005-0000-0000-0000F07C0000}"/>
    <cellStyle name="Separador de milhares 11 5 3 2 3" xfId="31835" xr:uid="{00000000-0005-0000-0000-0000F17C0000}"/>
    <cellStyle name="Separador de milhares 11 5 3 2 4" xfId="31836" xr:uid="{00000000-0005-0000-0000-0000F27C0000}"/>
    <cellStyle name="Separador de milhares 11 5 3 3" xfId="31837" xr:uid="{00000000-0005-0000-0000-0000F37C0000}"/>
    <cellStyle name="Separador de milhares 11 5 3 3 2" xfId="31838" xr:uid="{00000000-0005-0000-0000-0000F47C0000}"/>
    <cellStyle name="Separador de milhares 11 5 3 3 2 2" xfId="31839" xr:uid="{00000000-0005-0000-0000-0000F57C0000}"/>
    <cellStyle name="Separador de milhares 11 5 3 3 2 3" xfId="31840" xr:uid="{00000000-0005-0000-0000-0000F67C0000}"/>
    <cellStyle name="Separador de milhares 11 5 3 3 3" xfId="31841" xr:uid="{00000000-0005-0000-0000-0000F77C0000}"/>
    <cellStyle name="Separador de milhares 11 5 3 3 4" xfId="31842" xr:uid="{00000000-0005-0000-0000-0000F87C0000}"/>
    <cellStyle name="Separador de milhares 11 5 3 4" xfId="31843" xr:uid="{00000000-0005-0000-0000-0000F97C0000}"/>
    <cellStyle name="Separador de milhares 11 5 3 4 2" xfId="31844" xr:uid="{00000000-0005-0000-0000-0000FA7C0000}"/>
    <cellStyle name="Separador de milhares 11 5 3 4 2 2" xfId="31845" xr:uid="{00000000-0005-0000-0000-0000FB7C0000}"/>
    <cellStyle name="Separador de milhares 11 5 3 4 2 3" xfId="31846" xr:uid="{00000000-0005-0000-0000-0000FC7C0000}"/>
    <cellStyle name="Separador de milhares 11 5 3 4 3" xfId="31847" xr:uid="{00000000-0005-0000-0000-0000FD7C0000}"/>
    <cellStyle name="Separador de milhares 11 5 3 4 4" xfId="31848" xr:uid="{00000000-0005-0000-0000-0000FE7C0000}"/>
    <cellStyle name="Separador de milhares 11 5 3 5" xfId="31849" xr:uid="{00000000-0005-0000-0000-0000FF7C0000}"/>
    <cellStyle name="Separador de milhares 11 5 3 5 2" xfId="31850" xr:uid="{00000000-0005-0000-0000-0000007D0000}"/>
    <cellStyle name="Separador de milhares 11 5 3 5 3" xfId="31851" xr:uid="{00000000-0005-0000-0000-0000017D0000}"/>
    <cellStyle name="Separador de milhares 11 5 3 6" xfId="31852" xr:uid="{00000000-0005-0000-0000-0000027D0000}"/>
    <cellStyle name="Separador de milhares 11 5 3 7" xfId="31853" xr:uid="{00000000-0005-0000-0000-0000037D0000}"/>
    <cellStyle name="Separador de milhares 11 6" xfId="31854" xr:uid="{00000000-0005-0000-0000-0000047D0000}"/>
    <cellStyle name="Separador de milhares 11 6 2" xfId="31855" xr:uid="{00000000-0005-0000-0000-0000057D0000}"/>
    <cellStyle name="Separador de milhares 11 6 2 2" xfId="31856" xr:uid="{00000000-0005-0000-0000-0000067D0000}"/>
    <cellStyle name="Separador de milhares 11 6 2 2 2" xfId="31857" xr:uid="{00000000-0005-0000-0000-0000077D0000}"/>
    <cellStyle name="Separador de milhares 11 6 2 2 2 2" xfId="31858" xr:uid="{00000000-0005-0000-0000-0000087D0000}"/>
    <cellStyle name="Separador de milhares 11 6 2 2 2 3" xfId="31859" xr:uid="{00000000-0005-0000-0000-0000097D0000}"/>
    <cellStyle name="Separador de milhares 11 6 2 2 3" xfId="31860" xr:uid="{00000000-0005-0000-0000-00000A7D0000}"/>
    <cellStyle name="Separador de milhares 11 6 2 2 4" xfId="31861" xr:uid="{00000000-0005-0000-0000-00000B7D0000}"/>
    <cellStyle name="Separador de milhares 11 6 2 3" xfId="31862" xr:uid="{00000000-0005-0000-0000-00000C7D0000}"/>
    <cellStyle name="Separador de milhares 11 6 2 3 2" xfId="31863" xr:uid="{00000000-0005-0000-0000-00000D7D0000}"/>
    <cellStyle name="Separador de milhares 11 6 2 3 2 2" xfId="31864" xr:uid="{00000000-0005-0000-0000-00000E7D0000}"/>
    <cellStyle name="Separador de milhares 11 6 2 3 2 3" xfId="31865" xr:uid="{00000000-0005-0000-0000-00000F7D0000}"/>
    <cellStyle name="Separador de milhares 11 6 2 3 3" xfId="31866" xr:uid="{00000000-0005-0000-0000-0000107D0000}"/>
    <cellStyle name="Separador de milhares 11 6 2 3 4" xfId="31867" xr:uid="{00000000-0005-0000-0000-0000117D0000}"/>
    <cellStyle name="Separador de milhares 11 6 2 4" xfId="31868" xr:uid="{00000000-0005-0000-0000-0000127D0000}"/>
    <cellStyle name="Separador de milhares 11 6 2 4 2" xfId="31869" xr:uid="{00000000-0005-0000-0000-0000137D0000}"/>
    <cellStyle name="Separador de milhares 11 6 2 4 2 2" xfId="31870" xr:uid="{00000000-0005-0000-0000-0000147D0000}"/>
    <cellStyle name="Separador de milhares 11 6 2 4 2 3" xfId="31871" xr:uid="{00000000-0005-0000-0000-0000157D0000}"/>
    <cellStyle name="Separador de milhares 11 6 2 4 3" xfId="31872" xr:uid="{00000000-0005-0000-0000-0000167D0000}"/>
    <cellStyle name="Separador de milhares 11 6 2 4 4" xfId="31873" xr:uid="{00000000-0005-0000-0000-0000177D0000}"/>
    <cellStyle name="Separador de milhares 11 6 2 5" xfId="31874" xr:uid="{00000000-0005-0000-0000-0000187D0000}"/>
    <cellStyle name="Separador de milhares 11 6 2 5 2" xfId="31875" xr:uid="{00000000-0005-0000-0000-0000197D0000}"/>
    <cellStyle name="Separador de milhares 11 6 2 5 3" xfId="31876" xr:uid="{00000000-0005-0000-0000-00001A7D0000}"/>
    <cellStyle name="Separador de milhares 11 6 2 6" xfId="31877" xr:uid="{00000000-0005-0000-0000-00001B7D0000}"/>
    <cellStyle name="Separador de milhares 11 6 2 7" xfId="31878" xr:uid="{00000000-0005-0000-0000-00001C7D0000}"/>
    <cellStyle name="Separador de milhares 11 6 3" xfId="31879" xr:uid="{00000000-0005-0000-0000-00001D7D0000}"/>
    <cellStyle name="Separador de milhares 11 6 3 2" xfId="31880" xr:uid="{00000000-0005-0000-0000-00001E7D0000}"/>
    <cellStyle name="Separador de milhares 11 6 3 2 2" xfId="31881" xr:uid="{00000000-0005-0000-0000-00001F7D0000}"/>
    <cellStyle name="Separador de milhares 11 6 3 2 3" xfId="31882" xr:uid="{00000000-0005-0000-0000-0000207D0000}"/>
    <cellStyle name="Separador de milhares 11 6 3 3" xfId="31883" xr:uid="{00000000-0005-0000-0000-0000217D0000}"/>
    <cellStyle name="Separador de milhares 11 6 3 4" xfId="31884" xr:uid="{00000000-0005-0000-0000-0000227D0000}"/>
    <cellStyle name="Separador de milhares 11 6 4" xfId="31885" xr:uid="{00000000-0005-0000-0000-0000237D0000}"/>
    <cellStyle name="Separador de milhares 11 6 4 2" xfId="31886" xr:uid="{00000000-0005-0000-0000-0000247D0000}"/>
    <cellStyle name="Separador de milhares 11 6 4 2 2" xfId="31887" xr:uid="{00000000-0005-0000-0000-0000257D0000}"/>
    <cellStyle name="Separador de milhares 11 6 4 2 3" xfId="31888" xr:uid="{00000000-0005-0000-0000-0000267D0000}"/>
    <cellStyle name="Separador de milhares 11 6 4 3" xfId="31889" xr:uid="{00000000-0005-0000-0000-0000277D0000}"/>
    <cellStyle name="Separador de milhares 11 6 4 4" xfId="31890" xr:uid="{00000000-0005-0000-0000-0000287D0000}"/>
    <cellStyle name="Separador de milhares 11 6 5" xfId="31891" xr:uid="{00000000-0005-0000-0000-0000297D0000}"/>
    <cellStyle name="Separador de milhares 11 6 5 2" xfId="31892" xr:uid="{00000000-0005-0000-0000-00002A7D0000}"/>
    <cellStyle name="Separador de milhares 11 6 5 2 2" xfId="31893" xr:uid="{00000000-0005-0000-0000-00002B7D0000}"/>
    <cellStyle name="Separador de milhares 11 6 5 2 3" xfId="31894" xr:uid="{00000000-0005-0000-0000-00002C7D0000}"/>
    <cellStyle name="Separador de milhares 11 6 5 3" xfId="31895" xr:uid="{00000000-0005-0000-0000-00002D7D0000}"/>
    <cellStyle name="Separador de milhares 11 6 5 4" xfId="31896" xr:uid="{00000000-0005-0000-0000-00002E7D0000}"/>
    <cellStyle name="Separador de milhares 11 6 6" xfId="31897" xr:uid="{00000000-0005-0000-0000-00002F7D0000}"/>
    <cellStyle name="Separador de milhares 11 6 6 2" xfId="31898" xr:uid="{00000000-0005-0000-0000-0000307D0000}"/>
    <cellStyle name="Separador de milhares 11 6 6 3" xfId="31899" xr:uid="{00000000-0005-0000-0000-0000317D0000}"/>
    <cellStyle name="Separador de milhares 11 6 7" xfId="31900" xr:uid="{00000000-0005-0000-0000-0000327D0000}"/>
    <cellStyle name="Separador de milhares 11 6 8" xfId="31901" xr:uid="{00000000-0005-0000-0000-0000337D0000}"/>
    <cellStyle name="Separador de milhares 11 6 9" xfId="31902" xr:uid="{00000000-0005-0000-0000-0000347D0000}"/>
    <cellStyle name="Separador de milhares 11 7" xfId="31903" xr:uid="{00000000-0005-0000-0000-0000357D0000}"/>
    <cellStyle name="Separador de milhares 11 7 2" xfId="31904" xr:uid="{00000000-0005-0000-0000-0000367D0000}"/>
    <cellStyle name="Separador de milhares 11 7 2 2" xfId="31905" xr:uid="{00000000-0005-0000-0000-0000377D0000}"/>
    <cellStyle name="Separador de milhares 11 7 2 2 2" xfId="31906" xr:uid="{00000000-0005-0000-0000-0000387D0000}"/>
    <cellStyle name="Separador de milhares 11 7 2 2 2 2" xfId="31907" xr:uid="{00000000-0005-0000-0000-0000397D0000}"/>
    <cellStyle name="Separador de milhares 11 7 2 2 2 3" xfId="31908" xr:uid="{00000000-0005-0000-0000-00003A7D0000}"/>
    <cellStyle name="Separador de milhares 11 7 2 2 3" xfId="31909" xr:uid="{00000000-0005-0000-0000-00003B7D0000}"/>
    <cellStyle name="Separador de milhares 11 7 2 2 4" xfId="31910" xr:uid="{00000000-0005-0000-0000-00003C7D0000}"/>
    <cellStyle name="Separador de milhares 11 7 2 3" xfId="31911" xr:uid="{00000000-0005-0000-0000-00003D7D0000}"/>
    <cellStyle name="Separador de milhares 11 7 2 3 2" xfId="31912" xr:uid="{00000000-0005-0000-0000-00003E7D0000}"/>
    <cellStyle name="Separador de milhares 11 7 2 3 2 2" xfId="31913" xr:uid="{00000000-0005-0000-0000-00003F7D0000}"/>
    <cellStyle name="Separador de milhares 11 7 2 3 2 3" xfId="31914" xr:uid="{00000000-0005-0000-0000-0000407D0000}"/>
    <cellStyle name="Separador de milhares 11 7 2 3 3" xfId="31915" xr:uid="{00000000-0005-0000-0000-0000417D0000}"/>
    <cellStyle name="Separador de milhares 11 7 2 3 4" xfId="31916" xr:uid="{00000000-0005-0000-0000-0000427D0000}"/>
    <cellStyle name="Separador de milhares 11 7 2 4" xfId="31917" xr:uid="{00000000-0005-0000-0000-0000437D0000}"/>
    <cellStyle name="Separador de milhares 11 7 2 4 2" xfId="31918" xr:uid="{00000000-0005-0000-0000-0000447D0000}"/>
    <cellStyle name="Separador de milhares 11 7 2 4 2 2" xfId="31919" xr:uid="{00000000-0005-0000-0000-0000457D0000}"/>
    <cellStyle name="Separador de milhares 11 7 2 4 2 3" xfId="31920" xr:uid="{00000000-0005-0000-0000-0000467D0000}"/>
    <cellStyle name="Separador de milhares 11 7 2 4 3" xfId="31921" xr:uid="{00000000-0005-0000-0000-0000477D0000}"/>
    <cellStyle name="Separador de milhares 11 7 2 4 4" xfId="31922" xr:uid="{00000000-0005-0000-0000-0000487D0000}"/>
    <cellStyle name="Separador de milhares 11 7 2 5" xfId="31923" xr:uid="{00000000-0005-0000-0000-0000497D0000}"/>
    <cellStyle name="Separador de milhares 11 7 2 5 2" xfId="31924" xr:uid="{00000000-0005-0000-0000-00004A7D0000}"/>
    <cellStyle name="Separador de milhares 11 7 2 5 3" xfId="31925" xr:uid="{00000000-0005-0000-0000-00004B7D0000}"/>
    <cellStyle name="Separador de milhares 11 7 2 6" xfId="31926" xr:uid="{00000000-0005-0000-0000-00004C7D0000}"/>
    <cellStyle name="Separador de milhares 11 7 2 7" xfId="31927" xr:uid="{00000000-0005-0000-0000-00004D7D0000}"/>
    <cellStyle name="Separador de milhares 11 7 3" xfId="31928" xr:uid="{00000000-0005-0000-0000-00004E7D0000}"/>
    <cellStyle name="Separador de milhares 11 7 3 2" xfId="31929" xr:uid="{00000000-0005-0000-0000-00004F7D0000}"/>
    <cellStyle name="Separador de milhares 11 7 3 2 2" xfId="31930" xr:uid="{00000000-0005-0000-0000-0000507D0000}"/>
    <cellStyle name="Separador de milhares 11 7 3 2 3" xfId="31931" xr:uid="{00000000-0005-0000-0000-0000517D0000}"/>
    <cellStyle name="Separador de milhares 11 7 3 3" xfId="31932" xr:uid="{00000000-0005-0000-0000-0000527D0000}"/>
    <cellStyle name="Separador de milhares 11 7 3 4" xfId="31933" xr:uid="{00000000-0005-0000-0000-0000537D0000}"/>
    <cellStyle name="Separador de milhares 11 7 4" xfId="31934" xr:uid="{00000000-0005-0000-0000-0000547D0000}"/>
    <cellStyle name="Separador de milhares 11 7 4 2" xfId="31935" xr:uid="{00000000-0005-0000-0000-0000557D0000}"/>
    <cellStyle name="Separador de milhares 11 7 4 2 2" xfId="31936" xr:uid="{00000000-0005-0000-0000-0000567D0000}"/>
    <cellStyle name="Separador de milhares 11 7 4 2 3" xfId="31937" xr:uid="{00000000-0005-0000-0000-0000577D0000}"/>
    <cellStyle name="Separador de milhares 11 7 4 3" xfId="31938" xr:uid="{00000000-0005-0000-0000-0000587D0000}"/>
    <cellStyle name="Separador de milhares 11 7 4 4" xfId="31939" xr:uid="{00000000-0005-0000-0000-0000597D0000}"/>
    <cellStyle name="Separador de milhares 11 7 5" xfId="31940" xr:uid="{00000000-0005-0000-0000-00005A7D0000}"/>
    <cellStyle name="Separador de milhares 11 7 5 2" xfId="31941" xr:uid="{00000000-0005-0000-0000-00005B7D0000}"/>
    <cellStyle name="Separador de milhares 11 7 5 2 2" xfId="31942" xr:uid="{00000000-0005-0000-0000-00005C7D0000}"/>
    <cellStyle name="Separador de milhares 11 7 5 2 3" xfId="31943" xr:uid="{00000000-0005-0000-0000-00005D7D0000}"/>
    <cellStyle name="Separador de milhares 11 7 5 3" xfId="31944" xr:uid="{00000000-0005-0000-0000-00005E7D0000}"/>
    <cellStyle name="Separador de milhares 11 7 5 4" xfId="31945" xr:uid="{00000000-0005-0000-0000-00005F7D0000}"/>
    <cellStyle name="Separador de milhares 11 7 6" xfId="31946" xr:uid="{00000000-0005-0000-0000-0000607D0000}"/>
    <cellStyle name="Separador de milhares 11 7 6 2" xfId="31947" xr:uid="{00000000-0005-0000-0000-0000617D0000}"/>
    <cellStyle name="Separador de milhares 11 7 6 3" xfId="31948" xr:uid="{00000000-0005-0000-0000-0000627D0000}"/>
    <cellStyle name="Separador de milhares 11 7 7" xfId="31949" xr:uid="{00000000-0005-0000-0000-0000637D0000}"/>
    <cellStyle name="Separador de milhares 11 7 8" xfId="31950" xr:uid="{00000000-0005-0000-0000-0000647D0000}"/>
    <cellStyle name="Separador de milhares 11 7 9" xfId="31951" xr:uid="{00000000-0005-0000-0000-0000657D0000}"/>
    <cellStyle name="Separador de milhares 11 8" xfId="31952" xr:uid="{00000000-0005-0000-0000-0000667D0000}"/>
    <cellStyle name="Separador de milhares 11 8 2" xfId="31953" xr:uid="{00000000-0005-0000-0000-0000677D0000}"/>
    <cellStyle name="Separador de milhares 11 8 2 2" xfId="31954" xr:uid="{00000000-0005-0000-0000-0000687D0000}"/>
    <cellStyle name="Separador de milhares 11 8 2 2 2" xfId="31955" xr:uid="{00000000-0005-0000-0000-0000697D0000}"/>
    <cellStyle name="Separador de milhares 11 8 2 2 2 2" xfId="31956" xr:uid="{00000000-0005-0000-0000-00006A7D0000}"/>
    <cellStyle name="Separador de milhares 11 8 2 2 2 3" xfId="31957" xr:uid="{00000000-0005-0000-0000-00006B7D0000}"/>
    <cellStyle name="Separador de milhares 11 8 2 2 3" xfId="31958" xr:uid="{00000000-0005-0000-0000-00006C7D0000}"/>
    <cellStyle name="Separador de milhares 11 8 2 2 4" xfId="31959" xr:uid="{00000000-0005-0000-0000-00006D7D0000}"/>
    <cellStyle name="Separador de milhares 11 8 2 3" xfId="31960" xr:uid="{00000000-0005-0000-0000-00006E7D0000}"/>
    <cellStyle name="Separador de milhares 11 8 2 3 2" xfId="31961" xr:uid="{00000000-0005-0000-0000-00006F7D0000}"/>
    <cellStyle name="Separador de milhares 11 8 2 3 2 2" xfId="31962" xr:uid="{00000000-0005-0000-0000-0000707D0000}"/>
    <cellStyle name="Separador de milhares 11 8 2 3 2 3" xfId="31963" xr:uid="{00000000-0005-0000-0000-0000717D0000}"/>
    <cellStyle name="Separador de milhares 11 8 2 3 3" xfId="31964" xr:uid="{00000000-0005-0000-0000-0000727D0000}"/>
    <cellStyle name="Separador de milhares 11 8 2 3 4" xfId="31965" xr:uid="{00000000-0005-0000-0000-0000737D0000}"/>
    <cellStyle name="Separador de milhares 11 8 2 4" xfId="31966" xr:uid="{00000000-0005-0000-0000-0000747D0000}"/>
    <cellStyle name="Separador de milhares 11 8 2 4 2" xfId="31967" xr:uid="{00000000-0005-0000-0000-0000757D0000}"/>
    <cellStyle name="Separador de milhares 11 8 2 4 2 2" xfId="31968" xr:uid="{00000000-0005-0000-0000-0000767D0000}"/>
    <cellStyle name="Separador de milhares 11 8 2 4 2 3" xfId="31969" xr:uid="{00000000-0005-0000-0000-0000777D0000}"/>
    <cellStyle name="Separador de milhares 11 8 2 4 3" xfId="31970" xr:uid="{00000000-0005-0000-0000-0000787D0000}"/>
    <cellStyle name="Separador de milhares 11 8 2 4 4" xfId="31971" xr:uid="{00000000-0005-0000-0000-0000797D0000}"/>
    <cellStyle name="Separador de milhares 11 8 2 5" xfId="31972" xr:uid="{00000000-0005-0000-0000-00007A7D0000}"/>
    <cellStyle name="Separador de milhares 11 8 2 5 2" xfId="31973" xr:uid="{00000000-0005-0000-0000-00007B7D0000}"/>
    <cellStyle name="Separador de milhares 11 8 2 5 3" xfId="31974" xr:uid="{00000000-0005-0000-0000-00007C7D0000}"/>
    <cellStyle name="Separador de milhares 11 8 2 6" xfId="31975" xr:uid="{00000000-0005-0000-0000-00007D7D0000}"/>
    <cellStyle name="Separador de milhares 11 8 2 7" xfId="31976" xr:uid="{00000000-0005-0000-0000-00007E7D0000}"/>
    <cellStyle name="Separador de milhares 11 8 3" xfId="31977" xr:uid="{00000000-0005-0000-0000-00007F7D0000}"/>
    <cellStyle name="Separador de milhares 11 8 3 2" xfId="31978" xr:uid="{00000000-0005-0000-0000-0000807D0000}"/>
    <cellStyle name="Separador de milhares 11 8 3 2 2" xfId="31979" xr:uid="{00000000-0005-0000-0000-0000817D0000}"/>
    <cellStyle name="Separador de milhares 11 8 3 2 3" xfId="31980" xr:uid="{00000000-0005-0000-0000-0000827D0000}"/>
    <cellStyle name="Separador de milhares 11 8 3 3" xfId="31981" xr:uid="{00000000-0005-0000-0000-0000837D0000}"/>
    <cellStyle name="Separador de milhares 11 8 3 4" xfId="31982" xr:uid="{00000000-0005-0000-0000-0000847D0000}"/>
    <cellStyle name="Separador de milhares 11 8 4" xfId="31983" xr:uid="{00000000-0005-0000-0000-0000857D0000}"/>
    <cellStyle name="Separador de milhares 11 8 4 2" xfId="31984" xr:uid="{00000000-0005-0000-0000-0000867D0000}"/>
    <cellStyle name="Separador de milhares 11 8 4 2 2" xfId="31985" xr:uid="{00000000-0005-0000-0000-0000877D0000}"/>
    <cellStyle name="Separador de milhares 11 8 4 2 3" xfId="31986" xr:uid="{00000000-0005-0000-0000-0000887D0000}"/>
    <cellStyle name="Separador de milhares 11 8 4 3" xfId="31987" xr:uid="{00000000-0005-0000-0000-0000897D0000}"/>
    <cellStyle name="Separador de milhares 11 8 4 4" xfId="31988" xr:uid="{00000000-0005-0000-0000-00008A7D0000}"/>
    <cellStyle name="Separador de milhares 11 8 5" xfId="31989" xr:uid="{00000000-0005-0000-0000-00008B7D0000}"/>
    <cellStyle name="Separador de milhares 11 8 5 2" xfId="31990" xr:uid="{00000000-0005-0000-0000-00008C7D0000}"/>
    <cellStyle name="Separador de milhares 11 8 5 2 2" xfId="31991" xr:uid="{00000000-0005-0000-0000-00008D7D0000}"/>
    <cellStyle name="Separador de milhares 11 8 5 2 3" xfId="31992" xr:uid="{00000000-0005-0000-0000-00008E7D0000}"/>
    <cellStyle name="Separador de milhares 11 8 5 3" xfId="31993" xr:uid="{00000000-0005-0000-0000-00008F7D0000}"/>
    <cellStyle name="Separador de milhares 11 8 5 4" xfId="31994" xr:uid="{00000000-0005-0000-0000-0000907D0000}"/>
    <cellStyle name="Separador de milhares 11 8 6" xfId="31995" xr:uid="{00000000-0005-0000-0000-0000917D0000}"/>
    <cellStyle name="Separador de milhares 11 8 6 2" xfId="31996" xr:uid="{00000000-0005-0000-0000-0000927D0000}"/>
    <cellStyle name="Separador de milhares 11 8 6 3" xfId="31997" xr:uid="{00000000-0005-0000-0000-0000937D0000}"/>
    <cellStyle name="Separador de milhares 11 8 7" xfId="31998" xr:uid="{00000000-0005-0000-0000-0000947D0000}"/>
    <cellStyle name="Separador de milhares 11 8 8" xfId="31999" xr:uid="{00000000-0005-0000-0000-0000957D0000}"/>
    <cellStyle name="Separador de milhares 11 8 9" xfId="32000" xr:uid="{00000000-0005-0000-0000-0000967D0000}"/>
    <cellStyle name="Separador de milhares 11 9" xfId="32001" xr:uid="{00000000-0005-0000-0000-0000977D0000}"/>
    <cellStyle name="Separador de milhares 11 9 2" xfId="32002" xr:uid="{00000000-0005-0000-0000-0000987D0000}"/>
    <cellStyle name="Separador de milhares 11 9 2 2" xfId="32003" xr:uid="{00000000-0005-0000-0000-0000997D0000}"/>
    <cellStyle name="Separador de milhares 11 9 2 2 2" xfId="32004" xr:uid="{00000000-0005-0000-0000-00009A7D0000}"/>
    <cellStyle name="Separador de milhares 11 9 2 2 2 2" xfId="32005" xr:uid="{00000000-0005-0000-0000-00009B7D0000}"/>
    <cellStyle name="Separador de milhares 11 9 2 2 2 3" xfId="32006" xr:uid="{00000000-0005-0000-0000-00009C7D0000}"/>
    <cellStyle name="Separador de milhares 11 9 2 2 3" xfId="32007" xr:uid="{00000000-0005-0000-0000-00009D7D0000}"/>
    <cellStyle name="Separador de milhares 11 9 2 2 4" xfId="32008" xr:uid="{00000000-0005-0000-0000-00009E7D0000}"/>
    <cellStyle name="Separador de milhares 11 9 2 3" xfId="32009" xr:uid="{00000000-0005-0000-0000-00009F7D0000}"/>
    <cellStyle name="Separador de milhares 11 9 2 3 2" xfId="32010" xr:uid="{00000000-0005-0000-0000-0000A07D0000}"/>
    <cellStyle name="Separador de milhares 11 9 2 3 2 2" xfId="32011" xr:uid="{00000000-0005-0000-0000-0000A17D0000}"/>
    <cellStyle name="Separador de milhares 11 9 2 3 2 3" xfId="32012" xr:uid="{00000000-0005-0000-0000-0000A27D0000}"/>
    <cellStyle name="Separador de milhares 11 9 2 3 3" xfId="32013" xr:uid="{00000000-0005-0000-0000-0000A37D0000}"/>
    <cellStyle name="Separador de milhares 11 9 2 3 4" xfId="32014" xr:uid="{00000000-0005-0000-0000-0000A47D0000}"/>
    <cellStyle name="Separador de milhares 11 9 2 4" xfId="32015" xr:uid="{00000000-0005-0000-0000-0000A57D0000}"/>
    <cellStyle name="Separador de milhares 11 9 2 4 2" xfId="32016" xr:uid="{00000000-0005-0000-0000-0000A67D0000}"/>
    <cellStyle name="Separador de milhares 11 9 2 4 2 2" xfId="32017" xr:uid="{00000000-0005-0000-0000-0000A77D0000}"/>
    <cellStyle name="Separador de milhares 11 9 2 4 2 3" xfId="32018" xr:uid="{00000000-0005-0000-0000-0000A87D0000}"/>
    <cellStyle name="Separador de milhares 11 9 2 4 3" xfId="32019" xr:uid="{00000000-0005-0000-0000-0000A97D0000}"/>
    <cellStyle name="Separador de milhares 11 9 2 4 4" xfId="32020" xr:uid="{00000000-0005-0000-0000-0000AA7D0000}"/>
    <cellStyle name="Separador de milhares 11 9 2 5" xfId="32021" xr:uid="{00000000-0005-0000-0000-0000AB7D0000}"/>
    <cellStyle name="Separador de milhares 11 9 2 5 2" xfId="32022" xr:uid="{00000000-0005-0000-0000-0000AC7D0000}"/>
    <cellStyle name="Separador de milhares 11 9 2 5 3" xfId="32023" xr:uid="{00000000-0005-0000-0000-0000AD7D0000}"/>
    <cellStyle name="Separador de milhares 11 9 2 6" xfId="32024" xr:uid="{00000000-0005-0000-0000-0000AE7D0000}"/>
    <cellStyle name="Separador de milhares 11 9 2 7" xfId="32025" xr:uid="{00000000-0005-0000-0000-0000AF7D0000}"/>
    <cellStyle name="Separador de milhares 11 9 3" xfId="32026" xr:uid="{00000000-0005-0000-0000-0000B07D0000}"/>
    <cellStyle name="Separador de milhares 11 9 3 2" xfId="32027" xr:uid="{00000000-0005-0000-0000-0000B17D0000}"/>
    <cellStyle name="Separador de milhares 11 9 3 2 2" xfId="32028" xr:uid="{00000000-0005-0000-0000-0000B27D0000}"/>
    <cellStyle name="Separador de milhares 11 9 3 2 3" xfId="32029" xr:uid="{00000000-0005-0000-0000-0000B37D0000}"/>
    <cellStyle name="Separador de milhares 11 9 3 3" xfId="32030" xr:uid="{00000000-0005-0000-0000-0000B47D0000}"/>
    <cellStyle name="Separador de milhares 11 9 3 4" xfId="32031" xr:uid="{00000000-0005-0000-0000-0000B57D0000}"/>
    <cellStyle name="Separador de milhares 11 9 4" xfId="32032" xr:uid="{00000000-0005-0000-0000-0000B67D0000}"/>
    <cellStyle name="Separador de milhares 11 9 4 2" xfId="32033" xr:uid="{00000000-0005-0000-0000-0000B77D0000}"/>
    <cellStyle name="Separador de milhares 11 9 4 2 2" xfId="32034" xr:uid="{00000000-0005-0000-0000-0000B87D0000}"/>
    <cellStyle name="Separador de milhares 11 9 4 2 3" xfId="32035" xr:uid="{00000000-0005-0000-0000-0000B97D0000}"/>
    <cellStyle name="Separador de milhares 11 9 4 3" xfId="32036" xr:uid="{00000000-0005-0000-0000-0000BA7D0000}"/>
    <cellStyle name="Separador de milhares 11 9 4 4" xfId="32037" xr:uid="{00000000-0005-0000-0000-0000BB7D0000}"/>
    <cellStyle name="Separador de milhares 11 9 5" xfId="32038" xr:uid="{00000000-0005-0000-0000-0000BC7D0000}"/>
    <cellStyle name="Separador de milhares 11 9 5 2" xfId="32039" xr:uid="{00000000-0005-0000-0000-0000BD7D0000}"/>
    <cellStyle name="Separador de milhares 11 9 5 2 2" xfId="32040" xr:uid="{00000000-0005-0000-0000-0000BE7D0000}"/>
    <cellStyle name="Separador de milhares 11 9 5 2 3" xfId="32041" xr:uid="{00000000-0005-0000-0000-0000BF7D0000}"/>
    <cellStyle name="Separador de milhares 11 9 5 3" xfId="32042" xr:uid="{00000000-0005-0000-0000-0000C07D0000}"/>
    <cellStyle name="Separador de milhares 11 9 5 4" xfId="32043" xr:uid="{00000000-0005-0000-0000-0000C17D0000}"/>
    <cellStyle name="Separador de milhares 11 9 6" xfId="32044" xr:uid="{00000000-0005-0000-0000-0000C27D0000}"/>
    <cellStyle name="Separador de milhares 11 9 6 2" xfId="32045" xr:uid="{00000000-0005-0000-0000-0000C37D0000}"/>
    <cellStyle name="Separador de milhares 11 9 6 3" xfId="32046" xr:uid="{00000000-0005-0000-0000-0000C47D0000}"/>
    <cellStyle name="Separador de milhares 11 9 7" xfId="32047" xr:uid="{00000000-0005-0000-0000-0000C57D0000}"/>
    <cellStyle name="Separador de milhares 11 9 8" xfId="32048" xr:uid="{00000000-0005-0000-0000-0000C67D0000}"/>
    <cellStyle name="Separador de milhares 11 9 9" xfId="32049" xr:uid="{00000000-0005-0000-0000-0000C77D0000}"/>
    <cellStyle name="Separador de milhares 12" xfId="32050" xr:uid="{00000000-0005-0000-0000-0000C87D0000}"/>
    <cellStyle name="Separador de milhares 12 2" xfId="32051" xr:uid="{00000000-0005-0000-0000-0000C97D0000}"/>
    <cellStyle name="Separador de milhares 12 3" xfId="32052" xr:uid="{00000000-0005-0000-0000-0000CA7D0000}"/>
    <cellStyle name="Separador de milhares 12 4" xfId="32053" xr:uid="{00000000-0005-0000-0000-0000CB7D0000}"/>
    <cellStyle name="Separador de milhares 13" xfId="32054" xr:uid="{00000000-0005-0000-0000-0000CC7D0000}"/>
    <cellStyle name="Separador de milhares 14" xfId="32055" xr:uid="{00000000-0005-0000-0000-0000CD7D0000}"/>
    <cellStyle name="Separador de milhares 14 10" xfId="32056" xr:uid="{00000000-0005-0000-0000-0000CE7D0000}"/>
    <cellStyle name="Separador de milhares 14 10 2" xfId="32057" xr:uid="{00000000-0005-0000-0000-0000CF7D0000}"/>
    <cellStyle name="Separador de milhares 14 10 2 2" xfId="32058" xr:uid="{00000000-0005-0000-0000-0000D07D0000}"/>
    <cellStyle name="Separador de milhares 14 10 2 2 2" xfId="32059" xr:uid="{00000000-0005-0000-0000-0000D17D0000}"/>
    <cellStyle name="Separador de milhares 14 10 2 2 3" xfId="32060" xr:uid="{00000000-0005-0000-0000-0000D27D0000}"/>
    <cellStyle name="Separador de milhares 14 10 2 3" xfId="32061" xr:uid="{00000000-0005-0000-0000-0000D37D0000}"/>
    <cellStyle name="Separador de milhares 14 10 2 4" xfId="32062" xr:uid="{00000000-0005-0000-0000-0000D47D0000}"/>
    <cellStyle name="Separador de milhares 14 10 3" xfId="32063" xr:uid="{00000000-0005-0000-0000-0000D57D0000}"/>
    <cellStyle name="Separador de milhares 14 10 3 2" xfId="32064" xr:uid="{00000000-0005-0000-0000-0000D67D0000}"/>
    <cellStyle name="Separador de milhares 14 10 3 2 2" xfId="32065" xr:uid="{00000000-0005-0000-0000-0000D77D0000}"/>
    <cellStyle name="Separador de milhares 14 10 3 2 3" xfId="32066" xr:uid="{00000000-0005-0000-0000-0000D87D0000}"/>
    <cellStyle name="Separador de milhares 14 10 3 3" xfId="32067" xr:uid="{00000000-0005-0000-0000-0000D97D0000}"/>
    <cellStyle name="Separador de milhares 14 10 3 4" xfId="32068" xr:uid="{00000000-0005-0000-0000-0000DA7D0000}"/>
    <cellStyle name="Separador de milhares 14 10 4" xfId="32069" xr:uid="{00000000-0005-0000-0000-0000DB7D0000}"/>
    <cellStyle name="Separador de milhares 14 10 4 2" xfId="32070" xr:uid="{00000000-0005-0000-0000-0000DC7D0000}"/>
    <cellStyle name="Separador de milhares 14 10 4 2 2" xfId="32071" xr:uid="{00000000-0005-0000-0000-0000DD7D0000}"/>
    <cellStyle name="Separador de milhares 14 10 4 2 3" xfId="32072" xr:uid="{00000000-0005-0000-0000-0000DE7D0000}"/>
    <cellStyle name="Separador de milhares 14 10 4 3" xfId="32073" xr:uid="{00000000-0005-0000-0000-0000DF7D0000}"/>
    <cellStyle name="Separador de milhares 14 10 4 4" xfId="32074" xr:uid="{00000000-0005-0000-0000-0000E07D0000}"/>
    <cellStyle name="Separador de milhares 14 10 5" xfId="32075" xr:uid="{00000000-0005-0000-0000-0000E17D0000}"/>
    <cellStyle name="Separador de milhares 14 10 5 2" xfId="32076" xr:uid="{00000000-0005-0000-0000-0000E27D0000}"/>
    <cellStyle name="Separador de milhares 14 10 5 3" xfId="32077" xr:uid="{00000000-0005-0000-0000-0000E37D0000}"/>
    <cellStyle name="Separador de milhares 14 10 6" xfId="32078" xr:uid="{00000000-0005-0000-0000-0000E47D0000}"/>
    <cellStyle name="Separador de milhares 14 10 7" xfId="32079" xr:uid="{00000000-0005-0000-0000-0000E57D0000}"/>
    <cellStyle name="Separador de milhares 14 10 8" xfId="32080" xr:uid="{00000000-0005-0000-0000-0000E67D0000}"/>
    <cellStyle name="Separador de milhares 14 11" xfId="32081" xr:uid="{00000000-0005-0000-0000-0000E77D0000}"/>
    <cellStyle name="Separador de milhares 14 11 2" xfId="32082" xr:uid="{00000000-0005-0000-0000-0000E87D0000}"/>
    <cellStyle name="Separador de milhares 14 11 2 2" xfId="32083" xr:uid="{00000000-0005-0000-0000-0000E97D0000}"/>
    <cellStyle name="Separador de milhares 14 11 2 3" xfId="32084" xr:uid="{00000000-0005-0000-0000-0000EA7D0000}"/>
    <cellStyle name="Separador de milhares 14 11 3" xfId="32085" xr:uid="{00000000-0005-0000-0000-0000EB7D0000}"/>
    <cellStyle name="Separador de milhares 14 11 4" xfId="32086" xr:uid="{00000000-0005-0000-0000-0000EC7D0000}"/>
    <cellStyle name="Separador de milhares 14 11 5" xfId="32087" xr:uid="{00000000-0005-0000-0000-0000ED7D0000}"/>
    <cellStyle name="Separador de milhares 14 12" xfId="32088" xr:uid="{00000000-0005-0000-0000-0000EE7D0000}"/>
    <cellStyle name="Separador de milhares 14 12 2" xfId="32089" xr:uid="{00000000-0005-0000-0000-0000EF7D0000}"/>
    <cellStyle name="Separador de milhares 14 12 2 2" xfId="32090" xr:uid="{00000000-0005-0000-0000-0000F07D0000}"/>
    <cellStyle name="Separador de milhares 14 12 2 3" xfId="32091" xr:uid="{00000000-0005-0000-0000-0000F17D0000}"/>
    <cellStyle name="Separador de milhares 14 12 3" xfId="32092" xr:uid="{00000000-0005-0000-0000-0000F27D0000}"/>
    <cellStyle name="Separador de milhares 14 12 4" xfId="32093" xr:uid="{00000000-0005-0000-0000-0000F37D0000}"/>
    <cellStyle name="Separador de milhares 14 13" xfId="32094" xr:uid="{00000000-0005-0000-0000-0000F47D0000}"/>
    <cellStyle name="Separador de milhares 14 13 2" xfId="32095" xr:uid="{00000000-0005-0000-0000-0000F57D0000}"/>
    <cellStyle name="Separador de milhares 14 13 2 2" xfId="32096" xr:uid="{00000000-0005-0000-0000-0000F67D0000}"/>
    <cellStyle name="Separador de milhares 14 13 2 3" xfId="32097" xr:uid="{00000000-0005-0000-0000-0000F77D0000}"/>
    <cellStyle name="Separador de milhares 14 13 3" xfId="32098" xr:uid="{00000000-0005-0000-0000-0000F87D0000}"/>
    <cellStyle name="Separador de milhares 14 13 4" xfId="32099" xr:uid="{00000000-0005-0000-0000-0000F97D0000}"/>
    <cellStyle name="Separador de milhares 14 14" xfId="32100" xr:uid="{00000000-0005-0000-0000-0000FA7D0000}"/>
    <cellStyle name="Separador de milhares 14 14 2" xfId="32101" xr:uid="{00000000-0005-0000-0000-0000FB7D0000}"/>
    <cellStyle name="Separador de milhares 14 14 3" xfId="32102" xr:uid="{00000000-0005-0000-0000-0000FC7D0000}"/>
    <cellStyle name="Separador de milhares 14 15" xfId="32103" xr:uid="{00000000-0005-0000-0000-0000FD7D0000}"/>
    <cellStyle name="Separador de milhares 14 16" xfId="32104" xr:uid="{00000000-0005-0000-0000-0000FE7D0000}"/>
    <cellStyle name="Separador de milhares 14 17" xfId="32105" xr:uid="{00000000-0005-0000-0000-0000FF7D0000}"/>
    <cellStyle name="Separador de milhares 14 18" xfId="32106" xr:uid="{00000000-0005-0000-0000-0000007E0000}"/>
    <cellStyle name="Separador de milhares 14 19" xfId="32107" xr:uid="{00000000-0005-0000-0000-0000017E0000}"/>
    <cellStyle name="Separador de milhares 14 2" xfId="32108" xr:uid="{00000000-0005-0000-0000-0000027E0000}"/>
    <cellStyle name="Separador de milhares 14 2 10" xfId="32109" xr:uid="{00000000-0005-0000-0000-0000037E0000}"/>
    <cellStyle name="Separador de milhares 14 2 11" xfId="32110" xr:uid="{00000000-0005-0000-0000-0000047E0000}"/>
    <cellStyle name="Separador de milhares 14 2 2" xfId="32111" xr:uid="{00000000-0005-0000-0000-0000057E0000}"/>
    <cellStyle name="Separador de milhares 14 2 2 10" xfId="32112" xr:uid="{00000000-0005-0000-0000-0000067E0000}"/>
    <cellStyle name="Separador de milhares 14 2 2 2" xfId="32113" xr:uid="{00000000-0005-0000-0000-0000077E0000}"/>
    <cellStyle name="Separador de milhares 14 2 2 2 2" xfId="32114" xr:uid="{00000000-0005-0000-0000-0000087E0000}"/>
    <cellStyle name="Separador de milhares 14 2 2 2 2 2" xfId="32115" xr:uid="{00000000-0005-0000-0000-0000097E0000}"/>
    <cellStyle name="Separador de milhares 14 2 2 2 2 2 2" xfId="32116" xr:uid="{00000000-0005-0000-0000-00000A7E0000}"/>
    <cellStyle name="Separador de milhares 14 2 2 2 2 2 2 2" xfId="32117" xr:uid="{00000000-0005-0000-0000-00000B7E0000}"/>
    <cellStyle name="Separador de milhares 14 2 2 2 2 2 2 3" xfId="32118" xr:uid="{00000000-0005-0000-0000-00000C7E0000}"/>
    <cellStyle name="Separador de milhares 14 2 2 2 2 2 3" xfId="32119" xr:uid="{00000000-0005-0000-0000-00000D7E0000}"/>
    <cellStyle name="Separador de milhares 14 2 2 2 2 2 4" xfId="32120" xr:uid="{00000000-0005-0000-0000-00000E7E0000}"/>
    <cellStyle name="Separador de milhares 14 2 2 2 2 3" xfId="32121" xr:uid="{00000000-0005-0000-0000-00000F7E0000}"/>
    <cellStyle name="Separador de milhares 14 2 2 2 2 3 2" xfId="32122" xr:uid="{00000000-0005-0000-0000-0000107E0000}"/>
    <cellStyle name="Separador de milhares 14 2 2 2 2 3 2 2" xfId="32123" xr:uid="{00000000-0005-0000-0000-0000117E0000}"/>
    <cellStyle name="Separador de milhares 14 2 2 2 2 3 2 3" xfId="32124" xr:uid="{00000000-0005-0000-0000-0000127E0000}"/>
    <cellStyle name="Separador de milhares 14 2 2 2 2 3 3" xfId="32125" xr:uid="{00000000-0005-0000-0000-0000137E0000}"/>
    <cellStyle name="Separador de milhares 14 2 2 2 2 3 4" xfId="32126" xr:uid="{00000000-0005-0000-0000-0000147E0000}"/>
    <cellStyle name="Separador de milhares 14 2 2 2 2 4" xfId="32127" xr:uid="{00000000-0005-0000-0000-0000157E0000}"/>
    <cellStyle name="Separador de milhares 14 2 2 2 2 4 2" xfId="32128" xr:uid="{00000000-0005-0000-0000-0000167E0000}"/>
    <cellStyle name="Separador de milhares 14 2 2 2 2 4 2 2" xfId="32129" xr:uid="{00000000-0005-0000-0000-0000177E0000}"/>
    <cellStyle name="Separador de milhares 14 2 2 2 2 4 2 3" xfId="32130" xr:uid="{00000000-0005-0000-0000-0000187E0000}"/>
    <cellStyle name="Separador de milhares 14 2 2 2 2 4 3" xfId="32131" xr:uid="{00000000-0005-0000-0000-0000197E0000}"/>
    <cellStyle name="Separador de milhares 14 2 2 2 2 4 4" xfId="32132" xr:uid="{00000000-0005-0000-0000-00001A7E0000}"/>
    <cellStyle name="Separador de milhares 14 2 2 2 2 5" xfId="32133" xr:uid="{00000000-0005-0000-0000-00001B7E0000}"/>
    <cellStyle name="Separador de milhares 14 2 2 2 2 5 2" xfId="32134" xr:uid="{00000000-0005-0000-0000-00001C7E0000}"/>
    <cellStyle name="Separador de milhares 14 2 2 2 2 5 3" xfId="32135" xr:uid="{00000000-0005-0000-0000-00001D7E0000}"/>
    <cellStyle name="Separador de milhares 14 2 2 2 2 6" xfId="32136" xr:uid="{00000000-0005-0000-0000-00001E7E0000}"/>
    <cellStyle name="Separador de milhares 14 2 2 2 2 7" xfId="32137" xr:uid="{00000000-0005-0000-0000-00001F7E0000}"/>
    <cellStyle name="Separador de milhares 14 2 2 2 3" xfId="32138" xr:uid="{00000000-0005-0000-0000-0000207E0000}"/>
    <cellStyle name="Separador de milhares 14 2 2 2 3 2" xfId="32139" xr:uid="{00000000-0005-0000-0000-0000217E0000}"/>
    <cellStyle name="Separador de milhares 14 2 2 2 3 2 2" xfId="32140" xr:uid="{00000000-0005-0000-0000-0000227E0000}"/>
    <cellStyle name="Separador de milhares 14 2 2 2 3 2 3" xfId="32141" xr:uid="{00000000-0005-0000-0000-0000237E0000}"/>
    <cellStyle name="Separador de milhares 14 2 2 2 3 3" xfId="32142" xr:uid="{00000000-0005-0000-0000-0000247E0000}"/>
    <cellStyle name="Separador de milhares 14 2 2 2 3 4" xfId="32143" xr:uid="{00000000-0005-0000-0000-0000257E0000}"/>
    <cellStyle name="Separador de milhares 14 2 2 2 4" xfId="32144" xr:uid="{00000000-0005-0000-0000-0000267E0000}"/>
    <cellStyle name="Separador de milhares 14 2 2 2 4 2" xfId="32145" xr:uid="{00000000-0005-0000-0000-0000277E0000}"/>
    <cellStyle name="Separador de milhares 14 2 2 2 4 2 2" xfId="32146" xr:uid="{00000000-0005-0000-0000-0000287E0000}"/>
    <cellStyle name="Separador de milhares 14 2 2 2 4 2 3" xfId="32147" xr:uid="{00000000-0005-0000-0000-0000297E0000}"/>
    <cellStyle name="Separador de milhares 14 2 2 2 4 3" xfId="32148" xr:uid="{00000000-0005-0000-0000-00002A7E0000}"/>
    <cellStyle name="Separador de milhares 14 2 2 2 4 4" xfId="32149" xr:uid="{00000000-0005-0000-0000-00002B7E0000}"/>
    <cellStyle name="Separador de milhares 14 2 2 2 5" xfId="32150" xr:uid="{00000000-0005-0000-0000-00002C7E0000}"/>
    <cellStyle name="Separador de milhares 14 2 2 2 5 2" xfId="32151" xr:uid="{00000000-0005-0000-0000-00002D7E0000}"/>
    <cellStyle name="Separador de milhares 14 2 2 2 5 2 2" xfId="32152" xr:uid="{00000000-0005-0000-0000-00002E7E0000}"/>
    <cellStyle name="Separador de milhares 14 2 2 2 5 2 3" xfId="32153" xr:uid="{00000000-0005-0000-0000-00002F7E0000}"/>
    <cellStyle name="Separador de milhares 14 2 2 2 5 3" xfId="32154" xr:uid="{00000000-0005-0000-0000-0000307E0000}"/>
    <cellStyle name="Separador de milhares 14 2 2 2 5 4" xfId="32155" xr:uid="{00000000-0005-0000-0000-0000317E0000}"/>
    <cellStyle name="Separador de milhares 14 2 2 2 6" xfId="32156" xr:uid="{00000000-0005-0000-0000-0000327E0000}"/>
    <cellStyle name="Separador de milhares 14 2 2 2 6 2" xfId="32157" xr:uid="{00000000-0005-0000-0000-0000337E0000}"/>
    <cellStyle name="Separador de milhares 14 2 2 2 6 3" xfId="32158" xr:uid="{00000000-0005-0000-0000-0000347E0000}"/>
    <cellStyle name="Separador de milhares 14 2 2 2 7" xfId="32159" xr:uid="{00000000-0005-0000-0000-0000357E0000}"/>
    <cellStyle name="Separador de milhares 14 2 2 2 8" xfId="32160" xr:uid="{00000000-0005-0000-0000-0000367E0000}"/>
    <cellStyle name="Separador de milhares 14 2 2 2 9" xfId="32161" xr:uid="{00000000-0005-0000-0000-0000377E0000}"/>
    <cellStyle name="Separador de milhares 14 2 2 3" xfId="32162" xr:uid="{00000000-0005-0000-0000-0000387E0000}"/>
    <cellStyle name="Separador de milhares 14 2 2 3 2" xfId="32163" xr:uid="{00000000-0005-0000-0000-0000397E0000}"/>
    <cellStyle name="Separador de milhares 14 2 2 3 2 2" xfId="32164" xr:uid="{00000000-0005-0000-0000-00003A7E0000}"/>
    <cellStyle name="Separador de milhares 14 2 2 3 2 2 2" xfId="32165" xr:uid="{00000000-0005-0000-0000-00003B7E0000}"/>
    <cellStyle name="Separador de milhares 14 2 2 3 2 2 3" xfId="32166" xr:uid="{00000000-0005-0000-0000-00003C7E0000}"/>
    <cellStyle name="Separador de milhares 14 2 2 3 2 3" xfId="32167" xr:uid="{00000000-0005-0000-0000-00003D7E0000}"/>
    <cellStyle name="Separador de milhares 14 2 2 3 2 4" xfId="32168" xr:uid="{00000000-0005-0000-0000-00003E7E0000}"/>
    <cellStyle name="Separador de milhares 14 2 2 3 3" xfId="32169" xr:uid="{00000000-0005-0000-0000-00003F7E0000}"/>
    <cellStyle name="Separador de milhares 14 2 2 3 3 2" xfId="32170" xr:uid="{00000000-0005-0000-0000-0000407E0000}"/>
    <cellStyle name="Separador de milhares 14 2 2 3 3 2 2" xfId="32171" xr:uid="{00000000-0005-0000-0000-0000417E0000}"/>
    <cellStyle name="Separador de milhares 14 2 2 3 3 2 3" xfId="32172" xr:uid="{00000000-0005-0000-0000-0000427E0000}"/>
    <cellStyle name="Separador de milhares 14 2 2 3 3 3" xfId="32173" xr:uid="{00000000-0005-0000-0000-0000437E0000}"/>
    <cellStyle name="Separador de milhares 14 2 2 3 3 4" xfId="32174" xr:uid="{00000000-0005-0000-0000-0000447E0000}"/>
    <cellStyle name="Separador de milhares 14 2 2 3 4" xfId="32175" xr:uid="{00000000-0005-0000-0000-0000457E0000}"/>
    <cellStyle name="Separador de milhares 14 2 2 3 4 2" xfId="32176" xr:uid="{00000000-0005-0000-0000-0000467E0000}"/>
    <cellStyle name="Separador de milhares 14 2 2 3 4 2 2" xfId="32177" xr:uid="{00000000-0005-0000-0000-0000477E0000}"/>
    <cellStyle name="Separador de milhares 14 2 2 3 4 2 3" xfId="32178" xr:uid="{00000000-0005-0000-0000-0000487E0000}"/>
    <cellStyle name="Separador de milhares 14 2 2 3 4 3" xfId="32179" xr:uid="{00000000-0005-0000-0000-0000497E0000}"/>
    <cellStyle name="Separador de milhares 14 2 2 3 4 4" xfId="32180" xr:uid="{00000000-0005-0000-0000-00004A7E0000}"/>
    <cellStyle name="Separador de milhares 14 2 2 3 5" xfId="32181" xr:uid="{00000000-0005-0000-0000-00004B7E0000}"/>
    <cellStyle name="Separador de milhares 14 2 2 3 5 2" xfId="32182" xr:uid="{00000000-0005-0000-0000-00004C7E0000}"/>
    <cellStyle name="Separador de milhares 14 2 2 3 5 3" xfId="32183" xr:uid="{00000000-0005-0000-0000-00004D7E0000}"/>
    <cellStyle name="Separador de milhares 14 2 2 3 6" xfId="32184" xr:uid="{00000000-0005-0000-0000-00004E7E0000}"/>
    <cellStyle name="Separador de milhares 14 2 2 3 7" xfId="32185" xr:uid="{00000000-0005-0000-0000-00004F7E0000}"/>
    <cellStyle name="Separador de milhares 14 2 2 4" xfId="32186" xr:uid="{00000000-0005-0000-0000-0000507E0000}"/>
    <cellStyle name="Separador de milhares 14 2 2 4 2" xfId="32187" xr:uid="{00000000-0005-0000-0000-0000517E0000}"/>
    <cellStyle name="Separador de milhares 14 2 2 4 2 2" xfId="32188" xr:uid="{00000000-0005-0000-0000-0000527E0000}"/>
    <cellStyle name="Separador de milhares 14 2 2 4 2 3" xfId="32189" xr:uid="{00000000-0005-0000-0000-0000537E0000}"/>
    <cellStyle name="Separador de milhares 14 2 2 4 3" xfId="32190" xr:uid="{00000000-0005-0000-0000-0000547E0000}"/>
    <cellStyle name="Separador de milhares 14 2 2 4 4" xfId="32191" xr:uid="{00000000-0005-0000-0000-0000557E0000}"/>
    <cellStyle name="Separador de milhares 14 2 2 5" xfId="32192" xr:uid="{00000000-0005-0000-0000-0000567E0000}"/>
    <cellStyle name="Separador de milhares 14 2 2 5 2" xfId="32193" xr:uid="{00000000-0005-0000-0000-0000577E0000}"/>
    <cellStyle name="Separador de milhares 14 2 2 5 2 2" xfId="32194" xr:uid="{00000000-0005-0000-0000-0000587E0000}"/>
    <cellStyle name="Separador de milhares 14 2 2 5 2 3" xfId="32195" xr:uid="{00000000-0005-0000-0000-0000597E0000}"/>
    <cellStyle name="Separador de milhares 14 2 2 5 3" xfId="32196" xr:uid="{00000000-0005-0000-0000-00005A7E0000}"/>
    <cellStyle name="Separador de milhares 14 2 2 5 4" xfId="32197" xr:uid="{00000000-0005-0000-0000-00005B7E0000}"/>
    <cellStyle name="Separador de milhares 14 2 2 6" xfId="32198" xr:uid="{00000000-0005-0000-0000-00005C7E0000}"/>
    <cellStyle name="Separador de milhares 14 2 2 6 2" xfId="32199" xr:uid="{00000000-0005-0000-0000-00005D7E0000}"/>
    <cellStyle name="Separador de milhares 14 2 2 6 2 2" xfId="32200" xr:uid="{00000000-0005-0000-0000-00005E7E0000}"/>
    <cellStyle name="Separador de milhares 14 2 2 6 2 3" xfId="32201" xr:uid="{00000000-0005-0000-0000-00005F7E0000}"/>
    <cellStyle name="Separador de milhares 14 2 2 6 3" xfId="32202" xr:uid="{00000000-0005-0000-0000-0000607E0000}"/>
    <cellStyle name="Separador de milhares 14 2 2 6 4" xfId="32203" xr:uid="{00000000-0005-0000-0000-0000617E0000}"/>
    <cellStyle name="Separador de milhares 14 2 2 7" xfId="32204" xr:uid="{00000000-0005-0000-0000-0000627E0000}"/>
    <cellStyle name="Separador de milhares 14 2 2 7 2" xfId="32205" xr:uid="{00000000-0005-0000-0000-0000637E0000}"/>
    <cellStyle name="Separador de milhares 14 2 2 7 3" xfId="32206" xr:uid="{00000000-0005-0000-0000-0000647E0000}"/>
    <cellStyle name="Separador de milhares 14 2 2 8" xfId="32207" xr:uid="{00000000-0005-0000-0000-0000657E0000}"/>
    <cellStyle name="Separador de milhares 14 2 2 9" xfId="32208" xr:uid="{00000000-0005-0000-0000-0000667E0000}"/>
    <cellStyle name="Separador de milhares 14 2 3" xfId="32209" xr:uid="{00000000-0005-0000-0000-0000677E0000}"/>
    <cellStyle name="Separador de milhares 14 2 3 10" xfId="32210" xr:uid="{00000000-0005-0000-0000-0000687E0000}"/>
    <cellStyle name="Separador de milhares 14 2 3 2" xfId="32211" xr:uid="{00000000-0005-0000-0000-0000697E0000}"/>
    <cellStyle name="Separador de milhares 14 2 3 2 2" xfId="32212" xr:uid="{00000000-0005-0000-0000-00006A7E0000}"/>
    <cellStyle name="Separador de milhares 14 2 3 2 2 2" xfId="32213" xr:uid="{00000000-0005-0000-0000-00006B7E0000}"/>
    <cellStyle name="Separador de milhares 14 2 3 2 2 2 2" xfId="32214" xr:uid="{00000000-0005-0000-0000-00006C7E0000}"/>
    <cellStyle name="Separador de milhares 14 2 3 2 2 2 3" xfId="32215" xr:uid="{00000000-0005-0000-0000-00006D7E0000}"/>
    <cellStyle name="Separador de milhares 14 2 3 2 2 3" xfId="32216" xr:uid="{00000000-0005-0000-0000-00006E7E0000}"/>
    <cellStyle name="Separador de milhares 14 2 3 2 2 4" xfId="32217" xr:uid="{00000000-0005-0000-0000-00006F7E0000}"/>
    <cellStyle name="Separador de milhares 14 2 3 2 3" xfId="32218" xr:uid="{00000000-0005-0000-0000-0000707E0000}"/>
    <cellStyle name="Separador de milhares 14 2 3 2 3 2" xfId="32219" xr:uid="{00000000-0005-0000-0000-0000717E0000}"/>
    <cellStyle name="Separador de milhares 14 2 3 2 3 2 2" xfId="32220" xr:uid="{00000000-0005-0000-0000-0000727E0000}"/>
    <cellStyle name="Separador de milhares 14 2 3 2 3 2 3" xfId="32221" xr:uid="{00000000-0005-0000-0000-0000737E0000}"/>
    <cellStyle name="Separador de milhares 14 2 3 2 3 3" xfId="32222" xr:uid="{00000000-0005-0000-0000-0000747E0000}"/>
    <cellStyle name="Separador de milhares 14 2 3 2 3 4" xfId="32223" xr:uid="{00000000-0005-0000-0000-0000757E0000}"/>
    <cellStyle name="Separador de milhares 14 2 3 2 4" xfId="32224" xr:uid="{00000000-0005-0000-0000-0000767E0000}"/>
    <cellStyle name="Separador de milhares 14 2 3 2 4 2" xfId="32225" xr:uid="{00000000-0005-0000-0000-0000777E0000}"/>
    <cellStyle name="Separador de milhares 14 2 3 2 4 2 2" xfId="32226" xr:uid="{00000000-0005-0000-0000-0000787E0000}"/>
    <cellStyle name="Separador de milhares 14 2 3 2 4 2 3" xfId="32227" xr:uid="{00000000-0005-0000-0000-0000797E0000}"/>
    <cellStyle name="Separador de milhares 14 2 3 2 4 3" xfId="32228" xr:uid="{00000000-0005-0000-0000-00007A7E0000}"/>
    <cellStyle name="Separador de milhares 14 2 3 2 4 4" xfId="32229" xr:uid="{00000000-0005-0000-0000-00007B7E0000}"/>
    <cellStyle name="Separador de milhares 14 2 3 2 5" xfId="32230" xr:uid="{00000000-0005-0000-0000-00007C7E0000}"/>
    <cellStyle name="Separador de milhares 14 2 3 2 5 2" xfId="32231" xr:uid="{00000000-0005-0000-0000-00007D7E0000}"/>
    <cellStyle name="Separador de milhares 14 2 3 2 5 3" xfId="32232" xr:uid="{00000000-0005-0000-0000-00007E7E0000}"/>
    <cellStyle name="Separador de milhares 14 2 3 2 6" xfId="32233" xr:uid="{00000000-0005-0000-0000-00007F7E0000}"/>
    <cellStyle name="Separador de milhares 14 2 3 2 7" xfId="32234" xr:uid="{00000000-0005-0000-0000-0000807E0000}"/>
    <cellStyle name="Separador de milhares 14 2 3 3" xfId="32235" xr:uid="{00000000-0005-0000-0000-0000817E0000}"/>
    <cellStyle name="Separador de milhares 14 2 3 4" xfId="32236" xr:uid="{00000000-0005-0000-0000-0000827E0000}"/>
    <cellStyle name="Separador de milhares 14 2 3 4 2" xfId="32237" xr:uid="{00000000-0005-0000-0000-0000837E0000}"/>
    <cellStyle name="Separador de milhares 14 2 3 4 2 2" xfId="32238" xr:uid="{00000000-0005-0000-0000-0000847E0000}"/>
    <cellStyle name="Separador de milhares 14 2 3 4 2 3" xfId="32239" xr:uid="{00000000-0005-0000-0000-0000857E0000}"/>
    <cellStyle name="Separador de milhares 14 2 3 4 3" xfId="32240" xr:uid="{00000000-0005-0000-0000-0000867E0000}"/>
    <cellStyle name="Separador de milhares 14 2 3 4 4" xfId="32241" xr:uid="{00000000-0005-0000-0000-0000877E0000}"/>
    <cellStyle name="Separador de milhares 14 2 3 5" xfId="32242" xr:uid="{00000000-0005-0000-0000-0000887E0000}"/>
    <cellStyle name="Separador de milhares 14 2 3 5 2" xfId="32243" xr:uid="{00000000-0005-0000-0000-0000897E0000}"/>
    <cellStyle name="Separador de milhares 14 2 3 5 2 2" xfId="32244" xr:uid="{00000000-0005-0000-0000-00008A7E0000}"/>
    <cellStyle name="Separador de milhares 14 2 3 5 2 3" xfId="32245" xr:uid="{00000000-0005-0000-0000-00008B7E0000}"/>
    <cellStyle name="Separador de milhares 14 2 3 5 3" xfId="32246" xr:uid="{00000000-0005-0000-0000-00008C7E0000}"/>
    <cellStyle name="Separador de milhares 14 2 3 5 4" xfId="32247" xr:uid="{00000000-0005-0000-0000-00008D7E0000}"/>
    <cellStyle name="Separador de milhares 14 2 3 6" xfId="32248" xr:uid="{00000000-0005-0000-0000-00008E7E0000}"/>
    <cellStyle name="Separador de milhares 14 2 3 6 2" xfId="32249" xr:uid="{00000000-0005-0000-0000-00008F7E0000}"/>
    <cellStyle name="Separador de milhares 14 2 3 6 2 2" xfId="32250" xr:uid="{00000000-0005-0000-0000-0000907E0000}"/>
    <cellStyle name="Separador de milhares 14 2 3 6 2 3" xfId="32251" xr:uid="{00000000-0005-0000-0000-0000917E0000}"/>
    <cellStyle name="Separador de milhares 14 2 3 6 3" xfId="32252" xr:uid="{00000000-0005-0000-0000-0000927E0000}"/>
    <cellStyle name="Separador de milhares 14 2 3 6 4" xfId="32253" xr:uid="{00000000-0005-0000-0000-0000937E0000}"/>
    <cellStyle name="Separador de milhares 14 2 3 7" xfId="32254" xr:uid="{00000000-0005-0000-0000-0000947E0000}"/>
    <cellStyle name="Separador de milhares 14 2 3 7 2" xfId="32255" xr:uid="{00000000-0005-0000-0000-0000957E0000}"/>
    <cellStyle name="Separador de milhares 14 2 3 7 3" xfId="32256" xr:uid="{00000000-0005-0000-0000-0000967E0000}"/>
    <cellStyle name="Separador de milhares 14 2 3 8" xfId="32257" xr:uid="{00000000-0005-0000-0000-0000977E0000}"/>
    <cellStyle name="Separador de milhares 14 2 3 9" xfId="32258" xr:uid="{00000000-0005-0000-0000-0000987E0000}"/>
    <cellStyle name="Separador de milhares 14 2 4" xfId="32259" xr:uid="{00000000-0005-0000-0000-0000997E0000}"/>
    <cellStyle name="Separador de milhares 14 2 4 2" xfId="32260" xr:uid="{00000000-0005-0000-0000-00009A7E0000}"/>
    <cellStyle name="Separador de milhares 14 2 4 2 2" xfId="32261" xr:uid="{00000000-0005-0000-0000-00009B7E0000}"/>
    <cellStyle name="Separador de milhares 14 2 4 2 2 2" xfId="32262" xr:uid="{00000000-0005-0000-0000-00009C7E0000}"/>
    <cellStyle name="Separador de milhares 14 2 4 2 2 3" xfId="32263" xr:uid="{00000000-0005-0000-0000-00009D7E0000}"/>
    <cellStyle name="Separador de milhares 14 2 4 2 3" xfId="32264" xr:uid="{00000000-0005-0000-0000-00009E7E0000}"/>
    <cellStyle name="Separador de milhares 14 2 4 2 4" xfId="32265" xr:uid="{00000000-0005-0000-0000-00009F7E0000}"/>
    <cellStyle name="Separador de milhares 14 2 4 3" xfId="32266" xr:uid="{00000000-0005-0000-0000-0000A07E0000}"/>
    <cellStyle name="Separador de milhares 14 2 4 3 2" xfId="32267" xr:uid="{00000000-0005-0000-0000-0000A17E0000}"/>
    <cellStyle name="Separador de milhares 14 2 4 3 2 2" xfId="32268" xr:uid="{00000000-0005-0000-0000-0000A27E0000}"/>
    <cellStyle name="Separador de milhares 14 2 4 3 2 3" xfId="32269" xr:uid="{00000000-0005-0000-0000-0000A37E0000}"/>
    <cellStyle name="Separador de milhares 14 2 4 3 3" xfId="32270" xr:uid="{00000000-0005-0000-0000-0000A47E0000}"/>
    <cellStyle name="Separador de milhares 14 2 4 3 4" xfId="32271" xr:uid="{00000000-0005-0000-0000-0000A57E0000}"/>
    <cellStyle name="Separador de milhares 14 2 4 4" xfId="32272" xr:uid="{00000000-0005-0000-0000-0000A67E0000}"/>
    <cellStyle name="Separador de milhares 14 2 4 4 2" xfId="32273" xr:uid="{00000000-0005-0000-0000-0000A77E0000}"/>
    <cellStyle name="Separador de milhares 14 2 4 4 2 2" xfId="32274" xr:uid="{00000000-0005-0000-0000-0000A87E0000}"/>
    <cellStyle name="Separador de milhares 14 2 4 4 2 3" xfId="32275" xr:uid="{00000000-0005-0000-0000-0000A97E0000}"/>
    <cellStyle name="Separador de milhares 14 2 4 4 3" xfId="32276" xr:uid="{00000000-0005-0000-0000-0000AA7E0000}"/>
    <cellStyle name="Separador de milhares 14 2 4 4 4" xfId="32277" xr:uid="{00000000-0005-0000-0000-0000AB7E0000}"/>
    <cellStyle name="Separador de milhares 14 2 4 5" xfId="32278" xr:uid="{00000000-0005-0000-0000-0000AC7E0000}"/>
    <cellStyle name="Separador de milhares 14 2 4 5 2" xfId="32279" xr:uid="{00000000-0005-0000-0000-0000AD7E0000}"/>
    <cellStyle name="Separador de milhares 14 2 4 5 3" xfId="32280" xr:uid="{00000000-0005-0000-0000-0000AE7E0000}"/>
    <cellStyle name="Separador de milhares 14 2 4 6" xfId="32281" xr:uid="{00000000-0005-0000-0000-0000AF7E0000}"/>
    <cellStyle name="Separador de milhares 14 2 4 7" xfId="32282" xr:uid="{00000000-0005-0000-0000-0000B07E0000}"/>
    <cellStyle name="Separador de milhares 14 2 4 8" xfId="32283" xr:uid="{00000000-0005-0000-0000-0000B17E0000}"/>
    <cellStyle name="Separador de milhares 14 2 5" xfId="32284" xr:uid="{00000000-0005-0000-0000-0000B27E0000}"/>
    <cellStyle name="Separador de milhares 14 2 5 2" xfId="32285" xr:uid="{00000000-0005-0000-0000-0000B37E0000}"/>
    <cellStyle name="Separador de milhares 14 2 5 2 2" xfId="32286" xr:uid="{00000000-0005-0000-0000-0000B47E0000}"/>
    <cellStyle name="Separador de milhares 14 2 5 2 3" xfId="32287" xr:uid="{00000000-0005-0000-0000-0000B57E0000}"/>
    <cellStyle name="Separador de milhares 14 2 5 3" xfId="32288" xr:uid="{00000000-0005-0000-0000-0000B67E0000}"/>
    <cellStyle name="Separador de milhares 14 2 5 4" xfId="32289" xr:uid="{00000000-0005-0000-0000-0000B77E0000}"/>
    <cellStyle name="Separador de milhares 14 2 6" xfId="32290" xr:uid="{00000000-0005-0000-0000-0000B87E0000}"/>
    <cellStyle name="Separador de milhares 14 2 6 2" xfId="32291" xr:uid="{00000000-0005-0000-0000-0000B97E0000}"/>
    <cellStyle name="Separador de milhares 14 2 6 2 2" xfId="32292" xr:uid="{00000000-0005-0000-0000-0000BA7E0000}"/>
    <cellStyle name="Separador de milhares 14 2 6 2 3" xfId="32293" xr:uid="{00000000-0005-0000-0000-0000BB7E0000}"/>
    <cellStyle name="Separador de milhares 14 2 6 3" xfId="32294" xr:uid="{00000000-0005-0000-0000-0000BC7E0000}"/>
    <cellStyle name="Separador de milhares 14 2 6 4" xfId="32295" xr:uid="{00000000-0005-0000-0000-0000BD7E0000}"/>
    <cellStyle name="Separador de milhares 14 2 7" xfId="32296" xr:uid="{00000000-0005-0000-0000-0000BE7E0000}"/>
    <cellStyle name="Separador de milhares 14 2 7 2" xfId="32297" xr:uid="{00000000-0005-0000-0000-0000BF7E0000}"/>
    <cellStyle name="Separador de milhares 14 2 7 2 2" xfId="32298" xr:uid="{00000000-0005-0000-0000-0000C07E0000}"/>
    <cellStyle name="Separador de milhares 14 2 7 2 3" xfId="32299" xr:uid="{00000000-0005-0000-0000-0000C17E0000}"/>
    <cellStyle name="Separador de milhares 14 2 7 3" xfId="32300" xr:uid="{00000000-0005-0000-0000-0000C27E0000}"/>
    <cellStyle name="Separador de milhares 14 2 7 4" xfId="32301" xr:uid="{00000000-0005-0000-0000-0000C37E0000}"/>
    <cellStyle name="Separador de milhares 14 2 8" xfId="32302" xr:uid="{00000000-0005-0000-0000-0000C47E0000}"/>
    <cellStyle name="Separador de milhares 14 2 8 2" xfId="32303" xr:uid="{00000000-0005-0000-0000-0000C57E0000}"/>
    <cellStyle name="Separador de milhares 14 2 8 3" xfId="32304" xr:uid="{00000000-0005-0000-0000-0000C67E0000}"/>
    <cellStyle name="Separador de milhares 14 2 9" xfId="32305" xr:uid="{00000000-0005-0000-0000-0000C77E0000}"/>
    <cellStyle name="Separador de milhares 14 20" xfId="32306" xr:uid="{00000000-0005-0000-0000-0000C87E0000}"/>
    <cellStyle name="Separador de milhares 14 21" xfId="32307" xr:uid="{00000000-0005-0000-0000-0000C97E0000}"/>
    <cellStyle name="Separador de milhares 14 3" xfId="32308" xr:uid="{00000000-0005-0000-0000-0000CA7E0000}"/>
    <cellStyle name="Separador de milhares 14 3 10" xfId="32309" xr:uid="{00000000-0005-0000-0000-0000CB7E0000}"/>
    <cellStyle name="Separador de milhares 14 3 11" xfId="32310" xr:uid="{00000000-0005-0000-0000-0000CC7E0000}"/>
    <cellStyle name="Separador de milhares 14 3 2" xfId="32311" xr:uid="{00000000-0005-0000-0000-0000CD7E0000}"/>
    <cellStyle name="Separador de milhares 14 3 2 2" xfId="32312" xr:uid="{00000000-0005-0000-0000-0000CE7E0000}"/>
    <cellStyle name="Separador de milhares 14 3 2 2 2" xfId="32313" xr:uid="{00000000-0005-0000-0000-0000CF7E0000}"/>
    <cellStyle name="Separador de milhares 14 3 2 2 2 2" xfId="32314" xr:uid="{00000000-0005-0000-0000-0000D07E0000}"/>
    <cellStyle name="Separador de milhares 14 3 2 2 2 2 2" xfId="32315" xr:uid="{00000000-0005-0000-0000-0000D17E0000}"/>
    <cellStyle name="Separador de milhares 14 3 2 2 2 2 3" xfId="32316" xr:uid="{00000000-0005-0000-0000-0000D27E0000}"/>
    <cellStyle name="Separador de milhares 14 3 2 2 2 3" xfId="32317" xr:uid="{00000000-0005-0000-0000-0000D37E0000}"/>
    <cellStyle name="Separador de milhares 14 3 2 2 2 4" xfId="32318" xr:uid="{00000000-0005-0000-0000-0000D47E0000}"/>
    <cellStyle name="Separador de milhares 14 3 2 2 3" xfId="32319" xr:uid="{00000000-0005-0000-0000-0000D57E0000}"/>
    <cellStyle name="Separador de milhares 14 3 2 2 3 2" xfId="32320" xr:uid="{00000000-0005-0000-0000-0000D67E0000}"/>
    <cellStyle name="Separador de milhares 14 3 2 2 3 2 2" xfId="32321" xr:uid="{00000000-0005-0000-0000-0000D77E0000}"/>
    <cellStyle name="Separador de milhares 14 3 2 2 3 2 3" xfId="32322" xr:uid="{00000000-0005-0000-0000-0000D87E0000}"/>
    <cellStyle name="Separador de milhares 14 3 2 2 3 3" xfId="32323" xr:uid="{00000000-0005-0000-0000-0000D97E0000}"/>
    <cellStyle name="Separador de milhares 14 3 2 2 3 4" xfId="32324" xr:uid="{00000000-0005-0000-0000-0000DA7E0000}"/>
    <cellStyle name="Separador de milhares 14 3 2 2 4" xfId="32325" xr:uid="{00000000-0005-0000-0000-0000DB7E0000}"/>
    <cellStyle name="Separador de milhares 14 3 2 2 4 2" xfId="32326" xr:uid="{00000000-0005-0000-0000-0000DC7E0000}"/>
    <cellStyle name="Separador de milhares 14 3 2 2 4 2 2" xfId="32327" xr:uid="{00000000-0005-0000-0000-0000DD7E0000}"/>
    <cellStyle name="Separador de milhares 14 3 2 2 4 2 3" xfId="32328" xr:uid="{00000000-0005-0000-0000-0000DE7E0000}"/>
    <cellStyle name="Separador de milhares 14 3 2 2 4 3" xfId="32329" xr:uid="{00000000-0005-0000-0000-0000DF7E0000}"/>
    <cellStyle name="Separador de milhares 14 3 2 2 4 4" xfId="32330" xr:uid="{00000000-0005-0000-0000-0000E07E0000}"/>
    <cellStyle name="Separador de milhares 14 3 2 2 5" xfId="32331" xr:uid="{00000000-0005-0000-0000-0000E17E0000}"/>
    <cellStyle name="Separador de milhares 14 3 2 2 5 2" xfId="32332" xr:uid="{00000000-0005-0000-0000-0000E27E0000}"/>
    <cellStyle name="Separador de milhares 14 3 2 2 5 3" xfId="32333" xr:uid="{00000000-0005-0000-0000-0000E37E0000}"/>
    <cellStyle name="Separador de milhares 14 3 2 2 6" xfId="32334" xr:uid="{00000000-0005-0000-0000-0000E47E0000}"/>
    <cellStyle name="Separador de milhares 14 3 2 2 7" xfId="32335" xr:uid="{00000000-0005-0000-0000-0000E57E0000}"/>
    <cellStyle name="Separador de milhares 14 3 2 3" xfId="32336" xr:uid="{00000000-0005-0000-0000-0000E67E0000}"/>
    <cellStyle name="Separador de milhares 14 3 2 3 2" xfId="32337" xr:uid="{00000000-0005-0000-0000-0000E77E0000}"/>
    <cellStyle name="Separador de milhares 14 3 2 3 2 2" xfId="32338" xr:uid="{00000000-0005-0000-0000-0000E87E0000}"/>
    <cellStyle name="Separador de milhares 14 3 2 3 2 3" xfId="32339" xr:uid="{00000000-0005-0000-0000-0000E97E0000}"/>
    <cellStyle name="Separador de milhares 14 3 2 3 3" xfId="32340" xr:uid="{00000000-0005-0000-0000-0000EA7E0000}"/>
    <cellStyle name="Separador de milhares 14 3 2 3 4" xfId="32341" xr:uid="{00000000-0005-0000-0000-0000EB7E0000}"/>
    <cellStyle name="Separador de milhares 14 3 2 4" xfId="32342" xr:uid="{00000000-0005-0000-0000-0000EC7E0000}"/>
    <cellStyle name="Separador de milhares 14 3 2 4 2" xfId="32343" xr:uid="{00000000-0005-0000-0000-0000ED7E0000}"/>
    <cellStyle name="Separador de milhares 14 3 2 4 2 2" xfId="32344" xr:uid="{00000000-0005-0000-0000-0000EE7E0000}"/>
    <cellStyle name="Separador de milhares 14 3 2 4 2 3" xfId="32345" xr:uid="{00000000-0005-0000-0000-0000EF7E0000}"/>
    <cellStyle name="Separador de milhares 14 3 2 4 3" xfId="32346" xr:uid="{00000000-0005-0000-0000-0000F07E0000}"/>
    <cellStyle name="Separador de milhares 14 3 2 4 4" xfId="32347" xr:uid="{00000000-0005-0000-0000-0000F17E0000}"/>
    <cellStyle name="Separador de milhares 14 3 2 5" xfId="32348" xr:uid="{00000000-0005-0000-0000-0000F27E0000}"/>
    <cellStyle name="Separador de milhares 14 3 2 5 2" xfId="32349" xr:uid="{00000000-0005-0000-0000-0000F37E0000}"/>
    <cellStyle name="Separador de milhares 14 3 2 5 2 2" xfId="32350" xr:uid="{00000000-0005-0000-0000-0000F47E0000}"/>
    <cellStyle name="Separador de milhares 14 3 2 5 2 3" xfId="32351" xr:uid="{00000000-0005-0000-0000-0000F57E0000}"/>
    <cellStyle name="Separador de milhares 14 3 2 5 3" xfId="32352" xr:uid="{00000000-0005-0000-0000-0000F67E0000}"/>
    <cellStyle name="Separador de milhares 14 3 2 5 4" xfId="32353" xr:uid="{00000000-0005-0000-0000-0000F77E0000}"/>
    <cellStyle name="Separador de milhares 14 3 2 6" xfId="32354" xr:uid="{00000000-0005-0000-0000-0000F87E0000}"/>
    <cellStyle name="Separador de milhares 14 3 2 6 2" xfId="32355" xr:uid="{00000000-0005-0000-0000-0000F97E0000}"/>
    <cellStyle name="Separador de milhares 14 3 2 6 3" xfId="32356" xr:uid="{00000000-0005-0000-0000-0000FA7E0000}"/>
    <cellStyle name="Separador de milhares 14 3 2 7" xfId="32357" xr:uid="{00000000-0005-0000-0000-0000FB7E0000}"/>
    <cellStyle name="Separador de milhares 14 3 2 8" xfId="32358" xr:uid="{00000000-0005-0000-0000-0000FC7E0000}"/>
    <cellStyle name="Separador de milhares 14 3 2 9" xfId="32359" xr:uid="{00000000-0005-0000-0000-0000FD7E0000}"/>
    <cellStyle name="Separador de milhares 14 3 3" xfId="32360" xr:uid="{00000000-0005-0000-0000-0000FE7E0000}"/>
    <cellStyle name="Separador de milhares 14 3 3 2" xfId="32361" xr:uid="{00000000-0005-0000-0000-0000FF7E0000}"/>
    <cellStyle name="Separador de milhares 14 3 3 2 2" xfId="32362" xr:uid="{00000000-0005-0000-0000-0000007F0000}"/>
    <cellStyle name="Separador de milhares 14 3 3 2 2 2" xfId="32363" xr:uid="{00000000-0005-0000-0000-0000017F0000}"/>
    <cellStyle name="Separador de milhares 14 3 3 2 2 3" xfId="32364" xr:uid="{00000000-0005-0000-0000-0000027F0000}"/>
    <cellStyle name="Separador de milhares 14 3 3 2 3" xfId="32365" xr:uid="{00000000-0005-0000-0000-0000037F0000}"/>
    <cellStyle name="Separador de milhares 14 3 3 2 4" xfId="32366" xr:uid="{00000000-0005-0000-0000-0000047F0000}"/>
    <cellStyle name="Separador de milhares 14 3 3 3" xfId="32367" xr:uid="{00000000-0005-0000-0000-0000057F0000}"/>
    <cellStyle name="Separador de milhares 14 3 3 3 2" xfId="32368" xr:uid="{00000000-0005-0000-0000-0000067F0000}"/>
    <cellStyle name="Separador de milhares 14 3 3 3 2 2" xfId="32369" xr:uid="{00000000-0005-0000-0000-0000077F0000}"/>
    <cellStyle name="Separador de milhares 14 3 3 3 2 3" xfId="32370" xr:uid="{00000000-0005-0000-0000-0000087F0000}"/>
    <cellStyle name="Separador de milhares 14 3 3 3 3" xfId="32371" xr:uid="{00000000-0005-0000-0000-0000097F0000}"/>
    <cellStyle name="Separador de milhares 14 3 3 3 4" xfId="32372" xr:uid="{00000000-0005-0000-0000-00000A7F0000}"/>
    <cellStyle name="Separador de milhares 14 3 3 4" xfId="32373" xr:uid="{00000000-0005-0000-0000-00000B7F0000}"/>
    <cellStyle name="Separador de milhares 14 3 3 4 2" xfId="32374" xr:uid="{00000000-0005-0000-0000-00000C7F0000}"/>
    <cellStyle name="Separador de milhares 14 3 3 4 2 2" xfId="32375" xr:uid="{00000000-0005-0000-0000-00000D7F0000}"/>
    <cellStyle name="Separador de milhares 14 3 3 4 2 3" xfId="32376" xr:uid="{00000000-0005-0000-0000-00000E7F0000}"/>
    <cellStyle name="Separador de milhares 14 3 3 4 3" xfId="32377" xr:uid="{00000000-0005-0000-0000-00000F7F0000}"/>
    <cellStyle name="Separador de milhares 14 3 3 4 4" xfId="32378" xr:uid="{00000000-0005-0000-0000-0000107F0000}"/>
    <cellStyle name="Separador de milhares 14 3 3 5" xfId="32379" xr:uid="{00000000-0005-0000-0000-0000117F0000}"/>
    <cellStyle name="Separador de milhares 14 3 3 5 2" xfId="32380" xr:uid="{00000000-0005-0000-0000-0000127F0000}"/>
    <cellStyle name="Separador de milhares 14 3 3 5 3" xfId="32381" xr:uid="{00000000-0005-0000-0000-0000137F0000}"/>
    <cellStyle name="Separador de milhares 14 3 3 6" xfId="32382" xr:uid="{00000000-0005-0000-0000-0000147F0000}"/>
    <cellStyle name="Separador de milhares 14 3 3 7" xfId="32383" xr:uid="{00000000-0005-0000-0000-0000157F0000}"/>
    <cellStyle name="Separador de milhares 14 3 4" xfId="32384" xr:uid="{00000000-0005-0000-0000-0000167F0000}"/>
    <cellStyle name="Separador de milhares 14 3 5" xfId="32385" xr:uid="{00000000-0005-0000-0000-0000177F0000}"/>
    <cellStyle name="Separador de milhares 14 3 5 2" xfId="32386" xr:uid="{00000000-0005-0000-0000-0000187F0000}"/>
    <cellStyle name="Separador de milhares 14 3 5 2 2" xfId="32387" xr:uid="{00000000-0005-0000-0000-0000197F0000}"/>
    <cellStyle name="Separador de milhares 14 3 5 2 3" xfId="32388" xr:uid="{00000000-0005-0000-0000-00001A7F0000}"/>
    <cellStyle name="Separador de milhares 14 3 5 3" xfId="32389" xr:uid="{00000000-0005-0000-0000-00001B7F0000}"/>
    <cellStyle name="Separador de milhares 14 3 5 4" xfId="32390" xr:uid="{00000000-0005-0000-0000-00001C7F0000}"/>
    <cellStyle name="Separador de milhares 14 3 6" xfId="32391" xr:uid="{00000000-0005-0000-0000-00001D7F0000}"/>
    <cellStyle name="Separador de milhares 14 3 6 2" xfId="32392" xr:uid="{00000000-0005-0000-0000-00001E7F0000}"/>
    <cellStyle name="Separador de milhares 14 3 6 2 2" xfId="32393" xr:uid="{00000000-0005-0000-0000-00001F7F0000}"/>
    <cellStyle name="Separador de milhares 14 3 6 2 3" xfId="32394" xr:uid="{00000000-0005-0000-0000-0000207F0000}"/>
    <cellStyle name="Separador de milhares 14 3 6 3" xfId="32395" xr:uid="{00000000-0005-0000-0000-0000217F0000}"/>
    <cellStyle name="Separador de milhares 14 3 6 4" xfId="32396" xr:uid="{00000000-0005-0000-0000-0000227F0000}"/>
    <cellStyle name="Separador de milhares 14 3 7" xfId="32397" xr:uid="{00000000-0005-0000-0000-0000237F0000}"/>
    <cellStyle name="Separador de milhares 14 3 7 2" xfId="32398" xr:uid="{00000000-0005-0000-0000-0000247F0000}"/>
    <cellStyle name="Separador de milhares 14 3 7 2 2" xfId="32399" xr:uid="{00000000-0005-0000-0000-0000257F0000}"/>
    <cellStyle name="Separador de milhares 14 3 7 2 3" xfId="32400" xr:uid="{00000000-0005-0000-0000-0000267F0000}"/>
    <cellStyle name="Separador de milhares 14 3 7 3" xfId="32401" xr:uid="{00000000-0005-0000-0000-0000277F0000}"/>
    <cellStyle name="Separador de milhares 14 3 7 4" xfId="32402" xr:uid="{00000000-0005-0000-0000-0000287F0000}"/>
    <cellStyle name="Separador de milhares 14 3 8" xfId="32403" xr:uid="{00000000-0005-0000-0000-0000297F0000}"/>
    <cellStyle name="Separador de milhares 14 3 8 2" xfId="32404" xr:uid="{00000000-0005-0000-0000-00002A7F0000}"/>
    <cellStyle name="Separador de milhares 14 3 8 3" xfId="32405" xr:uid="{00000000-0005-0000-0000-00002B7F0000}"/>
    <cellStyle name="Separador de milhares 14 3 9" xfId="32406" xr:uid="{00000000-0005-0000-0000-00002C7F0000}"/>
    <cellStyle name="Separador de milhares 14 4" xfId="32407" xr:uid="{00000000-0005-0000-0000-00002D7F0000}"/>
    <cellStyle name="Separador de milhares 14 4 10" xfId="32408" xr:uid="{00000000-0005-0000-0000-00002E7F0000}"/>
    <cellStyle name="Separador de milhares 14 4 2" xfId="32409" xr:uid="{00000000-0005-0000-0000-00002F7F0000}"/>
    <cellStyle name="Separador de milhares 14 4 2 2" xfId="32410" xr:uid="{00000000-0005-0000-0000-0000307F0000}"/>
    <cellStyle name="Separador de milhares 14 4 2 2 2" xfId="32411" xr:uid="{00000000-0005-0000-0000-0000317F0000}"/>
    <cellStyle name="Separador de milhares 14 4 2 2 2 2" xfId="32412" xr:uid="{00000000-0005-0000-0000-0000327F0000}"/>
    <cellStyle name="Separador de milhares 14 4 2 2 2 3" xfId="32413" xr:uid="{00000000-0005-0000-0000-0000337F0000}"/>
    <cellStyle name="Separador de milhares 14 4 2 2 3" xfId="32414" xr:uid="{00000000-0005-0000-0000-0000347F0000}"/>
    <cellStyle name="Separador de milhares 14 4 2 2 4" xfId="32415" xr:uid="{00000000-0005-0000-0000-0000357F0000}"/>
    <cellStyle name="Separador de milhares 14 4 2 3" xfId="32416" xr:uid="{00000000-0005-0000-0000-0000367F0000}"/>
    <cellStyle name="Separador de milhares 14 4 2 3 2" xfId="32417" xr:uid="{00000000-0005-0000-0000-0000377F0000}"/>
    <cellStyle name="Separador de milhares 14 4 2 3 2 2" xfId="32418" xr:uid="{00000000-0005-0000-0000-0000387F0000}"/>
    <cellStyle name="Separador de milhares 14 4 2 3 2 3" xfId="32419" xr:uid="{00000000-0005-0000-0000-0000397F0000}"/>
    <cellStyle name="Separador de milhares 14 4 2 3 3" xfId="32420" xr:uid="{00000000-0005-0000-0000-00003A7F0000}"/>
    <cellStyle name="Separador de milhares 14 4 2 3 4" xfId="32421" xr:uid="{00000000-0005-0000-0000-00003B7F0000}"/>
    <cellStyle name="Separador de milhares 14 4 2 4" xfId="32422" xr:uid="{00000000-0005-0000-0000-00003C7F0000}"/>
    <cellStyle name="Separador de milhares 14 4 2 4 2" xfId="32423" xr:uid="{00000000-0005-0000-0000-00003D7F0000}"/>
    <cellStyle name="Separador de milhares 14 4 2 4 2 2" xfId="32424" xr:uid="{00000000-0005-0000-0000-00003E7F0000}"/>
    <cellStyle name="Separador de milhares 14 4 2 4 2 3" xfId="32425" xr:uid="{00000000-0005-0000-0000-00003F7F0000}"/>
    <cellStyle name="Separador de milhares 14 4 2 4 3" xfId="32426" xr:uid="{00000000-0005-0000-0000-0000407F0000}"/>
    <cellStyle name="Separador de milhares 14 4 2 4 4" xfId="32427" xr:uid="{00000000-0005-0000-0000-0000417F0000}"/>
    <cellStyle name="Separador de milhares 14 4 2 5" xfId="32428" xr:uid="{00000000-0005-0000-0000-0000427F0000}"/>
    <cellStyle name="Separador de milhares 14 4 2 5 2" xfId="32429" xr:uid="{00000000-0005-0000-0000-0000437F0000}"/>
    <cellStyle name="Separador de milhares 14 4 2 5 3" xfId="32430" xr:uid="{00000000-0005-0000-0000-0000447F0000}"/>
    <cellStyle name="Separador de milhares 14 4 2 6" xfId="32431" xr:uid="{00000000-0005-0000-0000-0000457F0000}"/>
    <cellStyle name="Separador de milhares 14 4 2 7" xfId="32432" xr:uid="{00000000-0005-0000-0000-0000467F0000}"/>
    <cellStyle name="Separador de milhares 14 4 3" xfId="32433" xr:uid="{00000000-0005-0000-0000-0000477F0000}"/>
    <cellStyle name="Separador de milhares 14 4 4" xfId="32434" xr:uid="{00000000-0005-0000-0000-0000487F0000}"/>
    <cellStyle name="Separador de milhares 14 4 4 2" xfId="32435" xr:uid="{00000000-0005-0000-0000-0000497F0000}"/>
    <cellStyle name="Separador de milhares 14 4 4 2 2" xfId="32436" xr:uid="{00000000-0005-0000-0000-00004A7F0000}"/>
    <cellStyle name="Separador de milhares 14 4 4 2 3" xfId="32437" xr:uid="{00000000-0005-0000-0000-00004B7F0000}"/>
    <cellStyle name="Separador de milhares 14 4 4 3" xfId="32438" xr:uid="{00000000-0005-0000-0000-00004C7F0000}"/>
    <cellStyle name="Separador de milhares 14 4 4 4" xfId="32439" xr:uid="{00000000-0005-0000-0000-00004D7F0000}"/>
    <cellStyle name="Separador de milhares 14 4 5" xfId="32440" xr:uid="{00000000-0005-0000-0000-00004E7F0000}"/>
    <cellStyle name="Separador de milhares 14 4 5 2" xfId="32441" xr:uid="{00000000-0005-0000-0000-00004F7F0000}"/>
    <cellStyle name="Separador de milhares 14 4 5 2 2" xfId="32442" xr:uid="{00000000-0005-0000-0000-0000507F0000}"/>
    <cellStyle name="Separador de milhares 14 4 5 2 3" xfId="32443" xr:uid="{00000000-0005-0000-0000-0000517F0000}"/>
    <cellStyle name="Separador de milhares 14 4 5 3" xfId="32444" xr:uid="{00000000-0005-0000-0000-0000527F0000}"/>
    <cellStyle name="Separador de milhares 14 4 5 4" xfId="32445" xr:uid="{00000000-0005-0000-0000-0000537F0000}"/>
    <cellStyle name="Separador de milhares 14 4 6" xfId="32446" xr:uid="{00000000-0005-0000-0000-0000547F0000}"/>
    <cellStyle name="Separador de milhares 14 4 6 2" xfId="32447" xr:uid="{00000000-0005-0000-0000-0000557F0000}"/>
    <cellStyle name="Separador de milhares 14 4 6 2 2" xfId="32448" xr:uid="{00000000-0005-0000-0000-0000567F0000}"/>
    <cellStyle name="Separador de milhares 14 4 6 2 3" xfId="32449" xr:uid="{00000000-0005-0000-0000-0000577F0000}"/>
    <cellStyle name="Separador de milhares 14 4 6 3" xfId="32450" xr:uid="{00000000-0005-0000-0000-0000587F0000}"/>
    <cellStyle name="Separador de milhares 14 4 6 4" xfId="32451" xr:uid="{00000000-0005-0000-0000-0000597F0000}"/>
    <cellStyle name="Separador de milhares 14 4 7" xfId="32452" xr:uid="{00000000-0005-0000-0000-00005A7F0000}"/>
    <cellStyle name="Separador de milhares 14 4 7 2" xfId="32453" xr:uid="{00000000-0005-0000-0000-00005B7F0000}"/>
    <cellStyle name="Separador de milhares 14 4 7 3" xfId="32454" xr:uid="{00000000-0005-0000-0000-00005C7F0000}"/>
    <cellStyle name="Separador de milhares 14 4 8" xfId="32455" xr:uid="{00000000-0005-0000-0000-00005D7F0000}"/>
    <cellStyle name="Separador de milhares 14 4 9" xfId="32456" xr:uid="{00000000-0005-0000-0000-00005E7F0000}"/>
    <cellStyle name="Separador de milhares 14 5" xfId="32457" xr:uid="{00000000-0005-0000-0000-00005F7F0000}"/>
    <cellStyle name="Separador de milhares 14 5 2" xfId="32458" xr:uid="{00000000-0005-0000-0000-0000607F0000}"/>
    <cellStyle name="Separador de milhares 14 5 3" xfId="32459" xr:uid="{00000000-0005-0000-0000-0000617F0000}"/>
    <cellStyle name="Separador de milhares 14 5 3 2" xfId="32460" xr:uid="{00000000-0005-0000-0000-0000627F0000}"/>
    <cellStyle name="Separador de milhares 14 5 3 2 2" xfId="32461" xr:uid="{00000000-0005-0000-0000-0000637F0000}"/>
    <cellStyle name="Separador de milhares 14 5 3 2 2 2" xfId="32462" xr:uid="{00000000-0005-0000-0000-0000647F0000}"/>
    <cellStyle name="Separador de milhares 14 5 3 2 2 3" xfId="32463" xr:uid="{00000000-0005-0000-0000-0000657F0000}"/>
    <cellStyle name="Separador de milhares 14 5 3 2 3" xfId="32464" xr:uid="{00000000-0005-0000-0000-0000667F0000}"/>
    <cellStyle name="Separador de milhares 14 5 3 2 4" xfId="32465" xr:uid="{00000000-0005-0000-0000-0000677F0000}"/>
    <cellStyle name="Separador de milhares 14 5 3 3" xfId="32466" xr:uid="{00000000-0005-0000-0000-0000687F0000}"/>
    <cellStyle name="Separador de milhares 14 5 3 3 2" xfId="32467" xr:uid="{00000000-0005-0000-0000-0000697F0000}"/>
    <cellStyle name="Separador de milhares 14 5 3 3 2 2" xfId="32468" xr:uid="{00000000-0005-0000-0000-00006A7F0000}"/>
    <cellStyle name="Separador de milhares 14 5 3 3 2 3" xfId="32469" xr:uid="{00000000-0005-0000-0000-00006B7F0000}"/>
    <cellStyle name="Separador de milhares 14 5 3 3 3" xfId="32470" xr:uid="{00000000-0005-0000-0000-00006C7F0000}"/>
    <cellStyle name="Separador de milhares 14 5 3 3 4" xfId="32471" xr:uid="{00000000-0005-0000-0000-00006D7F0000}"/>
    <cellStyle name="Separador de milhares 14 5 3 4" xfId="32472" xr:uid="{00000000-0005-0000-0000-00006E7F0000}"/>
    <cellStyle name="Separador de milhares 14 5 3 4 2" xfId="32473" xr:uid="{00000000-0005-0000-0000-00006F7F0000}"/>
    <cellStyle name="Separador de milhares 14 5 3 4 2 2" xfId="32474" xr:uid="{00000000-0005-0000-0000-0000707F0000}"/>
    <cellStyle name="Separador de milhares 14 5 3 4 2 3" xfId="32475" xr:uid="{00000000-0005-0000-0000-0000717F0000}"/>
    <cellStyle name="Separador de milhares 14 5 3 4 3" xfId="32476" xr:uid="{00000000-0005-0000-0000-0000727F0000}"/>
    <cellStyle name="Separador de milhares 14 5 3 4 4" xfId="32477" xr:uid="{00000000-0005-0000-0000-0000737F0000}"/>
    <cellStyle name="Separador de milhares 14 5 3 5" xfId="32478" xr:uid="{00000000-0005-0000-0000-0000747F0000}"/>
    <cellStyle name="Separador de milhares 14 5 3 5 2" xfId="32479" xr:uid="{00000000-0005-0000-0000-0000757F0000}"/>
    <cellStyle name="Separador de milhares 14 5 3 5 3" xfId="32480" xr:uid="{00000000-0005-0000-0000-0000767F0000}"/>
    <cellStyle name="Separador de milhares 14 5 3 6" xfId="32481" xr:uid="{00000000-0005-0000-0000-0000777F0000}"/>
    <cellStyle name="Separador de milhares 14 5 3 7" xfId="32482" xr:uid="{00000000-0005-0000-0000-0000787F0000}"/>
    <cellStyle name="Separador de milhares 14 6" xfId="32483" xr:uid="{00000000-0005-0000-0000-0000797F0000}"/>
    <cellStyle name="Separador de milhares 14 6 2" xfId="32484" xr:uid="{00000000-0005-0000-0000-00007A7F0000}"/>
    <cellStyle name="Separador de milhares 14 6 2 2" xfId="32485" xr:uid="{00000000-0005-0000-0000-00007B7F0000}"/>
    <cellStyle name="Separador de milhares 14 6 2 2 2" xfId="32486" xr:uid="{00000000-0005-0000-0000-00007C7F0000}"/>
    <cellStyle name="Separador de milhares 14 6 2 2 2 2" xfId="32487" xr:uid="{00000000-0005-0000-0000-00007D7F0000}"/>
    <cellStyle name="Separador de milhares 14 6 2 2 2 3" xfId="32488" xr:uid="{00000000-0005-0000-0000-00007E7F0000}"/>
    <cellStyle name="Separador de milhares 14 6 2 2 3" xfId="32489" xr:uid="{00000000-0005-0000-0000-00007F7F0000}"/>
    <cellStyle name="Separador de milhares 14 6 2 2 4" xfId="32490" xr:uid="{00000000-0005-0000-0000-0000807F0000}"/>
    <cellStyle name="Separador de milhares 14 6 2 3" xfId="32491" xr:uid="{00000000-0005-0000-0000-0000817F0000}"/>
    <cellStyle name="Separador de milhares 14 6 2 3 2" xfId="32492" xr:uid="{00000000-0005-0000-0000-0000827F0000}"/>
    <cellStyle name="Separador de milhares 14 6 2 3 2 2" xfId="32493" xr:uid="{00000000-0005-0000-0000-0000837F0000}"/>
    <cellStyle name="Separador de milhares 14 6 2 3 2 3" xfId="32494" xr:uid="{00000000-0005-0000-0000-0000847F0000}"/>
    <cellStyle name="Separador de milhares 14 6 2 3 3" xfId="32495" xr:uid="{00000000-0005-0000-0000-0000857F0000}"/>
    <cellStyle name="Separador de milhares 14 6 2 3 4" xfId="32496" xr:uid="{00000000-0005-0000-0000-0000867F0000}"/>
    <cellStyle name="Separador de milhares 14 6 2 4" xfId="32497" xr:uid="{00000000-0005-0000-0000-0000877F0000}"/>
    <cellStyle name="Separador de milhares 14 6 2 4 2" xfId="32498" xr:uid="{00000000-0005-0000-0000-0000887F0000}"/>
    <cellStyle name="Separador de milhares 14 6 2 4 2 2" xfId="32499" xr:uid="{00000000-0005-0000-0000-0000897F0000}"/>
    <cellStyle name="Separador de milhares 14 6 2 4 2 3" xfId="32500" xr:uid="{00000000-0005-0000-0000-00008A7F0000}"/>
    <cellStyle name="Separador de milhares 14 6 2 4 3" xfId="32501" xr:uid="{00000000-0005-0000-0000-00008B7F0000}"/>
    <cellStyle name="Separador de milhares 14 6 2 4 4" xfId="32502" xr:uid="{00000000-0005-0000-0000-00008C7F0000}"/>
    <cellStyle name="Separador de milhares 14 6 2 5" xfId="32503" xr:uid="{00000000-0005-0000-0000-00008D7F0000}"/>
    <cellStyle name="Separador de milhares 14 6 2 5 2" xfId="32504" xr:uid="{00000000-0005-0000-0000-00008E7F0000}"/>
    <cellStyle name="Separador de milhares 14 6 2 5 3" xfId="32505" xr:uid="{00000000-0005-0000-0000-00008F7F0000}"/>
    <cellStyle name="Separador de milhares 14 6 2 6" xfId="32506" xr:uid="{00000000-0005-0000-0000-0000907F0000}"/>
    <cellStyle name="Separador de milhares 14 6 2 7" xfId="32507" xr:uid="{00000000-0005-0000-0000-0000917F0000}"/>
    <cellStyle name="Separador de milhares 14 6 3" xfId="32508" xr:uid="{00000000-0005-0000-0000-0000927F0000}"/>
    <cellStyle name="Separador de milhares 14 6 3 2" xfId="32509" xr:uid="{00000000-0005-0000-0000-0000937F0000}"/>
    <cellStyle name="Separador de milhares 14 6 3 2 2" xfId="32510" xr:uid="{00000000-0005-0000-0000-0000947F0000}"/>
    <cellStyle name="Separador de milhares 14 6 3 2 3" xfId="32511" xr:uid="{00000000-0005-0000-0000-0000957F0000}"/>
    <cellStyle name="Separador de milhares 14 6 3 3" xfId="32512" xr:uid="{00000000-0005-0000-0000-0000967F0000}"/>
    <cellStyle name="Separador de milhares 14 6 3 4" xfId="32513" xr:uid="{00000000-0005-0000-0000-0000977F0000}"/>
    <cellStyle name="Separador de milhares 14 6 4" xfId="32514" xr:uid="{00000000-0005-0000-0000-0000987F0000}"/>
    <cellStyle name="Separador de milhares 14 6 4 2" xfId="32515" xr:uid="{00000000-0005-0000-0000-0000997F0000}"/>
    <cellStyle name="Separador de milhares 14 6 4 2 2" xfId="32516" xr:uid="{00000000-0005-0000-0000-00009A7F0000}"/>
    <cellStyle name="Separador de milhares 14 6 4 2 3" xfId="32517" xr:uid="{00000000-0005-0000-0000-00009B7F0000}"/>
    <cellStyle name="Separador de milhares 14 6 4 3" xfId="32518" xr:uid="{00000000-0005-0000-0000-00009C7F0000}"/>
    <cellStyle name="Separador de milhares 14 6 4 4" xfId="32519" xr:uid="{00000000-0005-0000-0000-00009D7F0000}"/>
    <cellStyle name="Separador de milhares 14 6 5" xfId="32520" xr:uid="{00000000-0005-0000-0000-00009E7F0000}"/>
    <cellStyle name="Separador de milhares 14 6 5 2" xfId="32521" xr:uid="{00000000-0005-0000-0000-00009F7F0000}"/>
    <cellStyle name="Separador de milhares 14 6 5 2 2" xfId="32522" xr:uid="{00000000-0005-0000-0000-0000A07F0000}"/>
    <cellStyle name="Separador de milhares 14 6 5 2 3" xfId="32523" xr:uid="{00000000-0005-0000-0000-0000A17F0000}"/>
    <cellStyle name="Separador de milhares 14 6 5 3" xfId="32524" xr:uid="{00000000-0005-0000-0000-0000A27F0000}"/>
    <cellStyle name="Separador de milhares 14 6 5 4" xfId="32525" xr:uid="{00000000-0005-0000-0000-0000A37F0000}"/>
    <cellStyle name="Separador de milhares 14 6 6" xfId="32526" xr:uid="{00000000-0005-0000-0000-0000A47F0000}"/>
    <cellStyle name="Separador de milhares 14 6 6 2" xfId="32527" xr:uid="{00000000-0005-0000-0000-0000A57F0000}"/>
    <cellStyle name="Separador de milhares 14 6 6 3" xfId="32528" xr:uid="{00000000-0005-0000-0000-0000A67F0000}"/>
    <cellStyle name="Separador de milhares 14 6 7" xfId="32529" xr:uid="{00000000-0005-0000-0000-0000A77F0000}"/>
    <cellStyle name="Separador de milhares 14 6 8" xfId="32530" xr:uid="{00000000-0005-0000-0000-0000A87F0000}"/>
    <cellStyle name="Separador de milhares 14 6 9" xfId="32531" xr:uid="{00000000-0005-0000-0000-0000A97F0000}"/>
    <cellStyle name="Separador de milhares 14 7" xfId="32532" xr:uid="{00000000-0005-0000-0000-0000AA7F0000}"/>
    <cellStyle name="Separador de milhares 14 7 2" xfId="32533" xr:uid="{00000000-0005-0000-0000-0000AB7F0000}"/>
    <cellStyle name="Separador de milhares 14 7 2 2" xfId="32534" xr:uid="{00000000-0005-0000-0000-0000AC7F0000}"/>
    <cellStyle name="Separador de milhares 14 7 2 2 2" xfId="32535" xr:uid="{00000000-0005-0000-0000-0000AD7F0000}"/>
    <cellStyle name="Separador de milhares 14 7 2 2 2 2" xfId="32536" xr:uid="{00000000-0005-0000-0000-0000AE7F0000}"/>
    <cellStyle name="Separador de milhares 14 7 2 2 2 3" xfId="32537" xr:uid="{00000000-0005-0000-0000-0000AF7F0000}"/>
    <cellStyle name="Separador de milhares 14 7 2 2 3" xfId="32538" xr:uid="{00000000-0005-0000-0000-0000B07F0000}"/>
    <cellStyle name="Separador de milhares 14 7 2 2 4" xfId="32539" xr:uid="{00000000-0005-0000-0000-0000B17F0000}"/>
    <cellStyle name="Separador de milhares 14 7 2 3" xfId="32540" xr:uid="{00000000-0005-0000-0000-0000B27F0000}"/>
    <cellStyle name="Separador de milhares 14 7 2 3 2" xfId="32541" xr:uid="{00000000-0005-0000-0000-0000B37F0000}"/>
    <cellStyle name="Separador de milhares 14 7 2 3 2 2" xfId="32542" xr:uid="{00000000-0005-0000-0000-0000B47F0000}"/>
    <cellStyle name="Separador de milhares 14 7 2 3 2 3" xfId="32543" xr:uid="{00000000-0005-0000-0000-0000B57F0000}"/>
    <cellStyle name="Separador de milhares 14 7 2 3 3" xfId="32544" xr:uid="{00000000-0005-0000-0000-0000B67F0000}"/>
    <cellStyle name="Separador de milhares 14 7 2 3 4" xfId="32545" xr:uid="{00000000-0005-0000-0000-0000B77F0000}"/>
    <cellStyle name="Separador de milhares 14 7 2 4" xfId="32546" xr:uid="{00000000-0005-0000-0000-0000B87F0000}"/>
    <cellStyle name="Separador de milhares 14 7 2 4 2" xfId="32547" xr:uid="{00000000-0005-0000-0000-0000B97F0000}"/>
    <cellStyle name="Separador de milhares 14 7 2 4 2 2" xfId="32548" xr:uid="{00000000-0005-0000-0000-0000BA7F0000}"/>
    <cellStyle name="Separador de milhares 14 7 2 4 2 3" xfId="32549" xr:uid="{00000000-0005-0000-0000-0000BB7F0000}"/>
    <cellStyle name="Separador de milhares 14 7 2 4 3" xfId="32550" xr:uid="{00000000-0005-0000-0000-0000BC7F0000}"/>
    <cellStyle name="Separador de milhares 14 7 2 4 4" xfId="32551" xr:uid="{00000000-0005-0000-0000-0000BD7F0000}"/>
    <cellStyle name="Separador de milhares 14 7 2 5" xfId="32552" xr:uid="{00000000-0005-0000-0000-0000BE7F0000}"/>
    <cellStyle name="Separador de milhares 14 7 2 5 2" xfId="32553" xr:uid="{00000000-0005-0000-0000-0000BF7F0000}"/>
    <cellStyle name="Separador de milhares 14 7 2 5 3" xfId="32554" xr:uid="{00000000-0005-0000-0000-0000C07F0000}"/>
    <cellStyle name="Separador de milhares 14 7 2 6" xfId="32555" xr:uid="{00000000-0005-0000-0000-0000C17F0000}"/>
    <cellStyle name="Separador de milhares 14 7 2 7" xfId="32556" xr:uid="{00000000-0005-0000-0000-0000C27F0000}"/>
    <cellStyle name="Separador de milhares 14 7 3" xfId="32557" xr:uid="{00000000-0005-0000-0000-0000C37F0000}"/>
    <cellStyle name="Separador de milhares 14 7 3 2" xfId="32558" xr:uid="{00000000-0005-0000-0000-0000C47F0000}"/>
    <cellStyle name="Separador de milhares 14 7 3 2 2" xfId="32559" xr:uid="{00000000-0005-0000-0000-0000C57F0000}"/>
    <cellStyle name="Separador de milhares 14 7 3 2 3" xfId="32560" xr:uid="{00000000-0005-0000-0000-0000C67F0000}"/>
    <cellStyle name="Separador de milhares 14 7 3 3" xfId="32561" xr:uid="{00000000-0005-0000-0000-0000C77F0000}"/>
    <cellStyle name="Separador de milhares 14 7 3 4" xfId="32562" xr:uid="{00000000-0005-0000-0000-0000C87F0000}"/>
    <cellStyle name="Separador de milhares 14 7 4" xfId="32563" xr:uid="{00000000-0005-0000-0000-0000C97F0000}"/>
    <cellStyle name="Separador de milhares 14 7 4 2" xfId="32564" xr:uid="{00000000-0005-0000-0000-0000CA7F0000}"/>
    <cellStyle name="Separador de milhares 14 7 4 2 2" xfId="32565" xr:uid="{00000000-0005-0000-0000-0000CB7F0000}"/>
    <cellStyle name="Separador de milhares 14 7 4 2 3" xfId="32566" xr:uid="{00000000-0005-0000-0000-0000CC7F0000}"/>
    <cellStyle name="Separador de milhares 14 7 4 3" xfId="32567" xr:uid="{00000000-0005-0000-0000-0000CD7F0000}"/>
    <cellStyle name="Separador de milhares 14 7 4 4" xfId="32568" xr:uid="{00000000-0005-0000-0000-0000CE7F0000}"/>
    <cellStyle name="Separador de milhares 14 7 5" xfId="32569" xr:uid="{00000000-0005-0000-0000-0000CF7F0000}"/>
    <cellStyle name="Separador de milhares 14 7 5 2" xfId="32570" xr:uid="{00000000-0005-0000-0000-0000D07F0000}"/>
    <cellStyle name="Separador de milhares 14 7 5 2 2" xfId="32571" xr:uid="{00000000-0005-0000-0000-0000D17F0000}"/>
    <cellStyle name="Separador de milhares 14 7 5 2 3" xfId="32572" xr:uid="{00000000-0005-0000-0000-0000D27F0000}"/>
    <cellStyle name="Separador de milhares 14 7 5 3" xfId="32573" xr:uid="{00000000-0005-0000-0000-0000D37F0000}"/>
    <cellStyle name="Separador de milhares 14 7 5 4" xfId="32574" xr:uid="{00000000-0005-0000-0000-0000D47F0000}"/>
    <cellStyle name="Separador de milhares 14 7 6" xfId="32575" xr:uid="{00000000-0005-0000-0000-0000D57F0000}"/>
    <cellStyle name="Separador de milhares 14 7 6 2" xfId="32576" xr:uid="{00000000-0005-0000-0000-0000D67F0000}"/>
    <cellStyle name="Separador de milhares 14 7 6 3" xfId="32577" xr:uid="{00000000-0005-0000-0000-0000D77F0000}"/>
    <cellStyle name="Separador de milhares 14 7 7" xfId="32578" xr:uid="{00000000-0005-0000-0000-0000D87F0000}"/>
    <cellStyle name="Separador de milhares 14 7 8" xfId="32579" xr:uid="{00000000-0005-0000-0000-0000D97F0000}"/>
    <cellStyle name="Separador de milhares 14 7 9" xfId="32580" xr:uid="{00000000-0005-0000-0000-0000DA7F0000}"/>
    <cellStyle name="Separador de milhares 14 8" xfId="32581" xr:uid="{00000000-0005-0000-0000-0000DB7F0000}"/>
    <cellStyle name="Separador de milhares 14 8 2" xfId="32582" xr:uid="{00000000-0005-0000-0000-0000DC7F0000}"/>
    <cellStyle name="Separador de milhares 14 8 2 2" xfId="32583" xr:uid="{00000000-0005-0000-0000-0000DD7F0000}"/>
    <cellStyle name="Separador de milhares 14 8 2 2 2" xfId="32584" xr:uid="{00000000-0005-0000-0000-0000DE7F0000}"/>
    <cellStyle name="Separador de milhares 14 8 2 2 2 2" xfId="32585" xr:uid="{00000000-0005-0000-0000-0000DF7F0000}"/>
    <cellStyle name="Separador de milhares 14 8 2 2 2 3" xfId="32586" xr:uid="{00000000-0005-0000-0000-0000E07F0000}"/>
    <cellStyle name="Separador de milhares 14 8 2 2 3" xfId="32587" xr:uid="{00000000-0005-0000-0000-0000E17F0000}"/>
    <cellStyle name="Separador de milhares 14 8 2 2 4" xfId="32588" xr:uid="{00000000-0005-0000-0000-0000E27F0000}"/>
    <cellStyle name="Separador de milhares 14 8 2 3" xfId="32589" xr:uid="{00000000-0005-0000-0000-0000E37F0000}"/>
    <cellStyle name="Separador de milhares 14 8 2 3 2" xfId="32590" xr:uid="{00000000-0005-0000-0000-0000E47F0000}"/>
    <cellStyle name="Separador de milhares 14 8 2 3 2 2" xfId="32591" xr:uid="{00000000-0005-0000-0000-0000E57F0000}"/>
    <cellStyle name="Separador de milhares 14 8 2 3 2 3" xfId="32592" xr:uid="{00000000-0005-0000-0000-0000E67F0000}"/>
    <cellStyle name="Separador de milhares 14 8 2 3 3" xfId="32593" xr:uid="{00000000-0005-0000-0000-0000E77F0000}"/>
    <cellStyle name="Separador de milhares 14 8 2 3 4" xfId="32594" xr:uid="{00000000-0005-0000-0000-0000E87F0000}"/>
    <cellStyle name="Separador de milhares 14 8 2 4" xfId="32595" xr:uid="{00000000-0005-0000-0000-0000E97F0000}"/>
    <cellStyle name="Separador de milhares 14 8 2 4 2" xfId="32596" xr:uid="{00000000-0005-0000-0000-0000EA7F0000}"/>
    <cellStyle name="Separador de milhares 14 8 2 4 2 2" xfId="32597" xr:uid="{00000000-0005-0000-0000-0000EB7F0000}"/>
    <cellStyle name="Separador de milhares 14 8 2 4 2 3" xfId="32598" xr:uid="{00000000-0005-0000-0000-0000EC7F0000}"/>
    <cellStyle name="Separador de milhares 14 8 2 4 3" xfId="32599" xr:uid="{00000000-0005-0000-0000-0000ED7F0000}"/>
    <cellStyle name="Separador de milhares 14 8 2 4 4" xfId="32600" xr:uid="{00000000-0005-0000-0000-0000EE7F0000}"/>
    <cellStyle name="Separador de milhares 14 8 2 5" xfId="32601" xr:uid="{00000000-0005-0000-0000-0000EF7F0000}"/>
    <cellStyle name="Separador de milhares 14 8 2 5 2" xfId="32602" xr:uid="{00000000-0005-0000-0000-0000F07F0000}"/>
    <cellStyle name="Separador de milhares 14 8 2 5 3" xfId="32603" xr:uid="{00000000-0005-0000-0000-0000F17F0000}"/>
    <cellStyle name="Separador de milhares 14 8 2 6" xfId="32604" xr:uid="{00000000-0005-0000-0000-0000F27F0000}"/>
    <cellStyle name="Separador de milhares 14 8 2 7" xfId="32605" xr:uid="{00000000-0005-0000-0000-0000F37F0000}"/>
    <cellStyle name="Separador de milhares 14 8 3" xfId="32606" xr:uid="{00000000-0005-0000-0000-0000F47F0000}"/>
    <cellStyle name="Separador de milhares 14 8 3 2" xfId="32607" xr:uid="{00000000-0005-0000-0000-0000F57F0000}"/>
    <cellStyle name="Separador de milhares 14 8 3 2 2" xfId="32608" xr:uid="{00000000-0005-0000-0000-0000F67F0000}"/>
    <cellStyle name="Separador de milhares 14 8 3 2 3" xfId="32609" xr:uid="{00000000-0005-0000-0000-0000F77F0000}"/>
    <cellStyle name="Separador de milhares 14 8 3 3" xfId="32610" xr:uid="{00000000-0005-0000-0000-0000F87F0000}"/>
    <cellStyle name="Separador de milhares 14 8 3 4" xfId="32611" xr:uid="{00000000-0005-0000-0000-0000F97F0000}"/>
    <cellStyle name="Separador de milhares 14 8 4" xfId="32612" xr:uid="{00000000-0005-0000-0000-0000FA7F0000}"/>
    <cellStyle name="Separador de milhares 14 8 4 2" xfId="32613" xr:uid="{00000000-0005-0000-0000-0000FB7F0000}"/>
    <cellStyle name="Separador de milhares 14 8 4 2 2" xfId="32614" xr:uid="{00000000-0005-0000-0000-0000FC7F0000}"/>
    <cellStyle name="Separador de milhares 14 8 4 2 3" xfId="32615" xr:uid="{00000000-0005-0000-0000-0000FD7F0000}"/>
    <cellStyle name="Separador de milhares 14 8 4 3" xfId="32616" xr:uid="{00000000-0005-0000-0000-0000FE7F0000}"/>
    <cellStyle name="Separador de milhares 14 8 4 4" xfId="32617" xr:uid="{00000000-0005-0000-0000-0000FF7F0000}"/>
    <cellStyle name="Separador de milhares 14 8 5" xfId="32618" xr:uid="{00000000-0005-0000-0000-000000800000}"/>
    <cellStyle name="Separador de milhares 14 8 5 2" xfId="32619" xr:uid="{00000000-0005-0000-0000-000001800000}"/>
    <cellStyle name="Separador de milhares 14 8 5 2 2" xfId="32620" xr:uid="{00000000-0005-0000-0000-000002800000}"/>
    <cellStyle name="Separador de milhares 14 8 5 2 3" xfId="32621" xr:uid="{00000000-0005-0000-0000-000003800000}"/>
    <cellStyle name="Separador de milhares 14 8 5 3" xfId="32622" xr:uid="{00000000-0005-0000-0000-000004800000}"/>
    <cellStyle name="Separador de milhares 14 8 5 4" xfId="32623" xr:uid="{00000000-0005-0000-0000-000005800000}"/>
    <cellStyle name="Separador de milhares 14 8 6" xfId="32624" xr:uid="{00000000-0005-0000-0000-000006800000}"/>
    <cellStyle name="Separador de milhares 14 8 6 2" xfId="32625" xr:uid="{00000000-0005-0000-0000-000007800000}"/>
    <cellStyle name="Separador de milhares 14 8 6 3" xfId="32626" xr:uid="{00000000-0005-0000-0000-000008800000}"/>
    <cellStyle name="Separador de milhares 14 8 7" xfId="32627" xr:uid="{00000000-0005-0000-0000-000009800000}"/>
    <cellStyle name="Separador de milhares 14 8 8" xfId="32628" xr:uid="{00000000-0005-0000-0000-00000A800000}"/>
    <cellStyle name="Separador de milhares 14 8 9" xfId="32629" xr:uid="{00000000-0005-0000-0000-00000B800000}"/>
    <cellStyle name="Separador de milhares 14 9" xfId="32630" xr:uid="{00000000-0005-0000-0000-00000C800000}"/>
    <cellStyle name="Separador de milhares 14 9 2" xfId="32631" xr:uid="{00000000-0005-0000-0000-00000D800000}"/>
    <cellStyle name="Separador de milhares 14 9 2 2" xfId="32632" xr:uid="{00000000-0005-0000-0000-00000E800000}"/>
    <cellStyle name="Separador de milhares 14 9 2 2 2" xfId="32633" xr:uid="{00000000-0005-0000-0000-00000F800000}"/>
    <cellStyle name="Separador de milhares 14 9 2 2 2 2" xfId="32634" xr:uid="{00000000-0005-0000-0000-000010800000}"/>
    <cellStyle name="Separador de milhares 14 9 2 2 2 3" xfId="32635" xr:uid="{00000000-0005-0000-0000-000011800000}"/>
    <cellStyle name="Separador de milhares 14 9 2 2 3" xfId="32636" xr:uid="{00000000-0005-0000-0000-000012800000}"/>
    <cellStyle name="Separador de milhares 14 9 2 2 4" xfId="32637" xr:uid="{00000000-0005-0000-0000-000013800000}"/>
    <cellStyle name="Separador de milhares 14 9 2 3" xfId="32638" xr:uid="{00000000-0005-0000-0000-000014800000}"/>
    <cellStyle name="Separador de milhares 14 9 2 3 2" xfId="32639" xr:uid="{00000000-0005-0000-0000-000015800000}"/>
    <cellStyle name="Separador de milhares 14 9 2 3 2 2" xfId="32640" xr:uid="{00000000-0005-0000-0000-000016800000}"/>
    <cellStyle name="Separador de milhares 14 9 2 3 2 3" xfId="32641" xr:uid="{00000000-0005-0000-0000-000017800000}"/>
    <cellStyle name="Separador de milhares 14 9 2 3 3" xfId="32642" xr:uid="{00000000-0005-0000-0000-000018800000}"/>
    <cellStyle name="Separador de milhares 14 9 2 3 4" xfId="32643" xr:uid="{00000000-0005-0000-0000-000019800000}"/>
    <cellStyle name="Separador de milhares 14 9 2 4" xfId="32644" xr:uid="{00000000-0005-0000-0000-00001A800000}"/>
    <cellStyle name="Separador de milhares 14 9 2 4 2" xfId="32645" xr:uid="{00000000-0005-0000-0000-00001B800000}"/>
    <cellStyle name="Separador de milhares 14 9 2 4 2 2" xfId="32646" xr:uid="{00000000-0005-0000-0000-00001C800000}"/>
    <cellStyle name="Separador de milhares 14 9 2 4 2 3" xfId="32647" xr:uid="{00000000-0005-0000-0000-00001D800000}"/>
    <cellStyle name="Separador de milhares 14 9 2 4 3" xfId="32648" xr:uid="{00000000-0005-0000-0000-00001E800000}"/>
    <cellStyle name="Separador de milhares 14 9 2 4 4" xfId="32649" xr:uid="{00000000-0005-0000-0000-00001F800000}"/>
    <cellStyle name="Separador de milhares 14 9 2 5" xfId="32650" xr:uid="{00000000-0005-0000-0000-000020800000}"/>
    <cellStyle name="Separador de milhares 14 9 2 5 2" xfId="32651" xr:uid="{00000000-0005-0000-0000-000021800000}"/>
    <cellStyle name="Separador de milhares 14 9 2 5 3" xfId="32652" xr:uid="{00000000-0005-0000-0000-000022800000}"/>
    <cellStyle name="Separador de milhares 14 9 2 6" xfId="32653" xr:uid="{00000000-0005-0000-0000-000023800000}"/>
    <cellStyle name="Separador de milhares 14 9 2 7" xfId="32654" xr:uid="{00000000-0005-0000-0000-000024800000}"/>
    <cellStyle name="Separador de milhares 14 9 3" xfId="32655" xr:uid="{00000000-0005-0000-0000-000025800000}"/>
    <cellStyle name="Separador de milhares 14 9 3 2" xfId="32656" xr:uid="{00000000-0005-0000-0000-000026800000}"/>
    <cellStyle name="Separador de milhares 14 9 3 2 2" xfId="32657" xr:uid="{00000000-0005-0000-0000-000027800000}"/>
    <cellStyle name="Separador de milhares 14 9 3 2 3" xfId="32658" xr:uid="{00000000-0005-0000-0000-000028800000}"/>
    <cellStyle name="Separador de milhares 14 9 3 3" xfId="32659" xr:uid="{00000000-0005-0000-0000-000029800000}"/>
    <cellStyle name="Separador de milhares 14 9 3 4" xfId="32660" xr:uid="{00000000-0005-0000-0000-00002A800000}"/>
    <cellStyle name="Separador de milhares 14 9 4" xfId="32661" xr:uid="{00000000-0005-0000-0000-00002B800000}"/>
    <cellStyle name="Separador de milhares 14 9 4 2" xfId="32662" xr:uid="{00000000-0005-0000-0000-00002C800000}"/>
    <cellStyle name="Separador de milhares 14 9 4 2 2" xfId="32663" xr:uid="{00000000-0005-0000-0000-00002D800000}"/>
    <cellStyle name="Separador de milhares 14 9 4 2 3" xfId="32664" xr:uid="{00000000-0005-0000-0000-00002E800000}"/>
    <cellStyle name="Separador de milhares 14 9 4 3" xfId="32665" xr:uid="{00000000-0005-0000-0000-00002F800000}"/>
    <cellStyle name="Separador de milhares 14 9 4 4" xfId="32666" xr:uid="{00000000-0005-0000-0000-000030800000}"/>
    <cellStyle name="Separador de milhares 14 9 5" xfId="32667" xr:uid="{00000000-0005-0000-0000-000031800000}"/>
    <cellStyle name="Separador de milhares 14 9 5 2" xfId="32668" xr:uid="{00000000-0005-0000-0000-000032800000}"/>
    <cellStyle name="Separador de milhares 14 9 5 2 2" xfId="32669" xr:uid="{00000000-0005-0000-0000-000033800000}"/>
    <cellStyle name="Separador de milhares 14 9 5 2 3" xfId="32670" xr:uid="{00000000-0005-0000-0000-000034800000}"/>
    <cellStyle name="Separador de milhares 14 9 5 3" xfId="32671" xr:uid="{00000000-0005-0000-0000-000035800000}"/>
    <cellStyle name="Separador de milhares 14 9 5 4" xfId="32672" xr:uid="{00000000-0005-0000-0000-000036800000}"/>
    <cellStyle name="Separador de milhares 14 9 6" xfId="32673" xr:uid="{00000000-0005-0000-0000-000037800000}"/>
    <cellStyle name="Separador de milhares 14 9 6 2" xfId="32674" xr:uid="{00000000-0005-0000-0000-000038800000}"/>
    <cellStyle name="Separador de milhares 14 9 6 3" xfId="32675" xr:uid="{00000000-0005-0000-0000-000039800000}"/>
    <cellStyle name="Separador de milhares 14 9 7" xfId="32676" xr:uid="{00000000-0005-0000-0000-00003A800000}"/>
    <cellStyle name="Separador de milhares 14 9 8" xfId="32677" xr:uid="{00000000-0005-0000-0000-00003B800000}"/>
    <cellStyle name="Separador de milhares 14 9 9" xfId="32678" xr:uid="{00000000-0005-0000-0000-00003C800000}"/>
    <cellStyle name="Separador de milhares 15" xfId="32679" xr:uid="{00000000-0005-0000-0000-00003D800000}"/>
    <cellStyle name="Separador de milhares 16" xfId="32680" xr:uid="{00000000-0005-0000-0000-00003E800000}"/>
    <cellStyle name="Separador de milhares 17" xfId="32681" xr:uid="{00000000-0005-0000-0000-00003F800000}"/>
    <cellStyle name="Separador de milhares 18" xfId="32682" xr:uid="{00000000-0005-0000-0000-000040800000}"/>
    <cellStyle name="Separador de milhares 19" xfId="32683" xr:uid="{00000000-0005-0000-0000-000041800000}"/>
    <cellStyle name="Separador de milhares 2" xfId="32684" xr:uid="{00000000-0005-0000-0000-000042800000}"/>
    <cellStyle name="Separador de milhares 2 10" xfId="32685" xr:uid="{00000000-0005-0000-0000-000043800000}"/>
    <cellStyle name="Separador de milhares 2 11" xfId="32686" xr:uid="{00000000-0005-0000-0000-000044800000}"/>
    <cellStyle name="Separador de milhares 2 12" xfId="32687" xr:uid="{00000000-0005-0000-0000-000045800000}"/>
    <cellStyle name="Separador de milhares 2 13" xfId="32688" xr:uid="{00000000-0005-0000-0000-000046800000}"/>
    <cellStyle name="Separador de milhares 2 2" xfId="15" xr:uid="{00000000-0005-0000-0000-000047800000}"/>
    <cellStyle name="Separador de milhares 2 2 10" xfId="32690" xr:uid="{00000000-0005-0000-0000-000048800000}"/>
    <cellStyle name="Separador de milhares 2 2 11" xfId="32691" xr:uid="{00000000-0005-0000-0000-000049800000}"/>
    <cellStyle name="Separador de milhares 2 2 12" xfId="32692" xr:uid="{00000000-0005-0000-0000-00004A800000}"/>
    <cellStyle name="Separador de milhares 2 2 13" xfId="32693" xr:uid="{00000000-0005-0000-0000-00004B800000}"/>
    <cellStyle name="Separador de milhares 2 2 14" xfId="32694" xr:uid="{00000000-0005-0000-0000-00004C800000}"/>
    <cellStyle name="Separador de milhares 2 2 15" xfId="32695" xr:uid="{00000000-0005-0000-0000-00004D800000}"/>
    <cellStyle name="Separador de milhares 2 2 16" xfId="32689" xr:uid="{00000000-0005-0000-0000-00004E800000}"/>
    <cellStyle name="Separador de milhares 2 2 2" xfId="32696" xr:uid="{00000000-0005-0000-0000-00004F800000}"/>
    <cellStyle name="Separador de milhares 2 2 2 2" xfId="32697" xr:uid="{00000000-0005-0000-0000-000050800000}"/>
    <cellStyle name="Separador de milhares 2 2 2 2 2" xfId="32698" xr:uid="{00000000-0005-0000-0000-000051800000}"/>
    <cellStyle name="Separador de milhares 2 2 2 2 3" xfId="32699" xr:uid="{00000000-0005-0000-0000-000052800000}"/>
    <cellStyle name="Separador de milhares 2 2 2 2 4" xfId="32700" xr:uid="{00000000-0005-0000-0000-000053800000}"/>
    <cellStyle name="Separador de milhares 2 2 2 2 5" xfId="32701" xr:uid="{00000000-0005-0000-0000-000054800000}"/>
    <cellStyle name="Separador de milhares 2 2 2 2 6" xfId="32702" xr:uid="{00000000-0005-0000-0000-000055800000}"/>
    <cellStyle name="Separador de milhares 2 2 2 2 7" xfId="32703" xr:uid="{00000000-0005-0000-0000-000056800000}"/>
    <cellStyle name="Separador de milhares 2 2 2 3" xfId="32704" xr:uid="{00000000-0005-0000-0000-000057800000}"/>
    <cellStyle name="Separador de milhares 2 2 2 4" xfId="32705" xr:uid="{00000000-0005-0000-0000-000058800000}"/>
    <cellStyle name="Separador de milhares 2 2 2 5" xfId="32706" xr:uid="{00000000-0005-0000-0000-000059800000}"/>
    <cellStyle name="Separador de milhares 2 2 2 6" xfId="32707" xr:uid="{00000000-0005-0000-0000-00005A800000}"/>
    <cellStyle name="Separador de milhares 2 2 2 7" xfId="32708" xr:uid="{00000000-0005-0000-0000-00005B800000}"/>
    <cellStyle name="Separador de milhares 2 2 2 8" xfId="32709" xr:uid="{00000000-0005-0000-0000-00005C800000}"/>
    <cellStyle name="Separador de milhares 2 2 3" xfId="32710" xr:uid="{00000000-0005-0000-0000-00005D800000}"/>
    <cellStyle name="Separador de milhares 2 2 3 2" xfId="32711" xr:uid="{00000000-0005-0000-0000-00005E800000}"/>
    <cellStyle name="Separador de milhares 2 2 3 2 2" xfId="32712" xr:uid="{00000000-0005-0000-0000-00005F800000}"/>
    <cellStyle name="Separador de milhares 2 2 3 2 3" xfId="32713" xr:uid="{00000000-0005-0000-0000-000060800000}"/>
    <cellStyle name="Separador de milhares 2 2 3 2 4" xfId="32714" xr:uid="{00000000-0005-0000-0000-000061800000}"/>
    <cellStyle name="Separador de milhares 2 2 3 3" xfId="32715" xr:uid="{00000000-0005-0000-0000-000062800000}"/>
    <cellStyle name="Separador de milhares 2 2 3 3 2" xfId="32716" xr:uid="{00000000-0005-0000-0000-000063800000}"/>
    <cellStyle name="Separador de milhares 2 2 3 3 3" xfId="32717" xr:uid="{00000000-0005-0000-0000-000064800000}"/>
    <cellStyle name="Separador de milhares 2 2 3 4" xfId="32718" xr:uid="{00000000-0005-0000-0000-000065800000}"/>
    <cellStyle name="Separador de milhares 2 2 3 5" xfId="32719" xr:uid="{00000000-0005-0000-0000-000066800000}"/>
    <cellStyle name="Separador de milhares 2 2 4" xfId="32720" xr:uid="{00000000-0005-0000-0000-000067800000}"/>
    <cellStyle name="Separador de milhares 2 2 4 2" xfId="32721" xr:uid="{00000000-0005-0000-0000-000068800000}"/>
    <cellStyle name="Separador de milhares 2 2 5" xfId="32722" xr:uid="{00000000-0005-0000-0000-000069800000}"/>
    <cellStyle name="Separador de milhares 2 2 6" xfId="32723" xr:uid="{00000000-0005-0000-0000-00006A800000}"/>
    <cellStyle name="Separador de milhares 2 2 7" xfId="32724" xr:uid="{00000000-0005-0000-0000-00006B800000}"/>
    <cellStyle name="Separador de milhares 2 2 8" xfId="32725" xr:uid="{00000000-0005-0000-0000-00006C800000}"/>
    <cellStyle name="Separador de milhares 2 2 9" xfId="32726" xr:uid="{00000000-0005-0000-0000-00006D800000}"/>
    <cellStyle name="Separador de milhares 2 3" xfId="32727" xr:uid="{00000000-0005-0000-0000-00006E800000}"/>
    <cellStyle name="Separador de milhares 2 3 2" xfId="32728" xr:uid="{00000000-0005-0000-0000-00006F800000}"/>
    <cellStyle name="Separador de milhares 2 3 3" xfId="32729" xr:uid="{00000000-0005-0000-0000-000070800000}"/>
    <cellStyle name="Separador de milhares 2 3 4" xfId="32730" xr:uid="{00000000-0005-0000-0000-000071800000}"/>
    <cellStyle name="Separador de milhares 2 3 5" xfId="32731" xr:uid="{00000000-0005-0000-0000-000072800000}"/>
    <cellStyle name="Separador de milhares 2 3 5 2" xfId="32732" xr:uid="{00000000-0005-0000-0000-000073800000}"/>
    <cellStyle name="Separador de milhares 2 3 5 3" xfId="32733" xr:uid="{00000000-0005-0000-0000-000074800000}"/>
    <cellStyle name="Separador de milhares 2 3 6" xfId="32734" xr:uid="{00000000-0005-0000-0000-000075800000}"/>
    <cellStyle name="Separador de milhares 2 3 6 2" xfId="32735" xr:uid="{00000000-0005-0000-0000-000076800000}"/>
    <cellStyle name="Separador de milhares 2 3 7" xfId="32736" xr:uid="{00000000-0005-0000-0000-000077800000}"/>
    <cellStyle name="Separador de milhares 2 3 8" xfId="32737" xr:uid="{00000000-0005-0000-0000-000078800000}"/>
    <cellStyle name="Separador de milhares 2 3 9" xfId="32738" xr:uid="{00000000-0005-0000-0000-000079800000}"/>
    <cellStyle name="Separador de milhares 2 4" xfId="32739" xr:uid="{00000000-0005-0000-0000-00007A800000}"/>
    <cellStyle name="Separador de milhares 2 4 10" xfId="32740" xr:uid="{00000000-0005-0000-0000-00007B800000}"/>
    <cellStyle name="Separador de milhares 2 4 10 10" xfId="32741" xr:uid="{00000000-0005-0000-0000-00007C800000}"/>
    <cellStyle name="Separador de milhares 2 4 10 2" xfId="32742" xr:uid="{00000000-0005-0000-0000-00007D800000}"/>
    <cellStyle name="Separador de milhares 2 4 10 2 2" xfId="32743" xr:uid="{00000000-0005-0000-0000-00007E800000}"/>
    <cellStyle name="Separador de milhares 2 4 10 2 2 2" xfId="32744" xr:uid="{00000000-0005-0000-0000-00007F800000}"/>
    <cellStyle name="Separador de milhares 2 4 10 2 2 2 2" xfId="32745" xr:uid="{00000000-0005-0000-0000-000080800000}"/>
    <cellStyle name="Separador de milhares 2 4 10 2 2 2 3" xfId="32746" xr:uid="{00000000-0005-0000-0000-000081800000}"/>
    <cellStyle name="Separador de milhares 2 4 10 2 2 3" xfId="32747" xr:uid="{00000000-0005-0000-0000-000082800000}"/>
    <cellStyle name="Separador de milhares 2 4 10 2 2 4" xfId="32748" xr:uid="{00000000-0005-0000-0000-000083800000}"/>
    <cellStyle name="Separador de milhares 2 4 10 2 3" xfId="32749" xr:uid="{00000000-0005-0000-0000-000084800000}"/>
    <cellStyle name="Separador de milhares 2 4 10 2 3 2" xfId="32750" xr:uid="{00000000-0005-0000-0000-000085800000}"/>
    <cellStyle name="Separador de milhares 2 4 10 2 3 2 2" xfId="32751" xr:uid="{00000000-0005-0000-0000-000086800000}"/>
    <cellStyle name="Separador de milhares 2 4 10 2 3 2 3" xfId="32752" xr:uid="{00000000-0005-0000-0000-000087800000}"/>
    <cellStyle name="Separador de milhares 2 4 10 2 3 3" xfId="32753" xr:uid="{00000000-0005-0000-0000-000088800000}"/>
    <cellStyle name="Separador de milhares 2 4 10 2 3 4" xfId="32754" xr:uid="{00000000-0005-0000-0000-000089800000}"/>
    <cellStyle name="Separador de milhares 2 4 10 2 4" xfId="32755" xr:uid="{00000000-0005-0000-0000-00008A800000}"/>
    <cellStyle name="Separador de milhares 2 4 10 2 4 2" xfId="32756" xr:uid="{00000000-0005-0000-0000-00008B800000}"/>
    <cellStyle name="Separador de milhares 2 4 10 2 4 2 2" xfId="32757" xr:uid="{00000000-0005-0000-0000-00008C800000}"/>
    <cellStyle name="Separador de milhares 2 4 10 2 4 2 3" xfId="32758" xr:uid="{00000000-0005-0000-0000-00008D800000}"/>
    <cellStyle name="Separador de milhares 2 4 10 2 4 3" xfId="32759" xr:uid="{00000000-0005-0000-0000-00008E800000}"/>
    <cellStyle name="Separador de milhares 2 4 10 2 4 4" xfId="32760" xr:uid="{00000000-0005-0000-0000-00008F800000}"/>
    <cellStyle name="Separador de milhares 2 4 10 2 5" xfId="32761" xr:uid="{00000000-0005-0000-0000-000090800000}"/>
    <cellStyle name="Separador de milhares 2 4 10 2 5 2" xfId="32762" xr:uid="{00000000-0005-0000-0000-000091800000}"/>
    <cellStyle name="Separador de milhares 2 4 10 2 5 3" xfId="32763" xr:uid="{00000000-0005-0000-0000-000092800000}"/>
    <cellStyle name="Separador de milhares 2 4 10 2 6" xfId="32764" xr:uid="{00000000-0005-0000-0000-000093800000}"/>
    <cellStyle name="Separador de milhares 2 4 10 2 7" xfId="32765" xr:uid="{00000000-0005-0000-0000-000094800000}"/>
    <cellStyle name="Separador de milhares 2 4 10 3" xfId="32766" xr:uid="{00000000-0005-0000-0000-000095800000}"/>
    <cellStyle name="Separador de milhares 2 4 10 3 2" xfId="32767" xr:uid="{00000000-0005-0000-0000-000096800000}"/>
    <cellStyle name="Separador de milhares 2 4 10 3 2 2" xfId="32768" xr:uid="{00000000-0005-0000-0000-000097800000}"/>
    <cellStyle name="Separador de milhares 2 4 10 3 2 3" xfId="32769" xr:uid="{00000000-0005-0000-0000-000098800000}"/>
    <cellStyle name="Separador de milhares 2 4 10 3 3" xfId="32770" xr:uid="{00000000-0005-0000-0000-000099800000}"/>
    <cellStyle name="Separador de milhares 2 4 10 3 4" xfId="32771" xr:uid="{00000000-0005-0000-0000-00009A800000}"/>
    <cellStyle name="Separador de milhares 2 4 10 4" xfId="32772" xr:uid="{00000000-0005-0000-0000-00009B800000}"/>
    <cellStyle name="Separador de milhares 2 4 10 4 2" xfId="32773" xr:uid="{00000000-0005-0000-0000-00009C800000}"/>
    <cellStyle name="Separador de milhares 2 4 10 4 2 2" xfId="32774" xr:uid="{00000000-0005-0000-0000-00009D800000}"/>
    <cellStyle name="Separador de milhares 2 4 10 4 2 3" xfId="32775" xr:uid="{00000000-0005-0000-0000-00009E800000}"/>
    <cellStyle name="Separador de milhares 2 4 10 4 3" xfId="32776" xr:uid="{00000000-0005-0000-0000-00009F800000}"/>
    <cellStyle name="Separador de milhares 2 4 10 4 4" xfId="32777" xr:uid="{00000000-0005-0000-0000-0000A0800000}"/>
    <cellStyle name="Separador de milhares 2 4 10 5" xfId="32778" xr:uid="{00000000-0005-0000-0000-0000A1800000}"/>
    <cellStyle name="Separador de milhares 2 4 10 5 2" xfId="32779" xr:uid="{00000000-0005-0000-0000-0000A2800000}"/>
    <cellStyle name="Separador de milhares 2 4 10 5 2 2" xfId="32780" xr:uid="{00000000-0005-0000-0000-0000A3800000}"/>
    <cellStyle name="Separador de milhares 2 4 10 5 2 3" xfId="32781" xr:uid="{00000000-0005-0000-0000-0000A4800000}"/>
    <cellStyle name="Separador de milhares 2 4 10 5 3" xfId="32782" xr:uid="{00000000-0005-0000-0000-0000A5800000}"/>
    <cellStyle name="Separador de milhares 2 4 10 5 4" xfId="32783" xr:uid="{00000000-0005-0000-0000-0000A6800000}"/>
    <cellStyle name="Separador de milhares 2 4 10 6" xfId="32784" xr:uid="{00000000-0005-0000-0000-0000A7800000}"/>
    <cellStyle name="Separador de milhares 2 4 10 6 2" xfId="32785" xr:uid="{00000000-0005-0000-0000-0000A8800000}"/>
    <cellStyle name="Separador de milhares 2 4 10 6 3" xfId="32786" xr:uid="{00000000-0005-0000-0000-0000A9800000}"/>
    <cellStyle name="Separador de milhares 2 4 10 7" xfId="32787" xr:uid="{00000000-0005-0000-0000-0000AA800000}"/>
    <cellStyle name="Separador de milhares 2 4 10 8" xfId="32788" xr:uid="{00000000-0005-0000-0000-0000AB800000}"/>
    <cellStyle name="Separador de milhares 2 4 10 9" xfId="32789" xr:uid="{00000000-0005-0000-0000-0000AC800000}"/>
    <cellStyle name="Separador de milhares 2 4 11" xfId="32790" xr:uid="{00000000-0005-0000-0000-0000AD800000}"/>
    <cellStyle name="Separador de milhares 2 4 11 2" xfId="32791" xr:uid="{00000000-0005-0000-0000-0000AE800000}"/>
    <cellStyle name="Separador de milhares 2 4 11 2 2" xfId="32792" xr:uid="{00000000-0005-0000-0000-0000AF800000}"/>
    <cellStyle name="Separador de milhares 2 4 11 2 2 2" xfId="32793" xr:uid="{00000000-0005-0000-0000-0000B0800000}"/>
    <cellStyle name="Separador de milhares 2 4 11 2 2 3" xfId="32794" xr:uid="{00000000-0005-0000-0000-0000B1800000}"/>
    <cellStyle name="Separador de milhares 2 4 11 2 3" xfId="32795" xr:uid="{00000000-0005-0000-0000-0000B2800000}"/>
    <cellStyle name="Separador de milhares 2 4 11 2 4" xfId="32796" xr:uid="{00000000-0005-0000-0000-0000B3800000}"/>
    <cellStyle name="Separador de milhares 2 4 11 3" xfId="32797" xr:uid="{00000000-0005-0000-0000-0000B4800000}"/>
    <cellStyle name="Separador de milhares 2 4 11 3 2" xfId="32798" xr:uid="{00000000-0005-0000-0000-0000B5800000}"/>
    <cellStyle name="Separador de milhares 2 4 11 3 2 2" xfId="32799" xr:uid="{00000000-0005-0000-0000-0000B6800000}"/>
    <cellStyle name="Separador de milhares 2 4 11 3 2 3" xfId="32800" xr:uid="{00000000-0005-0000-0000-0000B7800000}"/>
    <cellStyle name="Separador de milhares 2 4 11 3 3" xfId="32801" xr:uid="{00000000-0005-0000-0000-0000B8800000}"/>
    <cellStyle name="Separador de milhares 2 4 11 3 4" xfId="32802" xr:uid="{00000000-0005-0000-0000-0000B9800000}"/>
    <cellStyle name="Separador de milhares 2 4 11 4" xfId="32803" xr:uid="{00000000-0005-0000-0000-0000BA800000}"/>
    <cellStyle name="Separador de milhares 2 4 11 4 2" xfId="32804" xr:uid="{00000000-0005-0000-0000-0000BB800000}"/>
    <cellStyle name="Separador de milhares 2 4 11 4 2 2" xfId="32805" xr:uid="{00000000-0005-0000-0000-0000BC800000}"/>
    <cellStyle name="Separador de milhares 2 4 11 4 2 3" xfId="32806" xr:uid="{00000000-0005-0000-0000-0000BD800000}"/>
    <cellStyle name="Separador de milhares 2 4 11 4 3" xfId="32807" xr:uid="{00000000-0005-0000-0000-0000BE800000}"/>
    <cellStyle name="Separador de milhares 2 4 11 4 4" xfId="32808" xr:uid="{00000000-0005-0000-0000-0000BF800000}"/>
    <cellStyle name="Separador de milhares 2 4 11 5" xfId="32809" xr:uid="{00000000-0005-0000-0000-0000C0800000}"/>
    <cellStyle name="Separador de milhares 2 4 11 5 2" xfId="32810" xr:uid="{00000000-0005-0000-0000-0000C1800000}"/>
    <cellStyle name="Separador de milhares 2 4 11 5 3" xfId="32811" xr:uid="{00000000-0005-0000-0000-0000C2800000}"/>
    <cellStyle name="Separador de milhares 2 4 11 6" xfId="32812" xr:uid="{00000000-0005-0000-0000-0000C3800000}"/>
    <cellStyle name="Separador de milhares 2 4 11 7" xfId="32813" xr:uid="{00000000-0005-0000-0000-0000C4800000}"/>
    <cellStyle name="Separador de milhares 2 4 11 8" xfId="32814" xr:uid="{00000000-0005-0000-0000-0000C5800000}"/>
    <cellStyle name="Separador de milhares 2 4 12" xfId="32815" xr:uid="{00000000-0005-0000-0000-0000C6800000}"/>
    <cellStyle name="Separador de milhares 2 4 12 2" xfId="32816" xr:uid="{00000000-0005-0000-0000-0000C7800000}"/>
    <cellStyle name="Separador de milhares 2 4 12 2 2" xfId="32817" xr:uid="{00000000-0005-0000-0000-0000C8800000}"/>
    <cellStyle name="Separador de milhares 2 4 12 2 2 2" xfId="32818" xr:uid="{00000000-0005-0000-0000-0000C9800000}"/>
    <cellStyle name="Separador de milhares 2 4 12 2 2 3" xfId="32819" xr:uid="{00000000-0005-0000-0000-0000CA800000}"/>
    <cellStyle name="Separador de milhares 2 4 12 2 3" xfId="32820" xr:uid="{00000000-0005-0000-0000-0000CB800000}"/>
    <cellStyle name="Separador de milhares 2 4 12 2 4" xfId="32821" xr:uid="{00000000-0005-0000-0000-0000CC800000}"/>
    <cellStyle name="Separador de milhares 2 4 12 3" xfId="32822" xr:uid="{00000000-0005-0000-0000-0000CD800000}"/>
    <cellStyle name="Separador de milhares 2 4 12 3 2" xfId="32823" xr:uid="{00000000-0005-0000-0000-0000CE800000}"/>
    <cellStyle name="Separador de milhares 2 4 12 3 3" xfId="32824" xr:uid="{00000000-0005-0000-0000-0000CF800000}"/>
    <cellStyle name="Separador de milhares 2 4 12 4" xfId="32825" xr:uid="{00000000-0005-0000-0000-0000D0800000}"/>
    <cellStyle name="Separador de milhares 2 4 12 5" xfId="32826" xr:uid="{00000000-0005-0000-0000-0000D1800000}"/>
    <cellStyle name="Separador de milhares 2 4 12 6" xfId="32827" xr:uid="{00000000-0005-0000-0000-0000D2800000}"/>
    <cellStyle name="Separador de milhares 2 4 13" xfId="32828" xr:uid="{00000000-0005-0000-0000-0000D3800000}"/>
    <cellStyle name="Separador de milhares 2 4 13 2" xfId="32829" xr:uid="{00000000-0005-0000-0000-0000D4800000}"/>
    <cellStyle name="Separador de milhares 2 4 13 2 2" xfId="32830" xr:uid="{00000000-0005-0000-0000-0000D5800000}"/>
    <cellStyle name="Separador de milhares 2 4 13 2 3" xfId="32831" xr:uid="{00000000-0005-0000-0000-0000D6800000}"/>
    <cellStyle name="Separador de milhares 2 4 13 3" xfId="32832" xr:uid="{00000000-0005-0000-0000-0000D7800000}"/>
    <cellStyle name="Separador de milhares 2 4 13 4" xfId="32833" xr:uid="{00000000-0005-0000-0000-0000D8800000}"/>
    <cellStyle name="Separador de milhares 2 4 14" xfId="32834" xr:uid="{00000000-0005-0000-0000-0000D9800000}"/>
    <cellStyle name="Separador de milhares 2 4 14 2" xfId="32835" xr:uid="{00000000-0005-0000-0000-0000DA800000}"/>
    <cellStyle name="Separador de milhares 2 4 14 2 2" xfId="32836" xr:uid="{00000000-0005-0000-0000-0000DB800000}"/>
    <cellStyle name="Separador de milhares 2 4 14 2 3" xfId="32837" xr:uid="{00000000-0005-0000-0000-0000DC800000}"/>
    <cellStyle name="Separador de milhares 2 4 14 3" xfId="32838" xr:uid="{00000000-0005-0000-0000-0000DD800000}"/>
    <cellStyle name="Separador de milhares 2 4 14 4" xfId="32839" xr:uid="{00000000-0005-0000-0000-0000DE800000}"/>
    <cellStyle name="Separador de milhares 2 4 15" xfId="32840" xr:uid="{00000000-0005-0000-0000-0000DF800000}"/>
    <cellStyle name="Separador de milhares 2 4 15 2" xfId="32841" xr:uid="{00000000-0005-0000-0000-0000E0800000}"/>
    <cellStyle name="Separador de milhares 2 4 15 2 2" xfId="32842" xr:uid="{00000000-0005-0000-0000-0000E1800000}"/>
    <cellStyle name="Separador de milhares 2 4 15 2 3" xfId="32843" xr:uid="{00000000-0005-0000-0000-0000E2800000}"/>
    <cellStyle name="Separador de milhares 2 4 15 3" xfId="32844" xr:uid="{00000000-0005-0000-0000-0000E3800000}"/>
    <cellStyle name="Separador de milhares 2 4 15 4" xfId="32845" xr:uid="{00000000-0005-0000-0000-0000E4800000}"/>
    <cellStyle name="Separador de milhares 2 4 16" xfId="32846" xr:uid="{00000000-0005-0000-0000-0000E5800000}"/>
    <cellStyle name="Separador de milhares 2 4 16 2" xfId="32847" xr:uid="{00000000-0005-0000-0000-0000E6800000}"/>
    <cellStyle name="Separador de milhares 2 4 16 3" xfId="32848" xr:uid="{00000000-0005-0000-0000-0000E7800000}"/>
    <cellStyle name="Separador de milhares 2 4 17" xfId="32849" xr:uid="{00000000-0005-0000-0000-0000E8800000}"/>
    <cellStyle name="Separador de milhares 2 4 17 2" xfId="32850" xr:uid="{00000000-0005-0000-0000-0000E9800000}"/>
    <cellStyle name="Separador de milhares 2 4 17 3" xfId="32851" xr:uid="{00000000-0005-0000-0000-0000EA800000}"/>
    <cellStyle name="Separador de milhares 2 4 18" xfId="32852" xr:uid="{00000000-0005-0000-0000-0000EB800000}"/>
    <cellStyle name="Separador de milhares 2 4 19" xfId="32853" xr:uid="{00000000-0005-0000-0000-0000EC800000}"/>
    <cellStyle name="Separador de milhares 2 4 2" xfId="32854" xr:uid="{00000000-0005-0000-0000-0000ED800000}"/>
    <cellStyle name="Separador de milhares 2 4 2 10" xfId="32855" xr:uid="{00000000-0005-0000-0000-0000EE800000}"/>
    <cellStyle name="Separador de milhares 2 4 2 10 2" xfId="32856" xr:uid="{00000000-0005-0000-0000-0000EF800000}"/>
    <cellStyle name="Separador de milhares 2 4 2 10 3" xfId="32857" xr:uid="{00000000-0005-0000-0000-0000F0800000}"/>
    <cellStyle name="Separador de milhares 2 4 2 11" xfId="32858" xr:uid="{00000000-0005-0000-0000-0000F1800000}"/>
    <cellStyle name="Separador de milhares 2 4 2 12" xfId="32859" xr:uid="{00000000-0005-0000-0000-0000F2800000}"/>
    <cellStyle name="Separador de milhares 2 4 2 13" xfId="32860" xr:uid="{00000000-0005-0000-0000-0000F3800000}"/>
    <cellStyle name="Separador de milhares 2 4 2 14" xfId="32861" xr:uid="{00000000-0005-0000-0000-0000F4800000}"/>
    <cellStyle name="Separador de milhares 2 4 2 2" xfId="32862" xr:uid="{00000000-0005-0000-0000-0000F5800000}"/>
    <cellStyle name="Separador de milhares 2 4 2 2 10" xfId="32863" xr:uid="{00000000-0005-0000-0000-0000F6800000}"/>
    <cellStyle name="Separador de milhares 2 4 2 2 11" xfId="32864" xr:uid="{00000000-0005-0000-0000-0000F7800000}"/>
    <cellStyle name="Separador de milhares 2 4 2 2 2" xfId="32865" xr:uid="{00000000-0005-0000-0000-0000F8800000}"/>
    <cellStyle name="Separador de milhares 2 4 2 2 2 2" xfId="32866" xr:uid="{00000000-0005-0000-0000-0000F9800000}"/>
    <cellStyle name="Separador de milhares 2 4 2 2 2 2 2" xfId="32867" xr:uid="{00000000-0005-0000-0000-0000FA800000}"/>
    <cellStyle name="Separador de milhares 2 4 2 2 2 2 2 2" xfId="32868" xr:uid="{00000000-0005-0000-0000-0000FB800000}"/>
    <cellStyle name="Separador de milhares 2 4 2 2 2 2 2 2 2" xfId="32869" xr:uid="{00000000-0005-0000-0000-0000FC800000}"/>
    <cellStyle name="Separador de milhares 2 4 2 2 2 2 2 2 3" xfId="32870" xr:uid="{00000000-0005-0000-0000-0000FD800000}"/>
    <cellStyle name="Separador de milhares 2 4 2 2 2 2 2 3" xfId="32871" xr:uid="{00000000-0005-0000-0000-0000FE800000}"/>
    <cellStyle name="Separador de milhares 2 4 2 2 2 2 2 4" xfId="32872" xr:uid="{00000000-0005-0000-0000-0000FF800000}"/>
    <cellStyle name="Separador de milhares 2 4 2 2 2 2 3" xfId="32873" xr:uid="{00000000-0005-0000-0000-000000810000}"/>
    <cellStyle name="Separador de milhares 2 4 2 2 2 2 3 2" xfId="32874" xr:uid="{00000000-0005-0000-0000-000001810000}"/>
    <cellStyle name="Separador de milhares 2 4 2 2 2 2 3 2 2" xfId="32875" xr:uid="{00000000-0005-0000-0000-000002810000}"/>
    <cellStyle name="Separador de milhares 2 4 2 2 2 2 3 2 3" xfId="32876" xr:uid="{00000000-0005-0000-0000-000003810000}"/>
    <cellStyle name="Separador de milhares 2 4 2 2 2 2 3 3" xfId="32877" xr:uid="{00000000-0005-0000-0000-000004810000}"/>
    <cellStyle name="Separador de milhares 2 4 2 2 2 2 3 4" xfId="32878" xr:uid="{00000000-0005-0000-0000-000005810000}"/>
    <cellStyle name="Separador de milhares 2 4 2 2 2 2 4" xfId="32879" xr:uid="{00000000-0005-0000-0000-000006810000}"/>
    <cellStyle name="Separador de milhares 2 4 2 2 2 2 4 2" xfId="32880" xr:uid="{00000000-0005-0000-0000-000007810000}"/>
    <cellStyle name="Separador de milhares 2 4 2 2 2 2 4 2 2" xfId="32881" xr:uid="{00000000-0005-0000-0000-000008810000}"/>
    <cellStyle name="Separador de milhares 2 4 2 2 2 2 4 2 3" xfId="32882" xr:uid="{00000000-0005-0000-0000-000009810000}"/>
    <cellStyle name="Separador de milhares 2 4 2 2 2 2 4 3" xfId="32883" xr:uid="{00000000-0005-0000-0000-00000A810000}"/>
    <cellStyle name="Separador de milhares 2 4 2 2 2 2 4 4" xfId="32884" xr:uid="{00000000-0005-0000-0000-00000B810000}"/>
    <cellStyle name="Separador de milhares 2 4 2 2 2 2 5" xfId="32885" xr:uid="{00000000-0005-0000-0000-00000C810000}"/>
    <cellStyle name="Separador de milhares 2 4 2 2 2 2 5 2" xfId="32886" xr:uid="{00000000-0005-0000-0000-00000D810000}"/>
    <cellStyle name="Separador de milhares 2 4 2 2 2 2 5 3" xfId="32887" xr:uid="{00000000-0005-0000-0000-00000E810000}"/>
    <cellStyle name="Separador de milhares 2 4 2 2 2 2 6" xfId="32888" xr:uid="{00000000-0005-0000-0000-00000F810000}"/>
    <cellStyle name="Separador de milhares 2 4 2 2 2 2 7" xfId="32889" xr:uid="{00000000-0005-0000-0000-000010810000}"/>
    <cellStyle name="Separador de milhares 2 4 2 2 2 3" xfId="32890" xr:uid="{00000000-0005-0000-0000-000011810000}"/>
    <cellStyle name="Separador de milhares 2 4 2 2 2 3 2" xfId="32891" xr:uid="{00000000-0005-0000-0000-000012810000}"/>
    <cellStyle name="Separador de milhares 2 4 2 2 2 3 2 2" xfId="32892" xr:uid="{00000000-0005-0000-0000-000013810000}"/>
    <cellStyle name="Separador de milhares 2 4 2 2 2 3 2 3" xfId="32893" xr:uid="{00000000-0005-0000-0000-000014810000}"/>
    <cellStyle name="Separador de milhares 2 4 2 2 2 3 3" xfId="32894" xr:uid="{00000000-0005-0000-0000-000015810000}"/>
    <cellStyle name="Separador de milhares 2 4 2 2 2 3 4" xfId="32895" xr:uid="{00000000-0005-0000-0000-000016810000}"/>
    <cellStyle name="Separador de milhares 2 4 2 2 2 4" xfId="32896" xr:uid="{00000000-0005-0000-0000-000017810000}"/>
    <cellStyle name="Separador de milhares 2 4 2 2 2 4 2" xfId="32897" xr:uid="{00000000-0005-0000-0000-000018810000}"/>
    <cellStyle name="Separador de milhares 2 4 2 2 2 4 2 2" xfId="32898" xr:uid="{00000000-0005-0000-0000-000019810000}"/>
    <cellStyle name="Separador de milhares 2 4 2 2 2 4 2 3" xfId="32899" xr:uid="{00000000-0005-0000-0000-00001A810000}"/>
    <cellStyle name="Separador de milhares 2 4 2 2 2 4 3" xfId="32900" xr:uid="{00000000-0005-0000-0000-00001B810000}"/>
    <cellStyle name="Separador de milhares 2 4 2 2 2 4 4" xfId="32901" xr:uid="{00000000-0005-0000-0000-00001C810000}"/>
    <cellStyle name="Separador de milhares 2 4 2 2 2 5" xfId="32902" xr:uid="{00000000-0005-0000-0000-00001D810000}"/>
    <cellStyle name="Separador de milhares 2 4 2 2 2 5 2" xfId="32903" xr:uid="{00000000-0005-0000-0000-00001E810000}"/>
    <cellStyle name="Separador de milhares 2 4 2 2 2 5 2 2" xfId="32904" xr:uid="{00000000-0005-0000-0000-00001F810000}"/>
    <cellStyle name="Separador de milhares 2 4 2 2 2 5 2 3" xfId="32905" xr:uid="{00000000-0005-0000-0000-000020810000}"/>
    <cellStyle name="Separador de milhares 2 4 2 2 2 5 3" xfId="32906" xr:uid="{00000000-0005-0000-0000-000021810000}"/>
    <cellStyle name="Separador de milhares 2 4 2 2 2 5 4" xfId="32907" xr:uid="{00000000-0005-0000-0000-000022810000}"/>
    <cellStyle name="Separador de milhares 2 4 2 2 2 6" xfId="32908" xr:uid="{00000000-0005-0000-0000-000023810000}"/>
    <cellStyle name="Separador de milhares 2 4 2 2 2 6 2" xfId="32909" xr:uid="{00000000-0005-0000-0000-000024810000}"/>
    <cellStyle name="Separador de milhares 2 4 2 2 2 6 3" xfId="32910" xr:uid="{00000000-0005-0000-0000-000025810000}"/>
    <cellStyle name="Separador de milhares 2 4 2 2 2 7" xfId="32911" xr:uid="{00000000-0005-0000-0000-000026810000}"/>
    <cellStyle name="Separador de milhares 2 4 2 2 2 8" xfId="32912" xr:uid="{00000000-0005-0000-0000-000027810000}"/>
    <cellStyle name="Separador de milhares 2 4 2 2 2 9" xfId="32913" xr:uid="{00000000-0005-0000-0000-000028810000}"/>
    <cellStyle name="Separador de milhares 2 4 2 2 3" xfId="32914" xr:uid="{00000000-0005-0000-0000-000029810000}"/>
    <cellStyle name="Separador de milhares 2 4 2 2 3 2" xfId="32915" xr:uid="{00000000-0005-0000-0000-00002A810000}"/>
    <cellStyle name="Separador de milhares 2 4 2 2 3 2 2" xfId="32916" xr:uid="{00000000-0005-0000-0000-00002B810000}"/>
    <cellStyle name="Separador de milhares 2 4 2 2 3 2 2 2" xfId="32917" xr:uid="{00000000-0005-0000-0000-00002C810000}"/>
    <cellStyle name="Separador de milhares 2 4 2 2 3 2 2 3" xfId="32918" xr:uid="{00000000-0005-0000-0000-00002D810000}"/>
    <cellStyle name="Separador de milhares 2 4 2 2 3 2 3" xfId="32919" xr:uid="{00000000-0005-0000-0000-00002E810000}"/>
    <cellStyle name="Separador de milhares 2 4 2 2 3 2 4" xfId="32920" xr:uid="{00000000-0005-0000-0000-00002F810000}"/>
    <cellStyle name="Separador de milhares 2 4 2 2 3 3" xfId="32921" xr:uid="{00000000-0005-0000-0000-000030810000}"/>
    <cellStyle name="Separador de milhares 2 4 2 2 3 3 2" xfId="32922" xr:uid="{00000000-0005-0000-0000-000031810000}"/>
    <cellStyle name="Separador de milhares 2 4 2 2 3 3 2 2" xfId="32923" xr:uid="{00000000-0005-0000-0000-000032810000}"/>
    <cellStyle name="Separador de milhares 2 4 2 2 3 3 2 3" xfId="32924" xr:uid="{00000000-0005-0000-0000-000033810000}"/>
    <cellStyle name="Separador de milhares 2 4 2 2 3 3 3" xfId="32925" xr:uid="{00000000-0005-0000-0000-000034810000}"/>
    <cellStyle name="Separador de milhares 2 4 2 2 3 3 4" xfId="32926" xr:uid="{00000000-0005-0000-0000-000035810000}"/>
    <cellStyle name="Separador de milhares 2 4 2 2 3 4" xfId="32927" xr:uid="{00000000-0005-0000-0000-000036810000}"/>
    <cellStyle name="Separador de milhares 2 4 2 2 3 4 2" xfId="32928" xr:uid="{00000000-0005-0000-0000-000037810000}"/>
    <cellStyle name="Separador de milhares 2 4 2 2 3 4 2 2" xfId="32929" xr:uid="{00000000-0005-0000-0000-000038810000}"/>
    <cellStyle name="Separador de milhares 2 4 2 2 3 4 2 3" xfId="32930" xr:uid="{00000000-0005-0000-0000-000039810000}"/>
    <cellStyle name="Separador de milhares 2 4 2 2 3 4 3" xfId="32931" xr:uid="{00000000-0005-0000-0000-00003A810000}"/>
    <cellStyle name="Separador de milhares 2 4 2 2 3 4 4" xfId="32932" xr:uid="{00000000-0005-0000-0000-00003B810000}"/>
    <cellStyle name="Separador de milhares 2 4 2 2 3 5" xfId="32933" xr:uid="{00000000-0005-0000-0000-00003C810000}"/>
    <cellStyle name="Separador de milhares 2 4 2 2 3 5 2" xfId="32934" xr:uid="{00000000-0005-0000-0000-00003D810000}"/>
    <cellStyle name="Separador de milhares 2 4 2 2 3 5 3" xfId="32935" xr:uid="{00000000-0005-0000-0000-00003E810000}"/>
    <cellStyle name="Separador de milhares 2 4 2 2 3 6" xfId="32936" xr:uid="{00000000-0005-0000-0000-00003F810000}"/>
    <cellStyle name="Separador de milhares 2 4 2 2 3 7" xfId="32937" xr:uid="{00000000-0005-0000-0000-000040810000}"/>
    <cellStyle name="Separador de milhares 2 4 2 2 4" xfId="32938" xr:uid="{00000000-0005-0000-0000-000041810000}"/>
    <cellStyle name="Separador de milhares 2 4 2 2 4 2" xfId="32939" xr:uid="{00000000-0005-0000-0000-000042810000}"/>
    <cellStyle name="Separador de milhares 2 4 2 2 4 2 2" xfId="32940" xr:uid="{00000000-0005-0000-0000-000043810000}"/>
    <cellStyle name="Separador de milhares 2 4 2 2 4 2 3" xfId="32941" xr:uid="{00000000-0005-0000-0000-000044810000}"/>
    <cellStyle name="Separador de milhares 2 4 2 2 4 3" xfId="32942" xr:uid="{00000000-0005-0000-0000-000045810000}"/>
    <cellStyle name="Separador de milhares 2 4 2 2 4 4" xfId="32943" xr:uid="{00000000-0005-0000-0000-000046810000}"/>
    <cellStyle name="Separador de milhares 2 4 2 2 5" xfId="32944" xr:uid="{00000000-0005-0000-0000-000047810000}"/>
    <cellStyle name="Separador de milhares 2 4 2 2 5 2" xfId="32945" xr:uid="{00000000-0005-0000-0000-000048810000}"/>
    <cellStyle name="Separador de milhares 2 4 2 2 5 2 2" xfId="32946" xr:uid="{00000000-0005-0000-0000-000049810000}"/>
    <cellStyle name="Separador de milhares 2 4 2 2 5 2 3" xfId="32947" xr:uid="{00000000-0005-0000-0000-00004A810000}"/>
    <cellStyle name="Separador de milhares 2 4 2 2 5 3" xfId="32948" xr:uid="{00000000-0005-0000-0000-00004B810000}"/>
    <cellStyle name="Separador de milhares 2 4 2 2 5 4" xfId="32949" xr:uid="{00000000-0005-0000-0000-00004C810000}"/>
    <cellStyle name="Separador de milhares 2 4 2 2 6" xfId="32950" xr:uid="{00000000-0005-0000-0000-00004D810000}"/>
    <cellStyle name="Separador de milhares 2 4 2 2 6 2" xfId="32951" xr:uid="{00000000-0005-0000-0000-00004E810000}"/>
    <cellStyle name="Separador de milhares 2 4 2 2 6 2 2" xfId="32952" xr:uid="{00000000-0005-0000-0000-00004F810000}"/>
    <cellStyle name="Separador de milhares 2 4 2 2 6 2 3" xfId="32953" xr:uid="{00000000-0005-0000-0000-000050810000}"/>
    <cellStyle name="Separador de milhares 2 4 2 2 6 3" xfId="32954" xr:uid="{00000000-0005-0000-0000-000051810000}"/>
    <cellStyle name="Separador de milhares 2 4 2 2 6 4" xfId="32955" xr:uid="{00000000-0005-0000-0000-000052810000}"/>
    <cellStyle name="Separador de milhares 2 4 2 2 7" xfId="32956" xr:uid="{00000000-0005-0000-0000-000053810000}"/>
    <cellStyle name="Separador de milhares 2 4 2 2 7 2" xfId="32957" xr:uid="{00000000-0005-0000-0000-000054810000}"/>
    <cellStyle name="Separador de milhares 2 4 2 2 7 3" xfId="32958" xr:uid="{00000000-0005-0000-0000-000055810000}"/>
    <cellStyle name="Separador de milhares 2 4 2 2 8" xfId="32959" xr:uid="{00000000-0005-0000-0000-000056810000}"/>
    <cellStyle name="Separador de milhares 2 4 2 2 9" xfId="32960" xr:uid="{00000000-0005-0000-0000-000057810000}"/>
    <cellStyle name="Separador de milhares 2 4 2 3" xfId="32961" xr:uid="{00000000-0005-0000-0000-000058810000}"/>
    <cellStyle name="Separador de milhares 2 4 2 3 10" xfId="32962" xr:uid="{00000000-0005-0000-0000-000059810000}"/>
    <cellStyle name="Separador de milhares 2 4 2 3 2" xfId="32963" xr:uid="{00000000-0005-0000-0000-00005A810000}"/>
    <cellStyle name="Separador de milhares 2 4 2 3 2 2" xfId="32964" xr:uid="{00000000-0005-0000-0000-00005B810000}"/>
    <cellStyle name="Separador de milhares 2 4 2 3 2 2 2" xfId="32965" xr:uid="{00000000-0005-0000-0000-00005C810000}"/>
    <cellStyle name="Separador de milhares 2 4 2 3 2 2 2 2" xfId="32966" xr:uid="{00000000-0005-0000-0000-00005D810000}"/>
    <cellStyle name="Separador de milhares 2 4 2 3 2 2 2 3" xfId="32967" xr:uid="{00000000-0005-0000-0000-00005E810000}"/>
    <cellStyle name="Separador de milhares 2 4 2 3 2 2 3" xfId="32968" xr:uid="{00000000-0005-0000-0000-00005F810000}"/>
    <cellStyle name="Separador de milhares 2 4 2 3 2 2 4" xfId="32969" xr:uid="{00000000-0005-0000-0000-000060810000}"/>
    <cellStyle name="Separador de milhares 2 4 2 3 2 3" xfId="32970" xr:uid="{00000000-0005-0000-0000-000061810000}"/>
    <cellStyle name="Separador de milhares 2 4 2 3 2 3 2" xfId="32971" xr:uid="{00000000-0005-0000-0000-000062810000}"/>
    <cellStyle name="Separador de milhares 2 4 2 3 2 3 2 2" xfId="32972" xr:uid="{00000000-0005-0000-0000-000063810000}"/>
    <cellStyle name="Separador de milhares 2 4 2 3 2 3 2 3" xfId="32973" xr:uid="{00000000-0005-0000-0000-000064810000}"/>
    <cellStyle name="Separador de milhares 2 4 2 3 2 3 3" xfId="32974" xr:uid="{00000000-0005-0000-0000-000065810000}"/>
    <cellStyle name="Separador de milhares 2 4 2 3 2 3 4" xfId="32975" xr:uid="{00000000-0005-0000-0000-000066810000}"/>
    <cellStyle name="Separador de milhares 2 4 2 3 2 4" xfId="32976" xr:uid="{00000000-0005-0000-0000-000067810000}"/>
    <cellStyle name="Separador de milhares 2 4 2 3 2 4 2" xfId="32977" xr:uid="{00000000-0005-0000-0000-000068810000}"/>
    <cellStyle name="Separador de milhares 2 4 2 3 2 4 2 2" xfId="32978" xr:uid="{00000000-0005-0000-0000-000069810000}"/>
    <cellStyle name="Separador de milhares 2 4 2 3 2 4 2 3" xfId="32979" xr:uid="{00000000-0005-0000-0000-00006A810000}"/>
    <cellStyle name="Separador de milhares 2 4 2 3 2 4 3" xfId="32980" xr:uid="{00000000-0005-0000-0000-00006B810000}"/>
    <cellStyle name="Separador de milhares 2 4 2 3 2 4 4" xfId="32981" xr:uid="{00000000-0005-0000-0000-00006C810000}"/>
    <cellStyle name="Separador de milhares 2 4 2 3 2 5" xfId="32982" xr:uid="{00000000-0005-0000-0000-00006D810000}"/>
    <cellStyle name="Separador de milhares 2 4 2 3 2 5 2" xfId="32983" xr:uid="{00000000-0005-0000-0000-00006E810000}"/>
    <cellStyle name="Separador de milhares 2 4 2 3 2 5 3" xfId="32984" xr:uid="{00000000-0005-0000-0000-00006F810000}"/>
    <cellStyle name="Separador de milhares 2 4 2 3 2 6" xfId="32985" xr:uid="{00000000-0005-0000-0000-000070810000}"/>
    <cellStyle name="Separador de milhares 2 4 2 3 2 7" xfId="32986" xr:uid="{00000000-0005-0000-0000-000071810000}"/>
    <cellStyle name="Separador de milhares 2 4 2 3 3" xfId="32987" xr:uid="{00000000-0005-0000-0000-000072810000}"/>
    <cellStyle name="Separador de milhares 2 4 2 3 4" xfId="32988" xr:uid="{00000000-0005-0000-0000-000073810000}"/>
    <cellStyle name="Separador de milhares 2 4 2 3 4 2" xfId="32989" xr:uid="{00000000-0005-0000-0000-000074810000}"/>
    <cellStyle name="Separador de milhares 2 4 2 3 4 2 2" xfId="32990" xr:uid="{00000000-0005-0000-0000-000075810000}"/>
    <cellStyle name="Separador de milhares 2 4 2 3 4 2 3" xfId="32991" xr:uid="{00000000-0005-0000-0000-000076810000}"/>
    <cellStyle name="Separador de milhares 2 4 2 3 4 3" xfId="32992" xr:uid="{00000000-0005-0000-0000-000077810000}"/>
    <cellStyle name="Separador de milhares 2 4 2 3 4 4" xfId="32993" xr:uid="{00000000-0005-0000-0000-000078810000}"/>
    <cellStyle name="Separador de milhares 2 4 2 3 5" xfId="32994" xr:uid="{00000000-0005-0000-0000-000079810000}"/>
    <cellStyle name="Separador de milhares 2 4 2 3 5 2" xfId="32995" xr:uid="{00000000-0005-0000-0000-00007A810000}"/>
    <cellStyle name="Separador de milhares 2 4 2 3 5 2 2" xfId="32996" xr:uid="{00000000-0005-0000-0000-00007B810000}"/>
    <cellStyle name="Separador de milhares 2 4 2 3 5 2 3" xfId="32997" xr:uid="{00000000-0005-0000-0000-00007C810000}"/>
    <cellStyle name="Separador de milhares 2 4 2 3 5 3" xfId="32998" xr:uid="{00000000-0005-0000-0000-00007D810000}"/>
    <cellStyle name="Separador de milhares 2 4 2 3 5 4" xfId="32999" xr:uid="{00000000-0005-0000-0000-00007E810000}"/>
    <cellStyle name="Separador de milhares 2 4 2 3 6" xfId="33000" xr:uid="{00000000-0005-0000-0000-00007F810000}"/>
    <cellStyle name="Separador de milhares 2 4 2 3 6 2" xfId="33001" xr:uid="{00000000-0005-0000-0000-000080810000}"/>
    <cellStyle name="Separador de milhares 2 4 2 3 6 2 2" xfId="33002" xr:uid="{00000000-0005-0000-0000-000081810000}"/>
    <cellStyle name="Separador de milhares 2 4 2 3 6 2 3" xfId="33003" xr:uid="{00000000-0005-0000-0000-000082810000}"/>
    <cellStyle name="Separador de milhares 2 4 2 3 6 3" xfId="33004" xr:uid="{00000000-0005-0000-0000-000083810000}"/>
    <cellStyle name="Separador de milhares 2 4 2 3 6 4" xfId="33005" xr:uid="{00000000-0005-0000-0000-000084810000}"/>
    <cellStyle name="Separador de milhares 2 4 2 3 7" xfId="33006" xr:uid="{00000000-0005-0000-0000-000085810000}"/>
    <cellStyle name="Separador de milhares 2 4 2 3 7 2" xfId="33007" xr:uid="{00000000-0005-0000-0000-000086810000}"/>
    <cellStyle name="Separador de milhares 2 4 2 3 7 3" xfId="33008" xr:uid="{00000000-0005-0000-0000-000087810000}"/>
    <cellStyle name="Separador de milhares 2 4 2 3 8" xfId="33009" xr:uid="{00000000-0005-0000-0000-000088810000}"/>
    <cellStyle name="Separador de milhares 2 4 2 3 9" xfId="33010" xr:uid="{00000000-0005-0000-0000-000089810000}"/>
    <cellStyle name="Separador de milhares 2 4 2 4" xfId="33011" xr:uid="{00000000-0005-0000-0000-00008A810000}"/>
    <cellStyle name="Separador de milhares 2 4 2 4 2" xfId="33012" xr:uid="{00000000-0005-0000-0000-00008B810000}"/>
    <cellStyle name="Separador de milhares 2 4 2 4 2 2" xfId="33013" xr:uid="{00000000-0005-0000-0000-00008C810000}"/>
    <cellStyle name="Separador de milhares 2 4 2 4 2 2 2" xfId="33014" xr:uid="{00000000-0005-0000-0000-00008D810000}"/>
    <cellStyle name="Separador de milhares 2 4 2 4 2 2 2 2" xfId="33015" xr:uid="{00000000-0005-0000-0000-00008E810000}"/>
    <cellStyle name="Separador de milhares 2 4 2 4 2 2 2 3" xfId="33016" xr:uid="{00000000-0005-0000-0000-00008F810000}"/>
    <cellStyle name="Separador de milhares 2 4 2 4 2 2 3" xfId="33017" xr:uid="{00000000-0005-0000-0000-000090810000}"/>
    <cellStyle name="Separador de milhares 2 4 2 4 2 2 4" xfId="33018" xr:uid="{00000000-0005-0000-0000-000091810000}"/>
    <cellStyle name="Separador de milhares 2 4 2 4 2 3" xfId="33019" xr:uid="{00000000-0005-0000-0000-000092810000}"/>
    <cellStyle name="Separador de milhares 2 4 2 4 2 3 2" xfId="33020" xr:uid="{00000000-0005-0000-0000-000093810000}"/>
    <cellStyle name="Separador de milhares 2 4 2 4 2 3 2 2" xfId="33021" xr:uid="{00000000-0005-0000-0000-000094810000}"/>
    <cellStyle name="Separador de milhares 2 4 2 4 2 3 2 3" xfId="33022" xr:uid="{00000000-0005-0000-0000-000095810000}"/>
    <cellStyle name="Separador de milhares 2 4 2 4 2 3 3" xfId="33023" xr:uid="{00000000-0005-0000-0000-000096810000}"/>
    <cellStyle name="Separador de milhares 2 4 2 4 2 3 4" xfId="33024" xr:uid="{00000000-0005-0000-0000-000097810000}"/>
    <cellStyle name="Separador de milhares 2 4 2 4 2 4" xfId="33025" xr:uid="{00000000-0005-0000-0000-000098810000}"/>
    <cellStyle name="Separador de milhares 2 4 2 4 2 4 2" xfId="33026" xr:uid="{00000000-0005-0000-0000-000099810000}"/>
    <cellStyle name="Separador de milhares 2 4 2 4 2 4 2 2" xfId="33027" xr:uid="{00000000-0005-0000-0000-00009A810000}"/>
    <cellStyle name="Separador de milhares 2 4 2 4 2 4 2 3" xfId="33028" xr:uid="{00000000-0005-0000-0000-00009B810000}"/>
    <cellStyle name="Separador de milhares 2 4 2 4 2 4 3" xfId="33029" xr:uid="{00000000-0005-0000-0000-00009C810000}"/>
    <cellStyle name="Separador de milhares 2 4 2 4 2 4 4" xfId="33030" xr:uid="{00000000-0005-0000-0000-00009D810000}"/>
    <cellStyle name="Separador de milhares 2 4 2 4 2 5" xfId="33031" xr:uid="{00000000-0005-0000-0000-00009E810000}"/>
    <cellStyle name="Separador de milhares 2 4 2 4 2 5 2" xfId="33032" xr:uid="{00000000-0005-0000-0000-00009F810000}"/>
    <cellStyle name="Separador de milhares 2 4 2 4 2 5 3" xfId="33033" xr:uid="{00000000-0005-0000-0000-0000A0810000}"/>
    <cellStyle name="Separador de milhares 2 4 2 4 2 6" xfId="33034" xr:uid="{00000000-0005-0000-0000-0000A1810000}"/>
    <cellStyle name="Separador de milhares 2 4 2 4 2 7" xfId="33035" xr:uid="{00000000-0005-0000-0000-0000A2810000}"/>
    <cellStyle name="Separador de milhares 2 4 2 4 3" xfId="33036" xr:uid="{00000000-0005-0000-0000-0000A3810000}"/>
    <cellStyle name="Separador de milhares 2 4 2 4 3 2" xfId="33037" xr:uid="{00000000-0005-0000-0000-0000A4810000}"/>
    <cellStyle name="Separador de milhares 2 4 2 4 3 2 2" xfId="33038" xr:uid="{00000000-0005-0000-0000-0000A5810000}"/>
    <cellStyle name="Separador de milhares 2 4 2 4 3 2 3" xfId="33039" xr:uid="{00000000-0005-0000-0000-0000A6810000}"/>
    <cellStyle name="Separador de milhares 2 4 2 4 3 3" xfId="33040" xr:uid="{00000000-0005-0000-0000-0000A7810000}"/>
    <cellStyle name="Separador de milhares 2 4 2 4 3 4" xfId="33041" xr:uid="{00000000-0005-0000-0000-0000A8810000}"/>
    <cellStyle name="Separador de milhares 2 4 2 4 4" xfId="33042" xr:uid="{00000000-0005-0000-0000-0000A9810000}"/>
    <cellStyle name="Separador de milhares 2 4 2 4 4 2" xfId="33043" xr:uid="{00000000-0005-0000-0000-0000AA810000}"/>
    <cellStyle name="Separador de milhares 2 4 2 4 4 2 2" xfId="33044" xr:uid="{00000000-0005-0000-0000-0000AB810000}"/>
    <cellStyle name="Separador de milhares 2 4 2 4 4 2 3" xfId="33045" xr:uid="{00000000-0005-0000-0000-0000AC810000}"/>
    <cellStyle name="Separador de milhares 2 4 2 4 4 3" xfId="33046" xr:uid="{00000000-0005-0000-0000-0000AD810000}"/>
    <cellStyle name="Separador de milhares 2 4 2 4 4 4" xfId="33047" xr:uid="{00000000-0005-0000-0000-0000AE810000}"/>
    <cellStyle name="Separador de milhares 2 4 2 4 5" xfId="33048" xr:uid="{00000000-0005-0000-0000-0000AF810000}"/>
    <cellStyle name="Separador de milhares 2 4 2 4 5 2" xfId="33049" xr:uid="{00000000-0005-0000-0000-0000B0810000}"/>
    <cellStyle name="Separador de milhares 2 4 2 4 5 2 2" xfId="33050" xr:uid="{00000000-0005-0000-0000-0000B1810000}"/>
    <cellStyle name="Separador de milhares 2 4 2 4 5 2 3" xfId="33051" xr:uid="{00000000-0005-0000-0000-0000B2810000}"/>
    <cellStyle name="Separador de milhares 2 4 2 4 5 3" xfId="33052" xr:uid="{00000000-0005-0000-0000-0000B3810000}"/>
    <cellStyle name="Separador de milhares 2 4 2 4 5 4" xfId="33053" xr:uid="{00000000-0005-0000-0000-0000B4810000}"/>
    <cellStyle name="Separador de milhares 2 4 2 4 6" xfId="33054" xr:uid="{00000000-0005-0000-0000-0000B5810000}"/>
    <cellStyle name="Separador de milhares 2 4 2 4 6 2" xfId="33055" xr:uid="{00000000-0005-0000-0000-0000B6810000}"/>
    <cellStyle name="Separador de milhares 2 4 2 4 6 3" xfId="33056" xr:uid="{00000000-0005-0000-0000-0000B7810000}"/>
    <cellStyle name="Separador de milhares 2 4 2 4 7" xfId="33057" xr:uid="{00000000-0005-0000-0000-0000B8810000}"/>
    <cellStyle name="Separador de milhares 2 4 2 4 8" xfId="33058" xr:uid="{00000000-0005-0000-0000-0000B9810000}"/>
    <cellStyle name="Separador de milhares 2 4 2 4 9" xfId="33059" xr:uid="{00000000-0005-0000-0000-0000BA810000}"/>
    <cellStyle name="Separador de milhares 2 4 2 5" xfId="33060" xr:uid="{00000000-0005-0000-0000-0000BB810000}"/>
    <cellStyle name="Separador de milhares 2 4 2 5 2" xfId="33061" xr:uid="{00000000-0005-0000-0000-0000BC810000}"/>
    <cellStyle name="Separador de milhares 2 4 2 5 2 2" xfId="33062" xr:uid="{00000000-0005-0000-0000-0000BD810000}"/>
    <cellStyle name="Separador de milhares 2 4 2 5 2 2 2" xfId="33063" xr:uid="{00000000-0005-0000-0000-0000BE810000}"/>
    <cellStyle name="Separador de milhares 2 4 2 5 2 2 2 2" xfId="33064" xr:uid="{00000000-0005-0000-0000-0000BF810000}"/>
    <cellStyle name="Separador de milhares 2 4 2 5 2 2 2 3" xfId="33065" xr:uid="{00000000-0005-0000-0000-0000C0810000}"/>
    <cellStyle name="Separador de milhares 2 4 2 5 2 2 3" xfId="33066" xr:uid="{00000000-0005-0000-0000-0000C1810000}"/>
    <cellStyle name="Separador de milhares 2 4 2 5 2 2 4" xfId="33067" xr:uid="{00000000-0005-0000-0000-0000C2810000}"/>
    <cellStyle name="Separador de milhares 2 4 2 5 2 3" xfId="33068" xr:uid="{00000000-0005-0000-0000-0000C3810000}"/>
    <cellStyle name="Separador de milhares 2 4 2 5 2 3 2" xfId="33069" xr:uid="{00000000-0005-0000-0000-0000C4810000}"/>
    <cellStyle name="Separador de milhares 2 4 2 5 2 3 2 2" xfId="33070" xr:uid="{00000000-0005-0000-0000-0000C5810000}"/>
    <cellStyle name="Separador de milhares 2 4 2 5 2 3 2 3" xfId="33071" xr:uid="{00000000-0005-0000-0000-0000C6810000}"/>
    <cellStyle name="Separador de milhares 2 4 2 5 2 3 3" xfId="33072" xr:uid="{00000000-0005-0000-0000-0000C7810000}"/>
    <cellStyle name="Separador de milhares 2 4 2 5 2 3 4" xfId="33073" xr:uid="{00000000-0005-0000-0000-0000C8810000}"/>
    <cellStyle name="Separador de milhares 2 4 2 5 2 4" xfId="33074" xr:uid="{00000000-0005-0000-0000-0000C9810000}"/>
    <cellStyle name="Separador de milhares 2 4 2 5 2 4 2" xfId="33075" xr:uid="{00000000-0005-0000-0000-0000CA810000}"/>
    <cellStyle name="Separador de milhares 2 4 2 5 2 4 2 2" xfId="33076" xr:uid="{00000000-0005-0000-0000-0000CB810000}"/>
    <cellStyle name="Separador de milhares 2 4 2 5 2 4 2 3" xfId="33077" xr:uid="{00000000-0005-0000-0000-0000CC810000}"/>
    <cellStyle name="Separador de milhares 2 4 2 5 2 4 3" xfId="33078" xr:uid="{00000000-0005-0000-0000-0000CD810000}"/>
    <cellStyle name="Separador de milhares 2 4 2 5 2 4 4" xfId="33079" xr:uid="{00000000-0005-0000-0000-0000CE810000}"/>
    <cellStyle name="Separador de milhares 2 4 2 5 2 5" xfId="33080" xr:uid="{00000000-0005-0000-0000-0000CF810000}"/>
    <cellStyle name="Separador de milhares 2 4 2 5 2 5 2" xfId="33081" xr:uid="{00000000-0005-0000-0000-0000D0810000}"/>
    <cellStyle name="Separador de milhares 2 4 2 5 2 5 3" xfId="33082" xr:uid="{00000000-0005-0000-0000-0000D1810000}"/>
    <cellStyle name="Separador de milhares 2 4 2 5 2 6" xfId="33083" xr:uid="{00000000-0005-0000-0000-0000D2810000}"/>
    <cellStyle name="Separador de milhares 2 4 2 5 2 7" xfId="33084" xr:uid="{00000000-0005-0000-0000-0000D3810000}"/>
    <cellStyle name="Separador de milhares 2 4 2 5 3" xfId="33085" xr:uid="{00000000-0005-0000-0000-0000D4810000}"/>
    <cellStyle name="Separador de milhares 2 4 2 5 3 2" xfId="33086" xr:uid="{00000000-0005-0000-0000-0000D5810000}"/>
    <cellStyle name="Separador de milhares 2 4 2 5 3 2 2" xfId="33087" xr:uid="{00000000-0005-0000-0000-0000D6810000}"/>
    <cellStyle name="Separador de milhares 2 4 2 5 3 2 3" xfId="33088" xr:uid="{00000000-0005-0000-0000-0000D7810000}"/>
    <cellStyle name="Separador de milhares 2 4 2 5 3 3" xfId="33089" xr:uid="{00000000-0005-0000-0000-0000D8810000}"/>
    <cellStyle name="Separador de milhares 2 4 2 5 3 4" xfId="33090" xr:uid="{00000000-0005-0000-0000-0000D9810000}"/>
    <cellStyle name="Separador de milhares 2 4 2 5 4" xfId="33091" xr:uid="{00000000-0005-0000-0000-0000DA810000}"/>
    <cellStyle name="Separador de milhares 2 4 2 5 4 2" xfId="33092" xr:uid="{00000000-0005-0000-0000-0000DB810000}"/>
    <cellStyle name="Separador de milhares 2 4 2 5 4 2 2" xfId="33093" xr:uid="{00000000-0005-0000-0000-0000DC810000}"/>
    <cellStyle name="Separador de milhares 2 4 2 5 4 2 3" xfId="33094" xr:uid="{00000000-0005-0000-0000-0000DD810000}"/>
    <cellStyle name="Separador de milhares 2 4 2 5 4 3" xfId="33095" xr:uid="{00000000-0005-0000-0000-0000DE810000}"/>
    <cellStyle name="Separador de milhares 2 4 2 5 4 4" xfId="33096" xr:uid="{00000000-0005-0000-0000-0000DF810000}"/>
    <cellStyle name="Separador de milhares 2 4 2 5 5" xfId="33097" xr:uid="{00000000-0005-0000-0000-0000E0810000}"/>
    <cellStyle name="Separador de milhares 2 4 2 5 5 2" xfId="33098" xr:uid="{00000000-0005-0000-0000-0000E1810000}"/>
    <cellStyle name="Separador de milhares 2 4 2 5 5 2 2" xfId="33099" xr:uid="{00000000-0005-0000-0000-0000E2810000}"/>
    <cellStyle name="Separador de milhares 2 4 2 5 5 2 3" xfId="33100" xr:uid="{00000000-0005-0000-0000-0000E3810000}"/>
    <cellStyle name="Separador de milhares 2 4 2 5 5 3" xfId="33101" xr:uid="{00000000-0005-0000-0000-0000E4810000}"/>
    <cellStyle name="Separador de milhares 2 4 2 5 5 4" xfId="33102" xr:uid="{00000000-0005-0000-0000-0000E5810000}"/>
    <cellStyle name="Separador de milhares 2 4 2 5 6" xfId="33103" xr:uid="{00000000-0005-0000-0000-0000E6810000}"/>
    <cellStyle name="Separador de milhares 2 4 2 5 6 2" xfId="33104" xr:uid="{00000000-0005-0000-0000-0000E7810000}"/>
    <cellStyle name="Separador de milhares 2 4 2 5 6 3" xfId="33105" xr:uid="{00000000-0005-0000-0000-0000E8810000}"/>
    <cellStyle name="Separador de milhares 2 4 2 5 7" xfId="33106" xr:uid="{00000000-0005-0000-0000-0000E9810000}"/>
    <cellStyle name="Separador de milhares 2 4 2 5 8" xfId="33107" xr:uid="{00000000-0005-0000-0000-0000EA810000}"/>
    <cellStyle name="Separador de milhares 2 4 2 6" xfId="33108" xr:uid="{00000000-0005-0000-0000-0000EB810000}"/>
    <cellStyle name="Separador de milhares 2 4 2 6 2" xfId="33109" xr:uid="{00000000-0005-0000-0000-0000EC810000}"/>
    <cellStyle name="Separador de milhares 2 4 2 6 2 2" xfId="33110" xr:uid="{00000000-0005-0000-0000-0000ED810000}"/>
    <cellStyle name="Separador de milhares 2 4 2 6 2 2 2" xfId="33111" xr:uid="{00000000-0005-0000-0000-0000EE810000}"/>
    <cellStyle name="Separador de milhares 2 4 2 6 2 2 3" xfId="33112" xr:uid="{00000000-0005-0000-0000-0000EF810000}"/>
    <cellStyle name="Separador de milhares 2 4 2 6 2 3" xfId="33113" xr:uid="{00000000-0005-0000-0000-0000F0810000}"/>
    <cellStyle name="Separador de milhares 2 4 2 6 2 4" xfId="33114" xr:uid="{00000000-0005-0000-0000-0000F1810000}"/>
    <cellStyle name="Separador de milhares 2 4 2 6 3" xfId="33115" xr:uid="{00000000-0005-0000-0000-0000F2810000}"/>
    <cellStyle name="Separador de milhares 2 4 2 6 3 2" xfId="33116" xr:uid="{00000000-0005-0000-0000-0000F3810000}"/>
    <cellStyle name="Separador de milhares 2 4 2 6 3 2 2" xfId="33117" xr:uid="{00000000-0005-0000-0000-0000F4810000}"/>
    <cellStyle name="Separador de milhares 2 4 2 6 3 2 3" xfId="33118" xr:uid="{00000000-0005-0000-0000-0000F5810000}"/>
    <cellStyle name="Separador de milhares 2 4 2 6 3 3" xfId="33119" xr:uid="{00000000-0005-0000-0000-0000F6810000}"/>
    <cellStyle name="Separador de milhares 2 4 2 6 3 4" xfId="33120" xr:uid="{00000000-0005-0000-0000-0000F7810000}"/>
    <cellStyle name="Separador de milhares 2 4 2 6 4" xfId="33121" xr:uid="{00000000-0005-0000-0000-0000F8810000}"/>
    <cellStyle name="Separador de milhares 2 4 2 6 4 2" xfId="33122" xr:uid="{00000000-0005-0000-0000-0000F9810000}"/>
    <cellStyle name="Separador de milhares 2 4 2 6 4 2 2" xfId="33123" xr:uid="{00000000-0005-0000-0000-0000FA810000}"/>
    <cellStyle name="Separador de milhares 2 4 2 6 4 2 3" xfId="33124" xr:uid="{00000000-0005-0000-0000-0000FB810000}"/>
    <cellStyle name="Separador de milhares 2 4 2 6 4 3" xfId="33125" xr:uid="{00000000-0005-0000-0000-0000FC810000}"/>
    <cellStyle name="Separador de milhares 2 4 2 6 4 4" xfId="33126" xr:uid="{00000000-0005-0000-0000-0000FD810000}"/>
    <cellStyle name="Separador de milhares 2 4 2 6 5" xfId="33127" xr:uid="{00000000-0005-0000-0000-0000FE810000}"/>
    <cellStyle name="Separador de milhares 2 4 2 6 5 2" xfId="33128" xr:uid="{00000000-0005-0000-0000-0000FF810000}"/>
    <cellStyle name="Separador de milhares 2 4 2 6 5 3" xfId="33129" xr:uid="{00000000-0005-0000-0000-000000820000}"/>
    <cellStyle name="Separador de milhares 2 4 2 6 6" xfId="33130" xr:uid="{00000000-0005-0000-0000-000001820000}"/>
    <cellStyle name="Separador de milhares 2 4 2 6 7" xfId="33131" xr:uid="{00000000-0005-0000-0000-000002820000}"/>
    <cellStyle name="Separador de milhares 2 4 2 7" xfId="33132" xr:uid="{00000000-0005-0000-0000-000003820000}"/>
    <cellStyle name="Separador de milhares 2 4 2 7 2" xfId="33133" xr:uid="{00000000-0005-0000-0000-000004820000}"/>
    <cellStyle name="Separador de milhares 2 4 2 7 2 2" xfId="33134" xr:uid="{00000000-0005-0000-0000-000005820000}"/>
    <cellStyle name="Separador de milhares 2 4 2 7 2 3" xfId="33135" xr:uid="{00000000-0005-0000-0000-000006820000}"/>
    <cellStyle name="Separador de milhares 2 4 2 7 3" xfId="33136" xr:uid="{00000000-0005-0000-0000-000007820000}"/>
    <cellStyle name="Separador de milhares 2 4 2 7 4" xfId="33137" xr:uid="{00000000-0005-0000-0000-000008820000}"/>
    <cellStyle name="Separador de milhares 2 4 2 8" xfId="33138" xr:uid="{00000000-0005-0000-0000-000009820000}"/>
    <cellStyle name="Separador de milhares 2 4 2 8 2" xfId="33139" xr:uid="{00000000-0005-0000-0000-00000A820000}"/>
    <cellStyle name="Separador de milhares 2 4 2 8 2 2" xfId="33140" xr:uid="{00000000-0005-0000-0000-00000B820000}"/>
    <cellStyle name="Separador de milhares 2 4 2 8 2 3" xfId="33141" xr:uid="{00000000-0005-0000-0000-00000C820000}"/>
    <cellStyle name="Separador de milhares 2 4 2 8 3" xfId="33142" xr:uid="{00000000-0005-0000-0000-00000D820000}"/>
    <cellStyle name="Separador de milhares 2 4 2 8 4" xfId="33143" xr:uid="{00000000-0005-0000-0000-00000E820000}"/>
    <cellStyle name="Separador de milhares 2 4 2 9" xfId="33144" xr:uid="{00000000-0005-0000-0000-00000F820000}"/>
    <cellStyle name="Separador de milhares 2 4 2 9 2" xfId="33145" xr:uid="{00000000-0005-0000-0000-000010820000}"/>
    <cellStyle name="Separador de milhares 2 4 2 9 2 2" xfId="33146" xr:uid="{00000000-0005-0000-0000-000011820000}"/>
    <cellStyle name="Separador de milhares 2 4 2 9 2 3" xfId="33147" xr:uid="{00000000-0005-0000-0000-000012820000}"/>
    <cellStyle name="Separador de milhares 2 4 2 9 3" xfId="33148" xr:uid="{00000000-0005-0000-0000-000013820000}"/>
    <cellStyle name="Separador de milhares 2 4 2 9 4" xfId="33149" xr:uid="{00000000-0005-0000-0000-000014820000}"/>
    <cellStyle name="Separador de milhares 2 4 20" xfId="33150" xr:uid="{00000000-0005-0000-0000-000015820000}"/>
    <cellStyle name="Separador de milhares 2 4 21" xfId="33151" xr:uid="{00000000-0005-0000-0000-000016820000}"/>
    <cellStyle name="Separador de milhares 2 4 22" xfId="33152" xr:uid="{00000000-0005-0000-0000-000017820000}"/>
    <cellStyle name="Separador de milhares 2 4 23" xfId="33153" xr:uid="{00000000-0005-0000-0000-000018820000}"/>
    <cellStyle name="Separador de milhares 2 4 24" xfId="33154" xr:uid="{00000000-0005-0000-0000-000019820000}"/>
    <cellStyle name="Separador de milhares 2 4 25" xfId="33155" xr:uid="{00000000-0005-0000-0000-00001A820000}"/>
    <cellStyle name="Separador de milhares 2 4 3" xfId="33156" xr:uid="{00000000-0005-0000-0000-00001B820000}"/>
    <cellStyle name="Separador de milhares 2 4 3 10" xfId="33157" xr:uid="{00000000-0005-0000-0000-00001C820000}"/>
    <cellStyle name="Separador de milhares 2 4 3 11" xfId="33158" xr:uid="{00000000-0005-0000-0000-00001D820000}"/>
    <cellStyle name="Separador de milhares 2 4 3 12" xfId="33159" xr:uid="{00000000-0005-0000-0000-00001E820000}"/>
    <cellStyle name="Separador de milhares 2 4 3 2" xfId="33160" xr:uid="{00000000-0005-0000-0000-00001F820000}"/>
    <cellStyle name="Separador de milhares 2 4 3 2 2" xfId="33161" xr:uid="{00000000-0005-0000-0000-000020820000}"/>
    <cellStyle name="Separador de milhares 2 4 3 2 2 2" xfId="33162" xr:uid="{00000000-0005-0000-0000-000021820000}"/>
    <cellStyle name="Separador de milhares 2 4 3 2 2 2 2" xfId="33163" xr:uid="{00000000-0005-0000-0000-000022820000}"/>
    <cellStyle name="Separador de milhares 2 4 3 2 2 2 2 2" xfId="33164" xr:uid="{00000000-0005-0000-0000-000023820000}"/>
    <cellStyle name="Separador de milhares 2 4 3 2 2 2 2 3" xfId="33165" xr:uid="{00000000-0005-0000-0000-000024820000}"/>
    <cellStyle name="Separador de milhares 2 4 3 2 2 2 3" xfId="33166" xr:uid="{00000000-0005-0000-0000-000025820000}"/>
    <cellStyle name="Separador de milhares 2 4 3 2 2 2 4" xfId="33167" xr:uid="{00000000-0005-0000-0000-000026820000}"/>
    <cellStyle name="Separador de milhares 2 4 3 2 2 3" xfId="33168" xr:uid="{00000000-0005-0000-0000-000027820000}"/>
    <cellStyle name="Separador de milhares 2 4 3 2 2 3 2" xfId="33169" xr:uid="{00000000-0005-0000-0000-000028820000}"/>
    <cellStyle name="Separador de milhares 2 4 3 2 2 3 2 2" xfId="33170" xr:uid="{00000000-0005-0000-0000-000029820000}"/>
    <cellStyle name="Separador de milhares 2 4 3 2 2 3 2 3" xfId="33171" xr:uid="{00000000-0005-0000-0000-00002A820000}"/>
    <cellStyle name="Separador de milhares 2 4 3 2 2 3 3" xfId="33172" xr:uid="{00000000-0005-0000-0000-00002B820000}"/>
    <cellStyle name="Separador de milhares 2 4 3 2 2 3 4" xfId="33173" xr:uid="{00000000-0005-0000-0000-00002C820000}"/>
    <cellStyle name="Separador de milhares 2 4 3 2 2 4" xfId="33174" xr:uid="{00000000-0005-0000-0000-00002D820000}"/>
    <cellStyle name="Separador de milhares 2 4 3 2 2 4 2" xfId="33175" xr:uid="{00000000-0005-0000-0000-00002E820000}"/>
    <cellStyle name="Separador de milhares 2 4 3 2 2 4 2 2" xfId="33176" xr:uid="{00000000-0005-0000-0000-00002F820000}"/>
    <cellStyle name="Separador de milhares 2 4 3 2 2 4 2 3" xfId="33177" xr:uid="{00000000-0005-0000-0000-000030820000}"/>
    <cellStyle name="Separador de milhares 2 4 3 2 2 4 3" xfId="33178" xr:uid="{00000000-0005-0000-0000-000031820000}"/>
    <cellStyle name="Separador de milhares 2 4 3 2 2 4 4" xfId="33179" xr:uid="{00000000-0005-0000-0000-000032820000}"/>
    <cellStyle name="Separador de milhares 2 4 3 2 2 5" xfId="33180" xr:uid="{00000000-0005-0000-0000-000033820000}"/>
    <cellStyle name="Separador de milhares 2 4 3 2 2 5 2" xfId="33181" xr:uid="{00000000-0005-0000-0000-000034820000}"/>
    <cellStyle name="Separador de milhares 2 4 3 2 2 5 3" xfId="33182" xr:uid="{00000000-0005-0000-0000-000035820000}"/>
    <cellStyle name="Separador de milhares 2 4 3 2 2 6" xfId="33183" xr:uid="{00000000-0005-0000-0000-000036820000}"/>
    <cellStyle name="Separador de milhares 2 4 3 2 2 7" xfId="33184" xr:uid="{00000000-0005-0000-0000-000037820000}"/>
    <cellStyle name="Separador de milhares 2 4 3 2 3" xfId="33185" xr:uid="{00000000-0005-0000-0000-000038820000}"/>
    <cellStyle name="Separador de milhares 2 4 3 2 3 2" xfId="33186" xr:uid="{00000000-0005-0000-0000-000039820000}"/>
    <cellStyle name="Separador de milhares 2 4 3 2 3 2 2" xfId="33187" xr:uid="{00000000-0005-0000-0000-00003A820000}"/>
    <cellStyle name="Separador de milhares 2 4 3 2 3 2 3" xfId="33188" xr:uid="{00000000-0005-0000-0000-00003B820000}"/>
    <cellStyle name="Separador de milhares 2 4 3 2 3 3" xfId="33189" xr:uid="{00000000-0005-0000-0000-00003C820000}"/>
    <cellStyle name="Separador de milhares 2 4 3 2 3 4" xfId="33190" xr:uid="{00000000-0005-0000-0000-00003D820000}"/>
    <cellStyle name="Separador de milhares 2 4 3 2 4" xfId="33191" xr:uid="{00000000-0005-0000-0000-00003E820000}"/>
    <cellStyle name="Separador de milhares 2 4 3 2 4 2" xfId="33192" xr:uid="{00000000-0005-0000-0000-00003F820000}"/>
    <cellStyle name="Separador de milhares 2 4 3 2 4 2 2" xfId="33193" xr:uid="{00000000-0005-0000-0000-000040820000}"/>
    <cellStyle name="Separador de milhares 2 4 3 2 4 2 3" xfId="33194" xr:uid="{00000000-0005-0000-0000-000041820000}"/>
    <cellStyle name="Separador de milhares 2 4 3 2 4 3" xfId="33195" xr:uid="{00000000-0005-0000-0000-000042820000}"/>
    <cellStyle name="Separador de milhares 2 4 3 2 4 4" xfId="33196" xr:uid="{00000000-0005-0000-0000-000043820000}"/>
    <cellStyle name="Separador de milhares 2 4 3 2 5" xfId="33197" xr:uid="{00000000-0005-0000-0000-000044820000}"/>
    <cellStyle name="Separador de milhares 2 4 3 2 5 2" xfId="33198" xr:uid="{00000000-0005-0000-0000-000045820000}"/>
    <cellStyle name="Separador de milhares 2 4 3 2 5 2 2" xfId="33199" xr:uid="{00000000-0005-0000-0000-000046820000}"/>
    <cellStyle name="Separador de milhares 2 4 3 2 5 2 3" xfId="33200" xr:uid="{00000000-0005-0000-0000-000047820000}"/>
    <cellStyle name="Separador de milhares 2 4 3 2 5 3" xfId="33201" xr:uid="{00000000-0005-0000-0000-000048820000}"/>
    <cellStyle name="Separador de milhares 2 4 3 2 5 4" xfId="33202" xr:uid="{00000000-0005-0000-0000-000049820000}"/>
    <cellStyle name="Separador de milhares 2 4 3 2 6" xfId="33203" xr:uid="{00000000-0005-0000-0000-00004A820000}"/>
    <cellStyle name="Separador de milhares 2 4 3 2 6 2" xfId="33204" xr:uid="{00000000-0005-0000-0000-00004B820000}"/>
    <cellStyle name="Separador de milhares 2 4 3 2 6 3" xfId="33205" xr:uid="{00000000-0005-0000-0000-00004C820000}"/>
    <cellStyle name="Separador de milhares 2 4 3 2 7" xfId="33206" xr:uid="{00000000-0005-0000-0000-00004D820000}"/>
    <cellStyle name="Separador de milhares 2 4 3 2 8" xfId="33207" xr:uid="{00000000-0005-0000-0000-00004E820000}"/>
    <cellStyle name="Separador de milhares 2 4 3 2 9" xfId="33208" xr:uid="{00000000-0005-0000-0000-00004F820000}"/>
    <cellStyle name="Separador de milhares 2 4 3 3" xfId="33209" xr:uid="{00000000-0005-0000-0000-000050820000}"/>
    <cellStyle name="Separador de milhares 2 4 3 3 2" xfId="33210" xr:uid="{00000000-0005-0000-0000-000051820000}"/>
    <cellStyle name="Separador de milhares 2 4 3 3 2 2" xfId="33211" xr:uid="{00000000-0005-0000-0000-000052820000}"/>
    <cellStyle name="Separador de milhares 2 4 3 3 2 2 2" xfId="33212" xr:uid="{00000000-0005-0000-0000-000053820000}"/>
    <cellStyle name="Separador de milhares 2 4 3 3 2 2 3" xfId="33213" xr:uid="{00000000-0005-0000-0000-000054820000}"/>
    <cellStyle name="Separador de milhares 2 4 3 3 2 3" xfId="33214" xr:uid="{00000000-0005-0000-0000-000055820000}"/>
    <cellStyle name="Separador de milhares 2 4 3 3 2 4" xfId="33215" xr:uid="{00000000-0005-0000-0000-000056820000}"/>
    <cellStyle name="Separador de milhares 2 4 3 3 3" xfId="33216" xr:uid="{00000000-0005-0000-0000-000057820000}"/>
    <cellStyle name="Separador de milhares 2 4 3 3 3 2" xfId="33217" xr:uid="{00000000-0005-0000-0000-000058820000}"/>
    <cellStyle name="Separador de milhares 2 4 3 3 3 2 2" xfId="33218" xr:uid="{00000000-0005-0000-0000-000059820000}"/>
    <cellStyle name="Separador de milhares 2 4 3 3 3 2 3" xfId="33219" xr:uid="{00000000-0005-0000-0000-00005A820000}"/>
    <cellStyle name="Separador de milhares 2 4 3 3 3 3" xfId="33220" xr:uid="{00000000-0005-0000-0000-00005B820000}"/>
    <cellStyle name="Separador de milhares 2 4 3 3 3 4" xfId="33221" xr:uid="{00000000-0005-0000-0000-00005C820000}"/>
    <cellStyle name="Separador de milhares 2 4 3 3 4" xfId="33222" xr:uid="{00000000-0005-0000-0000-00005D820000}"/>
    <cellStyle name="Separador de milhares 2 4 3 3 4 2" xfId="33223" xr:uid="{00000000-0005-0000-0000-00005E820000}"/>
    <cellStyle name="Separador de milhares 2 4 3 3 4 2 2" xfId="33224" xr:uid="{00000000-0005-0000-0000-00005F820000}"/>
    <cellStyle name="Separador de milhares 2 4 3 3 4 2 3" xfId="33225" xr:uid="{00000000-0005-0000-0000-000060820000}"/>
    <cellStyle name="Separador de milhares 2 4 3 3 4 3" xfId="33226" xr:uid="{00000000-0005-0000-0000-000061820000}"/>
    <cellStyle name="Separador de milhares 2 4 3 3 4 4" xfId="33227" xr:uid="{00000000-0005-0000-0000-000062820000}"/>
    <cellStyle name="Separador de milhares 2 4 3 3 5" xfId="33228" xr:uid="{00000000-0005-0000-0000-000063820000}"/>
    <cellStyle name="Separador de milhares 2 4 3 3 5 2" xfId="33229" xr:uid="{00000000-0005-0000-0000-000064820000}"/>
    <cellStyle name="Separador de milhares 2 4 3 3 5 3" xfId="33230" xr:uid="{00000000-0005-0000-0000-000065820000}"/>
    <cellStyle name="Separador de milhares 2 4 3 3 6" xfId="33231" xr:uid="{00000000-0005-0000-0000-000066820000}"/>
    <cellStyle name="Separador de milhares 2 4 3 3 7" xfId="33232" xr:uid="{00000000-0005-0000-0000-000067820000}"/>
    <cellStyle name="Separador de milhares 2 4 3 4" xfId="33233" xr:uid="{00000000-0005-0000-0000-000068820000}"/>
    <cellStyle name="Separador de milhares 2 4 3 5" xfId="33234" xr:uid="{00000000-0005-0000-0000-000069820000}"/>
    <cellStyle name="Separador de milhares 2 4 3 5 2" xfId="33235" xr:uid="{00000000-0005-0000-0000-00006A820000}"/>
    <cellStyle name="Separador de milhares 2 4 3 5 2 2" xfId="33236" xr:uid="{00000000-0005-0000-0000-00006B820000}"/>
    <cellStyle name="Separador de milhares 2 4 3 5 2 3" xfId="33237" xr:uid="{00000000-0005-0000-0000-00006C820000}"/>
    <cellStyle name="Separador de milhares 2 4 3 5 3" xfId="33238" xr:uid="{00000000-0005-0000-0000-00006D820000}"/>
    <cellStyle name="Separador de milhares 2 4 3 5 4" xfId="33239" xr:uid="{00000000-0005-0000-0000-00006E820000}"/>
    <cellStyle name="Separador de milhares 2 4 3 6" xfId="33240" xr:uid="{00000000-0005-0000-0000-00006F820000}"/>
    <cellStyle name="Separador de milhares 2 4 3 6 2" xfId="33241" xr:uid="{00000000-0005-0000-0000-000070820000}"/>
    <cellStyle name="Separador de milhares 2 4 3 6 2 2" xfId="33242" xr:uid="{00000000-0005-0000-0000-000071820000}"/>
    <cellStyle name="Separador de milhares 2 4 3 6 2 3" xfId="33243" xr:uid="{00000000-0005-0000-0000-000072820000}"/>
    <cellStyle name="Separador de milhares 2 4 3 6 3" xfId="33244" xr:uid="{00000000-0005-0000-0000-000073820000}"/>
    <cellStyle name="Separador de milhares 2 4 3 6 4" xfId="33245" xr:uid="{00000000-0005-0000-0000-000074820000}"/>
    <cellStyle name="Separador de milhares 2 4 3 7" xfId="33246" xr:uid="{00000000-0005-0000-0000-000075820000}"/>
    <cellStyle name="Separador de milhares 2 4 3 7 2" xfId="33247" xr:uid="{00000000-0005-0000-0000-000076820000}"/>
    <cellStyle name="Separador de milhares 2 4 3 7 2 2" xfId="33248" xr:uid="{00000000-0005-0000-0000-000077820000}"/>
    <cellStyle name="Separador de milhares 2 4 3 7 2 3" xfId="33249" xr:uid="{00000000-0005-0000-0000-000078820000}"/>
    <cellStyle name="Separador de milhares 2 4 3 7 3" xfId="33250" xr:uid="{00000000-0005-0000-0000-000079820000}"/>
    <cellStyle name="Separador de milhares 2 4 3 7 4" xfId="33251" xr:uid="{00000000-0005-0000-0000-00007A820000}"/>
    <cellStyle name="Separador de milhares 2 4 3 8" xfId="33252" xr:uid="{00000000-0005-0000-0000-00007B820000}"/>
    <cellStyle name="Separador de milhares 2 4 3 8 2" xfId="33253" xr:uid="{00000000-0005-0000-0000-00007C820000}"/>
    <cellStyle name="Separador de milhares 2 4 3 8 3" xfId="33254" xr:uid="{00000000-0005-0000-0000-00007D820000}"/>
    <cellStyle name="Separador de milhares 2 4 3 9" xfId="33255" xr:uid="{00000000-0005-0000-0000-00007E820000}"/>
    <cellStyle name="Separador de milhares 2 4 4" xfId="33256" xr:uid="{00000000-0005-0000-0000-00007F820000}"/>
    <cellStyle name="Separador de milhares 2 4 4 10" xfId="33257" xr:uid="{00000000-0005-0000-0000-000080820000}"/>
    <cellStyle name="Separador de milhares 2 4 4 11" xfId="33258" xr:uid="{00000000-0005-0000-0000-000081820000}"/>
    <cellStyle name="Separador de milhares 2 4 4 12" xfId="33259" xr:uid="{00000000-0005-0000-0000-000082820000}"/>
    <cellStyle name="Separador de milhares 2 4 4 2" xfId="33260" xr:uid="{00000000-0005-0000-0000-000083820000}"/>
    <cellStyle name="Separador de milhares 2 4 4 2 2" xfId="33261" xr:uid="{00000000-0005-0000-0000-000084820000}"/>
    <cellStyle name="Separador de milhares 2 4 4 2 2 2" xfId="33262" xr:uid="{00000000-0005-0000-0000-000085820000}"/>
    <cellStyle name="Separador de milhares 2 4 4 2 2 2 2" xfId="33263" xr:uid="{00000000-0005-0000-0000-000086820000}"/>
    <cellStyle name="Separador de milhares 2 4 4 2 2 2 2 2" xfId="33264" xr:uid="{00000000-0005-0000-0000-000087820000}"/>
    <cellStyle name="Separador de milhares 2 4 4 2 2 2 2 3" xfId="33265" xr:uid="{00000000-0005-0000-0000-000088820000}"/>
    <cellStyle name="Separador de milhares 2 4 4 2 2 2 3" xfId="33266" xr:uid="{00000000-0005-0000-0000-000089820000}"/>
    <cellStyle name="Separador de milhares 2 4 4 2 2 2 4" xfId="33267" xr:uid="{00000000-0005-0000-0000-00008A820000}"/>
    <cellStyle name="Separador de milhares 2 4 4 2 2 3" xfId="33268" xr:uid="{00000000-0005-0000-0000-00008B820000}"/>
    <cellStyle name="Separador de milhares 2 4 4 2 2 3 2" xfId="33269" xr:uid="{00000000-0005-0000-0000-00008C820000}"/>
    <cellStyle name="Separador de milhares 2 4 4 2 2 3 2 2" xfId="33270" xr:uid="{00000000-0005-0000-0000-00008D820000}"/>
    <cellStyle name="Separador de milhares 2 4 4 2 2 3 2 3" xfId="33271" xr:uid="{00000000-0005-0000-0000-00008E820000}"/>
    <cellStyle name="Separador de milhares 2 4 4 2 2 3 3" xfId="33272" xr:uid="{00000000-0005-0000-0000-00008F820000}"/>
    <cellStyle name="Separador de milhares 2 4 4 2 2 3 4" xfId="33273" xr:uid="{00000000-0005-0000-0000-000090820000}"/>
    <cellStyle name="Separador de milhares 2 4 4 2 2 4" xfId="33274" xr:uid="{00000000-0005-0000-0000-000091820000}"/>
    <cellStyle name="Separador de milhares 2 4 4 2 2 4 2" xfId="33275" xr:uid="{00000000-0005-0000-0000-000092820000}"/>
    <cellStyle name="Separador de milhares 2 4 4 2 2 4 2 2" xfId="33276" xr:uid="{00000000-0005-0000-0000-000093820000}"/>
    <cellStyle name="Separador de milhares 2 4 4 2 2 4 2 3" xfId="33277" xr:uid="{00000000-0005-0000-0000-000094820000}"/>
    <cellStyle name="Separador de milhares 2 4 4 2 2 4 3" xfId="33278" xr:uid="{00000000-0005-0000-0000-000095820000}"/>
    <cellStyle name="Separador de milhares 2 4 4 2 2 4 4" xfId="33279" xr:uid="{00000000-0005-0000-0000-000096820000}"/>
    <cellStyle name="Separador de milhares 2 4 4 2 2 5" xfId="33280" xr:uid="{00000000-0005-0000-0000-000097820000}"/>
    <cellStyle name="Separador de milhares 2 4 4 2 2 5 2" xfId="33281" xr:uid="{00000000-0005-0000-0000-000098820000}"/>
    <cellStyle name="Separador de milhares 2 4 4 2 2 5 3" xfId="33282" xr:uid="{00000000-0005-0000-0000-000099820000}"/>
    <cellStyle name="Separador de milhares 2 4 4 2 2 6" xfId="33283" xr:uid="{00000000-0005-0000-0000-00009A820000}"/>
    <cellStyle name="Separador de milhares 2 4 4 2 2 7" xfId="33284" xr:uid="{00000000-0005-0000-0000-00009B820000}"/>
    <cellStyle name="Separador de milhares 2 4 4 2 3" xfId="33285" xr:uid="{00000000-0005-0000-0000-00009C820000}"/>
    <cellStyle name="Separador de milhares 2 4 4 2 3 2" xfId="33286" xr:uid="{00000000-0005-0000-0000-00009D820000}"/>
    <cellStyle name="Separador de milhares 2 4 4 2 3 2 2" xfId="33287" xr:uid="{00000000-0005-0000-0000-00009E820000}"/>
    <cellStyle name="Separador de milhares 2 4 4 2 3 2 3" xfId="33288" xr:uid="{00000000-0005-0000-0000-00009F820000}"/>
    <cellStyle name="Separador de milhares 2 4 4 2 3 3" xfId="33289" xr:uid="{00000000-0005-0000-0000-0000A0820000}"/>
    <cellStyle name="Separador de milhares 2 4 4 2 3 4" xfId="33290" xr:uid="{00000000-0005-0000-0000-0000A1820000}"/>
    <cellStyle name="Separador de milhares 2 4 4 2 4" xfId="33291" xr:uid="{00000000-0005-0000-0000-0000A2820000}"/>
    <cellStyle name="Separador de milhares 2 4 4 2 4 2" xfId="33292" xr:uid="{00000000-0005-0000-0000-0000A3820000}"/>
    <cellStyle name="Separador de milhares 2 4 4 2 4 2 2" xfId="33293" xr:uid="{00000000-0005-0000-0000-0000A4820000}"/>
    <cellStyle name="Separador de milhares 2 4 4 2 4 2 3" xfId="33294" xr:uid="{00000000-0005-0000-0000-0000A5820000}"/>
    <cellStyle name="Separador de milhares 2 4 4 2 4 3" xfId="33295" xr:uid="{00000000-0005-0000-0000-0000A6820000}"/>
    <cellStyle name="Separador de milhares 2 4 4 2 4 4" xfId="33296" xr:uid="{00000000-0005-0000-0000-0000A7820000}"/>
    <cellStyle name="Separador de milhares 2 4 4 2 5" xfId="33297" xr:uid="{00000000-0005-0000-0000-0000A8820000}"/>
    <cellStyle name="Separador de milhares 2 4 4 2 5 2" xfId="33298" xr:uid="{00000000-0005-0000-0000-0000A9820000}"/>
    <cellStyle name="Separador de milhares 2 4 4 2 5 2 2" xfId="33299" xr:uid="{00000000-0005-0000-0000-0000AA820000}"/>
    <cellStyle name="Separador de milhares 2 4 4 2 5 2 3" xfId="33300" xr:uid="{00000000-0005-0000-0000-0000AB820000}"/>
    <cellStyle name="Separador de milhares 2 4 4 2 5 3" xfId="33301" xr:uid="{00000000-0005-0000-0000-0000AC820000}"/>
    <cellStyle name="Separador de milhares 2 4 4 2 5 4" xfId="33302" xr:uid="{00000000-0005-0000-0000-0000AD820000}"/>
    <cellStyle name="Separador de milhares 2 4 4 2 6" xfId="33303" xr:uid="{00000000-0005-0000-0000-0000AE820000}"/>
    <cellStyle name="Separador de milhares 2 4 4 2 6 2" xfId="33304" xr:uid="{00000000-0005-0000-0000-0000AF820000}"/>
    <cellStyle name="Separador de milhares 2 4 4 2 6 3" xfId="33305" xr:uid="{00000000-0005-0000-0000-0000B0820000}"/>
    <cellStyle name="Separador de milhares 2 4 4 2 7" xfId="33306" xr:uid="{00000000-0005-0000-0000-0000B1820000}"/>
    <cellStyle name="Separador de milhares 2 4 4 2 8" xfId="33307" xr:uid="{00000000-0005-0000-0000-0000B2820000}"/>
    <cellStyle name="Separador de milhares 2 4 4 2 9" xfId="33308" xr:uid="{00000000-0005-0000-0000-0000B3820000}"/>
    <cellStyle name="Separador de milhares 2 4 4 3" xfId="33309" xr:uid="{00000000-0005-0000-0000-0000B4820000}"/>
    <cellStyle name="Separador de milhares 2 4 4 3 2" xfId="33310" xr:uid="{00000000-0005-0000-0000-0000B5820000}"/>
    <cellStyle name="Separador de milhares 2 4 4 3 2 2" xfId="33311" xr:uid="{00000000-0005-0000-0000-0000B6820000}"/>
    <cellStyle name="Separador de milhares 2 4 4 3 2 2 2" xfId="33312" xr:uid="{00000000-0005-0000-0000-0000B7820000}"/>
    <cellStyle name="Separador de milhares 2 4 4 3 2 2 3" xfId="33313" xr:uid="{00000000-0005-0000-0000-0000B8820000}"/>
    <cellStyle name="Separador de milhares 2 4 4 3 2 3" xfId="33314" xr:uid="{00000000-0005-0000-0000-0000B9820000}"/>
    <cellStyle name="Separador de milhares 2 4 4 3 2 4" xfId="33315" xr:uid="{00000000-0005-0000-0000-0000BA820000}"/>
    <cellStyle name="Separador de milhares 2 4 4 3 3" xfId="33316" xr:uid="{00000000-0005-0000-0000-0000BB820000}"/>
    <cellStyle name="Separador de milhares 2 4 4 3 3 2" xfId="33317" xr:uid="{00000000-0005-0000-0000-0000BC820000}"/>
    <cellStyle name="Separador de milhares 2 4 4 3 3 2 2" xfId="33318" xr:uid="{00000000-0005-0000-0000-0000BD820000}"/>
    <cellStyle name="Separador de milhares 2 4 4 3 3 2 3" xfId="33319" xr:uid="{00000000-0005-0000-0000-0000BE820000}"/>
    <cellStyle name="Separador de milhares 2 4 4 3 3 3" xfId="33320" xr:uid="{00000000-0005-0000-0000-0000BF820000}"/>
    <cellStyle name="Separador de milhares 2 4 4 3 3 4" xfId="33321" xr:uid="{00000000-0005-0000-0000-0000C0820000}"/>
    <cellStyle name="Separador de milhares 2 4 4 3 4" xfId="33322" xr:uid="{00000000-0005-0000-0000-0000C1820000}"/>
    <cellStyle name="Separador de milhares 2 4 4 3 4 2" xfId="33323" xr:uid="{00000000-0005-0000-0000-0000C2820000}"/>
    <cellStyle name="Separador de milhares 2 4 4 3 4 2 2" xfId="33324" xr:uid="{00000000-0005-0000-0000-0000C3820000}"/>
    <cellStyle name="Separador de milhares 2 4 4 3 4 2 3" xfId="33325" xr:uid="{00000000-0005-0000-0000-0000C4820000}"/>
    <cellStyle name="Separador de milhares 2 4 4 3 4 3" xfId="33326" xr:uid="{00000000-0005-0000-0000-0000C5820000}"/>
    <cellStyle name="Separador de milhares 2 4 4 3 4 4" xfId="33327" xr:uid="{00000000-0005-0000-0000-0000C6820000}"/>
    <cellStyle name="Separador de milhares 2 4 4 3 5" xfId="33328" xr:uid="{00000000-0005-0000-0000-0000C7820000}"/>
    <cellStyle name="Separador de milhares 2 4 4 3 5 2" xfId="33329" xr:uid="{00000000-0005-0000-0000-0000C8820000}"/>
    <cellStyle name="Separador de milhares 2 4 4 3 5 3" xfId="33330" xr:uid="{00000000-0005-0000-0000-0000C9820000}"/>
    <cellStyle name="Separador de milhares 2 4 4 3 6" xfId="33331" xr:uid="{00000000-0005-0000-0000-0000CA820000}"/>
    <cellStyle name="Separador de milhares 2 4 4 3 7" xfId="33332" xr:uid="{00000000-0005-0000-0000-0000CB820000}"/>
    <cellStyle name="Separador de milhares 2 4 4 4" xfId="33333" xr:uid="{00000000-0005-0000-0000-0000CC820000}"/>
    <cellStyle name="Separador de milhares 2 4 4 5" xfId="33334" xr:uid="{00000000-0005-0000-0000-0000CD820000}"/>
    <cellStyle name="Separador de milhares 2 4 4 5 2" xfId="33335" xr:uid="{00000000-0005-0000-0000-0000CE820000}"/>
    <cellStyle name="Separador de milhares 2 4 4 5 2 2" xfId="33336" xr:uid="{00000000-0005-0000-0000-0000CF820000}"/>
    <cellStyle name="Separador de milhares 2 4 4 5 2 3" xfId="33337" xr:uid="{00000000-0005-0000-0000-0000D0820000}"/>
    <cellStyle name="Separador de milhares 2 4 4 5 3" xfId="33338" xr:uid="{00000000-0005-0000-0000-0000D1820000}"/>
    <cellStyle name="Separador de milhares 2 4 4 5 4" xfId="33339" xr:uid="{00000000-0005-0000-0000-0000D2820000}"/>
    <cellStyle name="Separador de milhares 2 4 4 6" xfId="33340" xr:uid="{00000000-0005-0000-0000-0000D3820000}"/>
    <cellStyle name="Separador de milhares 2 4 4 6 2" xfId="33341" xr:uid="{00000000-0005-0000-0000-0000D4820000}"/>
    <cellStyle name="Separador de milhares 2 4 4 6 2 2" xfId="33342" xr:uid="{00000000-0005-0000-0000-0000D5820000}"/>
    <cellStyle name="Separador de milhares 2 4 4 6 2 3" xfId="33343" xr:uid="{00000000-0005-0000-0000-0000D6820000}"/>
    <cellStyle name="Separador de milhares 2 4 4 6 3" xfId="33344" xr:uid="{00000000-0005-0000-0000-0000D7820000}"/>
    <cellStyle name="Separador de milhares 2 4 4 6 4" xfId="33345" xr:uid="{00000000-0005-0000-0000-0000D8820000}"/>
    <cellStyle name="Separador de milhares 2 4 4 7" xfId="33346" xr:uid="{00000000-0005-0000-0000-0000D9820000}"/>
    <cellStyle name="Separador de milhares 2 4 4 7 2" xfId="33347" xr:uid="{00000000-0005-0000-0000-0000DA820000}"/>
    <cellStyle name="Separador de milhares 2 4 4 7 2 2" xfId="33348" xr:uid="{00000000-0005-0000-0000-0000DB820000}"/>
    <cellStyle name="Separador de milhares 2 4 4 7 2 3" xfId="33349" xr:uid="{00000000-0005-0000-0000-0000DC820000}"/>
    <cellStyle name="Separador de milhares 2 4 4 7 3" xfId="33350" xr:uid="{00000000-0005-0000-0000-0000DD820000}"/>
    <cellStyle name="Separador de milhares 2 4 4 7 4" xfId="33351" xr:uid="{00000000-0005-0000-0000-0000DE820000}"/>
    <cellStyle name="Separador de milhares 2 4 4 8" xfId="33352" xr:uid="{00000000-0005-0000-0000-0000DF820000}"/>
    <cellStyle name="Separador de milhares 2 4 4 8 2" xfId="33353" xr:uid="{00000000-0005-0000-0000-0000E0820000}"/>
    <cellStyle name="Separador de milhares 2 4 4 8 3" xfId="33354" xr:uid="{00000000-0005-0000-0000-0000E1820000}"/>
    <cellStyle name="Separador de milhares 2 4 4 9" xfId="33355" xr:uid="{00000000-0005-0000-0000-0000E2820000}"/>
    <cellStyle name="Separador de milhares 2 4 5" xfId="33356" xr:uid="{00000000-0005-0000-0000-0000E3820000}"/>
    <cellStyle name="Separador de milhares 2 4 5 2" xfId="33357" xr:uid="{00000000-0005-0000-0000-0000E4820000}"/>
    <cellStyle name="Separador de milhares 2 4 5 3" xfId="33358" xr:uid="{00000000-0005-0000-0000-0000E5820000}"/>
    <cellStyle name="Separador de milhares 2 4 5 3 2" xfId="33359" xr:uid="{00000000-0005-0000-0000-0000E6820000}"/>
    <cellStyle name="Separador de milhares 2 4 5 3 2 2" xfId="33360" xr:uid="{00000000-0005-0000-0000-0000E7820000}"/>
    <cellStyle name="Separador de milhares 2 4 5 3 2 2 2" xfId="33361" xr:uid="{00000000-0005-0000-0000-0000E8820000}"/>
    <cellStyle name="Separador de milhares 2 4 5 3 2 2 3" xfId="33362" xr:uid="{00000000-0005-0000-0000-0000E9820000}"/>
    <cellStyle name="Separador de milhares 2 4 5 3 2 3" xfId="33363" xr:uid="{00000000-0005-0000-0000-0000EA820000}"/>
    <cellStyle name="Separador de milhares 2 4 5 3 2 4" xfId="33364" xr:uid="{00000000-0005-0000-0000-0000EB820000}"/>
    <cellStyle name="Separador de milhares 2 4 5 3 3" xfId="33365" xr:uid="{00000000-0005-0000-0000-0000EC820000}"/>
    <cellStyle name="Separador de milhares 2 4 5 3 3 2" xfId="33366" xr:uid="{00000000-0005-0000-0000-0000ED820000}"/>
    <cellStyle name="Separador de milhares 2 4 5 3 3 2 2" xfId="33367" xr:uid="{00000000-0005-0000-0000-0000EE820000}"/>
    <cellStyle name="Separador de milhares 2 4 5 3 3 2 3" xfId="33368" xr:uid="{00000000-0005-0000-0000-0000EF820000}"/>
    <cellStyle name="Separador de milhares 2 4 5 3 3 3" xfId="33369" xr:uid="{00000000-0005-0000-0000-0000F0820000}"/>
    <cellStyle name="Separador de milhares 2 4 5 3 3 4" xfId="33370" xr:uid="{00000000-0005-0000-0000-0000F1820000}"/>
    <cellStyle name="Separador de milhares 2 4 5 3 4" xfId="33371" xr:uid="{00000000-0005-0000-0000-0000F2820000}"/>
    <cellStyle name="Separador de milhares 2 4 5 3 4 2" xfId="33372" xr:uid="{00000000-0005-0000-0000-0000F3820000}"/>
    <cellStyle name="Separador de milhares 2 4 5 3 4 2 2" xfId="33373" xr:uid="{00000000-0005-0000-0000-0000F4820000}"/>
    <cellStyle name="Separador de milhares 2 4 5 3 4 2 3" xfId="33374" xr:uid="{00000000-0005-0000-0000-0000F5820000}"/>
    <cellStyle name="Separador de milhares 2 4 5 3 4 3" xfId="33375" xr:uid="{00000000-0005-0000-0000-0000F6820000}"/>
    <cellStyle name="Separador de milhares 2 4 5 3 4 4" xfId="33376" xr:uid="{00000000-0005-0000-0000-0000F7820000}"/>
    <cellStyle name="Separador de milhares 2 4 5 3 5" xfId="33377" xr:uid="{00000000-0005-0000-0000-0000F8820000}"/>
    <cellStyle name="Separador de milhares 2 4 5 3 5 2" xfId="33378" xr:uid="{00000000-0005-0000-0000-0000F9820000}"/>
    <cellStyle name="Separador de milhares 2 4 5 3 5 3" xfId="33379" xr:uid="{00000000-0005-0000-0000-0000FA820000}"/>
    <cellStyle name="Separador de milhares 2 4 5 3 6" xfId="33380" xr:uid="{00000000-0005-0000-0000-0000FB820000}"/>
    <cellStyle name="Separador de milhares 2 4 5 3 7" xfId="33381" xr:uid="{00000000-0005-0000-0000-0000FC820000}"/>
    <cellStyle name="Separador de milhares 2 4 6" xfId="33382" xr:uid="{00000000-0005-0000-0000-0000FD820000}"/>
    <cellStyle name="Separador de milhares 2 4 6 2" xfId="33383" xr:uid="{00000000-0005-0000-0000-0000FE820000}"/>
    <cellStyle name="Separador de milhares 2 4 6 2 2" xfId="33384" xr:uid="{00000000-0005-0000-0000-0000FF820000}"/>
    <cellStyle name="Separador de milhares 2 4 6 2 2 2" xfId="33385" xr:uid="{00000000-0005-0000-0000-000000830000}"/>
    <cellStyle name="Separador de milhares 2 4 6 2 2 2 2" xfId="33386" xr:uid="{00000000-0005-0000-0000-000001830000}"/>
    <cellStyle name="Separador de milhares 2 4 6 2 2 2 3" xfId="33387" xr:uid="{00000000-0005-0000-0000-000002830000}"/>
    <cellStyle name="Separador de milhares 2 4 6 2 2 3" xfId="33388" xr:uid="{00000000-0005-0000-0000-000003830000}"/>
    <cellStyle name="Separador de milhares 2 4 6 2 2 4" xfId="33389" xr:uid="{00000000-0005-0000-0000-000004830000}"/>
    <cellStyle name="Separador de milhares 2 4 6 2 3" xfId="33390" xr:uid="{00000000-0005-0000-0000-000005830000}"/>
    <cellStyle name="Separador de milhares 2 4 6 2 3 2" xfId="33391" xr:uid="{00000000-0005-0000-0000-000006830000}"/>
    <cellStyle name="Separador de milhares 2 4 6 2 3 2 2" xfId="33392" xr:uid="{00000000-0005-0000-0000-000007830000}"/>
    <cellStyle name="Separador de milhares 2 4 6 2 3 2 3" xfId="33393" xr:uid="{00000000-0005-0000-0000-000008830000}"/>
    <cellStyle name="Separador de milhares 2 4 6 2 3 3" xfId="33394" xr:uid="{00000000-0005-0000-0000-000009830000}"/>
    <cellStyle name="Separador de milhares 2 4 6 2 3 4" xfId="33395" xr:uid="{00000000-0005-0000-0000-00000A830000}"/>
    <cellStyle name="Separador de milhares 2 4 6 2 4" xfId="33396" xr:uid="{00000000-0005-0000-0000-00000B830000}"/>
    <cellStyle name="Separador de milhares 2 4 6 2 4 2" xfId="33397" xr:uid="{00000000-0005-0000-0000-00000C830000}"/>
    <cellStyle name="Separador de milhares 2 4 6 2 4 2 2" xfId="33398" xr:uid="{00000000-0005-0000-0000-00000D830000}"/>
    <cellStyle name="Separador de milhares 2 4 6 2 4 2 3" xfId="33399" xr:uid="{00000000-0005-0000-0000-00000E830000}"/>
    <cellStyle name="Separador de milhares 2 4 6 2 4 3" xfId="33400" xr:uid="{00000000-0005-0000-0000-00000F830000}"/>
    <cellStyle name="Separador de milhares 2 4 6 2 4 4" xfId="33401" xr:uid="{00000000-0005-0000-0000-000010830000}"/>
    <cellStyle name="Separador de milhares 2 4 6 2 5" xfId="33402" xr:uid="{00000000-0005-0000-0000-000011830000}"/>
    <cellStyle name="Separador de milhares 2 4 6 2 5 2" xfId="33403" xr:uid="{00000000-0005-0000-0000-000012830000}"/>
    <cellStyle name="Separador de milhares 2 4 6 2 5 3" xfId="33404" xr:uid="{00000000-0005-0000-0000-000013830000}"/>
    <cellStyle name="Separador de milhares 2 4 6 2 6" xfId="33405" xr:uid="{00000000-0005-0000-0000-000014830000}"/>
    <cellStyle name="Separador de milhares 2 4 6 2 7" xfId="33406" xr:uid="{00000000-0005-0000-0000-000015830000}"/>
    <cellStyle name="Separador de milhares 2 4 6 3" xfId="33407" xr:uid="{00000000-0005-0000-0000-000016830000}"/>
    <cellStyle name="Separador de milhares 2 4 6 3 2" xfId="33408" xr:uid="{00000000-0005-0000-0000-000017830000}"/>
    <cellStyle name="Separador de milhares 2 4 6 3 2 2" xfId="33409" xr:uid="{00000000-0005-0000-0000-000018830000}"/>
    <cellStyle name="Separador de milhares 2 4 6 3 2 3" xfId="33410" xr:uid="{00000000-0005-0000-0000-000019830000}"/>
    <cellStyle name="Separador de milhares 2 4 6 3 3" xfId="33411" xr:uid="{00000000-0005-0000-0000-00001A830000}"/>
    <cellStyle name="Separador de milhares 2 4 6 3 4" xfId="33412" xr:uid="{00000000-0005-0000-0000-00001B830000}"/>
    <cellStyle name="Separador de milhares 2 4 6 4" xfId="33413" xr:uid="{00000000-0005-0000-0000-00001C830000}"/>
    <cellStyle name="Separador de milhares 2 4 6 4 2" xfId="33414" xr:uid="{00000000-0005-0000-0000-00001D830000}"/>
    <cellStyle name="Separador de milhares 2 4 6 4 2 2" xfId="33415" xr:uid="{00000000-0005-0000-0000-00001E830000}"/>
    <cellStyle name="Separador de milhares 2 4 6 4 2 3" xfId="33416" xr:uid="{00000000-0005-0000-0000-00001F830000}"/>
    <cellStyle name="Separador de milhares 2 4 6 4 3" xfId="33417" xr:uid="{00000000-0005-0000-0000-000020830000}"/>
    <cellStyle name="Separador de milhares 2 4 6 4 4" xfId="33418" xr:uid="{00000000-0005-0000-0000-000021830000}"/>
    <cellStyle name="Separador de milhares 2 4 6 5" xfId="33419" xr:uid="{00000000-0005-0000-0000-000022830000}"/>
    <cellStyle name="Separador de milhares 2 4 6 5 2" xfId="33420" xr:uid="{00000000-0005-0000-0000-000023830000}"/>
    <cellStyle name="Separador de milhares 2 4 6 5 2 2" xfId="33421" xr:uid="{00000000-0005-0000-0000-000024830000}"/>
    <cellStyle name="Separador de milhares 2 4 6 5 2 3" xfId="33422" xr:uid="{00000000-0005-0000-0000-000025830000}"/>
    <cellStyle name="Separador de milhares 2 4 6 5 3" xfId="33423" xr:uid="{00000000-0005-0000-0000-000026830000}"/>
    <cellStyle name="Separador de milhares 2 4 6 5 4" xfId="33424" xr:uid="{00000000-0005-0000-0000-000027830000}"/>
    <cellStyle name="Separador de milhares 2 4 6 6" xfId="33425" xr:uid="{00000000-0005-0000-0000-000028830000}"/>
    <cellStyle name="Separador de milhares 2 4 6 6 2" xfId="33426" xr:uid="{00000000-0005-0000-0000-000029830000}"/>
    <cellStyle name="Separador de milhares 2 4 6 6 3" xfId="33427" xr:uid="{00000000-0005-0000-0000-00002A830000}"/>
    <cellStyle name="Separador de milhares 2 4 6 7" xfId="33428" xr:uid="{00000000-0005-0000-0000-00002B830000}"/>
    <cellStyle name="Separador de milhares 2 4 6 8" xfId="33429" xr:uid="{00000000-0005-0000-0000-00002C830000}"/>
    <cellStyle name="Separador de milhares 2 4 6 9" xfId="33430" xr:uid="{00000000-0005-0000-0000-00002D830000}"/>
    <cellStyle name="Separador de milhares 2 4 7" xfId="33431" xr:uid="{00000000-0005-0000-0000-00002E830000}"/>
    <cellStyle name="Separador de milhares 2 4 7 2" xfId="33432" xr:uid="{00000000-0005-0000-0000-00002F830000}"/>
    <cellStyle name="Separador de milhares 2 4 7 2 2" xfId="33433" xr:uid="{00000000-0005-0000-0000-000030830000}"/>
    <cellStyle name="Separador de milhares 2 4 7 2 2 2" xfId="33434" xr:uid="{00000000-0005-0000-0000-000031830000}"/>
    <cellStyle name="Separador de milhares 2 4 7 2 2 2 2" xfId="33435" xr:uid="{00000000-0005-0000-0000-000032830000}"/>
    <cellStyle name="Separador de milhares 2 4 7 2 2 2 3" xfId="33436" xr:uid="{00000000-0005-0000-0000-000033830000}"/>
    <cellStyle name="Separador de milhares 2 4 7 2 2 3" xfId="33437" xr:uid="{00000000-0005-0000-0000-000034830000}"/>
    <cellStyle name="Separador de milhares 2 4 7 2 2 4" xfId="33438" xr:uid="{00000000-0005-0000-0000-000035830000}"/>
    <cellStyle name="Separador de milhares 2 4 7 2 3" xfId="33439" xr:uid="{00000000-0005-0000-0000-000036830000}"/>
    <cellStyle name="Separador de milhares 2 4 7 2 3 2" xfId="33440" xr:uid="{00000000-0005-0000-0000-000037830000}"/>
    <cellStyle name="Separador de milhares 2 4 7 2 3 2 2" xfId="33441" xr:uid="{00000000-0005-0000-0000-000038830000}"/>
    <cellStyle name="Separador de milhares 2 4 7 2 3 2 3" xfId="33442" xr:uid="{00000000-0005-0000-0000-000039830000}"/>
    <cellStyle name="Separador de milhares 2 4 7 2 3 3" xfId="33443" xr:uid="{00000000-0005-0000-0000-00003A830000}"/>
    <cellStyle name="Separador de milhares 2 4 7 2 3 4" xfId="33444" xr:uid="{00000000-0005-0000-0000-00003B830000}"/>
    <cellStyle name="Separador de milhares 2 4 7 2 4" xfId="33445" xr:uid="{00000000-0005-0000-0000-00003C830000}"/>
    <cellStyle name="Separador de milhares 2 4 7 2 4 2" xfId="33446" xr:uid="{00000000-0005-0000-0000-00003D830000}"/>
    <cellStyle name="Separador de milhares 2 4 7 2 4 2 2" xfId="33447" xr:uid="{00000000-0005-0000-0000-00003E830000}"/>
    <cellStyle name="Separador de milhares 2 4 7 2 4 2 3" xfId="33448" xr:uid="{00000000-0005-0000-0000-00003F830000}"/>
    <cellStyle name="Separador de milhares 2 4 7 2 4 3" xfId="33449" xr:uid="{00000000-0005-0000-0000-000040830000}"/>
    <cellStyle name="Separador de milhares 2 4 7 2 4 4" xfId="33450" xr:uid="{00000000-0005-0000-0000-000041830000}"/>
    <cellStyle name="Separador de milhares 2 4 7 2 5" xfId="33451" xr:uid="{00000000-0005-0000-0000-000042830000}"/>
    <cellStyle name="Separador de milhares 2 4 7 2 5 2" xfId="33452" xr:uid="{00000000-0005-0000-0000-000043830000}"/>
    <cellStyle name="Separador de milhares 2 4 7 2 5 3" xfId="33453" xr:uid="{00000000-0005-0000-0000-000044830000}"/>
    <cellStyle name="Separador de milhares 2 4 7 2 6" xfId="33454" xr:uid="{00000000-0005-0000-0000-000045830000}"/>
    <cellStyle name="Separador de milhares 2 4 7 2 7" xfId="33455" xr:uid="{00000000-0005-0000-0000-000046830000}"/>
    <cellStyle name="Separador de milhares 2 4 7 3" xfId="33456" xr:uid="{00000000-0005-0000-0000-000047830000}"/>
    <cellStyle name="Separador de milhares 2 4 7 3 2" xfId="33457" xr:uid="{00000000-0005-0000-0000-000048830000}"/>
    <cellStyle name="Separador de milhares 2 4 7 3 2 2" xfId="33458" xr:uid="{00000000-0005-0000-0000-000049830000}"/>
    <cellStyle name="Separador de milhares 2 4 7 3 2 3" xfId="33459" xr:uid="{00000000-0005-0000-0000-00004A830000}"/>
    <cellStyle name="Separador de milhares 2 4 7 3 3" xfId="33460" xr:uid="{00000000-0005-0000-0000-00004B830000}"/>
    <cellStyle name="Separador de milhares 2 4 7 3 4" xfId="33461" xr:uid="{00000000-0005-0000-0000-00004C830000}"/>
    <cellStyle name="Separador de milhares 2 4 7 4" xfId="33462" xr:uid="{00000000-0005-0000-0000-00004D830000}"/>
    <cellStyle name="Separador de milhares 2 4 7 4 2" xfId="33463" xr:uid="{00000000-0005-0000-0000-00004E830000}"/>
    <cellStyle name="Separador de milhares 2 4 7 4 2 2" xfId="33464" xr:uid="{00000000-0005-0000-0000-00004F830000}"/>
    <cellStyle name="Separador de milhares 2 4 7 4 2 3" xfId="33465" xr:uid="{00000000-0005-0000-0000-000050830000}"/>
    <cellStyle name="Separador de milhares 2 4 7 4 3" xfId="33466" xr:uid="{00000000-0005-0000-0000-000051830000}"/>
    <cellStyle name="Separador de milhares 2 4 7 4 4" xfId="33467" xr:uid="{00000000-0005-0000-0000-000052830000}"/>
    <cellStyle name="Separador de milhares 2 4 7 5" xfId="33468" xr:uid="{00000000-0005-0000-0000-000053830000}"/>
    <cellStyle name="Separador de milhares 2 4 7 5 2" xfId="33469" xr:uid="{00000000-0005-0000-0000-000054830000}"/>
    <cellStyle name="Separador de milhares 2 4 7 5 2 2" xfId="33470" xr:uid="{00000000-0005-0000-0000-000055830000}"/>
    <cellStyle name="Separador de milhares 2 4 7 5 2 3" xfId="33471" xr:uid="{00000000-0005-0000-0000-000056830000}"/>
    <cellStyle name="Separador de milhares 2 4 7 5 3" xfId="33472" xr:uid="{00000000-0005-0000-0000-000057830000}"/>
    <cellStyle name="Separador de milhares 2 4 7 5 4" xfId="33473" xr:uid="{00000000-0005-0000-0000-000058830000}"/>
    <cellStyle name="Separador de milhares 2 4 7 6" xfId="33474" xr:uid="{00000000-0005-0000-0000-000059830000}"/>
    <cellStyle name="Separador de milhares 2 4 7 6 2" xfId="33475" xr:uid="{00000000-0005-0000-0000-00005A830000}"/>
    <cellStyle name="Separador de milhares 2 4 7 6 3" xfId="33476" xr:uid="{00000000-0005-0000-0000-00005B830000}"/>
    <cellStyle name="Separador de milhares 2 4 7 7" xfId="33477" xr:uid="{00000000-0005-0000-0000-00005C830000}"/>
    <cellStyle name="Separador de milhares 2 4 7 8" xfId="33478" xr:uid="{00000000-0005-0000-0000-00005D830000}"/>
    <cellStyle name="Separador de milhares 2 4 7 9" xfId="33479" xr:uid="{00000000-0005-0000-0000-00005E830000}"/>
    <cellStyle name="Separador de milhares 2 4 8" xfId="33480" xr:uid="{00000000-0005-0000-0000-00005F830000}"/>
    <cellStyle name="Separador de milhares 2 4 8 2" xfId="33481" xr:uid="{00000000-0005-0000-0000-000060830000}"/>
    <cellStyle name="Separador de milhares 2 4 8 2 2" xfId="33482" xr:uid="{00000000-0005-0000-0000-000061830000}"/>
    <cellStyle name="Separador de milhares 2 4 8 2 2 2" xfId="33483" xr:uid="{00000000-0005-0000-0000-000062830000}"/>
    <cellStyle name="Separador de milhares 2 4 8 2 2 2 2" xfId="33484" xr:uid="{00000000-0005-0000-0000-000063830000}"/>
    <cellStyle name="Separador de milhares 2 4 8 2 2 2 3" xfId="33485" xr:uid="{00000000-0005-0000-0000-000064830000}"/>
    <cellStyle name="Separador de milhares 2 4 8 2 2 3" xfId="33486" xr:uid="{00000000-0005-0000-0000-000065830000}"/>
    <cellStyle name="Separador de milhares 2 4 8 2 2 4" xfId="33487" xr:uid="{00000000-0005-0000-0000-000066830000}"/>
    <cellStyle name="Separador de milhares 2 4 8 2 3" xfId="33488" xr:uid="{00000000-0005-0000-0000-000067830000}"/>
    <cellStyle name="Separador de milhares 2 4 8 2 3 2" xfId="33489" xr:uid="{00000000-0005-0000-0000-000068830000}"/>
    <cellStyle name="Separador de milhares 2 4 8 2 3 2 2" xfId="33490" xr:uid="{00000000-0005-0000-0000-000069830000}"/>
    <cellStyle name="Separador de milhares 2 4 8 2 3 2 3" xfId="33491" xr:uid="{00000000-0005-0000-0000-00006A830000}"/>
    <cellStyle name="Separador de milhares 2 4 8 2 3 3" xfId="33492" xr:uid="{00000000-0005-0000-0000-00006B830000}"/>
    <cellStyle name="Separador de milhares 2 4 8 2 3 4" xfId="33493" xr:uid="{00000000-0005-0000-0000-00006C830000}"/>
    <cellStyle name="Separador de milhares 2 4 8 2 4" xfId="33494" xr:uid="{00000000-0005-0000-0000-00006D830000}"/>
    <cellStyle name="Separador de milhares 2 4 8 2 4 2" xfId="33495" xr:uid="{00000000-0005-0000-0000-00006E830000}"/>
    <cellStyle name="Separador de milhares 2 4 8 2 4 2 2" xfId="33496" xr:uid="{00000000-0005-0000-0000-00006F830000}"/>
    <cellStyle name="Separador de milhares 2 4 8 2 4 2 3" xfId="33497" xr:uid="{00000000-0005-0000-0000-000070830000}"/>
    <cellStyle name="Separador de milhares 2 4 8 2 4 3" xfId="33498" xr:uid="{00000000-0005-0000-0000-000071830000}"/>
    <cellStyle name="Separador de milhares 2 4 8 2 4 4" xfId="33499" xr:uid="{00000000-0005-0000-0000-000072830000}"/>
    <cellStyle name="Separador de milhares 2 4 8 2 5" xfId="33500" xr:uid="{00000000-0005-0000-0000-000073830000}"/>
    <cellStyle name="Separador de milhares 2 4 8 2 5 2" xfId="33501" xr:uid="{00000000-0005-0000-0000-000074830000}"/>
    <cellStyle name="Separador de milhares 2 4 8 2 5 3" xfId="33502" xr:uid="{00000000-0005-0000-0000-000075830000}"/>
    <cellStyle name="Separador de milhares 2 4 8 2 6" xfId="33503" xr:uid="{00000000-0005-0000-0000-000076830000}"/>
    <cellStyle name="Separador de milhares 2 4 8 2 7" xfId="33504" xr:uid="{00000000-0005-0000-0000-000077830000}"/>
    <cellStyle name="Separador de milhares 2 4 8 3" xfId="33505" xr:uid="{00000000-0005-0000-0000-000078830000}"/>
    <cellStyle name="Separador de milhares 2 4 8 3 2" xfId="33506" xr:uid="{00000000-0005-0000-0000-000079830000}"/>
    <cellStyle name="Separador de milhares 2 4 8 3 2 2" xfId="33507" xr:uid="{00000000-0005-0000-0000-00007A830000}"/>
    <cellStyle name="Separador de milhares 2 4 8 3 2 3" xfId="33508" xr:uid="{00000000-0005-0000-0000-00007B830000}"/>
    <cellStyle name="Separador de milhares 2 4 8 3 3" xfId="33509" xr:uid="{00000000-0005-0000-0000-00007C830000}"/>
    <cellStyle name="Separador de milhares 2 4 8 3 4" xfId="33510" xr:uid="{00000000-0005-0000-0000-00007D830000}"/>
    <cellStyle name="Separador de milhares 2 4 8 4" xfId="33511" xr:uid="{00000000-0005-0000-0000-00007E830000}"/>
    <cellStyle name="Separador de milhares 2 4 8 4 2" xfId="33512" xr:uid="{00000000-0005-0000-0000-00007F830000}"/>
    <cellStyle name="Separador de milhares 2 4 8 4 2 2" xfId="33513" xr:uid="{00000000-0005-0000-0000-000080830000}"/>
    <cellStyle name="Separador de milhares 2 4 8 4 2 3" xfId="33514" xr:uid="{00000000-0005-0000-0000-000081830000}"/>
    <cellStyle name="Separador de milhares 2 4 8 4 3" xfId="33515" xr:uid="{00000000-0005-0000-0000-000082830000}"/>
    <cellStyle name="Separador de milhares 2 4 8 4 4" xfId="33516" xr:uid="{00000000-0005-0000-0000-000083830000}"/>
    <cellStyle name="Separador de milhares 2 4 8 5" xfId="33517" xr:uid="{00000000-0005-0000-0000-000084830000}"/>
    <cellStyle name="Separador de milhares 2 4 8 5 2" xfId="33518" xr:uid="{00000000-0005-0000-0000-000085830000}"/>
    <cellStyle name="Separador de milhares 2 4 8 5 2 2" xfId="33519" xr:uid="{00000000-0005-0000-0000-000086830000}"/>
    <cellStyle name="Separador de milhares 2 4 8 5 2 3" xfId="33520" xr:uid="{00000000-0005-0000-0000-000087830000}"/>
    <cellStyle name="Separador de milhares 2 4 8 5 3" xfId="33521" xr:uid="{00000000-0005-0000-0000-000088830000}"/>
    <cellStyle name="Separador de milhares 2 4 8 5 4" xfId="33522" xr:uid="{00000000-0005-0000-0000-000089830000}"/>
    <cellStyle name="Separador de milhares 2 4 8 6" xfId="33523" xr:uid="{00000000-0005-0000-0000-00008A830000}"/>
    <cellStyle name="Separador de milhares 2 4 8 6 2" xfId="33524" xr:uid="{00000000-0005-0000-0000-00008B830000}"/>
    <cellStyle name="Separador de milhares 2 4 8 6 3" xfId="33525" xr:uid="{00000000-0005-0000-0000-00008C830000}"/>
    <cellStyle name="Separador de milhares 2 4 8 7" xfId="33526" xr:uid="{00000000-0005-0000-0000-00008D830000}"/>
    <cellStyle name="Separador de milhares 2 4 8 8" xfId="33527" xr:uid="{00000000-0005-0000-0000-00008E830000}"/>
    <cellStyle name="Separador de milhares 2 4 8 9" xfId="33528" xr:uid="{00000000-0005-0000-0000-00008F830000}"/>
    <cellStyle name="Separador de milhares 2 4 9" xfId="33529" xr:uid="{00000000-0005-0000-0000-000090830000}"/>
    <cellStyle name="Separador de milhares 2 4 9 2" xfId="33530" xr:uid="{00000000-0005-0000-0000-000091830000}"/>
    <cellStyle name="Separador de milhares 2 4 9 2 2" xfId="33531" xr:uid="{00000000-0005-0000-0000-000092830000}"/>
    <cellStyle name="Separador de milhares 2 4 9 2 2 2" xfId="33532" xr:uid="{00000000-0005-0000-0000-000093830000}"/>
    <cellStyle name="Separador de milhares 2 4 9 2 2 2 2" xfId="33533" xr:uid="{00000000-0005-0000-0000-000094830000}"/>
    <cellStyle name="Separador de milhares 2 4 9 2 2 2 3" xfId="33534" xr:uid="{00000000-0005-0000-0000-000095830000}"/>
    <cellStyle name="Separador de milhares 2 4 9 2 2 3" xfId="33535" xr:uid="{00000000-0005-0000-0000-000096830000}"/>
    <cellStyle name="Separador de milhares 2 4 9 2 2 4" xfId="33536" xr:uid="{00000000-0005-0000-0000-000097830000}"/>
    <cellStyle name="Separador de milhares 2 4 9 2 3" xfId="33537" xr:uid="{00000000-0005-0000-0000-000098830000}"/>
    <cellStyle name="Separador de milhares 2 4 9 2 3 2" xfId="33538" xr:uid="{00000000-0005-0000-0000-000099830000}"/>
    <cellStyle name="Separador de milhares 2 4 9 2 3 2 2" xfId="33539" xr:uid="{00000000-0005-0000-0000-00009A830000}"/>
    <cellStyle name="Separador de milhares 2 4 9 2 3 2 3" xfId="33540" xr:uid="{00000000-0005-0000-0000-00009B830000}"/>
    <cellStyle name="Separador de milhares 2 4 9 2 3 3" xfId="33541" xr:uid="{00000000-0005-0000-0000-00009C830000}"/>
    <cellStyle name="Separador de milhares 2 4 9 2 3 4" xfId="33542" xr:uid="{00000000-0005-0000-0000-00009D830000}"/>
    <cellStyle name="Separador de milhares 2 4 9 2 4" xfId="33543" xr:uid="{00000000-0005-0000-0000-00009E830000}"/>
    <cellStyle name="Separador de milhares 2 4 9 2 4 2" xfId="33544" xr:uid="{00000000-0005-0000-0000-00009F830000}"/>
    <cellStyle name="Separador de milhares 2 4 9 2 4 2 2" xfId="33545" xr:uid="{00000000-0005-0000-0000-0000A0830000}"/>
    <cellStyle name="Separador de milhares 2 4 9 2 4 2 3" xfId="33546" xr:uid="{00000000-0005-0000-0000-0000A1830000}"/>
    <cellStyle name="Separador de milhares 2 4 9 2 4 3" xfId="33547" xr:uid="{00000000-0005-0000-0000-0000A2830000}"/>
    <cellStyle name="Separador de milhares 2 4 9 2 4 4" xfId="33548" xr:uid="{00000000-0005-0000-0000-0000A3830000}"/>
    <cellStyle name="Separador de milhares 2 4 9 2 5" xfId="33549" xr:uid="{00000000-0005-0000-0000-0000A4830000}"/>
    <cellStyle name="Separador de milhares 2 4 9 2 5 2" xfId="33550" xr:uid="{00000000-0005-0000-0000-0000A5830000}"/>
    <cellStyle name="Separador de milhares 2 4 9 2 5 3" xfId="33551" xr:uid="{00000000-0005-0000-0000-0000A6830000}"/>
    <cellStyle name="Separador de milhares 2 4 9 2 6" xfId="33552" xr:uid="{00000000-0005-0000-0000-0000A7830000}"/>
    <cellStyle name="Separador de milhares 2 4 9 2 7" xfId="33553" xr:uid="{00000000-0005-0000-0000-0000A8830000}"/>
    <cellStyle name="Separador de milhares 2 4 9 3" xfId="33554" xr:uid="{00000000-0005-0000-0000-0000A9830000}"/>
    <cellStyle name="Separador de milhares 2 4 9 3 2" xfId="33555" xr:uid="{00000000-0005-0000-0000-0000AA830000}"/>
    <cellStyle name="Separador de milhares 2 4 9 3 2 2" xfId="33556" xr:uid="{00000000-0005-0000-0000-0000AB830000}"/>
    <cellStyle name="Separador de milhares 2 4 9 3 2 3" xfId="33557" xr:uid="{00000000-0005-0000-0000-0000AC830000}"/>
    <cellStyle name="Separador de milhares 2 4 9 3 3" xfId="33558" xr:uid="{00000000-0005-0000-0000-0000AD830000}"/>
    <cellStyle name="Separador de milhares 2 4 9 3 4" xfId="33559" xr:uid="{00000000-0005-0000-0000-0000AE830000}"/>
    <cellStyle name="Separador de milhares 2 4 9 4" xfId="33560" xr:uid="{00000000-0005-0000-0000-0000AF830000}"/>
    <cellStyle name="Separador de milhares 2 4 9 4 2" xfId="33561" xr:uid="{00000000-0005-0000-0000-0000B0830000}"/>
    <cellStyle name="Separador de milhares 2 4 9 4 2 2" xfId="33562" xr:uid="{00000000-0005-0000-0000-0000B1830000}"/>
    <cellStyle name="Separador de milhares 2 4 9 4 2 3" xfId="33563" xr:uid="{00000000-0005-0000-0000-0000B2830000}"/>
    <cellStyle name="Separador de milhares 2 4 9 4 3" xfId="33564" xr:uid="{00000000-0005-0000-0000-0000B3830000}"/>
    <cellStyle name="Separador de milhares 2 4 9 4 4" xfId="33565" xr:uid="{00000000-0005-0000-0000-0000B4830000}"/>
    <cellStyle name="Separador de milhares 2 4 9 5" xfId="33566" xr:uid="{00000000-0005-0000-0000-0000B5830000}"/>
    <cellStyle name="Separador de milhares 2 4 9 5 2" xfId="33567" xr:uid="{00000000-0005-0000-0000-0000B6830000}"/>
    <cellStyle name="Separador de milhares 2 4 9 5 2 2" xfId="33568" xr:uid="{00000000-0005-0000-0000-0000B7830000}"/>
    <cellStyle name="Separador de milhares 2 4 9 5 2 3" xfId="33569" xr:uid="{00000000-0005-0000-0000-0000B8830000}"/>
    <cellStyle name="Separador de milhares 2 4 9 5 3" xfId="33570" xr:uid="{00000000-0005-0000-0000-0000B9830000}"/>
    <cellStyle name="Separador de milhares 2 4 9 5 4" xfId="33571" xr:uid="{00000000-0005-0000-0000-0000BA830000}"/>
    <cellStyle name="Separador de milhares 2 4 9 6" xfId="33572" xr:uid="{00000000-0005-0000-0000-0000BB830000}"/>
    <cellStyle name="Separador de milhares 2 4 9 6 2" xfId="33573" xr:uid="{00000000-0005-0000-0000-0000BC830000}"/>
    <cellStyle name="Separador de milhares 2 4 9 6 3" xfId="33574" xr:uid="{00000000-0005-0000-0000-0000BD830000}"/>
    <cellStyle name="Separador de milhares 2 4 9 7" xfId="33575" xr:uid="{00000000-0005-0000-0000-0000BE830000}"/>
    <cellStyle name="Separador de milhares 2 4 9 8" xfId="33576" xr:uid="{00000000-0005-0000-0000-0000BF830000}"/>
    <cellStyle name="Separador de milhares 2 4 9 9" xfId="33577" xr:uid="{00000000-0005-0000-0000-0000C0830000}"/>
    <cellStyle name="Separador de milhares 2 5" xfId="33578" xr:uid="{00000000-0005-0000-0000-0000C1830000}"/>
    <cellStyle name="Separador de milhares 2 5 10" xfId="33579" xr:uid="{00000000-0005-0000-0000-0000C2830000}"/>
    <cellStyle name="Separador de milhares 2 5 11" xfId="33580" xr:uid="{00000000-0005-0000-0000-0000C3830000}"/>
    <cellStyle name="Separador de milhares 2 5 12" xfId="33581" xr:uid="{00000000-0005-0000-0000-0000C4830000}"/>
    <cellStyle name="Separador de milhares 2 5 13" xfId="43908" xr:uid="{00000000-0005-0000-0000-0000C5830000}"/>
    <cellStyle name="Separador de milhares 2 5 2" xfId="33582" xr:uid="{00000000-0005-0000-0000-0000C6830000}"/>
    <cellStyle name="Separador de milhares 2 5 2 10" xfId="33583" xr:uid="{00000000-0005-0000-0000-0000C7830000}"/>
    <cellStyle name="Separador de milhares 2 5 2 11" xfId="33584" xr:uid="{00000000-0005-0000-0000-0000C8830000}"/>
    <cellStyle name="Separador de milhares 2 5 2 12" xfId="33585" xr:uid="{00000000-0005-0000-0000-0000C9830000}"/>
    <cellStyle name="Separador de milhares 2 5 2 2" xfId="33586" xr:uid="{00000000-0005-0000-0000-0000CA830000}"/>
    <cellStyle name="Separador de milhares 2 5 2 2 2" xfId="33587" xr:uid="{00000000-0005-0000-0000-0000CB830000}"/>
    <cellStyle name="Separador de milhares 2 5 2 3" xfId="33588" xr:uid="{00000000-0005-0000-0000-0000CC830000}"/>
    <cellStyle name="Separador de milhares 2 5 2 3 10" xfId="33589" xr:uid="{00000000-0005-0000-0000-0000CD830000}"/>
    <cellStyle name="Separador de milhares 2 5 2 3 2" xfId="33590" xr:uid="{00000000-0005-0000-0000-0000CE830000}"/>
    <cellStyle name="Separador de milhares 2 5 2 3 2 2" xfId="33591" xr:uid="{00000000-0005-0000-0000-0000CF830000}"/>
    <cellStyle name="Separador de milhares 2 5 2 3 2 2 2" xfId="33592" xr:uid="{00000000-0005-0000-0000-0000D0830000}"/>
    <cellStyle name="Separador de milhares 2 5 2 3 2 2 2 2" xfId="33593" xr:uid="{00000000-0005-0000-0000-0000D1830000}"/>
    <cellStyle name="Separador de milhares 2 5 2 3 2 2 2 3" xfId="33594" xr:uid="{00000000-0005-0000-0000-0000D2830000}"/>
    <cellStyle name="Separador de milhares 2 5 2 3 2 2 3" xfId="33595" xr:uid="{00000000-0005-0000-0000-0000D3830000}"/>
    <cellStyle name="Separador de milhares 2 5 2 3 2 2 4" xfId="33596" xr:uid="{00000000-0005-0000-0000-0000D4830000}"/>
    <cellStyle name="Separador de milhares 2 5 2 3 2 3" xfId="33597" xr:uid="{00000000-0005-0000-0000-0000D5830000}"/>
    <cellStyle name="Separador de milhares 2 5 2 3 2 3 2" xfId="33598" xr:uid="{00000000-0005-0000-0000-0000D6830000}"/>
    <cellStyle name="Separador de milhares 2 5 2 3 2 3 2 2" xfId="33599" xr:uid="{00000000-0005-0000-0000-0000D7830000}"/>
    <cellStyle name="Separador de milhares 2 5 2 3 2 3 2 3" xfId="33600" xr:uid="{00000000-0005-0000-0000-0000D8830000}"/>
    <cellStyle name="Separador de milhares 2 5 2 3 2 3 3" xfId="33601" xr:uid="{00000000-0005-0000-0000-0000D9830000}"/>
    <cellStyle name="Separador de milhares 2 5 2 3 2 3 4" xfId="33602" xr:uid="{00000000-0005-0000-0000-0000DA830000}"/>
    <cellStyle name="Separador de milhares 2 5 2 3 2 4" xfId="33603" xr:uid="{00000000-0005-0000-0000-0000DB830000}"/>
    <cellStyle name="Separador de milhares 2 5 2 3 2 4 2" xfId="33604" xr:uid="{00000000-0005-0000-0000-0000DC830000}"/>
    <cellStyle name="Separador de milhares 2 5 2 3 2 4 2 2" xfId="33605" xr:uid="{00000000-0005-0000-0000-0000DD830000}"/>
    <cellStyle name="Separador de milhares 2 5 2 3 2 4 2 3" xfId="33606" xr:uid="{00000000-0005-0000-0000-0000DE830000}"/>
    <cellStyle name="Separador de milhares 2 5 2 3 2 4 3" xfId="33607" xr:uid="{00000000-0005-0000-0000-0000DF830000}"/>
    <cellStyle name="Separador de milhares 2 5 2 3 2 4 4" xfId="33608" xr:uid="{00000000-0005-0000-0000-0000E0830000}"/>
    <cellStyle name="Separador de milhares 2 5 2 3 2 5" xfId="33609" xr:uid="{00000000-0005-0000-0000-0000E1830000}"/>
    <cellStyle name="Separador de milhares 2 5 2 3 2 5 2" xfId="33610" xr:uid="{00000000-0005-0000-0000-0000E2830000}"/>
    <cellStyle name="Separador de milhares 2 5 2 3 2 5 3" xfId="33611" xr:uid="{00000000-0005-0000-0000-0000E3830000}"/>
    <cellStyle name="Separador de milhares 2 5 2 3 2 6" xfId="33612" xr:uid="{00000000-0005-0000-0000-0000E4830000}"/>
    <cellStyle name="Separador de milhares 2 5 2 3 2 7" xfId="33613" xr:uid="{00000000-0005-0000-0000-0000E5830000}"/>
    <cellStyle name="Separador de milhares 2 5 2 3 3" xfId="33614" xr:uid="{00000000-0005-0000-0000-0000E6830000}"/>
    <cellStyle name="Separador de milhares 2 5 2 3 4" xfId="33615" xr:uid="{00000000-0005-0000-0000-0000E7830000}"/>
    <cellStyle name="Separador de milhares 2 5 2 3 4 2" xfId="33616" xr:uid="{00000000-0005-0000-0000-0000E8830000}"/>
    <cellStyle name="Separador de milhares 2 5 2 3 4 2 2" xfId="33617" xr:uid="{00000000-0005-0000-0000-0000E9830000}"/>
    <cellStyle name="Separador de milhares 2 5 2 3 4 2 3" xfId="33618" xr:uid="{00000000-0005-0000-0000-0000EA830000}"/>
    <cellStyle name="Separador de milhares 2 5 2 3 4 3" xfId="33619" xr:uid="{00000000-0005-0000-0000-0000EB830000}"/>
    <cellStyle name="Separador de milhares 2 5 2 3 4 4" xfId="33620" xr:uid="{00000000-0005-0000-0000-0000EC830000}"/>
    <cellStyle name="Separador de milhares 2 5 2 3 5" xfId="33621" xr:uid="{00000000-0005-0000-0000-0000ED830000}"/>
    <cellStyle name="Separador de milhares 2 5 2 3 5 2" xfId="33622" xr:uid="{00000000-0005-0000-0000-0000EE830000}"/>
    <cellStyle name="Separador de milhares 2 5 2 3 5 2 2" xfId="33623" xr:uid="{00000000-0005-0000-0000-0000EF830000}"/>
    <cellStyle name="Separador de milhares 2 5 2 3 5 2 3" xfId="33624" xr:uid="{00000000-0005-0000-0000-0000F0830000}"/>
    <cellStyle name="Separador de milhares 2 5 2 3 5 3" xfId="33625" xr:uid="{00000000-0005-0000-0000-0000F1830000}"/>
    <cellStyle name="Separador de milhares 2 5 2 3 5 4" xfId="33626" xr:uid="{00000000-0005-0000-0000-0000F2830000}"/>
    <cellStyle name="Separador de milhares 2 5 2 3 6" xfId="33627" xr:uid="{00000000-0005-0000-0000-0000F3830000}"/>
    <cellStyle name="Separador de milhares 2 5 2 3 6 2" xfId="33628" xr:uid="{00000000-0005-0000-0000-0000F4830000}"/>
    <cellStyle name="Separador de milhares 2 5 2 3 6 2 2" xfId="33629" xr:uid="{00000000-0005-0000-0000-0000F5830000}"/>
    <cellStyle name="Separador de milhares 2 5 2 3 6 2 3" xfId="33630" xr:uid="{00000000-0005-0000-0000-0000F6830000}"/>
    <cellStyle name="Separador de milhares 2 5 2 3 6 3" xfId="33631" xr:uid="{00000000-0005-0000-0000-0000F7830000}"/>
    <cellStyle name="Separador de milhares 2 5 2 3 6 4" xfId="33632" xr:uid="{00000000-0005-0000-0000-0000F8830000}"/>
    <cellStyle name="Separador de milhares 2 5 2 3 7" xfId="33633" xr:uid="{00000000-0005-0000-0000-0000F9830000}"/>
    <cellStyle name="Separador de milhares 2 5 2 3 7 2" xfId="33634" xr:uid="{00000000-0005-0000-0000-0000FA830000}"/>
    <cellStyle name="Separador de milhares 2 5 2 3 7 3" xfId="33635" xr:uid="{00000000-0005-0000-0000-0000FB830000}"/>
    <cellStyle name="Separador de milhares 2 5 2 3 8" xfId="33636" xr:uid="{00000000-0005-0000-0000-0000FC830000}"/>
    <cellStyle name="Separador de milhares 2 5 2 3 9" xfId="33637" xr:uid="{00000000-0005-0000-0000-0000FD830000}"/>
    <cellStyle name="Separador de milhares 2 5 2 4" xfId="33638" xr:uid="{00000000-0005-0000-0000-0000FE830000}"/>
    <cellStyle name="Separador de milhares 2 5 2 4 2" xfId="33639" xr:uid="{00000000-0005-0000-0000-0000FF830000}"/>
    <cellStyle name="Separador de milhares 2 5 2 4 2 2" xfId="33640" xr:uid="{00000000-0005-0000-0000-000000840000}"/>
    <cellStyle name="Separador de milhares 2 5 2 4 2 2 2" xfId="33641" xr:uid="{00000000-0005-0000-0000-000001840000}"/>
    <cellStyle name="Separador de milhares 2 5 2 4 2 2 2 2" xfId="33642" xr:uid="{00000000-0005-0000-0000-000002840000}"/>
    <cellStyle name="Separador de milhares 2 5 2 4 2 2 2 3" xfId="33643" xr:uid="{00000000-0005-0000-0000-000003840000}"/>
    <cellStyle name="Separador de milhares 2 5 2 4 2 2 3" xfId="33644" xr:uid="{00000000-0005-0000-0000-000004840000}"/>
    <cellStyle name="Separador de milhares 2 5 2 4 2 2 4" xfId="33645" xr:uid="{00000000-0005-0000-0000-000005840000}"/>
    <cellStyle name="Separador de milhares 2 5 2 4 2 3" xfId="33646" xr:uid="{00000000-0005-0000-0000-000006840000}"/>
    <cellStyle name="Separador de milhares 2 5 2 4 2 3 2" xfId="33647" xr:uid="{00000000-0005-0000-0000-000007840000}"/>
    <cellStyle name="Separador de milhares 2 5 2 4 2 3 2 2" xfId="33648" xr:uid="{00000000-0005-0000-0000-000008840000}"/>
    <cellStyle name="Separador de milhares 2 5 2 4 2 3 2 3" xfId="33649" xr:uid="{00000000-0005-0000-0000-000009840000}"/>
    <cellStyle name="Separador de milhares 2 5 2 4 2 3 3" xfId="33650" xr:uid="{00000000-0005-0000-0000-00000A840000}"/>
    <cellStyle name="Separador de milhares 2 5 2 4 2 3 4" xfId="33651" xr:uid="{00000000-0005-0000-0000-00000B840000}"/>
    <cellStyle name="Separador de milhares 2 5 2 4 2 4" xfId="33652" xr:uid="{00000000-0005-0000-0000-00000C840000}"/>
    <cellStyle name="Separador de milhares 2 5 2 4 2 4 2" xfId="33653" xr:uid="{00000000-0005-0000-0000-00000D840000}"/>
    <cellStyle name="Separador de milhares 2 5 2 4 2 4 2 2" xfId="33654" xr:uid="{00000000-0005-0000-0000-00000E840000}"/>
    <cellStyle name="Separador de milhares 2 5 2 4 2 4 2 3" xfId="33655" xr:uid="{00000000-0005-0000-0000-00000F840000}"/>
    <cellStyle name="Separador de milhares 2 5 2 4 2 4 3" xfId="33656" xr:uid="{00000000-0005-0000-0000-000010840000}"/>
    <cellStyle name="Separador de milhares 2 5 2 4 2 4 4" xfId="33657" xr:uid="{00000000-0005-0000-0000-000011840000}"/>
    <cellStyle name="Separador de milhares 2 5 2 4 2 5" xfId="33658" xr:uid="{00000000-0005-0000-0000-000012840000}"/>
    <cellStyle name="Separador de milhares 2 5 2 4 2 5 2" xfId="33659" xr:uid="{00000000-0005-0000-0000-000013840000}"/>
    <cellStyle name="Separador de milhares 2 5 2 4 2 5 3" xfId="33660" xr:uid="{00000000-0005-0000-0000-000014840000}"/>
    <cellStyle name="Separador de milhares 2 5 2 4 2 6" xfId="33661" xr:uid="{00000000-0005-0000-0000-000015840000}"/>
    <cellStyle name="Separador de milhares 2 5 2 4 2 7" xfId="33662" xr:uid="{00000000-0005-0000-0000-000016840000}"/>
    <cellStyle name="Separador de milhares 2 5 2 4 3" xfId="33663" xr:uid="{00000000-0005-0000-0000-000017840000}"/>
    <cellStyle name="Separador de milhares 2 5 2 4 3 2" xfId="33664" xr:uid="{00000000-0005-0000-0000-000018840000}"/>
    <cellStyle name="Separador de milhares 2 5 2 4 3 2 2" xfId="33665" xr:uid="{00000000-0005-0000-0000-000019840000}"/>
    <cellStyle name="Separador de milhares 2 5 2 4 3 2 3" xfId="33666" xr:uid="{00000000-0005-0000-0000-00001A840000}"/>
    <cellStyle name="Separador de milhares 2 5 2 4 3 3" xfId="33667" xr:uid="{00000000-0005-0000-0000-00001B840000}"/>
    <cellStyle name="Separador de milhares 2 5 2 4 3 4" xfId="33668" xr:uid="{00000000-0005-0000-0000-00001C840000}"/>
    <cellStyle name="Separador de milhares 2 5 2 4 4" xfId="33669" xr:uid="{00000000-0005-0000-0000-00001D840000}"/>
    <cellStyle name="Separador de milhares 2 5 2 4 4 2" xfId="33670" xr:uid="{00000000-0005-0000-0000-00001E840000}"/>
    <cellStyle name="Separador de milhares 2 5 2 4 4 2 2" xfId="33671" xr:uid="{00000000-0005-0000-0000-00001F840000}"/>
    <cellStyle name="Separador de milhares 2 5 2 4 4 2 3" xfId="33672" xr:uid="{00000000-0005-0000-0000-000020840000}"/>
    <cellStyle name="Separador de milhares 2 5 2 4 4 3" xfId="33673" xr:uid="{00000000-0005-0000-0000-000021840000}"/>
    <cellStyle name="Separador de milhares 2 5 2 4 4 4" xfId="33674" xr:uid="{00000000-0005-0000-0000-000022840000}"/>
    <cellStyle name="Separador de milhares 2 5 2 4 5" xfId="33675" xr:uid="{00000000-0005-0000-0000-000023840000}"/>
    <cellStyle name="Separador de milhares 2 5 2 4 5 2" xfId="33676" xr:uid="{00000000-0005-0000-0000-000024840000}"/>
    <cellStyle name="Separador de milhares 2 5 2 4 5 2 2" xfId="33677" xr:uid="{00000000-0005-0000-0000-000025840000}"/>
    <cellStyle name="Separador de milhares 2 5 2 4 5 2 3" xfId="33678" xr:uid="{00000000-0005-0000-0000-000026840000}"/>
    <cellStyle name="Separador de milhares 2 5 2 4 5 3" xfId="33679" xr:uid="{00000000-0005-0000-0000-000027840000}"/>
    <cellStyle name="Separador de milhares 2 5 2 4 5 4" xfId="33680" xr:uid="{00000000-0005-0000-0000-000028840000}"/>
    <cellStyle name="Separador de milhares 2 5 2 4 6" xfId="33681" xr:uid="{00000000-0005-0000-0000-000029840000}"/>
    <cellStyle name="Separador de milhares 2 5 2 4 6 2" xfId="33682" xr:uid="{00000000-0005-0000-0000-00002A840000}"/>
    <cellStyle name="Separador de milhares 2 5 2 4 6 3" xfId="33683" xr:uid="{00000000-0005-0000-0000-00002B840000}"/>
    <cellStyle name="Separador de milhares 2 5 2 4 7" xfId="33684" xr:uid="{00000000-0005-0000-0000-00002C840000}"/>
    <cellStyle name="Separador de milhares 2 5 2 4 8" xfId="33685" xr:uid="{00000000-0005-0000-0000-00002D840000}"/>
    <cellStyle name="Separador de milhares 2 5 2 4 9" xfId="33686" xr:uid="{00000000-0005-0000-0000-00002E840000}"/>
    <cellStyle name="Separador de milhares 2 5 2 5" xfId="33687" xr:uid="{00000000-0005-0000-0000-00002F840000}"/>
    <cellStyle name="Separador de milhares 2 5 2 5 2" xfId="33688" xr:uid="{00000000-0005-0000-0000-000030840000}"/>
    <cellStyle name="Separador de milhares 2 5 2 5 2 2" xfId="33689" xr:uid="{00000000-0005-0000-0000-000031840000}"/>
    <cellStyle name="Separador de milhares 2 5 2 5 2 2 2" xfId="33690" xr:uid="{00000000-0005-0000-0000-000032840000}"/>
    <cellStyle name="Separador de milhares 2 5 2 5 2 2 3" xfId="33691" xr:uid="{00000000-0005-0000-0000-000033840000}"/>
    <cellStyle name="Separador de milhares 2 5 2 5 2 3" xfId="33692" xr:uid="{00000000-0005-0000-0000-000034840000}"/>
    <cellStyle name="Separador de milhares 2 5 2 5 2 4" xfId="33693" xr:uid="{00000000-0005-0000-0000-000035840000}"/>
    <cellStyle name="Separador de milhares 2 5 2 5 3" xfId="33694" xr:uid="{00000000-0005-0000-0000-000036840000}"/>
    <cellStyle name="Separador de milhares 2 5 2 5 3 2" xfId="33695" xr:uid="{00000000-0005-0000-0000-000037840000}"/>
    <cellStyle name="Separador de milhares 2 5 2 5 3 2 2" xfId="33696" xr:uid="{00000000-0005-0000-0000-000038840000}"/>
    <cellStyle name="Separador de milhares 2 5 2 5 3 2 3" xfId="33697" xr:uid="{00000000-0005-0000-0000-000039840000}"/>
    <cellStyle name="Separador de milhares 2 5 2 5 3 3" xfId="33698" xr:uid="{00000000-0005-0000-0000-00003A840000}"/>
    <cellStyle name="Separador de milhares 2 5 2 5 3 4" xfId="33699" xr:uid="{00000000-0005-0000-0000-00003B840000}"/>
    <cellStyle name="Separador de milhares 2 5 2 5 4" xfId="33700" xr:uid="{00000000-0005-0000-0000-00003C840000}"/>
    <cellStyle name="Separador de milhares 2 5 2 5 4 2" xfId="33701" xr:uid="{00000000-0005-0000-0000-00003D840000}"/>
    <cellStyle name="Separador de milhares 2 5 2 5 4 2 2" xfId="33702" xr:uid="{00000000-0005-0000-0000-00003E840000}"/>
    <cellStyle name="Separador de milhares 2 5 2 5 4 2 3" xfId="33703" xr:uid="{00000000-0005-0000-0000-00003F840000}"/>
    <cellStyle name="Separador de milhares 2 5 2 5 4 3" xfId="33704" xr:uid="{00000000-0005-0000-0000-000040840000}"/>
    <cellStyle name="Separador de milhares 2 5 2 5 4 4" xfId="33705" xr:uid="{00000000-0005-0000-0000-000041840000}"/>
    <cellStyle name="Separador de milhares 2 5 2 5 5" xfId="33706" xr:uid="{00000000-0005-0000-0000-000042840000}"/>
    <cellStyle name="Separador de milhares 2 5 2 5 5 2" xfId="33707" xr:uid="{00000000-0005-0000-0000-000043840000}"/>
    <cellStyle name="Separador de milhares 2 5 2 5 5 3" xfId="33708" xr:uid="{00000000-0005-0000-0000-000044840000}"/>
    <cellStyle name="Separador de milhares 2 5 2 5 6" xfId="33709" xr:uid="{00000000-0005-0000-0000-000045840000}"/>
    <cellStyle name="Separador de milhares 2 5 2 5 7" xfId="33710" xr:uid="{00000000-0005-0000-0000-000046840000}"/>
    <cellStyle name="Separador de milhares 2 5 2 6" xfId="33711" xr:uid="{00000000-0005-0000-0000-000047840000}"/>
    <cellStyle name="Separador de milhares 2 5 2 6 2" xfId="33712" xr:uid="{00000000-0005-0000-0000-000048840000}"/>
    <cellStyle name="Separador de milhares 2 5 2 6 2 2" xfId="33713" xr:uid="{00000000-0005-0000-0000-000049840000}"/>
    <cellStyle name="Separador de milhares 2 5 2 6 2 3" xfId="33714" xr:uid="{00000000-0005-0000-0000-00004A840000}"/>
    <cellStyle name="Separador de milhares 2 5 2 6 3" xfId="33715" xr:uid="{00000000-0005-0000-0000-00004B840000}"/>
    <cellStyle name="Separador de milhares 2 5 2 6 4" xfId="33716" xr:uid="{00000000-0005-0000-0000-00004C840000}"/>
    <cellStyle name="Separador de milhares 2 5 2 7" xfId="33717" xr:uid="{00000000-0005-0000-0000-00004D840000}"/>
    <cellStyle name="Separador de milhares 2 5 2 7 2" xfId="33718" xr:uid="{00000000-0005-0000-0000-00004E840000}"/>
    <cellStyle name="Separador de milhares 2 5 2 7 2 2" xfId="33719" xr:uid="{00000000-0005-0000-0000-00004F840000}"/>
    <cellStyle name="Separador de milhares 2 5 2 7 2 3" xfId="33720" xr:uid="{00000000-0005-0000-0000-000050840000}"/>
    <cellStyle name="Separador de milhares 2 5 2 7 3" xfId="33721" xr:uid="{00000000-0005-0000-0000-000051840000}"/>
    <cellStyle name="Separador de milhares 2 5 2 7 4" xfId="33722" xr:uid="{00000000-0005-0000-0000-000052840000}"/>
    <cellStyle name="Separador de milhares 2 5 2 8" xfId="33723" xr:uid="{00000000-0005-0000-0000-000053840000}"/>
    <cellStyle name="Separador de milhares 2 5 2 8 2" xfId="33724" xr:uid="{00000000-0005-0000-0000-000054840000}"/>
    <cellStyle name="Separador de milhares 2 5 2 8 2 2" xfId="33725" xr:uid="{00000000-0005-0000-0000-000055840000}"/>
    <cellStyle name="Separador de milhares 2 5 2 8 2 3" xfId="33726" xr:uid="{00000000-0005-0000-0000-000056840000}"/>
    <cellStyle name="Separador de milhares 2 5 2 8 3" xfId="33727" xr:uid="{00000000-0005-0000-0000-000057840000}"/>
    <cellStyle name="Separador de milhares 2 5 2 8 4" xfId="33728" xr:uid="{00000000-0005-0000-0000-000058840000}"/>
    <cellStyle name="Separador de milhares 2 5 2 9" xfId="33729" xr:uid="{00000000-0005-0000-0000-000059840000}"/>
    <cellStyle name="Separador de milhares 2 5 2 9 2" xfId="33730" xr:uid="{00000000-0005-0000-0000-00005A840000}"/>
    <cellStyle name="Separador de milhares 2 5 2 9 3" xfId="33731" xr:uid="{00000000-0005-0000-0000-00005B840000}"/>
    <cellStyle name="Separador de milhares 2 5 3" xfId="33732" xr:uid="{00000000-0005-0000-0000-00005C840000}"/>
    <cellStyle name="Separador de milhares 2 5 3 10" xfId="33733" xr:uid="{00000000-0005-0000-0000-00005D840000}"/>
    <cellStyle name="Separador de milhares 2 5 3 11" xfId="43909" xr:uid="{00000000-0005-0000-0000-00005E840000}"/>
    <cellStyle name="Separador de milhares 2 5 3 2" xfId="33734" xr:uid="{00000000-0005-0000-0000-00005F840000}"/>
    <cellStyle name="Separador de milhares 2 5 3 2 2" xfId="33735" xr:uid="{00000000-0005-0000-0000-000060840000}"/>
    <cellStyle name="Separador de milhares 2 5 3 2 2 2" xfId="33736" xr:uid="{00000000-0005-0000-0000-000061840000}"/>
    <cellStyle name="Separador de milhares 2 5 3 2 2 2 2" xfId="33737" xr:uid="{00000000-0005-0000-0000-000062840000}"/>
    <cellStyle name="Separador de milhares 2 5 3 2 2 2 2 2" xfId="33738" xr:uid="{00000000-0005-0000-0000-000063840000}"/>
    <cellStyle name="Separador de milhares 2 5 3 2 2 2 2 3" xfId="33739" xr:uid="{00000000-0005-0000-0000-000064840000}"/>
    <cellStyle name="Separador de milhares 2 5 3 2 2 2 3" xfId="33740" xr:uid="{00000000-0005-0000-0000-000065840000}"/>
    <cellStyle name="Separador de milhares 2 5 3 2 2 2 4" xfId="33741" xr:uid="{00000000-0005-0000-0000-000066840000}"/>
    <cellStyle name="Separador de milhares 2 5 3 2 2 3" xfId="33742" xr:uid="{00000000-0005-0000-0000-000067840000}"/>
    <cellStyle name="Separador de milhares 2 5 3 2 2 3 2" xfId="33743" xr:uid="{00000000-0005-0000-0000-000068840000}"/>
    <cellStyle name="Separador de milhares 2 5 3 2 2 3 2 2" xfId="33744" xr:uid="{00000000-0005-0000-0000-000069840000}"/>
    <cellStyle name="Separador de milhares 2 5 3 2 2 3 2 3" xfId="33745" xr:uid="{00000000-0005-0000-0000-00006A840000}"/>
    <cellStyle name="Separador de milhares 2 5 3 2 2 3 3" xfId="33746" xr:uid="{00000000-0005-0000-0000-00006B840000}"/>
    <cellStyle name="Separador de milhares 2 5 3 2 2 3 4" xfId="33747" xr:uid="{00000000-0005-0000-0000-00006C840000}"/>
    <cellStyle name="Separador de milhares 2 5 3 2 2 4" xfId="33748" xr:uid="{00000000-0005-0000-0000-00006D840000}"/>
    <cellStyle name="Separador de milhares 2 5 3 2 2 4 2" xfId="33749" xr:uid="{00000000-0005-0000-0000-00006E840000}"/>
    <cellStyle name="Separador de milhares 2 5 3 2 2 4 2 2" xfId="33750" xr:uid="{00000000-0005-0000-0000-00006F840000}"/>
    <cellStyle name="Separador de milhares 2 5 3 2 2 4 2 3" xfId="33751" xr:uid="{00000000-0005-0000-0000-000070840000}"/>
    <cellStyle name="Separador de milhares 2 5 3 2 2 4 3" xfId="33752" xr:uid="{00000000-0005-0000-0000-000071840000}"/>
    <cellStyle name="Separador de milhares 2 5 3 2 2 4 4" xfId="33753" xr:uid="{00000000-0005-0000-0000-000072840000}"/>
    <cellStyle name="Separador de milhares 2 5 3 2 2 5" xfId="33754" xr:uid="{00000000-0005-0000-0000-000073840000}"/>
    <cellStyle name="Separador de milhares 2 5 3 2 2 5 2" xfId="33755" xr:uid="{00000000-0005-0000-0000-000074840000}"/>
    <cellStyle name="Separador de milhares 2 5 3 2 2 5 3" xfId="33756" xr:uid="{00000000-0005-0000-0000-000075840000}"/>
    <cellStyle name="Separador de milhares 2 5 3 2 2 6" xfId="33757" xr:uid="{00000000-0005-0000-0000-000076840000}"/>
    <cellStyle name="Separador de milhares 2 5 3 2 2 7" xfId="33758" xr:uid="{00000000-0005-0000-0000-000077840000}"/>
    <cellStyle name="Separador de milhares 2 5 3 2 3" xfId="33759" xr:uid="{00000000-0005-0000-0000-000078840000}"/>
    <cellStyle name="Separador de milhares 2 5 3 2 3 2" xfId="33760" xr:uid="{00000000-0005-0000-0000-000079840000}"/>
    <cellStyle name="Separador de milhares 2 5 3 2 3 2 2" xfId="33761" xr:uid="{00000000-0005-0000-0000-00007A840000}"/>
    <cellStyle name="Separador de milhares 2 5 3 2 3 2 3" xfId="33762" xr:uid="{00000000-0005-0000-0000-00007B840000}"/>
    <cellStyle name="Separador de milhares 2 5 3 2 3 3" xfId="33763" xr:uid="{00000000-0005-0000-0000-00007C840000}"/>
    <cellStyle name="Separador de milhares 2 5 3 2 3 4" xfId="33764" xr:uid="{00000000-0005-0000-0000-00007D840000}"/>
    <cellStyle name="Separador de milhares 2 5 3 2 4" xfId="33765" xr:uid="{00000000-0005-0000-0000-00007E840000}"/>
    <cellStyle name="Separador de milhares 2 5 3 2 4 2" xfId="33766" xr:uid="{00000000-0005-0000-0000-00007F840000}"/>
    <cellStyle name="Separador de milhares 2 5 3 2 4 2 2" xfId="33767" xr:uid="{00000000-0005-0000-0000-000080840000}"/>
    <cellStyle name="Separador de milhares 2 5 3 2 4 2 3" xfId="33768" xr:uid="{00000000-0005-0000-0000-000081840000}"/>
    <cellStyle name="Separador de milhares 2 5 3 2 4 3" xfId="33769" xr:uid="{00000000-0005-0000-0000-000082840000}"/>
    <cellStyle name="Separador de milhares 2 5 3 2 4 4" xfId="33770" xr:uid="{00000000-0005-0000-0000-000083840000}"/>
    <cellStyle name="Separador de milhares 2 5 3 2 5" xfId="33771" xr:uid="{00000000-0005-0000-0000-000084840000}"/>
    <cellStyle name="Separador de milhares 2 5 3 2 5 2" xfId="33772" xr:uid="{00000000-0005-0000-0000-000085840000}"/>
    <cellStyle name="Separador de milhares 2 5 3 2 5 2 2" xfId="33773" xr:uid="{00000000-0005-0000-0000-000086840000}"/>
    <cellStyle name="Separador de milhares 2 5 3 2 5 2 3" xfId="33774" xr:uid="{00000000-0005-0000-0000-000087840000}"/>
    <cellStyle name="Separador de milhares 2 5 3 2 5 3" xfId="33775" xr:uid="{00000000-0005-0000-0000-000088840000}"/>
    <cellStyle name="Separador de milhares 2 5 3 2 5 4" xfId="33776" xr:uid="{00000000-0005-0000-0000-000089840000}"/>
    <cellStyle name="Separador de milhares 2 5 3 2 6" xfId="33777" xr:uid="{00000000-0005-0000-0000-00008A840000}"/>
    <cellStyle name="Separador de milhares 2 5 3 2 6 2" xfId="33778" xr:uid="{00000000-0005-0000-0000-00008B840000}"/>
    <cellStyle name="Separador de milhares 2 5 3 2 6 3" xfId="33779" xr:uid="{00000000-0005-0000-0000-00008C840000}"/>
    <cellStyle name="Separador de milhares 2 5 3 2 7" xfId="33780" xr:uid="{00000000-0005-0000-0000-00008D840000}"/>
    <cellStyle name="Separador de milhares 2 5 3 2 8" xfId="33781" xr:uid="{00000000-0005-0000-0000-00008E840000}"/>
    <cellStyle name="Separador de milhares 2 5 3 2 9" xfId="33782" xr:uid="{00000000-0005-0000-0000-00008F840000}"/>
    <cellStyle name="Separador de milhares 2 5 3 3" xfId="33783" xr:uid="{00000000-0005-0000-0000-000090840000}"/>
    <cellStyle name="Separador de milhares 2 5 3 3 2" xfId="33784" xr:uid="{00000000-0005-0000-0000-000091840000}"/>
    <cellStyle name="Separador de milhares 2 5 3 3 2 2" xfId="33785" xr:uid="{00000000-0005-0000-0000-000092840000}"/>
    <cellStyle name="Separador de milhares 2 5 3 3 2 2 2" xfId="33786" xr:uid="{00000000-0005-0000-0000-000093840000}"/>
    <cellStyle name="Separador de milhares 2 5 3 3 2 2 3" xfId="33787" xr:uid="{00000000-0005-0000-0000-000094840000}"/>
    <cellStyle name="Separador de milhares 2 5 3 3 2 3" xfId="33788" xr:uid="{00000000-0005-0000-0000-000095840000}"/>
    <cellStyle name="Separador de milhares 2 5 3 3 2 4" xfId="33789" xr:uid="{00000000-0005-0000-0000-000096840000}"/>
    <cellStyle name="Separador de milhares 2 5 3 3 3" xfId="33790" xr:uid="{00000000-0005-0000-0000-000097840000}"/>
    <cellStyle name="Separador de milhares 2 5 3 3 3 2" xfId="33791" xr:uid="{00000000-0005-0000-0000-000098840000}"/>
    <cellStyle name="Separador de milhares 2 5 3 3 3 2 2" xfId="33792" xr:uid="{00000000-0005-0000-0000-000099840000}"/>
    <cellStyle name="Separador de milhares 2 5 3 3 3 2 3" xfId="33793" xr:uid="{00000000-0005-0000-0000-00009A840000}"/>
    <cellStyle name="Separador de milhares 2 5 3 3 3 3" xfId="33794" xr:uid="{00000000-0005-0000-0000-00009B840000}"/>
    <cellStyle name="Separador de milhares 2 5 3 3 3 4" xfId="33795" xr:uid="{00000000-0005-0000-0000-00009C840000}"/>
    <cellStyle name="Separador de milhares 2 5 3 3 4" xfId="33796" xr:uid="{00000000-0005-0000-0000-00009D840000}"/>
    <cellStyle name="Separador de milhares 2 5 3 3 4 2" xfId="33797" xr:uid="{00000000-0005-0000-0000-00009E840000}"/>
    <cellStyle name="Separador de milhares 2 5 3 3 4 2 2" xfId="33798" xr:uid="{00000000-0005-0000-0000-00009F840000}"/>
    <cellStyle name="Separador de milhares 2 5 3 3 4 2 3" xfId="33799" xr:uid="{00000000-0005-0000-0000-0000A0840000}"/>
    <cellStyle name="Separador de milhares 2 5 3 3 4 3" xfId="33800" xr:uid="{00000000-0005-0000-0000-0000A1840000}"/>
    <cellStyle name="Separador de milhares 2 5 3 3 4 4" xfId="33801" xr:uid="{00000000-0005-0000-0000-0000A2840000}"/>
    <cellStyle name="Separador de milhares 2 5 3 3 5" xfId="33802" xr:uid="{00000000-0005-0000-0000-0000A3840000}"/>
    <cellStyle name="Separador de milhares 2 5 3 3 5 2" xfId="33803" xr:uid="{00000000-0005-0000-0000-0000A4840000}"/>
    <cellStyle name="Separador de milhares 2 5 3 3 5 3" xfId="33804" xr:uid="{00000000-0005-0000-0000-0000A5840000}"/>
    <cellStyle name="Separador de milhares 2 5 3 3 6" xfId="33805" xr:uid="{00000000-0005-0000-0000-0000A6840000}"/>
    <cellStyle name="Separador de milhares 2 5 3 3 7" xfId="33806" xr:uid="{00000000-0005-0000-0000-0000A7840000}"/>
    <cellStyle name="Separador de milhares 2 5 3 3 8" xfId="33807" xr:uid="{00000000-0005-0000-0000-0000A8840000}"/>
    <cellStyle name="Separador de milhares 2 5 3 4" xfId="33808" xr:uid="{00000000-0005-0000-0000-0000A9840000}"/>
    <cellStyle name="Separador de milhares 2 5 3 4 2" xfId="33809" xr:uid="{00000000-0005-0000-0000-0000AA840000}"/>
    <cellStyle name="Separador de milhares 2 5 3 4 2 2" xfId="33810" xr:uid="{00000000-0005-0000-0000-0000AB840000}"/>
    <cellStyle name="Separador de milhares 2 5 3 4 2 3" xfId="33811" xr:uid="{00000000-0005-0000-0000-0000AC840000}"/>
    <cellStyle name="Separador de milhares 2 5 3 4 3" xfId="33812" xr:uid="{00000000-0005-0000-0000-0000AD840000}"/>
    <cellStyle name="Separador de milhares 2 5 3 4 4" xfId="33813" xr:uid="{00000000-0005-0000-0000-0000AE840000}"/>
    <cellStyle name="Separador de milhares 2 5 3 5" xfId="33814" xr:uid="{00000000-0005-0000-0000-0000AF840000}"/>
    <cellStyle name="Separador de milhares 2 5 3 5 2" xfId="33815" xr:uid="{00000000-0005-0000-0000-0000B0840000}"/>
    <cellStyle name="Separador de milhares 2 5 3 5 2 2" xfId="33816" xr:uid="{00000000-0005-0000-0000-0000B1840000}"/>
    <cellStyle name="Separador de milhares 2 5 3 5 2 3" xfId="33817" xr:uid="{00000000-0005-0000-0000-0000B2840000}"/>
    <cellStyle name="Separador de milhares 2 5 3 5 3" xfId="33818" xr:uid="{00000000-0005-0000-0000-0000B3840000}"/>
    <cellStyle name="Separador de milhares 2 5 3 5 4" xfId="33819" xr:uid="{00000000-0005-0000-0000-0000B4840000}"/>
    <cellStyle name="Separador de milhares 2 5 3 6" xfId="33820" xr:uid="{00000000-0005-0000-0000-0000B5840000}"/>
    <cellStyle name="Separador de milhares 2 5 3 6 2" xfId="33821" xr:uid="{00000000-0005-0000-0000-0000B6840000}"/>
    <cellStyle name="Separador de milhares 2 5 3 6 2 2" xfId="33822" xr:uid="{00000000-0005-0000-0000-0000B7840000}"/>
    <cellStyle name="Separador de milhares 2 5 3 6 2 3" xfId="33823" xr:uid="{00000000-0005-0000-0000-0000B8840000}"/>
    <cellStyle name="Separador de milhares 2 5 3 6 3" xfId="33824" xr:uid="{00000000-0005-0000-0000-0000B9840000}"/>
    <cellStyle name="Separador de milhares 2 5 3 6 4" xfId="33825" xr:uid="{00000000-0005-0000-0000-0000BA840000}"/>
    <cellStyle name="Separador de milhares 2 5 3 7" xfId="33826" xr:uid="{00000000-0005-0000-0000-0000BB840000}"/>
    <cellStyle name="Separador de milhares 2 5 3 7 2" xfId="33827" xr:uid="{00000000-0005-0000-0000-0000BC840000}"/>
    <cellStyle name="Separador de milhares 2 5 3 7 3" xfId="33828" xr:uid="{00000000-0005-0000-0000-0000BD840000}"/>
    <cellStyle name="Separador de milhares 2 5 3 8" xfId="33829" xr:uid="{00000000-0005-0000-0000-0000BE840000}"/>
    <cellStyle name="Separador de milhares 2 5 3 9" xfId="33830" xr:uid="{00000000-0005-0000-0000-0000BF840000}"/>
    <cellStyle name="Separador de milhares 2 5 4" xfId="33831" xr:uid="{00000000-0005-0000-0000-0000C0840000}"/>
    <cellStyle name="Separador de milhares 2 5 4 2" xfId="33832" xr:uid="{00000000-0005-0000-0000-0000C1840000}"/>
    <cellStyle name="Separador de milhares 2 5 4 2 2" xfId="33833" xr:uid="{00000000-0005-0000-0000-0000C2840000}"/>
    <cellStyle name="Separador de milhares 2 5 5" xfId="33834" xr:uid="{00000000-0005-0000-0000-0000C3840000}"/>
    <cellStyle name="Separador de milhares 2 5 5 10" xfId="33835" xr:uid="{00000000-0005-0000-0000-0000C4840000}"/>
    <cellStyle name="Separador de milhares 2 5 5 2" xfId="33836" xr:uid="{00000000-0005-0000-0000-0000C5840000}"/>
    <cellStyle name="Separador de milhares 2 5 5 2 2" xfId="33837" xr:uid="{00000000-0005-0000-0000-0000C6840000}"/>
    <cellStyle name="Separador de milhares 2 5 5 2 2 2" xfId="33838" xr:uid="{00000000-0005-0000-0000-0000C7840000}"/>
    <cellStyle name="Separador de milhares 2 5 5 2 2 2 2" xfId="33839" xr:uid="{00000000-0005-0000-0000-0000C8840000}"/>
    <cellStyle name="Separador de milhares 2 5 5 2 2 2 3" xfId="33840" xr:uid="{00000000-0005-0000-0000-0000C9840000}"/>
    <cellStyle name="Separador de milhares 2 5 5 2 2 3" xfId="33841" xr:uid="{00000000-0005-0000-0000-0000CA840000}"/>
    <cellStyle name="Separador de milhares 2 5 5 2 2 4" xfId="33842" xr:uid="{00000000-0005-0000-0000-0000CB840000}"/>
    <cellStyle name="Separador de milhares 2 5 5 2 3" xfId="33843" xr:uid="{00000000-0005-0000-0000-0000CC840000}"/>
    <cellStyle name="Separador de milhares 2 5 5 2 3 2" xfId="33844" xr:uid="{00000000-0005-0000-0000-0000CD840000}"/>
    <cellStyle name="Separador de milhares 2 5 5 2 3 2 2" xfId="33845" xr:uid="{00000000-0005-0000-0000-0000CE840000}"/>
    <cellStyle name="Separador de milhares 2 5 5 2 3 2 3" xfId="33846" xr:uid="{00000000-0005-0000-0000-0000CF840000}"/>
    <cellStyle name="Separador de milhares 2 5 5 2 3 3" xfId="33847" xr:uid="{00000000-0005-0000-0000-0000D0840000}"/>
    <cellStyle name="Separador de milhares 2 5 5 2 3 4" xfId="33848" xr:uid="{00000000-0005-0000-0000-0000D1840000}"/>
    <cellStyle name="Separador de milhares 2 5 5 2 4" xfId="33849" xr:uid="{00000000-0005-0000-0000-0000D2840000}"/>
    <cellStyle name="Separador de milhares 2 5 5 2 4 2" xfId="33850" xr:uid="{00000000-0005-0000-0000-0000D3840000}"/>
    <cellStyle name="Separador de milhares 2 5 5 2 4 2 2" xfId="33851" xr:uid="{00000000-0005-0000-0000-0000D4840000}"/>
    <cellStyle name="Separador de milhares 2 5 5 2 4 2 3" xfId="33852" xr:uid="{00000000-0005-0000-0000-0000D5840000}"/>
    <cellStyle name="Separador de milhares 2 5 5 2 4 3" xfId="33853" xr:uid="{00000000-0005-0000-0000-0000D6840000}"/>
    <cellStyle name="Separador de milhares 2 5 5 2 4 4" xfId="33854" xr:uid="{00000000-0005-0000-0000-0000D7840000}"/>
    <cellStyle name="Separador de milhares 2 5 5 2 5" xfId="33855" xr:uid="{00000000-0005-0000-0000-0000D8840000}"/>
    <cellStyle name="Separador de milhares 2 5 5 2 5 2" xfId="33856" xr:uid="{00000000-0005-0000-0000-0000D9840000}"/>
    <cellStyle name="Separador de milhares 2 5 5 2 5 3" xfId="33857" xr:uid="{00000000-0005-0000-0000-0000DA840000}"/>
    <cellStyle name="Separador de milhares 2 5 5 2 6" xfId="33858" xr:uid="{00000000-0005-0000-0000-0000DB840000}"/>
    <cellStyle name="Separador de milhares 2 5 5 2 7" xfId="33859" xr:uid="{00000000-0005-0000-0000-0000DC840000}"/>
    <cellStyle name="Separador de milhares 2 5 5 3" xfId="33860" xr:uid="{00000000-0005-0000-0000-0000DD840000}"/>
    <cellStyle name="Separador de milhares 2 5 5 4" xfId="33861" xr:uid="{00000000-0005-0000-0000-0000DE840000}"/>
    <cellStyle name="Separador de milhares 2 5 5 4 2" xfId="33862" xr:uid="{00000000-0005-0000-0000-0000DF840000}"/>
    <cellStyle name="Separador de milhares 2 5 5 4 2 2" xfId="33863" xr:uid="{00000000-0005-0000-0000-0000E0840000}"/>
    <cellStyle name="Separador de milhares 2 5 5 4 2 3" xfId="33864" xr:uid="{00000000-0005-0000-0000-0000E1840000}"/>
    <cellStyle name="Separador de milhares 2 5 5 4 3" xfId="33865" xr:uid="{00000000-0005-0000-0000-0000E2840000}"/>
    <cellStyle name="Separador de milhares 2 5 5 4 4" xfId="33866" xr:uid="{00000000-0005-0000-0000-0000E3840000}"/>
    <cellStyle name="Separador de milhares 2 5 5 5" xfId="33867" xr:uid="{00000000-0005-0000-0000-0000E4840000}"/>
    <cellStyle name="Separador de milhares 2 5 5 5 2" xfId="33868" xr:uid="{00000000-0005-0000-0000-0000E5840000}"/>
    <cellStyle name="Separador de milhares 2 5 5 5 2 2" xfId="33869" xr:uid="{00000000-0005-0000-0000-0000E6840000}"/>
    <cellStyle name="Separador de milhares 2 5 5 5 2 3" xfId="33870" xr:uid="{00000000-0005-0000-0000-0000E7840000}"/>
    <cellStyle name="Separador de milhares 2 5 5 5 3" xfId="33871" xr:uid="{00000000-0005-0000-0000-0000E8840000}"/>
    <cellStyle name="Separador de milhares 2 5 5 5 4" xfId="33872" xr:uid="{00000000-0005-0000-0000-0000E9840000}"/>
    <cellStyle name="Separador de milhares 2 5 5 6" xfId="33873" xr:uid="{00000000-0005-0000-0000-0000EA840000}"/>
    <cellStyle name="Separador de milhares 2 5 5 6 2" xfId="33874" xr:uid="{00000000-0005-0000-0000-0000EB840000}"/>
    <cellStyle name="Separador de milhares 2 5 5 6 2 2" xfId="33875" xr:uid="{00000000-0005-0000-0000-0000EC840000}"/>
    <cellStyle name="Separador de milhares 2 5 5 6 2 3" xfId="33876" xr:uid="{00000000-0005-0000-0000-0000ED840000}"/>
    <cellStyle name="Separador de milhares 2 5 5 6 3" xfId="33877" xr:uid="{00000000-0005-0000-0000-0000EE840000}"/>
    <cellStyle name="Separador de milhares 2 5 5 6 4" xfId="33878" xr:uid="{00000000-0005-0000-0000-0000EF840000}"/>
    <cellStyle name="Separador de milhares 2 5 5 7" xfId="33879" xr:uid="{00000000-0005-0000-0000-0000F0840000}"/>
    <cellStyle name="Separador de milhares 2 5 5 7 2" xfId="33880" xr:uid="{00000000-0005-0000-0000-0000F1840000}"/>
    <cellStyle name="Separador de milhares 2 5 5 7 3" xfId="33881" xr:uid="{00000000-0005-0000-0000-0000F2840000}"/>
    <cellStyle name="Separador de milhares 2 5 5 8" xfId="33882" xr:uid="{00000000-0005-0000-0000-0000F3840000}"/>
    <cellStyle name="Separador de milhares 2 5 5 9" xfId="33883" xr:uid="{00000000-0005-0000-0000-0000F4840000}"/>
    <cellStyle name="Separador de milhares 2 5 6" xfId="33884" xr:uid="{00000000-0005-0000-0000-0000F5840000}"/>
    <cellStyle name="Separador de milhares 2 5 6 2" xfId="33885" xr:uid="{00000000-0005-0000-0000-0000F6840000}"/>
    <cellStyle name="Separador de milhares 2 5 6 2 2" xfId="33886" xr:uid="{00000000-0005-0000-0000-0000F7840000}"/>
    <cellStyle name="Separador de milhares 2 5 6 2 2 2" xfId="33887" xr:uid="{00000000-0005-0000-0000-0000F8840000}"/>
    <cellStyle name="Separador de milhares 2 5 6 2 2 2 2" xfId="33888" xr:uid="{00000000-0005-0000-0000-0000F9840000}"/>
    <cellStyle name="Separador de milhares 2 5 6 2 2 2 3" xfId="33889" xr:uid="{00000000-0005-0000-0000-0000FA840000}"/>
    <cellStyle name="Separador de milhares 2 5 6 2 2 3" xfId="33890" xr:uid="{00000000-0005-0000-0000-0000FB840000}"/>
    <cellStyle name="Separador de milhares 2 5 6 2 2 4" xfId="33891" xr:uid="{00000000-0005-0000-0000-0000FC840000}"/>
    <cellStyle name="Separador de milhares 2 5 6 2 3" xfId="33892" xr:uid="{00000000-0005-0000-0000-0000FD840000}"/>
    <cellStyle name="Separador de milhares 2 5 6 2 3 2" xfId="33893" xr:uid="{00000000-0005-0000-0000-0000FE840000}"/>
    <cellStyle name="Separador de milhares 2 5 6 2 3 2 2" xfId="33894" xr:uid="{00000000-0005-0000-0000-0000FF840000}"/>
    <cellStyle name="Separador de milhares 2 5 6 2 3 2 3" xfId="33895" xr:uid="{00000000-0005-0000-0000-000000850000}"/>
    <cellStyle name="Separador de milhares 2 5 6 2 3 3" xfId="33896" xr:uid="{00000000-0005-0000-0000-000001850000}"/>
    <cellStyle name="Separador de milhares 2 5 6 2 3 4" xfId="33897" xr:uid="{00000000-0005-0000-0000-000002850000}"/>
    <cellStyle name="Separador de milhares 2 5 6 2 4" xfId="33898" xr:uid="{00000000-0005-0000-0000-000003850000}"/>
    <cellStyle name="Separador de milhares 2 5 6 2 4 2" xfId="33899" xr:uid="{00000000-0005-0000-0000-000004850000}"/>
    <cellStyle name="Separador de milhares 2 5 6 2 4 2 2" xfId="33900" xr:uid="{00000000-0005-0000-0000-000005850000}"/>
    <cellStyle name="Separador de milhares 2 5 6 2 4 2 3" xfId="33901" xr:uid="{00000000-0005-0000-0000-000006850000}"/>
    <cellStyle name="Separador de milhares 2 5 6 2 4 3" xfId="33902" xr:uid="{00000000-0005-0000-0000-000007850000}"/>
    <cellStyle name="Separador de milhares 2 5 6 2 4 4" xfId="33903" xr:uid="{00000000-0005-0000-0000-000008850000}"/>
    <cellStyle name="Separador de milhares 2 5 6 2 5" xfId="33904" xr:uid="{00000000-0005-0000-0000-000009850000}"/>
    <cellStyle name="Separador de milhares 2 5 6 2 5 2" xfId="33905" xr:uid="{00000000-0005-0000-0000-00000A850000}"/>
    <cellStyle name="Separador de milhares 2 5 6 2 5 3" xfId="33906" xr:uid="{00000000-0005-0000-0000-00000B850000}"/>
    <cellStyle name="Separador de milhares 2 5 6 2 6" xfId="33907" xr:uid="{00000000-0005-0000-0000-00000C850000}"/>
    <cellStyle name="Separador de milhares 2 5 6 2 7" xfId="33908" xr:uid="{00000000-0005-0000-0000-00000D850000}"/>
    <cellStyle name="Separador de milhares 2 5 6 3" xfId="33909" xr:uid="{00000000-0005-0000-0000-00000E850000}"/>
    <cellStyle name="Separador de milhares 2 5 6 3 2" xfId="33910" xr:uid="{00000000-0005-0000-0000-00000F850000}"/>
    <cellStyle name="Separador de milhares 2 5 6 3 2 2" xfId="33911" xr:uid="{00000000-0005-0000-0000-000010850000}"/>
    <cellStyle name="Separador de milhares 2 5 6 3 2 3" xfId="33912" xr:uid="{00000000-0005-0000-0000-000011850000}"/>
    <cellStyle name="Separador de milhares 2 5 6 3 3" xfId="33913" xr:uid="{00000000-0005-0000-0000-000012850000}"/>
    <cellStyle name="Separador de milhares 2 5 6 3 4" xfId="33914" xr:uid="{00000000-0005-0000-0000-000013850000}"/>
    <cellStyle name="Separador de milhares 2 5 6 4" xfId="33915" xr:uid="{00000000-0005-0000-0000-000014850000}"/>
    <cellStyle name="Separador de milhares 2 5 6 4 2" xfId="33916" xr:uid="{00000000-0005-0000-0000-000015850000}"/>
    <cellStyle name="Separador de milhares 2 5 6 4 2 2" xfId="33917" xr:uid="{00000000-0005-0000-0000-000016850000}"/>
    <cellStyle name="Separador de milhares 2 5 6 4 2 3" xfId="33918" xr:uid="{00000000-0005-0000-0000-000017850000}"/>
    <cellStyle name="Separador de milhares 2 5 6 4 3" xfId="33919" xr:uid="{00000000-0005-0000-0000-000018850000}"/>
    <cellStyle name="Separador de milhares 2 5 6 4 4" xfId="33920" xr:uid="{00000000-0005-0000-0000-000019850000}"/>
    <cellStyle name="Separador de milhares 2 5 6 5" xfId="33921" xr:uid="{00000000-0005-0000-0000-00001A850000}"/>
    <cellStyle name="Separador de milhares 2 5 6 5 2" xfId="33922" xr:uid="{00000000-0005-0000-0000-00001B850000}"/>
    <cellStyle name="Separador de milhares 2 5 6 5 2 2" xfId="33923" xr:uid="{00000000-0005-0000-0000-00001C850000}"/>
    <cellStyle name="Separador de milhares 2 5 6 5 2 3" xfId="33924" xr:uid="{00000000-0005-0000-0000-00001D850000}"/>
    <cellStyle name="Separador de milhares 2 5 6 5 3" xfId="33925" xr:uid="{00000000-0005-0000-0000-00001E850000}"/>
    <cellStyle name="Separador de milhares 2 5 6 5 4" xfId="33926" xr:uid="{00000000-0005-0000-0000-00001F850000}"/>
    <cellStyle name="Separador de milhares 2 5 6 6" xfId="33927" xr:uid="{00000000-0005-0000-0000-000020850000}"/>
    <cellStyle name="Separador de milhares 2 5 6 6 2" xfId="33928" xr:uid="{00000000-0005-0000-0000-000021850000}"/>
    <cellStyle name="Separador de milhares 2 5 6 6 3" xfId="33929" xr:uid="{00000000-0005-0000-0000-000022850000}"/>
    <cellStyle name="Separador de milhares 2 5 6 7" xfId="33930" xr:uid="{00000000-0005-0000-0000-000023850000}"/>
    <cellStyle name="Separador de milhares 2 5 6 8" xfId="33931" xr:uid="{00000000-0005-0000-0000-000024850000}"/>
    <cellStyle name="Separador de milhares 2 5 6 9" xfId="33932" xr:uid="{00000000-0005-0000-0000-000025850000}"/>
    <cellStyle name="Separador de milhares 2 5 7" xfId="33933" xr:uid="{00000000-0005-0000-0000-000026850000}"/>
    <cellStyle name="Separador de milhares 2 5 7 2" xfId="33934" xr:uid="{00000000-0005-0000-0000-000027850000}"/>
    <cellStyle name="Separador de milhares 2 5 7 2 2" xfId="33935" xr:uid="{00000000-0005-0000-0000-000028850000}"/>
    <cellStyle name="Separador de milhares 2 5 7 2 3" xfId="33936" xr:uid="{00000000-0005-0000-0000-000029850000}"/>
    <cellStyle name="Separador de milhares 2 5 7 3" xfId="33937" xr:uid="{00000000-0005-0000-0000-00002A850000}"/>
    <cellStyle name="Separador de milhares 2 5 7 4" xfId="33938" xr:uid="{00000000-0005-0000-0000-00002B850000}"/>
    <cellStyle name="Separador de milhares 2 5 8" xfId="33939" xr:uid="{00000000-0005-0000-0000-00002C850000}"/>
    <cellStyle name="Separador de milhares 2 5 9" xfId="33940" xr:uid="{00000000-0005-0000-0000-00002D850000}"/>
    <cellStyle name="Separador de milhares 2 6" xfId="33941" xr:uid="{00000000-0005-0000-0000-00002E850000}"/>
    <cellStyle name="Separador de milhares 2 6 10" xfId="33942" xr:uid="{00000000-0005-0000-0000-00002F850000}"/>
    <cellStyle name="Separador de milhares 2 6 10 2" xfId="33943" xr:uid="{00000000-0005-0000-0000-000030850000}"/>
    <cellStyle name="Separador de milhares 2 6 10 2 2" xfId="33944" xr:uid="{00000000-0005-0000-0000-000031850000}"/>
    <cellStyle name="Separador de milhares 2 6 10 2 3" xfId="33945" xr:uid="{00000000-0005-0000-0000-000032850000}"/>
    <cellStyle name="Separador de milhares 2 6 10 3" xfId="33946" xr:uid="{00000000-0005-0000-0000-000033850000}"/>
    <cellStyle name="Separador de milhares 2 6 10 4" xfId="33947" xr:uid="{00000000-0005-0000-0000-000034850000}"/>
    <cellStyle name="Separador de milhares 2 6 11" xfId="33948" xr:uid="{00000000-0005-0000-0000-000035850000}"/>
    <cellStyle name="Separador de milhares 2 6 11 2" xfId="33949" xr:uid="{00000000-0005-0000-0000-000036850000}"/>
    <cellStyle name="Separador de milhares 2 6 11 2 2" xfId="33950" xr:uid="{00000000-0005-0000-0000-000037850000}"/>
    <cellStyle name="Separador de milhares 2 6 11 2 3" xfId="33951" xr:uid="{00000000-0005-0000-0000-000038850000}"/>
    <cellStyle name="Separador de milhares 2 6 11 3" xfId="33952" xr:uid="{00000000-0005-0000-0000-000039850000}"/>
    <cellStyle name="Separador de milhares 2 6 11 4" xfId="33953" xr:uid="{00000000-0005-0000-0000-00003A850000}"/>
    <cellStyle name="Separador de milhares 2 6 12" xfId="33954" xr:uid="{00000000-0005-0000-0000-00003B850000}"/>
    <cellStyle name="Separador de milhares 2 6 12 2" xfId="33955" xr:uid="{00000000-0005-0000-0000-00003C850000}"/>
    <cellStyle name="Separador de milhares 2 6 12 2 2" xfId="33956" xr:uid="{00000000-0005-0000-0000-00003D850000}"/>
    <cellStyle name="Separador de milhares 2 6 12 2 3" xfId="33957" xr:uid="{00000000-0005-0000-0000-00003E850000}"/>
    <cellStyle name="Separador de milhares 2 6 12 3" xfId="33958" xr:uid="{00000000-0005-0000-0000-00003F850000}"/>
    <cellStyle name="Separador de milhares 2 6 12 4" xfId="33959" xr:uid="{00000000-0005-0000-0000-000040850000}"/>
    <cellStyle name="Separador de milhares 2 6 13" xfId="33960" xr:uid="{00000000-0005-0000-0000-000041850000}"/>
    <cellStyle name="Separador de milhares 2 6 13 2" xfId="33961" xr:uid="{00000000-0005-0000-0000-000042850000}"/>
    <cellStyle name="Separador de milhares 2 6 13 3" xfId="33962" xr:uid="{00000000-0005-0000-0000-000043850000}"/>
    <cellStyle name="Separador de milhares 2 6 14" xfId="33963" xr:uid="{00000000-0005-0000-0000-000044850000}"/>
    <cellStyle name="Separador de milhares 2 6 15" xfId="33964" xr:uid="{00000000-0005-0000-0000-000045850000}"/>
    <cellStyle name="Separador de milhares 2 6 16" xfId="33965" xr:uid="{00000000-0005-0000-0000-000046850000}"/>
    <cellStyle name="Separador de milhares 2 6 17" xfId="33966" xr:uid="{00000000-0005-0000-0000-000047850000}"/>
    <cellStyle name="Separador de milhares 2 6 18" xfId="33967" xr:uid="{00000000-0005-0000-0000-000048850000}"/>
    <cellStyle name="Separador de milhares 2 6 19" xfId="33968" xr:uid="{00000000-0005-0000-0000-000049850000}"/>
    <cellStyle name="Separador de milhares 2 6 2" xfId="33969" xr:uid="{00000000-0005-0000-0000-00004A850000}"/>
    <cellStyle name="Separador de milhares 2 6 2 10" xfId="33970" xr:uid="{00000000-0005-0000-0000-00004B850000}"/>
    <cellStyle name="Separador de milhares 2 6 2 11" xfId="33971" xr:uid="{00000000-0005-0000-0000-00004C850000}"/>
    <cellStyle name="Separador de milhares 2 6 2 2" xfId="33972" xr:uid="{00000000-0005-0000-0000-00004D850000}"/>
    <cellStyle name="Separador de milhares 2 6 2 2 2" xfId="33973" xr:uid="{00000000-0005-0000-0000-00004E850000}"/>
    <cellStyle name="Separador de milhares 2 6 2 2 2 2" xfId="33974" xr:uid="{00000000-0005-0000-0000-00004F850000}"/>
    <cellStyle name="Separador de milhares 2 6 2 2 2 2 2" xfId="33975" xr:uid="{00000000-0005-0000-0000-000050850000}"/>
    <cellStyle name="Separador de milhares 2 6 2 2 2 2 2 2" xfId="33976" xr:uid="{00000000-0005-0000-0000-000051850000}"/>
    <cellStyle name="Separador de milhares 2 6 2 2 2 2 2 3" xfId="33977" xr:uid="{00000000-0005-0000-0000-000052850000}"/>
    <cellStyle name="Separador de milhares 2 6 2 2 2 2 3" xfId="33978" xr:uid="{00000000-0005-0000-0000-000053850000}"/>
    <cellStyle name="Separador de milhares 2 6 2 2 2 2 4" xfId="33979" xr:uid="{00000000-0005-0000-0000-000054850000}"/>
    <cellStyle name="Separador de milhares 2 6 2 2 2 3" xfId="33980" xr:uid="{00000000-0005-0000-0000-000055850000}"/>
    <cellStyle name="Separador de milhares 2 6 2 2 2 3 2" xfId="33981" xr:uid="{00000000-0005-0000-0000-000056850000}"/>
    <cellStyle name="Separador de milhares 2 6 2 2 2 3 2 2" xfId="33982" xr:uid="{00000000-0005-0000-0000-000057850000}"/>
    <cellStyle name="Separador de milhares 2 6 2 2 2 3 2 3" xfId="33983" xr:uid="{00000000-0005-0000-0000-000058850000}"/>
    <cellStyle name="Separador de milhares 2 6 2 2 2 3 3" xfId="33984" xr:uid="{00000000-0005-0000-0000-000059850000}"/>
    <cellStyle name="Separador de milhares 2 6 2 2 2 3 4" xfId="33985" xr:uid="{00000000-0005-0000-0000-00005A850000}"/>
    <cellStyle name="Separador de milhares 2 6 2 2 2 4" xfId="33986" xr:uid="{00000000-0005-0000-0000-00005B850000}"/>
    <cellStyle name="Separador de milhares 2 6 2 2 2 4 2" xfId="33987" xr:uid="{00000000-0005-0000-0000-00005C850000}"/>
    <cellStyle name="Separador de milhares 2 6 2 2 2 4 2 2" xfId="33988" xr:uid="{00000000-0005-0000-0000-00005D850000}"/>
    <cellStyle name="Separador de milhares 2 6 2 2 2 4 2 3" xfId="33989" xr:uid="{00000000-0005-0000-0000-00005E850000}"/>
    <cellStyle name="Separador de milhares 2 6 2 2 2 4 3" xfId="33990" xr:uid="{00000000-0005-0000-0000-00005F850000}"/>
    <cellStyle name="Separador de milhares 2 6 2 2 2 4 4" xfId="33991" xr:uid="{00000000-0005-0000-0000-000060850000}"/>
    <cellStyle name="Separador de milhares 2 6 2 2 2 5" xfId="33992" xr:uid="{00000000-0005-0000-0000-000061850000}"/>
    <cellStyle name="Separador de milhares 2 6 2 2 2 5 2" xfId="33993" xr:uid="{00000000-0005-0000-0000-000062850000}"/>
    <cellStyle name="Separador de milhares 2 6 2 2 2 5 3" xfId="33994" xr:uid="{00000000-0005-0000-0000-000063850000}"/>
    <cellStyle name="Separador de milhares 2 6 2 2 2 6" xfId="33995" xr:uid="{00000000-0005-0000-0000-000064850000}"/>
    <cellStyle name="Separador de milhares 2 6 2 2 2 7" xfId="33996" xr:uid="{00000000-0005-0000-0000-000065850000}"/>
    <cellStyle name="Separador de milhares 2 6 2 2 3" xfId="33997" xr:uid="{00000000-0005-0000-0000-000066850000}"/>
    <cellStyle name="Separador de milhares 2 6 2 2 3 2" xfId="33998" xr:uid="{00000000-0005-0000-0000-000067850000}"/>
    <cellStyle name="Separador de milhares 2 6 2 2 3 2 2" xfId="33999" xr:uid="{00000000-0005-0000-0000-000068850000}"/>
    <cellStyle name="Separador de milhares 2 6 2 2 3 2 3" xfId="34000" xr:uid="{00000000-0005-0000-0000-000069850000}"/>
    <cellStyle name="Separador de milhares 2 6 2 2 3 3" xfId="34001" xr:uid="{00000000-0005-0000-0000-00006A850000}"/>
    <cellStyle name="Separador de milhares 2 6 2 2 3 4" xfId="34002" xr:uid="{00000000-0005-0000-0000-00006B850000}"/>
    <cellStyle name="Separador de milhares 2 6 2 2 4" xfId="34003" xr:uid="{00000000-0005-0000-0000-00006C850000}"/>
    <cellStyle name="Separador de milhares 2 6 2 2 4 2" xfId="34004" xr:uid="{00000000-0005-0000-0000-00006D850000}"/>
    <cellStyle name="Separador de milhares 2 6 2 2 4 2 2" xfId="34005" xr:uid="{00000000-0005-0000-0000-00006E850000}"/>
    <cellStyle name="Separador de milhares 2 6 2 2 4 2 3" xfId="34006" xr:uid="{00000000-0005-0000-0000-00006F850000}"/>
    <cellStyle name="Separador de milhares 2 6 2 2 4 3" xfId="34007" xr:uid="{00000000-0005-0000-0000-000070850000}"/>
    <cellStyle name="Separador de milhares 2 6 2 2 4 4" xfId="34008" xr:uid="{00000000-0005-0000-0000-000071850000}"/>
    <cellStyle name="Separador de milhares 2 6 2 2 5" xfId="34009" xr:uid="{00000000-0005-0000-0000-000072850000}"/>
    <cellStyle name="Separador de milhares 2 6 2 2 5 2" xfId="34010" xr:uid="{00000000-0005-0000-0000-000073850000}"/>
    <cellStyle name="Separador de milhares 2 6 2 2 5 2 2" xfId="34011" xr:uid="{00000000-0005-0000-0000-000074850000}"/>
    <cellStyle name="Separador de milhares 2 6 2 2 5 2 3" xfId="34012" xr:uid="{00000000-0005-0000-0000-000075850000}"/>
    <cellStyle name="Separador de milhares 2 6 2 2 5 3" xfId="34013" xr:uid="{00000000-0005-0000-0000-000076850000}"/>
    <cellStyle name="Separador de milhares 2 6 2 2 5 4" xfId="34014" xr:uid="{00000000-0005-0000-0000-000077850000}"/>
    <cellStyle name="Separador de milhares 2 6 2 2 6" xfId="34015" xr:uid="{00000000-0005-0000-0000-000078850000}"/>
    <cellStyle name="Separador de milhares 2 6 2 2 6 2" xfId="34016" xr:uid="{00000000-0005-0000-0000-000079850000}"/>
    <cellStyle name="Separador de milhares 2 6 2 2 6 3" xfId="34017" xr:uid="{00000000-0005-0000-0000-00007A850000}"/>
    <cellStyle name="Separador de milhares 2 6 2 2 7" xfId="34018" xr:uid="{00000000-0005-0000-0000-00007B850000}"/>
    <cellStyle name="Separador de milhares 2 6 2 2 8" xfId="34019" xr:uid="{00000000-0005-0000-0000-00007C850000}"/>
    <cellStyle name="Separador de milhares 2 6 2 2 9" xfId="34020" xr:uid="{00000000-0005-0000-0000-00007D850000}"/>
    <cellStyle name="Separador de milhares 2 6 2 3" xfId="34021" xr:uid="{00000000-0005-0000-0000-00007E850000}"/>
    <cellStyle name="Separador de milhares 2 6 2 3 2" xfId="34022" xr:uid="{00000000-0005-0000-0000-00007F850000}"/>
    <cellStyle name="Separador de milhares 2 6 2 3 2 2" xfId="34023" xr:uid="{00000000-0005-0000-0000-000080850000}"/>
    <cellStyle name="Separador de milhares 2 6 2 3 2 2 2" xfId="34024" xr:uid="{00000000-0005-0000-0000-000081850000}"/>
    <cellStyle name="Separador de milhares 2 6 2 3 2 2 3" xfId="34025" xr:uid="{00000000-0005-0000-0000-000082850000}"/>
    <cellStyle name="Separador de milhares 2 6 2 3 2 3" xfId="34026" xr:uid="{00000000-0005-0000-0000-000083850000}"/>
    <cellStyle name="Separador de milhares 2 6 2 3 2 4" xfId="34027" xr:uid="{00000000-0005-0000-0000-000084850000}"/>
    <cellStyle name="Separador de milhares 2 6 2 3 2 5" xfId="34028" xr:uid="{00000000-0005-0000-0000-000085850000}"/>
    <cellStyle name="Separador de milhares 2 6 2 3 3" xfId="34029" xr:uid="{00000000-0005-0000-0000-000086850000}"/>
    <cellStyle name="Separador de milhares 2 6 2 3 3 2" xfId="34030" xr:uid="{00000000-0005-0000-0000-000087850000}"/>
    <cellStyle name="Separador de milhares 2 6 2 3 3 2 2" xfId="34031" xr:uid="{00000000-0005-0000-0000-000088850000}"/>
    <cellStyle name="Separador de milhares 2 6 2 3 3 2 3" xfId="34032" xr:uid="{00000000-0005-0000-0000-000089850000}"/>
    <cellStyle name="Separador de milhares 2 6 2 3 3 3" xfId="34033" xr:uid="{00000000-0005-0000-0000-00008A850000}"/>
    <cellStyle name="Separador de milhares 2 6 2 3 3 4" xfId="34034" xr:uid="{00000000-0005-0000-0000-00008B850000}"/>
    <cellStyle name="Separador de milhares 2 6 2 3 4" xfId="34035" xr:uid="{00000000-0005-0000-0000-00008C850000}"/>
    <cellStyle name="Separador de milhares 2 6 2 3 4 2" xfId="34036" xr:uid="{00000000-0005-0000-0000-00008D850000}"/>
    <cellStyle name="Separador de milhares 2 6 2 3 4 2 2" xfId="34037" xr:uid="{00000000-0005-0000-0000-00008E850000}"/>
    <cellStyle name="Separador de milhares 2 6 2 3 4 2 3" xfId="34038" xr:uid="{00000000-0005-0000-0000-00008F850000}"/>
    <cellStyle name="Separador de milhares 2 6 2 3 4 3" xfId="34039" xr:uid="{00000000-0005-0000-0000-000090850000}"/>
    <cellStyle name="Separador de milhares 2 6 2 3 4 4" xfId="34040" xr:uid="{00000000-0005-0000-0000-000091850000}"/>
    <cellStyle name="Separador de milhares 2 6 2 3 5" xfId="34041" xr:uid="{00000000-0005-0000-0000-000092850000}"/>
    <cellStyle name="Separador de milhares 2 6 2 3 5 2" xfId="34042" xr:uid="{00000000-0005-0000-0000-000093850000}"/>
    <cellStyle name="Separador de milhares 2 6 2 3 5 3" xfId="34043" xr:uid="{00000000-0005-0000-0000-000094850000}"/>
    <cellStyle name="Separador de milhares 2 6 2 3 6" xfId="34044" xr:uid="{00000000-0005-0000-0000-000095850000}"/>
    <cellStyle name="Separador de milhares 2 6 2 3 7" xfId="34045" xr:uid="{00000000-0005-0000-0000-000096850000}"/>
    <cellStyle name="Separador de milhares 2 6 2 4" xfId="34046" xr:uid="{00000000-0005-0000-0000-000097850000}"/>
    <cellStyle name="Separador de milhares 2 6 2 4 2" xfId="34047" xr:uid="{00000000-0005-0000-0000-000098850000}"/>
    <cellStyle name="Separador de milhares 2 6 2 4 3" xfId="34048" xr:uid="{00000000-0005-0000-0000-000099850000}"/>
    <cellStyle name="Separador de milhares 2 6 2 5" xfId="34049" xr:uid="{00000000-0005-0000-0000-00009A850000}"/>
    <cellStyle name="Separador de milhares 2 6 2 5 2" xfId="34050" xr:uid="{00000000-0005-0000-0000-00009B850000}"/>
    <cellStyle name="Separador de milhares 2 6 2 5 2 2" xfId="34051" xr:uid="{00000000-0005-0000-0000-00009C850000}"/>
    <cellStyle name="Separador de milhares 2 6 2 5 2 3" xfId="34052" xr:uid="{00000000-0005-0000-0000-00009D850000}"/>
    <cellStyle name="Separador de milhares 2 6 2 5 3" xfId="34053" xr:uid="{00000000-0005-0000-0000-00009E850000}"/>
    <cellStyle name="Separador de milhares 2 6 2 5 4" xfId="34054" xr:uid="{00000000-0005-0000-0000-00009F850000}"/>
    <cellStyle name="Separador de milhares 2 6 2 6" xfId="34055" xr:uid="{00000000-0005-0000-0000-0000A0850000}"/>
    <cellStyle name="Separador de milhares 2 6 2 6 2" xfId="34056" xr:uid="{00000000-0005-0000-0000-0000A1850000}"/>
    <cellStyle name="Separador de milhares 2 6 2 6 2 2" xfId="34057" xr:uid="{00000000-0005-0000-0000-0000A2850000}"/>
    <cellStyle name="Separador de milhares 2 6 2 6 2 3" xfId="34058" xr:uid="{00000000-0005-0000-0000-0000A3850000}"/>
    <cellStyle name="Separador de milhares 2 6 2 6 3" xfId="34059" xr:uid="{00000000-0005-0000-0000-0000A4850000}"/>
    <cellStyle name="Separador de milhares 2 6 2 6 4" xfId="34060" xr:uid="{00000000-0005-0000-0000-0000A5850000}"/>
    <cellStyle name="Separador de milhares 2 6 2 7" xfId="34061" xr:uid="{00000000-0005-0000-0000-0000A6850000}"/>
    <cellStyle name="Separador de milhares 2 6 2 7 2" xfId="34062" xr:uid="{00000000-0005-0000-0000-0000A7850000}"/>
    <cellStyle name="Separador de milhares 2 6 2 7 2 2" xfId="34063" xr:uid="{00000000-0005-0000-0000-0000A8850000}"/>
    <cellStyle name="Separador de milhares 2 6 2 7 2 3" xfId="34064" xr:uid="{00000000-0005-0000-0000-0000A9850000}"/>
    <cellStyle name="Separador de milhares 2 6 2 7 3" xfId="34065" xr:uid="{00000000-0005-0000-0000-0000AA850000}"/>
    <cellStyle name="Separador de milhares 2 6 2 7 4" xfId="34066" xr:uid="{00000000-0005-0000-0000-0000AB850000}"/>
    <cellStyle name="Separador de milhares 2 6 2 8" xfId="34067" xr:uid="{00000000-0005-0000-0000-0000AC850000}"/>
    <cellStyle name="Separador de milhares 2 6 2 8 2" xfId="34068" xr:uid="{00000000-0005-0000-0000-0000AD850000}"/>
    <cellStyle name="Separador de milhares 2 6 2 8 3" xfId="34069" xr:uid="{00000000-0005-0000-0000-0000AE850000}"/>
    <cellStyle name="Separador de milhares 2 6 2 9" xfId="34070" xr:uid="{00000000-0005-0000-0000-0000AF850000}"/>
    <cellStyle name="Separador de milhares 2 6 3" xfId="34071" xr:uid="{00000000-0005-0000-0000-0000B0850000}"/>
    <cellStyle name="Separador de milhares 2 6 3 10" xfId="34072" xr:uid="{00000000-0005-0000-0000-0000B1850000}"/>
    <cellStyle name="Separador de milhares 2 6 3 11" xfId="34073" xr:uid="{00000000-0005-0000-0000-0000B2850000}"/>
    <cellStyle name="Separador de milhares 2 6 3 2" xfId="34074" xr:uid="{00000000-0005-0000-0000-0000B3850000}"/>
    <cellStyle name="Separador de milhares 2 6 3 2 2" xfId="34075" xr:uid="{00000000-0005-0000-0000-0000B4850000}"/>
    <cellStyle name="Separador de milhares 2 6 3 2 2 2" xfId="34076" xr:uid="{00000000-0005-0000-0000-0000B5850000}"/>
    <cellStyle name="Separador de milhares 2 6 3 2 2 2 2" xfId="34077" xr:uid="{00000000-0005-0000-0000-0000B6850000}"/>
    <cellStyle name="Separador de milhares 2 6 3 2 2 2 2 2" xfId="34078" xr:uid="{00000000-0005-0000-0000-0000B7850000}"/>
    <cellStyle name="Separador de milhares 2 6 3 2 2 2 2 3" xfId="34079" xr:uid="{00000000-0005-0000-0000-0000B8850000}"/>
    <cellStyle name="Separador de milhares 2 6 3 2 2 2 3" xfId="34080" xr:uid="{00000000-0005-0000-0000-0000B9850000}"/>
    <cellStyle name="Separador de milhares 2 6 3 2 2 2 4" xfId="34081" xr:uid="{00000000-0005-0000-0000-0000BA850000}"/>
    <cellStyle name="Separador de milhares 2 6 3 2 2 3" xfId="34082" xr:uid="{00000000-0005-0000-0000-0000BB850000}"/>
    <cellStyle name="Separador de milhares 2 6 3 2 2 3 2" xfId="34083" xr:uid="{00000000-0005-0000-0000-0000BC850000}"/>
    <cellStyle name="Separador de milhares 2 6 3 2 2 3 2 2" xfId="34084" xr:uid="{00000000-0005-0000-0000-0000BD850000}"/>
    <cellStyle name="Separador de milhares 2 6 3 2 2 3 2 3" xfId="34085" xr:uid="{00000000-0005-0000-0000-0000BE850000}"/>
    <cellStyle name="Separador de milhares 2 6 3 2 2 3 3" xfId="34086" xr:uid="{00000000-0005-0000-0000-0000BF850000}"/>
    <cellStyle name="Separador de milhares 2 6 3 2 2 3 4" xfId="34087" xr:uid="{00000000-0005-0000-0000-0000C0850000}"/>
    <cellStyle name="Separador de milhares 2 6 3 2 2 4" xfId="34088" xr:uid="{00000000-0005-0000-0000-0000C1850000}"/>
    <cellStyle name="Separador de milhares 2 6 3 2 2 4 2" xfId="34089" xr:uid="{00000000-0005-0000-0000-0000C2850000}"/>
    <cellStyle name="Separador de milhares 2 6 3 2 2 4 2 2" xfId="34090" xr:uid="{00000000-0005-0000-0000-0000C3850000}"/>
    <cellStyle name="Separador de milhares 2 6 3 2 2 4 2 3" xfId="34091" xr:uid="{00000000-0005-0000-0000-0000C4850000}"/>
    <cellStyle name="Separador de milhares 2 6 3 2 2 4 3" xfId="34092" xr:uid="{00000000-0005-0000-0000-0000C5850000}"/>
    <cellStyle name="Separador de milhares 2 6 3 2 2 4 4" xfId="34093" xr:uid="{00000000-0005-0000-0000-0000C6850000}"/>
    <cellStyle name="Separador de milhares 2 6 3 2 2 5" xfId="34094" xr:uid="{00000000-0005-0000-0000-0000C7850000}"/>
    <cellStyle name="Separador de milhares 2 6 3 2 2 5 2" xfId="34095" xr:uid="{00000000-0005-0000-0000-0000C8850000}"/>
    <cellStyle name="Separador de milhares 2 6 3 2 2 5 3" xfId="34096" xr:uid="{00000000-0005-0000-0000-0000C9850000}"/>
    <cellStyle name="Separador de milhares 2 6 3 2 2 6" xfId="34097" xr:uid="{00000000-0005-0000-0000-0000CA850000}"/>
    <cellStyle name="Separador de milhares 2 6 3 2 2 7" xfId="34098" xr:uid="{00000000-0005-0000-0000-0000CB850000}"/>
    <cellStyle name="Separador de milhares 2 6 3 2 3" xfId="34099" xr:uid="{00000000-0005-0000-0000-0000CC850000}"/>
    <cellStyle name="Separador de milhares 2 6 3 2 3 2" xfId="34100" xr:uid="{00000000-0005-0000-0000-0000CD850000}"/>
    <cellStyle name="Separador de milhares 2 6 3 2 3 2 2" xfId="34101" xr:uid="{00000000-0005-0000-0000-0000CE850000}"/>
    <cellStyle name="Separador de milhares 2 6 3 2 3 2 3" xfId="34102" xr:uid="{00000000-0005-0000-0000-0000CF850000}"/>
    <cellStyle name="Separador de milhares 2 6 3 2 3 3" xfId="34103" xr:uid="{00000000-0005-0000-0000-0000D0850000}"/>
    <cellStyle name="Separador de milhares 2 6 3 2 3 4" xfId="34104" xr:uid="{00000000-0005-0000-0000-0000D1850000}"/>
    <cellStyle name="Separador de milhares 2 6 3 2 4" xfId="34105" xr:uid="{00000000-0005-0000-0000-0000D2850000}"/>
    <cellStyle name="Separador de milhares 2 6 3 2 4 2" xfId="34106" xr:uid="{00000000-0005-0000-0000-0000D3850000}"/>
    <cellStyle name="Separador de milhares 2 6 3 2 4 2 2" xfId="34107" xr:uid="{00000000-0005-0000-0000-0000D4850000}"/>
    <cellStyle name="Separador de milhares 2 6 3 2 4 2 3" xfId="34108" xr:uid="{00000000-0005-0000-0000-0000D5850000}"/>
    <cellStyle name="Separador de milhares 2 6 3 2 4 3" xfId="34109" xr:uid="{00000000-0005-0000-0000-0000D6850000}"/>
    <cellStyle name="Separador de milhares 2 6 3 2 4 4" xfId="34110" xr:uid="{00000000-0005-0000-0000-0000D7850000}"/>
    <cellStyle name="Separador de milhares 2 6 3 2 5" xfId="34111" xr:uid="{00000000-0005-0000-0000-0000D8850000}"/>
    <cellStyle name="Separador de milhares 2 6 3 2 5 2" xfId="34112" xr:uid="{00000000-0005-0000-0000-0000D9850000}"/>
    <cellStyle name="Separador de milhares 2 6 3 2 5 2 2" xfId="34113" xr:uid="{00000000-0005-0000-0000-0000DA850000}"/>
    <cellStyle name="Separador de milhares 2 6 3 2 5 2 3" xfId="34114" xr:uid="{00000000-0005-0000-0000-0000DB850000}"/>
    <cellStyle name="Separador de milhares 2 6 3 2 5 3" xfId="34115" xr:uid="{00000000-0005-0000-0000-0000DC850000}"/>
    <cellStyle name="Separador de milhares 2 6 3 2 5 4" xfId="34116" xr:uid="{00000000-0005-0000-0000-0000DD850000}"/>
    <cellStyle name="Separador de milhares 2 6 3 2 6" xfId="34117" xr:uid="{00000000-0005-0000-0000-0000DE850000}"/>
    <cellStyle name="Separador de milhares 2 6 3 2 6 2" xfId="34118" xr:uid="{00000000-0005-0000-0000-0000DF850000}"/>
    <cellStyle name="Separador de milhares 2 6 3 2 6 3" xfId="34119" xr:uid="{00000000-0005-0000-0000-0000E0850000}"/>
    <cellStyle name="Separador de milhares 2 6 3 2 7" xfId="34120" xr:uid="{00000000-0005-0000-0000-0000E1850000}"/>
    <cellStyle name="Separador de milhares 2 6 3 2 8" xfId="34121" xr:uid="{00000000-0005-0000-0000-0000E2850000}"/>
    <cellStyle name="Separador de milhares 2 6 3 2 9" xfId="34122" xr:uid="{00000000-0005-0000-0000-0000E3850000}"/>
    <cellStyle name="Separador de milhares 2 6 3 3" xfId="34123" xr:uid="{00000000-0005-0000-0000-0000E4850000}"/>
    <cellStyle name="Separador de milhares 2 6 3 3 2" xfId="34124" xr:uid="{00000000-0005-0000-0000-0000E5850000}"/>
    <cellStyle name="Separador de milhares 2 6 3 3 2 2" xfId="34125" xr:uid="{00000000-0005-0000-0000-0000E6850000}"/>
    <cellStyle name="Separador de milhares 2 6 3 3 2 2 2" xfId="34126" xr:uid="{00000000-0005-0000-0000-0000E7850000}"/>
    <cellStyle name="Separador de milhares 2 6 3 3 2 2 3" xfId="34127" xr:uid="{00000000-0005-0000-0000-0000E8850000}"/>
    <cellStyle name="Separador de milhares 2 6 3 3 2 3" xfId="34128" xr:uid="{00000000-0005-0000-0000-0000E9850000}"/>
    <cellStyle name="Separador de milhares 2 6 3 3 2 4" xfId="34129" xr:uid="{00000000-0005-0000-0000-0000EA850000}"/>
    <cellStyle name="Separador de milhares 2 6 3 3 3" xfId="34130" xr:uid="{00000000-0005-0000-0000-0000EB850000}"/>
    <cellStyle name="Separador de milhares 2 6 3 3 3 2" xfId="34131" xr:uid="{00000000-0005-0000-0000-0000EC850000}"/>
    <cellStyle name="Separador de milhares 2 6 3 3 3 2 2" xfId="34132" xr:uid="{00000000-0005-0000-0000-0000ED850000}"/>
    <cellStyle name="Separador de milhares 2 6 3 3 3 2 3" xfId="34133" xr:uid="{00000000-0005-0000-0000-0000EE850000}"/>
    <cellStyle name="Separador de milhares 2 6 3 3 3 3" xfId="34134" xr:uid="{00000000-0005-0000-0000-0000EF850000}"/>
    <cellStyle name="Separador de milhares 2 6 3 3 3 4" xfId="34135" xr:uid="{00000000-0005-0000-0000-0000F0850000}"/>
    <cellStyle name="Separador de milhares 2 6 3 3 4" xfId="34136" xr:uid="{00000000-0005-0000-0000-0000F1850000}"/>
    <cellStyle name="Separador de milhares 2 6 3 3 4 2" xfId="34137" xr:uid="{00000000-0005-0000-0000-0000F2850000}"/>
    <cellStyle name="Separador de milhares 2 6 3 3 4 2 2" xfId="34138" xr:uid="{00000000-0005-0000-0000-0000F3850000}"/>
    <cellStyle name="Separador de milhares 2 6 3 3 4 2 3" xfId="34139" xr:uid="{00000000-0005-0000-0000-0000F4850000}"/>
    <cellStyle name="Separador de milhares 2 6 3 3 4 3" xfId="34140" xr:uid="{00000000-0005-0000-0000-0000F5850000}"/>
    <cellStyle name="Separador de milhares 2 6 3 3 4 4" xfId="34141" xr:uid="{00000000-0005-0000-0000-0000F6850000}"/>
    <cellStyle name="Separador de milhares 2 6 3 3 5" xfId="34142" xr:uid="{00000000-0005-0000-0000-0000F7850000}"/>
    <cellStyle name="Separador de milhares 2 6 3 3 5 2" xfId="34143" xr:uid="{00000000-0005-0000-0000-0000F8850000}"/>
    <cellStyle name="Separador de milhares 2 6 3 3 5 3" xfId="34144" xr:uid="{00000000-0005-0000-0000-0000F9850000}"/>
    <cellStyle name="Separador de milhares 2 6 3 3 6" xfId="34145" xr:uid="{00000000-0005-0000-0000-0000FA850000}"/>
    <cellStyle name="Separador de milhares 2 6 3 3 7" xfId="34146" xr:uid="{00000000-0005-0000-0000-0000FB850000}"/>
    <cellStyle name="Separador de milhares 2 6 3 3 8" xfId="34147" xr:uid="{00000000-0005-0000-0000-0000FC850000}"/>
    <cellStyle name="Separador de milhares 2 6 3 4" xfId="34148" xr:uid="{00000000-0005-0000-0000-0000FD850000}"/>
    <cellStyle name="Separador de milhares 2 6 3 5" xfId="34149" xr:uid="{00000000-0005-0000-0000-0000FE850000}"/>
    <cellStyle name="Separador de milhares 2 6 3 5 2" xfId="34150" xr:uid="{00000000-0005-0000-0000-0000FF850000}"/>
    <cellStyle name="Separador de milhares 2 6 3 5 2 2" xfId="34151" xr:uid="{00000000-0005-0000-0000-000000860000}"/>
    <cellStyle name="Separador de milhares 2 6 3 5 2 3" xfId="34152" xr:uid="{00000000-0005-0000-0000-000001860000}"/>
    <cellStyle name="Separador de milhares 2 6 3 5 3" xfId="34153" xr:uid="{00000000-0005-0000-0000-000002860000}"/>
    <cellStyle name="Separador de milhares 2 6 3 5 4" xfId="34154" xr:uid="{00000000-0005-0000-0000-000003860000}"/>
    <cellStyle name="Separador de milhares 2 6 3 6" xfId="34155" xr:uid="{00000000-0005-0000-0000-000004860000}"/>
    <cellStyle name="Separador de milhares 2 6 3 6 2" xfId="34156" xr:uid="{00000000-0005-0000-0000-000005860000}"/>
    <cellStyle name="Separador de milhares 2 6 3 6 2 2" xfId="34157" xr:uid="{00000000-0005-0000-0000-000006860000}"/>
    <cellStyle name="Separador de milhares 2 6 3 6 2 3" xfId="34158" xr:uid="{00000000-0005-0000-0000-000007860000}"/>
    <cellStyle name="Separador de milhares 2 6 3 6 3" xfId="34159" xr:uid="{00000000-0005-0000-0000-000008860000}"/>
    <cellStyle name="Separador de milhares 2 6 3 6 4" xfId="34160" xr:uid="{00000000-0005-0000-0000-000009860000}"/>
    <cellStyle name="Separador de milhares 2 6 3 7" xfId="34161" xr:uid="{00000000-0005-0000-0000-00000A860000}"/>
    <cellStyle name="Separador de milhares 2 6 3 7 2" xfId="34162" xr:uid="{00000000-0005-0000-0000-00000B860000}"/>
    <cellStyle name="Separador de milhares 2 6 3 7 2 2" xfId="34163" xr:uid="{00000000-0005-0000-0000-00000C860000}"/>
    <cellStyle name="Separador de milhares 2 6 3 7 2 3" xfId="34164" xr:uid="{00000000-0005-0000-0000-00000D860000}"/>
    <cellStyle name="Separador de milhares 2 6 3 7 3" xfId="34165" xr:uid="{00000000-0005-0000-0000-00000E860000}"/>
    <cellStyle name="Separador de milhares 2 6 3 7 4" xfId="34166" xr:uid="{00000000-0005-0000-0000-00000F860000}"/>
    <cellStyle name="Separador de milhares 2 6 3 8" xfId="34167" xr:uid="{00000000-0005-0000-0000-000010860000}"/>
    <cellStyle name="Separador de milhares 2 6 3 8 2" xfId="34168" xr:uid="{00000000-0005-0000-0000-000011860000}"/>
    <cellStyle name="Separador de milhares 2 6 3 8 3" xfId="34169" xr:uid="{00000000-0005-0000-0000-000012860000}"/>
    <cellStyle name="Separador de milhares 2 6 3 9" xfId="34170" xr:uid="{00000000-0005-0000-0000-000013860000}"/>
    <cellStyle name="Separador de milhares 2 6 4" xfId="34171" xr:uid="{00000000-0005-0000-0000-000014860000}"/>
    <cellStyle name="Separador de milhares 2 6 4 2" xfId="34172" xr:uid="{00000000-0005-0000-0000-000015860000}"/>
    <cellStyle name="Separador de milhares 2 6 4 2 10" xfId="34173" xr:uid="{00000000-0005-0000-0000-000016860000}"/>
    <cellStyle name="Separador de milhares 2 6 4 2 2" xfId="34174" xr:uid="{00000000-0005-0000-0000-000017860000}"/>
    <cellStyle name="Separador de milhares 2 6 4 2 2 2" xfId="34175" xr:uid="{00000000-0005-0000-0000-000018860000}"/>
    <cellStyle name="Separador de milhares 2 6 4 2 2 2 2" xfId="34176" xr:uid="{00000000-0005-0000-0000-000019860000}"/>
    <cellStyle name="Separador de milhares 2 6 4 2 2 2 2 2" xfId="34177" xr:uid="{00000000-0005-0000-0000-00001A860000}"/>
    <cellStyle name="Separador de milhares 2 6 4 2 2 2 2 3" xfId="34178" xr:uid="{00000000-0005-0000-0000-00001B860000}"/>
    <cellStyle name="Separador de milhares 2 6 4 2 2 2 3" xfId="34179" xr:uid="{00000000-0005-0000-0000-00001C860000}"/>
    <cellStyle name="Separador de milhares 2 6 4 2 2 2 4" xfId="34180" xr:uid="{00000000-0005-0000-0000-00001D860000}"/>
    <cellStyle name="Separador de milhares 2 6 4 2 2 3" xfId="34181" xr:uid="{00000000-0005-0000-0000-00001E860000}"/>
    <cellStyle name="Separador de milhares 2 6 4 2 2 3 2" xfId="34182" xr:uid="{00000000-0005-0000-0000-00001F860000}"/>
    <cellStyle name="Separador de milhares 2 6 4 2 2 3 2 2" xfId="34183" xr:uid="{00000000-0005-0000-0000-000020860000}"/>
    <cellStyle name="Separador de milhares 2 6 4 2 2 3 2 3" xfId="34184" xr:uid="{00000000-0005-0000-0000-000021860000}"/>
    <cellStyle name="Separador de milhares 2 6 4 2 2 3 3" xfId="34185" xr:uid="{00000000-0005-0000-0000-000022860000}"/>
    <cellStyle name="Separador de milhares 2 6 4 2 2 3 4" xfId="34186" xr:uid="{00000000-0005-0000-0000-000023860000}"/>
    <cellStyle name="Separador de milhares 2 6 4 2 2 4" xfId="34187" xr:uid="{00000000-0005-0000-0000-000024860000}"/>
    <cellStyle name="Separador de milhares 2 6 4 2 2 4 2" xfId="34188" xr:uid="{00000000-0005-0000-0000-000025860000}"/>
    <cellStyle name="Separador de milhares 2 6 4 2 2 4 2 2" xfId="34189" xr:uid="{00000000-0005-0000-0000-000026860000}"/>
    <cellStyle name="Separador de milhares 2 6 4 2 2 4 2 3" xfId="34190" xr:uid="{00000000-0005-0000-0000-000027860000}"/>
    <cellStyle name="Separador de milhares 2 6 4 2 2 4 3" xfId="34191" xr:uid="{00000000-0005-0000-0000-000028860000}"/>
    <cellStyle name="Separador de milhares 2 6 4 2 2 4 4" xfId="34192" xr:uid="{00000000-0005-0000-0000-000029860000}"/>
    <cellStyle name="Separador de milhares 2 6 4 2 2 5" xfId="34193" xr:uid="{00000000-0005-0000-0000-00002A860000}"/>
    <cellStyle name="Separador de milhares 2 6 4 2 2 5 2" xfId="34194" xr:uid="{00000000-0005-0000-0000-00002B860000}"/>
    <cellStyle name="Separador de milhares 2 6 4 2 2 5 3" xfId="34195" xr:uid="{00000000-0005-0000-0000-00002C860000}"/>
    <cellStyle name="Separador de milhares 2 6 4 2 2 6" xfId="34196" xr:uid="{00000000-0005-0000-0000-00002D860000}"/>
    <cellStyle name="Separador de milhares 2 6 4 2 2 7" xfId="34197" xr:uid="{00000000-0005-0000-0000-00002E860000}"/>
    <cellStyle name="Separador de milhares 2 6 4 2 3" xfId="34198" xr:uid="{00000000-0005-0000-0000-00002F860000}"/>
    <cellStyle name="Separador de milhares 2 6 4 2 3 2" xfId="34199" xr:uid="{00000000-0005-0000-0000-000030860000}"/>
    <cellStyle name="Separador de milhares 2 6 4 2 3 2 2" xfId="34200" xr:uid="{00000000-0005-0000-0000-000031860000}"/>
    <cellStyle name="Separador de milhares 2 6 4 2 3 2 2 2" xfId="34201" xr:uid="{00000000-0005-0000-0000-000032860000}"/>
    <cellStyle name="Separador de milhares 2 6 4 2 3 2 2 3" xfId="34202" xr:uid="{00000000-0005-0000-0000-000033860000}"/>
    <cellStyle name="Separador de milhares 2 6 4 2 3 2 3" xfId="34203" xr:uid="{00000000-0005-0000-0000-000034860000}"/>
    <cellStyle name="Separador de milhares 2 6 4 2 3 2 4" xfId="34204" xr:uid="{00000000-0005-0000-0000-000035860000}"/>
    <cellStyle name="Separador de milhares 2 6 4 2 3 3" xfId="34205" xr:uid="{00000000-0005-0000-0000-000036860000}"/>
    <cellStyle name="Separador de milhares 2 6 4 2 3 3 2" xfId="34206" xr:uid="{00000000-0005-0000-0000-000037860000}"/>
    <cellStyle name="Separador de milhares 2 6 4 2 3 3 2 2" xfId="34207" xr:uid="{00000000-0005-0000-0000-000038860000}"/>
    <cellStyle name="Separador de milhares 2 6 4 2 3 3 2 3" xfId="34208" xr:uid="{00000000-0005-0000-0000-000039860000}"/>
    <cellStyle name="Separador de milhares 2 6 4 2 3 3 3" xfId="34209" xr:uid="{00000000-0005-0000-0000-00003A860000}"/>
    <cellStyle name="Separador de milhares 2 6 4 2 3 3 4" xfId="34210" xr:uid="{00000000-0005-0000-0000-00003B860000}"/>
    <cellStyle name="Separador de milhares 2 6 4 2 3 4" xfId="34211" xr:uid="{00000000-0005-0000-0000-00003C860000}"/>
    <cellStyle name="Separador de milhares 2 6 4 2 3 4 2" xfId="34212" xr:uid="{00000000-0005-0000-0000-00003D860000}"/>
    <cellStyle name="Separador de milhares 2 6 4 2 3 4 2 2" xfId="34213" xr:uid="{00000000-0005-0000-0000-00003E860000}"/>
    <cellStyle name="Separador de milhares 2 6 4 2 3 4 2 3" xfId="34214" xr:uid="{00000000-0005-0000-0000-00003F860000}"/>
    <cellStyle name="Separador de milhares 2 6 4 2 3 4 3" xfId="34215" xr:uid="{00000000-0005-0000-0000-000040860000}"/>
    <cellStyle name="Separador de milhares 2 6 4 2 3 4 4" xfId="34216" xr:uid="{00000000-0005-0000-0000-000041860000}"/>
    <cellStyle name="Separador de milhares 2 6 4 2 3 5" xfId="34217" xr:uid="{00000000-0005-0000-0000-000042860000}"/>
    <cellStyle name="Separador de milhares 2 6 4 2 3 5 2" xfId="34218" xr:uid="{00000000-0005-0000-0000-000043860000}"/>
    <cellStyle name="Separador de milhares 2 6 4 2 3 5 3" xfId="34219" xr:uid="{00000000-0005-0000-0000-000044860000}"/>
    <cellStyle name="Separador de milhares 2 6 4 2 3 6" xfId="34220" xr:uid="{00000000-0005-0000-0000-000045860000}"/>
    <cellStyle name="Separador de milhares 2 6 4 2 3 7" xfId="34221" xr:uid="{00000000-0005-0000-0000-000046860000}"/>
    <cellStyle name="Separador de milhares 2 6 4 2 4" xfId="34222" xr:uid="{00000000-0005-0000-0000-000047860000}"/>
    <cellStyle name="Separador de milhares 2 6 4 2 4 2" xfId="34223" xr:uid="{00000000-0005-0000-0000-000048860000}"/>
    <cellStyle name="Separador de milhares 2 6 4 2 4 2 2" xfId="34224" xr:uid="{00000000-0005-0000-0000-000049860000}"/>
    <cellStyle name="Separador de milhares 2 6 4 2 4 2 3" xfId="34225" xr:uid="{00000000-0005-0000-0000-00004A860000}"/>
    <cellStyle name="Separador de milhares 2 6 4 2 4 3" xfId="34226" xr:uid="{00000000-0005-0000-0000-00004B860000}"/>
    <cellStyle name="Separador de milhares 2 6 4 2 4 4" xfId="34227" xr:uid="{00000000-0005-0000-0000-00004C860000}"/>
    <cellStyle name="Separador de milhares 2 6 4 2 5" xfId="34228" xr:uid="{00000000-0005-0000-0000-00004D860000}"/>
    <cellStyle name="Separador de milhares 2 6 4 2 5 2" xfId="34229" xr:uid="{00000000-0005-0000-0000-00004E860000}"/>
    <cellStyle name="Separador de milhares 2 6 4 2 5 2 2" xfId="34230" xr:uid="{00000000-0005-0000-0000-00004F860000}"/>
    <cellStyle name="Separador de milhares 2 6 4 2 5 2 3" xfId="34231" xr:uid="{00000000-0005-0000-0000-000050860000}"/>
    <cellStyle name="Separador de milhares 2 6 4 2 5 3" xfId="34232" xr:uid="{00000000-0005-0000-0000-000051860000}"/>
    <cellStyle name="Separador de milhares 2 6 4 2 5 4" xfId="34233" xr:uid="{00000000-0005-0000-0000-000052860000}"/>
    <cellStyle name="Separador de milhares 2 6 4 2 6" xfId="34234" xr:uid="{00000000-0005-0000-0000-000053860000}"/>
    <cellStyle name="Separador de milhares 2 6 4 2 6 2" xfId="34235" xr:uid="{00000000-0005-0000-0000-000054860000}"/>
    <cellStyle name="Separador de milhares 2 6 4 2 6 2 2" xfId="34236" xr:uid="{00000000-0005-0000-0000-000055860000}"/>
    <cellStyle name="Separador de milhares 2 6 4 2 6 2 3" xfId="34237" xr:uid="{00000000-0005-0000-0000-000056860000}"/>
    <cellStyle name="Separador de milhares 2 6 4 2 6 3" xfId="34238" xr:uid="{00000000-0005-0000-0000-000057860000}"/>
    <cellStyle name="Separador de milhares 2 6 4 2 6 4" xfId="34239" xr:uid="{00000000-0005-0000-0000-000058860000}"/>
    <cellStyle name="Separador de milhares 2 6 4 2 7" xfId="34240" xr:uid="{00000000-0005-0000-0000-000059860000}"/>
    <cellStyle name="Separador de milhares 2 6 4 2 7 2" xfId="34241" xr:uid="{00000000-0005-0000-0000-00005A860000}"/>
    <cellStyle name="Separador de milhares 2 6 4 2 7 3" xfId="34242" xr:uid="{00000000-0005-0000-0000-00005B860000}"/>
    <cellStyle name="Separador de milhares 2 6 4 2 8" xfId="34243" xr:uid="{00000000-0005-0000-0000-00005C860000}"/>
    <cellStyle name="Separador de milhares 2 6 4 2 9" xfId="34244" xr:uid="{00000000-0005-0000-0000-00005D860000}"/>
    <cellStyle name="Separador de milhares 2 6 5" xfId="34245" xr:uid="{00000000-0005-0000-0000-00005E860000}"/>
    <cellStyle name="Separador de milhares 2 6 5 2" xfId="34246" xr:uid="{00000000-0005-0000-0000-00005F860000}"/>
    <cellStyle name="Separador de milhares 2 6 5 3" xfId="34247" xr:uid="{00000000-0005-0000-0000-000060860000}"/>
    <cellStyle name="Separador de milhares 2 6 5 3 2" xfId="34248" xr:uid="{00000000-0005-0000-0000-000061860000}"/>
    <cellStyle name="Separador de milhares 2 6 5 3 2 2" xfId="34249" xr:uid="{00000000-0005-0000-0000-000062860000}"/>
    <cellStyle name="Separador de milhares 2 6 5 3 2 2 2" xfId="34250" xr:uid="{00000000-0005-0000-0000-000063860000}"/>
    <cellStyle name="Separador de milhares 2 6 5 3 2 2 3" xfId="34251" xr:uid="{00000000-0005-0000-0000-000064860000}"/>
    <cellStyle name="Separador de milhares 2 6 5 3 2 3" xfId="34252" xr:uid="{00000000-0005-0000-0000-000065860000}"/>
    <cellStyle name="Separador de milhares 2 6 5 3 2 4" xfId="34253" xr:uid="{00000000-0005-0000-0000-000066860000}"/>
    <cellStyle name="Separador de milhares 2 6 5 3 3" xfId="34254" xr:uid="{00000000-0005-0000-0000-000067860000}"/>
    <cellStyle name="Separador de milhares 2 6 5 3 3 2" xfId="34255" xr:uid="{00000000-0005-0000-0000-000068860000}"/>
    <cellStyle name="Separador de milhares 2 6 5 3 3 2 2" xfId="34256" xr:uid="{00000000-0005-0000-0000-000069860000}"/>
    <cellStyle name="Separador de milhares 2 6 5 3 3 2 3" xfId="34257" xr:uid="{00000000-0005-0000-0000-00006A860000}"/>
    <cellStyle name="Separador de milhares 2 6 5 3 3 3" xfId="34258" xr:uid="{00000000-0005-0000-0000-00006B860000}"/>
    <cellStyle name="Separador de milhares 2 6 5 3 3 4" xfId="34259" xr:uid="{00000000-0005-0000-0000-00006C860000}"/>
    <cellStyle name="Separador de milhares 2 6 5 3 4" xfId="34260" xr:uid="{00000000-0005-0000-0000-00006D860000}"/>
    <cellStyle name="Separador de milhares 2 6 5 3 4 2" xfId="34261" xr:uid="{00000000-0005-0000-0000-00006E860000}"/>
    <cellStyle name="Separador de milhares 2 6 5 3 4 2 2" xfId="34262" xr:uid="{00000000-0005-0000-0000-00006F860000}"/>
    <cellStyle name="Separador de milhares 2 6 5 3 4 2 3" xfId="34263" xr:uid="{00000000-0005-0000-0000-000070860000}"/>
    <cellStyle name="Separador de milhares 2 6 5 3 4 3" xfId="34264" xr:uid="{00000000-0005-0000-0000-000071860000}"/>
    <cellStyle name="Separador de milhares 2 6 5 3 4 4" xfId="34265" xr:uid="{00000000-0005-0000-0000-000072860000}"/>
    <cellStyle name="Separador de milhares 2 6 5 3 5" xfId="34266" xr:uid="{00000000-0005-0000-0000-000073860000}"/>
    <cellStyle name="Separador de milhares 2 6 5 3 5 2" xfId="34267" xr:uid="{00000000-0005-0000-0000-000074860000}"/>
    <cellStyle name="Separador de milhares 2 6 5 3 5 3" xfId="34268" xr:uid="{00000000-0005-0000-0000-000075860000}"/>
    <cellStyle name="Separador de milhares 2 6 5 3 6" xfId="34269" xr:uid="{00000000-0005-0000-0000-000076860000}"/>
    <cellStyle name="Separador de milhares 2 6 5 3 7" xfId="34270" xr:uid="{00000000-0005-0000-0000-000077860000}"/>
    <cellStyle name="Separador de milhares 2 6 6" xfId="34271" xr:uid="{00000000-0005-0000-0000-000078860000}"/>
    <cellStyle name="Separador de milhares 2 6 6 2" xfId="34272" xr:uid="{00000000-0005-0000-0000-000079860000}"/>
    <cellStyle name="Separador de milhares 2 6 6 2 2" xfId="34273" xr:uid="{00000000-0005-0000-0000-00007A860000}"/>
    <cellStyle name="Separador de milhares 2 6 6 2 2 2" xfId="34274" xr:uid="{00000000-0005-0000-0000-00007B860000}"/>
    <cellStyle name="Separador de milhares 2 6 6 2 2 2 2" xfId="34275" xr:uid="{00000000-0005-0000-0000-00007C860000}"/>
    <cellStyle name="Separador de milhares 2 6 6 2 2 2 3" xfId="34276" xr:uid="{00000000-0005-0000-0000-00007D860000}"/>
    <cellStyle name="Separador de milhares 2 6 6 2 2 3" xfId="34277" xr:uid="{00000000-0005-0000-0000-00007E860000}"/>
    <cellStyle name="Separador de milhares 2 6 6 2 2 4" xfId="34278" xr:uid="{00000000-0005-0000-0000-00007F860000}"/>
    <cellStyle name="Separador de milhares 2 6 6 2 3" xfId="34279" xr:uid="{00000000-0005-0000-0000-000080860000}"/>
    <cellStyle name="Separador de milhares 2 6 6 2 3 2" xfId="34280" xr:uid="{00000000-0005-0000-0000-000081860000}"/>
    <cellStyle name="Separador de milhares 2 6 6 2 3 2 2" xfId="34281" xr:uid="{00000000-0005-0000-0000-000082860000}"/>
    <cellStyle name="Separador de milhares 2 6 6 2 3 2 3" xfId="34282" xr:uid="{00000000-0005-0000-0000-000083860000}"/>
    <cellStyle name="Separador de milhares 2 6 6 2 3 3" xfId="34283" xr:uid="{00000000-0005-0000-0000-000084860000}"/>
    <cellStyle name="Separador de milhares 2 6 6 2 3 4" xfId="34284" xr:uid="{00000000-0005-0000-0000-000085860000}"/>
    <cellStyle name="Separador de milhares 2 6 6 2 4" xfId="34285" xr:uid="{00000000-0005-0000-0000-000086860000}"/>
    <cellStyle name="Separador de milhares 2 6 6 2 4 2" xfId="34286" xr:uid="{00000000-0005-0000-0000-000087860000}"/>
    <cellStyle name="Separador de milhares 2 6 6 2 4 2 2" xfId="34287" xr:uid="{00000000-0005-0000-0000-000088860000}"/>
    <cellStyle name="Separador de milhares 2 6 6 2 4 2 3" xfId="34288" xr:uid="{00000000-0005-0000-0000-000089860000}"/>
    <cellStyle name="Separador de milhares 2 6 6 2 4 3" xfId="34289" xr:uid="{00000000-0005-0000-0000-00008A860000}"/>
    <cellStyle name="Separador de milhares 2 6 6 2 4 4" xfId="34290" xr:uid="{00000000-0005-0000-0000-00008B860000}"/>
    <cellStyle name="Separador de milhares 2 6 6 2 5" xfId="34291" xr:uid="{00000000-0005-0000-0000-00008C860000}"/>
    <cellStyle name="Separador de milhares 2 6 6 2 5 2" xfId="34292" xr:uid="{00000000-0005-0000-0000-00008D860000}"/>
    <cellStyle name="Separador de milhares 2 6 6 2 5 3" xfId="34293" xr:uid="{00000000-0005-0000-0000-00008E860000}"/>
    <cellStyle name="Separador de milhares 2 6 6 2 6" xfId="34294" xr:uid="{00000000-0005-0000-0000-00008F860000}"/>
    <cellStyle name="Separador de milhares 2 6 6 2 7" xfId="34295" xr:uid="{00000000-0005-0000-0000-000090860000}"/>
    <cellStyle name="Separador de milhares 2 6 6 3" xfId="34296" xr:uid="{00000000-0005-0000-0000-000091860000}"/>
    <cellStyle name="Separador de milhares 2 6 6 3 2" xfId="34297" xr:uid="{00000000-0005-0000-0000-000092860000}"/>
    <cellStyle name="Separador de milhares 2 6 6 3 2 2" xfId="34298" xr:uid="{00000000-0005-0000-0000-000093860000}"/>
    <cellStyle name="Separador de milhares 2 6 6 3 2 3" xfId="34299" xr:uid="{00000000-0005-0000-0000-000094860000}"/>
    <cellStyle name="Separador de milhares 2 6 6 3 3" xfId="34300" xr:uid="{00000000-0005-0000-0000-000095860000}"/>
    <cellStyle name="Separador de milhares 2 6 6 3 4" xfId="34301" xr:uid="{00000000-0005-0000-0000-000096860000}"/>
    <cellStyle name="Separador de milhares 2 6 6 4" xfId="34302" xr:uid="{00000000-0005-0000-0000-000097860000}"/>
    <cellStyle name="Separador de milhares 2 6 6 4 2" xfId="34303" xr:uid="{00000000-0005-0000-0000-000098860000}"/>
    <cellStyle name="Separador de milhares 2 6 6 4 2 2" xfId="34304" xr:uid="{00000000-0005-0000-0000-000099860000}"/>
    <cellStyle name="Separador de milhares 2 6 6 4 2 3" xfId="34305" xr:uid="{00000000-0005-0000-0000-00009A860000}"/>
    <cellStyle name="Separador de milhares 2 6 6 4 3" xfId="34306" xr:uid="{00000000-0005-0000-0000-00009B860000}"/>
    <cellStyle name="Separador de milhares 2 6 6 4 4" xfId="34307" xr:uid="{00000000-0005-0000-0000-00009C860000}"/>
    <cellStyle name="Separador de milhares 2 6 6 5" xfId="34308" xr:uid="{00000000-0005-0000-0000-00009D860000}"/>
    <cellStyle name="Separador de milhares 2 6 6 5 2" xfId="34309" xr:uid="{00000000-0005-0000-0000-00009E860000}"/>
    <cellStyle name="Separador de milhares 2 6 6 5 2 2" xfId="34310" xr:uid="{00000000-0005-0000-0000-00009F860000}"/>
    <cellStyle name="Separador de milhares 2 6 6 5 2 3" xfId="34311" xr:uid="{00000000-0005-0000-0000-0000A0860000}"/>
    <cellStyle name="Separador de milhares 2 6 6 5 3" xfId="34312" xr:uid="{00000000-0005-0000-0000-0000A1860000}"/>
    <cellStyle name="Separador de milhares 2 6 6 5 4" xfId="34313" xr:uid="{00000000-0005-0000-0000-0000A2860000}"/>
    <cellStyle name="Separador de milhares 2 6 6 6" xfId="34314" xr:uid="{00000000-0005-0000-0000-0000A3860000}"/>
    <cellStyle name="Separador de milhares 2 6 6 6 2" xfId="34315" xr:uid="{00000000-0005-0000-0000-0000A4860000}"/>
    <cellStyle name="Separador de milhares 2 6 6 6 3" xfId="34316" xr:uid="{00000000-0005-0000-0000-0000A5860000}"/>
    <cellStyle name="Separador de milhares 2 6 6 7" xfId="34317" xr:uid="{00000000-0005-0000-0000-0000A6860000}"/>
    <cellStyle name="Separador de milhares 2 6 6 8" xfId="34318" xr:uid="{00000000-0005-0000-0000-0000A7860000}"/>
    <cellStyle name="Separador de milhares 2 6 6 9" xfId="34319" xr:uid="{00000000-0005-0000-0000-0000A8860000}"/>
    <cellStyle name="Separador de milhares 2 6 7" xfId="34320" xr:uid="{00000000-0005-0000-0000-0000A9860000}"/>
    <cellStyle name="Separador de milhares 2 6 7 2" xfId="34321" xr:uid="{00000000-0005-0000-0000-0000AA860000}"/>
    <cellStyle name="Separador de milhares 2 6 7 2 2" xfId="34322" xr:uid="{00000000-0005-0000-0000-0000AB860000}"/>
    <cellStyle name="Separador de milhares 2 6 7 2 2 2" xfId="34323" xr:uid="{00000000-0005-0000-0000-0000AC860000}"/>
    <cellStyle name="Separador de milhares 2 6 7 2 2 2 2" xfId="34324" xr:uid="{00000000-0005-0000-0000-0000AD860000}"/>
    <cellStyle name="Separador de milhares 2 6 7 2 2 2 3" xfId="34325" xr:uid="{00000000-0005-0000-0000-0000AE860000}"/>
    <cellStyle name="Separador de milhares 2 6 7 2 2 3" xfId="34326" xr:uid="{00000000-0005-0000-0000-0000AF860000}"/>
    <cellStyle name="Separador de milhares 2 6 7 2 2 4" xfId="34327" xr:uid="{00000000-0005-0000-0000-0000B0860000}"/>
    <cellStyle name="Separador de milhares 2 6 7 2 3" xfId="34328" xr:uid="{00000000-0005-0000-0000-0000B1860000}"/>
    <cellStyle name="Separador de milhares 2 6 7 2 3 2" xfId="34329" xr:uid="{00000000-0005-0000-0000-0000B2860000}"/>
    <cellStyle name="Separador de milhares 2 6 7 2 3 2 2" xfId="34330" xr:uid="{00000000-0005-0000-0000-0000B3860000}"/>
    <cellStyle name="Separador de milhares 2 6 7 2 3 2 3" xfId="34331" xr:uid="{00000000-0005-0000-0000-0000B4860000}"/>
    <cellStyle name="Separador de milhares 2 6 7 2 3 3" xfId="34332" xr:uid="{00000000-0005-0000-0000-0000B5860000}"/>
    <cellStyle name="Separador de milhares 2 6 7 2 3 4" xfId="34333" xr:uid="{00000000-0005-0000-0000-0000B6860000}"/>
    <cellStyle name="Separador de milhares 2 6 7 2 4" xfId="34334" xr:uid="{00000000-0005-0000-0000-0000B7860000}"/>
    <cellStyle name="Separador de milhares 2 6 7 2 4 2" xfId="34335" xr:uid="{00000000-0005-0000-0000-0000B8860000}"/>
    <cellStyle name="Separador de milhares 2 6 7 2 4 2 2" xfId="34336" xr:uid="{00000000-0005-0000-0000-0000B9860000}"/>
    <cellStyle name="Separador de milhares 2 6 7 2 4 2 3" xfId="34337" xr:uid="{00000000-0005-0000-0000-0000BA860000}"/>
    <cellStyle name="Separador de milhares 2 6 7 2 4 3" xfId="34338" xr:uid="{00000000-0005-0000-0000-0000BB860000}"/>
    <cellStyle name="Separador de milhares 2 6 7 2 4 4" xfId="34339" xr:uid="{00000000-0005-0000-0000-0000BC860000}"/>
    <cellStyle name="Separador de milhares 2 6 7 2 5" xfId="34340" xr:uid="{00000000-0005-0000-0000-0000BD860000}"/>
    <cellStyle name="Separador de milhares 2 6 7 2 5 2" xfId="34341" xr:uid="{00000000-0005-0000-0000-0000BE860000}"/>
    <cellStyle name="Separador de milhares 2 6 7 2 5 3" xfId="34342" xr:uid="{00000000-0005-0000-0000-0000BF860000}"/>
    <cellStyle name="Separador de milhares 2 6 7 2 6" xfId="34343" xr:uid="{00000000-0005-0000-0000-0000C0860000}"/>
    <cellStyle name="Separador de milhares 2 6 7 2 7" xfId="34344" xr:uid="{00000000-0005-0000-0000-0000C1860000}"/>
    <cellStyle name="Separador de milhares 2 6 7 3" xfId="34345" xr:uid="{00000000-0005-0000-0000-0000C2860000}"/>
    <cellStyle name="Separador de milhares 2 6 7 3 2" xfId="34346" xr:uid="{00000000-0005-0000-0000-0000C3860000}"/>
    <cellStyle name="Separador de milhares 2 6 7 3 2 2" xfId="34347" xr:uid="{00000000-0005-0000-0000-0000C4860000}"/>
    <cellStyle name="Separador de milhares 2 6 7 3 2 3" xfId="34348" xr:uid="{00000000-0005-0000-0000-0000C5860000}"/>
    <cellStyle name="Separador de milhares 2 6 7 3 3" xfId="34349" xr:uid="{00000000-0005-0000-0000-0000C6860000}"/>
    <cellStyle name="Separador de milhares 2 6 7 3 4" xfId="34350" xr:uid="{00000000-0005-0000-0000-0000C7860000}"/>
    <cellStyle name="Separador de milhares 2 6 7 4" xfId="34351" xr:uid="{00000000-0005-0000-0000-0000C8860000}"/>
    <cellStyle name="Separador de milhares 2 6 7 4 2" xfId="34352" xr:uid="{00000000-0005-0000-0000-0000C9860000}"/>
    <cellStyle name="Separador de milhares 2 6 7 4 2 2" xfId="34353" xr:uid="{00000000-0005-0000-0000-0000CA860000}"/>
    <cellStyle name="Separador de milhares 2 6 7 4 2 3" xfId="34354" xr:uid="{00000000-0005-0000-0000-0000CB860000}"/>
    <cellStyle name="Separador de milhares 2 6 7 4 3" xfId="34355" xr:uid="{00000000-0005-0000-0000-0000CC860000}"/>
    <cellStyle name="Separador de milhares 2 6 7 4 4" xfId="34356" xr:uid="{00000000-0005-0000-0000-0000CD860000}"/>
    <cellStyle name="Separador de milhares 2 6 7 5" xfId="34357" xr:uid="{00000000-0005-0000-0000-0000CE860000}"/>
    <cellStyle name="Separador de milhares 2 6 7 5 2" xfId="34358" xr:uid="{00000000-0005-0000-0000-0000CF860000}"/>
    <cellStyle name="Separador de milhares 2 6 7 5 2 2" xfId="34359" xr:uid="{00000000-0005-0000-0000-0000D0860000}"/>
    <cellStyle name="Separador de milhares 2 6 7 5 2 3" xfId="34360" xr:uid="{00000000-0005-0000-0000-0000D1860000}"/>
    <cellStyle name="Separador de milhares 2 6 7 5 3" xfId="34361" xr:uid="{00000000-0005-0000-0000-0000D2860000}"/>
    <cellStyle name="Separador de milhares 2 6 7 5 4" xfId="34362" xr:uid="{00000000-0005-0000-0000-0000D3860000}"/>
    <cellStyle name="Separador de milhares 2 6 7 6" xfId="34363" xr:uid="{00000000-0005-0000-0000-0000D4860000}"/>
    <cellStyle name="Separador de milhares 2 6 7 6 2" xfId="34364" xr:uid="{00000000-0005-0000-0000-0000D5860000}"/>
    <cellStyle name="Separador de milhares 2 6 7 6 3" xfId="34365" xr:uid="{00000000-0005-0000-0000-0000D6860000}"/>
    <cellStyle name="Separador de milhares 2 6 7 7" xfId="34366" xr:uid="{00000000-0005-0000-0000-0000D7860000}"/>
    <cellStyle name="Separador de milhares 2 6 7 8" xfId="34367" xr:uid="{00000000-0005-0000-0000-0000D8860000}"/>
    <cellStyle name="Separador de milhares 2 6 7 9" xfId="34368" xr:uid="{00000000-0005-0000-0000-0000D9860000}"/>
    <cellStyle name="Separador de milhares 2 6 8" xfId="34369" xr:uid="{00000000-0005-0000-0000-0000DA860000}"/>
    <cellStyle name="Separador de milhares 2 6 8 2" xfId="34370" xr:uid="{00000000-0005-0000-0000-0000DB860000}"/>
    <cellStyle name="Separador de milhares 2 6 8 2 2" xfId="34371" xr:uid="{00000000-0005-0000-0000-0000DC860000}"/>
    <cellStyle name="Separador de milhares 2 6 8 2 2 2" xfId="34372" xr:uid="{00000000-0005-0000-0000-0000DD860000}"/>
    <cellStyle name="Separador de milhares 2 6 8 2 2 2 2" xfId="34373" xr:uid="{00000000-0005-0000-0000-0000DE860000}"/>
    <cellStyle name="Separador de milhares 2 6 8 2 2 2 3" xfId="34374" xr:uid="{00000000-0005-0000-0000-0000DF860000}"/>
    <cellStyle name="Separador de milhares 2 6 8 2 2 3" xfId="34375" xr:uid="{00000000-0005-0000-0000-0000E0860000}"/>
    <cellStyle name="Separador de milhares 2 6 8 2 2 4" xfId="34376" xr:uid="{00000000-0005-0000-0000-0000E1860000}"/>
    <cellStyle name="Separador de milhares 2 6 8 2 3" xfId="34377" xr:uid="{00000000-0005-0000-0000-0000E2860000}"/>
    <cellStyle name="Separador de milhares 2 6 8 2 3 2" xfId="34378" xr:uid="{00000000-0005-0000-0000-0000E3860000}"/>
    <cellStyle name="Separador de milhares 2 6 8 2 3 2 2" xfId="34379" xr:uid="{00000000-0005-0000-0000-0000E4860000}"/>
    <cellStyle name="Separador de milhares 2 6 8 2 3 2 3" xfId="34380" xr:uid="{00000000-0005-0000-0000-0000E5860000}"/>
    <cellStyle name="Separador de milhares 2 6 8 2 3 3" xfId="34381" xr:uid="{00000000-0005-0000-0000-0000E6860000}"/>
    <cellStyle name="Separador de milhares 2 6 8 2 3 4" xfId="34382" xr:uid="{00000000-0005-0000-0000-0000E7860000}"/>
    <cellStyle name="Separador de milhares 2 6 8 2 4" xfId="34383" xr:uid="{00000000-0005-0000-0000-0000E8860000}"/>
    <cellStyle name="Separador de milhares 2 6 8 2 4 2" xfId="34384" xr:uid="{00000000-0005-0000-0000-0000E9860000}"/>
    <cellStyle name="Separador de milhares 2 6 8 2 4 2 2" xfId="34385" xr:uid="{00000000-0005-0000-0000-0000EA860000}"/>
    <cellStyle name="Separador de milhares 2 6 8 2 4 2 3" xfId="34386" xr:uid="{00000000-0005-0000-0000-0000EB860000}"/>
    <cellStyle name="Separador de milhares 2 6 8 2 4 3" xfId="34387" xr:uid="{00000000-0005-0000-0000-0000EC860000}"/>
    <cellStyle name="Separador de milhares 2 6 8 2 4 4" xfId="34388" xr:uid="{00000000-0005-0000-0000-0000ED860000}"/>
    <cellStyle name="Separador de milhares 2 6 8 2 5" xfId="34389" xr:uid="{00000000-0005-0000-0000-0000EE860000}"/>
    <cellStyle name="Separador de milhares 2 6 8 2 5 2" xfId="34390" xr:uid="{00000000-0005-0000-0000-0000EF860000}"/>
    <cellStyle name="Separador de milhares 2 6 8 2 5 3" xfId="34391" xr:uid="{00000000-0005-0000-0000-0000F0860000}"/>
    <cellStyle name="Separador de milhares 2 6 8 2 6" xfId="34392" xr:uid="{00000000-0005-0000-0000-0000F1860000}"/>
    <cellStyle name="Separador de milhares 2 6 8 2 7" xfId="34393" xr:uid="{00000000-0005-0000-0000-0000F2860000}"/>
    <cellStyle name="Separador de milhares 2 6 8 2 8" xfId="34394" xr:uid="{00000000-0005-0000-0000-0000F3860000}"/>
    <cellStyle name="Separador de milhares 2 6 8 3" xfId="34395" xr:uid="{00000000-0005-0000-0000-0000F4860000}"/>
    <cellStyle name="Separador de milhares 2 6 8 3 2" xfId="34396" xr:uid="{00000000-0005-0000-0000-0000F5860000}"/>
    <cellStyle name="Separador de milhares 2 6 8 3 2 2" xfId="34397" xr:uid="{00000000-0005-0000-0000-0000F6860000}"/>
    <cellStyle name="Separador de milhares 2 6 8 3 2 3" xfId="34398" xr:uid="{00000000-0005-0000-0000-0000F7860000}"/>
    <cellStyle name="Separador de milhares 2 6 8 3 3" xfId="34399" xr:uid="{00000000-0005-0000-0000-0000F8860000}"/>
    <cellStyle name="Separador de milhares 2 6 8 3 4" xfId="34400" xr:uid="{00000000-0005-0000-0000-0000F9860000}"/>
    <cellStyle name="Separador de milhares 2 6 8 4" xfId="34401" xr:uid="{00000000-0005-0000-0000-0000FA860000}"/>
    <cellStyle name="Separador de milhares 2 6 8 4 2" xfId="34402" xr:uid="{00000000-0005-0000-0000-0000FB860000}"/>
    <cellStyle name="Separador de milhares 2 6 8 4 2 2" xfId="34403" xr:uid="{00000000-0005-0000-0000-0000FC860000}"/>
    <cellStyle name="Separador de milhares 2 6 8 4 2 3" xfId="34404" xr:uid="{00000000-0005-0000-0000-0000FD860000}"/>
    <cellStyle name="Separador de milhares 2 6 8 4 3" xfId="34405" xr:uid="{00000000-0005-0000-0000-0000FE860000}"/>
    <cellStyle name="Separador de milhares 2 6 8 4 4" xfId="34406" xr:uid="{00000000-0005-0000-0000-0000FF860000}"/>
    <cellStyle name="Separador de milhares 2 6 8 5" xfId="34407" xr:uid="{00000000-0005-0000-0000-000000870000}"/>
    <cellStyle name="Separador de milhares 2 6 8 5 2" xfId="34408" xr:uid="{00000000-0005-0000-0000-000001870000}"/>
    <cellStyle name="Separador de milhares 2 6 8 5 2 2" xfId="34409" xr:uid="{00000000-0005-0000-0000-000002870000}"/>
    <cellStyle name="Separador de milhares 2 6 8 5 2 3" xfId="34410" xr:uid="{00000000-0005-0000-0000-000003870000}"/>
    <cellStyle name="Separador de milhares 2 6 8 5 3" xfId="34411" xr:uid="{00000000-0005-0000-0000-000004870000}"/>
    <cellStyle name="Separador de milhares 2 6 8 5 4" xfId="34412" xr:uid="{00000000-0005-0000-0000-000005870000}"/>
    <cellStyle name="Separador de milhares 2 6 8 6" xfId="34413" xr:uid="{00000000-0005-0000-0000-000006870000}"/>
    <cellStyle name="Separador de milhares 2 6 8 6 2" xfId="34414" xr:uid="{00000000-0005-0000-0000-000007870000}"/>
    <cellStyle name="Separador de milhares 2 6 8 6 3" xfId="34415" xr:uid="{00000000-0005-0000-0000-000008870000}"/>
    <cellStyle name="Separador de milhares 2 6 8 7" xfId="34416" xr:uid="{00000000-0005-0000-0000-000009870000}"/>
    <cellStyle name="Separador de milhares 2 6 8 8" xfId="34417" xr:uid="{00000000-0005-0000-0000-00000A870000}"/>
    <cellStyle name="Separador de milhares 2 6 8 9" xfId="34418" xr:uid="{00000000-0005-0000-0000-00000B870000}"/>
    <cellStyle name="Separador de milhares 2 6 9" xfId="34419" xr:uid="{00000000-0005-0000-0000-00000C870000}"/>
    <cellStyle name="Separador de milhares 2 6 9 2" xfId="34420" xr:uid="{00000000-0005-0000-0000-00000D870000}"/>
    <cellStyle name="Separador de milhares 2 6 9 2 2" xfId="34421" xr:uid="{00000000-0005-0000-0000-00000E870000}"/>
    <cellStyle name="Separador de milhares 2 6 9 2 2 2" xfId="34422" xr:uid="{00000000-0005-0000-0000-00000F870000}"/>
    <cellStyle name="Separador de milhares 2 6 9 2 2 3" xfId="34423" xr:uid="{00000000-0005-0000-0000-000010870000}"/>
    <cellStyle name="Separador de milhares 2 6 9 2 3" xfId="34424" xr:uid="{00000000-0005-0000-0000-000011870000}"/>
    <cellStyle name="Separador de milhares 2 6 9 2 4" xfId="34425" xr:uid="{00000000-0005-0000-0000-000012870000}"/>
    <cellStyle name="Separador de milhares 2 6 9 3" xfId="34426" xr:uid="{00000000-0005-0000-0000-000013870000}"/>
    <cellStyle name="Separador de milhares 2 6 9 3 2" xfId="34427" xr:uid="{00000000-0005-0000-0000-000014870000}"/>
    <cellStyle name="Separador de milhares 2 6 9 3 2 2" xfId="34428" xr:uid="{00000000-0005-0000-0000-000015870000}"/>
    <cellStyle name="Separador de milhares 2 6 9 3 2 3" xfId="34429" xr:uid="{00000000-0005-0000-0000-000016870000}"/>
    <cellStyle name="Separador de milhares 2 6 9 3 3" xfId="34430" xr:uid="{00000000-0005-0000-0000-000017870000}"/>
    <cellStyle name="Separador de milhares 2 6 9 3 4" xfId="34431" xr:uid="{00000000-0005-0000-0000-000018870000}"/>
    <cellStyle name="Separador de milhares 2 6 9 4" xfId="34432" xr:uid="{00000000-0005-0000-0000-000019870000}"/>
    <cellStyle name="Separador de milhares 2 6 9 4 2" xfId="34433" xr:uid="{00000000-0005-0000-0000-00001A870000}"/>
    <cellStyle name="Separador de milhares 2 6 9 4 2 2" xfId="34434" xr:uid="{00000000-0005-0000-0000-00001B870000}"/>
    <cellStyle name="Separador de milhares 2 6 9 4 2 3" xfId="34435" xr:uid="{00000000-0005-0000-0000-00001C870000}"/>
    <cellStyle name="Separador de milhares 2 6 9 4 3" xfId="34436" xr:uid="{00000000-0005-0000-0000-00001D870000}"/>
    <cellStyle name="Separador de milhares 2 6 9 4 4" xfId="34437" xr:uid="{00000000-0005-0000-0000-00001E870000}"/>
    <cellStyle name="Separador de milhares 2 6 9 5" xfId="34438" xr:uid="{00000000-0005-0000-0000-00001F870000}"/>
    <cellStyle name="Separador de milhares 2 6 9 5 2" xfId="34439" xr:uid="{00000000-0005-0000-0000-000020870000}"/>
    <cellStyle name="Separador de milhares 2 6 9 5 3" xfId="34440" xr:uid="{00000000-0005-0000-0000-000021870000}"/>
    <cellStyle name="Separador de milhares 2 6 9 6" xfId="34441" xr:uid="{00000000-0005-0000-0000-000022870000}"/>
    <cellStyle name="Separador de milhares 2 6 9 7" xfId="34442" xr:uid="{00000000-0005-0000-0000-000023870000}"/>
    <cellStyle name="Separador de milhares 2 7" xfId="34443" xr:uid="{00000000-0005-0000-0000-000024870000}"/>
    <cellStyle name="Separador de milhares 2 7 2" xfId="34444" xr:uid="{00000000-0005-0000-0000-000025870000}"/>
    <cellStyle name="Separador de milhares 2 7 2 2" xfId="34445" xr:uid="{00000000-0005-0000-0000-000026870000}"/>
    <cellStyle name="Separador de milhares 2 7 3" xfId="34446" xr:uid="{00000000-0005-0000-0000-000027870000}"/>
    <cellStyle name="Separador de milhares 2 7 4" xfId="34447" xr:uid="{00000000-0005-0000-0000-000028870000}"/>
    <cellStyle name="Separador de milhares 2 8" xfId="34448" xr:uid="{00000000-0005-0000-0000-000029870000}"/>
    <cellStyle name="Separador de milhares 2 8 2" xfId="34449" xr:uid="{00000000-0005-0000-0000-00002A870000}"/>
    <cellStyle name="Separador de milhares 2 8 2 2" xfId="34450" xr:uid="{00000000-0005-0000-0000-00002B870000}"/>
    <cellStyle name="Separador de milhares 2 8 2 3" xfId="34451" xr:uid="{00000000-0005-0000-0000-00002C870000}"/>
    <cellStyle name="Separador de milhares 2 8 2 3 2" xfId="34452" xr:uid="{00000000-0005-0000-0000-00002D870000}"/>
    <cellStyle name="Separador de milhares 2 8 2 3 2 2" xfId="34453" xr:uid="{00000000-0005-0000-0000-00002E870000}"/>
    <cellStyle name="Separador de milhares 2 8 2 3 2 2 2" xfId="34454" xr:uid="{00000000-0005-0000-0000-00002F870000}"/>
    <cellStyle name="Separador de milhares 2 8 2 3 2 2 3" xfId="34455" xr:uid="{00000000-0005-0000-0000-000030870000}"/>
    <cellStyle name="Separador de milhares 2 8 2 3 2 3" xfId="34456" xr:uid="{00000000-0005-0000-0000-000031870000}"/>
    <cellStyle name="Separador de milhares 2 8 2 3 2 4" xfId="34457" xr:uid="{00000000-0005-0000-0000-000032870000}"/>
    <cellStyle name="Separador de milhares 2 8 2 3 3" xfId="34458" xr:uid="{00000000-0005-0000-0000-000033870000}"/>
    <cellStyle name="Separador de milhares 2 8 2 3 3 2" xfId="34459" xr:uid="{00000000-0005-0000-0000-000034870000}"/>
    <cellStyle name="Separador de milhares 2 8 2 3 3 2 2" xfId="34460" xr:uid="{00000000-0005-0000-0000-000035870000}"/>
    <cellStyle name="Separador de milhares 2 8 2 3 3 2 3" xfId="34461" xr:uid="{00000000-0005-0000-0000-000036870000}"/>
    <cellStyle name="Separador de milhares 2 8 2 3 3 3" xfId="34462" xr:uid="{00000000-0005-0000-0000-000037870000}"/>
    <cellStyle name="Separador de milhares 2 8 2 3 3 4" xfId="34463" xr:uid="{00000000-0005-0000-0000-000038870000}"/>
    <cellStyle name="Separador de milhares 2 8 2 3 4" xfId="34464" xr:uid="{00000000-0005-0000-0000-000039870000}"/>
    <cellStyle name="Separador de milhares 2 8 2 3 4 2" xfId="34465" xr:uid="{00000000-0005-0000-0000-00003A870000}"/>
    <cellStyle name="Separador de milhares 2 8 2 3 4 2 2" xfId="34466" xr:uid="{00000000-0005-0000-0000-00003B870000}"/>
    <cellStyle name="Separador de milhares 2 8 2 3 4 2 3" xfId="34467" xr:uid="{00000000-0005-0000-0000-00003C870000}"/>
    <cellStyle name="Separador de milhares 2 8 2 3 4 3" xfId="34468" xr:uid="{00000000-0005-0000-0000-00003D870000}"/>
    <cellStyle name="Separador de milhares 2 8 2 3 4 4" xfId="34469" xr:uid="{00000000-0005-0000-0000-00003E870000}"/>
    <cellStyle name="Separador de milhares 2 8 2 3 5" xfId="34470" xr:uid="{00000000-0005-0000-0000-00003F870000}"/>
    <cellStyle name="Separador de milhares 2 8 2 3 5 2" xfId="34471" xr:uid="{00000000-0005-0000-0000-000040870000}"/>
    <cellStyle name="Separador de milhares 2 8 2 3 5 3" xfId="34472" xr:uid="{00000000-0005-0000-0000-000041870000}"/>
    <cellStyle name="Separador de milhares 2 8 2 3 6" xfId="34473" xr:uid="{00000000-0005-0000-0000-000042870000}"/>
    <cellStyle name="Separador de milhares 2 8 2 3 7" xfId="34474" xr:uid="{00000000-0005-0000-0000-000043870000}"/>
    <cellStyle name="Separador de milhares 2 8 2 4" xfId="34475" xr:uid="{00000000-0005-0000-0000-000044870000}"/>
    <cellStyle name="Separador de milhares 2 8 3" xfId="34476" xr:uid="{00000000-0005-0000-0000-000045870000}"/>
    <cellStyle name="Separador de milhares 2 8 3 2" xfId="34477" xr:uid="{00000000-0005-0000-0000-000046870000}"/>
    <cellStyle name="Separador de milhares 2 8 3 3" xfId="34478" xr:uid="{00000000-0005-0000-0000-000047870000}"/>
    <cellStyle name="Separador de milhares 2 8 4" xfId="34479" xr:uid="{00000000-0005-0000-0000-000048870000}"/>
    <cellStyle name="Separador de milhares 2 8 5" xfId="34480" xr:uid="{00000000-0005-0000-0000-000049870000}"/>
    <cellStyle name="Separador de milhares 2 8 5 2" xfId="34481" xr:uid="{00000000-0005-0000-0000-00004A870000}"/>
    <cellStyle name="Separador de milhares 2 8 5 2 2" xfId="34482" xr:uid="{00000000-0005-0000-0000-00004B870000}"/>
    <cellStyle name="Separador de milhares 2 8 5 2 2 2" xfId="34483" xr:uid="{00000000-0005-0000-0000-00004C870000}"/>
    <cellStyle name="Separador de milhares 2 8 5 2 2 3" xfId="34484" xr:uid="{00000000-0005-0000-0000-00004D870000}"/>
    <cellStyle name="Separador de milhares 2 8 5 2 3" xfId="34485" xr:uid="{00000000-0005-0000-0000-00004E870000}"/>
    <cellStyle name="Separador de milhares 2 8 5 2 4" xfId="34486" xr:uid="{00000000-0005-0000-0000-00004F870000}"/>
    <cellStyle name="Separador de milhares 2 8 5 3" xfId="34487" xr:uid="{00000000-0005-0000-0000-000050870000}"/>
    <cellStyle name="Separador de milhares 2 8 5 3 2" xfId="34488" xr:uid="{00000000-0005-0000-0000-000051870000}"/>
    <cellStyle name="Separador de milhares 2 8 5 3 2 2" xfId="34489" xr:uid="{00000000-0005-0000-0000-000052870000}"/>
    <cellStyle name="Separador de milhares 2 8 5 3 2 3" xfId="34490" xr:uid="{00000000-0005-0000-0000-000053870000}"/>
    <cellStyle name="Separador de milhares 2 8 5 3 3" xfId="34491" xr:uid="{00000000-0005-0000-0000-000054870000}"/>
    <cellStyle name="Separador de milhares 2 8 5 3 4" xfId="34492" xr:uid="{00000000-0005-0000-0000-000055870000}"/>
    <cellStyle name="Separador de milhares 2 8 5 4" xfId="34493" xr:uid="{00000000-0005-0000-0000-000056870000}"/>
    <cellStyle name="Separador de milhares 2 8 5 4 2" xfId="34494" xr:uid="{00000000-0005-0000-0000-000057870000}"/>
    <cellStyle name="Separador de milhares 2 8 5 4 2 2" xfId="34495" xr:uid="{00000000-0005-0000-0000-000058870000}"/>
    <cellStyle name="Separador de milhares 2 8 5 4 2 3" xfId="34496" xr:uid="{00000000-0005-0000-0000-000059870000}"/>
    <cellStyle name="Separador de milhares 2 8 5 4 3" xfId="34497" xr:uid="{00000000-0005-0000-0000-00005A870000}"/>
    <cellStyle name="Separador de milhares 2 8 5 4 4" xfId="34498" xr:uid="{00000000-0005-0000-0000-00005B870000}"/>
    <cellStyle name="Separador de milhares 2 8 5 5" xfId="34499" xr:uid="{00000000-0005-0000-0000-00005C870000}"/>
    <cellStyle name="Separador de milhares 2 8 5 5 2" xfId="34500" xr:uid="{00000000-0005-0000-0000-00005D870000}"/>
    <cellStyle name="Separador de milhares 2 8 5 5 3" xfId="34501" xr:uid="{00000000-0005-0000-0000-00005E870000}"/>
    <cellStyle name="Separador de milhares 2 8 5 6" xfId="34502" xr:uid="{00000000-0005-0000-0000-00005F870000}"/>
    <cellStyle name="Separador de milhares 2 8 5 7" xfId="34503" xr:uid="{00000000-0005-0000-0000-000060870000}"/>
    <cellStyle name="Separador de milhares 2 8 6" xfId="34504" xr:uid="{00000000-0005-0000-0000-000061870000}"/>
    <cellStyle name="Separador de milhares 2 9" xfId="34505" xr:uid="{00000000-0005-0000-0000-000062870000}"/>
    <cellStyle name="Separador de milhares 2 9 2" xfId="34506" xr:uid="{00000000-0005-0000-0000-000063870000}"/>
    <cellStyle name="Separador de milhares 2 9 3" xfId="34507" xr:uid="{00000000-0005-0000-0000-000064870000}"/>
    <cellStyle name="Separador de milhares 20" xfId="34508" xr:uid="{00000000-0005-0000-0000-000065870000}"/>
    <cellStyle name="Separador de milhares 20 2" xfId="34509" xr:uid="{00000000-0005-0000-0000-000066870000}"/>
    <cellStyle name="Separador de milhares 20 2 2" xfId="34510" xr:uid="{00000000-0005-0000-0000-000067870000}"/>
    <cellStyle name="Separador de milhares 20 2 2 2" xfId="34511" xr:uid="{00000000-0005-0000-0000-000068870000}"/>
    <cellStyle name="Separador de milhares 20 3" xfId="34512" xr:uid="{00000000-0005-0000-0000-000069870000}"/>
    <cellStyle name="Separador de milhares 20 4" xfId="34513" xr:uid="{00000000-0005-0000-0000-00006A870000}"/>
    <cellStyle name="Separador de milhares 20 5" xfId="34514" xr:uid="{00000000-0005-0000-0000-00006B870000}"/>
    <cellStyle name="Separador de milhares 21" xfId="34515" xr:uid="{00000000-0005-0000-0000-00006C870000}"/>
    <cellStyle name="Separador de milhares 21 10" xfId="34516" xr:uid="{00000000-0005-0000-0000-00006D870000}"/>
    <cellStyle name="Separador de milhares 21 10 2" xfId="34517" xr:uid="{00000000-0005-0000-0000-00006E870000}"/>
    <cellStyle name="Separador de milhares 21 10 2 2" xfId="34518" xr:uid="{00000000-0005-0000-0000-00006F870000}"/>
    <cellStyle name="Separador de milhares 21 10 2 2 2" xfId="34519" xr:uid="{00000000-0005-0000-0000-000070870000}"/>
    <cellStyle name="Separador de milhares 21 10 2 2 3" xfId="34520" xr:uid="{00000000-0005-0000-0000-000071870000}"/>
    <cellStyle name="Separador de milhares 21 10 2 3" xfId="34521" xr:uid="{00000000-0005-0000-0000-000072870000}"/>
    <cellStyle name="Separador de milhares 21 10 2 4" xfId="34522" xr:uid="{00000000-0005-0000-0000-000073870000}"/>
    <cellStyle name="Separador de milhares 21 10 3" xfId="34523" xr:uid="{00000000-0005-0000-0000-000074870000}"/>
    <cellStyle name="Separador de milhares 21 10 3 2" xfId="34524" xr:uid="{00000000-0005-0000-0000-000075870000}"/>
    <cellStyle name="Separador de milhares 21 10 3 2 2" xfId="34525" xr:uid="{00000000-0005-0000-0000-000076870000}"/>
    <cellStyle name="Separador de milhares 21 10 3 2 3" xfId="34526" xr:uid="{00000000-0005-0000-0000-000077870000}"/>
    <cellStyle name="Separador de milhares 21 10 3 3" xfId="34527" xr:uid="{00000000-0005-0000-0000-000078870000}"/>
    <cellStyle name="Separador de milhares 21 10 3 4" xfId="34528" xr:uid="{00000000-0005-0000-0000-000079870000}"/>
    <cellStyle name="Separador de milhares 21 10 4" xfId="34529" xr:uid="{00000000-0005-0000-0000-00007A870000}"/>
    <cellStyle name="Separador de milhares 21 10 4 2" xfId="34530" xr:uid="{00000000-0005-0000-0000-00007B870000}"/>
    <cellStyle name="Separador de milhares 21 10 4 2 2" xfId="34531" xr:uid="{00000000-0005-0000-0000-00007C870000}"/>
    <cellStyle name="Separador de milhares 21 10 4 2 3" xfId="34532" xr:uid="{00000000-0005-0000-0000-00007D870000}"/>
    <cellStyle name="Separador de milhares 21 10 4 3" xfId="34533" xr:uid="{00000000-0005-0000-0000-00007E870000}"/>
    <cellStyle name="Separador de milhares 21 10 4 4" xfId="34534" xr:uid="{00000000-0005-0000-0000-00007F870000}"/>
    <cellStyle name="Separador de milhares 21 10 5" xfId="34535" xr:uid="{00000000-0005-0000-0000-000080870000}"/>
    <cellStyle name="Separador de milhares 21 10 5 2" xfId="34536" xr:uid="{00000000-0005-0000-0000-000081870000}"/>
    <cellStyle name="Separador de milhares 21 10 5 3" xfId="34537" xr:uid="{00000000-0005-0000-0000-000082870000}"/>
    <cellStyle name="Separador de milhares 21 10 6" xfId="34538" xr:uid="{00000000-0005-0000-0000-000083870000}"/>
    <cellStyle name="Separador de milhares 21 10 7" xfId="34539" xr:uid="{00000000-0005-0000-0000-000084870000}"/>
    <cellStyle name="Separador de milhares 21 10 8" xfId="34540" xr:uid="{00000000-0005-0000-0000-000085870000}"/>
    <cellStyle name="Separador de milhares 21 10 9" xfId="34541" xr:uid="{00000000-0005-0000-0000-000086870000}"/>
    <cellStyle name="Separador de milhares 21 11" xfId="34542" xr:uid="{00000000-0005-0000-0000-000087870000}"/>
    <cellStyle name="Separador de milhares 21 11 2" xfId="34543" xr:uid="{00000000-0005-0000-0000-000088870000}"/>
    <cellStyle name="Separador de milhares 21 11 2 2" xfId="34544" xr:uid="{00000000-0005-0000-0000-000089870000}"/>
    <cellStyle name="Separador de milhares 21 11 2 3" xfId="34545" xr:uid="{00000000-0005-0000-0000-00008A870000}"/>
    <cellStyle name="Separador de milhares 21 11 3" xfId="34546" xr:uid="{00000000-0005-0000-0000-00008B870000}"/>
    <cellStyle name="Separador de milhares 21 11 4" xfId="34547" xr:uid="{00000000-0005-0000-0000-00008C870000}"/>
    <cellStyle name="Separador de milhares 21 11 5" xfId="34548" xr:uid="{00000000-0005-0000-0000-00008D870000}"/>
    <cellStyle name="Separador de milhares 21 11 6" xfId="34549" xr:uid="{00000000-0005-0000-0000-00008E870000}"/>
    <cellStyle name="Separador de milhares 21 12" xfId="34550" xr:uid="{00000000-0005-0000-0000-00008F870000}"/>
    <cellStyle name="Separador de milhares 21 12 2" xfId="34551" xr:uid="{00000000-0005-0000-0000-000090870000}"/>
    <cellStyle name="Separador de milhares 21 12 2 2" xfId="34552" xr:uid="{00000000-0005-0000-0000-000091870000}"/>
    <cellStyle name="Separador de milhares 21 12 2 3" xfId="34553" xr:uid="{00000000-0005-0000-0000-000092870000}"/>
    <cellStyle name="Separador de milhares 21 12 3" xfId="34554" xr:uid="{00000000-0005-0000-0000-000093870000}"/>
    <cellStyle name="Separador de milhares 21 12 4" xfId="34555" xr:uid="{00000000-0005-0000-0000-000094870000}"/>
    <cellStyle name="Separador de milhares 21 13" xfId="34556" xr:uid="{00000000-0005-0000-0000-000095870000}"/>
    <cellStyle name="Separador de milhares 21 13 2" xfId="34557" xr:uid="{00000000-0005-0000-0000-000096870000}"/>
    <cellStyle name="Separador de milhares 21 13 2 2" xfId="34558" xr:uid="{00000000-0005-0000-0000-000097870000}"/>
    <cellStyle name="Separador de milhares 21 13 2 3" xfId="34559" xr:uid="{00000000-0005-0000-0000-000098870000}"/>
    <cellStyle name="Separador de milhares 21 13 3" xfId="34560" xr:uid="{00000000-0005-0000-0000-000099870000}"/>
    <cellStyle name="Separador de milhares 21 13 4" xfId="34561" xr:uid="{00000000-0005-0000-0000-00009A870000}"/>
    <cellStyle name="Separador de milhares 21 14" xfId="34562" xr:uid="{00000000-0005-0000-0000-00009B870000}"/>
    <cellStyle name="Separador de milhares 21 14 2" xfId="34563" xr:uid="{00000000-0005-0000-0000-00009C870000}"/>
    <cellStyle name="Separador de milhares 21 14 3" xfId="34564" xr:uid="{00000000-0005-0000-0000-00009D870000}"/>
    <cellStyle name="Separador de milhares 21 15" xfId="34565" xr:uid="{00000000-0005-0000-0000-00009E870000}"/>
    <cellStyle name="Separador de milhares 21 16" xfId="34566" xr:uid="{00000000-0005-0000-0000-00009F870000}"/>
    <cellStyle name="Separador de milhares 21 17" xfId="34567" xr:uid="{00000000-0005-0000-0000-0000A0870000}"/>
    <cellStyle name="Separador de milhares 21 18" xfId="34568" xr:uid="{00000000-0005-0000-0000-0000A1870000}"/>
    <cellStyle name="Separador de milhares 21 19" xfId="34569" xr:uid="{00000000-0005-0000-0000-0000A2870000}"/>
    <cellStyle name="Separador de milhares 21 2" xfId="34570" xr:uid="{00000000-0005-0000-0000-0000A3870000}"/>
    <cellStyle name="Separador de milhares 21 2 10" xfId="34571" xr:uid="{00000000-0005-0000-0000-0000A4870000}"/>
    <cellStyle name="Separador de milhares 21 2 10 2" xfId="34572" xr:uid="{00000000-0005-0000-0000-0000A5870000}"/>
    <cellStyle name="Separador de milhares 21 2 10 3" xfId="34573" xr:uid="{00000000-0005-0000-0000-0000A6870000}"/>
    <cellStyle name="Separador de milhares 21 2 11" xfId="34574" xr:uid="{00000000-0005-0000-0000-0000A7870000}"/>
    <cellStyle name="Separador de milhares 21 2 12" xfId="34575" xr:uid="{00000000-0005-0000-0000-0000A8870000}"/>
    <cellStyle name="Separador de milhares 21 2 13" xfId="34576" xr:uid="{00000000-0005-0000-0000-0000A9870000}"/>
    <cellStyle name="Separador de milhares 21 2 14" xfId="34577" xr:uid="{00000000-0005-0000-0000-0000AA870000}"/>
    <cellStyle name="Separador de milhares 21 2 15" xfId="34578" xr:uid="{00000000-0005-0000-0000-0000AB870000}"/>
    <cellStyle name="Separador de milhares 21 2 2" xfId="34579" xr:uid="{00000000-0005-0000-0000-0000AC870000}"/>
    <cellStyle name="Separador de milhares 21 2 2 10" xfId="34580" xr:uid="{00000000-0005-0000-0000-0000AD870000}"/>
    <cellStyle name="Separador de milhares 21 2 2 2" xfId="34581" xr:uid="{00000000-0005-0000-0000-0000AE870000}"/>
    <cellStyle name="Separador de milhares 21 2 2 2 2" xfId="34582" xr:uid="{00000000-0005-0000-0000-0000AF870000}"/>
    <cellStyle name="Separador de milhares 21 2 2 2 2 2" xfId="34583" xr:uid="{00000000-0005-0000-0000-0000B0870000}"/>
    <cellStyle name="Separador de milhares 21 2 2 2 2 2 2" xfId="34584" xr:uid="{00000000-0005-0000-0000-0000B1870000}"/>
    <cellStyle name="Separador de milhares 21 2 2 2 2 2 2 2" xfId="34585" xr:uid="{00000000-0005-0000-0000-0000B2870000}"/>
    <cellStyle name="Separador de milhares 21 2 2 2 2 2 2 3" xfId="34586" xr:uid="{00000000-0005-0000-0000-0000B3870000}"/>
    <cellStyle name="Separador de milhares 21 2 2 2 2 2 3" xfId="34587" xr:uid="{00000000-0005-0000-0000-0000B4870000}"/>
    <cellStyle name="Separador de milhares 21 2 2 2 2 2 4" xfId="34588" xr:uid="{00000000-0005-0000-0000-0000B5870000}"/>
    <cellStyle name="Separador de milhares 21 2 2 2 2 3" xfId="34589" xr:uid="{00000000-0005-0000-0000-0000B6870000}"/>
    <cellStyle name="Separador de milhares 21 2 2 2 2 3 2" xfId="34590" xr:uid="{00000000-0005-0000-0000-0000B7870000}"/>
    <cellStyle name="Separador de milhares 21 2 2 2 2 3 2 2" xfId="34591" xr:uid="{00000000-0005-0000-0000-0000B8870000}"/>
    <cellStyle name="Separador de milhares 21 2 2 2 2 3 2 3" xfId="34592" xr:uid="{00000000-0005-0000-0000-0000B9870000}"/>
    <cellStyle name="Separador de milhares 21 2 2 2 2 3 3" xfId="34593" xr:uid="{00000000-0005-0000-0000-0000BA870000}"/>
    <cellStyle name="Separador de milhares 21 2 2 2 2 3 4" xfId="34594" xr:uid="{00000000-0005-0000-0000-0000BB870000}"/>
    <cellStyle name="Separador de milhares 21 2 2 2 2 4" xfId="34595" xr:uid="{00000000-0005-0000-0000-0000BC870000}"/>
    <cellStyle name="Separador de milhares 21 2 2 2 2 4 2" xfId="34596" xr:uid="{00000000-0005-0000-0000-0000BD870000}"/>
    <cellStyle name="Separador de milhares 21 2 2 2 2 4 2 2" xfId="34597" xr:uid="{00000000-0005-0000-0000-0000BE870000}"/>
    <cellStyle name="Separador de milhares 21 2 2 2 2 4 2 3" xfId="34598" xr:uid="{00000000-0005-0000-0000-0000BF870000}"/>
    <cellStyle name="Separador de milhares 21 2 2 2 2 4 3" xfId="34599" xr:uid="{00000000-0005-0000-0000-0000C0870000}"/>
    <cellStyle name="Separador de milhares 21 2 2 2 2 4 4" xfId="34600" xr:uid="{00000000-0005-0000-0000-0000C1870000}"/>
    <cellStyle name="Separador de milhares 21 2 2 2 2 5" xfId="34601" xr:uid="{00000000-0005-0000-0000-0000C2870000}"/>
    <cellStyle name="Separador de milhares 21 2 2 2 2 5 2" xfId="34602" xr:uid="{00000000-0005-0000-0000-0000C3870000}"/>
    <cellStyle name="Separador de milhares 21 2 2 2 2 5 3" xfId="34603" xr:uid="{00000000-0005-0000-0000-0000C4870000}"/>
    <cellStyle name="Separador de milhares 21 2 2 2 2 6" xfId="34604" xr:uid="{00000000-0005-0000-0000-0000C5870000}"/>
    <cellStyle name="Separador de milhares 21 2 2 2 2 7" xfId="34605" xr:uid="{00000000-0005-0000-0000-0000C6870000}"/>
    <cellStyle name="Separador de milhares 21 2 2 2 3" xfId="34606" xr:uid="{00000000-0005-0000-0000-0000C7870000}"/>
    <cellStyle name="Separador de milhares 21 2 2 2 3 2" xfId="34607" xr:uid="{00000000-0005-0000-0000-0000C8870000}"/>
    <cellStyle name="Separador de milhares 21 2 2 2 3 2 2" xfId="34608" xr:uid="{00000000-0005-0000-0000-0000C9870000}"/>
    <cellStyle name="Separador de milhares 21 2 2 2 3 2 3" xfId="34609" xr:uid="{00000000-0005-0000-0000-0000CA870000}"/>
    <cellStyle name="Separador de milhares 21 2 2 2 3 3" xfId="34610" xr:uid="{00000000-0005-0000-0000-0000CB870000}"/>
    <cellStyle name="Separador de milhares 21 2 2 2 3 4" xfId="34611" xr:uid="{00000000-0005-0000-0000-0000CC870000}"/>
    <cellStyle name="Separador de milhares 21 2 2 2 4" xfId="34612" xr:uid="{00000000-0005-0000-0000-0000CD870000}"/>
    <cellStyle name="Separador de milhares 21 2 2 2 4 2" xfId="34613" xr:uid="{00000000-0005-0000-0000-0000CE870000}"/>
    <cellStyle name="Separador de milhares 21 2 2 2 4 2 2" xfId="34614" xr:uid="{00000000-0005-0000-0000-0000CF870000}"/>
    <cellStyle name="Separador de milhares 21 2 2 2 4 2 3" xfId="34615" xr:uid="{00000000-0005-0000-0000-0000D0870000}"/>
    <cellStyle name="Separador de milhares 21 2 2 2 4 3" xfId="34616" xr:uid="{00000000-0005-0000-0000-0000D1870000}"/>
    <cellStyle name="Separador de milhares 21 2 2 2 4 4" xfId="34617" xr:uid="{00000000-0005-0000-0000-0000D2870000}"/>
    <cellStyle name="Separador de milhares 21 2 2 2 5" xfId="34618" xr:uid="{00000000-0005-0000-0000-0000D3870000}"/>
    <cellStyle name="Separador de milhares 21 2 2 2 5 2" xfId="34619" xr:uid="{00000000-0005-0000-0000-0000D4870000}"/>
    <cellStyle name="Separador de milhares 21 2 2 2 5 2 2" xfId="34620" xr:uid="{00000000-0005-0000-0000-0000D5870000}"/>
    <cellStyle name="Separador de milhares 21 2 2 2 5 2 3" xfId="34621" xr:uid="{00000000-0005-0000-0000-0000D6870000}"/>
    <cellStyle name="Separador de milhares 21 2 2 2 5 3" xfId="34622" xr:uid="{00000000-0005-0000-0000-0000D7870000}"/>
    <cellStyle name="Separador de milhares 21 2 2 2 5 4" xfId="34623" xr:uid="{00000000-0005-0000-0000-0000D8870000}"/>
    <cellStyle name="Separador de milhares 21 2 2 2 6" xfId="34624" xr:uid="{00000000-0005-0000-0000-0000D9870000}"/>
    <cellStyle name="Separador de milhares 21 2 2 2 6 2" xfId="34625" xr:uid="{00000000-0005-0000-0000-0000DA870000}"/>
    <cellStyle name="Separador de milhares 21 2 2 2 6 3" xfId="34626" xr:uid="{00000000-0005-0000-0000-0000DB870000}"/>
    <cellStyle name="Separador de milhares 21 2 2 2 7" xfId="34627" xr:uid="{00000000-0005-0000-0000-0000DC870000}"/>
    <cellStyle name="Separador de milhares 21 2 2 2 8" xfId="34628" xr:uid="{00000000-0005-0000-0000-0000DD870000}"/>
    <cellStyle name="Separador de milhares 21 2 2 2 9" xfId="34629" xr:uid="{00000000-0005-0000-0000-0000DE870000}"/>
    <cellStyle name="Separador de milhares 21 2 2 3" xfId="34630" xr:uid="{00000000-0005-0000-0000-0000DF870000}"/>
    <cellStyle name="Separador de milhares 21 2 2 3 2" xfId="34631" xr:uid="{00000000-0005-0000-0000-0000E0870000}"/>
    <cellStyle name="Separador de milhares 21 2 2 3 2 2" xfId="34632" xr:uid="{00000000-0005-0000-0000-0000E1870000}"/>
    <cellStyle name="Separador de milhares 21 2 2 3 2 2 2" xfId="34633" xr:uid="{00000000-0005-0000-0000-0000E2870000}"/>
    <cellStyle name="Separador de milhares 21 2 2 3 2 2 3" xfId="34634" xr:uid="{00000000-0005-0000-0000-0000E3870000}"/>
    <cellStyle name="Separador de milhares 21 2 2 3 2 3" xfId="34635" xr:uid="{00000000-0005-0000-0000-0000E4870000}"/>
    <cellStyle name="Separador de milhares 21 2 2 3 2 4" xfId="34636" xr:uid="{00000000-0005-0000-0000-0000E5870000}"/>
    <cellStyle name="Separador de milhares 21 2 2 3 3" xfId="34637" xr:uid="{00000000-0005-0000-0000-0000E6870000}"/>
    <cellStyle name="Separador de milhares 21 2 2 3 3 2" xfId="34638" xr:uid="{00000000-0005-0000-0000-0000E7870000}"/>
    <cellStyle name="Separador de milhares 21 2 2 3 3 2 2" xfId="34639" xr:uid="{00000000-0005-0000-0000-0000E8870000}"/>
    <cellStyle name="Separador de milhares 21 2 2 3 3 2 3" xfId="34640" xr:uid="{00000000-0005-0000-0000-0000E9870000}"/>
    <cellStyle name="Separador de milhares 21 2 2 3 3 3" xfId="34641" xr:uid="{00000000-0005-0000-0000-0000EA870000}"/>
    <cellStyle name="Separador de milhares 21 2 2 3 3 4" xfId="34642" xr:uid="{00000000-0005-0000-0000-0000EB870000}"/>
    <cellStyle name="Separador de milhares 21 2 2 3 4" xfId="34643" xr:uid="{00000000-0005-0000-0000-0000EC870000}"/>
    <cellStyle name="Separador de milhares 21 2 2 3 4 2" xfId="34644" xr:uid="{00000000-0005-0000-0000-0000ED870000}"/>
    <cellStyle name="Separador de milhares 21 2 2 3 4 2 2" xfId="34645" xr:uid="{00000000-0005-0000-0000-0000EE870000}"/>
    <cellStyle name="Separador de milhares 21 2 2 3 4 2 3" xfId="34646" xr:uid="{00000000-0005-0000-0000-0000EF870000}"/>
    <cellStyle name="Separador de milhares 21 2 2 3 4 3" xfId="34647" xr:uid="{00000000-0005-0000-0000-0000F0870000}"/>
    <cellStyle name="Separador de milhares 21 2 2 3 4 4" xfId="34648" xr:uid="{00000000-0005-0000-0000-0000F1870000}"/>
    <cellStyle name="Separador de milhares 21 2 2 3 5" xfId="34649" xr:uid="{00000000-0005-0000-0000-0000F2870000}"/>
    <cellStyle name="Separador de milhares 21 2 2 3 5 2" xfId="34650" xr:uid="{00000000-0005-0000-0000-0000F3870000}"/>
    <cellStyle name="Separador de milhares 21 2 2 3 5 3" xfId="34651" xr:uid="{00000000-0005-0000-0000-0000F4870000}"/>
    <cellStyle name="Separador de milhares 21 2 2 3 6" xfId="34652" xr:uid="{00000000-0005-0000-0000-0000F5870000}"/>
    <cellStyle name="Separador de milhares 21 2 2 3 7" xfId="34653" xr:uid="{00000000-0005-0000-0000-0000F6870000}"/>
    <cellStyle name="Separador de milhares 21 2 2 4" xfId="34654" xr:uid="{00000000-0005-0000-0000-0000F7870000}"/>
    <cellStyle name="Separador de milhares 21 2 2 4 2" xfId="34655" xr:uid="{00000000-0005-0000-0000-0000F8870000}"/>
    <cellStyle name="Separador de milhares 21 2 2 4 2 2" xfId="34656" xr:uid="{00000000-0005-0000-0000-0000F9870000}"/>
    <cellStyle name="Separador de milhares 21 2 2 4 2 3" xfId="34657" xr:uid="{00000000-0005-0000-0000-0000FA870000}"/>
    <cellStyle name="Separador de milhares 21 2 2 4 3" xfId="34658" xr:uid="{00000000-0005-0000-0000-0000FB870000}"/>
    <cellStyle name="Separador de milhares 21 2 2 4 4" xfId="34659" xr:uid="{00000000-0005-0000-0000-0000FC870000}"/>
    <cellStyle name="Separador de milhares 21 2 2 5" xfId="34660" xr:uid="{00000000-0005-0000-0000-0000FD870000}"/>
    <cellStyle name="Separador de milhares 21 2 2 5 2" xfId="34661" xr:uid="{00000000-0005-0000-0000-0000FE870000}"/>
    <cellStyle name="Separador de milhares 21 2 2 5 2 2" xfId="34662" xr:uid="{00000000-0005-0000-0000-0000FF870000}"/>
    <cellStyle name="Separador de milhares 21 2 2 5 2 3" xfId="34663" xr:uid="{00000000-0005-0000-0000-000000880000}"/>
    <cellStyle name="Separador de milhares 21 2 2 5 3" xfId="34664" xr:uid="{00000000-0005-0000-0000-000001880000}"/>
    <cellStyle name="Separador de milhares 21 2 2 5 4" xfId="34665" xr:uid="{00000000-0005-0000-0000-000002880000}"/>
    <cellStyle name="Separador de milhares 21 2 2 6" xfId="34666" xr:uid="{00000000-0005-0000-0000-000003880000}"/>
    <cellStyle name="Separador de milhares 21 2 2 6 2" xfId="34667" xr:uid="{00000000-0005-0000-0000-000004880000}"/>
    <cellStyle name="Separador de milhares 21 2 2 6 2 2" xfId="34668" xr:uid="{00000000-0005-0000-0000-000005880000}"/>
    <cellStyle name="Separador de milhares 21 2 2 6 2 3" xfId="34669" xr:uid="{00000000-0005-0000-0000-000006880000}"/>
    <cellStyle name="Separador de milhares 21 2 2 6 3" xfId="34670" xr:uid="{00000000-0005-0000-0000-000007880000}"/>
    <cellStyle name="Separador de milhares 21 2 2 6 4" xfId="34671" xr:uid="{00000000-0005-0000-0000-000008880000}"/>
    <cellStyle name="Separador de milhares 21 2 2 7" xfId="34672" xr:uid="{00000000-0005-0000-0000-000009880000}"/>
    <cellStyle name="Separador de milhares 21 2 2 7 2" xfId="34673" xr:uid="{00000000-0005-0000-0000-00000A880000}"/>
    <cellStyle name="Separador de milhares 21 2 2 7 3" xfId="34674" xr:uid="{00000000-0005-0000-0000-00000B880000}"/>
    <cellStyle name="Separador de milhares 21 2 2 8" xfId="34675" xr:uid="{00000000-0005-0000-0000-00000C880000}"/>
    <cellStyle name="Separador de milhares 21 2 2 9" xfId="34676" xr:uid="{00000000-0005-0000-0000-00000D880000}"/>
    <cellStyle name="Separador de milhares 21 2 3" xfId="34677" xr:uid="{00000000-0005-0000-0000-00000E880000}"/>
    <cellStyle name="Separador de milhares 21 2 3 10" xfId="34678" xr:uid="{00000000-0005-0000-0000-00000F880000}"/>
    <cellStyle name="Separador de milhares 21 2 3 11" xfId="34679" xr:uid="{00000000-0005-0000-0000-000010880000}"/>
    <cellStyle name="Separador de milhares 21 2 3 2" xfId="34680" xr:uid="{00000000-0005-0000-0000-000011880000}"/>
    <cellStyle name="Separador de milhares 21 2 3 2 2" xfId="34681" xr:uid="{00000000-0005-0000-0000-000012880000}"/>
    <cellStyle name="Separador de milhares 21 2 3 2 2 2" xfId="34682" xr:uid="{00000000-0005-0000-0000-000013880000}"/>
    <cellStyle name="Separador de milhares 21 2 3 2 2 2 2" xfId="34683" xr:uid="{00000000-0005-0000-0000-000014880000}"/>
    <cellStyle name="Separador de milhares 21 2 3 2 2 2 2 2" xfId="34684" xr:uid="{00000000-0005-0000-0000-000015880000}"/>
    <cellStyle name="Separador de milhares 21 2 3 2 2 2 2 3" xfId="34685" xr:uid="{00000000-0005-0000-0000-000016880000}"/>
    <cellStyle name="Separador de milhares 21 2 3 2 2 2 3" xfId="34686" xr:uid="{00000000-0005-0000-0000-000017880000}"/>
    <cellStyle name="Separador de milhares 21 2 3 2 2 2 4" xfId="34687" xr:uid="{00000000-0005-0000-0000-000018880000}"/>
    <cellStyle name="Separador de milhares 21 2 3 2 2 3" xfId="34688" xr:uid="{00000000-0005-0000-0000-000019880000}"/>
    <cellStyle name="Separador de milhares 21 2 3 2 2 3 2" xfId="34689" xr:uid="{00000000-0005-0000-0000-00001A880000}"/>
    <cellStyle name="Separador de milhares 21 2 3 2 2 3 2 2" xfId="34690" xr:uid="{00000000-0005-0000-0000-00001B880000}"/>
    <cellStyle name="Separador de milhares 21 2 3 2 2 3 2 3" xfId="34691" xr:uid="{00000000-0005-0000-0000-00001C880000}"/>
    <cellStyle name="Separador de milhares 21 2 3 2 2 3 3" xfId="34692" xr:uid="{00000000-0005-0000-0000-00001D880000}"/>
    <cellStyle name="Separador de milhares 21 2 3 2 2 3 4" xfId="34693" xr:uid="{00000000-0005-0000-0000-00001E880000}"/>
    <cellStyle name="Separador de milhares 21 2 3 2 2 4" xfId="34694" xr:uid="{00000000-0005-0000-0000-00001F880000}"/>
    <cellStyle name="Separador de milhares 21 2 3 2 2 4 2" xfId="34695" xr:uid="{00000000-0005-0000-0000-000020880000}"/>
    <cellStyle name="Separador de milhares 21 2 3 2 2 4 2 2" xfId="34696" xr:uid="{00000000-0005-0000-0000-000021880000}"/>
    <cellStyle name="Separador de milhares 21 2 3 2 2 4 2 3" xfId="34697" xr:uid="{00000000-0005-0000-0000-000022880000}"/>
    <cellStyle name="Separador de milhares 21 2 3 2 2 4 3" xfId="34698" xr:uid="{00000000-0005-0000-0000-000023880000}"/>
    <cellStyle name="Separador de milhares 21 2 3 2 2 4 4" xfId="34699" xr:uid="{00000000-0005-0000-0000-000024880000}"/>
    <cellStyle name="Separador de milhares 21 2 3 2 2 5" xfId="34700" xr:uid="{00000000-0005-0000-0000-000025880000}"/>
    <cellStyle name="Separador de milhares 21 2 3 2 2 5 2" xfId="34701" xr:uid="{00000000-0005-0000-0000-000026880000}"/>
    <cellStyle name="Separador de milhares 21 2 3 2 2 5 3" xfId="34702" xr:uid="{00000000-0005-0000-0000-000027880000}"/>
    <cellStyle name="Separador de milhares 21 2 3 2 2 6" xfId="34703" xr:uid="{00000000-0005-0000-0000-000028880000}"/>
    <cellStyle name="Separador de milhares 21 2 3 2 2 7" xfId="34704" xr:uid="{00000000-0005-0000-0000-000029880000}"/>
    <cellStyle name="Separador de milhares 21 2 3 2 3" xfId="34705" xr:uid="{00000000-0005-0000-0000-00002A880000}"/>
    <cellStyle name="Separador de milhares 21 2 3 2 3 2" xfId="34706" xr:uid="{00000000-0005-0000-0000-00002B880000}"/>
    <cellStyle name="Separador de milhares 21 2 3 2 3 2 2" xfId="34707" xr:uid="{00000000-0005-0000-0000-00002C880000}"/>
    <cellStyle name="Separador de milhares 21 2 3 2 3 2 3" xfId="34708" xr:uid="{00000000-0005-0000-0000-00002D880000}"/>
    <cellStyle name="Separador de milhares 21 2 3 2 3 3" xfId="34709" xr:uid="{00000000-0005-0000-0000-00002E880000}"/>
    <cellStyle name="Separador de milhares 21 2 3 2 3 4" xfId="34710" xr:uid="{00000000-0005-0000-0000-00002F880000}"/>
    <cellStyle name="Separador de milhares 21 2 3 2 4" xfId="34711" xr:uid="{00000000-0005-0000-0000-000030880000}"/>
    <cellStyle name="Separador de milhares 21 2 3 2 4 2" xfId="34712" xr:uid="{00000000-0005-0000-0000-000031880000}"/>
    <cellStyle name="Separador de milhares 21 2 3 2 4 2 2" xfId="34713" xr:uid="{00000000-0005-0000-0000-000032880000}"/>
    <cellStyle name="Separador de milhares 21 2 3 2 4 2 3" xfId="34714" xr:uid="{00000000-0005-0000-0000-000033880000}"/>
    <cellStyle name="Separador de milhares 21 2 3 2 4 3" xfId="34715" xr:uid="{00000000-0005-0000-0000-000034880000}"/>
    <cellStyle name="Separador de milhares 21 2 3 2 4 4" xfId="34716" xr:uid="{00000000-0005-0000-0000-000035880000}"/>
    <cellStyle name="Separador de milhares 21 2 3 2 5" xfId="34717" xr:uid="{00000000-0005-0000-0000-000036880000}"/>
    <cellStyle name="Separador de milhares 21 2 3 2 5 2" xfId="34718" xr:uid="{00000000-0005-0000-0000-000037880000}"/>
    <cellStyle name="Separador de milhares 21 2 3 2 5 2 2" xfId="34719" xr:uid="{00000000-0005-0000-0000-000038880000}"/>
    <cellStyle name="Separador de milhares 21 2 3 2 5 2 3" xfId="34720" xr:uid="{00000000-0005-0000-0000-000039880000}"/>
    <cellStyle name="Separador de milhares 21 2 3 2 5 3" xfId="34721" xr:uid="{00000000-0005-0000-0000-00003A880000}"/>
    <cellStyle name="Separador de milhares 21 2 3 2 5 4" xfId="34722" xr:uid="{00000000-0005-0000-0000-00003B880000}"/>
    <cellStyle name="Separador de milhares 21 2 3 2 6" xfId="34723" xr:uid="{00000000-0005-0000-0000-00003C880000}"/>
    <cellStyle name="Separador de milhares 21 2 3 2 6 2" xfId="34724" xr:uid="{00000000-0005-0000-0000-00003D880000}"/>
    <cellStyle name="Separador de milhares 21 2 3 2 6 3" xfId="34725" xr:uid="{00000000-0005-0000-0000-00003E880000}"/>
    <cellStyle name="Separador de milhares 21 2 3 2 7" xfId="34726" xr:uid="{00000000-0005-0000-0000-00003F880000}"/>
    <cellStyle name="Separador de milhares 21 2 3 2 8" xfId="34727" xr:uid="{00000000-0005-0000-0000-000040880000}"/>
    <cellStyle name="Separador de milhares 21 2 3 2 9" xfId="34728" xr:uid="{00000000-0005-0000-0000-000041880000}"/>
    <cellStyle name="Separador de milhares 21 2 3 3" xfId="34729" xr:uid="{00000000-0005-0000-0000-000042880000}"/>
    <cellStyle name="Separador de milhares 21 2 3 3 2" xfId="34730" xr:uid="{00000000-0005-0000-0000-000043880000}"/>
    <cellStyle name="Separador de milhares 21 2 3 3 2 2" xfId="34731" xr:uid="{00000000-0005-0000-0000-000044880000}"/>
    <cellStyle name="Separador de milhares 21 2 3 3 2 2 2" xfId="34732" xr:uid="{00000000-0005-0000-0000-000045880000}"/>
    <cellStyle name="Separador de milhares 21 2 3 3 2 2 3" xfId="34733" xr:uid="{00000000-0005-0000-0000-000046880000}"/>
    <cellStyle name="Separador de milhares 21 2 3 3 2 3" xfId="34734" xr:uid="{00000000-0005-0000-0000-000047880000}"/>
    <cellStyle name="Separador de milhares 21 2 3 3 2 4" xfId="34735" xr:uid="{00000000-0005-0000-0000-000048880000}"/>
    <cellStyle name="Separador de milhares 21 2 3 3 3" xfId="34736" xr:uid="{00000000-0005-0000-0000-000049880000}"/>
    <cellStyle name="Separador de milhares 21 2 3 3 3 2" xfId="34737" xr:uid="{00000000-0005-0000-0000-00004A880000}"/>
    <cellStyle name="Separador de milhares 21 2 3 3 3 2 2" xfId="34738" xr:uid="{00000000-0005-0000-0000-00004B880000}"/>
    <cellStyle name="Separador de milhares 21 2 3 3 3 2 3" xfId="34739" xr:uid="{00000000-0005-0000-0000-00004C880000}"/>
    <cellStyle name="Separador de milhares 21 2 3 3 3 3" xfId="34740" xr:uid="{00000000-0005-0000-0000-00004D880000}"/>
    <cellStyle name="Separador de milhares 21 2 3 3 3 4" xfId="34741" xr:uid="{00000000-0005-0000-0000-00004E880000}"/>
    <cellStyle name="Separador de milhares 21 2 3 3 4" xfId="34742" xr:uid="{00000000-0005-0000-0000-00004F880000}"/>
    <cellStyle name="Separador de milhares 21 2 3 3 4 2" xfId="34743" xr:uid="{00000000-0005-0000-0000-000050880000}"/>
    <cellStyle name="Separador de milhares 21 2 3 3 4 2 2" xfId="34744" xr:uid="{00000000-0005-0000-0000-000051880000}"/>
    <cellStyle name="Separador de milhares 21 2 3 3 4 2 3" xfId="34745" xr:uid="{00000000-0005-0000-0000-000052880000}"/>
    <cellStyle name="Separador de milhares 21 2 3 3 4 3" xfId="34746" xr:uid="{00000000-0005-0000-0000-000053880000}"/>
    <cellStyle name="Separador de milhares 21 2 3 3 4 4" xfId="34747" xr:uid="{00000000-0005-0000-0000-000054880000}"/>
    <cellStyle name="Separador de milhares 21 2 3 3 5" xfId="34748" xr:uid="{00000000-0005-0000-0000-000055880000}"/>
    <cellStyle name="Separador de milhares 21 2 3 3 5 2" xfId="34749" xr:uid="{00000000-0005-0000-0000-000056880000}"/>
    <cellStyle name="Separador de milhares 21 2 3 3 5 3" xfId="34750" xr:uid="{00000000-0005-0000-0000-000057880000}"/>
    <cellStyle name="Separador de milhares 21 2 3 3 6" xfId="34751" xr:uid="{00000000-0005-0000-0000-000058880000}"/>
    <cellStyle name="Separador de milhares 21 2 3 3 7" xfId="34752" xr:uid="{00000000-0005-0000-0000-000059880000}"/>
    <cellStyle name="Separador de milhares 21 2 3 4" xfId="34753" xr:uid="{00000000-0005-0000-0000-00005A880000}"/>
    <cellStyle name="Separador de milhares 21 2 3 5" xfId="34754" xr:uid="{00000000-0005-0000-0000-00005B880000}"/>
    <cellStyle name="Separador de milhares 21 2 3 5 2" xfId="34755" xr:uid="{00000000-0005-0000-0000-00005C880000}"/>
    <cellStyle name="Separador de milhares 21 2 3 5 2 2" xfId="34756" xr:uid="{00000000-0005-0000-0000-00005D880000}"/>
    <cellStyle name="Separador de milhares 21 2 3 5 2 3" xfId="34757" xr:uid="{00000000-0005-0000-0000-00005E880000}"/>
    <cellStyle name="Separador de milhares 21 2 3 5 3" xfId="34758" xr:uid="{00000000-0005-0000-0000-00005F880000}"/>
    <cellStyle name="Separador de milhares 21 2 3 5 4" xfId="34759" xr:uid="{00000000-0005-0000-0000-000060880000}"/>
    <cellStyle name="Separador de milhares 21 2 3 6" xfId="34760" xr:uid="{00000000-0005-0000-0000-000061880000}"/>
    <cellStyle name="Separador de milhares 21 2 3 6 2" xfId="34761" xr:uid="{00000000-0005-0000-0000-000062880000}"/>
    <cellStyle name="Separador de milhares 21 2 3 6 2 2" xfId="34762" xr:uid="{00000000-0005-0000-0000-000063880000}"/>
    <cellStyle name="Separador de milhares 21 2 3 6 2 3" xfId="34763" xr:uid="{00000000-0005-0000-0000-000064880000}"/>
    <cellStyle name="Separador de milhares 21 2 3 6 3" xfId="34764" xr:uid="{00000000-0005-0000-0000-000065880000}"/>
    <cellStyle name="Separador de milhares 21 2 3 6 4" xfId="34765" xr:uid="{00000000-0005-0000-0000-000066880000}"/>
    <cellStyle name="Separador de milhares 21 2 3 7" xfId="34766" xr:uid="{00000000-0005-0000-0000-000067880000}"/>
    <cellStyle name="Separador de milhares 21 2 3 7 2" xfId="34767" xr:uid="{00000000-0005-0000-0000-000068880000}"/>
    <cellStyle name="Separador de milhares 21 2 3 7 2 2" xfId="34768" xr:uid="{00000000-0005-0000-0000-000069880000}"/>
    <cellStyle name="Separador de milhares 21 2 3 7 2 3" xfId="34769" xr:uid="{00000000-0005-0000-0000-00006A880000}"/>
    <cellStyle name="Separador de milhares 21 2 3 7 3" xfId="34770" xr:uid="{00000000-0005-0000-0000-00006B880000}"/>
    <cellStyle name="Separador de milhares 21 2 3 7 4" xfId="34771" xr:uid="{00000000-0005-0000-0000-00006C880000}"/>
    <cellStyle name="Separador de milhares 21 2 3 8" xfId="34772" xr:uid="{00000000-0005-0000-0000-00006D880000}"/>
    <cellStyle name="Separador de milhares 21 2 3 8 2" xfId="34773" xr:uid="{00000000-0005-0000-0000-00006E880000}"/>
    <cellStyle name="Separador de milhares 21 2 3 8 3" xfId="34774" xr:uid="{00000000-0005-0000-0000-00006F880000}"/>
    <cellStyle name="Separador de milhares 21 2 3 9" xfId="34775" xr:uid="{00000000-0005-0000-0000-000070880000}"/>
    <cellStyle name="Separador de milhares 21 2 4" xfId="34776" xr:uid="{00000000-0005-0000-0000-000071880000}"/>
    <cellStyle name="Separador de milhares 21 2 4 2" xfId="34777" xr:uid="{00000000-0005-0000-0000-000072880000}"/>
    <cellStyle name="Separador de milhares 21 2 4 2 2" xfId="34778" xr:uid="{00000000-0005-0000-0000-000073880000}"/>
    <cellStyle name="Separador de milhares 21 2 4 2 2 2" xfId="34779" xr:uid="{00000000-0005-0000-0000-000074880000}"/>
    <cellStyle name="Separador de milhares 21 2 4 2 2 2 2" xfId="34780" xr:uid="{00000000-0005-0000-0000-000075880000}"/>
    <cellStyle name="Separador de milhares 21 2 4 2 2 2 3" xfId="34781" xr:uid="{00000000-0005-0000-0000-000076880000}"/>
    <cellStyle name="Separador de milhares 21 2 4 2 2 3" xfId="34782" xr:uid="{00000000-0005-0000-0000-000077880000}"/>
    <cellStyle name="Separador de milhares 21 2 4 2 2 4" xfId="34783" xr:uid="{00000000-0005-0000-0000-000078880000}"/>
    <cellStyle name="Separador de milhares 21 2 4 2 3" xfId="34784" xr:uid="{00000000-0005-0000-0000-000079880000}"/>
    <cellStyle name="Separador de milhares 21 2 4 2 3 2" xfId="34785" xr:uid="{00000000-0005-0000-0000-00007A880000}"/>
    <cellStyle name="Separador de milhares 21 2 4 2 3 2 2" xfId="34786" xr:uid="{00000000-0005-0000-0000-00007B880000}"/>
    <cellStyle name="Separador de milhares 21 2 4 2 3 2 3" xfId="34787" xr:uid="{00000000-0005-0000-0000-00007C880000}"/>
    <cellStyle name="Separador de milhares 21 2 4 2 3 3" xfId="34788" xr:uid="{00000000-0005-0000-0000-00007D880000}"/>
    <cellStyle name="Separador de milhares 21 2 4 2 3 4" xfId="34789" xr:uid="{00000000-0005-0000-0000-00007E880000}"/>
    <cellStyle name="Separador de milhares 21 2 4 2 4" xfId="34790" xr:uid="{00000000-0005-0000-0000-00007F880000}"/>
    <cellStyle name="Separador de milhares 21 2 4 2 4 2" xfId="34791" xr:uid="{00000000-0005-0000-0000-000080880000}"/>
    <cellStyle name="Separador de milhares 21 2 4 2 4 2 2" xfId="34792" xr:uid="{00000000-0005-0000-0000-000081880000}"/>
    <cellStyle name="Separador de milhares 21 2 4 2 4 2 3" xfId="34793" xr:uid="{00000000-0005-0000-0000-000082880000}"/>
    <cellStyle name="Separador de milhares 21 2 4 2 4 3" xfId="34794" xr:uid="{00000000-0005-0000-0000-000083880000}"/>
    <cellStyle name="Separador de milhares 21 2 4 2 4 4" xfId="34795" xr:uid="{00000000-0005-0000-0000-000084880000}"/>
    <cellStyle name="Separador de milhares 21 2 4 2 5" xfId="34796" xr:uid="{00000000-0005-0000-0000-000085880000}"/>
    <cellStyle name="Separador de milhares 21 2 4 2 5 2" xfId="34797" xr:uid="{00000000-0005-0000-0000-000086880000}"/>
    <cellStyle name="Separador de milhares 21 2 4 2 5 3" xfId="34798" xr:uid="{00000000-0005-0000-0000-000087880000}"/>
    <cellStyle name="Separador de milhares 21 2 4 2 6" xfId="34799" xr:uid="{00000000-0005-0000-0000-000088880000}"/>
    <cellStyle name="Separador de milhares 21 2 4 2 7" xfId="34800" xr:uid="{00000000-0005-0000-0000-000089880000}"/>
    <cellStyle name="Separador de milhares 21 2 4 3" xfId="34801" xr:uid="{00000000-0005-0000-0000-00008A880000}"/>
    <cellStyle name="Separador de milhares 21 2 4 3 2" xfId="34802" xr:uid="{00000000-0005-0000-0000-00008B880000}"/>
    <cellStyle name="Separador de milhares 21 2 4 3 2 2" xfId="34803" xr:uid="{00000000-0005-0000-0000-00008C880000}"/>
    <cellStyle name="Separador de milhares 21 2 4 3 2 3" xfId="34804" xr:uid="{00000000-0005-0000-0000-00008D880000}"/>
    <cellStyle name="Separador de milhares 21 2 4 3 3" xfId="34805" xr:uid="{00000000-0005-0000-0000-00008E880000}"/>
    <cellStyle name="Separador de milhares 21 2 4 3 4" xfId="34806" xr:uid="{00000000-0005-0000-0000-00008F880000}"/>
    <cellStyle name="Separador de milhares 21 2 4 4" xfId="34807" xr:uid="{00000000-0005-0000-0000-000090880000}"/>
    <cellStyle name="Separador de milhares 21 2 4 4 2" xfId="34808" xr:uid="{00000000-0005-0000-0000-000091880000}"/>
    <cellStyle name="Separador de milhares 21 2 4 4 2 2" xfId="34809" xr:uid="{00000000-0005-0000-0000-000092880000}"/>
    <cellStyle name="Separador de milhares 21 2 4 4 2 3" xfId="34810" xr:uid="{00000000-0005-0000-0000-000093880000}"/>
    <cellStyle name="Separador de milhares 21 2 4 4 3" xfId="34811" xr:uid="{00000000-0005-0000-0000-000094880000}"/>
    <cellStyle name="Separador de milhares 21 2 4 4 4" xfId="34812" xr:uid="{00000000-0005-0000-0000-000095880000}"/>
    <cellStyle name="Separador de milhares 21 2 4 5" xfId="34813" xr:uid="{00000000-0005-0000-0000-000096880000}"/>
    <cellStyle name="Separador de milhares 21 2 4 5 2" xfId="34814" xr:uid="{00000000-0005-0000-0000-000097880000}"/>
    <cellStyle name="Separador de milhares 21 2 4 5 2 2" xfId="34815" xr:uid="{00000000-0005-0000-0000-000098880000}"/>
    <cellStyle name="Separador de milhares 21 2 4 5 2 3" xfId="34816" xr:uid="{00000000-0005-0000-0000-000099880000}"/>
    <cellStyle name="Separador de milhares 21 2 4 5 3" xfId="34817" xr:uid="{00000000-0005-0000-0000-00009A880000}"/>
    <cellStyle name="Separador de milhares 21 2 4 5 4" xfId="34818" xr:uid="{00000000-0005-0000-0000-00009B880000}"/>
    <cellStyle name="Separador de milhares 21 2 4 6" xfId="34819" xr:uid="{00000000-0005-0000-0000-00009C880000}"/>
    <cellStyle name="Separador de milhares 21 2 4 6 2" xfId="34820" xr:uid="{00000000-0005-0000-0000-00009D880000}"/>
    <cellStyle name="Separador de milhares 21 2 4 6 3" xfId="34821" xr:uid="{00000000-0005-0000-0000-00009E880000}"/>
    <cellStyle name="Separador de milhares 21 2 4 7" xfId="34822" xr:uid="{00000000-0005-0000-0000-00009F880000}"/>
    <cellStyle name="Separador de milhares 21 2 4 8" xfId="34823" xr:uid="{00000000-0005-0000-0000-0000A0880000}"/>
    <cellStyle name="Separador de milhares 21 2 4 9" xfId="34824" xr:uid="{00000000-0005-0000-0000-0000A1880000}"/>
    <cellStyle name="Separador de milhares 21 2 5" xfId="34825" xr:uid="{00000000-0005-0000-0000-0000A2880000}"/>
    <cellStyle name="Separador de milhares 21 2 5 2" xfId="34826" xr:uid="{00000000-0005-0000-0000-0000A3880000}"/>
    <cellStyle name="Separador de milhares 21 2 5 2 2" xfId="34827" xr:uid="{00000000-0005-0000-0000-0000A4880000}"/>
    <cellStyle name="Separador de milhares 21 2 5 2 2 2" xfId="34828" xr:uid="{00000000-0005-0000-0000-0000A5880000}"/>
    <cellStyle name="Separador de milhares 21 2 5 2 2 2 2" xfId="34829" xr:uid="{00000000-0005-0000-0000-0000A6880000}"/>
    <cellStyle name="Separador de milhares 21 2 5 2 2 2 3" xfId="34830" xr:uid="{00000000-0005-0000-0000-0000A7880000}"/>
    <cellStyle name="Separador de milhares 21 2 5 2 2 3" xfId="34831" xr:uid="{00000000-0005-0000-0000-0000A8880000}"/>
    <cellStyle name="Separador de milhares 21 2 5 2 2 4" xfId="34832" xr:uid="{00000000-0005-0000-0000-0000A9880000}"/>
    <cellStyle name="Separador de milhares 21 2 5 2 3" xfId="34833" xr:uid="{00000000-0005-0000-0000-0000AA880000}"/>
    <cellStyle name="Separador de milhares 21 2 5 2 3 2" xfId="34834" xr:uid="{00000000-0005-0000-0000-0000AB880000}"/>
    <cellStyle name="Separador de milhares 21 2 5 2 3 2 2" xfId="34835" xr:uid="{00000000-0005-0000-0000-0000AC880000}"/>
    <cellStyle name="Separador de milhares 21 2 5 2 3 2 3" xfId="34836" xr:uid="{00000000-0005-0000-0000-0000AD880000}"/>
    <cellStyle name="Separador de milhares 21 2 5 2 3 3" xfId="34837" xr:uid="{00000000-0005-0000-0000-0000AE880000}"/>
    <cellStyle name="Separador de milhares 21 2 5 2 3 4" xfId="34838" xr:uid="{00000000-0005-0000-0000-0000AF880000}"/>
    <cellStyle name="Separador de milhares 21 2 5 2 4" xfId="34839" xr:uid="{00000000-0005-0000-0000-0000B0880000}"/>
    <cellStyle name="Separador de milhares 21 2 5 2 4 2" xfId="34840" xr:uid="{00000000-0005-0000-0000-0000B1880000}"/>
    <cellStyle name="Separador de milhares 21 2 5 2 4 2 2" xfId="34841" xr:uid="{00000000-0005-0000-0000-0000B2880000}"/>
    <cellStyle name="Separador de milhares 21 2 5 2 4 2 3" xfId="34842" xr:uid="{00000000-0005-0000-0000-0000B3880000}"/>
    <cellStyle name="Separador de milhares 21 2 5 2 4 3" xfId="34843" xr:uid="{00000000-0005-0000-0000-0000B4880000}"/>
    <cellStyle name="Separador de milhares 21 2 5 2 4 4" xfId="34844" xr:uid="{00000000-0005-0000-0000-0000B5880000}"/>
    <cellStyle name="Separador de milhares 21 2 5 2 5" xfId="34845" xr:uid="{00000000-0005-0000-0000-0000B6880000}"/>
    <cellStyle name="Separador de milhares 21 2 5 2 5 2" xfId="34846" xr:uid="{00000000-0005-0000-0000-0000B7880000}"/>
    <cellStyle name="Separador de milhares 21 2 5 2 5 3" xfId="34847" xr:uid="{00000000-0005-0000-0000-0000B8880000}"/>
    <cellStyle name="Separador de milhares 21 2 5 2 6" xfId="34848" xr:uid="{00000000-0005-0000-0000-0000B9880000}"/>
    <cellStyle name="Separador de milhares 21 2 5 2 7" xfId="34849" xr:uid="{00000000-0005-0000-0000-0000BA880000}"/>
    <cellStyle name="Separador de milhares 21 2 5 2 8" xfId="34850" xr:uid="{00000000-0005-0000-0000-0000BB880000}"/>
    <cellStyle name="Separador de milhares 21 2 5 3" xfId="34851" xr:uid="{00000000-0005-0000-0000-0000BC880000}"/>
    <cellStyle name="Separador de milhares 21 2 5 3 2" xfId="34852" xr:uid="{00000000-0005-0000-0000-0000BD880000}"/>
    <cellStyle name="Separador de milhares 21 2 5 3 2 2" xfId="34853" xr:uid="{00000000-0005-0000-0000-0000BE880000}"/>
    <cellStyle name="Separador de milhares 21 2 5 3 2 3" xfId="34854" xr:uid="{00000000-0005-0000-0000-0000BF880000}"/>
    <cellStyle name="Separador de milhares 21 2 5 3 3" xfId="34855" xr:uid="{00000000-0005-0000-0000-0000C0880000}"/>
    <cellStyle name="Separador de milhares 21 2 5 3 4" xfId="34856" xr:uid="{00000000-0005-0000-0000-0000C1880000}"/>
    <cellStyle name="Separador de milhares 21 2 5 4" xfId="34857" xr:uid="{00000000-0005-0000-0000-0000C2880000}"/>
    <cellStyle name="Separador de milhares 21 2 5 4 2" xfId="34858" xr:uid="{00000000-0005-0000-0000-0000C3880000}"/>
    <cellStyle name="Separador de milhares 21 2 5 4 2 2" xfId="34859" xr:uid="{00000000-0005-0000-0000-0000C4880000}"/>
    <cellStyle name="Separador de milhares 21 2 5 4 2 3" xfId="34860" xr:uid="{00000000-0005-0000-0000-0000C5880000}"/>
    <cellStyle name="Separador de milhares 21 2 5 4 3" xfId="34861" xr:uid="{00000000-0005-0000-0000-0000C6880000}"/>
    <cellStyle name="Separador de milhares 21 2 5 4 4" xfId="34862" xr:uid="{00000000-0005-0000-0000-0000C7880000}"/>
    <cellStyle name="Separador de milhares 21 2 5 5" xfId="34863" xr:uid="{00000000-0005-0000-0000-0000C8880000}"/>
    <cellStyle name="Separador de milhares 21 2 5 5 2" xfId="34864" xr:uid="{00000000-0005-0000-0000-0000C9880000}"/>
    <cellStyle name="Separador de milhares 21 2 5 5 2 2" xfId="34865" xr:uid="{00000000-0005-0000-0000-0000CA880000}"/>
    <cellStyle name="Separador de milhares 21 2 5 5 2 3" xfId="34866" xr:uid="{00000000-0005-0000-0000-0000CB880000}"/>
    <cellStyle name="Separador de milhares 21 2 5 5 3" xfId="34867" xr:uid="{00000000-0005-0000-0000-0000CC880000}"/>
    <cellStyle name="Separador de milhares 21 2 5 5 4" xfId="34868" xr:uid="{00000000-0005-0000-0000-0000CD880000}"/>
    <cellStyle name="Separador de milhares 21 2 5 6" xfId="34869" xr:uid="{00000000-0005-0000-0000-0000CE880000}"/>
    <cellStyle name="Separador de milhares 21 2 5 6 2" xfId="34870" xr:uid="{00000000-0005-0000-0000-0000CF880000}"/>
    <cellStyle name="Separador de milhares 21 2 5 6 3" xfId="34871" xr:uid="{00000000-0005-0000-0000-0000D0880000}"/>
    <cellStyle name="Separador de milhares 21 2 5 7" xfId="34872" xr:uid="{00000000-0005-0000-0000-0000D1880000}"/>
    <cellStyle name="Separador de milhares 21 2 5 8" xfId="34873" xr:uid="{00000000-0005-0000-0000-0000D2880000}"/>
    <cellStyle name="Separador de milhares 21 2 5 9" xfId="34874" xr:uid="{00000000-0005-0000-0000-0000D3880000}"/>
    <cellStyle name="Separador de milhares 21 2 6" xfId="34875" xr:uid="{00000000-0005-0000-0000-0000D4880000}"/>
    <cellStyle name="Separador de milhares 21 2 6 2" xfId="34876" xr:uid="{00000000-0005-0000-0000-0000D5880000}"/>
    <cellStyle name="Separador de milhares 21 2 6 2 2" xfId="34877" xr:uid="{00000000-0005-0000-0000-0000D6880000}"/>
    <cellStyle name="Separador de milhares 21 2 6 2 2 2" xfId="34878" xr:uid="{00000000-0005-0000-0000-0000D7880000}"/>
    <cellStyle name="Separador de milhares 21 2 6 2 2 3" xfId="34879" xr:uid="{00000000-0005-0000-0000-0000D8880000}"/>
    <cellStyle name="Separador de milhares 21 2 6 2 3" xfId="34880" xr:uid="{00000000-0005-0000-0000-0000D9880000}"/>
    <cellStyle name="Separador de milhares 21 2 6 2 4" xfId="34881" xr:uid="{00000000-0005-0000-0000-0000DA880000}"/>
    <cellStyle name="Separador de milhares 21 2 6 3" xfId="34882" xr:uid="{00000000-0005-0000-0000-0000DB880000}"/>
    <cellStyle name="Separador de milhares 21 2 6 3 2" xfId="34883" xr:uid="{00000000-0005-0000-0000-0000DC880000}"/>
    <cellStyle name="Separador de milhares 21 2 6 3 2 2" xfId="34884" xr:uid="{00000000-0005-0000-0000-0000DD880000}"/>
    <cellStyle name="Separador de milhares 21 2 6 3 2 3" xfId="34885" xr:uid="{00000000-0005-0000-0000-0000DE880000}"/>
    <cellStyle name="Separador de milhares 21 2 6 3 3" xfId="34886" xr:uid="{00000000-0005-0000-0000-0000DF880000}"/>
    <cellStyle name="Separador de milhares 21 2 6 3 4" xfId="34887" xr:uid="{00000000-0005-0000-0000-0000E0880000}"/>
    <cellStyle name="Separador de milhares 21 2 6 4" xfId="34888" xr:uid="{00000000-0005-0000-0000-0000E1880000}"/>
    <cellStyle name="Separador de milhares 21 2 6 4 2" xfId="34889" xr:uid="{00000000-0005-0000-0000-0000E2880000}"/>
    <cellStyle name="Separador de milhares 21 2 6 4 2 2" xfId="34890" xr:uid="{00000000-0005-0000-0000-0000E3880000}"/>
    <cellStyle name="Separador de milhares 21 2 6 4 2 3" xfId="34891" xr:uid="{00000000-0005-0000-0000-0000E4880000}"/>
    <cellStyle name="Separador de milhares 21 2 6 4 3" xfId="34892" xr:uid="{00000000-0005-0000-0000-0000E5880000}"/>
    <cellStyle name="Separador de milhares 21 2 6 4 4" xfId="34893" xr:uid="{00000000-0005-0000-0000-0000E6880000}"/>
    <cellStyle name="Separador de milhares 21 2 6 5" xfId="34894" xr:uid="{00000000-0005-0000-0000-0000E7880000}"/>
    <cellStyle name="Separador de milhares 21 2 6 5 2" xfId="34895" xr:uid="{00000000-0005-0000-0000-0000E8880000}"/>
    <cellStyle name="Separador de milhares 21 2 6 5 3" xfId="34896" xr:uid="{00000000-0005-0000-0000-0000E9880000}"/>
    <cellStyle name="Separador de milhares 21 2 6 6" xfId="34897" xr:uid="{00000000-0005-0000-0000-0000EA880000}"/>
    <cellStyle name="Separador de milhares 21 2 6 7" xfId="34898" xr:uid="{00000000-0005-0000-0000-0000EB880000}"/>
    <cellStyle name="Separador de milhares 21 2 6 8" xfId="34899" xr:uid="{00000000-0005-0000-0000-0000EC880000}"/>
    <cellStyle name="Separador de milhares 21 2 6 9" xfId="34900" xr:uid="{00000000-0005-0000-0000-0000ED880000}"/>
    <cellStyle name="Separador de milhares 21 2 7" xfId="34901" xr:uid="{00000000-0005-0000-0000-0000EE880000}"/>
    <cellStyle name="Separador de milhares 21 2 7 2" xfId="34902" xr:uid="{00000000-0005-0000-0000-0000EF880000}"/>
    <cellStyle name="Separador de milhares 21 2 7 2 2" xfId="34903" xr:uid="{00000000-0005-0000-0000-0000F0880000}"/>
    <cellStyle name="Separador de milhares 21 2 7 2 3" xfId="34904" xr:uid="{00000000-0005-0000-0000-0000F1880000}"/>
    <cellStyle name="Separador de milhares 21 2 7 3" xfId="34905" xr:uid="{00000000-0005-0000-0000-0000F2880000}"/>
    <cellStyle name="Separador de milhares 21 2 7 4" xfId="34906" xr:uid="{00000000-0005-0000-0000-0000F3880000}"/>
    <cellStyle name="Separador de milhares 21 2 8" xfId="34907" xr:uid="{00000000-0005-0000-0000-0000F4880000}"/>
    <cellStyle name="Separador de milhares 21 2 8 2" xfId="34908" xr:uid="{00000000-0005-0000-0000-0000F5880000}"/>
    <cellStyle name="Separador de milhares 21 2 8 2 2" xfId="34909" xr:uid="{00000000-0005-0000-0000-0000F6880000}"/>
    <cellStyle name="Separador de milhares 21 2 8 2 3" xfId="34910" xr:uid="{00000000-0005-0000-0000-0000F7880000}"/>
    <cellStyle name="Separador de milhares 21 2 8 3" xfId="34911" xr:uid="{00000000-0005-0000-0000-0000F8880000}"/>
    <cellStyle name="Separador de milhares 21 2 8 4" xfId="34912" xr:uid="{00000000-0005-0000-0000-0000F9880000}"/>
    <cellStyle name="Separador de milhares 21 2 9" xfId="34913" xr:uid="{00000000-0005-0000-0000-0000FA880000}"/>
    <cellStyle name="Separador de milhares 21 2 9 2" xfId="34914" xr:uid="{00000000-0005-0000-0000-0000FB880000}"/>
    <cellStyle name="Separador de milhares 21 2 9 2 2" xfId="34915" xr:uid="{00000000-0005-0000-0000-0000FC880000}"/>
    <cellStyle name="Separador de milhares 21 2 9 2 3" xfId="34916" xr:uid="{00000000-0005-0000-0000-0000FD880000}"/>
    <cellStyle name="Separador de milhares 21 2 9 3" xfId="34917" xr:uid="{00000000-0005-0000-0000-0000FE880000}"/>
    <cellStyle name="Separador de milhares 21 2 9 4" xfId="34918" xr:uid="{00000000-0005-0000-0000-0000FF880000}"/>
    <cellStyle name="Separador de milhares 21 20" xfId="34919" xr:uid="{00000000-0005-0000-0000-000000890000}"/>
    <cellStyle name="Separador de milhares 21 21" xfId="34920" xr:uid="{00000000-0005-0000-0000-000001890000}"/>
    <cellStyle name="Separador de milhares 21 22" xfId="34921" xr:uid="{00000000-0005-0000-0000-000002890000}"/>
    <cellStyle name="Separador de milhares 21 3" xfId="34922" xr:uid="{00000000-0005-0000-0000-000003890000}"/>
    <cellStyle name="Separador de milhares 21 3 10" xfId="34923" xr:uid="{00000000-0005-0000-0000-000004890000}"/>
    <cellStyle name="Separador de milhares 21 3 11" xfId="34924" xr:uid="{00000000-0005-0000-0000-000005890000}"/>
    <cellStyle name="Separador de milhares 21 3 12" xfId="34925" xr:uid="{00000000-0005-0000-0000-000006890000}"/>
    <cellStyle name="Separador de milhares 21 3 2" xfId="34926" xr:uid="{00000000-0005-0000-0000-000007890000}"/>
    <cellStyle name="Separador de milhares 21 3 2 2" xfId="34927" xr:uid="{00000000-0005-0000-0000-000008890000}"/>
    <cellStyle name="Separador de milhares 21 3 2 2 2" xfId="34928" xr:uid="{00000000-0005-0000-0000-000009890000}"/>
    <cellStyle name="Separador de milhares 21 3 2 2 2 2" xfId="34929" xr:uid="{00000000-0005-0000-0000-00000A890000}"/>
    <cellStyle name="Separador de milhares 21 3 2 2 2 2 2" xfId="34930" xr:uid="{00000000-0005-0000-0000-00000B890000}"/>
    <cellStyle name="Separador de milhares 21 3 2 2 2 2 3" xfId="34931" xr:uid="{00000000-0005-0000-0000-00000C890000}"/>
    <cellStyle name="Separador de milhares 21 3 2 2 2 3" xfId="34932" xr:uid="{00000000-0005-0000-0000-00000D890000}"/>
    <cellStyle name="Separador de milhares 21 3 2 2 2 4" xfId="34933" xr:uid="{00000000-0005-0000-0000-00000E890000}"/>
    <cellStyle name="Separador de milhares 21 3 2 2 3" xfId="34934" xr:uid="{00000000-0005-0000-0000-00000F890000}"/>
    <cellStyle name="Separador de milhares 21 3 2 2 3 2" xfId="34935" xr:uid="{00000000-0005-0000-0000-000010890000}"/>
    <cellStyle name="Separador de milhares 21 3 2 2 3 2 2" xfId="34936" xr:uid="{00000000-0005-0000-0000-000011890000}"/>
    <cellStyle name="Separador de milhares 21 3 2 2 3 2 3" xfId="34937" xr:uid="{00000000-0005-0000-0000-000012890000}"/>
    <cellStyle name="Separador de milhares 21 3 2 2 3 3" xfId="34938" xr:uid="{00000000-0005-0000-0000-000013890000}"/>
    <cellStyle name="Separador de milhares 21 3 2 2 3 4" xfId="34939" xr:uid="{00000000-0005-0000-0000-000014890000}"/>
    <cellStyle name="Separador de milhares 21 3 2 2 4" xfId="34940" xr:uid="{00000000-0005-0000-0000-000015890000}"/>
    <cellStyle name="Separador de milhares 21 3 2 2 4 2" xfId="34941" xr:uid="{00000000-0005-0000-0000-000016890000}"/>
    <cellStyle name="Separador de milhares 21 3 2 2 4 2 2" xfId="34942" xr:uid="{00000000-0005-0000-0000-000017890000}"/>
    <cellStyle name="Separador de milhares 21 3 2 2 4 2 3" xfId="34943" xr:uid="{00000000-0005-0000-0000-000018890000}"/>
    <cellStyle name="Separador de milhares 21 3 2 2 4 3" xfId="34944" xr:uid="{00000000-0005-0000-0000-000019890000}"/>
    <cellStyle name="Separador de milhares 21 3 2 2 4 4" xfId="34945" xr:uid="{00000000-0005-0000-0000-00001A890000}"/>
    <cellStyle name="Separador de milhares 21 3 2 2 5" xfId="34946" xr:uid="{00000000-0005-0000-0000-00001B890000}"/>
    <cellStyle name="Separador de milhares 21 3 2 2 5 2" xfId="34947" xr:uid="{00000000-0005-0000-0000-00001C890000}"/>
    <cellStyle name="Separador de milhares 21 3 2 2 5 3" xfId="34948" xr:uid="{00000000-0005-0000-0000-00001D890000}"/>
    <cellStyle name="Separador de milhares 21 3 2 2 6" xfId="34949" xr:uid="{00000000-0005-0000-0000-00001E890000}"/>
    <cellStyle name="Separador de milhares 21 3 2 2 7" xfId="34950" xr:uid="{00000000-0005-0000-0000-00001F890000}"/>
    <cellStyle name="Separador de milhares 21 3 2 3" xfId="34951" xr:uid="{00000000-0005-0000-0000-000020890000}"/>
    <cellStyle name="Separador de milhares 21 3 2 3 2" xfId="34952" xr:uid="{00000000-0005-0000-0000-000021890000}"/>
    <cellStyle name="Separador de milhares 21 3 2 3 2 2" xfId="34953" xr:uid="{00000000-0005-0000-0000-000022890000}"/>
    <cellStyle name="Separador de milhares 21 3 2 3 2 3" xfId="34954" xr:uid="{00000000-0005-0000-0000-000023890000}"/>
    <cellStyle name="Separador de milhares 21 3 2 3 3" xfId="34955" xr:uid="{00000000-0005-0000-0000-000024890000}"/>
    <cellStyle name="Separador de milhares 21 3 2 3 4" xfId="34956" xr:uid="{00000000-0005-0000-0000-000025890000}"/>
    <cellStyle name="Separador de milhares 21 3 2 4" xfId="34957" xr:uid="{00000000-0005-0000-0000-000026890000}"/>
    <cellStyle name="Separador de milhares 21 3 2 4 2" xfId="34958" xr:uid="{00000000-0005-0000-0000-000027890000}"/>
    <cellStyle name="Separador de milhares 21 3 2 4 2 2" xfId="34959" xr:uid="{00000000-0005-0000-0000-000028890000}"/>
    <cellStyle name="Separador de milhares 21 3 2 4 2 3" xfId="34960" xr:uid="{00000000-0005-0000-0000-000029890000}"/>
    <cellStyle name="Separador de milhares 21 3 2 4 3" xfId="34961" xr:uid="{00000000-0005-0000-0000-00002A890000}"/>
    <cellStyle name="Separador de milhares 21 3 2 4 4" xfId="34962" xr:uid="{00000000-0005-0000-0000-00002B890000}"/>
    <cellStyle name="Separador de milhares 21 3 2 5" xfId="34963" xr:uid="{00000000-0005-0000-0000-00002C890000}"/>
    <cellStyle name="Separador de milhares 21 3 2 5 2" xfId="34964" xr:uid="{00000000-0005-0000-0000-00002D890000}"/>
    <cellStyle name="Separador de milhares 21 3 2 5 2 2" xfId="34965" xr:uid="{00000000-0005-0000-0000-00002E890000}"/>
    <cellStyle name="Separador de milhares 21 3 2 5 2 3" xfId="34966" xr:uid="{00000000-0005-0000-0000-00002F890000}"/>
    <cellStyle name="Separador de milhares 21 3 2 5 3" xfId="34967" xr:uid="{00000000-0005-0000-0000-000030890000}"/>
    <cellStyle name="Separador de milhares 21 3 2 5 4" xfId="34968" xr:uid="{00000000-0005-0000-0000-000031890000}"/>
    <cellStyle name="Separador de milhares 21 3 2 6" xfId="34969" xr:uid="{00000000-0005-0000-0000-000032890000}"/>
    <cellStyle name="Separador de milhares 21 3 2 6 2" xfId="34970" xr:uid="{00000000-0005-0000-0000-000033890000}"/>
    <cellStyle name="Separador de milhares 21 3 2 6 3" xfId="34971" xr:uid="{00000000-0005-0000-0000-000034890000}"/>
    <cellStyle name="Separador de milhares 21 3 2 7" xfId="34972" xr:uid="{00000000-0005-0000-0000-000035890000}"/>
    <cellStyle name="Separador de milhares 21 3 2 8" xfId="34973" xr:uid="{00000000-0005-0000-0000-000036890000}"/>
    <cellStyle name="Separador de milhares 21 3 2 9" xfId="34974" xr:uid="{00000000-0005-0000-0000-000037890000}"/>
    <cellStyle name="Separador de milhares 21 3 3" xfId="34975" xr:uid="{00000000-0005-0000-0000-000038890000}"/>
    <cellStyle name="Separador de milhares 21 3 3 2" xfId="34976" xr:uid="{00000000-0005-0000-0000-000039890000}"/>
    <cellStyle name="Separador de milhares 21 3 3 2 2" xfId="34977" xr:uid="{00000000-0005-0000-0000-00003A890000}"/>
    <cellStyle name="Separador de milhares 21 3 3 2 2 2" xfId="34978" xr:uid="{00000000-0005-0000-0000-00003B890000}"/>
    <cellStyle name="Separador de milhares 21 3 3 2 2 3" xfId="34979" xr:uid="{00000000-0005-0000-0000-00003C890000}"/>
    <cellStyle name="Separador de milhares 21 3 3 2 3" xfId="34980" xr:uid="{00000000-0005-0000-0000-00003D890000}"/>
    <cellStyle name="Separador de milhares 21 3 3 2 4" xfId="34981" xr:uid="{00000000-0005-0000-0000-00003E890000}"/>
    <cellStyle name="Separador de milhares 21 3 3 3" xfId="34982" xr:uid="{00000000-0005-0000-0000-00003F890000}"/>
    <cellStyle name="Separador de milhares 21 3 3 3 2" xfId="34983" xr:uid="{00000000-0005-0000-0000-000040890000}"/>
    <cellStyle name="Separador de milhares 21 3 3 3 2 2" xfId="34984" xr:uid="{00000000-0005-0000-0000-000041890000}"/>
    <cellStyle name="Separador de milhares 21 3 3 3 2 3" xfId="34985" xr:uid="{00000000-0005-0000-0000-000042890000}"/>
    <cellStyle name="Separador de milhares 21 3 3 3 3" xfId="34986" xr:uid="{00000000-0005-0000-0000-000043890000}"/>
    <cellStyle name="Separador de milhares 21 3 3 3 4" xfId="34987" xr:uid="{00000000-0005-0000-0000-000044890000}"/>
    <cellStyle name="Separador de milhares 21 3 3 4" xfId="34988" xr:uid="{00000000-0005-0000-0000-000045890000}"/>
    <cellStyle name="Separador de milhares 21 3 3 4 2" xfId="34989" xr:uid="{00000000-0005-0000-0000-000046890000}"/>
    <cellStyle name="Separador de milhares 21 3 3 4 2 2" xfId="34990" xr:uid="{00000000-0005-0000-0000-000047890000}"/>
    <cellStyle name="Separador de milhares 21 3 3 4 2 3" xfId="34991" xr:uid="{00000000-0005-0000-0000-000048890000}"/>
    <cellStyle name="Separador de milhares 21 3 3 4 3" xfId="34992" xr:uid="{00000000-0005-0000-0000-000049890000}"/>
    <cellStyle name="Separador de milhares 21 3 3 4 4" xfId="34993" xr:uid="{00000000-0005-0000-0000-00004A890000}"/>
    <cellStyle name="Separador de milhares 21 3 3 5" xfId="34994" xr:uid="{00000000-0005-0000-0000-00004B890000}"/>
    <cellStyle name="Separador de milhares 21 3 3 5 2" xfId="34995" xr:uid="{00000000-0005-0000-0000-00004C890000}"/>
    <cellStyle name="Separador de milhares 21 3 3 5 3" xfId="34996" xr:uid="{00000000-0005-0000-0000-00004D890000}"/>
    <cellStyle name="Separador de milhares 21 3 3 6" xfId="34997" xr:uid="{00000000-0005-0000-0000-00004E890000}"/>
    <cellStyle name="Separador de milhares 21 3 3 7" xfId="34998" xr:uid="{00000000-0005-0000-0000-00004F890000}"/>
    <cellStyle name="Separador de milhares 21 3 3 8" xfId="34999" xr:uid="{00000000-0005-0000-0000-000050890000}"/>
    <cellStyle name="Separador de milhares 21 3 4" xfId="35000" xr:uid="{00000000-0005-0000-0000-000051890000}"/>
    <cellStyle name="Separador de milhares 21 3 5" xfId="35001" xr:uid="{00000000-0005-0000-0000-000052890000}"/>
    <cellStyle name="Separador de milhares 21 3 5 2" xfId="35002" xr:uid="{00000000-0005-0000-0000-000053890000}"/>
    <cellStyle name="Separador de milhares 21 3 5 2 2" xfId="35003" xr:uid="{00000000-0005-0000-0000-000054890000}"/>
    <cellStyle name="Separador de milhares 21 3 5 2 3" xfId="35004" xr:uid="{00000000-0005-0000-0000-000055890000}"/>
    <cellStyle name="Separador de milhares 21 3 5 3" xfId="35005" xr:uid="{00000000-0005-0000-0000-000056890000}"/>
    <cellStyle name="Separador de milhares 21 3 5 4" xfId="35006" xr:uid="{00000000-0005-0000-0000-000057890000}"/>
    <cellStyle name="Separador de milhares 21 3 6" xfId="35007" xr:uid="{00000000-0005-0000-0000-000058890000}"/>
    <cellStyle name="Separador de milhares 21 3 6 2" xfId="35008" xr:uid="{00000000-0005-0000-0000-000059890000}"/>
    <cellStyle name="Separador de milhares 21 3 6 2 2" xfId="35009" xr:uid="{00000000-0005-0000-0000-00005A890000}"/>
    <cellStyle name="Separador de milhares 21 3 6 2 3" xfId="35010" xr:uid="{00000000-0005-0000-0000-00005B890000}"/>
    <cellStyle name="Separador de milhares 21 3 6 3" xfId="35011" xr:uid="{00000000-0005-0000-0000-00005C890000}"/>
    <cellStyle name="Separador de milhares 21 3 6 4" xfId="35012" xr:uid="{00000000-0005-0000-0000-00005D890000}"/>
    <cellStyle name="Separador de milhares 21 3 7" xfId="35013" xr:uid="{00000000-0005-0000-0000-00005E890000}"/>
    <cellStyle name="Separador de milhares 21 3 7 2" xfId="35014" xr:uid="{00000000-0005-0000-0000-00005F890000}"/>
    <cellStyle name="Separador de milhares 21 3 7 2 2" xfId="35015" xr:uid="{00000000-0005-0000-0000-000060890000}"/>
    <cellStyle name="Separador de milhares 21 3 7 2 3" xfId="35016" xr:uid="{00000000-0005-0000-0000-000061890000}"/>
    <cellStyle name="Separador de milhares 21 3 7 3" xfId="35017" xr:uid="{00000000-0005-0000-0000-000062890000}"/>
    <cellStyle name="Separador de milhares 21 3 7 4" xfId="35018" xr:uid="{00000000-0005-0000-0000-000063890000}"/>
    <cellStyle name="Separador de milhares 21 3 8" xfId="35019" xr:uid="{00000000-0005-0000-0000-000064890000}"/>
    <cellStyle name="Separador de milhares 21 3 8 2" xfId="35020" xr:uid="{00000000-0005-0000-0000-000065890000}"/>
    <cellStyle name="Separador de milhares 21 3 8 3" xfId="35021" xr:uid="{00000000-0005-0000-0000-000066890000}"/>
    <cellStyle name="Separador de milhares 21 3 9" xfId="35022" xr:uid="{00000000-0005-0000-0000-000067890000}"/>
    <cellStyle name="Separador de milhares 21 4" xfId="35023" xr:uid="{00000000-0005-0000-0000-000068890000}"/>
    <cellStyle name="Separador de milhares 21 4 10" xfId="35024" xr:uid="{00000000-0005-0000-0000-000069890000}"/>
    <cellStyle name="Separador de milhares 21 4 2" xfId="35025" xr:uid="{00000000-0005-0000-0000-00006A890000}"/>
    <cellStyle name="Separador de milhares 21 4 2 2" xfId="35026" xr:uid="{00000000-0005-0000-0000-00006B890000}"/>
    <cellStyle name="Separador de milhares 21 4 2 2 2" xfId="35027" xr:uid="{00000000-0005-0000-0000-00006C890000}"/>
    <cellStyle name="Separador de milhares 21 4 2 2 2 2" xfId="35028" xr:uid="{00000000-0005-0000-0000-00006D890000}"/>
    <cellStyle name="Separador de milhares 21 4 2 2 2 3" xfId="35029" xr:uid="{00000000-0005-0000-0000-00006E890000}"/>
    <cellStyle name="Separador de milhares 21 4 2 2 3" xfId="35030" xr:uid="{00000000-0005-0000-0000-00006F890000}"/>
    <cellStyle name="Separador de milhares 21 4 2 2 4" xfId="35031" xr:uid="{00000000-0005-0000-0000-000070890000}"/>
    <cellStyle name="Separador de milhares 21 4 2 3" xfId="35032" xr:uid="{00000000-0005-0000-0000-000071890000}"/>
    <cellStyle name="Separador de milhares 21 4 2 3 2" xfId="35033" xr:uid="{00000000-0005-0000-0000-000072890000}"/>
    <cellStyle name="Separador de milhares 21 4 2 3 2 2" xfId="35034" xr:uid="{00000000-0005-0000-0000-000073890000}"/>
    <cellStyle name="Separador de milhares 21 4 2 3 2 3" xfId="35035" xr:uid="{00000000-0005-0000-0000-000074890000}"/>
    <cellStyle name="Separador de milhares 21 4 2 3 3" xfId="35036" xr:uid="{00000000-0005-0000-0000-000075890000}"/>
    <cellStyle name="Separador de milhares 21 4 2 3 4" xfId="35037" xr:uid="{00000000-0005-0000-0000-000076890000}"/>
    <cellStyle name="Separador de milhares 21 4 2 4" xfId="35038" xr:uid="{00000000-0005-0000-0000-000077890000}"/>
    <cellStyle name="Separador de milhares 21 4 2 4 2" xfId="35039" xr:uid="{00000000-0005-0000-0000-000078890000}"/>
    <cellStyle name="Separador de milhares 21 4 2 4 2 2" xfId="35040" xr:uid="{00000000-0005-0000-0000-000079890000}"/>
    <cellStyle name="Separador de milhares 21 4 2 4 2 3" xfId="35041" xr:uid="{00000000-0005-0000-0000-00007A890000}"/>
    <cellStyle name="Separador de milhares 21 4 2 4 3" xfId="35042" xr:uid="{00000000-0005-0000-0000-00007B890000}"/>
    <cellStyle name="Separador de milhares 21 4 2 4 4" xfId="35043" xr:uid="{00000000-0005-0000-0000-00007C890000}"/>
    <cellStyle name="Separador de milhares 21 4 2 5" xfId="35044" xr:uid="{00000000-0005-0000-0000-00007D890000}"/>
    <cellStyle name="Separador de milhares 21 4 2 5 2" xfId="35045" xr:uid="{00000000-0005-0000-0000-00007E890000}"/>
    <cellStyle name="Separador de milhares 21 4 2 5 3" xfId="35046" xr:uid="{00000000-0005-0000-0000-00007F890000}"/>
    <cellStyle name="Separador de milhares 21 4 2 6" xfId="35047" xr:uid="{00000000-0005-0000-0000-000080890000}"/>
    <cellStyle name="Separador de milhares 21 4 2 7" xfId="35048" xr:uid="{00000000-0005-0000-0000-000081890000}"/>
    <cellStyle name="Separador de milhares 21 4 3" xfId="35049" xr:uid="{00000000-0005-0000-0000-000082890000}"/>
    <cellStyle name="Separador de milhares 21 4 4" xfId="35050" xr:uid="{00000000-0005-0000-0000-000083890000}"/>
    <cellStyle name="Separador de milhares 21 4 4 2" xfId="35051" xr:uid="{00000000-0005-0000-0000-000084890000}"/>
    <cellStyle name="Separador de milhares 21 4 4 2 2" xfId="35052" xr:uid="{00000000-0005-0000-0000-000085890000}"/>
    <cellStyle name="Separador de milhares 21 4 4 2 3" xfId="35053" xr:uid="{00000000-0005-0000-0000-000086890000}"/>
    <cellStyle name="Separador de milhares 21 4 4 3" xfId="35054" xr:uid="{00000000-0005-0000-0000-000087890000}"/>
    <cellStyle name="Separador de milhares 21 4 4 4" xfId="35055" xr:uid="{00000000-0005-0000-0000-000088890000}"/>
    <cellStyle name="Separador de milhares 21 4 5" xfId="35056" xr:uid="{00000000-0005-0000-0000-000089890000}"/>
    <cellStyle name="Separador de milhares 21 4 5 2" xfId="35057" xr:uid="{00000000-0005-0000-0000-00008A890000}"/>
    <cellStyle name="Separador de milhares 21 4 5 2 2" xfId="35058" xr:uid="{00000000-0005-0000-0000-00008B890000}"/>
    <cellStyle name="Separador de milhares 21 4 5 2 3" xfId="35059" xr:uid="{00000000-0005-0000-0000-00008C890000}"/>
    <cellStyle name="Separador de milhares 21 4 5 3" xfId="35060" xr:uid="{00000000-0005-0000-0000-00008D890000}"/>
    <cellStyle name="Separador de milhares 21 4 5 4" xfId="35061" xr:uid="{00000000-0005-0000-0000-00008E890000}"/>
    <cellStyle name="Separador de milhares 21 4 6" xfId="35062" xr:uid="{00000000-0005-0000-0000-00008F890000}"/>
    <cellStyle name="Separador de milhares 21 4 6 2" xfId="35063" xr:uid="{00000000-0005-0000-0000-000090890000}"/>
    <cellStyle name="Separador de milhares 21 4 6 2 2" xfId="35064" xr:uid="{00000000-0005-0000-0000-000091890000}"/>
    <cellStyle name="Separador de milhares 21 4 6 2 3" xfId="35065" xr:uid="{00000000-0005-0000-0000-000092890000}"/>
    <cellStyle name="Separador de milhares 21 4 6 3" xfId="35066" xr:uid="{00000000-0005-0000-0000-000093890000}"/>
    <cellStyle name="Separador de milhares 21 4 6 4" xfId="35067" xr:uid="{00000000-0005-0000-0000-000094890000}"/>
    <cellStyle name="Separador de milhares 21 4 7" xfId="35068" xr:uid="{00000000-0005-0000-0000-000095890000}"/>
    <cellStyle name="Separador de milhares 21 4 7 2" xfId="35069" xr:uid="{00000000-0005-0000-0000-000096890000}"/>
    <cellStyle name="Separador de milhares 21 4 7 3" xfId="35070" xr:uid="{00000000-0005-0000-0000-000097890000}"/>
    <cellStyle name="Separador de milhares 21 4 8" xfId="35071" xr:uid="{00000000-0005-0000-0000-000098890000}"/>
    <cellStyle name="Separador de milhares 21 4 9" xfId="35072" xr:uid="{00000000-0005-0000-0000-000099890000}"/>
    <cellStyle name="Separador de milhares 21 5" xfId="35073" xr:uid="{00000000-0005-0000-0000-00009A890000}"/>
    <cellStyle name="Separador de milhares 21 5 2" xfId="35074" xr:uid="{00000000-0005-0000-0000-00009B890000}"/>
    <cellStyle name="Separador de milhares 21 5 3" xfId="35075" xr:uid="{00000000-0005-0000-0000-00009C890000}"/>
    <cellStyle name="Separador de milhares 21 5 3 2" xfId="35076" xr:uid="{00000000-0005-0000-0000-00009D890000}"/>
    <cellStyle name="Separador de milhares 21 5 3 2 2" xfId="35077" xr:uid="{00000000-0005-0000-0000-00009E890000}"/>
    <cellStyle name="Separador de milhares 21 5 3 2 2 2" xfId="35078" xr:uid="{00000000-0005-0000-0000-00009F890000}"/>
    <cellStyle name="Separador de milhares 21 5 3 2 2 3" xfId="35079" xr:uid="{00000000-0005-0000-0000-0000A0890000}"/>
    <cellStyle name="Separador de milhares 21 5 3 2 3" xfId="35080" xr:uid="{00000000-0005-0000-0000-0000A1890000}"/>
    <cellStyle name="Separador de milhares 21 5 3 2 4" xfId="35081" xr:uid="{00000000-0005-0000-0000-0000A2890000}"/>
    <cellStyle name="Separador de milhares 21 5 3 3" xfId="35082" xr:uid="{00000000-0005-0000-0000-0000A3890000}"/>
    <cellStyle name="Separador de milhares 21 5 3 3 2" xfId="35083" xr:uid="{00000000-0005-0000-0000-0000A4890000}"/>
    <cellStyle name="Separador de milhares 21 5 3 3 2 2" xfId="35084" xr:uid="{00000000-0005-0000-0000-0000A5890000}"/>
    <cellStyle name="Separador de milhares 21 5 3 3 2 3" xfId="35085" xr:uid="{00000000-0005-0000-0000-0000A6890000}"/>
    <cellStyle name="Separador de milhares 21 5 3 3 3" xfId="35086" xr:uid="{00000000-0005-0000-0000-0000A7890000}"/>
    <cellStyle name="Separador de milhares 21 5 3 3 4" xfId="35087" xr:uid="{00000000-0005-0000-0000-0000A8890000}"/>
    <cellStyle name="Separador de milhares 21 5 3 4" xfId="35088" xr:uid="{00000000-0005-0000-0000-0000A9890000}"/>
    <cellStyle name="Separador de milhares 21 5 3 4 2" xfId="35089" xr:uid="{00000000-0005-0000-0000-0000AA890000}"/>
    <cellStyle name="Separador de milhares 21 5 3 4 2 2" xfId="35090" xr:uid="{00000000-0005-0000-0000-0000AB890000}"/>
    <cellStyle name="Separador de milhares 21 5 3 4 2 3" xfId="35091" xr:uid="{00000000-0005-0000-0000-0000AC890000}"/>
    <cellStyle name="Separador de milhares 21 5 3 4 3" xfId="35092" xr:uid="{00000000-0005-0000-0000-0000AD890000}"/>
    <cellStyle name="Separador de milhares 21 5 3 4 4" xfId="35093" xr:uid="{00000000-0005-0000-0000-0000AE890000}"/>
    <cellStyle name="Separador de milhares 21 5 3 5" xfId="35094" xr:uid="{00000000-0005-0000-0000-0000AF890000}"/>
    <cellStyle name="Separador de milhares 21 5 3 5 2" xfId="35095" xr:uid="{00000000-0005-0000-0000-0000B0890000}"/>
    <cellStyle name="Separador de milhares 21 5 3 5 3" xfId="35096" xr:uid="{00000000-0005-0000-0000-0000B1890000}"/>
    <cellStyle name="Separador de milhares 21 5 3 6" xfId="35097" xr:uid="{00000000-0005-0000-0000-0000B2890000}"/>
    <cellStyle name="Separador de milhares 21 5 3 7" xfId="35098" xr:uid="{00000000-0005-0000-0000-0000B3890000}"/>
    <cellStyle name="Separador de milhares 21 6" xfId="35099" xr:uid="{00000000-0005-0000-0000-0000B4890000}"/>
    <cellStyle name="Separador de milhares 21 6 10" xfId="35100" xr:uid="{00000000-0005-0000-0000-0000B5890000}"/>
    <cellStyle name="Separador de milhares 21 6 2" xfId="35101" xr:uid="{00000000-0005-0000-0000-0000B6890000}"/>
    <cellStyle name="Separador de milhares 21 6 2 2" xfId="35102" xr:uid="{00000000-0005-0000-0000-0000B7890000}"/>
    <cellStyle name="Separador de milhares 21 6 2 2 2" xfId="35103" xr:uid="{00000000-0005-0000-0000-0000B8890000}"/>
    <cellStyle name="Separador de milhares 21 6 2 2 2 2" xfId="35104" xr:uid="{00000000-0005-0000-0000-0000B9890000}"/>
    <cellStyle name="Separador de milhares 21 6 2 2 2 3" xfId="35105" xr:uid="{00000000-0005-0000-0000-0000BA890000}"/>
    <cellStyle name="Separador de milhares 21 6 2 2 3" xfId="35106" xr:uid="{00000000-0005-0000-0000-0000BB890000}"/>
    <cellStyle name="Separador de milhares 21 6 2 2 4" xfId="35107" xr:uid="{00000000-0005-0000-0000-0000BC890000}"/>
    <cellStyle name="Separador de milhares 21 6 2 3" xfId="35108" xr:uid="{00000000-0005-0000-0000-0000BD890000}"/>
    <cellStyle name="Separador de milhares 21 6 2 3 2" xfId="35109" xr:uid="{00000000-0005-0000-0000-0000BE890000}"/>
    <cellStyle name="Separador de milhares 21 6 2 3 2 2" xfId="35110" xr:uid="{00000000-0005-0000-0000-0000BF890000}"/>
    <cellStyle name="Separador de milhares 21 6 2 3 2 3" xfId="35111" xr:uid="{00000000-0005-0000-0000-0000C0890000}"/>
    <cellStyle name="Separador de milhares 21 6 2 3 3" xfId="35112" xr:uid="{00000000-0005-0000-0000-0000C1890000}"/>
    <cellStyle name="Separador de milhares 21 6 2 3 4" xfId="35113" xr:uid="{00000000-0005-0000-0000-0000C2890000}"/>
    <cellStyle name="Separador de milhares 21 6 2 4" xfId="35114" xr:uid="{00000000-0005-0000-0000-0000C3890000}"/>
    <cellStyle name="Separador de milhares 21 6 2 4 2" xfId="35115" xr:uid="{00000000-0005-0000-0000-0000C4890000}"/>
    <cellStyle name="Separador de milhares 21 6 2 4 2 2" xfId="35116" xr:uid="{00000000-0005-0000-0000-0000C5890000}"/>
    <cellStyle name="Separador de milhares 21 6 2 4 2 3" xfId="35117" xr:uid="{00000000-0005-0000-0000-0000C6890000}"/>
    <cellStyle name="Separador de milhares 21 6 2 4 3" xfId="35118" xr:uid="{00000000-0005-0000-0000-0000C7890000}"/>
    <cellStyle name="Separador de milhares 21 6 2 4 4" xfId="35119" xr:uid="{00000000-0005-0000-0000-0000C8890000}"/>
    <cellStyle name="Separador de milhares 21 6 2 5" xfId="35120" xr:uid="{00000000-0005-0000-0000-0000C9890000}"/>
    <cellStyle name="Separador de milhares 21 6 2 5 2" xfId="35121" xr:uid="{00000000-0005-0000-0000-0000CA890000}"/>
    <cellStyle name="Separador de milhares 21 6 2 5 3" xfId="35122" xr:uid="{00000000-0005-0000-0000-0000CB890000}"/>
    <cellStyle name="Separador de milhares 21 6 2 6" xfId="35123" xr:uid="{00000000-0005-0000-0000-0000CC890000}"/>
    <cellStyle name="Separador de milhares 21 6 2 7" xfId="35124" xr:uid="{00000000-0005-0000-0000-0000CD890000}"/>
    <cellStyle name="Separador de milhares 21 6 3" xfId="35125" xr:uid="{00000000-0005-0000-0000-0000CE890000}"/>
    <cellStyle name="Separador de milhares 21 6 3 2" xfId="35126" xr:uid="{00000000-0005-0000-0000-0000CF890000}"/>
    <cellStyle name="Separador de milhares 21 6 3 2 2" xfId="35127" xr:uid="{00000000-0005-0000-0000-0000D0890000}"/>
    <cellStyle name="Separador de milhares 21 6 3 2 2 2" xfId="35128" xr:uid="{00000000-0005-0000-0000-0000D1890000}"/>
    <cellStyle name="Separador de milhares 21 6 3 2 2 3" xfId="35129" xr:uid="{00000000-0005-0000-0000-0000D2890000}"/>
    <cellStyle name="Separador de milhares 21 6 3 2 3" xfId="35130" xr:uid="{00000000-0005-0000-0000-0000D3890000}"/>
    <cellStyle name="Separador de milhares 21 6 3 2 4" xfId="35131" xr:uid="{00000000-0005-0000-0000-0000D4890000}"/>
    <cellStyle name="Separador de milhares 21 6 3 3" xfId="35132" xr:uid="{00000000-0005-0000-0000-0000D5890000}"/>
    <cellStyle name="Separador de milhares 21 6 3 3 2" xfId="35133" xr:uid="{00000000-0005-0000-0000-0000D6890000}"/>
    <cellStyle name="Separador de milhares 21 6 3 3 2 2" xfId="35134" xr:uid="{00000000-0005-0000-0000-0000D7890000}"/>
    <cellStyle name="Separador de milhares 21 6 3 3 2 3" xfId="35135" xr:uid="{00000000-0005-0000-0000-0000D8890000}"/>
    <cellStyle name="Separador de milhares 21 6 3 3 3" xfId="35136" xr:uid="{00000000-0005-0000-0000-0000D9890000}"/>
    <cellStyle name="Separador de milhares 21 6 3 3 4" xfId="35137" xr:uid="{00000000-0005-0000-0000-0000DA890000}"/>
    <cellStyle name="Separador de milhares 21 6 3 4" xfId="35138" xr:uid="{00000000-0005-0000-0000-0000DB890000}"/>
    <cellStyle name="Separador de milhares 21 6 3 4 2" xfId="35139" xr:uid="{00000000-0005-0000-0000-0000DC890000}"/>
    <cellStyle name="Separador de milhares 21 6 3 4 2 2" xfId="35140" xr:uid="{00000000-0005-0000-0000-0000DD890000}"/>
    <cellStyle name="Separador de milhares 21 6 3 4 2 3" xfId="35141" xr:uid="{00000000-0005-0000-0000-0000DE890000}"/>
    <cellStyle name="Separador de milhares 21 6 3 4 3" xfId="35142" xr:uid="{00000000-0005-0000-0000-0000DF890000}"/>
    <cellStyle name="Separador de milhares 21 6 3 4 4" xfId="35143" xr:uid="{00000000-0005-0000-0000-0000E0890000}"/>
    <cellStyle name="Separador de milhares 21 6 3 5" xfId="35144" xr:uid="{00000000-0005-0000-0000-0000E1890000}"/>
    <cellStyle name="Separador de milhares 21 6 3 5 2" xfId="35145" xr:uid="{00000000-0005-0000-0000-0000E2890000}"/>
    <cellStyle name="Separador de milhares 21 6 3 5 3" xfId="35146" xr:uid="{00000000-0005-0000-0000-0000E3890000}"/>
    <cellStyle name="Separador de milhares 21 6 3 6" xfId="35147" xr:uid="{00000000-0005-0000-0000-0000E4890000}"/>
    <cellStyle name="Separador de milhares 21 6 3 7" xfId="35148" xr:uid="{00000000-0005-0000-0000-0000E5890000}"/>
    <cellStyle name="Separador de milhares 21 6 4" xfId="35149" xr:uid="{00000000-0005-0000-0000-0000E6890000}"/>
    <cellStyle name="Separador de milhares 21 6 4 2" xfId="35150" xr:uid="{00000000-0005-0000-0000-0000E7890000}"/>
    <cellStyle name="Separador de milhares 21 6 4 2 2" xfId="35151" xr:uid="{00000000-0005-0000-0000-0000E8890000}"/>
    <cellStyle name="Separador de milhares 21 6 4 2 3" xfId="35152" xr:uid="{00000000-0005-0000-0000-0000E9890000}"/>
    <cellStyle name="Separador de milhares 21 6 4 3" xfId="35153" xr:uid="{00000000-0005-0000-0000-0000EA890000}"/>
    <cellStyle name="Separador de milhares 21 6 4 4" xfId="35154" xr:uid="{00000000-0005-0000-0000-0000EB890000}"/>
    <cellStyle name="Separador de milhares 21 6 5" xfId="35155" xr:uid="{00000000-0005-0000-0000-0000EC890000}"/>
    <cellStyle name="Separador de milhares 21 6 5 2" xfId="35156" xr:uid="{00000000-0005-0000-0000-0000ED890000}"/>
    <cellStyle name="Separador de milhares 21 6 5 2 2" xfId="35157" xr:uid="{00000000-0005-0000-0000-0000EE890000}"/>
    <cellStyle name="Separador de milhares 21 6 5 2 3" xfId="35158" xr:uid="{00000000-0005-0000-0000-0000EF890000}"/>
    <cellStyle name="Separador de milhares 21 6 5 3" xfId="35159" xr:uid="{00000000-0005-0000-0000-0000F0890000}"/>
    <cellStyle name="Separador de milhares 21 6 5 4" xfId="35160" xr:uid="{00000000-0005-0000-0000-0000F1890000}"/>
    <cellStyle name="Separador de milhares 21 6 6" xfId="35161" xr:uid="{00000000-0005-0000-0000-0000F2890000}"/>
    <cellStyle name="Separador de milhares 21 6 6 2" xfId="35162" xr:uid="{00000000-0005-0000-0000-0000F3890000}"/>
    <cellStyle name="Separador de milhares 21 6 6 2 2" xfId="35163" xr:uid="{00000000-0005-0000-0000-0000F4890000}"/>
    <cellStyle name="Separador de milhares 21 6 6 2 3" xfId="35164" xr:uid="{00000000-0005-0000-0000-0000F5890000}"/>
    <cellStyle name="Separador de milhares 21 6 6 3" xfId="35165" xr:uid="{00000000-0005-0000-0000-0000F6890000}"/>
    <cellStyle name="Separador de milhares 21 6 6 4" xfId="35166" xr:uid="{00000000-0005-0000-0000-0000F7890000}"/>
    <cellStyle name="Separador de milhares 21 6 7" xfId="35167" xr:uid="{00000000-0005-0000-0000-0000F8890000}"/>
    <cellStyle name="Separador de milhares 21 6 7 2" xfId="35168" xr:uid="{00000000-0005-0000-0000-0000F9890000}"/>
    <cellStyle name="Separador de milhares 21 6 7 3" xfId="35169" xr:uid="{00000000-0005-0000-0000-0000FA890000}"/>
    <cellStyle name="Separador de milhares 21 6 8" xfId="35170" xr:uid="{00000000-0005-0000-0000-0000FB890000}"/>
    <cellStyle name="Separador de milhares 21 6 9" xfId="35171" xr:uid="{00000000-0005-0000-0000-0000FC890000}"/>
    <cellStyle name="Separador de milhares 21 7" xfId="35172" xr:uid="{00000000-0005-0000-0000-0000FD890000}"/>
    <cellStyle name="Separador de milhares 21 7 2" xfId="35173" xr:uid="{00000000-0005-0000-0000-0000FE890000}"/>
    <cellStyle name="Separador de milhares 21 7 2 2" xfId="35174" xr:uid="{00000000-0005-0000-0000-0000FF890000}"/>
    <cellStyle name="Separador de milhares 21 7 2 2 2" xfId="35175" xr:uid="{00000000-0005-0000-0000-0000008A0000}"/>
    <cellStyle name="Separador de milhares 21 7 2 2 2 2" xfId="35176" xr:uid="{00000000-0005-0000-0000-0000018A0000}"/>
    <cellStyle name="Separador de milhares 21 7 2 2 2 3" xfId="35177" xr:uid="{00000000-0005-0000-0000-0000028A0000}"/>
    <cellStyle name="Separador de milhares 21 7 2 2 3" xfId="35178" xr:uid="{00000000-0005-0000-0000-0000038A0000}"/>
    <cellStyle name="Separador de milhares 21 7 2 2 4" xfId="35179" xr:uid="{00000000-0005-0000-0000-0000048A0000}"/>
    <cellStyle name="Separador de milhares 21 7 2 3" xfId="35180" xr:uid="{00000000-0005-0000-0000-0000058A0000}"/>
    <cellStyle name="Separador de milhares 21 7 2 3 2" xfId="35181" xr:uid="{00000000-0005-0000-0000-0000068A0000}"/>
    <cellStyle name="Separador de milhares 21 7 2 3 2 2" xfId="35182" xr:uid="{00000000-0005-0000-0000-0000078A0000}"/>
    <cellStyle name="Separador de milhares 21 7 2 3 2 3" xfId="35183" xr:uid="{00000000-0005-0000-0000-0000088A0000}"/>
    <cellStyle name="Separador de milhares 21 7 2 3 3" xfId="35184" xr:uid="{00000000-0005-0000-0000-0000098A0000}"/>
    <cellStyle name="Separador de milhares 21 7 2 3 4" xfId="35185" xr:uid="{00000000-0005-0000-0000-00000A8A0000}"/>
    <cellStyle name="Separador de milhares 21 7 2 4" xfId="35186" xr:uid="{00000000-0005-0000-0000-00000B8A0000}"/>
    <cellStyle name="Separador de milhares 21 7 2 4 2" xfId="35187" xr:uid="{00000000-0005-0000-0000-00000C8A0000}"/>
    <cellStyle name="Separador de milhares 21 7 2 4 2 2" xfId="35188" xr:uid="{00000000-0005-0000-0000-00000D8A0000}"/>
    <cellStyle name="Separador de milhares 21 7 2 4 2 3" xfId="35189" xr:uid="{00000000-0005-0000-0000-00000E8A0000}"/>
    <cellStyle name="Separador de milhares 21 7 2 4 3" xfId="35190" xr:uid="{00000000-0005-0000-0000-00000F8A0000}"/>
    <cellStyle name="Separador de milhares 21 7 2 4 4" xfId="35191" xr:uid="{00000000-0005-0000-0000-0000108A0000}"/>
    <cellStyle name="Separador de milhares 21 7 2 5" xfId="35192" xr:uid="{00000000-0005-0000-0000-0000118A0000}"/>
    <cellStyle name="Separador de milhares 21 7 2 5 2" xfId="35193" xr:uid="{00000000-0005-0000-0000-0000128A0000}"/>
    <cellStyle name="Separador de milhares 21 7 2 5 3" xfId="35194" xr:uid="{00000000-0005-0000-0000-0000138A0000}"/>
    <cellStyle name="Separador de milhares 21 7 2 6" xfId="35195" xr:uid="{00000000-0005-0000-0000-0000148A0000}"/>
    <cellStyle name="Separador de milhares 21 7 2 7" xfId="35196" xr:uid="{00000000-0005-0000-0000-0000158A0000}"/>
    <cellStyle name="Separador de milhares 21 7 3" xfId="35197" xr:uid="{00000000-0005-0000-0000-0000168A0000}"/>
    <cellStyle name="Separador de milhares 21 7 3 2" xfId="35198" xr:uid="{00000000-0005-0000-0000-0000178A0000}"/>
    <cellStyle name="Separador de milhares 21 7 3 2 2" xfId="35199" xr:uid="{00000000-0005-0000-0000-0000188A0000}"/>
    <cellStyle name="Separador de milhares 21 7 3 2 3" xfId="35200" xr:uid="{00000000-0005-0000-0000-0000198A0000}"/>
    <cellStyle name="Separador de milhares 21 7 3 3" xfId="35201" xr:uid="{00000000-0005-0000-0000-00001A8A0000}"/>
    <cellStyle name="Separador de milhares 21 7 3 4" xfId="35202" xr:uid="{00000000-0005-0000-0000-00001B8A0000}"/>
    <cellStyle name="Separador de milhares 21 7 4" xfId="35203" xr:uid="{00000000-0005-0000-0000-00001C8A0000}"/>
    <cellStyle name="Separador de milhares 21 7 4 2" xfId="35204" xr:uid="{00000000-0005-0000-0000-00001D8A0000}"/>
    <cellStyle name="Separador de milhares 21 7 4 2 2" xfId="35205" xr:uid="{00000000-0005-0000-0000-00001E8A0000}"/>
    <cellStyle name="Separador de milhares 21 7 4 2 3" xfId="35206" xr:uid="{00000000-0005-0000-0000-00001F8A0000}"/>
    <cellStyle name="Separador de milhares 21 7 4 3" xfId="35207" xr:uid="{00000000-0005-0000-0000-0000208A0000}"/>
    <cellStyle name="Separador de milhares 21 7 4 4" xfId="35208" xr:uid="{00000000-0005-0000-0000-0000218A0000}"/>
    <cellStyle name="Separador de milhares 21 7 5" xfId="35209" xr:uid="{00000000-0005-0000-0000-0000228A0000}"/>
    <cellStyle name="Separador de milhares 21 7 5 2" xfId="35210" xr:uid="{00000000-0005-0000-0000-0000238A0000}"/>
    <cellStyle name="Separador de milhares 21 7 5 2 2" xfId="35211" xr:uid="{00000000-0005-0000-0000-0000248A0000}"/>
    <cellStyle name="Separador de milhares 21 7 5 2 3" xfId="35212" xr:uid="{00000000-0005-0000-0000-0000258A0000}"/>
    <cellStyle name="Separador de milhares 21 7 5 3" xfId="35213" xr:uid="{00000000-0005-0000-0000-0000268A0000}"/>
    <cellStyle name="Separador de milhares 21 7 5 4" xfId="35214" xr:uid="{00000000-0005-0000-0000-0000278A0000}"/>
    <cellStyle name="Separador de milhares 21 7 6" xfId="35215" xr:uid="{00000000-0005-0000-0000-0000288A0000}"/>
    <cellStyle name="Separador de milhares 21 7 6 2" xfId="35216" xr:uid="{00000000-0005-0000-0000-0000298A0000}"/>
    <cellStyle name="Separador de milhares 21 7 6 3" xfId="35217" xr:uid="{00000000-0005-0000-0000-00002A8A0000}"/>
    <cellStyle name="Separador de milhares 21 7 7" xfId="35218" xr:uid="{00000000-0005-0000-0000-00002B8A0000}"/>
    <cellStyle name="Separador de milhares 21 7 8" xfId="35219" xr:uid="{00000000-0005-0000-0000-00002C8A0000}"/>
    <cellStyle name="Separador de milhares 21 7 9" xfId="35220" xr:uid="{00000000-0005-0000-0000-00002D8A0000}"/>
    <cellStyle name="Separador de milhares 21 8" xfId="35221" xr:uid="{00000000-0005-0000-0000-00002E8A0000}"/>
    <cellStyle name="Separador de milhares 21 8 2" xfId="35222" xr:uid="{00000000-0005-0000-0000-00002F8A0000}"/>
    <cellStyle name="Separador de milhares 21 8 2 2" xfId="35223" xr:uid="{00000000-0005-0000-0000-0000308A0000}"/>
    <cellStyle name="Separador de milhares 21 8 2 2 2" xfId="35224" xr:uid="{00000000-0005-0000-0000-0000318A0000}"/>
    <cellStyle name="Separador de milhares 21 8 2 2 2 2" xfId="35225" xr:uid="{00000000-0005-0000-0000-0000328A0000}"/>
    <cellStyle name="Separador de milhares 21 8 2 2 2 3" xfId="35226" xr:uid="{00000000-0005-0000-0000-0000338A0000}"/>
    <cellStyle name="Separador de milhares 21 8 2 2 3" xfId="35227" xr:uid="{00000000-0005-0000-0000-0000348A0000}"/>
    <cellStyle name="Separador de milhares 21 8 2 2 4" xfId="35228" xr:uid="{00000000-0005-0000-0000-0000358A0000}"/>
    <cellStyle name="Separador de milhares 21 8 2 3" xfId="35229" xr:uid="{00000000-0005-0000-0000-0000368A0000}"/>
    <cellStyle name="Separador de milhares 21 8 2 3 2" xfId="35230" xr:uid="{00000000-0005-0000-0000-0000378A0000}"/>
    <cellStyle name="Separador de milhares 21 8 2 3 2 2" xfId="35231" xr:uid="{00000000-0005-0000-0000-0000388A0000}"/>
    <cellStyle name="Separador de milhares 21 8 2 3 2 3" xfId="35232" xr:uid="{00000000-0005-0000-0000-0000398A0000}"/>
    <cellStyle name="Separador de milhares 21 8 2 3 3" xfId="35233" xr:uid="{00000000-0005-0000-0000-00003A8A0000}"/>
    <cellStyle name="Separador de milhares 21 8 2 3 4" xfId="35234" xr:uid="{00000000-0005-0000-0000-00003B8A0000}"/>
    <cellStyle name="Separador de milhares 21 8 2 4" xfId="35235" xr:uid="{00000000-0005-0000-0000-00003C8A0000}"/>
    <cellStyle name="Separador de milhares 21 8 2 4 2" xfId="35236" xr:uid="{00000000-0005-0000-0000-00003D8A0000}"/>
    <cellStyle name="Separador de milhares 21 8 2 4 2 2" xfId="35237" xr:uid="{00000000-0005-0000-0000-00003E8A0000}"/>
    <cellStyle name="Separador de milhares 21 8 2 4 2 3" xfId="35238" xr:uid="{00000000-0005-0000-0000-00003F8A0000}"/>
    <cellStyle name="Separador de milhares 21 8 2 4 3" xfId="35239" xr:uid="{00000000-0005-0000-0000-0000408A0000}"/>
    <cellStyle name="Separador de milhares 21 8 2 4 4" xfId="35240" xr:uid="{00000000-0005-0000-0000-0000418A0000}"/>
    <cellStyle name="Separador de milhares 21 8 2 5" xfId="35241" xr:uid="{00000000-0005-0000-0000-0000428A0000}"/>
    <cellStyle name="Separador de milhares 21 8 2 5 2" xfId="35242" xr:uid="{00000000-0005-0000-0000-0000438A0000}"/>
    <cellStyle name="Separador de milhares 21 8 2 5 3" xfId="35243" xr:uid="{00000000-0005-0000-0000-0000448A0000}"/>
    <cellStyle name="Separador de milhares 21 8 2 6" xfId="35244" xr:uid="{00000000-0005-0000-0000-0000458A0000}"/>
    <cellStyle name="Separador de milhares 21 8 2 7" xfId="35245" xr:uid="{00000000-0005-0000-0000-0000468A0000}"/>
    <cellStyle name="Separador de milhares 21 8 3" xfId="35246" xr:uid="{00000000-0005-0000-0000-0000478A0000}"/>
    <cellStyle name="Separador de milhares 21 8 3 2" xfId="35247" xr:uid="{00000000-0005-0000-0000-0000488A0000}"/>
    <cellStyle name="Separador de milhares 21 8 3 2 2" xfId="35248" xr:uid="{00000000-0005-0000-0000-0000498A0000}"/>
    <cellStyle name="Separador de milhares 21 8 3 2 3" xfId="35249" xr:uid="{00000000-0005-0000-0000-00004A8A0000}"/>
    <cellStyle name="Separador de milhares 21 8 3 3" xfId="35250" xr:uid="{00000000-0005-0000-0000-00004B8A0000}"/>
    <cellStyle name="Separador de milhares 21 8 3 4" xfId="35251" xr:uid="{00000000-0005-0000-0000-00004C8A0000}"/>
    <cellStyle name="Separador de milhares 21 8 4" xfId="35252" xr:uid="{00000000-0005-0000-0000-00004D8A0000}"/>
    <cellStyle name="Separador de milhares 21 8 4 2" xfId="35253" xr:uid="{00000000-0005-0000-0000-00004E8A0000}"/>
    <cellStyle name="Separador de milhares 21 8 4 2 2" xfId="35254" xr:uid="{00000000-0005-0000-0000-00004F8A0000}"/>
    <cellStyle name="Separador de milhares 21 8 4 2 3" xfId="35255" xr:uid="{00000000-0005-0000-0000-0000508A0000}"/>
    <cellStyle name="Separador de milhares 21 8 4 3" xfId="35256" xr:uid="{00000000-0005-0000-0000-0000518A0000}"/>
    <cellStyle name="Separador de milhares 21 8 4 4" xfId="35257" xr:uid="{00000000-0005-0000-0000-0000528A0000}"/>
    <cellStyle name="Separador de milhares 21 8 5" xfId="35258" xr:uid="{00000000-0005-0000-0000-0000538A0000}"/>
    <cellStyle name="Separador de milhares 21 8 5 2" xfId="35259" xr:uid="{00000000-0005-0000-0000-0000548A0000}"/>
    <cellStyle name="Separador de milhares 21 8 5 2 2" xfId="35260" xr:uid="{00000000-0005-0000-0000-0000558A0000}"/>
    <cellStyle name="Separador de milhares 21 8 5 2 3" xfId="35261" xr:uid="{00000000-0005-0000-0000-0000568A0000}"/>
    <cellStyle name="Separador de milhares 21 8 5 3" xfId="35262" xr:uid="{00000000-0005-0000-0000-0000578A0000}"/>
    <cellStyle name="Separador de milhares 21 8 5 4" xfId="35263" xr:uid="{00000000-0005-0000-0000-0000588A0000}"/>
    <cellStyle name="Separador de milhares 21 8 6" xfId="35264" xr:uid="{00000000-0005-0000-0000-0000598A0000}"/>
    <cellStyle name="Separador de milhares 21 8 6 2" xfId="35265" xr:uid="{00000000-0005-0000-0000-00005A8A0000}"/>
    <cellStyle name="Separador de milhares 21 8 6 3" xfId="35266" xr:uid="{00000000-0005-0000-0000-00005B8A0000}"/>
    <cellStyle name="Separador de milhares 21 8 7" xfId="35267" xr:uid="{00000000-0005-0000-0000-00005C8A0000}"/>
    <cellStyle name="Separador de milhares 21 8 8" xfId="35268" xr:uid="{00000000-0005-0000-0000-00005D8A0000}"/>
    <cellStyle name="Separador de milhares 21 8 9" xfId="35269" xr:uid="{00000000-0005-0000-0000-00005E8A0000}"/>
    <cellStyle name="Separador de milhares 21 9" xfId="35270" xr:uid="{00000000-0005-0000-0000-00005F8A0000}"/>
    <cellStyle name="Separador de milhares 21 9 2" xfId="35271" xr:uid="{00000000-0005-0000-0000-0000608A0000}"/>
    <cellStyle name="Separador de milhares 21 9 2 2" xfId="35272" xr:uid="{00000000-0005-0000-0000-0000618A0000}"/>
    <cellStyle name="Separador de milhares 21 9 2 2 2" xfId="35273" xr:uid="{00000000-0005-0000-0000-0000628A0000}"/>
    <cellStyle name="Separador de milhares 21 9 2 2 2 2" xfId="35274" xr:uid="{00000000-0005-0000-0000-0000638A0000}"/>
    <cellStyle name="Separador de milhares 21 9 2 2 2 3" xfId="35275" xr:uid="{00000000-0005-0000-0000-0000648A0000}"/>
    <cellStyle name="Separador de milhares 21 9 2 2 3" xfId="35276" xr:uid="{00000000-0005-0000-0000-0000658A0000}"/>
    <cellStyle name="Separador de milhares 21 9 2 2 4" xfId="35277" xr:uid="{00000000-0005-0000-0000-0000668A0000}"/>
    <cellStyle name="Separador de milhares 21 9 2 3" xfId="35278" xr:uid="{00000000-0005-0000-0000-0000678A0000}"/>
    <cellStyle name="Separador de milhares 21 9 2 3 2" xfId="35279" xr:uid="{00000000-0005-0000-0000-0000688A0000}"/>
    <cellStyle name="Separador de milhares 21 9 2 3 2 2" xfId="35280" xr:uid="{00000000-0005-0000-0000-0000698A0000}"/>
    <cellStyle name="Separador de milhares 21 9 2 3 2 3" xfId="35281" xr:uid="{00000000-0005-0000-0000-00006A8A0000}"/>
    <cellStyle name="Separador de milhares 21 9 2 3 3" xfId="35282" xr:uid="{00000000-0005-0000-0000-00006B8A0000}"/>
    <cellStyle name="Separador de milhares 21 9 2 3 4" xfId="35283" xr:uid="{00000000-0005-0000-0000-00006C8A0000}"/>
    <cellStyle name="Separador de milhares 21 9 2 4" xfId="35284" xr:uid="{00000000-0005-0000-0000-00006D8A0000}"/>
    <cellStyle name="Separador de milhares 21 9 2 4 2" xfId="35285" xr:uid="{00000000-0005-0000-0000-00006E8A0000}"/>
    <cellStyle name="Separador de milhares 21 9 2 4 2 2" xfId="35286" xr:uid="{00000000-0005-0000-0000-00006F8A0000}"/>
    <cellStyle name="Separador de milhares 21 9 2 4 2 3" xfId="35287" xr:uid="{00000000-0005-0000-0000-0000708A0000}"/>
    <cellStyle name="Separador de milhares 21 9 2 4 3" xfId="35288" xr:uid="{00000000-0005-0000-0000-0000718A0000}"/>
    <cellStyle name="Separador de milhares 21 9 2 4 4" xfId="35289" xr:uid="{00000000-0005-0000-0000-0000728A0000}"/>
    <cellStyle name="Separador de milhares 21 9 2 5" xfId="35290" xr:uid="{00000000-0005-0000-0000-0000738A0000}"/>
    <cellStyle name="Separador de milhares 21 9 2 5 2" xfId="35291" xr:uid="{00000000-0005-0000-0000-0000748A0000}"/>
    <cellStyle name="Separador de milhares 21 9 2 5 3" xfId="35292" xr:uid="{00000000-0005-0000-0000-0000758A0000}"/>
    <cellStyle name="Separador de milhares 21 9 2 6" xfId="35293" xr:uid="{00000000-0005-0000-0000-0000768A0000}"/>
    <cellStyle name="Separador de milhares 21 9 2 7" xfId="35294" xr:uid="{00000000-0005-0000-0000-0000778A0000}"/>
    <cellStyle name="Separador de milhares 21 9 2 8" xfId="35295" xr:uid="{00000000-0005-0000-0000-0000788A0000}"/>
    <cellStyle name="Separador de milhares 21 9 3" xfId="35296" xr:uid="{00000000-0005-0000-0000-0000798A0000}"/>
    <cellStyle name="Separador de milhares 21 9 3 2" xfId="35297" xr:uid="{00000000-0005-0000-0000-00007A8A0000}"/>
    <cellStyle name="Separador de milhares 21 9 3 2 2" xfId="35298" xr:uid="{00000000-0005-0000-0000-00007B8A0000}"/>
    <cellStyle name="Separador de milhares 21 9 3 2 3" xfId="35299" xr:uid="{00000000-0005-0000-0000-00007C8A0000}"/>
    <cellStyle name="Separador de milhares 21 9 3 3" xfId="35300" xr:uid="{00000000-0005-0000-0000-00007D8A0000}"/>
    <cellStyle name="Separador de milhares 21 9 3 4" xfId="35301" xr:uid="{00000000-0005-0000-0000-00007E8A0000}"/>
    <cellStyle name="Separador de milhares 21 9 4" xfId="35302" xr:uid="{00000000-0005-0000-0000-00007F8A0000}"/>
    <cellStyle name="Separador de milhares 21 9 4 2" xfId="35303" xr:uid="{00000000-0005-0000-0000-0000808A0000}"/>
    <cellStyle name="Separador de milhares 21 9 4 2 2" xfId="35304" xr:uid="{00000000-0005-0000-0000-0000818A0000}"/>
    <cellStyle name="Separador de milhares 21 9 4 2 3" xfId="35305" xr:uid="{00000000-0005-0000-0000-0000828A0000}"/>
    <cellStyle name="Separador de milhares 21 9 4 3" xfId="35306" xr:uid="{00000000-0005-0000-0000-0000838A0000}"/>
    <cellStyle name="Separador de milhares 21 9 4 4" xfId="35307" xr:uid="{00000000-0005-0000-0000-0000848A0000}"/>
    <cellStyle name="Separador de milhares 21 9 5" xfId="35308" xr:uid="{00000000-0005-0000-0000-0000858A0000}"/>
    <cellStyle name="Separador de milhares 21 9 5 2" xfId="35309" xr:uid="{00000000-0005-0000-0000-0000868A0000}"/>
    <cellStyle name="Separador de milhares 21 9 5 2 2" xfId="35310" xr:uid="{00000000-0005-0000-0000-0000878A0000}"/>
    <cellStyle name="Separador de milhares 21 9 5 2 3" xfId="35311" xr:uid="{00000000-0005-0000-0000-0000888A0000}"/>
    <cellStyle name="Separador de milhares 21 9 5 3" xfId="35312" xr:uid="{00000000-0005-0000-0000-0000898A0000}"/>
    <cellStyle name="Separador de milhares 21 9 5 4" xfId="35313" xr:uid="{00000000-0005-0000-0000-00008A8A0000}"/>
    <cellStyle name="Separador de milhares 21 9 6" xfId="35314" xr:uid="{00000000-0005-0000-0000-00008B8A0000}"/>
    <cellStyle name="Separador de milhares 21 9 6 2" xfId="35315" xr:uid="{00000000-0005-0000-0000-00008C8A0000}"/>
    <cellStyle name="Separador de milhares 21 9 6 3" xfId="35316" xr:uid="{00000000-0005-0000-0000-00008D8A0000}"/>
    <cellStyle name="Separador de milhares 21 9 7" xfId="35317" xr:uid="{00000000-0005-0000-0000-00008E8A0000}"/>
    <cellStyle name="Separador de milhares 21 9 8" xfId="35318" xr:uid="{00000000-0005-0000-0000-00008F8A0000}"/>
    <cellStyle name="Separador de milhares 21 9 9" xfId="35319" xr:uid="{00000000-0005-0000-0000-0000908A0000}"/>
    <cellStyle name="Separador de milhares 22" xfId="35320" xr:uid="{00000000-0005-0000-0000-0000918A0000}"/>
    <cellStyle name="Separador de milhares 22 2" xfId="35321" xr:uid="{00000000-0005-0000-0000-0000928A0000}"/>
    <cellStyle name="Separador de milhares 22 2 2" xfId="35322" xr:uid="{00000000-0005-0000-0000-0000938A0000}"/>
    <cellStyle name="Separador de milhares 22 3" xfId="35323" xr:uid="{00000000-0005-0000-0000-0000948A0000}"/>
    <cellStyle name="Separador de milhares 22 4" xfId="35324" xr:uid="{00000000-0005-0000-0000-0000958A0000}"/>
    <cellStyle name="Separador de milhares 23" xfId="35325" xr:uid="{00000000-0005-0000-0000-0000968A0000}"/>
    <cellStyle name="Separador de milhares 23 2" xfId="35326" xr:uid="{00000000-0005-0000-0000-0000978A0000}"/>
    <cellStyle name="Separador de milhares 24" xfId="44031" xr:uid="{00000000-0005-0000-0000-0000988A0000}"/>
    <cellStyle name="Separador de milhares 25" xfId="35327" xr:uid="{00000000-0005-0000-0000-0000998A0000}"/>
    <cellStyle name="Separador de milhares 3" xfId="35328" xr:uid="{00000000-0005-0000-0000-00009A8A0000}"/>
    <cellStyle name="Separador de milhares 3 2" xfId="35329" xr:uid="{00000000-0005-0000-0000-00009B8A0000}"/>
    <cellStyle name="Separador de milhares 3 2 2" xfId="35330" xr:uid="{00000000-0005-0000-0000-00009C8A0000}"/>
    <cellStyle name="Separador de milhares 3 2 2 2" xfId="35331" xr:uid="{00000000-0005-0000-0000-00009D8A0000}"/>
    <cellStyle name="Separador de milhares 3 2 2 3" xfId="35332" xr:uid="{00000000-0005-0000-0000-00009E8A0000}"/>
    <cellStyle name="Separador de milhares 3 2 3" xfId="35333" xr:uid="{00000000-0005-0000-0000-00009F8A0000}"/>
    <cellStyle name="Separador de milhares 3 2 3 2" xfId="35334" xr:uid="{00000000-0005-0000-0000-0000A08A0000}"/>
    <cellStyle name="Separador de milhares 3 3" xfId="35335" xr:uid="{00000000-0005-0000-0000-0000A18A0000}"/>
    <cellStyle name="Separador de milhares 3 3 2" xfId="35336" xr:uid="{00000000-0005-0000-0000-0000A28A0000}"/>
    <cellStyle name="Separador de milhares 3 3 2 2" xfId="35337" xr:uid="{00000000-0005-0000-0000-0000A38A0000}"/>
    <cellStyle name="Separador de milhares 3 4" xfId="35338" xr:uid="{00000000-0005-0000-0000-0000A48A0000}"/>
    <cellStyle name="Separador de milhares 3 4 2" xfId="35339" xr:uid="{00000000-0005-0000-0000-0000A58A0000}"/>
    <cellStyle name="Separador de milhares 3 4 2 2" xfId="35340" xr:uid="{00000000-0005-0000-0000-0000A68A0000}"/>
    <cellStyle name="Separador de milhares 3 4 3" xfId="35341" xr:uid="{00000000-0005-0000-0000-0000A78A0000}"/>
    <cellStyle name="Separador de milhares 3 5" xfId="35342" xr:uid="{00000000-0005-0000-0000-0000A88A0000}"/>
    <cellStyle name="Separador de milhares 3 5 2" xfId="35343" xr:uid="{00000000-0005-0000-0000-0000A98A0000}"/>
    <cellStyle name="Separador de milhares 3 5 3" xfId="35344" xr:uid="{00000000-0005-0000-0000-0000AA8A0000}"/>
    <cellStyle name="Separador de milhares 3 6" xfId="35345" xr:uid="{00000000-0005-0000-0000-0000AB8A0000}"/>
    <cellStyle name="Separador de milhares 3 6 2" xfId="35346" xr:uid="{00000000-0005-0000-0000-0000AC8A0000}"/>
    <cellStyle name="Separador de milhares 3 7" xfId="35347" xr:uid="{00000000-0005-0000-0000-0000AD8A0000}"/>
    <cellStyle name="Separador de milhares 3 8" xfId="35348" xr:uid="{00000000-0005-0000-0000-0000AE8A0000}"/>
    <cellStyle name="Separador de milhares 3 9" xfId="44012" xr:uid="{00000000-0005-0000-0000-0000AF8A0000}"/>
    <cellStyle name="Separador de milhares 4" xfId="35349" xr:uid="{00000000-0005-0000-0000-0000B08A0000}"/>
    <cellStyle name="Separador de milhares 4 10" xfId="35350" xr:uid="{00000000-0005-0000-0000-0000B18A0000}"/>
    <cellStyle name="Separador de milhares 4 10 2" xfId="35351" xr:uid="{00000000-0005-0000-0000-0000B28A0000}"/>
    <cellStyle name="Separador de milhares 4 10 2 2" xfId="35352" xr:uid="{00000000-0005-0000-0000-0000B38A0000}"/>
    <cellStyle name="Separador de milhares 4 10 2 2 2" xfId="35353" xr:uid="{00000000-0005-0000-0000-0000B48A0000}"/>
    <cellStyle name="Separador de milhares 4 10 2 2 3" xfId="35354" xr:uid="{00000000-0005-0000-0000-0000B58A0000}"/>
    <cellStyle name="Separador de milhares 4 10 2 3" xfId="35355" xr:uid="{00000000-0005-0000-0000-0000B68A0000}"/>
    <cellStyle name="Separador de milhares 4 10 2 4" xfId="35356" xr:uid="{00000000-0005-0000-0000-0000B78A0000}"/>
    <cellStyle name="Separador de milhares 4 10 3" xfId="35357" xr:uid="{00000000-0005-0000-0000-0000B88A0000}"/>
    <cellStyle name="Separador de milhares 4 10 3 2" xfId="35358" xr:uid="{00000000-0005-0000-0000-0000B98A0000}"/>
    <cellStyle name="Separador de milhares 4 10 3 2 2" xfId="35359" xr:uid="{00000000-0005-0000-0000-0000BA8A0000}"/>
    <cellStyle name="Separador de milhares 4 10 3 2 3" xfId="35360" xr:uid="{00000000-0005-0000-0000-0000BB8A0000}"/>
    <cellStyle name="Separador de milhares 4 10 3 3" xfId="35361" xr:uid="{00000000-0005-0000-0000-0000BC8A0000}"/>
    <cellStyle name="Separador de milhares 4 10 3 4" xfId="35362" xr:uid="{00000000-0005-0000-0000-0000BD8A0000}"/>
    <cellStyle name="Separador de milhares 4 10 4" xfId="35363" xr:uid="{00000000-0005-0000-0000-0000BE8A0000}"/>
    <cellStyle name="Separador de milhares 4 10 4 2" xfId="35364" xr:uid="{00000000-0005-0000-0000-0000BF8A0000}"/>
    <cellStyle name="Separador de milhares 4 10 4 2 2" xfId="35365" xr:uid="{00000000-0005-0000-0000-0000C08A0000}"/>
    <cellStyle name="Separador de milhares 4 10 4 2 3" xfId="35366" xr:uid="{00000000-0005-0000-0000-0000C18A0000}"/>
    <cellStyle name="Separador de milhares 4 10 4 3" xfId="35367" xr:uid="{00000000-0005-0000-0000-0000C28A0000}"/>
    <cellStyle name="Separador de milhares 4 10 4 4" xfId="35368" xr:uid="{00000000-0005-0000-0000-0000C38A0000}"/>
    <cellStyle name="Separador de milhares 4 10 5" xfId="35369" xr:uid="{00000000-0005-0000-0000-0000C48A0000}"/>
    <cellStyle name="Separador de milhares 4 10 5 2" xfId="35370" xr:uid="{00000000-0005-0000-0000-0000C58A0000}"/>
    <cellStyle name="Separador de milhares 4 10 5 3" xfId="35371" xr:uid="{00000000-0005-0000-0000-0000C68A0000}"/>
    <cellStyle name="Separador de milhares 4 10 6" xfId="35372" xr:uid="{00000000-0005-0000-0000-0000C78A0000}"/>
    <cellStyle name="Separador de milhares 4 10 7" xfId="35373" xr:uid="{00000000-0005-0000-0000-0000C88A0000}"/>
    <cellStyle name="Separador de milhares 4 11" xfId="35374" xr:uid="{00000000-0005-0000-0000-0000C98A0000}"/>
    <cellStyle name="Separador de milhares 4 11 2" xfId="35375" xr:uid="{00000000-0005-0000-0000-0000CA8A0000}"/>
    <cellStyle name="Separador de milhares 4 11 2 2" xfId="35376" xr:uid="{00000000-0005-0000-0000-0000CB8A0000}"/>
    <cellStyle name="Separador de milhares 4 11 2 2 2" xfId="35377" xr:uid="{00000000-0005-0000-0000-0000CC8A0000}"/>
    <cellStyle name="Separador de milhares 4 11 2 2 3" xfId="35378" xr:uid="{00000000-0005-0000-0000-0000CD8A0000}"/>
    <cellStyle name="Separador de milhares 4 11 2 3" xfId="35379" xr:uid="{00000000-0005-0000-0000-0000CE8A0000}"/>
    <cellStyle name="Separador de milhares 4 11 2 4" xfId="35380" xr:uid="{00000000-0005-0000-0000-0000CF8A0000}"/>
    <cellStyle name="Separador de milhares 4 11 3" xfId="35381" xr:uid="{00000000-0005-0000-0000-0000D08A0000}"/>
    <cellStyle name="Separador de milhares 4 11 3 2" xfId="35382" xr:uid="{00000000-0005-0000-0000-0000D18A0000}"/>
    <cellStyle name="Separador de milhares 4 11 3 3" xfId="35383" xr:uid="{00000000-0005-0000-0000-0000D28A0000}"/>
    <cellStyle name="Separador de milhares 4 11 4" xfId="35384" xr:uid="{00000000-0005-0000-0000-0000D38A0000}"/>
    <cellStyle name="Separador de milhares 4 11 5" xfId="35385" xr:uid="{00000000-0005-0000-0000-0000D48A0000}"/>
    <cellStyle name="Separador de milhares 4 12" xfId="35386" xr:uid="{00000000-0005-0000-0000-0000D58A0000}"/>
    <cellStyle name="Separador de milhares 4 12 2" xfId="35387" xr:uid="{00000000-0005-0000-0000-0000D68A0000}"/>
    <cellStyle name="Separador de milhares 4 12 2 2" xfId="35388" xr:uid="{00000000-0005-0000-0000-0000D78A0000}"/>
    <cellStyle name="Separador de milhares 4 12 2 3" xfId="35389" xr:uid="{00000000-0005-0000-0000-0000D88A0000}"/>
    <cellStyle name="Separador de milhares 4 12 3" xfId="35390" xr:uid="{00000000-0005-0000-0000-0000D98A0000}"/>
    <cellStyle name="Separador de milhares 4 12 4" xfId="35391" xr:uid="{00000000-0005-0000-0000-0000DA8A0000}"/>
    <cellStyle name="Separador de milhares 4 13" xfId="35392" xr:uid="{00000000-0005-0000-0000-0000DB8A0000}"/>
    <cellStyle name="Separador de milhares 4 13 2" xfId="35393" xr:uid="{00000000-0005-0000-0000-0000DC8A0000}"/>
    <cellStyle name="Separador de milhares 4 13 2 2" xfId="35394" xr:uid="{00000000-0005-0000-0000-0000DD8A0000}"/>
    <cellStyle name="Separador de milhares 4 13 2 3" xfId="35395" xr:uid="{00000000-0005-0000-0000-0000DE8A0000}"/>
    <cellStyle name="Separador de milhares 4 13 3" xfId="35396" xr:uid="{00000000-0005-0000-0000-0000DF8A0000}"/>
    <cellStyle name="Separador de milhares 4 13 4" xfId="35397" xr:uid="{00000000-0005-0000-0000-0000E08A0000}"/>
    <cellStyle name="Separador de milhares 4 14" xfId="35398" xr:uid="{00000000-0005-0000-0000-0000E18A0000}"/>
    <cellStyle name="Separador de milhares 4 14 2" xfId="35399" xr:uid="{00000000-0005-0000-0000-0000E28A0000}"/>
    <cellStyle name="Separador de milhares 4 14 2 2" xfId="35400" xr:uid="{00000000-0005-0000-0000-0000E38A0000}"/>
    <cellStyle name="Separador de milhares 4 14 2 3" xfId="35401" xr:uid="{00000000-0005-0000-0000-0000E48A0000}"/>
    <cellStyle name="Separador de milhares 4 14 3" xfId="35402" xr:uid="{00000000-0005-0000-0000-0000E58A0000}"/>
    <cellStyle name="Separador de milhares 4 14 4" xfId="35403" xr:uid="{00000000-0005-0000-0000-0000E68A0000}"/>
    <cellStyle name="Separador de milhares 4 15" xfId="35404" xr:uid="{00000000-0005-0000-0000-0000E78A0000}"/>
    <cellStyle name="Separador de milhares 4 15 2" xfId="35405" xr:uid="{00000000-0005-0000-0000-0000E88A0000}"/>
    <cellStyle name="Separador de milhares 4 15 3" xfId="35406" xr:uid="{00000000-0005-0000-0000-0000E98A0000}"/>
    <cellStyle name="Separador de milhares 4 16" xfId="35407" xr:uid="{00000000-0005-0000-0000-0000EA8A0000}"/>
    <cellStyle name="Separador de milhares 4 16 2" xfId="35408" xr:uid="{00000000-0005-0000-0000-0000EB8A0000}"/>
    <cellStyle name="Separador de milhares 4 16 3" xfId="35409" xr:uid="{00000000-0005-0000-0000-0000EC8A0000}"/>
    <cellStyle name="Separador de milhares 4 17" xfId="35410" xr:uid="{00000000-0005-0000-0000-0000ED8A0000}"/>
    <cellStyle name="Separador de milhares 4 18" xfId="35411" xr:uid="{00000000-0005-0000-0000-0000EE8A0000}"/>
    <cellStyle name="Separador de milhares 4 19" xfId="35412" xr:uid="{00000000-0005-0000-0000-0000EF8A0000}"/>
    <cellStyle name="Separador de milhares 4 2" xfId="35413" xr:uid="{00000000-0005-0000-0000-0000F08A0000}"/>
    <cellStyle name="Separador de milhares 4 2 10" xfId="35414" xr:uid="{00000000-0005-0000-0000-0000F18A0000}"/>
    <cellStyle name="Separador de milhares 4 2 10 10" xfId="35415" xr:uid="{00000000-0005-0000-0000-0000F28A0000}"/>
    <cellStyle name="Separador de milhares 4 2 10 2" xfId="35416" xr:uid="{00000000-0005-0000-0000-0000F38A0000}"/>
    <cellStyle name="Separador de milhares 4 2 10 2 2" xfId="35417" xr:uid="{00000000-0005-0000-0000-0000F48A0000}"/>
    <cellStyle name="Separador de milhares 4 2 10 2 2 2" xfId="35418" xr:uid="{00000000-0005-0000-0000-0000F58A0000}"/>
    <cellStyle name="Separador de milhares 4 2 10 2 2 2 2" xfId="35419" xr:uid="{00000000-0005-0000-0000-0000F68A0000}"/>
    <cellStyle name="Separador de milhares 4 2 10 2 2 2 3" xfId="35420" xr:uid="{00000000-0005-0000-0000-0000F78A0000}"/>
    <cellStyle name="Separador de milhares 4 2 10 2 2 3" xfId="35421" xr:uid="{00000000-0005-0000-0000-0000F88A0000}"/>
    <cellStyle name="Separador de milhares 4 2 10 2 2 4" xfId="35422" xr:uid="{00000000-0005-0000-0000-0000F98A0000}"/>
    <cellStyle name="Separador de milhares 4 2 10 2 3" xfId="35423" xr:uid="{00000000-0005-0000-0000-0000FA8A0000}"/>
    <cellStyle name="Separador de milhares 4 2 10 2 3 2" xfId="35424" xr:uid="{00000000-0005-0000-0000-0000FB8A0000}"/>
    <cellStyle name="Separador de milhares 4 2 10 2 3 2 2" xfId="35425" xr:uid="{00000000-0005-0000-0000-0000FC8A0000}"/>
    <cellStyle name="Separador de milhares 4 2 10 2 3 2 3" xfId="35426" xr:uid="{00000000-0005-0000-0000-0000FD8A0000}"/>
    <cellStyle name="Separador de milhares 4 2 10 2 3 3" xfId="35427" xr:uid="{00000000-0005-0000-0000-0000FE8A0000}"/>
    <cellStyle name="Separador de milhares 4 2 10 2 3 4" xfId="35428" xr:uid="{00000000-0005-0000-0000-0000FF8A0000}"/>
    <cellStyle name="Separador de milhares 4 2 10 2 4" xfId="35429" xr:uid="{00000000-0005-0000-0000-0000008B0000}"/>
    <cellStyle name="Separador de milhares 4 2 10 2 4 2" xfId="35430" xr:uid="{00000000-0005-0000-0000-0000018B0000}"/>
    <cellStyle name="Separador de milhares 4 2 10 2 4 2 2" xfId="35431" xr:uid="{00000000-0005-0000-0000-0000028B0000}"/>
    <cellStyle name="Separador de milhares 4 2 10 2 4 2 3" xfId="35432" xr:uid="{00000000-0005-0000-0000-0000038B0000}"/>
    <cellStyle name="Separador de milhares 4 2 10 2 4 3" xfId="35433" xr:uid="{00000000-0005-0000-0000-0000048B0000}"/>
    <cellStyle name="Separador de milhares 4 2 10 2 4 4" xfId="35434" xr:uid="{00000000-0005-0000-0000-0000058B0000}"/>
    <cellStyle name="Separador de milhares 4 2 10 2 5" xfId="35435" xr:uid="{00000000-0005-0000-0000-0000068B0000}"/>
    <cellStyle name="Separador de milhares 4 2 10 2 5 2" xfId="35436" xr:uid="{00000000-0005-0000-0000-0000078B0000}"/>
    <cellStyle name="Separador de milhares 4 2 10 2 5 3" xfId="35437" xr:uid="{00000000-0005-0000-0000-0000088B0000}"/>
    <cellStyle name="Separador de milhares 4 2 10 2 6" xfId="35438" xr:uid="{00000000-0005-0000-0000-0000098B0000}"/>
    <cellStyle name="Separador de milhares 4 2 10 2 7" xfId="35439" xr:uid="{00000000-0005-0000-0000-00000A8B0000}"/>
    <cellStyle name="Separador de milhares 4 2 10 3" xfId="35440" xr:uid="{00000000-0005-0000-0000-00000B8B0000}"/>
    <cellStyle name="Separador de milhares 4 2 10 3 2" xfId="35441" xr:uid="{00000000-0005-0000-0000-00000C8B0000}"/>
    <cellStyle name="Separador de milhares 4 2 10 3 2 2" xfId="35442" xr:uid="{00000000-0005-0000-0000-00000D8B0000}"/>
    <cellStyle name="Separador de milhares 4 2 10 3 2 3" xfId="35443" xr:uid="{00000000-0005-0000-0000-00000E8B0000}"/>
    <cellStyle name="Separador de milhares 4 2 10 3 3" xfId="35444" xr:uid="{00000000-0005-0000-0000-00000F8B0000}"/>
    <cellStyle name="Separador de milhares 4 2 10 3 4" xfId="35445" xr:uid="{00000000-0005-0000-0000-0000108B0000}"/>
    <cellStyle name="Separador de milhares 4 2 10 4" xfId="35446" xr:uid="{00000000-0005-0000-0000-0000118B0000}"/>
    <cellStyle name="Separador de milhares 4 2 10 4 2" xfId="35447" xr:uid="{00000000-0005-0000-0000-0000128B0000}"/>
    <cellStyle name="Separador de milhares 4 2 10 4 2 2" xfId="35448" xr:uid="{00000000-0005-0000-0000-0000138B0000}"/>
    <cellStyle name="Separador de milhares 4 2 10 4 2 3" xfId="35449" xr:uid="{00000000-0005-0000-0000-0000148B0000}"/>
    <cellStyle name="Separador de milhares 4 2 10 4 3" xfId="35450" xr:uid="{00000000-0005-0000-0000-0000158B0000}"/>
    <cellStyle name="Separador de milhares 4 2 10 4 4" xfId="35451" xr:uid="{00000000-0005-0000-0000-0000168B0000}"/>
    <cellStyle name="Separador de milhares 4 2 10 5" xfId="35452" xr:uid="{00000000-0005-0000-0000-0000178B0000}"/>
    <cellStyle name="Separador de milhares 4 2 10 5 2" xfId="35453" xr:uid="{00000000-0005-0000-0000-0000188B0000}"/>
    <cellStyle name="Separador de milhares 4 2 10 5 2 2" xfId="35454" xr:uid="{00000000-0005-0000-0000-0000198B0000}"/>
    <cellStyle name="Separador de milhares 4 2 10 5 2 3" xfId="35455" xr:uid="{00000000-0005-0000-0000-00001A8B0000}"/>
    <cellStyle name="Separador de milhares 4 2 10 5 3" xfId="35456" xr:uid="{00000000-0005-0000-0000-00001B8B0000}"/>
    <cellStyle name="Separador de milhares 4 2 10 5 4" xfId="35457" xr:uid="{00000000-0005-0000-0000-00001C8B0000}"/>
    <cellStyle name="Separador de milhares 4 2 10 6" xfId="35458" xr:uid="{00000000-0005-0000-0000-00001D8B0000}"/>
    <cellStyle name="Separador de milhares 4 2 10 6 2" xfId="35459" xr:uid="{00000000-0005-0000-0000-00001E8B0000}"/>
    <cellStyle name="Separador de milhares 4 2 10 6 3" xfId="35460" xr:uid="{00000000-0005-0000-0000-00001F8B0000}"/>
    <cellStyle name="Separador de milhares 4 2 10 7" xfId="35461" xr:uid="{00000000-0005-0000-0000-0000208B0000}"/>
    <cellStyle name="Separador de milhares 4 2 10 8" xfId="35462" xr:uid="{00000000-0005-0000-0000-0000218B0000}"/>
    <cellStyle name="Separador de milhares 4 2 10 9" xfId="35463" xr:uid="{00000000-0005-0000-0000-0000228B0000}"/>
    <cellStyle name="Separador de milhares 4 2 11" xfId="35464" xr:uid="{00000000-0005-0000-0000-0000238B0000}"/>
    <cellStyle name="Separador de milhares 4 2 11 2" xfId="35465" xr:uid="{00000000-0005-0000-0000-0000248B0000}"/>
    <cellStyle name="Separador de milhares 4 2 11 2 2" xfId="35466" xr:uid="{00000000-0005-0000-0000-0000258B0000}"/>
    <cellStyle name="Separador de milhares 4 2 11 2 2 2" xfId="35467" xr:uid="{00000000-0005-0000-0000-0000268B0000}"/>
    <cellStyle name="Separador de milhares 4 2 11 2 2 3" xfId="35468" xr:uid="{00000000-0005-0000-0000-0000278B0000}"/>
    <cellStyle name="Separador de milhares 4 2 11 2 3" xfId="35469" xr:uid="{00000000-0005-0000-0000-0000288B0000}"/>
    <cellStyle name="Separador de milhares 4 2 11 2 4" xfId="35470" xr:uid="{00000000-0005-0000-0000-0000298B0000}"/>
    <cellStyle name="Separador de milhares 4 2 11 3" xfId="35471" xr:uid="{00000000-0005-0000-0000-00002A8B0000}"/>
    <cellStyle name="Separador de milhares 4 2 11 3 2" xfId="35472" xr:uid="{00000000-0005-0000-0000-00002B8B0000}"/>
    <cellStyle name="Separador de milhares 4 2 11 3 2 2" xfId="35473" xr:uid="{00000000-0005-0000-0000-00002C8B0000}"/>
    <cellStyle name="Separador de milhares 4 2 11 3 2 3" xfId="35474" xr:uid="{00000000-0005-0000-0000-00002D8B0000}"/>
    <cellStyle name="Separador de milhares 4 2 11 3 3" xfId="35475" xr:uid="{00000000-0005-0000-0000-00002E8B0000}"/>
    <cellStyle name="Separador de milhares 4 2 11 3 4" xfId="35476" xr:uid="{00000000-0005-0000-0000-00002F8B0000}"/>
    <cellStyle name="Separador de milhares 4 2 11 4" xfId="35477" xr:uid="{00000000-0005-0000-0000-0000308B0000}"/>
    <cellStyle name="Separador de milhares 4 2 11 4 2" xfId="35478" xr:uid="{00000000-0005-0000-0000-0000318B0000}"/>
    <cellStyle name="Separador de milhares 4 2 11 4 2 2" xfId="35479" xr:uid="{00000000-0005-0000-0000-0000328B0000}"/>
    <cellStyle name="Separador de milhares 4 2 11 4 2 3" xfId="35480" xr:uid="{00000000-0005-0000-0000-0000338B0000}"/>
    <cellStyle name="Separador de milhares 4 2 11 4 3" xfId="35481" xr:uid="{00000000-0005-0000-0000-0000348B0000}"/>
    <cellStyle name="Separador de milhares 4 2 11 4 4" xfId="35482" xr:uid="{00000000-0005-0000-0000-0000358B0000}"/>
    <cellStyle name="Separador de milhares 4 2 11 5" xfId="35483" xr:uid="{00000000-0005-0000-0000-0000368B0000}"/>
    <cellStyle name="Separador de milhares 4 2 11 5 2" xfId="35484" xr:uid="{00000000-0005-0000-0000-0000378B0000}"/>
    <cellStyle name="Separador de milhares 4 2 11 5 3" xfId="35485" xr:uid="{00000000-0005-0000-0000-0000388B0000}"/>
    <cellStyle name="Separador de milhares 4 2 11 6" xfId="35486" xr:uid="{00000000-0005-0000-0000-0000398B0000}"/>
    <cellStyle name="Separador de milhares 4 2 11 7" xfId="35487" xr:uid="{00000000-0005-0000-0000-00003A8B0000}"/>
    <cellStyle name="Separador de milhares 4 2 11 8" xfId="35488" xr:uid="{00000000-0005-0000-0000-00003B8B0000}"/>
    <cellStyle name="Separador de milhares 4 2 12" xfId="35489" xr:uid="{00000000-0005-0000-0000-00003C8B0000}"/>
    <cellStyle name="Separador de milhares 4 2 12 2" xfId="35490" xr:uid="{00000000-0005-0000-0000-00003D8B0000}"/>
    <cellStyle name="Separador de milhares 4 2 12 2 2" xfId="35491" xr:uid="{00000000-0005-0000-0000-00003E8B0000}"/>
    <cellStyle name="Separador de milhares 4 2 12 2 3" xfId="35492" xr:uid="{00000000-0005-0000-0000-00003F8B0000}"/>
    <cellStyle name="Separador de milhares 4 2 12 3" xfId="35493" xr:uid="{00000000-0005-0000-0000-0000408B0000}"/>
    <cellStyle name="Separador de milhares 4 2 12 4" xfId="35494" xr:uid="{00000000-0005-0000-0000-0000418B0000}"/>
    <cellStyle name="Separador de milhares 4 2 12 5" xfId="35495" xr:uid="{00000000-0005-0000-0000-0000428B0000}"/>
    <cellStyle name="Separador de milhares 4 2 13" xfId="35496" xr:uid="{00000000-0005-0000-0000-0000438B0000}"/>
    <cellStyle name="Separador de milhares 4 2 13 2" xfId="35497" xr:uid="{00000000-0005-0000-0000-0000448B0000}"/>
    <cellStyle name="Separador de milhares 4 2 13 2 2" xfId="35498" xr:uid="{00000000-0005-0000-0000-0000458B0000}"/>
    <cellStyle name="Separador de milhares 4 2 13 2 3" xfId="35499" xr:uid="{00000000-0005-0000-0000-0000468B0000}"/>
    <cellStyle name="Separador de milhares 4 2 13 3" xfId="35500" xr:uid="{00000000-0005-0000-0000-0000478B0000}"/>
    <cellStyle name="Separador de milhares 4 2 13 4" xfId="35501" xr:uid="{00000000-0005-0000-0000-0000488B0000}"/>
    <cellStyle name="Separador de milhares 4 2 14" xfId="35502" xr:uid="{00000000-0005-0000-0000-0000498B0000}"/>
    <cellStyle name="Separador de milhares 4 2 14 2" xfId="35503" xr:uid="{00000000-0005-0000-0000-00004A8B0000}"/>
    <cellStyle name="Separador de milhares 4 2 14 2 2" xfId="35504" xr:uid="{00000000-0005-0000-0000-00004B8B0000}"/>
    <cellStyle name="Separador de milhares 4 2 14 2 3" xfId="35505" xr:uid="{00000000-0005-0000-0000-00004C8B0000}"/>
    <cellStyle name="Separador de milhares 4 2 14 3" xfId="35506" xr:uid="{00000000-0005-0000-0000-00004D8B0000}"/>
    <cellStyle name="Separador de milhares 4 2 14 4" xfId="35507" xr:uid="{00000000-0005-0000-0000-00004E8B0000}"/>
    <cellStyle name="Separador de milhares 4 2 15" xfId="35508" xr:uid="{00000000-0005-0000-0000-00004F8B0000}"/>
    <cellStyle name="Separador de milhares 4 2 15 2" xfId="35509" xr:uid="{00000000-0005-0000-0000-0000508B0000}"/>
    <cellStyle name="Separador de milhares 4 2 15 3" xfId="35510" xr:uid="{00000000-0005-0000-0000-0000518B0000}"/>
    <cellStyle name="Separador de milhares 4 2 16" xfId="35511" xr:uid="{00000000-0005-0000-0000-0000528B0000}"/>
    <cellStyle name="Separador de milhares 4 2 17" xfId="35512" xr:uid="{00000000-0005-0000-0000-0000538B0000}"/>
    <cellStyle name="Separador de milhares 4 2 18" xfId="35513" xr:uid="{00000000-0005-0000-0000-0000548B0000}"/>
    <cellStyle name="Separador de milhares 4 2 19" xfId="35514" xr:uid="{00000000-0005-0000-0000-0000558B0000}"/>
    <cellStyle name="Separador de milhares 4 2 2" xfId="35515" xr:uid="{00000000-0005-0000-0000-0000568B0000}"/>
    <cellStyle name="Separador de milhares 4 2 2 10" xfId="35516" xr:uid="{00000000-0005-0000-0000-0000578B0000}"/>
    <cellStyle name="Separador de milhares 4 2 2 11" xfId="35517" xr:uid="{00000000-0005-0000-0000-0000588B0000}"/>
    <cellStyle name="Separador de milhares 4 2 2 12" xfId="35518" xr:uid="{00000000-0005-0000-0000-0000598B0000}"/>
    <cellStyle name="Separador de milhares 4 2 2 2" xfId="35519" xr:uid="{00000000-0005-0000-0000-00005A8B0000}"/>
    <cellStyle name="Separador de milhares 4 2 2 2 10" xfId="35520" xr:uid="{00000000-0005-0000-0000-00005B8B0000}"/>
    <cellStyle name="Separador de milhares 4 2 2 2 11" xfId="35521" xr:uid="{00000000-0005-0000-0000-00005C8B0000}"/>
    <cellStyle name="Separador de milhares 4 2 2 2 2" xfId="35522" xr:uid="{00000000-0005-0000-0000-00005D8B0000}"/>
    <cellStyle name="Separador de milhares 4 2 2 2 2 10" xfId="35523" xr:uid="{00000000-0005-0000-0000-00005E8B0000}"/>
    <cellStyle name="Separador de milhares 4 2 2 2 2 2" xfId="35524" xr:uid="{00000000-0005-0000-0000-00005F8B0000}"/>
    <cellStyle name="Separador de milhares 4 2 2 2 2 2 2" xfId="35525" xr:uid="{00000000-0005-0000-0000-0000608B0000}"/>
    <cellStyle name="Separador de milhares 4 2 2 2 2 2 2 2" xfId="35526" xr:uid="{00000000-0005-0000-0000-0000618B0000}"/>
    <cellStyle name="Separador de milhares 4 2 2 2 2 2 2 2 2" xfId="35527" xr:uid="{00000000-0005-0000-0000-0000628B0000}"/>
    <cellStyle name="Separador de milhares 4 2 2 2 2 2 2 2 3" xfId="35528" xr:uid="{00000000-0005-0000-0000-0000638B0000}"/>
    <cellStyle name="Separador de milhares 4 2 2 2 2 2 2 3" xfId="35529" xr:uid="{00000000-0005-0000-0000-0000648B0000}"/>
    <cellStyle name="Separador de milhares 4 2 2 2 2 2 2 4" xfId="35530" xr:uid="{00000000-0005-0000-0000-0000658B0000}"/>
    <cellStyle name="Separador de milhares 4 2 2 2 2 2 3" xfId="35531" xr:uid="{00000000-0005-0000-0000-0000668B0000}"/>
    <cellStyle name="Separador de milhares 4 2 2 2 2 2 3 2" xfId="35532" xr:uid="{00000000-0005-0000-0000-0000678B0000}"/>
    <cellStyle name="Separador de milhares 4 2 2 2 2 2 3 2 2" xfId="35533" xr:uid="{00000000-0005-0000-0000-0000688B0000}"/>
    <cellStyle name="Separador de milhares 4 2 2 2 2 2 3 2 3" xfId="35534" xr:uid="{00000000-0005-0000-0000-0000698B0000}"/>
    <cellStyle name="Separador de milhares 4 2 2 2 2 2 3 3" xfId="35535" xr:uid="{00000000-0005-0000-0000-00006A8B0000}"/>
    <cellStyle name="Separador de milhares 4 2 2 2 2 2 3 4" xfId="35536" xr:uid="{00000000-0005-0000-0000-00006B8B0000}"/>
    <cellStyle name="Separador de milhares 4 2 2 2 2 2 4" xfId="35537" xr:uid="{00000000-0005-0000-0000-00006C8B0000}"/>
    <cellStyle name="Separador de milhares 4 2 2 2 2 2 4 2" xfId="35538" xr:uid="{00000000-0005-0000-0000-00006D8B0000}"/>
    <cellStyle name="Separador de milhares 4 2 2 2 2 2 4 2 2" xfId="35539" xr:uid="{00000000-0005-0000-0000-00006E8B0000}"/>
    <cellStyle name="Separador de milhares 4 2 2 2 2 2 4 2 3" xfId="35540" xr:uid="{00000000-0005-0000-0000-00006F8B0000}"/>
    <cellStyle name="Separador de milhares 4 2 2 2 2 2 4 3" xfId="35541" xr:uid="{00000000-0005-0000-0000-0000708B0000}"/>
    <cellStyle name="Separador de milhares 4 2 2 2 2 2 4 4" xfId="35542" xr:uid="{00000000-0005-0000-0000-0000718B0000}"/>
    <cellStyle name="Separador de milhares 4 2 2 2 2 2 5" xfId="35543" xr:uid="{00000000-0005-0000-0000-0000728B0000}"/>
    <cellStyle name="Separador de milhares 4 2 2 2 2 2 5 2" xfId="35544" xr:uid="{00000000-0005-0000-0000-0000738B0000}"/>
    <cellStyle name="Separador de milhares 4 2 2 2 2 2 5 3" xfId="35545" xr:uid="{00000000-0005-0000-0000-0000748B0000}"/>
    <cellStyle name="Separador de milhares 4 2 2 2 2 2 6" xfId="35546" xr:uid="{00000000-0005-0000-0000-0000758B0000}"/>
    <cellStyle name="Separador de milhares 4 2 2 2 2 2 7" xfId="35547" xr:uid="{00000000-0005-0000-0000-0000768B0000}"/>
    <cellStyle name="Separador de milhares 4 2 2 2 2 3" xfId="35548" xr:uid="{00000000-0005-0000-0000-0000778B0000}"/>
    <cellStyle name="Separador de milhares 4 2 2 2 2 3 2" xfId="35549" xr:uid="{00000000-0005-0000-0000-0000788B0000}"/>
    <cellStyle name="Separador de milhares 4 2 2 2 2 3 2 2" xfId="35550" xr:uid="{00000000-0005-0000-0000-0000798B0000}"/>
    <cellStyle name="Separador de milhares 4 2 2 2 2 3 2 2 2" xfId="35551" xr:uid="{00000000-0005-0000-0000-00007A8B0000}"/>
    <cellStyle name="Separador de milhares 4 2 2 2 2 3 2 2 3" xfId="35552" xr:uid="{00000000-0005-0000-0000-00007B8B0000}"/>
    <cellStyle name="Separador de milhares 4 2 2 2 2 3 2 3" xfId="35553" xr:uid="{00000000-0005-0000-0000-00007C8B0000}"/>
    <cellStyle name="Separador de milhares 4 2 2 2 2 3 2 4" xfId="35554" xr:uid="{00000000-0005-0000-0000-00007D8B0000}"/>
    <cellStyle name="Separador de milhares 4 2 2 2 2 3 3" xfId="35555" xr:uid="{00000000-0005-0000-0000-00007E8B0000}"/>
    <cellStyle name="Separador de milhares 4 2 2 2 2 3 3 2" xfId="35556" xr:uid="{00000000-0005-0000-0000-00007F8B0000}"/>
    <cellStyle name="Separador de milhares 4 2 2 2 2 3 3 2 2" xfId="35557" xr:uid="{00000000-0005-0000-0000-0000808B0000}"/>
    <cellStyle name="Separador de milhares 4 2 2 2 2 3 3 2 3" xfId="35558" xr:uid="{00000000-0005-0000-0000-0000818B0000}"/>
    <cellStyle name="Separador de milhares 4 2 2 2 2 3 3 3" xfId="35559" xr:uid="{00000000-0005-0000-0000-0000828B0000}"/>
    <cellStyle name="Separador de milhares 4 2 2 2 2 3 3 4" xfId="35560" xr:uid="{00000000-0005-0000-0000-0000838B0000}"/>
    <cellStyle name="Separador de milhares 4 2 2 2 2 3 4" xfId="35561" xr:uid="{00000000-0005-0000-0000-0000848B0000}"/>
    <cellStyle name="Separador de milhares 4 2 2 2 2 3 4 2" xfId="35562" xr:uid="{00000000-0005-0000-0000-0000858B0000}"/>
    <cellStyle name="Separador de milhares 4 2 2 2 2 3 4 2 2" xfId="35563" xr:uid="{00000000-0005-0000-0000-0000868B0000}"/>
    <cellStyle name="Separador de milhares 4 2 2 2 2 3 4 2 3" xfId="35564" xr:uid="{00000000-0005-0000-0000-0000878B0000}"/>
    <cellStyle name="Separador de milhares 4 2 2 2 2 3 4 3" xfId="35565" xr:uid="{00000000-0005-0000-0000-0000888B0000}"/>
    <cellStyle name="Separador de milhares 4 2 2 2 2 3 4 4" xfId="35566" xr:uid="{00000000-0005-0000-0000-0000898B0000}"/>
    <cellStyle name="Separador de milhares 4 2 2 2 2 3 5" xfId="35567" xr:uid="{00000000-0005-0000-0000-00008A8B0000}"/>
    <cellStyle name="Separador de milhares 4 2 2 2 2 3 5 2" xfId="35568" xr:uid="{00000000-0005-0000-0000-00008B8B0000}"/>
    <cellStyle name="Separador de milhares 4 2 2 2 2 3 5 3" xfId="35569" xr:uid="{00000000-0005-0000-0000-00008C8B0000}"/>
    <cellStyle name="Separador de milhares 4 2 2 2 2 3 6" xfId="35570" xr:uid="{00000000-0005-0000-0000-00008D8B0000}"/>
    <cellStyle name="Separador de milhares 4 2 2 2 2 3 7" xfId="35571" xr:uid="{00000000-0005-0000-0000-00008E8B0000}"/>
    <cellStyle name="Separador de milhares 4 2 2 2 2 4" xfId="35572" xr:uid="{00000000-0005-0000-0000-00008F8B0000}"/>
    <cellStyle name="Separador de milhares 4 2 2 2 2 4 2" xfId="35573" xr:uid="{00000000-0005-0000-0000-0000908B0000}"/>
    <cellStyle name="Separador de milhares 4 2 2 2 2 4 2 2" xfId="35574" xr:uid="{00000000-0005-0000-0000-0000918B0000}"/>
    <cellStyle name="Separador de milhares 4 2 2 2 2 4 2 3" xfId="35575" xr:uid="{00000000-0005-0000-0000-0000928B0000}"/>
    <cellStyle name="Separador de milhares 4 2 2 2 2 4 3" xfId="35576" xr:uid="{00000000-0005-0000-0000-0000938B0000}"/>
    <cellStyle name="Separador de milhares 4 2 2 2 2 4 4" xfId="35577" xr:uid="{00000000-0005-0000-0000-0000948B0000}"/>
    <cellStyle name="Separador de milhares 4 2 2 2 2 5" xfId="35578" xr:uid="{00000000-0005-0000-0000-0000958B0000}"/>
    <cellStyle name="Separador de milhares 4 2 2 2 2 5 2" xfId="35579" xr:uid="{00000000-0005-0000-0000-0000968B0000}"/>
    <cellStyle name="Separador de milhares 4 2 2 2 2 5 2 2" xfId="35580" xr:uid="{00000000-0005-0000-0000-0000978B0000}"/>
    <cellStyle name="Separador de milhares 4 2 2 2 2 5 2 3" xfId="35581" xr:uid="{00000000-0005-0000-0000-0000988B0000}"/>
    <cellStyle name="Separador de milhares 4 2 2 2 2 5 3" xfId="35582" xr:uid="{00000000-0005-0000-0000-0000998B0000}"/>
    <cellStyle name="Separador de milhares 4 2 2 2 2 5 4" xfId="35583" xr:uid="{00000000-0005-0000-0000-00009A8B0000}"/>
    <cellStyle name="Separador de milhares 4 2 2 2 2 6" xfId="35584" xr:uid="{00000000-0005-0000-0000-00009B8B0000}"/>
    <cellStyle name="Separador de milhares 4 2 2 2 2 6 2" xfId="35585" xr:uid="{00000000-0005-0000-0000-00009C8B0000}"/>
    <cellStyle name="Separador de milhares 4 2 2 2 2 6 2 2" xfId="35586" xr:uid="{00000000-0005-0000-0000-00009D8B0000}"/>
    <cellStyle name="Separador de milhares 4 2 2 2 2 6 2 3" xfId="35587" xr:uid="{00000000-0005-0000-0000-00009E8B0000}"/>
    <cellStyle name="Separador de milhares 4 2 2 2 2 6 3" xfId="35588" xr:uid="{00000000-0005-0000-0000-00009F8B0000}"/>
    <cellStyle name="Separador de milhares 4 2 2 2 2 6 4" xfId="35589" xr:uid="{00000000-0005-0000-0000-0000A08B0000}"/>
    <cellStyle name="Separador de milhares 4 2 2 2 2 7" xfId="35590" xr:uid="{00000000-0005-0000-0000-0000A18B0000}"/>
    <cellStyle name="Separador de milhares 4 2 2 2 2 7 2" xfId="35591" xr:uid="{00000000-0005-0000-0000-0000A28B0000}"/>
    <cellStyle name="Separador de milhares 4 2 2 2 2 7 3" xfId="35592" xr:uid="{00000000-0005-0000-0000-0000A38B0000}"/>
    <cellStyle name="Separador de milhares 4 2 2 2 2 8" xfId="35593" xr:uid="{00000000-0005-0000-0000-0000A48B0000}"/>
    <cellStyle name="Separador de milhares 4 2 2 2 2 9" xfId="35594" xr:uid="{00000000-0005-0000-0000-0000A58B0000}"/>
    <cellStyle name="Separador de milhares 4 2 2 2 3" xfId="35595" xr:uid="{00000000-0005-0000-0000-0000A68B0000}"/>
    <cellStyle name="Separador de milhares 4 2 2 2 3 2" xfId="35596" xr:uid="{00000000-0005-0000-0000-0000A78B0000}"/>
    <cellStyle name="Separador de milhares 4 2 2 2 3 2 2" xfId="35597" xr:uid="{00000000-0005-0000-0000-0000A88B0000}"/>
    <cellStyle name="Separador de milhares 4 2 2 2 3 2 2 2" xfId="35598" xr:uid="{00000000-0005-0000-0000-0000A98B0000}"/>
    <cellStyle name="Separador de milhares 4 2 2 2 3 2 2 3" xfId="35599" xr:uid="{00000000-0005-0000-0000-0000AA8B0000}"/>
    <cellStyle name="Separador de milhares 4 2 2 2 3 2 3" xfId="35600" xr:uid="{00000000-0005-0000-0000-0000AB8B0000}"/>
    <cellStyle name="Separador de milhares 4 2 2 2 3 2 4" xfId="35601" xr:uid="{00000000-0005-0000-0000-0000AC8B0000}"/>
    <cellStyle name="Separador de milhares 4 2 2 2 3 2 5" xfId="35602" xr:uid="{00000000-0005-0000-0000-0000AD8B0000}"/>
    <cellStyle name="Separador de milhares 4 2 2 2 3 3" xfId="35603" xr:uid="{00000000-0005-0000-0000-0000AE8B0000}"/>
    <cellStyle name="Separador de milhares 4 2 2 2 3 3 2" xfId="35604" xr:uid="{00000000-0005-0000-0000-0000AF8B0000}"/>
    <cellStyle name="Separador de milhares 4 2 2 2 3 3 2 2" xfId="35605" xr:uid="{00000000-0005-0000-0000-0000B08B0000}"/>
    <cellStyle name="Separador de milhares 4 2 2 2 3 3 2 3" xfId="35606" xr:uid="{00000000-0005-0000-0000-0000B18B0000}"/>
    <cellStyle name="Separador de milhares 4 2 2 2 3 3 3" xfId="35607" xr:uid="{00000000-0005-0000-0000-0000B28B0000}"/>
    <cellStyle name="Separador de milhares 4 2 2 2 3 3 4" xfId="35608" xr:uid="{00000000-0005-0000-0000-0000B38B0000}"/>
    <cellStyle name="Separador de milhares 4 2 2 2 3 4" xfId="35609" xr:uid="{00000000-0005-0000-0000-0000B48B0000}"/>
    <cellStyle name="Separador de milhares 4 2 2 2 3 4 2" xfId="35610" xr:uid="{00000000-0005-0000-0000-0000B58B0000}"/>
    <cellStyle name="Separador de milhares 4 2 2 2 3 4 2 2" xfId="35611" xr:uid="{00000000-0005-0000-0000-0000B68B0000}"/>
    <cellStyle name="Separador de milhares 4 2 2 2 3 4 2 3" xfId="35612" xr:uid="{00000000-0005-0000-0000-0000B78B0000}"/>
    <cellStyle name="Separador de milhares 4 2 2 2 3 4 3" xfId="35613" xr:uid="{00000000-0005-0000-0000-0000B88B0000}"/>
    <cellStyle name="Separador de milhares 4 2 2 2 3 4 4" xfId="35614" xr:uid="{00000000-0005-0000-0000-0000B98B0000}"/>
    <cellStyle name="Separador de milhares 4 2 2 2 3 5" xfId="35615" xr:uid="{00000000-0005-0000-0000-0000BA8B0000}"/>
    <cellStyle name="Separador de milhares 4 2 2 2 3 5 2" xfId="35616" xr:uid="{00000000-0005-0000-0000-0000BB8B0000}"/>
    <cellStyle name="Separador de milhares 4 2 2 2 3 5 3" xfId="35617" xr:uid="{00000000-0005-0000-0000-0000BC8B0000}"/>
    <cellStyle name="Separador de milhares 4 2 2 2 3 6" xfId="35618" xr:uid="{00000000-0005-0000-0000-0000BD8B0000}"/>
    <cellStyle name="Separador de milhares 4 2 2 2 3 7" xfId="35619" xr:uid="{00000000-0005-0000-0000-0000BE8B0000}"/>
    <cellStyle name="Separador de milhares 4 2 2 2 4" xfId="35620" xr:uid="{00000000-0005-0000-0000-0000BF8B0000}"/>
    <cellStyle name="Separador de milhares 4 2 2 2 5" xfId="35621" xr:uid="{00000000-0005-0000-0000-0000C08B0000}"/>
    <cellStyle name="Separador de milhares 4 2 2 2 5 2" xfId="35622" xr:uid="{00000000-0005-0000-0000-0000C18B0000}"/>
    <cellStyle name="Separador de milhares 4 2 2 2 5 2 2" xfId="35623" xr:uid="{00000000-0005-0000-0000-0000C28B0000}"/>
    <cellStyle name="Separador de milhares 4 2 2 2 5 2 3" xfId="35624" xr:uid="{00000000-0005-0000-0000-0000C38B0000}"/>
    <cellStyle name="Separador de milhares 4 2 2 2 5 3" xfId="35625" xr:uid="{00000000-0005-0000-0000-0000C48B0000}"/>
    <cellStyle name="Separador de milhares 4 2 2 2 5 4" xfId="35626" xr:uid="{00000000-0005-0000-0000-0000C58B0000}"/>
    <cellStyle name="Separador de milhares 4 2 2 2 6" xfId="35627" xr:uid="{00000000-0005-0000-0000-0000C68B0000}"/>
    <cellStyle name="Separador de milhares 4 2 2 2 6 2" xfId="35628" xr:uid="{00000000-0005-0000-0000-0000C78B0000}"/>
    <cellStyle name="Separador de milhares 4 2 2 2 6 2 2" xfId="35629" xr:uid="{00000000-0005-0000-0000-0000C88B0000}"/>
    <cellStyle name="Separador de milhares 4 2 2 2 6 2 3" xfId="35630" xr:uid="{00000000-0005-0000-0000-0000C98B0000}"/>
    <cellStyle name="Separador de milhares 4 2 2 2 6 3" xfId="35631" xr:uid="{00000000-0005-0000-0000-0000CA8B0000}"/>
    <cellStyle name="Separador de milhares 4 2 2 2 6 4" xfId="35632" xr:uid="{00000000-0005-0000-0000-0000CB8B0000}"/>
    <cellStyle name="Separador de milhares 4 2 2 2 7" xfId="35633" xr:uid="{00000000-0005-0000-0000-0000CC8B0000}"/>
    <cellStyle name="Separador de milhares 4 2 2 2 7 2" xfId="35634" xr:uid="{00000000-0005-0000-0000-0000CD8B0000}"/>
    <cellStyle name="Separador de milhares 4 2 2 2 7 2 2" xfId="35635" xr:uid="{00000000-0005-0000-0000-0000CE8B0000}"/>
    <cellStyle name="Separador de milhares 4 2 2 2 7 2 3" xfId="35636" xr:uid="{00000000-0005-0000-0000-0000CF8B0000}"/>
    <cellStyle name="Separador de milhares 4 2 2 2 7 3" xfId="35637" xr:uid="{00000000-0005-0000-0000-0000D08B0000}"/>
    <cellStyle name="Separador de milhares 4 2 2 2 7 4" xfId="35638" xr:uid="{00000000-0005-0000-0000-0000D18B0000}"/>
    <cellStyle name="Separador de milhares 4 2 2 2 8" xfId="35639" xr:uid="{00000000-0005-0000-0000-0000D28B0000}"/>
    <cellStyle name="Separador de milhares 4 2 2 2 8 2" xfId="35640" xr:uid="{00000000-0005-0000-0000-0000D38B0000}"/>
    <cellStyle name="Separador de milhares 4 2 2 2 8 3" xfId="35641" xr:uid="{00000000-0005-0000-0000-0000D48B0000}"/>
    <cellStyle name="Separador de milhares 4 2 2 2 9" xfId="35642" xr:uid="{00000000-0005-0000-0000-0000D58B0000}"/>
    <cellStyle name="Separador de milhares 4 2 2 3" xfId="35643" xr:uid="{00000000-0005-0000-0000-0000D68B0000}"/>
    <cellStyle name="Separador de milhares 4 2 2 3 10" xfId="35644" xr:uid="{00000000-0005-0000-0000-0000D78B0000}"/>
    <cellStyle name="Separador de milhares 4 2 2 3 2" xfId="35645" xr:uid="{00000000-0005-0000-0000-0000D88B0000}"/>
    <cellStyle name="Separador de milhares 4 2 2 3 2 2" xfId="35646" xr:uid="{00000000-0005-0000-0000-0000D98B0000}"/>
    <cellStyle name="Separador de milhares 4 2 2 3 2 2 2" xfId="35647" xr:uid="{00000000-0005-0000-0000-0000DA8B0000}"/>
    <cellStyle name="Separador de milhares 4 2 2 3 2 2 2 2" xfId="35648" xr:uid="{00000000-0005-0000-0000-0000DB8B0000}"/>
    <cellStyle name="Separador de milhares 4 2 2 3 2 2 2 3" xfId="35649" xr:uid="{00000000-0005-0000-0000-0000DC8B0000}"/>
    <cellStyle name="Separador de milhares 4 2 2 3 2 2 3" xfId="35650" xr:uid="{00000000-0005-0000-0000-0000DD8B0000}"/>
    <cellStyle name="Separador de milhares 4 2 2 3 2 2 4" xfId="35651" xr:uid="{00000000-0005-0000-0000-0000DE8B0000}"/>
    <cellStyle name="Separador de milhares 4 2 2 3 2 3" xfId="35652" xr:uid="{00000000-0005-0000-0000-0000DF8B0000}"/>
    <cellStyle name="Separador de milhares 4 2 2 3 2 3 2" xfId="35653" xr:uid="{00000000-0005-0000-0000-0000E08B0000}"/>
    <cellStyle name="Separador de milhares 4 2 2 3 2 3 2 2" xfId="35654" xr:uid="{00000000-0005-0000-0000-0000E18B0000}"/>
    <cellStyle name="Separador de milhares 4 2 2 3 2 3 2 3" xfId="35655" xr:uid="{00000000-0005-0000-0000-0000E28B0000}"/>
    <cellStyle name="Separador de milhares 4 2 2 3 2 3 3" xfId="35656" xr:uid="{00000000-0005-0000-0000-0000E38B0000}"/>
    <cellStyle name="Separador de milhares 4 2 2 3 2 3 4" xfId="35657" xr:uid="{00000000-0005-0000-0000-0000E48B0000}"/>
    <cellStyle name="Separador de milhares 4 2 2 3 2 4" xfId="35658" xr:uid="{00000000-0005-0000-0000-0000E58B0000}"/>
    <cellStyle name="Separador de milhares 4 2 2 3 2 4 2" xfId="35659" xr:uid="{00000000-0005-0000-0000-0000E68B0000}"/>
    <cellStyle name="Separador de milhares 4 2 2 3 2 4 2 2" xfId="35660" xr:uid="{00000000-0005-0000-0000-0000E78B0000}"/>
    <cellStyle name="Separador de milhares 4 2 2 3 2 4 2 3" xfId="35661" xr:uid="{00000000-0005-0000-0000-0000E88B0000}"/>
    <cellStyle name="Separador de milhares 4 2 2 3 2 4 3" xfId="35662" xr:uid="{00000000-0005-0000-0000-0000E98B0000}"/>
    <cellStyle name="Separador de milhares 4 2 2 3 2 4 4" xfId="35663" xr:uid="{00000000-0005-0000-0000-0000EA8B0000}"/>
    <cellStyle name="Separador de milhares 4 2 2 3 2 5" xfId="35664" xr:uid="{00000000-0005-0000-0000-0000EB8B0000}"/>
    <cellStyle name="Separador de milhares 4 2 2 3 2 5 2" xfId="35665" xr:uid="{00000000-0005-0000-0000-0000EC8B0000}"/>
    <cellStyle name="Separador de milhares 4 2 2 3 2 5 3" xfId="35666" xr:uid="{00000000-0005-0000-0000-0000ED8B0000}"/>
    <cellStyle name="Separador de milhares 4 2 2 3 2 6" xfId="35667" xr:uid="{00000000-0005-0000-0000-0000EE8B0000}"/>
    <cellStyle name="Separador de milhares 4 2 2 3 2 7" xfId="35668" xr:uid="{00000000-0005-0000-0000-0000EF8B0000}"/>
    <cellStyle name="Separador de milhares 4 2 2 3 3" xfId="35669" xr:uid="{00000000-0005-0000-0000-0000F08B0000}"/>
    <cellStyle name="Separador de milhares 4 2 2 3 4" xfId="35670" xr:uid="{00000000-0005-0000-0000-0000F18B0000}"/>
    <cellStyle name="Separador de milhares 4 2 2 3 4 2" xfId="35671" xr:uid="{00000000-0005-0000-0000-0000F28B0000}"/>
    <cellStyle name="Separador de milhares 4 2 2 3 4 2 2" xfId="35672" xr:uid="{00000000-0005-0000-0000-0000F38B0000}"/>
    <cellStyle name="Separador de milhares 4 2 2 3 4 2 3" xfId="35673" xr:uid="{00000000-0005-0000-0000-0000F48B0000}"/>
    <cellStyle name="Separador de milhares 4 2 2 3 4 3" xfId="35674" xr:uid="{00000000-0005-0000-0000-0000F58B0000}"/>
    <cellStyle name="Separador de milhares 4 2 2 3 4 4" xfId="35675" xr:uid="{00000000-0005-0000-0000-0000F68B0000}"/>
    <cellStyle name="Separador de milhares 4 2 2 3 5" xfId="35676" xr:uid="{00000000-0005-0000-0000-0000F78B0000}"/>
    <cellStyle name="Separador de milhares 4 2 2 3 5 2" xfId="35677" xr:uid="{00000000-0005-0000-0000-0000F88B0000}"/>
    <cellStyle name="Separador de milhares 4 2 2 3 5 2 2" xfId="35678" xr:uid="{00000000-0005-0000-0000-0000F98B0000}"/>
    <cellStyle name="Separador de milhares 4 2 2 3 5 2 3" xfId="35679" xr:uid="{00000000-0005-0000-0000-0000FA8B0000}"/>
    <cellStyle name="Separador de milhares 4 2 2 3 5 3" xfId="35680" xr:uid="{00000000-0005-0000-0000-0000FB8B0000}"/>
    <cellStyle name="Separador de milhares 4 2 2 3 5 4" xfId="35681" xr:uid="{00000000-0005-0000-0000-0000FC8B0000}"/>
    <cellStyle name="Separador de milhares 4 2 2 3 6" xfId="35682" xr:uid="{00000000-0005-0000-0000-0000FD8B0000}"/>
    <cellStyle name="Separador de milhares 4 2 2 3 6 2" xfId="35683" xr:uid="{00000000-0005-0000-0000-0000FE8B0000}"/>
    <cellStyle name="Separador de milhares 4 2 2 3 6 2 2" xfId="35684" xr:uid="{00000000-0005-0000-0000-0000FF8B0000}"/>
    <cellStyle name="Separador de milhares 4 2 2 3 6 2 3" xfId="35685" xr:uid="{00000000-0005-0000-0000-0000008C0000}"/>
    <cellStyle name="Separador de milhares 4 2 2 3 6 3" xfId="35686" xr:uid="{00000000-0005-0000-0000-0000018C0000}"/>
    <cellStyle name="Separador de milhares 4 2 2 3 6 4" xfId="35687" xr:uid="{00000000-0005-0000-0000-0000028C0000}"/>
    <cellStyle name="Separador de milhares 4 2 2 3 7" xfId="35688" xr:uid="{00000000-0005-0000-0000-0000038C0000}"/>
    <cellStyle name="Separador de milhares 4 2 2 3 7 2" xfId="35689" xr:uid="{00000000-0005-0000-0000-0000048C0000}"/>
    <cellStyle name="Separador de milhares 4 2 2 3 7 3" xfId="35690" xr:uid="{00000000-0005-0000-0000-0000058C0000}"/>
    <cellStyle name="Separador de milhares 4 2 2 3 8" xfId="35691" xr:uid="{00000000-0005-0000-0000-0000068C0000}"/>
    <cellStyle name="Separador de milhares 4 2 2 3 9" xfId="35692" xr:uid="{00000000-0005-0000-0000-0000078C0000}"/>
    <cellStyle name="Separador de milhares 4 2 2 4" xfId="35693" xr:uid="{00000000-0005-0000-0000-0000088C0000}"/>
    <cellStyle name="Separador de milhares 4 2 2 4 2" xfId="35694" xr:uid="{00000000-0005-0000-0000-0000098C0000}"/>
    <cellStyle name="Separador de milhares 4 2 2 4 2 2" xfId="35695" xr:uid="{00000000-0005-0000-0000-00000A8C0000}"/>
    <cellStyle name="Separador de milhares 4 2 2 4 2 2 2" xfId="35696" xr:uid="{00000000-0005-0000-0000-00000B8C0000}"/>
    <cellStyle name="Separador de milhares 4 2 2 4 2 2 3" xfId="35697" xr:uid="{00000000-0005-0000-0000-00000C8C0000}"/>
    <cellStyle name="Separador de milhares 4 2 2 4 2 3" xfId="35698" xr:uid="{00000000-0005-0000-0000-00000D8C0000}"/>
    <cellStyle name="Separador de milhares 4 2 2 4 2 4" xfId="35699" xr:uid="{00000000-0005-0000-0000-00000E8C0000}"/>
    <cellStyle name="Separador de milhares 4 2 2 4 3" xfId="35700" xr:uid="{00000000-0005-0000-0000-00000F8C0000}"/>
    <cellStyle name="Separador de milhares 4 2 2 4 3 2" xfId="35701" xr:uid="{00000000-0005-0000-0000-0000108C0000}"/>
    <cellStyle name="Separador de milhares 4 2 2 4 3 2 2" xfId="35702" xr:uid="{00000000-0005-0000-0000-0000118C0000}"/>
    <cellStyle name="Separador de milhares 4 2 2 4 3 2 3" xfId="35703" xr:uid="{00000000-0005-0000-0000-0000128C0000}"/>
    <cellStyle name="Separador de milhares 4 2 2 4 3 3" xfId="35704" xr:uid="{00000000-0005-0000-0000-0000138C0000}"/>
    <cellStyle name="Separador de milhares 4 2 2 4 3 4" xfId="35705" xr:uid="{00000000-0005-0000-0000-0000148C0000}"/>
    <cellStyle name="Separador de milhares 4 2 2 4 4" xfId="35706" xr:uid="{00000000-0005-0000-0000-0000158C0000}"/>
    <cellStyle name="Separador de milhares 4 2 2 4 4 2" xfId="35707" xr:uid="{00000000-0005-0000-0000-0000168C0000}"/>
    <cellStyle name="Separador de milhares 4 2 2 4 4 2 2" xfId="35708" xr:uid="{00000000-0005-0000-0000-0000178C0000}"/>
    <cellStyle name="Separador de milhares 4 2 2 4 4 2 3" xfId="35709" xr:uid="{00000000-0005-0000-0000-0000188C0000}"/>
    <cellStyle name="Separador de milhares 4 2 2 4 4 3" xfId="35710" xr:uid="{00000000-0005-0000-0000-0000198C0000}"/>
    <cellStyle name="Separador de milhares 4 2 2 4 4 4" xfId="35711" xr:uid="{00000000-0005-0000-0000-00001A8C0000}"/>
    <cellStyle name="Separador de milhares 4 2 2 4 5" xfId="35712" xr:uid="{00000000-0005-0000-0000-00001B8C0000}"/>
    <cellStyle name="Separador de milhares 4 2 2 4 5 2" xfId="35713" xr:uid="{00000000-0005-0000-0000-00001C8C0000}"/>
    <cellStyle name="Separador de milhares 4 2 2 4 5 3" xfId="35714" xr:uid="{00000000-0005-0000-0000-00001D8C0000}"/>
    <cellStyle name="Separador de milhares 4 2 2 4 6" xfId="35715" xr:uid="{00000000-0005-0000-0000-00001E8C0000}"/>
    <cellStyle name="Separador de milhares 4 2 2 4 7" xfId="35716" xr:uid="{00000000-0005-0000-0000-00001F8C0000}"/>
    <cellStyle name="Separador de milhares 4 2 2 4 8" xfId="35717" xr:uid="{00000000-0005-0000-0000-0000208C0000}"/>
    <cellStyle name="Separador de milhares 4 2 2 5" xfId="35718" xr:uid="{00000000-0005-0000-0000-0000218C0000}"/>
    <cellStyle name="Separador de milhares 4 2 2 5 2" xfId="35719" xr:uid="{00000000-0005-0000-0000-0000228C0000}"/>
    <cellStyle name="Separador de milhares 4 2 2 5 2 2" xfId="35720" xr:uid="{00000000-0005-0000-0000-0000238C0000}"/>
    <cellStyle name="Separador de milhares 4 2 2 5 2 3" xfId="35721" xr:uid="{00000000-0005-0000-0000-0000248C0000}"/>
    <cellStyle name="Separador de milhares 4 2 2 5 3" xfId="35722" xr:uid="{00000000-0005-0000-0000-0000258C0000}"/>
    <cellStyle name="Separador de milhares 4 2 2 5 4" xfId="35723" xr:uid="{00000000-0005-0000-0000-0000268C0000}"/>
    <cellStyle name="Separador de milhares 4 2 2 6" xfId="35724" xr:uid="{00000000-0005-0000-0000-0000278C0000}"/>
    <cellStyle name="Separador de milhares 4 2 2 6 2" xfId="35725" xr:uid="{00000000-0005-0000-0000-0000288C0000}"/>
    <cellStyle name="Separador de milhares 4 2 2 6 2 2" xfId="35726" xr:uid="{00000000-0005-0000-0000-0000298C0000}"/>
    <cellStyle name="Separador de milhares 4 2 2 6 2 3" xfId="35727" xr:uid="{00000000-0005-0000-0000-00002A8C0000}"/>
    <cellStyle name="Separador de milhares 4 2 2 6 3" xfId="35728" xr:uid="{00000000-0005-0000-0000-00002B8C0000}"/>
    <cellStyle name="Separador de milhares 4 2 2 6 4" xfId="35729" xr:uid="{00000000-0005-0000-0000-00002C8C0000}"/>
    <cellStyle name="Separador de milhares 4 2 2 7" xfId="35730" xr:uid="{00000000-0005-0000-0000-00002D8C0000}"/>
    <cellStyle name="Separador de milhares 4 2 2 7 2" xfId="35731" xr:uid="{00000000-0005-0000-0000-00002E8C0000}"/>
    <cellStyle name="Separador de milhares 4 2 2 7 2 2" xfId="35732" xr:uid="{00000000-0005-0000-0000-00002F8C0000}"/>
    <cellStyle name="Separador de milhares 4 2 2 7 2 3" xfId="35733" xr:uid="{00000000-0005-0000-0000-0000308C0000}"/>
    <cellStyle name="Separador de milhares 4 2 2 7 3" xfId="35734" xr:uid="{00000000-0005-0000-0000-0000318C0000}"/>
    <cellStyle name="Separador de milhares 4 2 2 7 4" xfId="35735" xr:uid="{00000000-0005-0000-0000-0000328C0000}"/>
    <cellStyle name="Separador de milhares 4 2 2 8" xfId="35736" xr:uid="{00000000-0005-0000-0000-0000338C0000}"/>
    <cellStyle name="Separador de milhares 4 2 2 8 2" xfId="35737" xr:uid="{00000000-0005-0000-0000-0000348C0000}"/>
    <cellStyle name="Separador de milhares 4 2 2 8 3" xfId="35738" xr:uid="{00000000-0005-0000-0000-0000358C0000}"/>
    <cellStyle name="Separador de milhares 4 2 2 9" xfId="35739" xr:uid="{00000000-0005-0000-0000-0000368C0000}"/>
    <cellStyle name="Separador de milhares 4 2 20" xfId="35740" xr:uid="{00000000-0005-0000-0000-0000378C0000}"/>
    <cellStyle name="Separador de milhares 4 2 21" xfId="35741" xr:uid="{00000000-0005-0000-0000-0000388C0000}"/>
    <cellStyle name="Separador de milhares 4 2 22" xfId="35742" xr:uid="{00000000-0005-0000-0000-0000398C0000}"/>
    <cellStyle name="Separador de milhares 4 2 23" xfId="35743" xr:uid="{00000000-0005-0000-0000-00003A8C0000}"/>
    <cellStyle name="Separador de milhares 4 2 3" xfId="35744" xr:uid="{00000000-0005-0000-0000-00003B8C0000}"/>
    <cellStyle name="Separador de milhares 4 2 3 10" xfId="35745" xr:uid="{00000000-0005-0000-0000-00003C8C0000}"/>
    <cellStyle name="Separador de milhares 4 2 3 11" xfId="35746" xr:uid="{00000000-0005-0000-0000-00003D8C0000}"/>
    <cellStyle name="Separador de milhares 4 2 3 2" xfId="35747" xr:uid="{00000000-0005-0000-0000-00003E8C0000}"/>
    <cellStyle name="Separador de milhares 4 2 3 2 2" xfId="35748" xr:uid="{00000000-0005-0000-0000-00003F8C0000}"/>
    <cellStyle name="Separador de milhares 4 2 3 2 2 2" xfId="35749" xr:uid="{00000000-0005-0000-0000-0000408C0000}"/>
    <cellStyle name="Separador de milhares 4 2 3 2 2 2 2" xfId="35750" xr:uid="{00000000-0005-0000-0000-0000418C0000}"/>
    <cellStyle name="Separador de milhares 4 2 3 2 2 2 2 2" xfId="35751" xr:uid="{00000000-0005-0000-0000-0000428C0000}"/>
    <cellStyle name="Separador de milhares 4 2 3 2 2 2 2 3" xfId="35752" xr:uid="{00000000-0005-0000-0000-0000438C0000}"/>
    <cellStyle name="Separador de milhares 4 2 3 2 2 2 3" xfId="35753" xr:uid="{00000000-0005-0000-0000-0000448C0000}"/>
    <cellStyle name="Separador de milhares 4 2 3 2 2 2 4" xfId="35754" xr:uid="{00000000-0005-0000-0000-0000458C0000}"/>
    <cellStyle name="Separador de milhares 4 2 3 2 2 3" xfId="35755" xr:uid="{00000000-0005-0000-0000-0000468C0000}"/>
    <cellStyle name="Separador de milhares 4 2 3 2 2 3 2" xfId="35756" xr:uid="{00000000-0005-0000-0000-0000478C0000}"/>
    <cellStyle name="Separador de milhares 4 2 3 2 2 3 2 2" xfId="35757" xr:uid="{00000000-0005-0000-0000-0000488C0000}"/>
    <cellStyle name="Separador de milhares 4 2 3 2 2 3 2 3" xfId="35758" xr:uid="{00000000-0005-0000-0000-0000498C0000}"/>
    <cellStyle name="Separador de milhares 4 2 3 2 2 3 3" xfId="35759" xr:uid="{00000000-0005-0000-0000-00004A8C0000}"/>
    <cellStyle name="Separador de milhares 4 2 3 2 2 3 4" xfId="35760" xr:uid="{00000000-0005-0000-0000-00004B8C0000}"/>
    <cellStyle name="Separador de milhares 4 2 3 2 2 4" xfId="35761" xr:uid="{00000000-0005-0000-0000-00004C8C0000}"/>
    <cellStyle name="Separador de milhares 4 2 3 2 2 4 2" xfId="35762" xr:uid="{00000000-0005-0000-0000-00004D8C0000}"/>
    <cellStyle name="Separador de milhares 4 2 3 2 2 4 2 2" xfId="35763" xr:uid="{00000000-0005-0000-0000-00004E8C0000}"/>
    <cellStyle name="Separador de milhares 4 2 3 2 2 4 2 3" xfId="35764" xr:uid="{00000000-0005-0000-0000-00004F8C0000}"/>
    <cellStyle name="Separador de milhares 4 2 3 2 2 4 3" xfId="35765" xr:uid="{00000000-0005-0000-0000-0000508C0000}"/>
    <cellStyle name="Separador de milhares 4 2 3 2 2 4 4" xfId="35766" xr:uid="{00000000-0005-0000-0000-0000518C0000}"/>
    <cellStyle name="Separador de milhares 4 2 3 2 2 5" xfId="35767" xr:uid="{00000000-0005-0000-0000-0000528C0000}"/>
    <cellStyle name="Separador de milhares 4 2 3 2 2 5 2" xfId="35768" xr:uid="{00000000-0005-0000-0000-0000538C0000}"/>
    <cellStyle name="Separador de milhares 4 2 3 2 2 5 3" xfId="35769" xr:uid="{00000000-0005-0000-0000-0000548C0000}"/>
    <cellStyle name="Separador de milhares 4 2 3 2 2 6" xfId="35770" xr:uid="{00000000-0005-0000-0000-0000558C0000}"/>
    <cellStyle name="Separador de milhares 4 2 3 2 2 7" xfId="35771" xr:uid="{00000000-0005-0000-0000-0000568C0000}"/>
    <cellStyle name="Separador de milhares 4 2 3 2 3" xfId="35772" xr:uid="{00000000-0005-0000-0000-0000578C0000}"/>
    <cellStyle name="Separador de milhares 4 2 3 2 3 2" xfId="35773" xr:uid="{00000000-0005-0000-0000-0000588C0000}"/>
    <cellStyle name="Separador de milhares 4 2 3 2 3 2 2" xfId="35774" xr:uid="{00000000-0005-0000-0000-0000598C0000}"/>
    <cellStyle name="Separador de milhares 4 2 3 2 3 2 3" xfId="35775" xr:uid="{00000000-0005-0000-0000-00005A8C0000}"/>
    <cellStyle name="Separador de milhares 4 2 3 2 3 3" xfId="35776" xr:uid="{00000000-0005-0000-0000-00005B8C0000}"/>
    <cellStyle name="Separador de milhares 4 2 3 2 3 4" xfId="35777" xr:uid="{00000000-0005-0000-0000-00005C8C0000}"/>
    <cellStyle name="Separador de milhares 4 2 3 2 4" xfId="35778" xr:uid="{00000000-0005-0000-0000-00005D8C0000}"/>
    <cellStyle name="Separador de milhares 4 2 3 2 4 2" xfId="35779" xr:uid="{00000000-0005-0000-0000-00005E8C0000}"/>
    <cellStyle name="Separador de milhares 4 2 3 2 4 2 2" xfId="35780" xr:uid="{00000000-0005-0000-0000-00005F8C0000}"/>
    <cellStyle name="Separador de milhares 4 2 3 2 4 2 3" xfId="35781" xr:uid="{00000000-0005-0000-0000-0000608C0000}"/>
    <cellStyle name="Separador de milhares 4 2 3 2 4 3" xfId="35782" xr:uid="{00000000-0005-0000-0000-0000618C0000}"/>
    <cellStyle name="Separador de milhares 4 2 3 2 4 4" xfId="35783" xr:uid="{00000000-0005-0000-0000-0000628C0000}"/>
    <cellStyle name="Separador de milhares 4 2 3 2 5" xfId="35784" xr:uid="{00000000-0005-0000-0000-0000638C0000}"/>
    <cellStyle name="Separador de milhares 4 2 3 2 5 2" xfId="35785" xr:uid="{00000000-0005-0000-0000-0000648C0000}"/>
    <cellStyle name="Separador de milhares 4 2 3 2 5 2 2" xfId="35786" xr:uid="{00000000-0005-0000-0000-0000658C0000}"/>
    <cellStyle name="Separador de milhares 4 2 3 2 5 2 3" xfId="35787" xr:uid="{00000000-0005-0000-0000-0000668C0000}"/>
    <cellStyle name="Separador de milhares 4 2 3 2 5 3" xfId="35788" xr:uid="{00000000-0005-0000-0000-0000678C0000}"/>
    <cellStyle name="Separador de milhares 4 2 3 2 5 4" xfId="35789" xr:uid="{00000000-0005-0000-0000-0000688C0000}"/>
    <cellStyle name="Separador de milhares 4 2 3 2 6" xfId="35790" xr:uid="{00000000-0005-0000-0000-0000698C0000}"/>
    <cellStyle name="Separador de milhares 4 2 3 2 6 2" xfId="35791" xr:uid="{00000000-0005-0000-0000-00006A8C0000}"/>
    <cellStyle name="Separador de milhares 4 2 3 2 6 3" xfId="35792" xr:uid="{00000000-0005-0000-0000-00006B8C0000}"/>
    <cellStyle name="Separador de milhares 4 2 3 2 7" xfId="35793" xr:uid="{00000000-0005-0000-0000-00006C8C0000}"/>
    <cellStyle name="Separador de milhares 4 2 3 2 8" xfId="35794" xr:uid="{00000000-0005-0000-0000-00006D8C0000}"/>
    <cellStyle name="Separador de milhares 4 2 3 2 9" xfId="35795" xr:uid="{00000000-0005-0000-0000-00006E8C0000}"/>
    <cellStyle name="Separador de milhares 4 2 3 3" xfId="35796" xr:uid="{00000000-0005-0000-0000-00006F8C0000}"/>
    <cellStyle name="Separador de milhares 4 2 3 3 2" xfId="35797" xr:uid="{00000000-0005-0000-0000-0000708C0000}"/>
    <cellStyle name="Separador de milhares 4 2 3 3 2 2" xfId="35798" xr:uid="{00000000-0005-0000-0000-0000718C0000}"/>
    <cellStyle name="Separador de milhares 4 2 3 3 2 2 2" xfId="35799" xr:uid="{00000000-0005-0000-0000-0000728C0000}"/>
    <cellStyle name="Separador de milhares 4 2 3 3 2 2 3" xfId="35800" xr:uid="{00000000-0005-0000-0000-0000738C0000}"/>
    <cellStyle name="Separador de milhares 4 2 3 3 2 3" xfId="35801" xr:uid="{00000000-0005-0000-0000-0000748C0000}"/>
    <cellStyle name="Separador de milhares 4 2 3 3 2 4" xfId="35802" xr:uid="{00000000-0005-0000-0000-0000758C0000}"/>
    <cellStyle name="Separador de milhares 4 2 3 3 3" xfId="35803" xr:uid="{00000000-0005-0000-0000-0000768C0000}"/>
    <cellStyle name="Separador de milhares 4 2 3 3 3 2" xfId="35804" xr:uid="{00000000-0005-0000-0000-0000778C0000}"/>
    <cellStyle name="Separador de milhares 4 2 3 3 3 2 2" xfId="35805" xr:uid="{00000000-0005-0000-0000-0000788C0000}"/>
    <cellStyle name="Separador de milhares 4 2 3 3 3 2 3" xfId="35806" xr:uid="{00000000-0005-0000-0000-0000798C0000}"/>
    <cellStyle name="Separador de milhares 4 2 3 3 3 3" xfId="35807" xr:uid="{00000000-0005-0000-0000-00007A8C0000}"/>
    <cellStyle name="Separador de milhares 4 2 3 3 3 4" xfId="35808" xr:uid="{00000000-0005-0000-0000-00007B8C0000}"/>
    <cellStyle name="Separador de milhares 4 2 3 3 4" xfId="35809" xr:uid="{00000000-0005-0000-0000-00007C8C0000}"/>
    <cellStyle name="Separador de milhares 4 2 3 3 4 2" xfId="35810" xr:uid="{00000000-0005-0000-0000-00007D8C0000}"/>
    <cellStyle name="Separador de milhares 4 2 3 3 4 2 2" xfId="35811" xr:uid="{00000000-0005-0000-0000-00007E8C0000}"/>
    <cellStyle name="Separador de milhares 4 2 3 3 4 2 3" xfId="35812" xr:uid="{00000000-0005-0000-0000-00007F8C0000}"/>
    <cellStyle name="Separador de milhares 4 2 3 3 4 3" xfId="35813" xr:uid="{00000000-0005-0000-0000-0000808C0000}"/>
    <cellStyle name="Separador de milhares 4 2 3 3 4 4" xfId="35814" xr:uid="{00000000-0005-0000-0000-0000818C0000}"/>
    <cellStyle name="Separador de milhares 4 2 3 3 5" xfId="35815" xr:uid="{00000000-0005-0000-0000-0000828C0000}"/>
    <cellStyle name="Separador de milhares 4 2 3 3 5 2" xfId="35816" xr:uid="{00000000-0005-0000-0000-0000838C0000}"/>
    <cellStyle name="Separador de milhares 4 2 3 3 5 3" xfId="35817" xr:uid="{00000000-0005-0000-0000-0000848C0000}"/>
    <cellStyle name="Separador de milhares 4 2 3 3 6" xfId="35818" xr:uid="{00000000-0005-0000-0000-0000858C0000}"/>
    <cellStyle name="Separador de milhares 4 2 3 3 7" xfId="35819" xr:uid="{00000000-0005-0000-0000-0000868C0000}"/>
    <cellStyle name="Separador de milhares 4 2 3 4" xfId="35820" xr:uid="{00000000-0005-0000-0000-0000878C0000}"/>
    <cellStyle name="Separador de milhares 4 2 3 5" xfId="35821" xr:uid="{00000000-0005-0000-0000-0000888C0000}"/>
    <cellStyle name="Separador de milhares 4 2 3 5 2" xfId="35822" xr:uid="{00000000-0005-0000-0000-0000898C0000}"/>
    <cellStyle name="Separador de milhares 4 2 3 5 2 2" xfId="35823" xr:uid="{00000000-0005-0000-0000-00008A8C0000}"/>
    <cellStyle name="Separador de milhares 4 2 3 5 2 3" xfId="35824" xr:uid="{00000000-0005-0000-0000-00008B8C0000}"/>
    <cellStyle name="Separador de milhares 4 2 3 5 3" xfId="35825" xr:uid="{00000000-0005-0000-0000-00008C8C0000}"/>
    <cellStyle name="Separador de milhares 4 2 3 5 4" xfId="35826" xr:uid="{00000000-0005-0000-0000-00008D8C0000}"/>
    <cellStyle name="Separador de milhares 4 2 3 6" xfId="35827" xr:uid="{00000000-0005-0000-0000-00008E8C0000}"/>
    <cellStyle name="Separador de milhares 4 2 3 6 2" xfId="35828" xr:uid="{00000000-0005-0000-0000-00008F8C0000}"/>
    <cellStyle name="Separador de milhares 4 2 3 6 2 2" xfId="35829" xr:uid="{00000000-0005-0000-0000-0000908C0000}"/>
    <cellStyle name="Separador de milhares 4 2 3 6 2 3" xfId="35830" xr:uid="{00000000-0005-0000-0000-0000918C0000}"/>
    <cellStyle name="Separador de milhares 4 2 3 6 3" xfId="35831" xr:uid="{00000000-0005-0000-0000-0000928C0000}"/>
    <cellStyle name="Separador de milhares 4 2 3 6 4" xfId="35832" xr:uid="{00000000-0005-0000-0000-0000938C0000}"/>
    <cellStyle name="Separador de milhares 4 2 3 7" xfId="35833" xr:uid="{00000000-0005-0000-0000-0000948C0000}"/>
    <cellStyle name="Separador de milhares 4 2 3 7 2" xfId="35834" xr:uid="{00000000-0005-0000-0000-0000958C0000}"/>
    <cellStyle name="Separador de milhares 4 2 3 7 2 2" xfId="35835" xr:uid="{00000000-0005-0000-0000-0000968C0000}"/>
    <cellStyle name="Separador de milhares 4 2 3 7 2 3" xfId="35836" xr:uid="{00000000-0005-0000-0000-0000978C0000}"/>
    <cellStyle name="Separador de milhares 4 2 3 7 3" xfId="35837" xr:uid="{00000000-0005-0000-0000-0000988C0000}"/>
    <cellStyle name="Separador de milhares 4 2 3 7 4" xfId="35838" xr:uid="{00000000-0005-0000-0000-0000998C0000}"/>
    <cellStyle name="Separador de milhares 4 2 3 8" xfId="35839" xr:uid="{00000000-0005-0000-0000-00009A8C0000}"/>
    <cellStyle name="Separador de milhares 4 2 3 8 2" xfId="35840" xr:uid="{00000000-0005-0000-0000-00009B8C0000}"/>
    <cellStyle name="Separador de milhares 4 2 3 8 3" xfId="35841" xr:uid="{00000000-0005-0000-0000-00009C8C0000}"/>
    <cellStyle name="Separador de milhares 4 2 3 9" xfId="35842" xr:uid="{00000000-0005-0000-0000-00009D8C0000}"/>
    <cellStyle name="Separador de milhares 4 2 4" xfId="35843" xr:uid="{00000000-0005-0000-0000-00009E8C0000}"/>
    <cellStyle name="Separador de milhares 4 2 4 2" xfId="35844" xr:uid="{00000000-0005-0000-0000-00009F8C0000}"/>
    <cellStyle name="Separador de milhares 4 2 5" xfId="35845" xr:uid="{00000000-0005-0000-0000-0000A08C0000}"/>
    <cellStyle name="Separador de milhares 4 2 5 10" xfId="35846" xr:uid="{00000000-0005-0000-0000-0000A18C0000}"/>
    <cellStyle name="Separador de milhares 4 2 5 2" xfId="35847" xr:uid="{00000000-0005-0000-0000-0000A28C0000}"/>
    <cellStyle name="Separador de milhares 4 2 5 2 2" xfId="35848" xr:uid="{00000000-0005-0000-0000-0000A38C0000}"/>
    <cellStyle name="Separador de milhares 4 2 5 2 2 2" xfId="35849" xr:uid="{00000000-0005-0000-0000-0000A48C0000}"/>
    <cellStyle name="Separador de milhares 4 2 5 2 2 2 2" xfId="35850" xr:uid="{00000000-0005-0000-0000-0000A58C0000}"/>
    <cellStyle name="Separador de milhares 4 2 5 2 2 2 2 2" xfId="35851" xr:uid="{00000000-0005-0000-0000-0000A68C0000}"/>
    <cellStyle name="Separador de milhares 4 2 5 2 2 2 2 3" xfId="35852" xr:uid="{00000000-0005-0000-0000-0000A78C0000}"/>
    <cellStyle name="Separador de milhares 4 2 5 2 2 2 3" xfId="35853" xr:uid="{00000000-0005-0000-0000-0000A88C0000}"/>
    <cellStyle name="Separador de milhares 4 2 5 2 2 2 4" xfId="35854" xr:uid="{00000000-0005-0000-0000-0000A98C0000}"/>
    <cellStyle name="Separador de milhares 4 2 5 2 2 3" xfId="35855" xr:uid="{00000000-0005-0000-0000-0000AA8C0000}"/>
    <cellStyle name="Separador de milhares 4 2 5 2 2 3 2" xfId="35856" xr:uid="{00000000-0005-0000-0000-0000AB8C0000}"/>
    <cellStyle name="Separador de milhares 4 2 5 2 2 3 2 2" xfId="35857" xr:uid="{00000000-0005-0000-0000-0000AC8C0000}"/>
    <cellStyle name="Separador de milhares 4 2 5 2 2 3 2 3" xfId="35858" xr:uid="{00000000-0005-0000-0000-0000AD8C0000}"/>
    <cellStyle name="Separador de milhares 4 2 5 2 2 3 3" xfId="35859" xr:uid="{00000000-0005-0000-0000-0000AE8C0000}"/>
    <cellStyle name="Separador de milhares 4 2 5 2 2 3 4" xfId="35860" xr:uid="{00000000-0005-0000-0000-0000AF8C0000}"/>
    <cellStyle name="Separador de milhares 4 2 5 2 2 4" xfId="35861" xr:uid="{00000000-0005-0000-0000-0000B08C0000}"/>
    <cellStyle name="Separador de milhares 4 2 5 2 2 4 2" xfId="35862" xr:uid="{00000000-0005-0000-0000-0000B18C0000}"/>
    <cellStyle name="Separador de milhares 4 2 5 2 2 4 2 2" xfId="35863" xr:uid="{00000000-0005-0000-0000-0000B28C0000}"/>
    <cellStyle name="Separador de milhares 4 2 5 2 2 4 2 3" xfId="35864" xr:uid="{00000000-0005-0000-0000-0000B38C0000}"/>
    <cellStyle name="Separador de milhares 4 2 5 2 2 4 3" xfId="35865" xr:uid="{00000000-0005-0000-0000-0000B48C0000}"/>
    <cellStyle name="Separador de milhares 4 2 5 2 2 4 4" xfId="35866" xr:uid="{00000000-0005-0000-0000-0000B58C0000}"/>
    <cellStyle name="Separador de milhares 4 2 5 2 2 5" xfId="35867" xr:uid="{00000000-0005-0000-0000-0000B68C0000}"/>
    <cellStyle name="Separador de milhares 4 2 5 2 2 5 2" xfId="35868" xr:uid="{00000000-0005-0000-0000-0000B78C0000}"/>
    <cellStyle name="Separador de milhares 4 2 5 2 2 5 3" xfId="35869" xr:uid="{00000000-0005-0000-0000-0000B88C0000}"/>
    <cellStyle name="Separador de milhares 4 2 5 2 2 6" xfId="35870" xr:uid="{00000000-0005-0000-0000-0000B98C0000}"/>
    <cellStyle name="Separador de milhares 4 2 5 2 2 7" xfId="35871" xr:uid="{00000000-0005-0000-0000-0000BA8C0000}"/>
    <cellStyle name="Separador de milhares 4 2 5 2 3" xfId="35872" xr:uid="{00000000-0005-0000-0000-0000BB8C0000}"/>
    <cellStyle name="Separador de milhares 4 2 5 2 3 2" xfId="35873" xr:uid="{00000000-0005-0000-0000-0000BC8C0000}"/>
    <cellStyle name="Separador de milhares 4 2 5 2 3 2 2" xfId="35874" xr:uid="{00000000-0005-0000-0000-0000BD8C0000}"/>
    <cellStyle name="Separador de milhares 4 2 5 2 3 2 3" xfId="35875" xr:uid="{00000000-0005-0000-0000-0000BE8C0000}"/>
    <cellStyle name="Separador de milhares 4 2 5 2 3 3" xfId="35876" xr:uid="{00000000-0005-0000-0000-0000BF8C0000}"/>
    <cellStyle name="Separador de milhares 4 2 5 2 3 4" xfId="35877" xr:uid="{00000000-0005-0000-0000-0000C08C0000}"/>
    <cellStyle name="Separador de milhares 4 2 5 2 4" xfId="35878" xr:uid="{00000000-0005-0000-0000-0000C18C0000}"/>
    <cellStyle name="Separador de milhares 4 2 5 2 4 2" xfId="35879" xr:uid="{00000000-0005-0000-0000-0000C28C0000}"/>
    <cellStyle name="Separador de milhares 4 2 5 2 4 2 2" xfId="35880" xr:uid="{00000000-0005-0000-0000-0000C38C0000}"/>
    <cellStyle name="Separador de milhares 4 2 5 2 4 2 3" xfId="35881" xr:uid="{00000000-0005-0000-0000-0000C48C0000}"/>
    <cellStyle name="Separador de milhares 4 2 5 2 4 3" xfId="35882" xr:uid="{00000000-0005-0000-0000-0000C58C0000}"/>
    <cellStyle name="Separador de milhares 4 2 5 2 4 4" xfId="35883" xr:uid="{00000000-0005-0000-0000-0000C68C0000}"/>
    <cellStyle name="Separador de milhares 4 2 5 2 5" xfId="35884" xr:uid="{00000000-0005-0000-0000-0000C78C0000}"/>
    <cellStyle name="Separador de milhares 4 2 5 2 5 2" xfId="35885" xr:uid="{00000000-0005-0000-0000-0000C88C0000}"/>
    <cellStyle name="Separador de milhares 4 2 5 2 5 2 2" xfId="35886" xr:uid="{00000000-0005-0000-0000-0000C98C0000}"/>
    <cellStyle name="Separador de milhares 4 2 5 2 5 2 3" xfId="35887" xr:uid="{00000000-0005-0000-0000-0000CA8C0000}"/>
    <cellStyle name="Separador de milhares 4 2 5 2 5 3" xfId="35888" xr:uid="{00000000-0005-0000-0000-0000CB8C0000}"/>
    <cellStyle name="Separador de milhares 4 2 5 2 5 4" xfId="35889" xr:uid="{00000000-0005-0000-0000-0000CC8C0000}"/>
    <cellStyle name="Separador de milhares 4 2 5 2 6" xfId="35890" xr:uid="{00000000-0005-0000-0000-0000CD8C0000}"/>
    <cellStyle name="Separador de milhares 4 2 5 2 6 2" xfId="35891" xr:uid="{00000000-0005-0000-0000-0000CE8C0000}"/>
    <cellStyle name="Separador de milhares 4 2 5 2 6 3" xfId="35892" xr:uid="{00000000-0005-0000-0000-0000CF8C0000}"/>
    <cellStyle name="Separador de milhares 4 2 5 2 7" xfId="35893" xr:uid="{00000000-0005-0000-0000-0000D08C0000}"/>
    <cellStyle name="Separador de milhares 4 2 5 2 8" xfId="35894" xr:uid="{00000000-0005-0000-0000-0000D18C0000}"/>
    <cellStyle name="Separador de milhares 4 2 5 2 9" xfId="35895" xr:uid="{00000000-0005-0000-0000-0000D28C0000}"/>
    <cellStyle name="Separador de milhares 4 2 5 3" xfId="35896" xr:uid="{00000000-0005-0000-0000-0000D38C0000}"/>
    <cellStyle name="Separador de milhares 4 2 5 3 2" xfId="35897" xr:uid="{00000000-0005-0000-0000-0000D48C0000}"/>
    <cellStyle name="Separador de milhares 4 2 5 3 2 2" xfId="35898" xr:uid="{00000000-0005-0000-0000-0000D58C0000}"/>
    <cellStyle name="Separador de milhares 4 2 5 3 2 2 2" xfId="35899" xr:uid="{00000000-0005-0000-0000-0000D68C0000}"/>
    <cellStyle name="Separador de milhares 4 2 5 3 2 2 3" xfId="35900" xr:uid="{00000000-0005-0000-0000-0000D78C0000}"/>
    <cellStyle name="Separador de milhares 4 2 5 3 2 3" xfId="35901" xr:uid="{00000000-0005-0000-0000-0000D88C0000}"/>
    <cellStyle name="Separador de milhares 4 2 5 3 2 4" xfId="35902" xr:uid="{00000000-0005-0000-0000-0000D98C0000}"/>
    <cellStyle name="Separador de milhares 4 2 5 3 3" xfId="35903" xr:uid="{00000000-0005-0000-0000-0000DA8C0000}"/>
    <cellStyle name="Separador de milhares 4 2 5 3 3 2" xfId="35904" xr:uid="{00000000-0005-0000-0000-0000DB8C0000}"/>
    <cellStyle name="Separador de milhares 4 2 5 3 3 2 2" xfId="35905" xr:uid="{00000000-0005-0000-0000-0000DC8C0000}"/>
    <cellStyle name="Separador de milhares 4 2 5 3 3 2 3" xfId="35906" xr:uid="{00000000-0005-0000-0000-0000DD8C0000}"/>
    <cellStyle name="Separador de milhares 4 2 5 3 3 3" xfId="35907" xr:uid="{00000000-0005-0000-0000-0000DE8C0000}"/>
    <cellStyle name="Separador de milhares 4 2 5 3 3 4" xfId="35908" xr:uid="{00000000-0005-0000-0000-0000DF8C0000}"/>
    <cellStyle name="Separador de milhares 4 2 5 3 4" xfId="35909" xr:uid="{00000000-0005-0000-0000-0000E08C0000}"/>
    <cellStyle name="Separador de milhares 4 2 5 3 4 2" xfId="35910" xr:uid="{00000000-0005-0000-0000-0000E18C0000}"/>
    <cellStyle name="Separador de milhares 4 2 5 3 4 2 2" xfId="35911" xr:uid="{00000000-0005-0000-0000-0000E28C0000}"/>
    <cellStyle name="Separador de milhares 4 2 5 3 4 2 3" xfId="35912" xr:uid="{00000000-0005-0000-0000-0000E38C0000}"/>
    <cellStyle name="Separador de milhares 4 2 5 3 4 3" xfId="35913" xr:uid="{00000000-0005-0000-0000-0000E48C0000}"/>
    <cellStyle name="Separador de milhares 4 2 5 3 4 4" xfId="35914" xr:uid="{00000000-0005-0000-0000-0000E58C0000}"/>
    <cellStyle name="Separador de milhares 4 2 5 3 5" xfId="35915" xr:uid="{00000000-0005-0000-0000-0000E68C0000}"/>
    <cellStyle name="Separador de milhares 4 2 5 3 5 2" xfId="35916" xr:uid="{00000000-0005-0000-0000-0000E78C0000}"/>
    <cellStyle name="Separador de milhares 4 2 5 3 5 3" xfId="35917" xr:uid="{00000000-0005-0000-0000-0000E88C0000}"/>
    <cellStyle name="Separador de milhares 4 2 5 3 6" xfId="35918" xr:uid="{00000000-0005-0000-0000-0000E98C0000}"/>
    <cellStyle name="Separador de milhares 4 2 5 3 7" xfId="35919" xr:uid="{00000000-0005-0000-0000-0000EA8C0000}"/>
    <cellStyle name="Separador de milhares 4 2 5 4" xfId="35920" xr:uid="{00000000-0005-0000-0000-0000EB8C0000}"/>
    <cellStyle name="Separador de milhares 4 2 5 4 2" xfId="35921" xr:uid="{00000000-0005-0000-0000-0000EC8C0000}"/>
    <cellStyle name="Separador de milhares 4 2 5 4 2 2" xfId="35922" xr:uid="{00000000-0005-0000-0000-0000ED8C0000}"/>
    <cellStyle name="Separador de milhares 4 2 5 4 2 3" xfId="35923" xr:uid="{00000000-0005-0000-0000-0000EE8C0000}"/>
    <cellStyle name="Separador de milhares 4 2 5 4 3" xfId="35924" xr:uid="{00000000-0005-0000-0000-0000EF8C0000}"/>
    <cellStyle name="Separador de milhares 4 2 5 4 4" xfId="35925" xr:uid="{00000000-0005-0000-0000-0000F08C0000}"/>
    <cellStyle name="Separador de milhares 4 2 5 5" xfId="35926" xr:uid="{00000000-0005-0000-0000-0000F18C0000}"/>
    <cellStyle name="Separador de milhares 4 2 5 5 2" xfId="35927" xr:uid="{00000000-0005-0000-0000-0000F28C0000}"/>
    <cellStyle name="Separador de milhares 4 2 5 5 2 2" xfId="35928" xr:uid="{00000000-0005-0000-0000-0000F38C0000}"/>
    <cellStyle name="Separador de milhares 4 2 5 5 2 3" xfId="35929" xr:uid="{00000000-0005-0000-0000-0000F48C0000}"/>
    <cellStyle name="Separador de milhares 4 2 5 5 3" xfId="35930" xr:uid="{00000000-0005-0000-0000-0000F58C0000}"/>
    <cellStyle name="Separador de milhares 4 2 5 5 4" xfId="35931" xr:uid="{00000000-0005-0000-0000-0000F68C0000}"/>
    <cellStyle name="Separador de milhares 4 2 5 6" xfId="35932" xr:uid="{00000000-0005-0000-0000-0000F78C0000}"/>
    <cellStyle name="Separador de milhares 4 2 5 6 2" xfId="35933" xr:uid="{00000000-0005-0000-0000-0000F88C0000}"/>
    <cellStyle name="Separador de milhares 4 2 5 6 2 2" xfId="35934" xr:uid="{00000000-0005-0000-0000-0000F98C0000}"/>
    <cellStyle name="Separador de milhares 4 2 5 6 2 3" xfId="35935" xr:uid="{00000000-0005-0000-0000-0000FA8C0000}"/>
    <cellStyle name="Separador de milhares 4 2 5 6 3" xfId="35936" xr:uid="{00000000-0005-0000-0000-0000FB8C0000}"/>
    <cellStyle name="Separador de milhares 4 2 5 6 4" xfId="35937" xr:uid="{00000000-0005-0000-0000-0000FC8C0000}"/>
    <cellStyle name="Separador de milhares 4 2 5 7" xfId="35938" xr:uid="{00000000-0005-0000-0000-0000FD8C0000}"/>
    <cellStyle name="Separador de milhares 4 2 5 7 2" xfId="35939" xr:uid="{00000000-0005-0000-0000-0000FE8C0000}"/>
    <cellStyle name="Separador de milhares 4 2 5 7 3" xfId="35940" xr:uid="{00000000-0005-0000-0000-0000FF8C0000}"/>
    <cellStyle name="Separador de milhares 4 2 5 8" xfId="35941" xr:uid="{00000000-0005-0000-0000-0000008D0000}"/>
    <cellStyle name="Separador de milhares 4 2 5 9" xfId="35942" xr:uid="{00000000-0005-0000-0000-0000018D0000}"/>
    <cellStyle name="Separador de milhares 4 2 6" xfId="35943" xr:uid="{00000000-0005-0000-0000-0000028D0000}"/>
    <cellStyle name="Separador de milhares 4 2 6 2" xfId="35944" xr:uid="{00000000-0005-0000-0000-0000038D0000}"/>
    <cellStyle name="Separador de milhares 4 2 6 2 2" xfId="35945" xr:uid="{00000000-0005-0000-0000-0000048D0000}"/>
    <cellStyle name="Separador de milhares 4 2 6 2 2 2" xfId="35946" xr:uid="{00000000-0005-0000-0000-0000058D0000}"/>
    <cellStyle name="Separador de milhares 4 2 6 2 2 2 2" xfId="35947" xr:uid="{00000000-0005-0000-0000-0000068D0000}"/>
    <cellStyle name="Separador de milhares 4 2 6 2 2 2 3" xfId="35948" xr:uid="{00000000-0005-0000-0000-0000078D0000}"/>
    <cellStyle name="Separador de milhares 4 2 6 2 2 3" xfId="35949" xr:uid="{00000000-0005-0000-0000-0000088D0000}"/>
    <cellStyle name="Separador de milhares 4 2 6 2 2 4" xfId="35950" xr:uid="{00000000-0005-0000-0000-0000098D0000}"/>
    <cellStyle name="Separador de milhares 4 2 6 2 3" xfId="35951" xr:uid="{00000000-0005-0000-0000-00000A8D0000}"/>
    <cellStyle name="Separador de milhares 4 2 6 2 3 2" xfId="35952" xr:uid="{00000000-0005-0000-0000-00000B8D0000}"/>
    <cellStyle name="Separador de milhares 4 2 6 2 3 2 2" xfId="35953" xr:uid="{00000000-0005-0000-0000-00000C8D0000}"/>
    <cellStyle name="Separador de milhares 4 2 6 2 3 2 3" xfId="35954" xr:uid="{00000000-0005-0000-0000-00000D8D0000}"/>
    <cellStyle name="Separador de milhares 4 2 6 2 3 3" xfId="35955" xr:uid="{00000000-0005-0000-0000-00000E8D0000}"/>
    <cellStyle name="Separador de milhares 4 2 6 2 3 4" xfId="35956" xr:uid="{00000000-0005-0000-0000-00000F8D0000}"/>
    <cellStyle name="Separador de milhares 4 2 6 2 4" xfId="35957" xr:uid="{00000000-0005-0000-0000-0000108D0000}"/>
    <cellStyle name="Separador de milhares 4 2 6 2 4 2" xfId="35958" xr:uid="{00000000-0005-0000-0000-0000118D0000}"/>
    <cellStyle name="Separador de milhares 4 2 6 2 4 2 2" xfId="35959" xr:uid="{00000000-0005-0000-0000-0000128D0000}"/>
    <cellStyle name="Separador de milhares 4 2 6 2 4 2 3" xfId="35960" xr:uid="{00000000-0005-0000-0000-0000138D0000}"/>
    <cellStyle name="Separador de milhares 4 2 6 2 4 3" xfId="35961" xr:uid="{00000000-0005-0000-0000-0000148D0000}"/>
    <cellStyle name="Separador de milhares 4 2 6 2 4 4" xfId="35962" xr:uid="{00000000-0005-0000-0000-0000158D0000}"/>
    <cellStyle name="Separador de milhares 4 2 6 2 5" xfId="35963" xr:uid="{00000000-0005-0000-0000-0000168D0000}"/>
    <cellStyle name="Separador de milhares 4 2 6 2 5 2" xfId="35964" xr:uid="{00000000-0005-0000-0000-0000178D0000}"/>
    <cellStyle name="Separador de milhares 4 2 6 2 5 3" xfId="35965" xr:uid="{00000000-0005-0000-0000-0000188D0000}"/>
    <cellStyle name="Separador de milhares 4 2 6 2 6" xfId="35966" xr:uid="{00000000-0005-0000-0000-0000198D0000}"/>
    <cellStyle name="Separador de milhares 4 2 6 2 7" xfId="35967" xr:uid="{00000000-0005-0000-0000-00001A8D0000}"/>
    <cellStyle name="Separador de milhares 4 2 6 3" xfId="35968" xr:uid="{00000000-0005-0000-0000-00001B8D0000}"/>
    <cellStyle name="Separador de milhares 4 2 6 3 2" xfId="35969" xr:uid="{00000000-0005-0000-0000-00001C8D0000}"/>
    <cellStyle name="Separador de milhares 4 2 6 3 2 2" xfId="35970" xr:uid="{00000000-0005-0000-0000-00001D8D0000}"/>
    <cellStyle name="Separador de milhares 4 2 6 3 2 3" xfId="35971" xr:uid="{00000000-0005-0000-0000-00001E8D0000}"/>
    <cellStyle name="Separador de milhares 4 2 6 3 3" xfId="35972" xr:uid="{00000000-0005-0000-0000-00001F8D0000}"/>
    <cellStyle name="Separador de milhares 4 2 6 3 4" xfId="35973" xr:uid="{00000000-0005-0000-0000-0000208D0000}"/>
    <cellStyle name="Separador de milhares 4 2 6 4" xfId="35974" xr:uid="{00000000-0005-0000-0000-0000218D0000}"/>
    <cellStyle name="Separador de milhares 4 2 6 4 2" xfId="35975" xr:uid="{00000000-0005-0000-0000-0000228D0000}"/>
    <cellStyle name="Separador de milhares 4 2 6 4 2 2" xfId="35976" xr:uid="{00000000-0005-0000-0000-0000238D0000}"/>
    <cellStyle name="Separador de milhares 4 2 6 4 2 3" xfId="35977" xr:uid="{00000000-0005-0000-0000-0000248D0000}"/>
    <cellStyle name="Separador de milhares 4 2 6 4 3" xfId="35978" xr:uid="{00000000-0005-0000-0000-0000258D0000}"/>
    <cellStyle name="Separador de milhares 4 2 6 4 4" xfId="35979" xr:uid="{00000000-0005-0000-0000-0000268D0000}"/>
    <cellStyle name="Separador de milhares 4 2 6 5" xfId="35980" xr:uid="{00000000-0005-0000-0000-0000278D0000}"/>
    <cellStyle name="Separador de milhares 4 2 6 5 2" xfId="35981" xr:uid="{00000000-0005-0000-0000-0000288D0000}"/>
    <cellStyle name="Separador de milhares 4 2 6 5 2 2" xfId="35982" xr:uid="{00000000-0005-0000-0000-0000298D0000}"/>
    <cellStyle name="Separador de milhares 4 2 6 5 2 3" xfId="35983" xr:uid="{00000000-0005-0000-0000-00002A8D0000}"/>
    <cellStyle name="Separador de milhares 4 2 6 5 3" xfId="35984" xr:uid="{00000000-0005-0000-0000-00002B8D0000}"/>
    <cellStyle name="Separador de milhares 4 2 6 5 4" xfId="35985" xr:uid="{00000000-0005-0000-0000-00002C8D0000}"/>
    <cellStyle name="Separador de milhares 4 2 6 6" xfId="35986" xr:uid="{00000000-0005-0000-0000-00002D8D0000}"/>
    <cellStyle name="Separador de milhares 4 2 6 6 2" xfId="35987" xr:uid="{00000000-0005-0000-0000-00002E8D0000}"/>
    <cellStyle name="Separador de milhares 4 2 6 6 3" xfId="35988" xr:uid="{00000000-0005-0000-0000-00002F8D0000}"/>
    <cellStyle name="Separador de milhares 4 2 6 7" xfId="35989" xr:uid="{00000000-0005-0000-0000-0000308D0000}"/>
    <cellStyle name="Separador de milhares 4 2 6 8" xfId="35990" xr:uid="{00000000-0005-0000-0000-0000318D0000}"/>
    <cellStyle name="Separador de milhares 4 2 6 9" xfId="35991" xr:uid="{00000000-0005-0000-0000-0000328D0000}"/>
    <cellStyle name="Separador de milhares 4 2 7" xfId="35992" xr:uid="{00000000-0005-0000-0000-0000338D0000}"/>
    <cellStyle name="Separador de milhares 4 2 7 2" xfId="35993" xr:uid="{00000000-0005-0000-0000-0000348D0000}"/>
    <cellStyle name="Separador de milhares 4 2 7 2 2" xfId="35994" xr:uid="{00000000-0005-0000-0000-0000358D0000}"/>
    <cellStyle name="Separador de milhares 4 2 7 2 2 2" xfId="35995" xr:uid="{00000000-0005-0000-0000-0000368D0000}"/>
    <cellStyle name="Separador de milhares 4 2 7 2 2 2 2" xfId="35996" xr:uid="{00000000-0005-0000-0000-0000378D0000}"/>
    <cellStyle name="Separador de milhares 4 2 7 2 2 2 3" xfId="35997" xr:uid="{00000000-0005-0000-0000-0000388D0000}"/>
    <cellStyle name="Separador de milhares 4 2 7 2 2 3" xfId="35998" xr:uid="{00000000-0005-0000-0000-0000398D0000}"/>
    <cellStyle name="Separador de milhares 4 2 7 2 2 4" xfId="35999" xr:uid="{00000000-0005-0000-0000-00003A8D0000}"/>
    <cellStyle name="Separador de milhares 4 2 7 2 3" xfId="36000" xr:uid="{00000000-0005-0000-0000-00003B8D0000}"/>
    <cellStyle name="Separador de milhares 4 2 7 2 3 2" xfId="36001" xr:uid="{00000000-0005-0000-0000-00003C8D0000}"/>
    <cellStyle name="Separador de milhares 4 2 7 2 3 2 2" xfId="36002" xr:uid="{00000000-0005-0000-0000-00003D8D0000}"/>
    <cellStyle name="Separador de milhares 4 2 7 2 3 2 3" xfId="36003" xr:uid="{00000000-0005-0000-0000-00003E8D0000}"/>
    <cellStyle name="Separador de milhares 4 2 7 2 3 3" xfId="36004" xr:uid="{00000000-0005-0000-0000-00003F8D0000}"/>
    <cellStyle name="Separador de milhares 4 2 7 2 3 4" xfId="36005" xr:uid="{00000000-0005-0000-0000-0000408D0000}"/>
    <cellStyle name="Separador de milhares 4 2 7 2 4" xfId="36006" xr:uid="{00000000-0005-0000-0000-0000418D0000}"/>
    <cellStyle name="Separador de milhares 4 2 7 2 4 2" xfId="36007" xr:uid="{00000000-0005-0000-0000-0000428D0000}"/>
    <cellStyle name="Separador de milhares 4 2 7 2 4 2 2" xfId="36008" xr:uid="{00000000-0005-0000-0000-0000438D0000}"/>
    <cellStyle name="Separador de milhares 4 2 7 2 4 2 3" xfId="36009" xr:uid="{00000000-0005-0000-0000-0000448D0000}"/>
    <cellStyle name="Separador de milhares 4 2 7 2 4 3" xfId="36010" xr:uid="{00000000-0005-0000-0000-0000458D0000}"/>
    <cellStyle name="Separador de milhares 4 2 7 2 4 4" xfId="36011" xr:uid="{00000000-0005-0000-0000-0000468D0000}"/>
    <cellStyle name="Separador de milhares 4 2 7 2 5" xfId="36012" xr:uid="{00000000-0005-0000-0000-0000478D0000}"/>
    <cellStyle name="Separador de milhares 4 2 7 2 5 2" xfId="36013" xr:uid="{00000000-0005-0000-0000-0000488D0000}"/>
    <cellStyle name="Separador de milhares 4 2 7 2 5 3" xfId="36014" xr:uid="{00000000-0005-0000-0000-0000498D0000}"/>
    <cellStyle name="Separador de milhares 4 2 7 2 6" xfId="36015" xr:uid="{00000000-0005-0000-0000-00004A8D0000}"/>
    <cellStyle name="Separador de milhares 4 2 7 2 7" xfId="36016" xr:uid="{00000000-0005-0000-0000-00004B8D0000}"/>
    <cellStyle name="Separador de milhares 4 2 7 3" xfId="36017" xr:uid="{00000000-0005-0000-0000-00004C8D0000}"/>
    <cellStyle name="Separador de milhares 4 2 7 3 2" xfId="36018" xr:uid="{00000000-0005-0000-0000-00004D8D0000}"/>
    <cellStyle name="Separador de milhares 4 2 7 3 2 2" xfId="36019" xr:uid="{00000000-0005-0000-0000-00004E8D0000}"/>
    <cellStyle name="Separador de milhares 4 2 7 3 2 3" xfId="36020" xr:uid="{00000000-0005-0000-0000-00004F8D0000}"/>
    <cellStyle name="Separador de milhares 4 2 7 3 3" xfId="36021" xr:uid="{00000000-0005-0000-0000-0000508D0000}"/>
    <cellStyle name="Separador de milhares 4 2 7 3 4" xfId="36022" xr:uid="{00000000-0005-0000-0000-0000518D0000}"/>
    <cellStyle name="Separador de milhares 4 2 7 4" xfId="36023" xr:uid="{00000000-0005-0000-0000-0000528D0000}"/>
    <cellStyle name="Separador de milhares 4 2 7 4 2" xfId="36024" xr:uid="{00000000-0005-0000-0000-0000538D0000}"/>
    <cellStyle name="Separador de milhares 4 2 7 4 2 2" xfId="36025" xr:uid="{00000000-0005-0000-0000-0000548D0000}"/>
    <cellStyle name="Separador de milhares 4 2 7 4 2 3" xfId="36026" xr:uid="{00000000-0005-0000-0000-0000558D0000}"/>
    <cellStyle name="Separador de milhares 4 2 7 4 3" xfId="36027" xr:uid="{00000000-0005-0000-0000-0000568D0000}"/>
    <cellStyle name="Separador de milhares 4 2 7 4 4" xfId="36028" xr:uid="{00000000-0005-0000-0000-0000578D0000}"/>
    <cellStyle name="Separador de milhares 4 2 7 5" xfId="36029" xr:uid="{00000000-0005-0000-0000-0000588D0000}"/>
    <cellStyle name="Separador de milhares 4 2 7 5 2" xfId="36030" xr:uid="{00000000-0005-0000-0000-0000598D0000}"/>
    <cellStyle name="Separador de milhares 4 2 7 5 2 2" xfId="36031" xr:uid="{00000000-0005-0000-0000-00005A8D0000}"/>
    <cellStyle name="Separador de milhares 4 2 7 5 2 3" xfId="36032" xr:uid="{00000000-0005-0000-0000-00005B8D0000}"/>
    <cellStyle name="Separador de milhares 4 2 7 5 3" xfId="36033" xr:uid="{00000000-0005-0000-0000-00005C8D0000}"/>
    <cellStyle name="Separador de milhares 4 2 7 5 4" xfId="36034" xr:uid="{00000000-0005-0000-0000-00005D8D0000}"/>
    <cellStyle name="Separador de milhares 4 2 7 6" xfId="36035" xr:uid="{00000000-0005-0000-0000-00005E8D0000}"/>
    <cellStyle name="Separador de milhares 4 2 7 6 2" xfId="36036" xr:uid="{00000000-0005-0000-0000-00005F8D0000}"/>
    <cellStyle name="Separador de milhares 4 2 7 6 3" xfId="36037" xr:uid="{00000000-0005-0000-0000-0000608D0000}"/>
    <cellStyle name="Separador de milhares 4 2 7 7" xfId="36038" xr:uid="{00000000-0005-0000-0000-0000618D0000}"/>
    <cellStyle name="Separador de milhares 4 2 7 8" xfId="36039" xr:uid="{00000000-0005-0000-0000-0000628D0000}"/>
    <cellStyle name="Separador de milhares 4 2 7 9" xfId="36040" xr:uid="{00000000-0005-0000-0000-0000638D0000}"/>
    <cellStyle name="Separador de milhares 4 2 8" xfId="36041" xr:uid="{00000000-0005-0000-0000-0000648D0000}"/>
    <cellStyle name="Separador de milhares 4 2 8 2" xfId="36042" xr:uid="{00000000-0005-0000-0000-0000658D0000}"/>
    <cellStyle name="Separador de milhares 4 2 8 2 2" xfId="36043" xr:uid="{00000000-0005-0000-0000-0000668D0000}"/>
    <cellStyle name="Separador de milhares 4 2 8 2 2 2" xfId="36044" xr:uid="{00000000-0005-0000-0000-0000678D0000}"/>
    <cellStyle name="Separador de milhares 4 2 8 2 2 2 2" xfId="36045" xr:uid="{00000000-0005-0000-0000-0000688D0000}"/>
    <cellStyle name="Separador de milhares 4 2 8 2 2 2 3" xfId="36046" xr:uid="{00000000-0005-0000-0000-0000698D0000}"/>
    <cellStyle name="Separador de milhares 4 2 8 2 2 3" xfId="36047" xr:uid="{00000000-0005-0000-0000-00006A8D0000}"/>
    <cellStyle name="Separador de milhares 4 2 8 2 2 4" xfId="36048" xr:uid="{00000000-0005-0000-0000-00006B8D0000}"/>
    <cellStyle name="Separador de milhares 4 2 8 2 3" xfId="36049" xr:uid="{00000000-0005-0000-0000-00006C8D0000}"/>
    <cellStyle name="Separador de milhares 4 2 8 2 3 2" xfId="36050" xr:uid="{00000000-0005-0000-0000-00006D8D0000}"/>
    <cellStyle name="Separador de milhares 4 2 8 2 3 2 2" xfId="36051" xr:uid="{00000000-0005-0000-0000-00006E8D0000}"/>
    <cellStyle name="Separador de milhares 4 2 8 2 3 2 3" xfId="36052" xr:uid="{00000000-0005-0000-0000-00006F8D0000}"/>
    <cellStyle name="Separador de milhares 4 2 8 2 3 3" xfId="36053" xr:uid="{00000000-0005-0000-0000-0000708D0000}"/>
    <cellStyle name="Separador de milhares 4 2 8 2 3 4" xfId="36054" xr:uid="{00000000-0005-0000-0000-0000718D0000}"/>
    <cellStyle name="Separador de milhares 4 2 8 2 4" xfId="36055" xr:uid="{00000000-0005-0000-0000-0000728D0000}"/>
    <cellStyle name="Separador de milhares 4 2 8 2 4 2" xfId="36056" xr:uid="{00000000-0005-0000-0000-0000738D0000}"/>
    <cellStyle name="Separador de milhares 4 2 8 2 4 2 2" xfId="36057" xr:uid="{00000000-0005-0000-0000-0000748D0000}"/>
    <cellStyle name="Separador de milhares 4 2 8 2 4 2 3" xfId="36058" xr:uid="{00000000-0005-0000-0000-0000758D0000}"/>
    <cellStyle name="Separador de milhares 4 2 8 2 4 3" xfId="36059" xr:uid="{00000000-0005-0000-0000-0000768D0000}"/>
    <cellStyle name="Separador de milhares 4 2 8 2 4 4" xfId="36060" xr:uid="{00000000-0005-0000-0000-0000778D0000}"/>
    <cellStyle name="Separador de milhares 4 2 8 2 5" xfId="36061" xr:uid="{00000000-0005-0000-0000-0000788D0000}"/>
    <cellStyle name="Separador de milhares 4 2 8 2 5 2" xfId="36062" xr:uid="{00000000-0005-0000-0000-0000798D0000}"/>
    <cellStyle name="Separador de milhares 4 2 8 2 5 3" xfId="36063" xr:uid="{00000000-0005-0000-0000-00007A8D0000}"/>
    <cellStyle name="Separador de milhares 4 2 8 2 6" xfId="36064" xr:uid="{00000000-0005-0000-0000-00007B8D0000}"/>
    <cellStyle name="Separador de milhares 4 2 8 2 7" xfId="36065" xr:uid="{00000000-0005-0000-0000-00007C8D0000}"/>
    <cellStyle name="Separador de milhares 4 2 8 3" xfId="36066" xr:uid="{00000000-0005-0000-0000-00007D8D0000}"/>
    <cellStyle name="Separador de milhares 4 2 8 3 2" xfId="36067" xr:uid="{00000000-0005-0000-0000-00007E8D0000}"/>
    <cellStyle name="Separador de milhares 4 2 8 3 2 2" xfId="36068" xr:uid="{00000000-0005-0000-0000-00007F8D0000}"/>
    <cellStyle name="Separador de milhares 4 2 8 3 2 3" xfId="36069" xr:uid="{00000000-0005-0000-0000-0000808D0000}"/>
    <cellStyle name="Separador de milhares 4 2 8 3 3" xfId="36070" xr:uid="{00000000-0005-0000-0000-0000818D0000}"/>
    <cellStyle name="Separador de milhares 4 2 8 3 4" xfId="36071" xr:uid="{00000000-0005-0000-0000-0000828D0000}"/>
    <cellStyle name="Separador de milhares 4 2 8 4" xfId="36072" xr:uid="{00000000-0005-0000-0000-0000838D0000}"/>
    <cellStyle name="Separador de milhares 4 2 8 4 2" xfId="36073" xr:uid="{00000000-0005-0000-0000-0000848D0000}"/>
    <cellStyle name="Separador de milhares 4 2 8 4 2 2" xfId="36074" xr:uid="{00000000-0005-0000-0000-0000858D0000}"/>
    <cellStyle name="Separador de milhares 4 2 8 4 2 3" xfId="36075" xr:uid="{00000000-0005-0000-0000-0000868D0000}"/>
    <cellStyle name="Separador de milhares 4 2 8 4 3" xfId="36076" xr:uid="{00000000-0005-0000-0000-0000878D0000}"/>
    <cellStyle name="Separador de milhares 4 2 8 4 4" xfId="36077" xr:uid="{00000000-0005-0000-0000-0000888D0000}"/>
    <cellStyle name="Separador de milhares 4 2 8 5" xfId="36078" xr:uid="{00000000-0005-0000-0000-0000898D0000}"/>
    <cellStyle name="Separador de milhares 4 2 8 5 2" xfId="36079" xr:uid="{00000000-0005-0000-0000-00008A8D0000}"/>
    <cellStyle name="Separador de milhares 4 2 8 5 2 2" xfId="36080" xr:uid="{00000000-0005-0000-0000-00008B8D0000}"/>
    <cellStyle name="Separador de milhares 4 2 8 5 2 3" xfId="36081" xr:uid="{00000000-0005-0000-0000-00008C8D0000}"/>
    <cellStyle name="Separador de milhares 4 2 8 5 3" xfId="36082" xr:uid="{00000000-0005-0000-0000-00008D8D0000}"/>
    <cellStyle name="Separador de milhares 4 2 8 5 4" xfId="36083" xr:uid="{00000000-0005-0000-0000-00008E8D0000}"/>
    <cellStyle name="Separador de milhares 4 2 8 6" xfId="36084" xr:uid="{00000000-0005-0000-0000-00008F8D0000}"/>
    <cellStyle name="Separador de milhares 4 2 8 6 2" xfId="36085" xr:uid="{00000000-0005-0000-0000-0000908D0000}"/>
    <cellStyle name="Separador de milhares 4 2 8 6 3" xfId="36086" xr:uid="{00000000-0005-0000-0000-0000918D0000}"/>
    <cellStyle name="Separador de milhares 4 2 8 7" xfId="36087" xr:uid="{00000000-0005-0000-0000-0000928D0000}"/>
    <cellStyle name="Separador de milhares 4 2 8 8" xfId="36088" xr:uid="{00000000-0005-0000-0000-0000938D0000}"/>
    <cellStyle name="Separador de milhares 4 2 8 9" xfId="36089" xr:uid="{00000000-0005-0000-0000-0000948D0000}"/>
    <cellStyle name="Separador de milhares 4 2 9" xfId="36090" xr:uid="{00000000-0005-0000-0000-0000958D0000}"/>
    <cellStyle name="Separador de milhares 4 2 9 2" xfId="36091" xr:uid="{00000000-0005-0000-0000-0000968D0000}"/>
    <cellStyle name="Separador de milhares 4 2 9 2 2" xfId="36092" xr:uid="{00000000-0005-0000-0000-0000978D0000}"/>
    <cellStyle name="Separador de milhares 4 2 9 2 2 2" xfId="36093" xr:uid="{00000000-0005-0000-0000-0000988D0000}"/>
    <cellStyle name="Separador de milhares 4 2 9 2 2 2 2" xfId="36094" xr:uid="{00000000-0005-0000-0000-0000998D0000}"/>
    <cellStyle name="Separador de milhares 4 2 9 2 2 2 3" xfId="36095" xr:uid="{00000000-0005-0000-0000-00009A8D0000}"/>
    <cellStyle name="Separador de milhares 4 2 9 2 2 3" xfId="36096" xr:uid="{00000000-0005-0000-0000-00009B8D0000}"/>
    <cellStyle name="Separador de milhares 4 2 9 2 2 4" xfId="36097" xr:uid="{00000000-0005-0000-0000-00009C8D0000}"/>
    <cellStyle name="Separador de milhares 4 2 9 2 3" xfId="36098" xr:uid="{00000000-0005-0000-0000-00009D8D0000}"/>
    <cellStyle name="Separador de milhares 4 2 9 2 3 2" xfId="36099" xr:uid="{00000000-0005-0000-0000-00009E8D0000}"/>
    <cellStyle name="Separador de milhares 4 2 9 2 3 2 2" xfId="36100" xr:uid="{00000000-0005-0000-0000-00009F8D0000}"/>
    <cellStyle name="Separador de milhares 4 2 9 2 3 2 3" xfId="36101" xr:uid="{00000000-0005-0000-0000-0000A08D0000}"/>
    <cellStyle name="Separador de milhares 4 2 9 2 3 3" xfId="36102" xr:uid="{00000000-0005-0000-0000-0000A18D0000}"/>
    <cellStyle name="Separador de milhares 4 2 9 2 3 4" xfId="36103" xr:uid="{00000000-0005-0000-0000-0000A28D0000}"/>
    <cellStyle name="Separador de milhares 4 2 9 2 4" xfId="36104" xr:uid="{00000000-0005-0000-0000-0000A38D0000}"/>
    <cellStyle name="Separador de milhares 4 2 9 2 4 2" xfId="36105" xr:uid="{00000000-0005-0000-0000-0000A48D0000}"/>
    <cellStyle name="Separador de milhares 4 2 9 2 4 2 2" xfId="36106" xr:uid="{00000000-0005-0000-0000-0000A58D0000}"/>
    <cellStyle name="Separador de milhares 4 2 9 2 4 2 3" xfId="36107" xr:uid="{00000000-0005-0000-0000-0000A68D0000}"/>
    <cellStyle name="Separador de milhares 4 2 9 2 4 3" xfId="36108" xr:uid="{00000000-0005-0000-0000-0000A78D0000}"/>
    <cellStyle name="Separador de milhares 4 2 9 2 4 4" xfId="36109" xr:uid="{00000000-0005-0000-0000-0000A88D0000}"/>
    <cellStyle name="Separador de milhares 4 2 9 2 5" xfId="36110" xr:uid="{00000000-0005-0000-0000-0000A98D0000}"/>
    <cellStyle name="Separador de milhares 4 2 9 2 5 2" xfId="36111" xr:uid="{00000000-0005-0000-0000-0000AA8D0000}"/>
    <cellStyle name="Separador de milhares 4 2 9 2 5 3" xfId="36112" xr:uid="{00000000-0005-0000-0000-0000AB8D0000}"/>
    <cellStyle name="Separador de milhares 4 2 9 2 6" xfId="36113" xr:uid="{00000000-0005-0000-0000-0000AC8D0000}"/>
    <cellStyle name="Separador de milhares 4 2 9 2 7" xfId="36114" xr:uid="{00000000-0005-0000-0000-0000AD8D0000}"/>
    <cellStyle name="Separador de milhares 4 2 9 3" xfId="36115" xr:uid="{00000000-0005-0000-0000-0000AE8D0000}"/>
    <cellStyle name="Separador de milhares 4 2 9 3 2" xfId="36116" xr:uid="{00000000-0005-0000-0000-0000AF8D0000}"/>
    <cellStyle name="Separador de milhares 4 2 9 3 2 2" xfId="36117" xr:uid="{00000000-0005-0000-0000-0000B08D0000}"/>
    <cellStyle name="Separador de milhares 4 2 9 3 2 3" xfId="36118" xr:uid="{00000000-0005-0000-0000-0000B18D0000}"/>
    <cellStyle name="Separador de milhares 4 2 9 3 3" xfId="36119" xr:uid="{00000000-0005-0000-0000-0000B28D0000}"/>
    <cellStyle name="Separador de milhares 4 2 9 3 4" xfId="36120" xr:uid="{00000000-0005-0000-0000-0000B38D0000}"/>
    <cellStyle name="Separador de milhares 4 2 9 4" xfId="36121" xr:uid="{00000000-0005-0000-0000-0000B48D0000}"/>
    <cellStyle name="Separador de milhares 4 2 9 4 2" xfId="36122" xr:uid="{00000000-0005-0000-0000-0000B58D0000}"/>
    <cellStyle name="Separador de milhares 4 2 9 4 2 2" xfId="36123" xr:uid="{00000000-0005-0000-0000-0000B68D0000}"/>
    <cellStyle name="Separador de milhares 4 2 9 4 2 3" xfId="36124" xr:uid="{00000000-0005-0000-0000-0000B78D0000}"/>
    <cellStyle name="Separador de milhares 4 2 9 4 3" xfId="36125" xr:uid="{00000000-0005-0000-0000-0000B88D0000}"/>
    <cellStyle name="Separador de milhares 4 2 9 4 4" xfId="36126" xr:uid="{00000000-0005-0000-0000-0000B98D0000}"/>
    <cellStyle name="Separador de milhares 4 2 9 5" xfId="36127" xr:uid="{00000000-0005-0000-0000-0000BA8D0000}"/>
    <cellStyle name="Separador de milhares 4 2 9 5 2" xfId="36128" xr:uid="{00000000-0005-0000-0000-0000BB8D0000}"/>
    <cellStyle name="Separador de milhares 4 2 9 5 2 2" xfId="36129" xr:uid="{00000000-0005-0000-0000-0000BC8D0000}"/>
    <cellStyle name="Separador de milhares 4 2 9 5 2 3" xfId="36130" xr:uid="{00000000-0005-0000-0000-0000BD8D0000}"/>
    <cellStyle name="Separador de milhares 4 2 9 5 3" xfId="36131" xr:uid="{00000000-0005-0000-0000-0000BE8D0000}"/>
    <cellStyle name="Separador de milhares 4 2 9 5 4" xfId="36132" xr:uid="{00000000-0005-0000-0000-0000BF8D0000}"/>
    <cellStyle name="Separador de milhares 4 2 9 6" xfId="36133" xr:uid="{00000000-0005-0000-0000-0000C08D0000}"/>
    <cellStyle name="Separador de milhares 4 2 9 6 2" xfId="36134" xr:uid="{00000000-0005-0000-0000-0000C18D0000}"/>
    <cellStyle name="Separador de milhares 4 2 9 6 3" xfId="36135" xr:uid="{00000000-0005-0000-0000-0000C28D0000}"/>
    <cellStyle name="Separador de milhares 4 2 9 7" xfId="36136" xr:uid="{00000000-0005-0000-0000-0000C38D0000}"/>
    <cellStyle name="Separador de milhares 4 2 9 8" xfId="36137" xr:uid="{00000000-0005-0000-0000-0000C48D0000}"/>
    <cellStyle name="Separador de milhares 4 2 9 9" xfId="36138" xr:uid="{00000000-0005-0000-0000-0000C58D0000}"/>
    <cellStyle name="Separador de milhares 4 20" xfId="36139" xr:uid="{00000000-0005-0000-0000-0000C68D0000}"/>
    <cellStyle name="Separador de milhares 4 21" xfId="36140" xr:uid="{00000000-0005-0000-0000-0000C78D0000}"/>
    <cellStyle name="Separador de milhares 4 22" xfId="43919" xr:uid="{00000000-0005-0000-0000-0000C88D0000}"/>
    <cellStyle name="Separador de milhares 4 3" xfId="36141" xr:uid="{00000000-0005-0000-0000-0000C98D0000}"/>
    <cellStyle name="Separador de milhares 4 3 10" xfId="36142" xr:uid="{00000000-0005-0000-0000-0000CA8D0000}"/>
    <cellStyle name="Separador de milhares 4 3 10 2" xfId="36143" xr:uid="{00000000-0005-0000-0000-0000CB8D0000}"/>
    <cellStyle name="Separador de milhares 4 3 10 2 2" xfId="36144" xr:uid="{00000000-0005-0000-0000-0000CC8D0000}"/>
    <cellStyle name="Separador de milhares 4 3 10 2 2 2" xfId="36145" xr:uid="{00000000-0005-0000-0000-0000CD8D0000}"/>
    <cellStyle name="Separador de milhares 4 3 10 2 2 2 2" xfId="36146" xr:uid="{00000000-0005-0000-0000-0000CE8D0000}"/>
    <cellStyle name="Separador de milhares 4 3 10 2 2 2 3" xfId="36147" xr:uid="{00000000-0005-0000-0000-0000CF8D0000}"/>
    <cellStyle name="Separador de milhares 4 3 10 2 2 3" xfId="36148" xr:uid="{00000000-0005-0000-0000-0000D08D0000}"/>
    <cellStyle name="Separador de milhares 4 3 10 2 2 4" xfId="36149" xr:uid="{00000000-0005-0000-0000-0000D18D0000}"/>
    <cellStyle name="Separador de milhares 4 3 10 2 3" xfId="36150" xr:uid="{00000000-0005-0000-0000-0000D28D0000}"/>
    <cellStyle name="Separador de milhares 4 3 10 2 3 2" xfId="36151" xr:uid="{00000000-0005-0000-0000-0000D38D0000}"/>
    <cellStyle name="Separador de milhares 4 3 10 2 3 2 2" xfId="36152" xr:uid="{00000000-0005-0000-0000-0000D48D0000}"/>
    <cellStyle name="Separador de milhares 4 3 10 2 3 2 3" xfId="36153" xr:uid="{00000000-0005-0000-0000-0000D58D0000}"/>
    <cellStyle name="Separador de milhares 4 3 10 2 3 3" xfId="36154" xr:uid="{00000000-0005-0000-0000-0000D68D0000}"/>
    <cellStyle name="Separador de milhares 4 3 10 2 3 4" xfId="36155" xr:uid="{00000000-0005-0000-0000-0000D78D0000}"/>
    <cellStyle name="Separador de milhares 4 3 10 2 4" xfId="36156" xr:uid="{00000000-0005-0000-0000-0000D88D0000}"/>
    <cellStyle name="Separador de milhares 4 3 10 2 4 2" xfId="36157" xr:uid="{00000000-0005-0000-0000-0000D98D0000}"/>
    <cellStyle name="Separador de milhares 4 3 10 2 4 2 2" xfId="36158" xr:uid="{00000000-0005-0000-0000-0000DA8D0000}"/>
    <cellStyle name="Separador de milhares 4 3 10 2 4 2 3" xfId="36159" xr:uid="{00000000-0005-0000-0000-0000DB8D0000}"/>
    <cellStyle name="Separador de milhares 4 3 10 2 4 3" xfId="36160" xr:uid="{00000000-0005-0000-0000-0000DC8D0000}"/>
    <cellStyle name="Separador de milhares 4 3 10 2 4 4" xfId="36161" xr:uid="{00000000-0005-0000-0000-0000DD8D0000}"/>
    <cellStyle name="Separador de milhares 4 3 10 2 5" xfId="36162" xr:uid="{00000000-0005-0000-0000-0000DE8D0000}"/>
    <cellStyle name="Separador de milhares 4 3 10 2 5 2" xfId="36163" xr:uid="{00000000-0005-0000-0000-0000DF8D0000}"/>
    <cellStyle name="Separador de milhares 4 3 10 2 5 3" xfId="36164" xr:uid="{00000000-0005-0000-0000-0000E08D0000}"/>
    <cellStyle name="Separador de milhares 4 3 10 2 6" xfId="36165" xr:uid="{00000000-0005-0000-0000-0000E18D0000}"/>
    <cellStyle name="Separador de milhares 4 3 10 2 7" xfId="36166" xr:uid="{00000000-0005-0000-0000-0000E28D0000}"/>
    <cellStyle name="Separador de milhares 4 3 10 2 8" xfId="36167" xr:uid="{00000000-0005-0000-0000-0000E38D0000}"/>
    <cellStyle name="Separador de milhares 4 3 10 3" xfId="36168" xr:uid="{00000000-0005-0000-0000-0000E48D0000}"/>
    <cellStyle name="Separador de milhares 4 3 10 3 2" xfId="36169" xr:uid="{00000000-0005-0000-0000-0000E58D0000}"/>
    <cellStyle name="Separador de milhares 4 3 10 3 2 2" xfId="36170" xr:uid="{00000000-0005-0000-0000-0000E68D0000}"/>
    <cellStyle name="Separador de milhares 4 3 10 3 2 3" xfId="36171" xr:uid="{00000000-0005-0000-0000-0000E78D0000}"/>
    <cellStyle name="Separador de milhares 4 3 10 3 3" xfId="36172" xr:uid="{00000000-0005-0000-0000-0000E88D0000}"/>
    <cellStyle name="Separador de milhares 4 3 10 3 4" xfId="36173" xr:uid="{00000000-0005-0000-0000-0000E98D0000}"/>
    <cellStyle name="Separador de milhares 4 3 10 4" xfId="36174" xr:uid="{00000000-0005-0000-0000-0000EA8D0000}"/>
    <cellStyle name="Separador de milhares 4 3 10 4 2" xfId="36175" xr:uid="{00000000-0005-0000-0000-0000EB8D0000}"/>
    <cellStyle name="Separador de milhares 4 3 10 4 2 2" xfId="36176" xr:uid="{00000000-0005-0000-0000-0000EC8D0000}"/>
    <cellStyle name="Separador de milhares 4 3 10 4 2 3" xfId="36177" xr:uid="{00000000-0005-0000-0000-0000ED8D0000}"/>
    <cellStyle name="Separador de milhares 4 3 10 4 3" xfId="36178" xr:uid="{00000000-0005-0000-0000-0000EE8D0000}"/>
    <cellStyle name="Separador de milhares 4 3 10 4 4" xfId="36179" xr:uid="{00000000-0005-0000-0000-0000EF8D0000}"/>
    <cellStyle name="Separador de milhares 4 3 10 5" xfId="36180" xr:uid="{00000000-0005-0000-0000-0000F08D0000}"/>
    <cellStyle name="Separador de milhares 4 3 10 5 2" xfId="36181" xr:uid="{00000000-0005-0000-0000-0000F18D0000}"/>
    <cellStyle name="Separador de milhares 4 3 10 5 2 2" xfId="36182" xr:uid="{00000000-0005-0000-0000-0000F28D0000}"/>
    <cellStyle name="Separador de milhares 4 3 10 5 2 3" xfId="36183" xr:uid="{00000000-0005-0000-0000-0000F38D0000}"/>
    <cellStyle name="Separador de milhares 4 3 10 5 3" xfId="36184" xr:uid="{00000000-0005-0000-0000-0000F48D0000}"/>
    <cellStyle name="Separador de milhares 4 3 10 5 4" xfId="36185" xr:uid="{00000000-0005-0000-0000-0000F58D0000}"/>
    <cellStyle name="Separador de milhares 4 3 10 6" xfId="36186" xr:uid="{00000000-0005-0000-0000-0000F68D0000}"/>
    <cellStyle name="Separador de milhares 4 3 10 6 2" xfId="36187" xr:uid="{00000000-0005-0000-0000-0000F78D0000}"/>
    <cellStyle name="Separador de milhares 4 3 10 6 3" xfId="36188" xr:uid="{00000000-0005-0000-0000-0000F88D0000}"/>
    <cellStyle name="Separador de milhares 4 3 10 7" xfId="36189" xr:uid="{00000000-0005-0000-0000-0000F98D0000}"/>
    <cellStyle name="Separador de milhares 4 3 10 8" xfId="36190" xr:uid="{00000000-0005-0000-0000-0000FA8D0000}"/>
    <cellStyle name="Separador de milhares 4 3 10 9" xfId="36191" xr:uid="{00000000-0005-0000-0000-0000FB8D0000}"/>
    <cellStyle name="Separador de milhares 4 3 11" xfId="36192" xr:uid="{00000000-0005-0000-0000-0000FC8D0000}"/>
    <cellStyle name="Separador de milhares 4 3 11 2" xfId="36193" xr:uid="{00000000-0005-0000-0000-0000FD8D0000}"/>
    <cellStyle name="Separador de milhares 4 3 11 2 2" xfId="36194" xr:uid="{00000000-0005-0000-0000-0000FE8D0000}"/>
    <cellStyle name="Separador de milhares 4 3 11 2 2 2" xfId="36195" xr:uid="{00000000-0005-0000-0000-0000FF8D0000}"/>
    <cellStyle name="Separador de milhares 4 3 11 2 2 3" xfId="36196" xr:uid="{00000000-0005-0000-0000-0000008E0000}"/>
    <cellStyle name="Separador de milhares 4 3 11 2 3" xfId="36197" xr:uid="{00000000-0005-0000-0000-0000018E0000}"/>
    <cellStyle name="Separador de milhares 4 3 11 2 4" xfId="36198" xr:uid="{00000000-0005-0000-0000-0000028E0000}"/>
    <cellStyle name="Separador de milhares 4 3 11 3" xfId="36199" xr:uid="{00000000-0005-0000-0000-0000038E0000}"/>
    <cellStyle name="Separador de milhares 4 3 11 3 2" xfId="36200" xr:uid="{00000000-0005-0000-0000-0000048E0000}"/>
    <cellStyle name="Separador de milhares 4 3 11 3 2 2" xfId="36201" xr:uid="{00000000-0005-0000-0000-0000058E0000}"/>
    <cellStyle name="Separador de milhares 4 3 11 3 2 3" xfId="36202" xr:uid="{00000000-0005-0000-0000-0000068E0000}"/>
    <cellStyle name="Separador de milhares 4 3 11 3 3" xfId="36203" xr:uid="{00000000-0005-0000-0000-0000078E0000}"/>
    <cellStyle name="Separador de milhares 4 3 11 3 4" xfId="36204" xr:uid="{00000000-0005-0000-0000-0000088E0000}"/>
    <cellStyle name="Separador de milhares 4 3 11 4" xfId="36205" xr:uid="{00000000-0005-0000-0000-0000098E0000}"/>
    <cellStyle name="Separador de milhares 4 3 11 4 2" xfId="36206" xr:uid="{00000000-0005-0000-0000-00000A8E0000}"/>
    <cellStyle name="Separador de milhares 4 3 11 4 2 2" xfId="36207" xr:uid="{00000000-0005-0000-0000-00000B8E0000}"/>
    <cellStyle name="Separador de milhares 4 3 11 4 2 3" xfId="36208" xr:uid="{00000000-0005-0000-0000-00000C8E0000}"/>
    <cellStyle name="Separador de milhares 4 3 11 4 3" xfId="36209" xr:uid="{00000000-0005-0000-0000-00000D8E0000}"/>
    <cellStyle name="Separador de milhares 4 3 11 4 4" xfId="36210" xr:uid="{00000000-0005-0000-0000-00000E8E0000}"/>
    <cellStyle name="Separador de milhares 4 3 11 5" xfId="36211" xr:uid="{00000000-0005-0000-0000-00000F8E0000}"/>
    <cellStyle name="Separador de milhares 4 3 11 5 2" xfId="36212" xr:uid="{00000000-0005-0000-0000-0000108E0000}"/>
    <cellStyle name="Separador de milhares 4 3 11 5 3" xfId="36213" xr:uid="{00000000-0005-0000-0000-0000118E0000}"/>
    <cellStyle name="Separador de milhares 4 3 11 6" xfId="36214" xr:uid="{00000000-0005-0000-0000-0000128E0000}"/>
    <cellStyle name="Separador de milhares 4 3 11 7" xfId="36215" xr:uid="{00000000-0005-0000-0000-0000138E0000}"/>
    <cellStyle name="Separador de milhares 4 3 12" xfId="36216" xr:uid="{00000000-0005-0000-0000-0000148E0000}"/>
    <cellStyle name="Separador de milhares 4 3 12 2" xfId="36217" xr:uid="{00000000-0005-0000-0000-0000158E0000}"/>
    <cellStyle name="Separador de milhares 4 3 12 2 2" xfId="36218" xr:uid="{00000000-0005-0000-0000-0000168E0000}"/>
    <cellStyle name="Separador de milhares 4 3 12 2 3" xfId="36219" xr:uid="{00000000-0005-0000-0000-0000178E0000}"/>
    <cellStyle name="Separador de milhares 4 3 12 3" xfId="36220" xr:uid="{00000000-0005-0000-0000-0000188E0000}"/>
    <cellStyle name="Separador de milhares 4 3 12 4" xfId="36221" xr:uid="{00000000-0005-0000-0000-0000198E0000}"/>
    <cellStyle name="Separador de milhares 4 3 13" xfId="36222" xr:uid="{00000000-0005-0000-0000-00001A8E0000}"/>
    <cellStyle name="Separador de milhares 4 3 13 2" xfId="36223" xr:uid="{00000000-0005-0000-0000-00001B8E0000}"/>
    <cellStyle name="Separador de milhares 4 3 13 2 2" xfId="36224" xr:uid="{00000000-0005-0000-0000-00001C8E0000}"/>
    <cellStyle name="Separador de milhares 4 3 13 2 3" xfId="36225" xr:uid="{00000000-0005-0000-0000-00001D8E0000}"/>
    <cellStyle name="Separador de milhares 4 3 13 3" xfId="36226" xr:uid="{00000000-0005-0000-0000-00001E8E0000}"/>
    <cellStyle name="Separador de milhares 4 3 13 4" xfId="36227" xr:uid="{00000000-0005-0000-0000-00001F8E0000}"/>
    <cellStyle name="Separador de milhares 4 3 14" xfId="36228" xr:uid="{00000000-0005-0000-0000-0000208E0000}"/>
    <cellStyle name="Separador de milhares 4 3 14 2" xfId="36229" xr:uid="{00000000-0005-0000-0000-0000218E0000}"/>
    <cellStyle name="Separador de milhares 4 3 14 2 2" xfId="36230" xr:uid="{00000000-0005-0000-0000-0000228E0000}"/>
    <cellStyle name="Separador de milhares 4 3 14 2 3" xfId="36231" xr:uid="{00000000-0005-0000-0000-0000238E0000}"/>
    <cellStyle name="Separador de milhares 4 3 14 3" xfId="36232" xr:uid="{00000000-0005-0000-0000-0000248E0000}"/>
    <cellStyle name="Separador de milhares 4 3 14 4" xfId="36233" xr:uid="{00000000-0005-0000-0000-0000258E0000}"/>
    <cellStyle name="Separador de milhares 4 3 15" xfId="36234" xr:uid="{00000000-0005-0000-0000-0000268E0000}"/>
    <cellStyle name="Separador de milhares 4 3 15 2" xfId="36235" xr:uid="{00000000-0005-0000-0000-0000278E0000}"/>
    <cellStyle name="Separador de milhares 4 3 15 3" xfId="36236" xr:uid="{00000000-0005-0000-0000-0000288E0000}"/>
    <cellStyle name="Separador de milhares 4 3 16" xfId="36237" xr:uid="{00000000-0005-0000-0000-0000298E0000}"/>
    <cellStyle name="Separador de milhares 4 3 17" xfId="36238" xr:uid="{00000000-0005-0000-0000-00002A8E0000}"/>
    <cellStyle name="Separador de milhares 4 3 18" xfId="36239" xr:uid="{00000000-0005-0000-0000-00002B8E0000}"/>
    <cellStyle name="Separador de milhares 4 3 19" xfId="36240" xr:uid="{00000000-0005-0000-0000-00002C8E0000}"/>
    <cellStyle name="Separador de milhares 4 3 2" xfId="36241" xr:uid="{00000000-0005-0000-0000-00002D8E0000}"/>
    <cellStyle name="Separador de milhares 4 3 2 10" xfId="36242" xr:uid="{00000000-0005-0000-0000-00002E8E0000}"/>
    <cellStyle name="Separador de milhares 4 3 2 11" xfId="36243" xr:uid="{00000000-0005-0000-0000-00002F8E0000}"/>
    <cellStyle name="Separador de milhares 4 3 2 12" xfId="36244" xr:uid="{00000000-0005-0000-0000-0000308E0000}"/>
    <cellStyle name="Separador de milhares 4 3 2 2" xfId="36245" xr:uid="{00000000-0005-0000-0000-0000318E0000}"/>
    <cellStyle name="Separador de milhares 4 3 2 2 10" xfId="36246" xr:uid="{00000000-0005-0000-0000-0000328E0000}"/>
    <cellStyle name="Separador de milhares 4 3 2 2 2" xfId="36247" xr:uid="{00000000-0005-0000-0000-0000338E0000}"/>
    <cellStyle name="Separador de milhares 4 3 2 2 2 2" xfId="36248" xr:uid="{00000000-0005-0000-0000-0000348E0000}"/>
    <cellStyle name="Separador de milhares 4 3 2 2 2 2 2" xfId="36249" xr:uid="{00000000-0005-0000-0000-0000358E0000}"/>
    <cellStyle name="Separador de milhares 4 3 2 2 2 2 2 2" xfId="36250" xr:uid="{00000000-0005-0000-0000-0000368E0000}"/>
    <cellStyle name="Separador de milhares 4 3 2 2 2 2 2 3" xfId="36251" xr:uid="{00000000-0005-0000-0000-0000378E0000}"/>
    <cellStyle name="Separador de milhares 4 3 2 2 2 2 3" xfId="36252" xr:uid="{00000000-0005-0000-0000-0000388E0000}"/>
    <cellStyle name="Separador de milhares 4 3 2 2 2 2 4" xfId="36253" xr:uid="{00000000-0005-0000-0000-0000398E0000}"/>
    <cellStyle name="Separador de milhares 4 3 2 2 2 3" xfId="36254" xr:uid="{00000000-0005-0000-0000-00003A8E0000}"/>
    <cellStyle name="Separador de milhares 4 3 2 2 2 3 2" xfId="36255" xr:uid="{00000000-0005-0000-0000-00003B8E0000}"/>
    <cellStyle name="Separador de milhares 4 3 2 2 2 3 2 2" xfId="36256" xr:uid="{00000000-0005-0000-0000-00003C8E0000}"/>
    <cellStyle name="Separador de milhares 4 3 2 2 2 3 2 3" xfId="36257" xr:uid="{00000000-0005-0000-0000-00003D8E0000}"/>
    <cellStyle name="Separador de milhares 4 3 2 2 2 3 3" xfId="36258" xr:uid="{00000000-0005-0000-0000-00003E8E0000}"/>
    <cellStyle name="Separador de milhares 4 3 2 2 2 3 4" xfId="36259" xr:uid="{00000000-0005-0000-0000-00003F8E0000}"/>
    <cellStyle name="Separador de milhares 4 3 2 2 2 4" xfId="36260" xr:uid="{00000000-0005-0000-0000-0000408E0000}"/>
    <cellStyle name="Separador de milhares 4 3 2 2 2 4 2" xfId="36261" xr:uid="{00000000-0005-0000-0000-0000418E0000}"/>
    <cellStyle name="Separador de milhares 4 3 2 2 2 4 2 2" xfId="36262" xr:uid="{00000000-0005-0000-0000-0000428E0000}"/>
    <cellStyle name="Separador de milhares 4 3 2 2 2 4 2 3" xfId="36263" xr:uid="{00000000-0005-0000-0000-0000438E0000}"/>
    <cellStyle name="Separador de milhares 4 3 2 2 2 4 3" xfId="36264" xr:uid="{00000000-0005-0000-0000-0000448E0000}"/>
    <cellStyle name="Separador de milhares 4 3 2 2 2 4 4" xfId="36265" xr:uid="{00000000-0005-0000-0000-0000458E0000}"/>
    <cellStyle name="Separador de milhares 4 3 2 2 2 5" xfId="36266" xr:uid="{00000000-0005-0000-0000-0000468E0000}"/>
    <cellStyle name="Separador de milhares 4 3 2 2 2 5 2" xfId="36267" xr:uid="{00000000-0005-0000-0000-0000478E0000}"/>
    <cellStyle name="Separador de milhares 4 3 2 2 2 5 3" xfId="36268" xr:uid="{00000000-0005-0000-0000-0000488E0000}"/>
    <cellStyle name="Separador de milhares 4 3 2 2 2 6" xfId="36269" xr:uid="{00000000-0005-0000-0000-0000498E0000}"/>
    <cellStyle name="Separador de milhares 4 3 2 2 2 7" xfId="36270" xr:uid="{00000000-0005-0000-0000-00004A8E0000}"/>
    <cellStyle name="Separador de milhares 4 3 2 2 3" xfId="36271" xr:uid="{00000000-0005-0000-0000-00004B8E0000}"/>
    <cellStyle name="Separador de milhares 4 3 2 2 4" xfId="36272" xr:uid="{00000000-0005-0000-0000-00004C8E0000}"/>
    <cellStyle name="Separador de milhares 4 3 2 2 4 2" xfId="36273" xr:uid="{00000000-0005-0000-0000-00004D8E0000}"/>
    <cellStyle name="Separador de milhares 4 3 2 2 4 2 2" xfId="36274" xr:uid="{00000000-0005-0000-0000-00004E8E0000}"/>
    <cellStyle name="Separador de milhares 4 3 2 2 4 2 3" xfId="36275" xr:uid="{00000000-0005-0000-0000-00004F8E0000}"/>
    <cellStyle name="Separador de milhares 4 3 2 2 4 3" xfId="36276" xr:uid="{00000000-0005-0000-0000-0000508E0000}"/>
    <cellStyle name="Separador de milhares 4 3 2 2 4 4" xfId="36277" xr:uid="{00000000-0005-0000-0000-0000518E0000}"/>
    <cellStyle name="Separador de milhares 4 3 2 2 5" xfId="36278" xr:uid="{00000000-0005-0000-0000-0000528E0000}"/>
    <cellStyle name="Separador de milhares 4 3 2 2 5 2" xfId="36279" xr:uid="{00000000-0005-0000-0000-0000538E0000}"/>
    <cellStyle name="Separador de milhares 4 3 2 2 5 2 2" xfId="36280" xr:uid="{00000000-0005-0000-0000-0000548E0000}"/>
    <cellStyle name="Separador de milhares 4 3 2 2 5 2 3" xfId="36281" xr:uid="{00000000-0005-0000-0000-0000558E0000}"/>
    <cellStyle name="Separador de milhares 4 3 2 2 5 3" xfId="36282" xr:uid="{00000000-0005-0000-0000-0000568E0000}"/>
    <cellStyle name="Separador de milhares 4 3 2 2 5 4" xfId="36283" xr:uid="{00000000-0005-0000-0000-0000578E0000}"/>
    <cellStyle name="Separador de milhares 4 3 2 2 6" xfId="36284" xr:uid="{00000000-0005-0000-0000-0000588E0000}"/>
    <cellStyle name="Separador de milhares 4 3 2 2 6 2" xfId="36285" xr:uid="{00000000-0005-0000-0000-0000598E0000}"/>
    <cellStyle name="Separador de milhares 4 3 2 2 6 2 2" xfId="36286" xr:uid="{00000000-0005-0000-0000-00005A8E0000}"/>
    <cellStyle name="Separador de milhares 4 3 2 2 6 2 3" xfId="36287" xr:uid="{00000000-0005-0000-0000-00005B8E0000}"/>
    <cellStyle name="Separador de milhares 4 3 2 2 6 3" xfId="36288" xr:uid="{00000000-0005-0000-0000-00005C8E0000}"/>
    <cellStyle name="Separador de milhares 4 3 2 2 6 4" xfId="36289" xr:uid="{00000000-0005-0000-0000-00005D8E0000}"/>
    <cellStyle name="Separador de milhares 4 3 2 2 7" xfId="36290" xr:uid="{00000000-0005-0000-0000-00005E8E0000}"/>
    <cellStyle name="Separador de milhares 4 3 2 2 7 2" xfId="36291" xr:uid="{00000000-0005-0000-0000-00005F8E0000}"/>
    <cellStyle name="Separador de milhares 4 3 2 2 7 3" xfId="36292" xr:uid="{00000000-0005-0000-0000-0000608E0000}"/>
    <cellStyle name="Separador de milhares 4 3 2 2 8" xfId="36293" xr:uid="{00000000-0005-0000-0000-0000618E0000}"/>
    <cellStyle name="Separador de milhares 4 3 2 2 9" xfId="36294" xr:uid="{00000000-0005-0000-0000-0000628E0000}"/>
    <cellStyle name="Separador de milhares 4 3 2 3" xfId="36295" xr:uid="{00000000-0005-0000-0000-0000638E0000}"/>
    <cellStyle name="Separador de milhares 4 3 2 3 2" xfId="36296" xr:uid="{00000000-0005-0000-0000-0000648E0000}"/>
    <cellStyle name="Separador de milhares 4 3 2 3 2 2" xfId="36297" xr:uid="{00000000-0005-0000-0000-0000658E0000}"/>
    <cellStyle name="Separador de milhares 4 3 2 3 3" xfId="36298" xr:uid="{00000000-0005-0000-0000-0000668E0000}"/>
    <cellStyle name="Separador de milhares 4 3 2 3 3 2" xfId="36299" xr:uid="{00000000-0005-0000-0000-0000678E0000}"/>
    <cellStyle name="Separador de milhares 4 3 2 3 3 2 2" xfId="36300" xr:uid="{00000000-0005-0000-0000-0000688E0000}"/>
    <cellStyle name="Separador de milhares 4 3 2 3 3 2 3" xfId="36301" xr:uid="{00000000-0005-0000-0000-0000698E0000}"/>
    <cellStyle name="Separador de milhares 4 3 2 3 3 3" xfId="36302" xr:uid="{00000000-0005-0000-0000-00006A8E0000}"/>
    <cellStyle name="Separador de milhares 4 3 2 3 3 4" xfId="36303" xr:uid="{00000000-0005-0000-0000-00006B8E0000}"/>
    <cellStyle name="Separador de milhares 4 3 2 3 4" xfId="36304" xr:uid="{00000000-0005-0000-0000-00006C8E0000}"/>
    <cellStyle name="Separador de milhares 4 3 2 3 4 2" xfId="36305" xr:uid="{00000000-0005-0000-0000-00006D8E0000}"/>
    <cellStyle name="Separador de milhares 4 3 2 3 4 2 2" xfId="36306" xr:uid="{00000000-0005-0000-0000-00006E8E0000}"/>
    <cellStyle name="Separador de milhares 4 3 2 3 4 2 3" xfId="36307" xr:uid="{00000000-0005-0000-0000-00006F8E0000}"/>
    <cellStyle name="Separador de milhares 4 3 2 3 4 3" xfId="36308" xr:uid="{00000000-0005-0000-0000-0000708E0000}"/>
    <cellStyle name="Separador de milhares 4 3 2 3 4 4" xfId="36309" xr:uid="{00000000-0005-0000-0000-0000718E0000}"/>
    <cellStyle name="Separador de milhares 4 3 2 3 5" xfId="36310" xr:uid="{00000000-0005-0000-0000-0000728E0000}"/>
    <cellStyle name="Separador de milhares 4 3 2 3 5 2" xfId="36311" xr:uid="{00000000-0005-0000-0000-0000738E0000}"/>
    <cellStyle name="Separador de milhares 4 3 2 3 5 2 2" xfId="36312" xr:uid="{00000000-0005-0000-0000-0000748E0000}"/>
    <cellStyle name="Separador de milhares 4 3 2 3 5 2 3" xfId="36313" xr:uid="{00000000-0005-0000-0000-0000758E0000}"/>
    <cellStyle name="Separador de milhares 4 3 2 3 5 3" xfId="36314" xr:uid="{00000000-0005-0000-0000-0000768E0000}"/>
    <cellStyle name="Separador de milhares 4 3 2 3 5 4" xfId="36315" xr:uid="{00000000-0005-0000-0000-0000778E0000}"/>
    <cellStyle name="Separador de milhares 4 3 2 3 6" xfId="36316" xr:uid="{00000000-0005-0000-0000-0000788E0000}"/>
    <cellStyle name="Separador de milhares 4 3 2 3 6 2" xfId="36317" xr:uid="{00000000-0005-0000-0000-0000798E0000}"/>
    <cellStyle name="Separador de milhares 4 3 2 3 6 3" xfId="36318" xr:uid="{00000000-0005-0000-0000-00007A8E0000}"/>
    <cellStyle name="Separador de milhares 4 3 2 3 7" xfId="36319" xr:uid="{00000000-0005-0000-0000-00007B8E0000}"/>
    <cellStyle name="Separador de milhares 4 3 2 3 8" xfId="36320" xr:uid="{00000000-0005-0000-0000-00007C8E0000}"/>
    <cellStyle name="Separador de milhares 4 3 2 4" xfId="36321" xr:uid="{00000000-0005-0000-0000-00007D8E0000}"/>
    <cellStyle name="Separador de milhares 4 3 2 4 2" xfId="36322" xr:uid="{00000000-0005-0000-0000-00007E8E0000}"/>
    <cellStyle name="Separador de milhares 4 3 2 4 2 2" xfId="36323" xr:uid="{00000000-0005-0000-0000-00007F8E0000}"/>
    <cellStyle name="Separador de milhares 4 3 2 4 2 2 2" xfId="36324" xr:uid="{00000000-0005-0000-0000-0000808E0000}"/>
    <cellStyle name="Separador de milhares 4 3 2 4 2 2 3" xfId="36325" xr:uid="{00000000-0005-0000-0000-0000818E0000}"/>
    <cellStyle name="Separador de milhares 4 3 2 4 2 3" xfId="36326" xr:uid="{00000000-0005-0000-0000-0000828E0000}"/>
    <cellStyle name="Separador de milhares 4 3 2 4 2 4" xfId="36327" xr:uid="{00000000-0005-0000-0000-0000838E0000}"/>
    <cellStyle name="Separador de milhares 4 3 2 4 3" xfId="36328" xr:uid="{00000000-0005-0000-0000-0000848E0000}"/>
    <cellStyle name="Separador de milhares 4 3 2 4 3 2" xfId="36329" xr:uid="{00000000-0005-0000-0000-0000858E0000}"/>
    <cellStyle name="Separador de milhares 4 3 2 4 3 2 2" xfId="36330" xr:uid="{00000000-0005-0000-0000-0000868E0000}"/>
    <cellStyle name="Separador de milhares 4 3 2 4 3 2 3" xfId="36331" xr:uid="{00000000-0005-0000-0000-0000878E0000}"/>
    <cellStyle name="Separador de milhares 4 3 2 4 3 3" xfId="36332" xr:uid="{00000000-0005-0000-0000-0000888E0000}"/>
    <cellStyle name="Separador de milhares 4 3 2 4 3 4" xfId="36333" xr:uid="{00000000-0005-0000-0000-0000898E0000}"/>
    <cellStyle name="Separador de milhares 4 3 2 4 4" xfId="36334" xr:uid="{00000000-0005-0000-0000-00008A8E0000}"/>
    <cellStyle name="Separador de milhares 4 3 2 4 4 2" xfId="36335" xr:uid="{00000000-0005-0000-0000-00008B8E0000}"/>
    <cellStyle name="Separador de milhares 4 3 2 4 4 2 2" xfId="36336" xr:uid="{00000000-0005-0000-0000-00008C8E0000}"/>
    <cellStyle name="Separador de milhares 4 3 2 4 4 2 3" xfId="36337" xr:uid="{00000000-0005-0000-0000-00008D8E0000}"/>
    <cellStyle name="Separador de milhares 4 3 2 4 4 3" xfId="36338" xr:uid="{00000000-0005-0000-0000-00008E8E0000}"/>
    <cellStyle name="Separador de milhares 4 3 2 4 4 4" xfId="36339" xr:uid="{00000000-0005-0000-0000-00008F8E0000}"/>
    <cellStyle name="Separador de milhares 4 3 2 4 5" xfId="36340" xr:uid="{00000000-0005-0000-0000-0000908E0000}"/>
    <cellStyle name="Separador de milhares 4 3 2 4 5 2" xfId="36341" xr:uid="{00000000-0005-0000-0000-0000918E0000}"/>
    <cellStyle name="Separador de milhares 4 3 2 4 5 3" xfId="36342" xr:uid="{00000000-0005-0000-0000-0000928E0000}"/>
    <cellStyle name="Separador de milhares 4 3 2 4 6" xfId="36343" xr:uid="{00000000-0005-0000-0000-0000938E0000}"/>
    <cellStyle name="Separador de milhares 4 3 2 4 7" xfId="36344" xr:uid="{00000000-0005-0000-0000-0000948E0000}"/>
    <cellStyle name="Separador de milhares 4 3 2 4 8" xfId="36345" xr:uid="{00000000-0005-0000-0000-0000958E0000}"/>
    <cellStyle name="Separador de milhares 4 3 2 5" xfId="36346" xr:uid="{00000000-0005-0000-0000-0000968E0000}"/>
    <cellStyle name="Separador de milhares 4 3 2 6" xfId="36347" xr:uid="{00000000-0005-0000-0000-0000978E0000}"/>
    <cellStyle name="Separador de milhares 4 3 2 6 2" xfId="36348" xr:uid="{00000000-0005-0000-0000-0000988E0000}"/>
    <cellStyle name="Separador de milhares 4 3 2 6 2 2" xfId="36349" xr:uid="{00000000-0005-0000-0000-0000998E0000}"/>
    <cellStyle name="Separador de milhares 4 3 2 6 2 3" xfId="36350" xr:uid="{00000000-0005-0000-0000-00009A8E0000}"/>
    <cellStyle name="Separador de milhares 4 3 2 6 3" xfId="36351" xr:uid="{00000000-0005-0000-0000-00009B8E0000}"/>
    <cellStyle name="Separador de milhares 4 3 2 6 4" xfId="36352" xr:uid="{00000000-0005-0000-0000-00009C8E0000}"/>
    <cellStyle name="Separador de milhares 4 3 2 7" xfId="36353" xr:uid="{00000000-0005-0000-0000-00009D8E0000}"/>
    <cellStyle name="Separador de milhares 4 3 2 7 2" xfId="36354" xr:uid="{00000000-0005-0000-0000-00009E8E0000}"/>
    <cellStyle name="Separador de milhares 4 3 2 7 2 2" xfId="36355" xr:uid="{00000000-0005-0000-0000-00009F8E0000}"/>
    <cellStyle name="Separador de milhares 4 3 2 7 2 3" xfId="36356" xr:uid="{00000000-0005-0000-0000-0000A08E0000}"/>
    <cellStyle name="Separador de milhares 4 3 2 7 3" xfId="36357" xr:uid="{00000000-0005-0000-0000-0000A18E0000}"/>
    <cellStyle name="Separador de milhares 4 3 2 7 4" xfId="36358" xr:uid="{00000000-0005-0000-0000-0000A28E0000}"/>
    <cellStyle name="Separador de milhares 4 3 2 8" xfId="36359" xr:uid="{00000000-0005-0000-0000-0000A38E0000}"/>
    <cellStyle name="Separador de milhares 4 3 2 8 2" xfId="36360" xr:uid="{00000000-0005-0000-0000-0000A48E0000}"/>
    <cellStyle name="Separador de milhares 4 3 2 8 2 2" xfId="36361" xr:uid="{00000000-0005-0000-0000-0000A58E0000}"/>
    <cellStyle name="Separador de milhares 4 3 2 8 2 3" xfId="36362" xr:uid="{00000000-0005-0000-0000-0000A68E0000}"/>
    <cellStyle name="Separador de milhares 4 3 2 8 3" xfId="36363" xr:uid="{00000000-0005-0000-0000-0000A78E0000}"/>
    <cellStyle name="Separador de milhares 4 3 2 8 4" xfId="36364" xr:uid="{00000000-0005-0000-0000-0000A88E0000}"/>
    <cellStyle name="Separador de milhares 4 3 2 9" xfId="36365" xr:uid="{00000000-0005-0000-0000-0000A98E0000}"/>
    <cellStyle name="Separador de milhares 4 3 2 9 2" xfId="36366" xr:uid="{00000000-0005-0000-0000-0000AA8E0000}"/>
    <cellStyle name="Separador de milhares 4 3 2 9 3" xfId="36367" xr:uid="{00000000-0005-0000-0000-0000AB8E0000}"/>
    <cellStyle name="Separador de milhares 4 3 20" xfId="36368" xr:uid="{00000000-0005-0000-0000-0000AC8E0000}"/>
    <cellStyle name="Separador de milhares 4 3 21" xfId="36369" xr:uid="{00000000-0005-0000-0000-0000AD8E0000}"/>
    <cellStyle name="Separador de milhares 4 3 22" xfId="36370" xr:uid="{00000000-0005-0000-0000-0000AE8E0000}"/>
    <cellStyle name="Separador de milhares 4 3 3" xfId="36371" xr:uid="{00000000-0005-0000-0000-0000AF8E0000}"/>
    <cellStyle name="Separador de milhares 4 3 3 10" xfId="36372" xr:uid="{00000000-0005-0000-0000-0000B08E0000}"/>
    <cellStyle name="Separador de milhares 4 3 3 2" xfId="36373" xr:uid="{00000000-0005-0000-0000-0000B18E0000}"/>
    <cellStyle name="Separador de milhares 4 3 3 2 2" xfId="36374" xr:uid="{00000000-0005-0000-0000-0000B28E0000}"/>
    <cellStyle name="Separador de milhares 4 3 3 2 2 2" xfId="36375" xr:uid="{00000000-0005-0000-0000-0000B38E0000}"/>
    <cellStyle name="Separador de milhares 4 3 3 2 2 2 2" xfId="36376" xr:uid="{00000000-0005-0000-0000-0000B48E0000}"/>
    <cellStyle name="Separador de milhares 4 3 3 2 2 2 2 2" xfId="36377" xr:uid="{00000000-0005-0000-0000-0000B58E0000}"/>
    <cellStyle name="Separador de milhares 4 3 3 2 2 2 2 3" xfId="36378" xr:uid="{00000000-0005-0000-0000-0000B68E0000}"/>
    <cellStyle name="Separador de milhares 4 3 3 2 2 2 3" xfId="36379" xr:uid="{00000000-0005-0000-0000-0000B78E0000}"/>
    <cellStyle name="Separador de milhares 4 3 3 2 2 2 4" xfId="36380" xr:uid="{00000000-0005-0000-0000-0000B88E0000}"/>
    <cellStyle name="Separador de milhares 4 3 3 2 2 3" xfId="36381" xr:uid="{00000000-0005-0000-0000-0000B98E0000}"/>
    <cellStyle name="Separador de milhares 4 3 3 2 2 3 2" xfId="36382" xr:uid="{00000000-0005-0000-0000-0000BA8E0000}"/>
    <cellStyle name="Separador de milhares 4 3 3 2 2 3 2 2" xfId="36383" xr:uid="{00000000-0005-0000-0000-0000BB8E0000}"/>
    <cellStyle name="Separador de milhares 4 3 3 2 2 3 2 3" xfId="36384" xr:uid="{00000000-0005-0000-0000-0000BC8E0000}"/>
    <cellStyle name="Separador de milhares 4 3 3 2 2 3 3" xfId="36385" xr:uid="{00000000-0005-0000-0000-0000BD8E0000}"/>
    <cellStyle name="Separador de milhares 4 3 3 2 2 3 4" xfId="36386" xr:uid="{00000000-0005-0000-0000-0000BE8E0000}"/>
    <cellStyle name="Separador de milhares 4 3 3 2 2 4" xfId="36387" xr:uid="{00000000-0005-0000-0000-0000BF8E0000}"/>
    <cellStyle name="Separador de milhares 4 3 3 2 2 4 2" xfId="36388" xr:uid="{00000000-0005-0000-0000-0000C08E0000}"/>
    <cellStyle name="Separador de milhares 4 3 3 2 2 4 2 2" xfId="36389" xr:uid="{00000000-0005-0000-0000-0000C18E0000}"/>
    <cellStyle name="Separador de milhares 4 3 3 2 2 4 2 3" xfId="36390" xr:uid="{00000000-0005-0000-0000-0000C28E0000}"/>
    <cellStyle name="Separador de milhares 4 3 3 2 2 4 3" xfId="36391" xr:uid="{00000000-0005-0000-0000-0000C38E0000}"/>
    <cellStyle name="Separador de milhares 4 3 3 2 2 4 4" xfId="36392" xr:uid="{00000000-0005-0000-0000-0000C48E0000}"/>
    <cellStyle name="Separador de milhares 4 3 3 2 2 5" xfId="36393" xr:uid="{00000000-0005-0000-0000-0000C58E0000}"/>
    <cellStyle name="Separador de milhares 4 3 3 2 2 5 2" xfId="36394" xr:uid="{00000000-0005-0000-0000-0000C68E0000}"/>
    <cellStyle name="Separador de milhares 4 3 3 2 2 5 3" xfId="36395" xr:uid="{00000000-0005-0000-0000-0000C78E0000}"/>
    <cellStyle name="Separador de milhares 4 3 3 2 2 6" xfId="36396" xr:uid="{00000000-0005-0000-0000-0000C88E0000}"/>
    <cellStyle name="Separador de milhares 4 3 3 2 2 7" xfId="36397" xr:uid="{00000000-0005-0000-0000-0000C98E0000}"/>
    <cellStyle name="Separador de milhares 4 3 3 2 3" xfId="36398" xr:uid="{00000000-0005-0000-0000-0000CA8E0000}"/>
    <cellStyle name="Separador de milhares 4 3 3 2 3 2" xfId="36399" xr:uid="{00000000-0005-0000-0000-0000CB8E0000}"/>
    <cellStyle name="Separador de milhares 4 3 3 2 3 2 2" xfId="36400" xr:uid="{00000000-0005-0000-0000-0000CC8E0000}"/>
    <cellStyle name="Separador de milhares 4 3 3 2 3 2 3" xfId="36401" xr:uid="{00000000-0005-0000-0000-0000CD8E0000}"/>
    <cellStyle name="Separador de milhares 4 3 3 2 3 3" xfId="36402" xr:uid="{00000000-0005-0000-0000-0000CE8E0000}"/>
    <cellStyle name="Separador de milhares 4 3 3 2 3 4" xfId="36403" xr:uid="{00000000-0005-0000-0000-0000CF8E0000}"/>
    <cellStyle name="Separador de milhares 4 3 3 2 4" xfId="36404" xr:uid="{00000000-0005-0000-0000-0000D08E0000}"/>
    <cellStyle name="Separador de milhares 4 3 3 2 4 2" xfId="36405" xr:uid="{00000000-0005-0000-0000-0000D18E0000}"/>
    <cellStyle name="Separador de milhares 4 3 3 2 4 2 2" xfId="36406" xr:uid="{00000000-0005-0000-0000-0000D28E0000}"/>
    <cellStyle name="Separador de milhares 4 3 3 2 4 2 3" xfId="36407" xr:uid="{00000000-0005-0000-0000-0000D38E0000}"/>
    <cellStyle name="Separador de milhares 4 3 3 2 4 3" xfId="36408" xr:uid="{00000000-0005-0000-0000-0000D48E0000}"/>
    <cellStyle name="Separador de milhares 4 3 3 2 4 4" xfId="36409" xr:uid="{00000000-0005-0000-0000-0000D58E0000}"/>
    <cellStyle name="Separador de milhares 4 3 3 2 5" xfId="36410" xr:uid="{00000000-0005-0000-0000-0000D68E0000}"/>
    <cellStyle name="Separador de milhares 4 3 3 2 5 2" xfId="36411" xr:uid="{00000000-0005-0000-0000-0000D78E0000}"/>
    <cellStyle name="Separador de milhares 4 3 3 2 5 2 2" xfId="36412" xr:uid="{00000000-0005-0000-0000-0000D88E0000}"/>
    <cellStyle name="Separador de milhares 4 3 3 2 5 2 3" xfId="36413" xr:uid="{00000000-0005-0000-0000-0000D98E0000}"/>
    <cellStyle name="Separador de milhares 4 3 3 2 5 3" xfId="36414" xr:uid="{00000000-0005-0000-0000-0000DA8E0000}"/>
    <cellStyle name="Separador de milhares 4 3 3 2 5 4" xfId="36415" xr:uid="{00000000-0005-0000-0000-0000DB8E0000}"/>
    <cellStyle name="Separador de milhares 4 3 3 2 6" xfId="36416" xr:uid="{00000000-0005-0000-0000-0000DC8E0000}"/>
    <cellStyle name="Separador de milhares 4 3 3 2 6 2" xfId="36417" xr:uid="{00000000-0005-0000-0000-0000DD8E0000}"/>
    <cellStyle name="Separador de milhares 4 3 3 2 6 3" xfId="36418" xr:uid="{00000000-0005-0000-0000-0000DE8E0000}"/>
    <cellStyle name="Separador de milhares 4 3 3 2 7" xfId="36419" xr:uid="{00000000-0005-0000-0000-0000DF8E0000}"/>
    <cellStyle name="Separador de milhares 4 3 3 2 8" xfId="36420" xr:uid="{00000000-0005-0000-0000-0000E08E0000}"/>
    <cellStyle name="Separador de milhares 4 3 3 2 9" xfId="36421" xr:uid="{00000000-0005-0000-0000-0000E18E0000}"/>
    <cellStyle name="Separador de milhares 4 3 3 3" xfId="36422" xr:uid="{00000000-0005-0000-0000-0000E28E0000}"/>
    <cellStyle name="Separador de milhares 4 3 3 3 2" xfId="36423" xr:uid="{00000000-0005-0000-0000-0000E38E0000}"/>
    <cellStyle name="Separador de milhares 4 3 3 3 2 2" xfId="36424" xr:uid="{00000000-0005-0000-0000-0000E48E0000}"/>
    <cellStyle name="Separador de milhares 4 3 3 3 2 2 2" xfId="36425" xr:uid="{00000000-0005-0000-0000-0000E58E0000}"/>
    <cellStyle name="Separador de milhares 4 3 3 3 2 2 3" xfId="36426" xr:uid="{00000000-0005-0000-0000-0000E68E0000}"/>
    <cellStyle name="Separador de milhares 4 3 3 3 2 3" xfId="36427" xr:uid="{00000000-0005-0000-0000-0000E78E0000}"/>
    <cellStyle name="Separador de milhares 4 3 3 3 2 4" xfId="36428" xr:uid="{00000000-0005-0000-0000-0000E88E0000}"/>
    <cellStyle name="Separador de milhares 4 3 3 3 3" xfId="36429" xr:uid="{00000000-0005-0000-0000-0000E98E0000}"/>
    <cellStyle name="Separador de milhares 4 3 3 3 3 2" xfId="36430" xr:uid="{00000000-0005-0000-0000-0000EA8E0000}"/>
    <cellStyle name="Separador de milhares 4 3 3 3 3 2 2" xfId="36431" xr:uid="{00000000-0005-0000-0000-0000EB8E0000}"/>
    <cellStyle name="Separador de milhares 4 3 3 3 3 2 3" xfId="36432" xr:uid="{00000000-0005-0000-0000-0000EC8E0000}"/>
    <cellStyle name="Separador de milhares 4 3 3 3 3 3" xfId="36433" xr:uid="{00000000-0005-0000-0000-0000ED8E0000}"/>
    <cellStyle name="Separador de milhares 4 3 3 3 3 4" xfId="36434" xr:uid="{00000000-0005-0000-0000-0000EE8E0000}"/>
    <cellStyle name="Separador de milhares 4 3 3 3 4" xfId="36435" xr:uid="{00000000-0005-0000-0000-0000EF8E0000}"/>
    <cellStyle name="Separador de milhares 4 3 3 3 4 2" xfId="36436" xr:uid="{00000000-0005-0000-0000-0000F08E0000}"/>
    <cellStyle name="Separador de milhares 4 3 3 3 4 2 2" xfId="36437" xr:uid="{00000000-0005-0000-0000-0000F18E0000}"/>
    <cellStyle name="Separador de milhares 4 3 3 3 4 2 3" xfId="36438" xr:uid="{00000000-0005-0000-0000-0000F28E0000}"/>
    <cellStyle name="Separador de milhares 4 3 3 3 4 3" xfId="36439" xr:uid="{00000000-0005-0000-0000-0000F38E0000}"/>
    <cellStyle name="Separador de milhares 4 3 3 3 4 4" xfId="36440" xr:uid="{00000000-0005-0000-0000-0000F48E0000}"/>
    <cellStyle name="Separador de milhares 4 3 3 3 5" xfId="36441" xr:uid="{00000000-0005-0000-0000-0000F58E0000}"/>
    <cellStyle name="Separador de milhares 4 3 3 3 5 2" xfId="36442" xr:uid="{00000000-0005-0000-0000-0000F68E0000}"/>
    <cellStyle name="Separador de milhares 4 3 3 3 5 3" xfId="36443" xr:uid="{00000000-0005-0000-0000-0000F78E0000}"/>
    <cellStyle name="Separador de milhares 4 3 3 3 6" xfId="36444" xr:uid="{00000000-0005-0000-0000-0000F88E0000}"/>
    <cellStyle name="Separador de milhares 4 3 3 3 7" xfId="36445" xr:uid="{00000000-0005-0000-0000-0000F98E0000}"/>
    <cellStyle name="Separador de milhares 4 3 3 3 8" xfId="36446" xr:uid="{00000000-0005-0000-0000-0000FA8E0000}"/>
    <cellStyle name="Separador de milhares 4 3 3 4" xfId="36447" xr:uid="{00000000-0005-0000-0000-0000FB8E0000}"/>
    <cellStyle name="Separador de milhares 4 3 3 4 2" xfId="36448" xr:uid="{00000000-0005-0000-0000-0000FC8E0000}"/>
    <cellStyle name="Separador de milhares 4 3 3 4 2 2" xfId="36449" xr:uid="{00000000-0005-0000-0000-0000FD8E0000}"/>
    <cellStyle name="Separador de milhares 4 3 3 4 2 3" xfId="36450" xr:uid="{00000000-0005-0000-0000-0000FE8E0000}"/>
    <cellStyle name="Separador de milhares 4 3 3 4 3" xfId="36451" xr:uid="{00000000-0005-0000-0000-0000FF8E0000}"/>
    <cellStyle name="Separador de milhares 4 3 3 4 4" xfId="36452" xr:uid="{00000000-0005-0000-0000-0000008F0000}"/>
    <cellStyle name="Separador de milhares 4 3 3 5" xfId="36453" xr:uid="{00000000-0005-0000-0000-0000018F0000}"/>
    <cellStyle name="Separador de milhares 4 3 3 5 2" xfId="36454" xr:uid="{00000000-0005-0000-0000-0000028F0000}"/>
    <cellStyle name="Separador de milhares 4 3 3 5 2 2" xfId="36455" xr:uid="{00000000-0005-0000-0000-0000038F0000}"/>
    <cellStyle name="Separador de milhares 4 3 3 5 2 3" xfId="36456" xr:uid="{00000000-0005-0000-0000-0000048F0000}"/>
    <cellStyle name="Separador de milhares 4 3 3 5 3" xfId="36457" xr:uid="{00000000-0005-0000-0000-0000058F0000}"/>
    <cellStyle name="Separador de milhares 4 3 3 5 4" xfId="36458" xr:uid="{00000000-0005-0000-0000-0000068F0000}"/>
    <cellStyle name="Separador de milhares 4 3 3 6" xfId="36459" xr:uid="{00000000-0005-0000-0000-0000078F0000}"/>
    <cellStyle name="Separador de milhares 4 3 3 6 2" xfId="36460" xr:uid="{00000000-0005-0000-0000-0000088F0000}"/>
    <cellStyle name="Separador de milhares 4 3 3 6 2 2" xfId="36461" xr:uid="{00000000-0005-0000-0000-0000098F0000}"/>
    <cellStyle name="Separador de milhares 4 3 3 6 2 3" xfId="36462" xr:uid="{00000000-0005-0000-0000-00000A8F0000}"/>
    <cellStyle name="Separador de milhares 4 3 3 6 3" xfId="36463" xr:uid="{00000000-0005-0000-0000-00000B8F0000}"/>
    <cellStyle name="Separador de milhares 4 3 3 6 4" xfId="36464" xr:uid="{00000000-0005-0000-0000-00000C8F0000}"/>
    <cellStyle name="Separador de milhares 4 3 3 7" xfId="36465" xr:uid="{00000000-0005-0000-0000-00000D8F0000}"/>
    <cellStyle name="Separador de milhares 4 3 3 7 2" xfId="36466" xr:uid="{00000000-0005-0000-0000-00000E8F0000}"/>
    <cellStyle name="Separador de milhares 4 3 3 7 3" xfId="36467" xr:uid="{00000000-0005-0000-0000-00000F8F0000}"/>
    <cellStyle name="Separador de milhares 4 3 3 8" xfId="36468" xr:uid="{00000000-0005-0000-0000-0000108F0000}"/>
    <cellStyle name="Separador de milhares 4 3 3 9" xfId="36469" xr:uid="{00000000-0005-0000-0000-0000118F0000}"/>
    <cellStyle name="Separador de milhares 4 3 4" xfId="36470" xr:uid="{00000000-0005-0000-0000-0000128F0000}"/>
    <cellStyle name="Separador de milhares 4 3 4 10" xfId="36471" xr:uid="{00000000-0005-0000-0000-0000138F0000}"/>
    <cellStyle name="Separador de milhares 4 3 4 11" xfId="36472" xr:uid="{00000000-0005-0000-0000-0000148F0000}"/>
    <cellStyle name="Separador de milhares 4 3 4 2" xfId="36473" xr:uid="{00000000-0005-0000-0000-0000158F0000}"/>
    <cellStyle name="Separador de milhares 4 3 4 2 2" xfId="36474" xr:uid="{00000000-0005-0000-0000-0000168F0000}"/>
    <cellStyle name="Separador de milhares 4 3 4 2 2 2" xfId="36475" xr:uid="{00000000-0005-0000-0000-0000178F0000}"/>
    <cellStyle name="Separador de milhares 4 3 4 2 2 2 2" xfId="36476" xr:uid="{00000000-0005-0000-0000-0000188F0000}"/>
    <cellStyle name="Separador de milhares 4 3 4 2 2 2 2 2" xfId="36477" xr:uid="{00000000-0005-0000-0000-0000198F0000}"/>
    <cellStyle name="Separador de milhares 4 3 4 2 2 2 2 3" xfId="36478" xr:uid="{00000000-0005-0000-0000-00001A8F0000}"/>
    <cellStyle name="Separador de milhares 4 3 4 2 2 2 3" xfId="36479" xr:uid="{00000000-0005-0000-0000-00001B8F0000}"/>
    <cellStyle name="Separador de milhares 4 3 4 2 2 2 4" xfId="36480" xr:uid="{00000000-0005-0000-0000-00001C8F0000}"/>
    <cellStyle name="Separador de milhares 4 3 4 2 2 3" xfId="36481" xr:uid="{00000000-0005-0000-0000-00001D8F0000}"/>
    <cellStyle name="Separador de milhares 4 3 4 2 2 3 2" xfId="36482" xr:uid="{00000000-0005-0000-0000-00001E8F0000}"/>
    <cellStyle name="Separador de milhares 4 3 4 2 2 3 2 2" xfId="36483" xr:uid="{00000000-0005-0000-0000-00001F8F0000}"/>
    <cellStyle name="Separador de milhares 4 3 4 2 2 3 2 3" xfId="36484" xr:uid="{00000000-0005-0000-0000-0000208F0000}"/>
    <cellStyle name="Separador de milhares 4 3 4 2 2 3 3" xfId="36485" xr:uid="{00000000-0005-0000-0000-0000218F0000}"/>
    <cellStyle name="Separador de milhares 4 3 4 2 2 3 4" xfId="36486" xr:uid="{00000000-0005-0000-0000-0000228F0000}"/>
    <cellStyle name="Separador de milhares 4 3 4 2 2 4" xfId="36487" xr:uid="{00000000-0005-0000-0000-0000238F0000}"/>
    <cellStyle name="Separador de milhares 4 3 4 2 2 4 2" xfId="36488" xr:uid="{00000000-0005-0000-0000-0000248F0000}"/>
    <cellStyle name="Separador de milhares 4 3 4 2 2 4 2 2" xfId="36489" xr:uid="{00000000-0005-0000-0000-0000258F0000}"/>
    <cellStyle name="Separador de milhares 4 3 4 2 2 4 2 3" xfId="36490" xr:uid="{00000000-0005-0000-0000-0000268F0000}"/>
    <cellStyle name="Separador de milhares 4 3 4 2 2 4 3" xfId="36491" xr:uid="{00000000-0005-0000-0000-0000278F0000}"/>
    <cellStyle name="Separador de milhares 4 3 4 2 2 4 4" xfId="36492" xr:uid="{00000000-0005-0000-0000-0000288F0000}"/>
    <cellStyle name="Separador de milhares 4 3 4 2 2 5" xfId="36493" xr:uid="{00000000-0005-0000-0000-0000298F0000}"/>
    <cellStyle name="Separador de milhares 4 3 4 2 2 5 2" xfId="36494" xr:uid="{00000000-0005-0000-0000-00002A8F0000}"/>
    <cellStyle name="Separador de milhares 4 3 4 2 2 5 3" xfId="36495" xr:uid="{00000000-0005-0000-0000-00002B8F0000}"/>
    <cellStyle name="Separador de milhares 4 3 4 2 2 6" xfId="36496" xr:uid="{00000000-0005-0000-0000-00002C8F0000}"/>
    <cellStyle name="Separador de milhares 4 3 4 2 2 7" xfId="36497" xr:uid="{00000000-0005-0000-0000-00002D8F0000}"/>
    <cellStyle name="Separador de milhares 4 3 4 2 3" xfId="36498" xr:uid="{00000000-0005-0000-0000-00002E8F0000}"/>
    <cellStyle name="Separador de milhares 4 3 4 2 3 2" xfId="36499" xr:uid="{00000000-0005-0000-0000-00002F8F0000}"/>
    <cellStyle name="Separador de milhares 4 3 4 2 3 2 2" xfId="36500" xr:uid="{00000000-0005-0000-0000-0000308F0000}"/>
    <cellStyle name="Separador de milhares 4 3 4 2 3 2 3" xfId="36501" xr:uid="{00000000-0005-0000-0000-0000318F0000}"/>
    <cellStyle name="Separador de milhares 4 3 4 2 3 3" xfId="36502" xr:uid="{00000000-0005-0000-0000-0000328F0000}"/>
    <cellStyle name="Separador de milhares 4 3 4 2 3 4" xfId="36503" xr:uid="{00000000-0005-0000-0000-0000338F0000}"/>
    <cellStyle name="Separador de milhares 4 3 4 2 4" xfId="36504" xr:uid="{00000000-0005-0000-0000-0000348F0000}"/>
    <cellStyle name="Separador de milhares 4 3 4 2 4 2" xfId="36505" xr:uid="{00000000-0005-0000-0000-0000358F0000}"/>
    <cellStyle name="Separador de milhares 4 3 4 2 4 2 2" xfId="36506" xr:uid="{00000000-0005-0000-0000-0000368F0000}"/>
    <cellStyle name="Separador de milhares 4 3 4 2 4 2 3" xfId="36507" xr:uid="{00000000-0005-0000-0000-0000378F0000}"/>
    <cellStyle name="Separador de milhares 4 3 4 2 4 3" xfId="36508" xr:uid="{00000000-0005-0000-0000-0000388F0000}"/>
    <cellStyle name="Separador de milhares 4 3 4 2 4 4" xfId="36509" xr:uid="{00000000-0005-0000-0000-0000398F0000}"/>
    <cellStyle name="Separador de milhares 4 3 4 2 5" xfId="36510" xr:uid="{00000000-0005-0000-0000-00003A8F0000}"/>
    <cellStyle name="Separador de milhares 4 3 4 2 5 2" xfId="36511" xr:uid="{00000000-0005-0000-0000-00003B8F0000}"/>
    <cellStyle name="Separador de milhares 4 3 4 2 5 2 2" xfId="36512" xr:uid="{00000000-0005-0000-0000-00003C8F0000}"/>
    <cellStyle name="Separador de milhares 4 3 4 2 5 2 3" xfId="36513" xr:uid="{00000000-0005-0000-0000-00003D8F0000}"/>
    <cellStyle name="Separador de milhares 4 3 4 2 5 3" xfId="36514" xr:uid="{00000000-0005-0000-0000-00003E8F0000}"/>
    <cellStyle name="Separador de milhares 4 3 4 2 5 4" xfId="36515" xr:uid="{00000000-0005-0000-0000-00003F8F0000}"/>
    <cellStyle name="Separador de milhares 4 3 4 2 6" xfId="36516" xr:uid="{00000000-0005-0000-0000-0000408F0000}"/>
    <cellStyle name="Separador de milhares 4 3 4 2 6 2" xfId="36517" xr:uid="{00000000-0005-0000-0000-0000418F0000}"/>
    <cellStyle name="Separador de milhares 4 3 4 2 6 3" xfId="36518" xr:uid="{00000000-0005-0000-0000-0000428F0000}"/>
    <cellStyle name="Separador de milhares 4 3 4 2 7" xfId="36519" xr:uid="{00000000-0005-0000-0000-0000438F0000}"/>
    <cellStyle name="Separador de milhares 4 3 4 2 8" xfId="36520" xr:uid="{00000000-0005-0000-0000-0000448F0000}"/>
    <cellStyle name="Separador de milhares 4 3 4 2 9" xfId="36521" xr:uid="{00000000-0005-0000-0000-0000458F0000}"/>
    <cellStyle name="Separador de milhares 4 3 4 3" xfId="36522" xr:uid="{00000000-0005-0000-0000-0000468F0000}"/>
    <cellStyle name="Separador de milhares 4 3 4 3 2" xfId="36523" xr:uid="{00000000-0005-0000-0000-0000478F0000}"/>
    <cellStyle name="Separador de milhares 4 3 4 3 2 2" xfId="36524" xr:uid="{00000000-0005-0000-0000-0000488F0000}"/>
    <cellStyle name="Separador de milhares 4 3 4 3 2 2 2" xfId="36525" xr:uid="{00000000-0005-0000-0000-0000498F0000}"/>
    <cellStyle name="Separador de milhares 4 3 4 3 2 2 3" xfId="36526" xr:uid="{00000000-0005-0000-0000-00004A8F0000}"/>
    <cellStyle name="Separador de milhares 4 3 4 3 2 3" xfId="36527" xr:uid="{00000000-0005-0000-0000-00004B8F0000}"/>
    <cellStyle name="Separador de milhares 4 3 4 3 2 4" xfId="36528" xr:uid="{00000000-0005-0000-0000-00004C8F0000}"/>
    <cellStyle name="Separador de milhares 4 3 4 3 3" xfId="36529" xr:uid="{00000000-0005-0000-0000-00004D8F0000}"/>
    <cellStyle name="Separador de milhares 4 3 4 3 3 2" xfId="36530" xr:uid="{00000000-0005-0000-0000-00004E8F0000}"/>
    <cellStyle name="Separador de milhares 4 3 4 3 3 2 2" xfId="36531" xr:uid="{00000000-0005-0000-0000-00004F8F0000}"/>
    <cellStyle name="Separador de milhares 4 3 4 3 3 2 3" xfId="36532" xr:uid="{00000000-0005-0000-0000-0000508F0000}"/>
    <cellStyle name="Separador de milhares 4 3 4 3 3 3" xfId="36533" xr:uid="{00000000-0005-0000-0000-0000518F0000}"/>
    <cellStyle name="Separador de milhares 4 3 4 3 3 4" xfId="36534" xr:uid="{00000000-0005-0000-0000-0000528F0000}"/>
    <cellStyle name="Separador de milhares 4 3 4 3 4" xfId="36535" xr:uid="{00000000-0005-0000-0000-0000538F0000}"/>
    <cellStyle name="Separador de milhares 4 3 4 3 4 2" xfId="36536" xr:uid="{00000000-0005-0000-0000-0000548F0000}"/>
    <cellStyle name="Separador de milhares 4 3 4 3 4 2 2" xfId="36537" xr:uid="{00000000-0005-0000-0000-0000558F0000}"/>
    <cellStyle name="Separador de milhares 4 3 4 3 4 2 3" xfId="36538" xr:uid="{00000000-0005-0000-0000-0000568F0000}"/>
    <cellStyle name="Separador de milhares 4 3 4 3 4 3" xfId="36539" xr:uid="{00000000-0005-0000-0000-0000578F0000}"/>
    <cellStyle name="Separador de milhares 4 3 4 3 4 4" xfId="36540" xr:uid="{00000000-0005-0000-0000-0000588F0000}"/>
    <cellStyle name="Separador de milhares 4 3 4 3 5" xfId="36541" xr:uid="{00000000-0005-0000-0000-0000598F0000}"/>
    <cellStyle name="Separador de milhares 4 3 4 3 5 2" xfId="36542" xr:uid="{00000000-0005-0000-0000-00005A8F0000}"/>
    <cellStyle name="Separador de milhares 4 3 4 3 5 3" xfId="36543" xr:uid="{00000000-0005-0000-0000-00005B8F0000}"/>
    <cellStyle name="Separador de milhares 4 3 4 3 6" xfId="36544" xr:uid="{00000000-0005-0000-0000-00005C8F0000}"/>
    <cellStyle name="Separador de milhares 4 3 4 3 7" xfId="36545" xr:uid="{00000000-0005-0000-0000-00005D8F0000}"/>
    <cellStyle name="Separador de milhares 4 3 4 3 8" xfId="36546" xr:uid="{00000000-0005-0000-0000-00005E8F0000}"/>
    <cellStyle name="Separador de milhares 4 3 4 4" xfId="36547" xr:uid="{00000000-0005-0000-0000-00005F8F0000}"/>
    <cellStyle name="Separador de milhares 4 3 4 5" xfId="36548" xr:uid="{00000000-0005-0000-0000-0000608F0000}"/>
    <cellStyle name="Separador de milhares 4 3 4 5 2" xfId="36549" xr:uid="{00000000-0005-0000-0000-0000618F0000}"/>
    <cellStyle name="Separador de milhares 4 3 4 5 2 2" xfId="36550" xr:uid="{00000000-0005-0000-0000-0000628F0000}"/>
    <cellStyle name="Separador de milhares 4 3 4 5 2 3" xfId="36551" xr:uid="{00000000-0005-0000-0000-0000638F0000}"/>
    <cellStyle name="Separador de milhares 4 3 4 5 3" xfId="36552" xr:uid="{00000000-0005-0000-0000-0000648F0000}"/>
    <cellStyle name="Separador de milhares 4 3 4 5 4" xfId="36553" xr:uid="{00000000-0005-0000-0000-0000658F0000}"/>
    <cellStyle name="Separador de milhares 4 3 4 6" xfId="36554" xr:uid="{00000000-0005-0000-0000-0000668F0000}"/>
    <cellStyle name="Separador de milhares 4 3 4 6 2" xfId="36555" xr:uid="{00000000-0005-0000-0000-0000678F0000}"/>
    <cellStyle name="Separador de milhares 4 3 4 6 2 2" xfId="36556" xr:uid="{00000000-0005-0000-0000-0000688F0000}"/>
    <cellStyle name="Separador de milhares 4 3 4 6 2 3" xfId="36557" xr:uid="{00000000-0005-0000-0000-0000698F0000}"/>
    <cellStyle name="Separador de milhares 4 3 4 6 3" xfId="36558" xr:uid="{00000000-0005-0000-0000-00006A8F0000}"/>
    <cellStyle name="Separador de milhares 4 3 4 6 4" xfId="36559" xr:uid="{00000000-0005-0000-0000-00006B8F0000}"/>
    <cellStyle name="Separador de milhares 4 3 4 7" xfId="36560" xr:uid="{00000000-0005-0000-0000-00006C8F0000}"/>
    <cellStyle name="Separador de milhares 4 3 4 7 2" xfId="36561" xr:uid="{00000000-0005-0000-0000-00006D8F0000}"/>
    <cellStyle name="Separador de milhares 4 3 4 7 2 2" xfId="36562" xr:uid="{00000000-0005-0000-0000-00006E8F0000}"/>
    <cellStyle name="Separador de milhares 4 3 4 7 2 3" xfId="36563" xr:uid="{00000000-0005-0000-0000-00006F8F0000}"/>
    <cellStyle name="Separador de milhares 4 3 4 7 3" xfId="36564" xr:uid="{00000000-0005-0000-0000-0000708F0000}"/>
    <cellStyle name="Separador de milhares 4 3 4 7 4" xfId="36565" xr:uid="{00000000-0005-0000-0000-0000718F0000}"/>
    <cellStyle name="Separador de milhares 4 3 4 8" xfId="36566" xr:uid="{00000000-0005-0000-0000-0000728F0000}"/>
    <cellStyle name="Separador de milhares 4 3 4 8 2" xfId="36567" xr:uid="{00000000-0005-0000-0000-0000738F0000}"/>
    <cellStyle name="Separador de milhares 4 3 4 8 3" xfId="36568" xr:uid="{00000000-0005-0000-0000-0000748F0000}"/>
    <cellStyle name="Separador de milhares 4 3 4 9" xfId="36569" xr:uid="{00000000-0005-0000-0000-0000758F0000}"/>
    <cellStyle name="Separador de milhares 4 3 5" xfId="36570" xr:uid="{00000000-0005-0000-0000-0000768F0000}"/>
    <cellStyle name="Separador de milhares 4 3 5 10" xfId="36571" xr:uid="{00000000-0005-0000-0000-0000778F0000}"/>
    <cellStyle name="Separador de milhares 4 3 5 2" xfId="36572" xr:uid="{00000000-0005-0000-0000-0000788F0000}"/>
    <cellStyle name="Separador de milhares 4 3 5 2 2" xfId="36573" xr:uid="{00000000-0005-0000-0000-0000798F0000}"/>
    <cellStyle name="Separador de milhares 4 3 5 2 2 2" xfId="36574" xr:uid="{00000000-0005-0000-0000-00007A8F0000}"/>
    <cellStyle name="Separador de milhares 4 3 5 2 2 2 2" xfId="36575" xr:uid="{00000000-0005-0000-0000-00007B8F0000}"/>
    <cellStyle name="Separador de milhares 4 3 5 2 2 2 2 2" xfId="36576" xr:uid="{00000000-0005-0000-0000-00007C8F0000}"/>
    <cellStyle name="Separador de milhares 4 3 5 2 2 2 2 3" xfId="36577" xr:uid="{00000000-0005-0000-0000-00007D8F0000}"/>
    <cellStyle name="Separador de milhares 4 3 5 2 2 2 3" xfId="36578" xr:uid="{00000000-0005-0000-0000-00007E8F0000}"/>
    <cellStyle name="Separador de milhares 4 3 5 2 2 2 4" xfId="36579" xr:uid="{00000000-0005-0000-0000-00007F8F0000}"/>
    <cellStyle name="Separador de milhares 4 3 5 2 2 3" xfId="36580" xr:uid="{00000000-0005-0000-0000-0000808F0000}"/>
    <cellStyle name="Separador de milhares 4 3 5 2 2 3 2" xfId="36581" xr:uid="{00000000-0005-0000-0000-0000818F0000}"/>
    <cellStyle name="Separador de milhares 4 3 5 2 2 3 2 2" xfId="36582" xr:uid="{00000000-0005-0000-0000-0000828F0000}"/>
    <cellStyle name="Separador de milhares 4 3 5 2 2 3 2 3" xfId="36583" xr:uid="{00000000-0005-0000-0000-0000838F0000}"/>
    <cellStyle name="Separador de milhares 4 3 5 2 2 3 3" xfId="36584" xr:uid="{00000000-0005-0000-0000-0000848F0000}"/>
    <cellStyle name="Separador de milhares 4 3 5 2 2 3 4" xfId="36585" xr:uid="{00000000-0005-0000-0000-0000858F0000}"/>
    <cellStyle name="Separador de milhares 4 3 5 2 2 4" xfId="36586" xr:uid="{00000000-0005-0000-0000-0000868F0000}"/>
    <cellStyle name="Separador de milhares 4 3 5 2 2 4 2" xfId="36587" xr:uid="{00000000-0005-0000-0000-0000878F0000}"/>
    <cellStyle name="Separador de milhares 4 3 5 2 2 4 2 2" xfId="36588" xr:uid="{00000000-0005-0000-0000-0000888F0000}"/>
    <cellStyle name="Separador de milhares 4 3 5 2 2 4 2 3" xfId="36589" xr:uid="{00000000-0005-0000-0000-0000898F0000}"/>
    <cellStyle name="Separador de milhares 4 3 5 2 2 4 3" xfId="36590" xr:uid="{00000000-0005-0000-0000-00008A8F0000}"/>
    <cellStyle name="Separador de milhares 4 3 5 2 2 4 4" xfId="36591" xr:uid="{00000000-0005-0000-0000-00008B8F0000}"/>
    <cellStyle name="Separador de milhares 4 3 5 2 2 5" xfId="36592" xr:uid="{00000000-0005-0000-0000-00008C8F0000}"/>
    <cellStyle name="Separador de milhares 4 3 5 2 2 5 2" xfId="36593" xr:uid="{00000000-0005-0000-0000-00008D8F0000}"/>
    <cellStyle name="Separador de milhares 4 3 5 2 2 5 3" xfId="36594" xr:uid="{00000000-0005-0000-0000-00008E8F0000}"/>
    <cellStyle name="Separador de milhares 4 3 5 2 2 6" xfId="36595" xr:uid="{00000000-0005-0000-0000-00008F8F0000}"/>
    <cellStyle name="Separador de milhares 4 3 5 2 2 7" xfId="36596" xr:uid="{00000000-0005-0000-0000-0000908F0000}"/>
    <cellStyle name="Separador de milhares 4 3 5 2 3" xfId="36597" xr:uid="{00000000-0005-0000-0000-0000918F0000}"/>
    <cellStyle name="Separador de milhares 4 3 5 2 3 2" xfId="36598" xr:uid="{00000000-0005-0000-0000-0000928F0000}"/>
    <cellStyle name="Separador de milhares 4 3 5 2 3 2 2" xfId="36599" xr:uid="{00000000-0005-0000-0000-0000938F0000}"/>
    <cellStyle name="Separador de milhares 4 3 5 2 3 2 3" xfId="36600" xr:uid="{00000000-0005-0000-0000-0000948F0000}"/>
    <cellStyle name="Separador de milhares 4 3 5 2 3 3" xfId="36601" xr:uid="{00000000-0005-0000-0000-0000958F0000}"/>
    <cellStyle name="Separador de milhares 4 3 5 2 3 4" xfId="36602" xr:uid="{00000000-0005-0000-0000-0000968F0000}"/>
    <cellStyle name="Separador de milhares 4 3 5 2 4" xfId="36603" xr:uid="{00000000-0005-0000-0000-0000978F0000}"/>
    <cellStyle name="Separador de milhares 4 3 5 2 4 2" xfId="36604" xr:uid="{00000000-0005-0000-0000-0000988F0000}"/>
    <cellStyle name="Separador de milhares 4 3 5 2 4 2 2" xfId="36605" xr:uid="{00000000-0005-0000-0000-0000998F0000}"/>
    <cellStyle name="Separador de milhares 4 3 5 2 4 2 3" xfId="36606" xr:uid="{00000000-0005-0000-0000-00009A8F0000}"/>
    <cellStyle name="Separador de milhares 4 3 5 2 4 3" xfId="36607" xr:uid="{00000000-0005-0000-0000-00009B8F0000}"/>
    <cellStyle name="Separador de milhares 4 3 5 2 4 4" xfId="36608" xr:uid="{00000000-0005-0000-0000-00009C8F0000}"/>
    <cellStyle name="Separador de milhares 4 3 5 2 5" xfId="36609" xr:uid="{00000000-0005-0000-0000-00009D8F0000}"/>
    <cellStyle name="Separador de milhares 4 3 5 2 5 2" xfId="36610" xr:uid="{00000000-0005-0000-0000-00009E8F0000}"/>
    <cellStyle name="Separador de milhares 4 3 5 2 5 2 2" xfId="36611" xr:uid="{00000000-0005-0000-0000-00009F8F0000}"/>
    <cellStyle name="Separador de milhares 4 3 5 2 5 2 3" xfId="36612" xr:uid="{00000000-0005-0000-0000-0000A08F0000}"/>
    <cellStyle name="Separador de milhares 4 3 5 2 5 3" xfId="36613" xr:uid="{00000000-0005-0000-0000-0000A18F0000}"/>
    <cellStyle name="Separador de milhares 4 3 5 2 5 4" xfId="36614" xr:uid="{00000000-0005-0000-0000-0000A28F0000}"/>
    <cellStyle name="Separador de milhares 4 3 5 2 6" xfId="36615" xr:uid="{00000000-0005-0000-0000-0000A38F0000}"/>
    <cellStyle name="Separador de milhares 4 3 5 2 6 2" xfId="36616" xr:uid="{00000000-0005-0000-0000-0000A48F0000}"/>
    <cellStyle name="Separador de milhares 4 3 5 2 6 3" xfId="36617" xr:uid="{00000000-0005-0000-0000-0000A58F0000}"/>
    <cellStyle name="Separador de milhares 4 3 5 2 7" xfId="36618" xr:uid="{00000000-0005-0000-0000-0000A68F0000}"/>
    <cellStyle name="Separador de milhares 4 3 5 2 8" xfId="36619" xr:uid="{00000000-0005-0000-0000-0000A78F0000}"/>
    <cellStyle name="Separador de milhares 4 3 5 2 9" xfId="36620" xr:uid="{00000000-0005-0000-0000-0000A88F0000}"/>
    <cellStyle name="Separador de milhares 4 3 5 3" xfId="36621" xr:uid="{00000000-0005-0000-0000-0000A98F0000}"/>
    <cellStyle name="Separador de milhares 4 3 5 3 2" xfId="36622" xr:uid="{00000000-0005-0000-0000-0000AA8F0000}"/>
    <cellStyle name="Separador de milhares 4 3 5 3 2 2" xfId="36623" xr:uid="{00000000-0005-0000-0000-0000AB8F0000}"/>
    <cellStyle name="Separador de milhares 4 3 5 3 2 2 2" xfId="36624" xr:uid="{00000000-0005-0000-0000-0000AC8F0000}"/>
    <cellStyle name="Separador de milhares 4 3 5 3 2 2 3" xfId="36625" xr:uid="{00000000-0005-0000-0000-0000AD8F0000}"/>
    <cellStyle name="Separador de milhares 4 3 5 3 2 3" xfId="36626" xr:uid="{00000000-0005-0000-0000-0000AE8F0000}"/>
    <cellStyle name="Separador de milhares 4 3 5 3 2 4" xfId="36627" xr:uid="{00000000-0005-0000-0000-0000AF8F0000}"/>
    <cellStyle name="Separador de milhares 4 3 5 3 3" xfId="36628" xr:uid="{00000000-0005-0000-0000-0000B08F0000}"/>
    <cellStyle name="Separador de milhares 4 3 5 3 3 2" xfId="36629" xr:uid="{00000000-0005-0000-0000-0000B18F0000}"/>
    <cellStyle name="Separador de milhares 4 3 5 3 3 2 2" xfId="36630" xr:uid="{00000000-0005-0000-0000-0000B28F0000}"/>
    <cellStyle name="Separador de milhares 4 3 5 3 3 2 3" xfId="36631" xr:uid="{00000000-0005-0000-0000-0000B38F0000}"/>
    <cellStyle name="Separador de milhares 4 3 5 3 3 3" xfId="36632" xr:uid="{00000000-0005-0000-0000-0000B48F0000}"/>
    <cellStyle name="Separador de milhares 4 3 5 3 3 4" xfId="36633" xr:uid="{00000000-0005-0000-0000-0000B58F0000}"/>
    <cellStyle name="Separador de milhares 4 3 5 3 4" xfId="36634" xr:uid="{00000000-0005-0000-0000-0000B68F0000}"/>
    <cellStyle name="Separador de milhares 4 3 5 3 4 2" xfId="36635" xr:uid="{00000000-0005-0000-0000-0000B78F0000}"/>
    <cellStyle name="Separador de milhares 4 3 5 3 4 2 2" xfId="36636" xr:uid="{00000000-0005-0000-0000-0000B88F0000}"/>
    <cellStyle name="Separador de milhares 4 3 5 3 4 2 3" xfId="36637" xr:uid="{00000000-0005-0000-0000-0000B98F0000}"/>
    <cellStyle name="Separador de milhares 4 3 5 3 4 3" xfId="36638" xr:uid="{00000000-0005-0000-0000-0000BA8F0000}"/>
    <cellStyle name="Separador de milhares 4 3 5 3 4 4" xfId="36639" xr:uid="{00000000-0005-0000-0000-0000BB8F0000}"/>
    <cellStyle name="Separador de milhares 4 3 5 3 5" xfId="36640" xr:uid="{00000000-0005-0000-0000-0000BC8F0000}"/>
    <cellStyle name="Separador de milhares 4 3 5 3 5 2" xfId="36641" xr:uid="{00000000-0005-0000-0000-0000BD8F0000}"/>
    <cellStyle name="Separador de milhares 4 3 5 3 5 3" xfId="36642" xr:uid="{00000000-0005-0000-0000-0000BE8F0000}"/>
    <cellStyle name="Separador de milhares 4 3 5 3 6" xfId="36643" xr:uid="{00000000-0005-0000-0000-0000BF8F0000}"/>
    <cellStyle name="Separador de milhares 4 3 5 3 7" xfId="36644" xr:uid="{00000000-0005-0000-0000-0000C08F0000}"/>
    <cellStyle name="Separador de milhares 4 3 5 4" xfId="36645" xr:uid="{00000000-0005-0000-0000-0000C18F0000}"/>
    <cellStyle name="Separador de milhares 4 3 5 4 2" xfId="36646" xr:uid="{00000000-0005-0000-0000-0000C28F0000}"/>
    <cellStyle name="Separador de milhares 4 3 5 4 2 2" xfId="36647" xr:uid="{00000000-0005-0000-0000-0000C38F0000}"/>
    <cellStyle name="Separador de milhares 4 3 5 4 2 3" xfId="36648" xr:uid="{00000000-0005-0000-0000-0000C48F0000}"/>
    <cellStyle name="Separador de milhares 4 3 5 4 3" xfId="36649" xr:uid="{00000000-0005-0000-0000-0000C58F0000}"/>
    <cellStyle name="Separador de milhares 4 3 5 4 4" xfId="36650" xr:uid="{00000000-0005-0000-0000-0000C68F0000}"/>
    <cellStyle name="Separador de milhares 4 3 5 5" xfId="36651" xr:uid="{00000000-0005-0000-0000-0000C78F0000}"/>
    <cellStyle name="Separador de milhares 4 3 5 5 2" xfId="36652" xr:uid="{00000000-0005-0000-0000-0000C88F0000}"/>
    <cellStyle name="Separador de milhares 4 3 5 5 2 2" xfId="36653" xr:uid="{00000000-0005-0000-0000-0000C98F0000}"/>
    <cellStyle name="Separador de milhares 4 3 5 5 2 3" xfId="36654" xr:uid="{00000000-0005-0000-0000-0000CA8F0000}"/>
    <cellStyle name="Separador de milhares 4 3 5 5 3" xfId="36655" xr:uid="{00000000-0005-0000-0000-0000CB8F0000}"/>
    <cellStyle name="Separador de milhares 4 3 5 5 4" xfId="36656" xr:uid="{00000000-0005-0000-0000-0000CC8F0000}"/>
    <cellStyle name="Separador de milhares 4 3 5 6" xfId="36657" xr:uid="{00000000-0005-0000-0000-0000CD8F0000}"/>
    <cellStyle name="Separador de milhares 4 3 5 6 2" xfId="36658" xr:uid="{00000000-0005-0000-0000-0000CE8F0000}"/>
    <cellStyle name="Separador de milhares 4 3 5 6 2 2" xfId="36659" xr:uid="{00000000-0005-0000-0000-0000CF8F0000}"/>
    <cellStyle name="Separador de milhares 4 3 5 6 2 3" xfId="36660" xr:uid="{00000000-0005-0000-0000-0000D08F0000}"/>
    <cellStyle name="Separador de milhares 4 3 5 6 3" xfId="36661" xr:uid="{00000000-0005-0000-0000-0000D18F0000}"/>
    <cellStyle name="Separador de milhares 4 3 5 6 4" xfId="36662" xr:uid="{00000000-0005-0000-0000-0000D28F0000}"/>
    <cellStyle name="Separador de milhares 4 3 5 7" xfId="36663" xr:uid="{00000000-0005-0000-0000-0000D38F0000}"/>
    <cellStyle name="Separador de milhares 4 3 5 7 2" xfId="36664" xr:uid="{00000000-0005-0000-0000-0000D48F0000}"/>
    <cellStyle name="Separador de milhares 4 3 5 7 3" xfId="36665" xr:uid="{00000000-0005-0000-0000-0000D58F0000}"/>
    <cellStyle name="Separador de milhares 4 3 5 8" xfId="36666" xr:uid="{00000000-0005-0000-0000-0000D68F0000}"/>
    <cellStyle name="Separador de milhares 4 3 5 9" xfId="36667" xr:uid="{00000000-0005-0000-0000-0000D78F0000}"/>
    <cellStyle name="Separador de milhares 4 3 6" xfId="36668" xr:uid="{00000000-0005-0000-0000-0000D88F0000}"/>
    <cellStyle name="Separador de milhares 4 3 6 2" xfId="36669" xr:uid="{00000000-0005-0000-0000-0000D98F0000}"/>
    <cellStyle name="Separador de milhares 4 3 6 2 2" xfId="36670" xr:uid="{00000000-0005-0000-0000-0000DA8F0000}"/>
    <cellStyle name="Separador de milhares 4 3 6 2 2 2" xfId="36671" xr:uid="{00000000-0005-0000-0000-0000DB8F0000}"/>
    <cellStyle name="Separador de milhares 4 3 6 2 2 2 2" xfId="36672" xr:uid="{00000000-0005-0000-0000-0000DC8F0000}"/>
    <cellStyle name="Separador de milhares 4 3 6 2 2 2 2 2" xfId="36673" xr:uid="{00000000-0005-0000-0000-0000DD8F0000}"/>
    <cellStyle name="Separador de milhares 4 3 6 2 2 2 2 3" xfId="36674" xr:uid="{00000000-0005-0000-0000-0000DE8F0000}"/>
    <cellStyle name="Separador de milhares 4 3 6 2 2 2 3" xfId="36675" xr:uid="{00000000-0005-0000-0000-0000DF8F0000}"/>
    <cellStyle name="Separador de milhares 4 3 6 2 2 2 4" xfId="36676" xr:uid="{00000000-0005-0000-0000-0000E08F0000}"/>
    <cellStyle name="Separador de milhares 4 3 6 2 2 3" xfId="36677" xr:uid="{00000000-0005-0000-0000-0000E18F0000}"/>
    <cellStyle name="Separador de milhares 4 3 6 2 2 3 2" xfId="36678" xr:uid="{00000000-0005-0000-0000-0000E28F0000}"/>
    <cellStyle name="Separador de milhares 4 3 6 2 2 3 2 2" xfId="36679" xr:uid="{00000000-0005-0000-0000-0000E38F0000}"/>
    <cellStyle name="Separador de milhares 4 3 6 2 2 3 2 3" xfId="36680" xr:uid="{00000000-0005-0000-0000-0000E48F0000}"/>
    <cellStyle name="Separador de milhares 4 3 6 2 2 3 3" xfId="36681" xr:uid="{00000000-0005-0000-0000-0000E58F0000}"/>
    <cellStyle name="Separador de milhares 4 3 6 2 2 3 4" xfId="36682" xr:uid="{00000000-0005-0000-0000-0000E68F0000}"/>
    <cellStyle name="Separador de milhares 4 3 6 2 2 4" xfId="36683" xr:uid="{00000000-0005-0000-0000-0000E78F0000}"/>
    <cellStyle name="Separador de milhares 4 3 6 2 2 4 2" xfId="36684" xr:uid="{00000000-0005-0000-0000-0000E88F0000}"/>
    <cellStyle name="Separador de milhares 4 3 6 2 2 4 2 2" xfId="36685" xr:uid="{00000000-0005-0000-0000-0000E98F0000}"/>
    <cellStyle name="Separador de milhares 4 3 6 2 2 4 2 3" xfId="36686" xr:uid="{00000000-0005-0000-0000-0000EA8F0000}"/>
    <cellStyle name="Separador de milhares 4 3 6 2 2 4 3" xfId="36687" xr:uid="{00000000-0005-0000-0000-0000EB8F0000}"/>
    <cellStyle name="Separador de milhares 4 3 6 2 2 4 4" xfId="36688" xr:uid="{00000000-0005-0000-0000-0000EC8F0000}"/>
    <cellStyle name="Separador de milhares 4 3 6 2 2 5" xfId="36689" xr:uid="{00000000-0005-0000-0000-0000ED8F0000}"/>
    <cellStyle name="Separador de milhares 4 3 6 2 2 5 2" xfId="36690" xr:uid="{00000000-0005-0000-0000-0000EE8F0000}"/>
    <cellStyle name="Separador de milhares 4 3 6 2 2 5 3" xfId="36691" xr:uid="{00000000-0005-0000-0000-0000EF8F0000}"/>
    <cellStyle name="Separador de milhares 4 3 6 2 2 6" xfId="36692" xr:uid="{00000000-0005-0000-0000-0000F08F0000}"/>
    <cellStyle name="Separador de milhares 4 3 6 2 2 7" xfId="36693" xr:uid="{00000000-0005-0000-0000-0000F18F0000}"/>
    <cellStyle name="Separador de milhares 4 3 6 2 3" xfId="36694" xr:uid="{00000000-0005-0000-0000-0000F28F0000}"/>
    <cellStyle name="Separador de milhares 4 3 6 2 3 2" xfId="36695" xr:uid="{00000000-0005-0000-0000-0000F38F0000}"/>
    <cellStyle name="Separador de milhares 4 3 6 2 3 2 2" xfId="36696" xr:uid="{00000000-0005-0000-0000-0000F48F0000}"/>
    <cellStyle name="Separador de milhares 4 3 6 2 3 2 3" xfId="36697" xr:uid="{00000000-0005-0000-0000-0000F58F0000}"/>
    <cellStyle name="Separador de milhares 4 3 6 2 3 3" xfId="36698" xr:uid="{00000000-0005-0000-0000-0000F68F0000}"/>
    <cellStyle name="Separador de milhares 4 3 6 2 3 4" xfId="36699" xr:uid="{00000000-0005-0000-0000-0000F78F0000}"/>
    <cellStyle name="Separador de milhares 4 3 6 2 4" xfId="36700" xr:uid="{00000000-0005-0000-0000-0000F88F0000}"/>
    <cellStyle name="Separador de milhares 4 3 6 2 4 2" xfId="36701" xr:uid="{00000000-0005-0000-0000-0000F98F0000}"/>
    <cellStyle name="Separador de milhares 4 3 6 2 4 2 2" xfId="36702" xr:uid="{00000000-0005-0000-0000-0000FA8F0000}"/>
    <cellStyle name="Separador de milhares 4 3 6 2 4 2 3" xfId="36703" xr:uid="{00000000-0005-0000-0000-0000FB8F0000}"/>
    <cellStyle name="Separador de milhares 4 3 6 2 4 3" xfId="36704" xr:uid="{00000000-0005-0000-0000-0000FC8F0000}"/>
    <cellStyle name="Separador de milhares 4 3 6 2 4 4" xfId="36705" xr:uid="{00000000-0005-0000-0000-0000FD8F0000}"/>
    <cellStyle name="Separador de milhares 4 3 6 2 5" xfId="36706" xr:uid="{00000000-0005-0000-0000-0000FE8F0000}"/>
    <cellStyle name="Separador de milhares 4 3 6 2 5 2" xfId="36707" xr:uid="{00000000-0005-0000-0000-0000FF8F0000}"/>
    <cellStyle name="Separador de milhares 4 3 6 2 5 2 2" xfId="36708" xr:uid="{00000000-0005-0000-0000-000000900000}"/>
    <cellStyle name="Separador de milhares 4 3 6 2 5 2 3" xfId="36709" xr:uid="{00000000-0005-0000-0000-000001900000}"/>
    <cellStyle name="Separador de milhares 4 3 6 2 5 3" xfId="36710" xr:uid="{00000000-0005-0000-0000-000002900000}"/>
    <cellStyle name="Separador de milhares 4 3 6 2 5 4" xfId="36711" xr:uid="{00000000-0005-0000-0000-000003900000}"/>
    <cellStyle name="Separador de milhares 4 3 6 2 6" xfId="36712" xr:uid="{00000000-0005-0000-0000-000004900000}"/>
    <cellStyle name="Separador de milhares 4 3 6 2 6 2" xfId="36713" xr:uid="{00000000-0005-0000-0000-000005900000}"/>
    <cellStyle name="Separador de milhares 4 3 6 2 6 3" xfId="36714" xr:uid="{00000000-0005-0000-0000-000006900000}"/>
    <cellStyle name="Separador de milhares 4 3 6 2 7" xfId="36715" xr:uid="{00000000-0005-0000-0000-000007900000}"/>
    <cellStyle name="Separador de milhares 4 3 6 2 8" xfId="36716" xr:uid="{00000000-0005-0000-0000-000008900000}"/>
    <cellStyle name="Separador de milhares 4 3 6 2 9" xfId="36717" xr:uid="{00000000-0005-0000-0000-000009900000}"/>
    <cellStyle name="Separador de milhares 4 3 7" xfId="36718" xr:uid="{00000000-0005-0000-0000-00000A900000}"/>
    <cellStyle name="Separador de milhares 4 3 8" xfId="36719" xr:uid="{00000000-0005-0000-0000-00000B900000}"/>
    <cellStyle name="Separador de milhares 4 3 8 2" xfId="36720" xr:uid="{00000000-0005-0000-0000-00000C900000}"/>
    <cellStyle name="Separador de milhares 4 3 8 2 2" xfId="36721" xr:uid="{00000000-0005-0000-0000-00000D900000}"/>
    <cellStyle name="Separador de milhares 4 3 8 2 2 2" xfId="36722" xr:uid="{00000000-0005-0000-0000-00000E900000}"/>
    <cellStyle name="Separador de milhares 4 3 8 2 2 2 2" xfId="36723" xr:uid="{00000000-0005-0000-0000-00000F900000}"/>
    <cellStyle name="Separador de milhares 4 3 8 2 2 2 3" xfId="36724" xr:uid="{00000000-0005-0000-0000-000010900000}"/>
    <cellStyle name="Separador de milhares 4 3 8 2 2 3" xfId="36725" xr:uid="{00000000-0005-0000-0000-000011900000}"/>
    <cellStyle name="Separador de milhares 4 3 8 2 2 4" xfId="36726" xr:uid="{00000000-0005-0000-0000-000012900000}"/>
    <cellStyle name="Separador de milhares 4 3 8 2 3" xfId="36727" xr:uid="{00000000-0005-0000-0000-000013900000}"/>
    <cellStyle name="Separador de milhares 4 3 8 2 3 2" xfId="36728" xr:uid="{00000000-0005-0000-0000-000014900000}"/>
    <cellStyle name="Separador de milhares 4 3 8 2 3 2 2" xfId="36729" xr:uid="{00000000-0005-0000-0000-000015900000}"/>
    <cellStyle name="Separador de milhares 4 3 8 2 3 2 3" xfId="36730" xr:uid="{00000000-0005-0000-0000-000016900000}"/>
    <cellStyle name="Separador de milhares 4 3 8 2 3 3" xfId="36731" xr:uid="{00000000-0005-0000-0000-000017900000}"/>
    <cellStyle name="Separador de milhares 4 3 8 2 3 4" xfId="36732" xr:uid="{00000000-0005-0000-0000-000018900000}"/>
    <cellStyle name="Separador de milhares 4 3 8 2 4" xfId="36733" xr:uid="{00000000-0005-0000-0000-000019900000}"/>
    <cellStyle name="Separador de milhares 4 3 8 2 4 2" xfId="36734" xr:uid="{00000000-0005-0000-0000-00001A900000}"/>
    <cellStyle name="Separador de milhares 4 3 8 2 4 2 2" xfId="36735" xr:uid="{00000000-0005-0000-0000-00001B900000}"/>
    <cellStyle name="Separador de milhares 4 3 8 2 4 2 3" xfId="36736" xr:uid="{00000000-0005-0000-0000-00001C900000}"/>
    <cellStyle name="Separador de milhares 4 3 8 2 4 3" xfId="36737" xr:uid="{00000000-0005-0000-0000-00001D900000}"/>
    <cellStyle name="Separador de milhares 4 3 8 2 4 4" xfId="36738" xr:uid="{00000000-0005-0000-0000-00001E900000}"/>
    <cellStyle name="Separador de milhares 4 3 8 2 5" xfId="36739" xr:uid="{00000000-0005-0000-0000-00001F900000}"/>
    <cellStyle name="Separador de milhares 4 3 8 2 5 2" xfId="36740" xr:uid="{00000000-0005-0000-0000-000020900000}"/>
    <cellStyle name="Separador de milhares 4 3 8 2 5 3" xfId="36741" xr:uid="{00000000-0005-0000-0000-000021900000}"/>
    <cellStyle name="Separador de milhares 4 3 8 2 6" xfId="36742" xr:uid="{00000000-0005-0000-0000-000022900000}"/>
    <cellStyle name="Separador de milhares 4 3 8 2 7" xfId="36743" xr:uid="{00000000-0005-0000-0000-000023900000}"/>
    <cellStyle name="Separador de milhares 4 3 8 3" xfId="36744" xr:uid="{00000000-0005-0000-0000-000024900000}"/>
    <cellStyle name="Separador de milhares 4 3 8 3 2" xfId="36745" xr:uid="{00000000-0005-0000-0000-000025900000}"/>
    <cellStyle name="Separador de milhares 4 3 8 3 2 2" xfId="36746" xr:uid="{00000000-0005-0000-0000-000026900000}"/>
    <cellStyle name="Separador de milhares 4 3 8 3 2 3" xfId="36747" xr:uid="{00000000-0005-0000-0000-000027900000}"/>
    <cellStyle name="Separador de milhares 4 3 8 3 3" xfId="36748" xr:uid="{00000000-0005-0000-0000-000028900000}"/>
    <cellStyle name="Separador de milhares 4 3 8 3 4" xfId="36749" xr:uid="{00000000-0005-0000-0000-000029900000}"/>
    <cellStyle name="Separador de milhares 4 3 8 4" xfId="36750" xr:uid="{00000000-0005-0000-0000-00002A900000}"/>
    <cellStyle name="Separador de milhares 4 3 8 4 2" xfId="36751" xr:uid="{00000000-0005-0000-0000-00002B900000}"/>
    <cellStyle name="Separador de milhares 4 3 8 4 2 2" xfId="36752" xr:uid="{00000000-0005-0000-0000-00002C900000}"/>
    <cellStyle name="Separador de milhares 4 3 8 4 2 3" xfId="36753" xr:uid="{00000000-0005-0000-0000-00002D900000}"/>
    <cellStyle name="Separador de milhares 4 3 8 4 3" xfId="36754" xr:uid="{00000000-0005-0000-0000-00002E900000}"/>
    <cellStyle name="Separador de milhares 4 3 8 4 4" xfId="36755" xr:uid="{00000000-0005-0000-0000-00002F900000}"/>
    <cellStyle name="Separador de milhares 4 3 8 5" xfId="36756" xr:uid="{00000000-0005-0000-0000-000030900000}"/>
    <cellStyle name="Separador de milhares 4 3 8 5 2" xfId="36757" xr:uid="{00000000-0005-0000-0000-000031900000}"/>
    <cellStyle name="Separador de milhares 4 3 8 5 2 2" xfId="36758" xr:uid="{00000000-0005-0000-0000-000032900000}"/>
    <cellStyle name="Separador de milhares 4 3 8 5 2 3" xfId="36759" xr:uid="{00000000-0005-0000-0000-000033900000}"/>
    <cellStyle name="Separador de milhares 4 3 8 5 3" xfId="36760" xr:uid="{00000000-0005-0000-0000-000034900000}"/>
    <cellStyle name="Separador de milhares 4 3 8 5 4" xfId="36761" xr:uid="{00000000-0005-0000-0000-000035900000}"/>
    <cellStyle name="Separador de milhares 4 3 8 6" xfId="36762" xr:uid="{00000000-0005-0000-0000-000036900000}"/>
    <cellStyle name="Separador de milhares 4 3 8 6 2" xfId="36763" xr:uid="{00000000-0005-0000-0000-000037900000}"/>
    <cellStyle name="Separador de milhares 4 3 8 6 3" xfId="36764" xr:uid="{00000000-0005-0000-0000-000038900000}"/>
    <cellStyle name="Separador de milhares 4 3 8 7" xfId="36765" xr:uid="{00000000-0005-0000-0000-000039900000}"/>
    <cellStyle name="Separador de milhares 4 3 8 8" xfId="36766" xr:uid="{00000000-0005-0000-0000-00003A900000}"/>
    <cellStyle name="Separador de milhares 4 3 8 9" xfId="36767" xr:uid="{00000000-0005-0000-0000-00003B900000}"/>
    <cellStyle name="Separador de milhares 4 3 9" xfId="36768" xr:uid="{00000000-0005-0000-0000-00003C900000}"/>
    <cellStyle name="Separador de milhares 4 3 9 2" xfId="36769" xr:uid="{00000000-0005-0000-0000-00003D900000}"/>
    <cellStyle name="Separador de milhares 4 3 9 2 2" xfId="36770" xr:uid="{00000000-0005-0000-0000-00003E900000}"/>
    <cellStyle name="Separador de milhares 4 3 9 2 2 2" xfId="36771" xr:uid="{00000000-0005-0000-0000-00003F900000}"/>
    <cellStyle name="Separador de milhares 4 3 9 2 2 2 2" xfId="36772" xr:uid="{00000000-0005-0000-0000-000040900000}"/>
    <cellStyle name="Separador de milhares 4 3 9 2 2 2 3" xfId="36773" xr:uid="{00000000-0005-0000-0000-000041900000}"/>
    <cellStyle name="Separador de milhares 4 3 9 2 2 3" xfId="36774" xr:uid="{00000000-0005-0000-0000-000042900000}"/>
    <cellStyle name="Separador de milhares 4 3 9 2 2 4" xfId="36775" xr:uid="{00000000-0005-0000-0000-000043900000}"/>
    <cellStyle name="Separador de milhares 4 3 9 2 3" xfId="36776" xr:uid="{00000000-0005-0000-0000-000044900000}"/>
    <cellStyle name="Separador de milhares 4 3 9 2 3 2" xfId="36777" xr:uid="{00000000-0005-0000-0000-000045900000}"/>
    <cellStyle name="Separador de milhares 4 3 9 2 3 2 2" xfId="36778" xr:uid="{00000000-0005-0000-0000-000046900000}"/>
    <cellStyle name="Separador de milhares 4 3 9 2 3 2 3" xfId="36779" xr:uid="{00000000-0005-0000-0000-000047900000}"/>
    <cellStyle name="Separador de milhares 4 3 9 2 3 3" xfId="36780" xr:uid="{00000000-0005-0000-0000-000048900000}"/>
    <cellStyle name="Separador de milhares 4 3 9 2 3 4" xfId="36781" xr:uid="{00000000-0005-0000-0000-000049900000}"/>
    <cellStyle name="Separador de milhares 4 3 9 2 4" xfId="36782" xr:uid="{00000000-0005-0000-0000-00004A900000}"/>
    <cellStyle name="Separador de milhares 4 3 9 2 4 2" xfId="36783" xr:uid="{00000000-0005-0000-0000-00004B900000}"/>
    <cellStyle name="Separador de milhares 4 3 9 2 4 2 2" xfId="36784" xr:uid="{00000000-0005-0000-0000-00004C900000}"/>
    <cellStyle name="Separador de milhares 4 3 9 2 4 2 3" xfId="36785" xr:uid="{00000000-0005-0000-0000-00004D900000}"/>
    <cellStyle name="Separador de milhares 4 3 9 2 4 3" xfId="36786" xr:uid="{00000000-0005-0000-0000-00004E900000}"/>
    <cellStyle name="Separador de milhares 4 3 9 2 4 4" xfId="36787" xr:uid="{00000000-0005-0000-0000-00004F900000}"/>
    <cellStyle name="Separador de milhares 4 3 9 2 5" xfId="36788" xr:uid="{00000000-0005-0000-0000-000050900000}"/>
    <cellStyle name="Separador de milhares 4 3 9 2 5 2" xfId="36789" xr:uid="{00000000-0005-0000-0000-000051900000}"/>
    <cellStyle name="Separador de milhares 4 3 9 2 5 3" xfId="36790" xr:uid="{00000000-0005-0000-0000-000052900000}"/>
    <cellStyle name="Separador de milhares 4 3 9 2 6" xfId="36791" xr:uid="{00000000-0005-0000-0000-000053900000}"/>
    <cellStyle name="Separador de milhares 4 3 9 2 7" xfId="36792" xr:uid="{00000000-0005-0000-0000-000054900000}"/>
    <cellStyle name="Separador de milhares 4 3 9 3" xfId="36793" xr:uid="{00000000-0005-0000-0000-000055900000}"/>
    <cellStyle name="Separador de milhares 4 3 9 3 2" xfId="36794" xr:uid="{00000000-0005-0000-0000-000056900000}"/>
    <cellStyle name="Separador de milhares 4 3 9 3 2 2" xfId="36795" xr:uid="{00000000-0005-0000-0000-000057900000}"/>
    <cellStyle name="Separador de milhares 4 3 9 3 2 3" xfId="36796" xr:uid="{00000000-0005-0000-0000-000058900000}"/>
    <cellStyle name="Separador de milhares 4 3 9 3 3" xfId="36797" xr:uid="{00000000-0005-0000-0000-000059900000}"/>
    <cellStyle name="Separador de milhares 4 3 9 3 4" xfId="36798" xr:uid="{00000000-0005-0000-0000-00005A900000}"/>
    <cellStyle name="Separador de milhares 4 3 9 4" xfId="36799" xr:uid="{00000000-0005-0000-0000-00005B900000}"/>
    <cellStyle name="Separador de milhares 4 3 9 4 2" xfId="36800" xr:uid="{00000000-0005-0000-0000-00005C900000}"/>
    <cellStyle name="Separador de milhares 4 3 9 4 2 2" xfId="36801" xr:uid="{00000000-0005-0000-0000-00005D900000}"/>
    <cellStyle name="Separador de milhares 4 3 9 4 2 3" xfId="36802" xr:uid="{00000000-0005-0000-0000-00005E900000}"/>
    <cellStyle name="Separador de milhares 4 3 9 4 3" xfId="36803" xr:uid="{00000000-0005-0000-0000-00005F900000}"/>
    <cellStyle name="Separador de milhares 4 3 9 4 4" xfId="36804" xr:uid="{00000000-0005-0000-0000-000060900000}"/>
    <cellStyle name="Separador de milhares 4 3 9 5" xfId="36805" xr:uid="{00000000-0005-0000-0000-000061900000}"/>
    <cellStyle name="Separador de milhares 4 3 9 5 2" xfId="36806" xr:uid="{00000000-0005-0000-0000-000062900000}"/>
    <cellStyle name="Separador de milhares 4 3 9 5 2 2" xfId="36807" xr:uid="{00000000-0005-0000-0000-000063900000}"/>
    <cellStyle name="Separador de milhares 4 3 9 5 2 3" xfId="36808" xr:uid="{00000000-0005-0000-0000-000064900000}"/>
    <cellStyle name="Separador de milhares 4 3 9 5 3" xfId="36809" xr:uid="{00000000-0005-0000-0000-000065900000}"/>
    <cellStyle name="Separador de milhares 4 3 9 5 4" xfId="36810" xr:uid="{00000000-0005-0000-0000-000066900000}"/>
    <cellStyle name="Separador de milhares 4 3 9 6" xfId="36811" xr:uid="{00000000-0005-0000-0000-000067900000}"/>
    <cellStyle name="Separador de milhares 4 3 9 6 2" xfId="36812" xr:uid="{00000000-0005-0000-0000-000068900000}"/>
    <cellStyle name="Separador de milhares 4 3 9 6 3" xfId="36813" xr:uid="{00000000-0005-0000-0000-000069900000}"/>
    <cellStyle name="Separador de milhares 4 3 9 7" xfId="36814" xr:uid="{00000000-0005-0000-0000-00006A900000}"/>
    <cellStyle name="Separador de milhares 4 3 9 8" xfId="36815" xr:uid="{00000000-0005-0000-0000-00006B900000}"/>
    <cellStyle name="Separador de milhares 4 3 9 9" xfId="36816" xr:uid="{00000000-0005-0000-0000-00006C900000}"/>
    <cellStyle name="Separador de milhares 4 4" xfId="36817" xr:uid="{00000000-0005-0000-0000-00006D900000}"/>
    <cellStyle name="Separador de milhares 4 4 2" xfId="36818" xr:uid="{00000000-0005-0000-0000-00006E900000}"/>
    <cellStyle name="Separador de milhares 4 4 2 10" xfId="36819" xr:uid="{00000000-0005-0000-0000-00006F900000}"/>
    <cellStyle name="Separador de milhares 4 4 2 2" xfId="36820" xr:uid="{00000000-0005-0000-0000-000070900000}"/>
    <cellStyle name="Separador de milhares 4 4 2 2 2" xfId="36821" xr:uid="{00000000-0005-0000-0000-000071900000}"/>
    <cellStyle name="Separador de milhares 4 4 2 2 2 2" xfId="36822" xr:uid="{00000000-0005-0000-0000-000072900000}"/>
    <cellStyle name="Separador de milhares 4 4 2 2 2 2 2" xfId="36823" xr:uid="{00000000-0005-0000-0000-000073900000}"/>
    <cellStyle name="Separador de milhares 4 4 2 2 2 2 3" xfId="36824" xr:uid="{00000000-0005-0000-0000-000074900000}"/>
    <cellStyle name="Separador de milhares 4 4 2 2 2 3" xfId="36825" xr:uid="{00000000-0005-0000-0000-000075900000}"/>
    <cellStyle name="Separador de milhares 4 4 2 2 2 4" xfId="36826" xr:uid="{00000000-0005-0000-0000-000076900000}"/>
    <cellStyle name="Separador de milhares 4 4 2 2 3" xfId="36827" xr:uid="{00000000-0005-0000-0000-000077900000}"/>
    <cellStyle name="Separador de milhares 4 4 2 2 3 2" xfId="36828" xr:uid="{00000000-0005-0000-0000-000078900000}"/>
    <cellStyle name="Separador de milhares 4 4 2 2 3 2 2" xfId="36829" xr:uid="{00000000-0005-0000-0000-000079900000}"/>
    <cellStyle name="Separador de milhares 4 4 2 2 3 2 3" xfId="36830" xr:uid="{00000000-0005-0000-0000-00007A900000}"/>
    <cellStyle name="Separador de milhares 4 4 2 2 3 3" xfId="36831" xr:uid="{00000000-0005-0000-0000-00007B900000}"/>
    <cellStyle name="Separador de milhares 4 4 2 2 3 4" xfId="36832" xr:uid="{00000000-0005-0000-0000-00007C900000}"/>
    <cellStyle name="Separador de milhares 4 4 2 2 4" xfId="36833" xr:uid="{00000000-0005-0000-0000-00007D900000}"/>
    <cellStyle name="Separador de milhares 4 4 2 2 4 2" xfId="36834" xr:uid="{00000000-0005-0000-0000-00007E900000}"/>
    <cellStyle name="Separador de milhares 4 4 2 2 4 2 2" xfId="36835" xr:uid="{00000000-0005-0000-0000-00007F900000}"/>
    <cellStyle name="Separador de milhares 4 4 2 2 4 2 3" xfId="36836" xr:uid="{00000000-0005-0000-0000-000080900000}"/>
    <cellStyle name="Separador de milhares 4 4 2 2 4 3" xfId="36837" xr:uid="{00000000-0005-0000-0000-000081900000}"/>
    <cellStyle name="Separador de milhares 4 4 2 2 4 4" xfId="36838" xr:uid="{00000000-0005-0000-0000-000082900000}"/>
    <cellStyle name="Separador de milhares 4 4 2 2 5" xfId="36839" xr:uid="{00000000-0005-0000-0000-000083900000}"/>
    <cellStyle name="Separador de milhares 4 4 2 2 5 2" xfId="36840" xr:uid="{00000000-0005-0000-0000-000084900000}"/>
    <cellStyle name="Separador de milhares 4 4 2 2 5 3" xfId="36841" xr:uid="{00000000-0005-0000-0000-000085900000}"/>
    <cellStyle name="Separador de milhares 4 4 2 2 6" xfId="36842" xr:uid="{00000000-0005-0000-0000-000086900000}"/>
    <cellStyle name="Separador de milhares 4 4 2 2 7" xfId="36843" xr:uid="{00000000-0005-0000-0000-000087900000}"/>
    <cellStyle name="Separador de milhares 4 4 2 3" xfId="36844" xr:uid="{00000000-0005-0000-0000-000088900000}"/>
    <cellStyle name="Separador de milhares 4 4 2 3 2" xfId="36845" xr:uid="{00000000-0005-0000-0000-000089900000}"/>
    <cellStyle name="Separador de milhares 4 4 2 3 2 2" xfId="36846" xr:uid="{00000000-0005-0000-0000-00008A900000}"/>
    <cellStyle name="Separador de milhares 4 4 2 3 2 2 2" xfId="36847" xr:uid="{00000000-0005-0000-0000-00008B900000}"/>
    <cellStyle name="Separador de milhares 4 4 2 3 2 2 3" xfId="36848" xr:uid="{00000000-0005-0000-0000-00008C900000}"/>
    <cellStyle name="Separador de milhares 4 4 2 3 2 3" xfId="36849" xr:uid="{00000000-0005-0000-0000-00008D900000}"/>
    <cellStyle name="Separador de milhares 4 4 2 3 2 4" xfId="36850" xr:uid="{00000000-0005-0000-0000-00008E900000}"/>
    <cellStyle name="Separador de milhares 4 4 2 3 3" xfId="36851" xr:uid="{00000000-0005-0000-0000-00008F900000}"/>
    <cellStyle name="Separador de milhares 4 4 2 3 3 2" xfId="36852" xr:uid="{00000000-0005-0000-0000-000090900000}"/>
    <cellStyle name="Separador de milhares 4 4 2 3 3 2 2" xfId="36853" xr:uid="{00000000-0005-0000-0000-000091900000}"/>
    <cellStyle name="Separador de milhares 4 4 2 3 3 2 3" xfId="36854" xr:uid="{00000000-0005-0000-0000-000092900000}"/>
    <cellStyle name="Separador de milhares 4 4 2 3 3 3" xfId="36855" xr:uid="{00000000-0005-0000-0000-000093900000}"/>
    <cellStyle name="Separador de milhares 4 4 2 3 3 4" xfId="36856" xr:uid="{00000000-0005-0000-0000-000094900000}"/>
    <cellStyle name="Separador de milhares 4 4 2 3 4" xfId="36857" xr:uid="{00000000-0005-0000-0000-000095900000}"/>
    <cellStyle name="Separador de milhares 4 4 2 3 4 2" xfId="36858" xr:uid="{00000000-0005-0000-0000-000096900000}"/>
    <cellStyle name="Separador de milhares 4 4 2 3 4 2 2" xfId="36859" xr:uid="{00000000-0005-0000-0000-000097900000}"/>
    <cellStyle name="Separador de milhares 4 4 2 3 4 2 3" xfId="36860" xr:uid="{00000000-0005-0000-0000-000098900000}"/>
    <cellStyle name="Separador de milhares 4 4 2 3 4 3" xfId="36861" xr:uid="{00000000-0005-0000-0000-000099900000}"/>
    <cellStyle name="Separador de milhares 4 4 2 3 4 4" xfId="36862" xr:uid="{00000000-0005-0000-0000-00009A900000}"/>
    <cellStyle name="Separador de milhares 4 4 2 3 5" xfId="36863" xr:uid="{00000000-0005-0000-0000-00009B900000}"/>
    <cellStyle name="Separador de milhares 4 4 2 3 5 2" xfId="36864" xr:uid="{00000000-0005-0000-0000-00009C900000}"/>
    <cellStyle name="Separador de milhares 4 4 2 3 5 3" xfId="36865" xr:uid="{00000000-0005-0000-0000-00009D900000}"/>
    <cellStyle name="Separador de milhares 4 4 2 3 6" xfId="36866" xr:uid="{00000000-0005-0000-0000-00009E900000}"/>
    <cellStyle name="Separador de milhares 4 4 2 3 7" xfId="36867" xr:uid="{00000000-0005-0000-0000-00009F900000}"/>
    <cellStyle name="Separador de milhares 4 4 2 4" xfId="36868" xr:uid="{00000000-0005-0000-0000-0000A0900000}"/>
    <cellStyle name="Separador de milhares 4 4 2 4 2" xfId="36869" xr:uid="{00000000-0005-0000-0000-0000A1900000}"/>
    <cellStyle name="Separador de milhares 4 4 2 4 2 2" xfId="36870" xr:uid="{00000000-0005-0000-0000-0000A2900000}"/>
    <cellStyle name="Separador de milhares 4 4 2 4 2 3" xfId="36871" xr:uid="{00000000-0005-0000-0000-0000A3900000}"/>
    <cellStyle name="Separador de milhares 4 4 2 4 3" xfId="36872" xr:uid="{00000000-0005-0000-0000-0000A4900000}"/>
    <cellStyle name="Separador de milhares 4 4 2 4 4" xfId="36873" xr:uid="{00000000-0005-0000-0000-0000A5900000}"/>
    <cellStyle name="Separador de milhares 4 4 2 5" xfId="36874" xr:uid="{00000000-0005-0000-0000-0000A6900000}"/>
    <cellStyle name="Separador de milhares 4 4 2 5 2" xfId="36875" xr:uid="{00000000-0005-0000-0000-0000A7900000}"/>
    <cellStyle name="Separador de milhares 4 4 2 5 2 2" xfId="36876" xr:uid="{00000000-0005-0000-0000-0000A8900000}"/>
    <cellStyle name="Separador de milhares 4 4 2 5 2 3" xfId="36877" xr:uid="{00000000-0005-0000-0000-0000A9900000}"/>
    <cellStyle name="Separador de milhares 4 4 2 5 3" xfId="36878" xr:uid="{00000000-0005-0000-0000-0000AA900000}"/>
    <cellStyle name="Separador de milhares 4 4 2 5 4" xfId="36879" xr:uid="{00000000-0005-0000-0000-0000AB900000}"/>
    <cellStyle name="Separador de milhares 4 4 2 6" xfId="36880" xr:uid="{00000000-0005-0000-0000-0000AC900000}"/>
    <cellStyle name="Separador de milhares 4 4 2 6 2" xfId="36881" xr:uid="{00000000-0005-0000-0000-0000AD900000}"/>
    <cellStyle name="Separador de milhares 4 4 2 6 2 2" xfId="36882" xr:uid="{00000000-0005-0000-0000-0000AE900000}"/>
    <cellStyle name="Separador de milhares 4 4 2 6 2 3" xfId="36883" xr:uid="{00000000-0005-0000-0000-0000AF900000}"/>
    <cellStyle name="Separador de milhares 4 4 2 6 3" xfId="36884" xr:uid="{00000000-0005-0000-0000-0000B0900000}"/>
    <cellStyle name="Separador de milhares 4 4 2 6 4" xfId="36885" xr:uid="{00000000-0005-0000-0000-0000B1900000}"/>
    <cellStyle name="Separador de milhares 4 4 2 7" xfId="36886" xr:uid="{00000000-0005-0000-0000-0000B2900000}"/>
    <cellStyle name="Separador de milhares 4 4 2 7 2" xfId="36887" xr:uid="{00000000-0005-0000-0000-0000B3900000}"/>
    <cellStyle name="Separador de milhares 4 4 2 7 3" xfId="36888" xr:uid="{00000000-0005-0000-0000-0000B4900000}"/>
    <cellStyle name="Separador de milhares 4 4 2 8" xfId="36889" xr:uid="{00000000-0005-0000-0000-0000B5900000}"/>
    <cellStyle name="Separador de milhares 4 4 2 9" xfId="36890" xr:uid="{00000000-0005-0000-0000-0000B6900000}"/>
    <cellStyle name="Separador de milhares 4 4 3" xfId="36891" xr:uid="{00000000-0005-0000-0000-0000B7900000}"/>
    <cellStyle name="Separador de milhares 4 4 3 2" xfId="36892" xr:uid="{00000000-0005-0000-0000-0000B8900000}"/>
    <cellStyle name="Separador de milhares 4 4 3 3" xfId="36893" xr:uid="{00000000-0005-0000-0000-0000B9900000}"/>
    <cellStyle name="Separador de milhares 4 4 4" xfId="36894" xr:uid="{00000000-0005-0000-0000-0000BA900000}"/>
    <cellStyle name="Separador de milhares 4 4 4 2" xfId="36895" xr:uid="{00000000-0005-0000-0000-0000BB900000}"/>
    <cellStyle name="Separador de milhares 4 4 4 2 2" xfId="36896" xr:uid="{00000000-0005-0000-0000-0000BC900000}"/>
    <cellStyle name="Separador de milhares 4 4 4 2 2 2" xfId="36897" xr:uid="{00000000-0005-0000-0000-0000BD900000}"/>
    <cellStyle name="Separador de milhares 4 4 4 2 2 2 2" xfId="36898" xr:uid="{00000000-0005-0000-0000-0000BE900000}"/>
    <cellStyle name="Separador de milhares 4 4 4 2 2 2 3" xfId="36899" xr:uid="{00000000-0005-0000-0000-0000BF900000}"/>
    <cellStyle name="Separador de milhares 4 4 4 2 2 3" xfId="36900" xr:uid="{00000000-0005-0000-0000-0000C0900000}"/>
    <cellStyle name="Separador de milhares 4 4 4 2 2 4" xfId="36901" xr:uid="{00000000-0005-0000-0000-0000C1900000}"/>
    <cellStyle name="Separador de milhares 4 4 4 2 3" xfId="36902" xr:uid="{00000000-0005-0000-0000-0000C2900000}"/>
    <cellStyle name="Separador de milhares 4 4 4 2 3 2" xfId="36903" xr:uid="{00000000-0005-0000-0000-0000C3900000}"/>
    <cellStyle name="Separador de milhares 4 4 4 2 3 2 2" xfId="36904" xr:uid="{00000000-0005-0000-0000-0000C4900000}"/>
    <cellStyle name="Separador de milhares 4 4 4 2 3 2 3" xfId="36905" xr:uid="{00000000-0005-0000-0000-0000C5900000}"/>
    <cellStyle name="Separador de milhares 4 4 4 2 3 3" xfId="36906" xr:uid="{00000000-0005-0000-0000-0000C6900000}"/>
    <cellStyle name="Separador de milhares 4 4 4 2 3 4" xfId="36907" xr:uid="{00000000-0005-0000-0000-0000C7900000}"/>
    <cellStyle name="Separador de milhares 4 4 4 2 4" xfId="36908" xr:uid="{00000000-0005-0000-0000-0000C8900000}"/>
    <cellStyle name="Separador de milhares 4 4 4 2 4 2" xfId="36909" xr:uid="{00000000-0005-0000-0000-0000C9900000}"/>
    <cellStyle name="Separador de milhares 4 4 4 2 4 2 2" xfId="36910" xr:uid="{00000000-0005-0000-0000-0000CA900000}"/>
    <cellStyle name="Separador de milhares 4 4 4 2 4 2 3" xfId="36911" xr:uid="{00000000-0005-0000-0000-0000CB900000}"/>
    <cellStyle name="Separador de milhares 4 4 4 2 4 3" xfId="36912" xr:uid="{00000000-0005-0000-0000-0000CC900000}"/>
    <cellStyle name="Separador de milhares 4 4 4 2 4 4" xfId="36913" xr:uid="{00000000-0005-0000-0000-0000CD900000}"/>
    <cellStyle name="Separador de milhares 4 4 4 2 5" xfId="36914" xr:uid="{00000000-0005-0000-0000-0000CE900000}"/>
    <cellStyle name="Separador de milhares 4 4 4 2 5 2" xfId="36915" xr:uid="{00000000-0005-0000-0000-0000CF900000}"/>
    <cellStyle name="Separador de milhares 4 4 4 2 5 3" xfId="36916" xr:uid="{00000000-0005-0000-0000-0000D0900000}"/>
    <cellStyle name="Separador de milhares 4 4 4 2 6" xfId="36917" xr:uid="{00000000-0005-0000-0000-0000D1900000}"/>
    <cellStyle name="Separador de milhares 4 4 4 2 7" xfId="36918" xr:uid="{00000000-0005-0000-0000-0000D2900000}"/>
    <cellStyle name="Separador de milhares 4 4 4 3" xfId="36919" xr:uid="{00000000-0005-0000-0000-0000D3900000}"/>
    <cellStyle name="Separador de milhares 4 4 4 3 2" xfId="36920" xr:uid="{00000000-0005-0000-0000-0000D4900000}"/>
    <cellStyle name="Separador de milhares 4 4 4 3 2 2" xfId="36921" xr:uid="{00000000-0005-0000-0000-0000D5900000}"/>
    <cellStyle name="Separador de milhares 4 4 4 3 2 3" xfId="36922" xr:uid="{00000000-0005-0000-0000-0000D6900000}"/>
    <cellStyle name="Separador de milhares 4 4 4 3 3" xfId="36923" xr:uid="{00000000-0005-0000-0000-0000D7900000}"/>
    <cellStyle name="Separador de milhares 4 4 4 3 4" xfId="36924" xr:uid="{00000000-0005-0000-0000-0000D8900000}"/>
    <cellStyle name="Separador de milhares 4 4 4 4" xfId="36925" xr:uid="{00000000-0005-0000-0000-0000D9900000}"/>
    <cellStyle name="Separador de milhares 4 4 4 4 2" xfId="36926" xr:uid="{00000000-0005-0000-0000-0000DA900000}"/>
    <cellStyle name="Separador de milhares 4 4 4 4 2 2" xfId="36927" xr:uid="{00000000-0005-0000-0000-0000DB900000}"/>
    <cellStyle name="Separador de milhares 4 4 4 4 2 3" xfId="36928" xr:uid="{00000000-0005-0000-0000-0000DC900000}"/>
    <cellStyle name="Separador de milhares 4 4 4 4 3" xfId="36929" xr:uid="{00000000-0005-0000-0000-0000DD900000}"/>
    <cellStyle name="Separador de milhares 4 4 4 4 4" xfId="36930" xr:uid="{00000000-0005-0000-0000-0000DE900000}"/>
    <cellStyle name="Separador de milhares 4 4 4 5" xfId="36931" xr:uid="{00000000-0005-0000-0000-0000DF900000}"/>
    <cellStyle name="Separador de milhares 4 4 4 5 2" xfId="36932" xr:uid="{00000000-0005-0000-0000-0000E0900000}"/>
    <cellStyle name="Separador de milhares 4 4 4 5 2 2" xfId="36933" xr:uid="{00000000-0005-0000-0000-0000E1900000}"/>
    <cellStyle name="Separador de milhares 4 4 4 5 2 3" xfId="36934" xr:uid="{00000000-0005-0000-0000-0000E2900000}"/>
    <cellStyle name="Separador de milhares 4 4 4 5 3" xfId="36935" xr:uid="{00000000-0005-0000-0000-0000E3900000}"/>
    <cellStyle name="Separador de milhares 4 4 4 5 4" xfId="36936" xr:uid="{00000000-0005-0000-0000-0000E4900000}"/>
    <cellStyle name="Separador de milhares 4 4 4 6" xfId="36937" xr:uid="{00000000-0005-0000-0000-0000E5900000}"/>
    <cellStyle name="Separador de milhares 4 4 4 6 2" xfId="36938" xr:uid="{00000000-0005-0000-0000-0000E6900000}"/>
    <cellStyle name="Separador de milhares 4 4 4 6 3" xfId="36939" xr:uid="{00000000-0005-0000-0000-0000E7900000}"/>
    <cellStyle name="Separador de milhares 4 4 4 7" xfId="36940" xr:uid="{00000000-0005-0000-0000-0000E8900000}"/>
    <cellStyle name="Separador de milhares 4 4 4 8" xfId="36941" xr:uid="{00000000-0005-0000-0000-0000E9900000}"/>
    <cellStyle name="Separador de milhares 4 4 5" xfId="36942" xr:uid="{00000000-0005-0000-0000-0000EA900000}"/>
    <cellStyle name="Separador de milhares 4 4 6" xfId="36943" xr:uid="{00000000-0005-0000-0000-0000EB900000}"/>
    <cellStyle name="Separador de milhares 4 4 7" xfId="36944" xr:uid="{00000000-0005-0000-0000-0000EC900000}"/>
    <cellStyle name="Separador de milhares 4 5" xfId="36945" xr:uid="{00000000-0005-0000-0000-0000ED900000}"/>
    <cellStyle name="Separador de milhares 4 5 10" xfId="36946" xr:uid="{00000000-0005-0000-0000-0000EE900000}"/>
    <cellStyle name="Separador de milhares 4 5 11" xfId="36947" xr:uid="{00000000-0005-0000-0000-0000EF900000}"/>
    <cellStyle name="Separador de milhares 4 5 2" xfId="36948" xr:uid="{00000000-0005-0000-0000-0000F0900000}"/>
    <cellStyle name="Separador de milhares 4 5 2 2" xfId="36949" xr:uid="{00000000-0005-0000-0000-0000F1900000}"/>
    <cellStyle name="Separador de milhares 4 5 2 2 2" xfId="36950" xr:uid="{00000000-0005-0000-0000-0000F2900000}"/>
    <cellStyle name="Separador de milhares 4 5 2 2 2 2" xfId="36951" xr:uid="{00000000-0005-0000-0000-0000F3900000}"/>
    <cellStyle name="Separador de milhares 4 5 2 2 2 2 2" xfId="36952" xr:uid="{00000000-0005-0000-0000-0000F4900000}"/>
    <cellStyle name="Separador de milhares 4 5 2 2 2 2 3" xfId="36953" xr:uid="{00000000-0005-0000-0000-0000F5900000}"/>
    <cellStyle name="Separador de milhares 4 5 2 2 2 3" xfId="36954" xr:uid="{00000000-0005-0000-0000-0000F6900000}"/>
    <cellStyle name="Separador de milhares 4 5 2 2 2 4" xfId="36955" xr:uid="{00000000-0005-0000-0000-0000F7900000}"/>
    <cellStyle name="Separador de milhares 4 5 2 2 3" xfId="36956" xr:uid="{00000000-0005-0000-0000-0000F8900000}"/>
    <cellStyle name="Separador de milhares 4 5 2 2 3 2" xfId="36957" xr:uid="{00000000-0005-0000-0000-0000F9900000}"/>
    <cellStyle name="Separador de milhares 4 5 2 2 3 2 2" xfId="36958" xr:uid="{00000000-0005-0000-0000-0000FA900000}"/>
    <cellStyle name="Separador de milhares 4 5 2 2 3 2 3" xfId="36959" xr:uid="{00000000-0005-0000-0000-0000FB900000}"/>
    <cellStyle name="Separador de milhares 4 5 2 2 3 3" xfId="36960" xr:uid="{00000000-0005-0000-0000-0000FC900000}"/>
    <cellStyle name="Separador de milhares 4 5 2 2 3 4" xfId="36961" xr:uid="{00000000-0005-0000-0000-0000FD900000}"/>
    <cellStyle name="Separador de milhares 4 5 2 2 4" xfId="36962" xr:uid="{00000000-0005-0000-0000-0000FE900000}"/>
    <cellStyle name="Separador de milhares 4 5 2 2 4 2" xfId="36963" xr:uid="{00000000-0005-0000-0000-0000FF900000}"/>
    <cellStyle name="Separador de milhares 4 5 2 2 4 2 2" xfId="36964" xr:uid="{00000000-0005-0000-0000-000000910000}"/>
    <cellStyle name="Separador de milhares 4 5 2 2 4 2 3" xfId="36965" xr:uid="{00000000-0005-0000-0000-000001910000}"/>
    <cellStyle name="Separador de milhares 4 5 2 2 4 3" xfId="36966" xr:uid="{00000000-0005-0000-0000-000002910000}"/>
    <cellStyle name="Separador de milhares 4 5 2 2 4 4" xfId="36967" xr:uid="{00000000-0005-0000-0000-000003910000}"/>
    <cellStyle name="Separador de milhares 4 5 2 2 5" xfId="36968" xr:uid="{00000000-0005-0000-0000-000004910000}"/>
    <cellStyle name="Separador de milhares 4 5 2 2 5 2" xfId="36969" xr:uid="{00000000-0005-0000-0000-000005910000}"/>
    <cellStyle name="Separador de milhares 4 5 2 2 5 3" xfId="36970" xr:uid="{00000000-0005-0000-0000-000006910000}"/>
    <cellStyle name="Separador de milhares 4 5 2 2 6" xfId="36971" xr:uid="{00000000-0005-0000-0000-000007910000}"/>
    <cellStyle name="Separador de milhares 4 5 2 2 7" xfId="36972" xr:uid="{00000000-0005-0000-0000-000008910000}"/>
    <cellStyle name="Separador de milhares 4 5 2 3" xfId="36973" xr:uid="{00000000-0005-0000-0000-000009910000}"/>
    <cellStyle name="Separador de milhares 4 5 2 3 2" xfId="36974" xr:uid="{00000000-0005-0000-0000-00000A910000}"/>
    <cellStyle name="Separador de milhares 4 5 2 3 2 2" xfId="36975" xr:uid="{00000000-0005-0000-0000-00000B910000}"/>
    <cellStyle name="Separador de milhares 4 5 2 3 2 3" xfId="36976" xr:uid="{00000000-0005-0000-0000-00000C910000}"/>
    <cellStyle name="Separador de milhares 4 5 2 3 3" xfId="36977" xr:uid="{00000000-0005-0000-0000-00000D910000}"/>
    <cellStyle name="Separador de milhares 4 5 2 3 4" xfId="36978" xr:uid="{00000000-0005-0000-0000-00000E910000}"/>
    <cellStyle name="Separador de milhares 4 5 2 4" xfId="36979" xr:uid="{00000000-0005-0000-0000-00000F910000}"/>
    <cellStyle name="Separador de milhares 4 5 2 4 2" xfId="36980" xr:uid="{00000000-0005-0000-0000-000010910000}"/>
    <cellStyle name="Separador de milhares 4 5 2 4 2 2" xfId="36981" xr:uid="{00000000-0005-0000-0000-000011910000}"/>
    <cellStyle name="Separador de milhares 4 5 2 4 2 3" xfId="36982" xr:uid="{00000000-0005-0000-0000-000012910000}"/>
    <cellStyle name="Separador de milhares 4 5 2 4 3" xfId="36983" xr:uid="{00000000-0005-0000-0000-000013910000}"/>
    <cellStyle name="Separador de milhares 4 5 2 4 4" xfId="36984" xr:uid="{00000000-0005-0000-0000-000014910000}"/>
    <cellStyle name="Separador de milhares 4 5 2 5" xfId="36985" xr:uid="{00000000-0005-0000-0000-000015910000}"/>
    <cellStyle name="Separador de milhares 4 5 2 5 2" xfId="36986" xr:uid="{00000000-0005-0000-0000-000016910000}"/>
    <cellStyle name="Separador de milhares 4 5 2 5 2 2" xfId="36987" xr:uid="{00000000-0005-0000-0000-000017910000}"/>
    <cellStyle name="Separador de milhares 4 5 2 5 2 3" xfId="36988" xr:uid="{00000000-0005-0000-0000-000018910000}"/>
    <cellStyle name="Separador de milhares 4 5 2 5 3" xfId="36989" xr:uid="{00000000-0005-0000-0000-000019910000}"/>
    <cellStyle name="Separador de milhares 4 5 2 5 4" xfId="36990" xr:uid="{00000000-0005-0000-0000-00001A910000}"/>
    <cellStyle name="Separador de milhares 4 5 2 6" xfId="36991" xr:uid="{00000000-0005-0000-0000-00001B910000}"/>
    <cellStyle name="Separador de milhares 4 5 2 6 2" xfId="36992" xr:uid="{00000000-0005-0000-0000-00001C910000}"/>
    <cellStyle name="Separador de milhares 4 5 2 6 3" xfId="36993" xr:uid="{00000000-0005-0000-0000-00001D910000}"/>
    <cellStyle name="Separador de milhares 4 5 2 7" xfId="36994" xr:uid="{00000000-0005-0000-0000-00001E910000}"/>
    <cellStyle name="Separador de milhares 4 5 2 8" xfId="36995" xr:uid="{00000000-0005-0000-0000-00001F910000}"/>
    <cellStyle name="Separador de milhares 4 5 2 9" xfId="36996" xr:uid="{00000000-0005-0000-0000-000020910000}"/>
    <cellStyle name="Separador de milhares 4 5 3" xfId="36997" xr:uid="{00000000-0005-0000-0000-000021910000}"/>
    <cellStyle name="Separador de milhares 4 5 3 2" xfId="36998" xr:uid="{00000000-0005-0000-0000-000022910000}"/>
    <cellStyle name="Separador de milhares 4 5 3 2 2" xfId="36999" xr:uid="{00000000-0005-0000-0000-000023910000}"/>
    <cellStyle name="Separador de milhares 4 5 3 2 2 2" xfId="37000" xr:uid="{00000000-0005-0000-0000-000024910000}"/>
    <cellStyle name="Separador de milhares 4 5 3 2 2 3" xfId="37001" xr:uid="{00000000-0005-0000-0000-000025910000}"/>
    <cellStyle name="Separador de milhares 4 5 3 2 3" xfId="37002" xr:uid="{00000000-0005-0000-0000-000026910000}"/>
    <cellStyle name="Separador de milhares 4 5 3 2 4" xfId="37003" xr:uid="{00000000-0005-0000-0000-000027910000}"/>
    <cellStyle name="Separador de milhares 4 5 3 3" xfId="37004" xr:uid="{00000000-0005-0000-0000-000028910000}"/>
    <cellStyle name="Separador de milhares 4 5 3 3 2" xfId="37005" xr:uid="{00000000-0005-0000-0000-000029910000}"/>
    <cellStyle name="Separador de milhares 4 5 3 3 2 2" xfId="37006" xr:uid="{00000000-0005-0000-0000-00002A910000}"/>
    <cellStyle name="Separador de milhares 4 5 3 3 2 3" xfId="37007" xr:uid="{00000000-0005-0000-0000-00002B910000}"/>
    <cellStyle name="Separador de milhares 4 5 3 3 3" xfId="37008" xr:uid="{00000000-0005-0000-0000-00002C910000}"/>
    <cellStyle name="Separador de milhares 4 5 3 3 4" xfId="37009" xr:uid="{00000000-0005-0000-0000-00002D910000}"/>
    <cellStyle name="Separador de milhares 4 5 3 4" xfId="37010" xr:uid="{00000000-0005-0000-0000-00002E910000}"/>
    <cellStyle name="Separador de milhares 4 5 3 4 2" xfId="37011" xr:uid="{00000000-0005-0000-0000-00002F910000}"/>
    <cellStyle name="Separador de milhares 4 5 3 4 2 2" xfId="37012" xr:uid="{00000000-0005-0000-0000-000030910000}"/>
    <cellStyle name="Separador de milhares 4 5 3 4 2 3" xfId="37013" xr:uid="{00000000-0005-0000-0000-000031910000}"/>
    <cellStyle name="Separador de milhares 4 5 3 4 3" xfId="37014" xr:uid="{00000000-0005-0000-0000-000032910000}"/>
    <cellStyle name="Separador de milhares 4 5 3 4 4" xfId="37015" xr:uid="{00000000-0005-0000-0000-000033910000}"/>
    <cellStyle name="Separador de milhares 4 5 3 5" xfId="37016" xr:uid="{00000000-0005-0000-0000-000034910000}"/>
    <cellStyle name="Separador de milhares 4 5 3 5 2" xfId="37017" xr:uid="{00000000-0005-0000-0000-000035910000}"/>
    <cellStyle name="Separador de milhares 4 5 3 5 3" xfId="37018" xr:uid="{00000000-0005-0000-0000-000036910000}"/>
    <cellStyle name="Separador de milhares 4 5 3 6" xfId="37019" xr:uid="{00000000-0005-0000-0000-000037910000}"/>
    <cellStyle name="Separador de milhares 4 5 3 7" xfId="37020" xr:uid="{00000000-0005-0000-0000-000038910000}"/>
    <cellStyle name="Separador de milhares 4 5 4" xfId="37021" xr:uid="{00000000-0005-0000-0000-000039910000}"/>
    <cellStyle name="Separador de milhares 4 5 5" xfId="37022" xr:uid="{00000000-0005-0000-0000-00003A910000}"/>
    <cellStyle name="Separador de milhares 4 5 5 2" xfId="37023" xr:uid="{00000000-0005-0000-0000-00003B910000}"/>
    <cellStyle name="Separador de milhares 4 5 5 2 2" xfId="37024" xr:uid="{00000000-0005-0000-0000-00003C910000}"/>
    <cellStyle name="Separador de milhares 4 5 5 2 3" xfId="37025" xr:uid="{00000000-0005-0000-0000-00003D910000}"/>
    <cellStyle name="Separador de milhares 4 5 5 3" xfId="37026" xr:uid="{00000000-0005-0000-0000-00003E910000}"/>
    <cellStyle name="Separador de milhares 4 5 5 4" xfId="37027" xr:uid="{00000000-0005-0000-0000-00003F910000}"/>
    <cellStyle name="Separador de milhares 4 5 6" xfId="37028" xr:uid="{00000000-0005-0000-0000-000040910000}"/>
    <cellStyle name="Separador de milhares 4 5 6 2" xfId="37029" xr:uid="{00000000-0005-0000-0000-000041910000}"/>
    <cellStyle name="Separador de milhares 4 5 6 2 2" xfId="37030" xr:uid="{00000000-0005-0000-0000-000042910000}"/>
    <cellStyle name="Separador de milhares 4 5 6 2 3" xfId="37031" xr:uid="{00000000-0005-0000-0000-000043910000}"/>
    <cellStyle name="Separador de milhares 4 5 6 3" xfId="37032" xr:uid="{00000000-0005-0000-0000-000044910000}"/>
    <cellStyle name="Separador de milhares 4 5 6 4" xfId="37033" xr:uid="{00000000-0005-0000-0000-000045910000}"/>
    <cellStyle name="Separador de milhares 4 5 7" xfId="37034" xr:uid="{00000000-0005-0000-0000-000046910000}"/>
    <cellStyle name="Separador de milhares 4 5 7 2" xfId="37035" xr:uid="{00000000-0005-0000-0000-000047910000}"/>
    <cellStyle name="Separador de milhares 4 5 7 2 2" xfId="37036" xr:uid="{00000000-0005-0000-0000-000048910000}"/>
    <cellStyle name="Separador de milhares 4 5 7 2 3" xfId="37037" xr:uid="{00000000-0005-0000-0000-000049910000}"/>
    <cellStyle name="Separador de milhares 4 5 7 3" xfId="37038" xr:uid="{00000000-0005-0000-0000-00004A910000}"/>
    <cellStyle name="Separador de milhares 4 5 7 4" xfId="37039" xr:uid="{00000000-0005-0000-0000-00004B910000}"/>
    <cellStyle name="Separador de milhares 4 5 8" xfId="37040" xr:uid="{00000000-0005-0000-0000-00004C910000}"/>
    <cellStyle name="Separador de milhares 4 5 8 2" xfId="37041" xr:uid="{00000000-0005-0000-0000-00004D910000}"/>
    <cellStyle name="Separador de milhares 4 5 8 3" xfId="37042" xr:uid="{00000000-0005-0000-0000-00004E910000}"/>
    <cellStyle name="Separador de milhares 4 5 9" xfId="37043" xr:uid="{00000000-0005-0000-0000-00004F910000}"/>
    <cellStyle name="Separador de milhares 4 6" xfId="37044" xr:uid="{00000000-0005-0000-0000-000050910000}"/>
    <cellStyle name="Separador de milhares 4 6 2" xfId="37045" xr:uid="{00000000-0005-0000-0000-000051910000}"/>
    <cellStyle name="Separador de milhares 4 6 3" xfId="37046" xr:uid="{00000000-0005-0000-0000-000052910000}"/>
    <cellStyle name="Separador de milhares 4 6 4" xfId="37047" xr:uid="{00000000-0005-0000-0000-000053910000}"/>
    <cellStyle name="Separador de milhares 4 7" xfId="37048" xr:uid="{00000000-0005-0000-0000-000054910000}"/>
    <cellStyle name="Separador de milhares 4 8" xfId="37049" xr:uid="{00000000-0005-0000-0000-000055910000}"/>
    <cellStyle name="Separador de milhares 4 8 2" xfId="37050" xr:uid="{00000000-0005-0000-0000-000056910000}"/>
    <cellStyle name="Separador de milhares 4 8 2 2" xfId="37051" xr:uid="{00000000-0005-0000-0000-000057910000}"/>
    <cellStyle name="Separador de milhares 4 8 2 2 2" xfId="37052" xr:uid="{00000000-0005-0000-0000-000058910000}"/>
    <cellStyle name="Separador de milhares 4 8 2 2 2 2" xfId="37053" xr:uid="{00000000-0005-0000-0000-000059910000}"/>
    <cellStyle name="Separador de milhares 4 8 2 2 2 3" xfId="37054" xr:uid="{00000000-0005-0000-0000-00005A910000}"/>
    <cellStyle name="Separador de milhares 4 8 2 2 3" xfId="37055" xr:uid="{00000000-0005-0000-0000-00005B910000}"/>
    <cellStyle name="Separador de milhares 4 8 2 2 4" xfId="37056" xr:uid="{00000000-0005-0000-0000-00005C910000}"/>
    <cellStyle name="Separador de milhares 4 8 2 3" xfId="37057" xr:uid="{00000000-0005-0000-0000-00005D910000}"/>
    <cellStyle name="Separador de milhares 4 8 2 3 2" xfId="37058" xr:uid="{00000000-0005-0000-0000-00005E910000}"/>
    <cellStyle name="Separador de milhares 4 8 2 3 2 2" xfId="37059" xr:uid="{00000000-0005-0000-0000-00005F910000}"/>
    <cellStyle name="Separador de milhares 4 8 2 3 2 3" xfId="37060" xr:uid="{00000000-0005-0000-0000-000060910000}"/>
    <cellStyle name="Separador de milhares 4 8 2 3 3" xfId="37061" xr:uid="{00000000-0005-0000-0000-000061910000}"/>
    <cellStyle name="Separador de milhares 4 8 2 3 4" xfId="37062" xr:uid="{00000000-0005-0000-0000-000062910000}"/>
    <cellStyle name="Separador de milhares 4 8 2 4" xfId="37063" xr:uid="{00000000-0005-0000-0000-000063910000}"/>
    <cellStyle name="Separador de milhares 4 8 2 4 2" xfId="37064" xr:uid="{00000000-0005-0000-0000-000064910000}"/>
    <cellStyle name="Separador de milhares 4 8 2 4 2 2" xfId="37065" xr:uid="{00000000-0005-0000-0000-000065910000}"/>
    <cellStyle name="Separador de milhares 4 8 2 4 2 3" xfId="37066" xr:uid="{00000000-0005-0000-0000-000066910000}"/>
    <cellStyle name="Separador de milhares 4 8 2 4 3" xfId="37067" xr:uid="{00000000-0005-0000-0000-000067910000}"/>
    <cellStyle name="Separador de milhares 4 8 2 4 4" xfId="37068" xr:uid="{00000000-0005-0000-0000-000068910000}"/>
    <cellStyle name="Separador de milhares 4 8 2 5" xfId="37069" xr:uid="{00000000-0005-0000-0000-000069910000}"/>
    <cellStyle name="Separador de milhares 4 8 2 5 2" xfId="37070" xr:uid="{00000000-0005-0000-0000-00006A910000}"/>
    <cellStyle name="Separador de milhares 4 8 2 5 3" xfId="37071" xr:uid="{00000000-0005-0000-0000-00006B910000}"/>
    <cellStyle name="Separador de milhares 4 8 2 6" xfId="37072" xr:uid="{00000000-0005-0000-0000-00006C910000}"/>
    <cellStyle name="Separador de milhares 4 8 2 7" xfId="37073" xr:uid="{00000000-0005-0000-0000-00006D910000}"/>
    <cellStyle name="Separador de milhares 4 8 3" xfId="37074" xr:uid="{00000000-0005-0000-0000-00006E910000}"/>
    <cellStyle name="Separador de milhares 4 8 3 2" xfId="37075" xr:uid="{00000000-0005-0000-0000-00006F910000}"/>
    <cellStyle name="Separador de milhares 4 8 3 2 2" xfId="37076" xr:uid="{00000000-0005-0000-0000-000070910000}"/>
    <cellStyle name="Separador de milhares 4 8 3 2 3" xfId="37077" xr:uid="{00000000-0005-0000-0000-000071910000}"/>
    <cellStyle name="Separador de milhares 4 8 3 3" xfId="37078" xr:uid="{00000000-0005-0000-0000-000072910000}"/>
    <cellStyle name="Separador de milhares 4 8 3 4" xfId="37079" xr:uid="{00000000-0005-0000-0000-000073910000}"/>
    <cellStyle name="Separador de milhares 4 8 4" xfId="37080" xr:uid="{00000000-0005-0000-0000-000074910000}"/>
    <cellStyle name="Separador de milhares 4 8 4 2" xfId="37081" xr:uid="{00000000-0005-0000-0000-000075910000}"/>
    <cellStyle name="Separador de milhares 4 8 4 2 2" xfId="37082" xr:uid="{00000000-0005-0000-0000-000076910000}"/>
    <cellStyle name="Separador de milhares 4 8 4 2 3" xfId="37083" xr:uid="{00000000-0005-0000-0000-000077910000}"/>
    <cellStyle name="Separador de milhares 4 8 4 3" xfId="37084" xr:uid="{00000000-0005-0000-0000-000078910000}"/>
    <cellStyle name="Separador de milhares 4 8 4 4" xfId="37085" xr:uid="{00000000-0005-0000-0000-000079910000}"/>
    <cellStyle name="Separador de milhares 4 8 5" xfId="37086" xr:uid="{00000000-0005-0000-0000-00007A910000}"/>
    <cellStyle name="Separador de milhares 4 8 5 2" xfId="37087" xr:uid="{00000000-0005-0000-0000-00007B910000}"/>
    <cellStyle name="Separador de milhares 4 8 5 2 2" xfId="37088" xr:uid="{00000000-0005-0000-0000-00007C910000}"/>
    <cellStyle name="Separador de milhares 4 8 5 2 3" xfId="37089" xr:uid="{00000000-0005-0000-0000-00007D910000}"/>
    <cellStyle name="Separador de milhares 4 8 5 3" xfId="37090" xr:uid="{00000000-0005-0000-0000-00007E910000}"/>
    <cellStyle name="Separador de milhares 4 8 5 4" xfId="37091" xr:uid="{00000000-0005-0000-0000-00007F910000}"/>
    <cellStyle name="Separador de milhares 4 8 6" xfId="37092" xr:uid="{00000000-0005-0000-0000-000080910000}"/>
    <cellStyle name="Separador de milhares 4 8 6 2" xfId="37093" xr:uid="{00000000-0005-0000-0000-000081910000}"/>
    <cellStyle name="Separador de milhares 4 8 6 3" xfId="37094" xr:uid="{00000000-0005-0000-0000-000082910000}"/>
    <cellStyle name="Separador de milhares 4 8 7" xfId="37095" xr:uid="{00000000-0005-0000-0000-000083910000}"/>
    <cellStyle name="Separador de milhares 4 8 8" xfId="37096" xr:uid="{00000000-0005-0000-0000-000084910000}"/>
    <cellStyle name="Separador de milhares 4 9" xfId="37097" xr:uid="{00000000-0005-0000-0000-000085910000}"/>
    <cellStyle name="Separador de milhares 4 9 2" xfId="37098" xr:uid="{00000000-0005-0000-0000-000086910000}"/>
    <cellStyle name="Separador de milhares 4 9 2 2" xfId="37099" xr:uid="{00000000-0005-0000-0000-000087910000}"/>
    <cellStyle name="Separador de milhares 4 9 2 2 2" xfId="37100" xr:uid="{00000000-0005-0000-0000-000088910000}"/>
    <cellStyle name="Separador de milhares 4 9 2 2 2 2" xfId="37101" xr:uid="{00000000-0005-0000-0000-000089910000}"/>
    <cellStyle name="Separador de milhares 4 9 2 2 2 3" xfId="37102" xr:uid="{00000000-0005-0000-0000-00008A910000}"/>
    <cellStyle name="Separador de milhares 4 9 2 2 3" xfId="37103" xr:uid="{00000000-0005-0000-0000-00008B910000}"/>
    <cellStyle name="Separador de milhares 4 9 2 2 4" xfId="37104" xr:uid="{00000000-0005-0000-0000-00008C910000}"/>
    <cellStyle name="Separador de milhares 4 9 2 3" xfId="37105" xr:uid="{00000000-0005-0000-0000-00008D910000}"/>
    <cellStyle name="Separador de milhares 4 9 2 3 2" xfId="37106" xr:uid="{00000000-0005-0000-0000-00008E910000}"/>
    <cellStyle name="Separador de milhares 4 9 2 3 2 2" xfId="37107" xr:uid="{00000000-0005-0000-0000-00008F910000}"/>
    <cellStyle name="Separador de milhares 4 9 2 3 2 3" xfId="37108" xr:uid="{00000000-0005-0000-0000-000090910000}"/>
    <cellStyle name="Separador de milhares 4 9 2 3 3" xfId="37109" xr:uid="{00000000-0005-0000-0000-000091910000}"/>
    <cellStyle name="Separador de milhares 4 9 2 3 4" xfId="37110" xr:uid="{00000000-0005-0000-0000-000092910000}"/>
    <cellStyle name="Separador de milhares 4 9 2 4" xfId="37111" xr:uid="{00000000-0005-0000-0000-000093910000}"/>
    <cellStyle name="Separador de milhares 4 9 2 4 2" xfId="37112" xr:uid="{00000000-0005-0000-0000-000094910000}"/>
    <cellStyle name="Separador de milhares 4 9 2 4 2 2" xfId="37113" xr:uid="{00000000-0005-0000-0000-000095910000}"/>
    <cellStyle name="Separador de milhares 4 9 2 4 2 3" xfId="37114" xr:uid="{00000000-0005-0000-0000-000096910000}"/>
    <cellStyle name="Separador de milhares 4 9 2 4 3" xfId="37115" xr:uid="{00000000-0005-0000-0000-000097910000}"/>
    <cellStyle name="Separador de milhares 4 9 2 4 4" xfId="37116" xr:uid="{00000000-0005-0000-0000-000098910000}"/>
    <cellStyle name="Separador de milhares 4 9 2 5" xfId="37117" xr:uid="{00000000-0005-0000-0000-000099910000}"/>
    <cellStyle name="Separador de milhares 4 9 2 5 2" xfId="37118" xr:uid="{00000000-0005-0000-0000-00009A910000}"/>
    <cellStyle name="Separador de milhares 4 9 2 5 3" xfId="37119" xr:uid="{00000000-0005-0000-0000-00009B910000}"/>
    <cellStyle name="Separador de milhares 4 9 2 6" xfId="37120" xr:uid="{00000000-0005-0000-0000-00009C910000}"/>
    <cellStyle name="Separador de milhares 4 9 2 7" xfId="37121" xr:uid="{00000000-0005-0000-0000-00009D910000}"/>
    <cellStyle name="Separador de milhares 4 9 3" xfId="37122" xr:uid="{00000000-0005-0000-0000-00009E910000}"/>
    <cellStyle name="Separador de milhares 4 9 3 2" xfId="37123" xr:uid="{00000000-0005-0000-0000-00009F910000}"/>
    <cellStyle name="Separador de milhares 4 9 3 2 2" xfId="37124" xr:uid="{00000000-0005-0000-0000-0000A0910000}"/>
    <cellStyle name="Separador de milhares 4 9 3 2 3" xfId="37125" xr:uid="{00000000-0005-0000-0000-0000A1910000}"/>
    <cellStyle name="Separador de milhares 4 9 3 3" xfId="37126" xr:uid="{00000000-0005-0000-0000-0000A2910000}"/>
    <cellStyle name="Separador de milhares 4 9 3 4" xfId="37127" xr:uid="{00000000-0005-0000-0000-0000A3910000}"/>
    <cellStyle name="Separador de milhares 4 9 4" xfId="37128" xr:uid="{00000000-0005-0000-0000-0000A4910000}"/>
    <cellStyle name="Separador de milhares 4 9 4 2" xfId="37129" xr:uid="{00000000-0005-0000-0000-0000A5910000}"/>
    <cellStyle name="Separador de milhares 4 9 4 2 2" xfId="37130" xr:uid="{00000000-0005-0000-0000-0000A6910000}"/>
    <cellStyle name="Separador de milhares 4 9 4 2 3" xfId="37131" xr:uid="{00000000-0005-0000-0000-0000A7910000}"/>
    <cellStyle name="Separador de milhares 4 9 4 3" xfId="37132" xr:uid="{00000000-0005-0000-0000-0000A8910000}"/>
    <cellStyle name="Separador de milhares 4 9 4 4" xfId="37133" xr:uid="{00000000-0005-0000-0000-0000A9910000}"/>
    <cellStyle name="Separador de milhares 4 9 5" xfId="37134" xr:uid="{00000000-0005-0000-0000-0000AA910000}"/>
    <cellStyle name="Separador de milhares 4 9 5 2" xfId="37135" xr:uid="{00000000-0005-0000-0000-0000AB910000}"/>
    <cellStyle name="Separador de milhares 4 9 5 2 2" xfId="37136" xr:uid="{00000000-0005-0000-0000-0000AC910000}"/>
    <cellStyle name="Separador de milhares 4 9 5 2 3" xfId="37137" xr:uid="{00000000-0005-0000-0000-0000AD910000}"/>
    <cellStyle name="Separador de milhares 4 9 5 3" xfId="37138" xr:uid="{00000000-0005-0000-0000-0000AE910000}"/>
    <cellStyle name="Separador de milhares 4 9 5 4" xfId="37139" xr:uid="{00000000-0005-0000-0000-0000AF910000}"/>
    <cellStyle name="Separador de milhares 4 9 6" xfId="37140" xr:uid="{00000000-0005-0000-0000-0000B0910000}"/>
    <cellStyle name="Separador de milhares 4 9 6 2" xfId="37141" xr:uid="{00000000-0005-0000-0000-0000B1910000}"/>
    <cellStyle name="Separador de milhares 4 9 6 3" xfId="37142" xr:uid="{00000000-0005-0000-0000-0000B2910000}"/>
    <cellStyle name="Separador de milhares 4 9 7" xfId="37143" xr:uid="{00000000-0005-0000-0000-0000B3910000}"/>
    <cellStyle name="Separador de milhares 4 9 8" xfId="37144" xr:uid="{00000000-0005-0000-0000-0000B4910000}"/>
    <cellStyle name="Separador de milhares 4_Memória de Cálculo - BM 21 ANICUNS MARGEM ESQUERDA" xfId="37145" xr:uid="{00000000-0005-0000-0000-0000B5910000}"/>
    <cellStyle name="Separador de milhares 5" xfId="37146" xr:uid="{00000000-0005-0000-0000-0000B6910000}"/>
    <cellStyle name="Separador de milhares 5 10" xfId="37147" xr:uid="{00000000-0005-0000-0000-0000B7910000}"/>
    <cellStyle name="Separador de milhares 5 2" xfId="37148" xr:uid="{00000000-0005-0000-0000-0000B8910000}"/>
    <cellStyle name="Separador de milhares 5 2 2" xfId="37149" xr:uid="{00000000-0005-0000-0000-0000B9910000}"/>
    <cellStyle name="Separador de milhares 5 2 3" xfId="37150" xr:uid="{00000000-0005-0000-0000-0000BA910000}"/>
    <cellStyle name="Separador de milhares 5 3" xfId="37151" xr:uid="{00000000-0005-0000-0000-0000BB910000}"/>
    <cellStyle name="Separador de milhares 5 3 2" xfId="37152" xr:uid="{00000000-0005-0000-0000-0000BC910000}"/>
    <cellStyle name="Separador de milhares 5 3 2 2" xfId="37153" xr:uid="{00000000-0005-0000-0000-0000BD910000}"/>
    <cellStyle name="Separador de milhares 5 3 3" xfId="37154" xr:uid="{00000000-0005-0000-0000-0000BE910000}"/>
    <cellStyle name="Separador de milhares 5 3 3 2" xfId="37155" xr:uid="{00000000-0005-0000-0000-0000BF910000}"/>
    <cellStyle name="Separador de milhares 5 3 4" xfId="37156" xr:uid="{00000000-0005-0000-0000-0000C0910000}"/>
    <cellStyle name="Separador de milhares 5 4" xfId="37157" xr:uid="{00000000-0005-0000-0000-0000C1910000}"/>
    <cellStyle name="Separador de milhares 5 4 2" xfId="37158" xr:uid="{00000000-0005-0000-0000-0000C2910000}"/>
    <cellStyle name="Separador de milhares 5 4 3" xfId="37159" xr:uid="{00000000-0005-0000-0000-0000C3910000}"/>
    <cellStyle name="Separador de milhares 5 4 4" xfId="37160" xr:uid="{00000000-0005-0000-0000-0000C4910000}"/>
    <cellStyle name="Separador de milhares 5 4 5" xfId="37161" xr:uid="{00000000-0005-0000-0000-0000C5910000}"/>
    <cellStyle name="Separador de milhares 5 5" xfId="37162" xr:uid="{00000000-0005-0000-0000-0000C6910000}"/>
    <cellStyle name="Separador de milhares 5 5 2" xfId="37163" xr:uid="{00000000-0005-0000-0000-0000C7910000}"/>
    <cellStyle name="Separador de milhares 5 6" xfId="37164" xr:uid="{00000000-0005-0000-0000-0000C8910000}"/>
    <cellStyle name="Separador de milhares 5 7" xfId="37165" xr:uid="{00000000-0005-0000-0000-0000C9910000}"/>
    <cellStyle name="Separador de milhares 5 8" xfId="37166" xr:uid="{00000000-0005-0000-0000-0000CA910000}"/>
    <cellStyle name="Separador de milhares 5 9" xfId="37167" xr:uid="{00000000-0005-0000-0000-0000CB910000}"/>
    <cellStyle name="Separador de milhares 6" xfId="37168" xr:uid="{00000000-0005-0000-0000-0000CC910000}"/>
    <cellStyle name="Separador de milhares 6 2" xfId="37169" xr:uid="{00000000-0005-0000-0000-0000CD910000}"/>
    <cellStyle name="Separador de milhares 6 2 2" xfId="37170" xr:uid="{00000000-0005-0000-0000-0000CE910000}"/>
    <cellStyle name="Separador de milhares 6 2 2 2" xfId="37171" xr:uid="{00000000-0005-0000-0000-0000CF910000}"/>
    <cellStyle name="Separador de milhares 6 2 3" xfId="37172" xr:uid="{00000000-0005-0000-0000-0000D0910000}"/>
    <cellStyle name="Separador de milhares 6 2 4" xfId="43920" xr:uid="{00000000-0005-0000-0000-0000D1910000}"/>
    <cellStyle name="Separador de milhares 6 3" xfId="37173" xr:uid="{00000000-0005-0000-0000-0000D2910000}"/>
    <cellStyle name="Separador de milhares 7" xfId="37174" xr:uid="{00000000-0005-0000-0000-0000D3910000}"/>
    <cellStyle name="Separador de milhares 7 2" xfId="37175" xr:uid="{00000000-0005-0000-0000-0000D4910000}"/>
    <cellStyle name="Separador de milhares 7 3" xfId="37176" xr:uid="{00000000-0005-0000-0000-0000D5910000}"/>
    <cellStyle name="Separador de milhares 8" xfId="37177" xr:uid="{00000000-0005-0000-0000-0000D6910000}"/>
    <cellStyle name="Separador de milhares 8 2" xfId="37178" xr:uid="{00000000-0005-0000-0000-0000D7910000}"/>
    <cellStyle name="Separador de milhares 8 3" xfId="37179" xr:uid="{00000000-0005-0000-0000-0000D8910000}"/>
    <cellStyle name="Separador de milhares 9" xfId="37180" xr:uid="{00000000-0005-0000-0000-0000D9910000}"/>
    <cellStyle name="Separador de milhares 9 10" xfId="37181" xr:uid="{00000000-0005-0000-0000-0000DA910000}"/>
    <cellStyle name="Separador de milhares 9 11" xfId="37182" xr:uid="{00000000-0005-0000-0000-0000DB910000}"/>
    <cellStyle name="Separador de milhares 9 12" xfId="37183" xr:uid="{00000000-0005-0000-0000-0000DC910000}"/>
    <cellStyle name="Separador de milhares 9 13" xfId="37184" xr:uid="{00000000-0005-0000-0000-0000DD910000}"/>
    <cellStyle name="Separador de milhares 9 14" xfId="37185" xr:uid="{00000000-0005-0000-0000-0000DE910000}"/>
    <cellStyle name="Separador de milhares 9 2" xfId="37186" xr:uid="{00000000-0005-0000-0000-0000DF910000}"/>
    <cellStyle name="Separador de milhares 9 2 10" xfId="37187" xr:uid="{00000000-0005-0000-0000-0000E0910000}"/>
    <cellStyle name="Separador de milhares 9 2 10 2" xfId="37188" xr:uid="{00000000-0005-0000-0000-0000E1910000}"/>
    <cellStyle name="Separador de milhares 9 2 10 2 2" xfId="37189" xr:uid="{00000000-0005-0000-0000-0000E2910000}"/>
    <cellStyle name="Separador de milhares 9 2 10 2 2 2" xfId="37190" xr:uid="{00000000-0005-0000-0000-0000E3910000}"/>
    <cellStyle name="Separador de milhares 9 2 10 2 2 3" xfId="37191" xr:uid="{00000000-0005-0000-0000-0000E4910000}"/>
    <cellStyle name="Separador de milhares 9 2 10 2 3" xfId="37192" xr:uid="{00000000-0005-0000-0000-0000E5910000}"/>
    <cellStyle name="Separador de milhares 9 2 10 2 4" xfId="37193" xr:uid="{00000000-0005-0000-0000-0000E6910000}"/>
    <cellStyle name="Separador de milhares 9 2 10 3" xfId="37194" xr:uid="{00000000-0005-0000-0000-0000E7910000}"/>
    <cellStyle name="Separador de milhares 9 2 10 3 2" xfId="37195" xr:uid="{00000000-0005-0000-0000-0000E8910000}"/>
    <cellStyle name="Separador de milhares 9 2 10 3 2 2" xfId="37196" xr:uid="{00000000-0005-0000-0000-0000E9910000}"/>
    <cellStyle name="Separador de milhares 9 2 10 3 2 3" xfId="37197" xr:uid="{00000000-0005-0000-0000-0000EA910000}"/>
    <cellStyle name="Separador de milhares 9 2 10 3 3" xfId="37198" xr:uid="{00000000-0005-0000-0000-0000EB910000}"/>
    <cellStyle name="Separador de milhares 9 2 10 3 4" xfId="37199" xr:uid="{00000000-0005-0000-0000-0000EC910000}"/>
    <cellStyle name="Separador de milhares 9 2 10 4" xfId="37200" xr:uid="{00000000-0005-0000-0000-0000ED910000}"/>
    <cellStyle name="Separador de milhares 9 2 10 4 2" xfId="37201" xr:uid="{00000000-0005-0000-0000-0000EE910000}"/>
    <cellStyle name="Separador de milhares 9 2 10 4 2 2" xfId="37202" xr:uid="{00000000-0005-0000-0000-0000EF910000}"/>
    <cellStyle name="Separador de milhares 9 2 10 4 2 3" xfId="37203" xr:uid="{00000000-0005-0000-0000-0000F0910000}"/>
    <cellStyle name="Separador de milhares 9 2 10 4 3" xfId="37204" xr:uid="{00000000-0005-0000-0000-0000F1910000}"/>
    <cellStyle name="Separador de milhares 9 2 10 4 4" xfId="37205" xr:uid="{00000000-0005-0000-0000-0000F2910000}"/>
    <cellStyle name="Separador de milhares 9 2 10 5" xfId="37206" xr:uid="{00000000-0005-0000-0000-0000F3910000}"/>
    <cellStyle name="Separador de milhares 9 2 10 5 2" xfId="37207" xr:uid="{00000000-0005-0000-0000-0000F4910000}"/>
    <cellStyle name="Separador de milhares 9 2 10 5 3" xfId="37208" xr:uid="{00000000-0005-0000-0000-0000F5910000}"/>
    <cellStyle name="Separador de milhares 9 2 10 6" xfId="37209" xr:uid="{00000000-0005-0000-0000-0000F6910000}"/>
    <cellStyle name="Separador de milhares 9 2 10 7" xfId="37210" xr:uid="{00000000-0005-0000-0000-0000F7910000}"/>
    <cellStyle name="Separador de milhares 9 2 10 8" xfId="37211" xr:uid="{00000000-0005-0000-0000-0000F8910000}"/>
    <cellStyle name="Separador de milhares 9 2 10 9" xfId="37212" xr:uid="{00000000-0005-0000-0000-0000F9910000}"/>
    <cellStyle name="Separador de milhares 9 2 11" xfId="37213" xr:uid="{00000000-0005-0000-0000-0000FA910000}"/>
    <cellStyle name="Separador de milhares 9 2 11 2" xfId="37214" xr:uid="{00000000-0005-0000-0000-0000FB910000}"/>
    <cellStyle name="Separador de milhares 9 2 11 2 2" xfId="37215" xr:uid="{00000000-0005-0000-0000-0000FC910000}"/>
    <cellStyle name="Separador de milhares 9 2 11 2 3" xfId="37216" xr:uid="{00000000-0005-0000-0000-0000FD910000}"/>
    <cellStyle name="Separador de milhares 9 2 11 3" xfId="37217" xr:uid="{00000000-0005-0000-0000-0000FE910000}"/>
    <cellStyle name="Separador de milhares 9 2 11 4" xfId="37218" xr:uid="{00000000-0005-0000-0000-0000FF910000}"/>
    <cellStyle name="Separador de milhares 9 2 11 5" xfId="37219" xr:uid="{00000000-0005-0000-0000-000000920000}"/>
    <cellStyle name="Separador de milhares 9 2 11 6" xfId="37220" xr:uid="{00000000-0005-0000-0000-000001920000}"/>
    <cellStyle name="Separador de milhares 9 2 12" xfId="37221" xr:uid="{00000000-0005-0000-0000-000002920000}"/>
    <cellStyle name="Separador de milhares 9 2 12 2" xfId="37222" xr:uid="{00000000-0005-0000-0000-000003920000}"/>
    <cellStyle name="Separador de milhares 9 2 12 2 2" xfId="37223" xr:uid="{00000000-0005-0000-0000-000004920000}"/>
    <cellStyle name="Separador de milhares 9 2 12 2 3" xfId="37224" xr:uid="{00000000-0005-0000-0000-000005920000}"/>
    <cellStyle name="Separador de milhares 9 2 12 3" xfId="37225" xr:uid="{00000000-0005-0000-0000-000006920000}"/>
    <cellStyle name="Separador de milhares 9 2 12 4" xfId="37226" xr:uid="{00000000-0005-0000-0000-000007920000}"/>
    <cellStyle name="Separador de milhares 9 2 13" xfId="37227" xr:uid="{00000000-0005-0000-0000-000008920000}"/>
    <cellStyle name="Separador de milhares 9 2 13 2" xfId="37228" xr:uid="{00000000-0005-0000-0000-000009920000}"/>
    <cellStyle name="Separador de milhares 9 2 13 2 2" xfId="37229" xr:uid="{00000000-0005-0000-0000-00000A920000}"/>
    <cellStyle name="Separador de milhares 9 2 13 2 3" xfId="37230" xr:uid="{00000000-0005-0000-0000-00000B920000}"/>
    <cellStyle name="Separador de milhares 9 2 13 3" xfId="37231" xr:uid="{00000000-0005-0000-0000-00000C920000}"/>
    <cellStyle name="Separador de milhares 9 2 13 4" xfId="37232" xr:uid="{00000000-0005-0000-0000-00000D920000}"/>
    <cellStyle name="Separador de milhares 9 2 14" xfId="37233" xr:uid="{00000000-0005-0000-0000-00000E920000}"/>
    <cellStyle name="Separador de milhares 9 2 14 2" xfId="37234" xr:uid="{00000000-0005-0000-0000-00000F920000}"/>
    <cellStyle name="Separador de milhares 9 2 14 3" xfId="37235" xr:uid="{00000000-0005-0000-0000-000010920000}"/>
    <cellStyle name="Separador de milhares 9 2 15" xfId="37236" xr:uid="{00000000-0005-0000-0000-000011920000}"/>
    <cellStyle name="Separador de milhares 9 2 16" xfId="37237" xr:uid="{00000000-0005-0000-0000-000012920000}"/>
    <cellStyle name="Separador de milhares 9 2 17" xfId="37238" xr:uid="{00000000-0005-0000-0000-000013920000}"/>
    <cellStyle name="Separador de milhares 9 2 18" xfId="37239" xr:uid="{00000000-0005-0000-0000-000014920000}"/>
    <cellStyle name="Separador de milhares 9 2 19" xfId="37240" xr:uid="{00000000-0005-0000-0000-000015920000}"/>
    <cellStyle name="Separador de milhares 9 2 2" xfId="37241" xr:uid="{00000000-0005-0000-0000-000016920000}"/>
    <cellStyle name="Separador de milhares 9 2 2 10" xfId="37242" xr:uid="{00000000-0005-0000-0000-000017920000}"/>
    <cellStyle name="Separador de milhares 9 2 2 11" xfId="37243" xr:uid="{00000000-0005-0000-0000-000018920000}"/>
    <cellStyle name="Separador de milhares 9 2 2 12" xfId="37244" xr:uid="{00000000-0005-0000-0000-000019920000}"/>
    <cellStyle name="Separador de milhares 9 2 2 2" xfId="37245" xr:uid="{00000000-0005-0000-0000-00001A920000}"/>
    <cellStyle name="Separador de milhares 9 2 2 2 10" xfId="37246" xr:uid="{00000000-0005-0000-0000-00001B920000}"/>
    <cellStyle name="Separador de milhares 9 2 2 2 2" xfId="37247" xr:uid="{00000000-0005-0000-0000-00001C920000}"/>
    <cellStyle name="Separador de milhares 9 2 2 2 2 2" xfId="37248" xr:uid="{00000000-0005-0000-0000-00001D920000}"/>
    <cellStyle name="Separador de milhares 9 2 2 2 2 2 2" xfId="37249" xr:uid="{00000000-0005-0000-0000-00001E920000}"/>
    <cellStyle name="Separador de milhares 9 2 2 2 2 2 2 2" xfId="37250" xr:uid="{00000000-0005-0000-0000-00001F920000}"/>
    <cellStyle name="Separador de milhares 9 2 2 2 2 2 2 2 2" xfId="37251" xr:uid="{00000000-0005-0000-0000-000020920000}"/>
    <cellStyle name="Separador de milhares 9 2 2 2 2 2 2 2 3" xfId="37252" xr:uid="{00000000-0005-0000-0000-000021920000}"/>
    <cellStyle name="Separador de milhares 9 2 2 2 2 2 2 3" xfId="37253" xr:uid="{00000000-0005-0000-0000-000022920000}"/>
    <cellStyle name="Separador de milhares 9 2 2 2 2 2 2 4" xfId="37254" xr:uid="{00000000-0005-0000-0000-000023920000}"/>
    <cellStyle name="Separador de milhares 9 2 2 2 2 2 3" xfId="37255" xr:uid="{00000000-0005-0000-0000-000024920000}"/>
    <cellStyle name="Separador de milhares 9 2 2 2 2 2 3 2" xfId="37256" xr:uid="{00000000-0005-0000-0000-000025920000}"/>
    <cellStyle name="Separador de milhares 9 2 2 2 2 2 3 2 2" xfId="37257" xr:uid="{00000000-0005-0000-0000-000026920000}"/>
    <cellStyle name="Separador de milhares 9 2 2 2 2 2 3 2 3" xfId="37258" xr:uid="{00000000-0005-0000-0000-000027920000}"/>
    <cellStyle name="Separador de milhares 9 2 2 2 2 2 3 3" xfId="37259" xr:uid="{00000000-0005-0000-0000-000028920000}"/>
    <cellStyle name="Separador de milhares 9 2 2 2 2 2 3 4" xfId="37260" xr:uid="{00000000-0005-0000-0000-000029920000}"/>
    <cellStyle name="Separador de milhares 9 2 2 2 2 2 4" xfId="37261" xr:uid="{00000000-0005-0000-0000-00002A920000}"/>
    <cellStyle name="Separador de milhares 9 2 2 2 2 2 4 2" xfId="37262" xr:uid="{00000000-0005-0000-0000-00002B920000}"/>
    <cellStyle name="Separador de milhares 9 2 2 2 2 2 4 2 2" xfId="37263" xr:uid="{00000000-0005-0000-0000-00002C920000}"/>
    <cellStyle name="Separador de milhares 9 2 2 2 2 2 4 2 3" xfId="37264" xr:uid="{00000000-0005-0000-0000-00002D920000}"/>
    <cellStyle name="Separador de milhares 9 2 2 2 2 2 4 3" xfId="37265" xr:uid="{00000000-0005-0000-0000-00002E920000}"/>
    <cellStyle name="Separador de milhares 9 2 2 2 2 2 4 4" xfId="37266" xr:uid="{00000000-0005-0000-0000-00002F920000}"/>
    <cellStyle name="Separador de milhares 9 2 2 2 2 2 5" xfId="37267" xr:uid="{00000000-0005-0000-0000-000030920000}"/>
    <cellStyle name="Separador de milhares 9 2 2 2 2 2 5 2" xfId="37268" xr:uid="{00000000-0005-0000-0000-000031920000}"/>
    <cellStyle name="Separador de milhares 9 2 2 2 2 2 5 3" xfId="37269" xr:uid="{00000000-0005-0000-0000-000032920000}"/>
    <cellStyle name="Separador de milhares 9 2 2 2 2 2 6" xfId="37270" xr:uid="{00000000-0005-0000-0000-000033920000}"/>
    <cellStyle name="Separador de milhares 9 2 2 2 2 2 7" xfId="37271" xr:uid="{00000000-0005-0000-0000-000034920000}"/>
    <cellStyle name="Separador de milhares 9 2 2 2 2 3" xfId="37272" xr:uid="{00000000-0005-0000-0000-000035920000}"/>
    <cellStyle name="Separador de milhares 9 2 2 2 2 3 2" xfId="37273" xr:uid="{00000000-0005-0000-0000-000036920000}"/>
    <cellStyle name="Separador de milhares 9 2 2 2 2 3 2 2" xfId="37274" xr:uid="{00000000-0005-0000-0000-000037920000}"/>
    <cellStyle name="Separador de milhares 9 2 2 2 2 3 2 3" xfId="37275" xr:uid="{00000000-0005-0000-0000-000038920000}"/>
    <cellStyle name="Separador de milhares 9 2 2 2 2 3 3" xfId="37276" xr:uid="{00000000-0005-0000-0000-000039920000}"/>
    <cellStyle name="Separador de milhares 9 2 2 2 2 3 4" xfId="37277" xr:uid="{00000000-0005-0000-0000-00003A920000}"/>
    <cellStyle name="Separador de milhares 9 2 2 2 2 4" xfId="37278" xr:uid="{00000000-0005-0000-0000-00003B920000}"/>
    <cellStyle name="Separador de milhares 9 2 2 2 2 4 2" xfId="37279" xr:uid="{00000000-0005-0000-0000-00003C920000}"/>
    <cellStyle name="Separador de milhares 9 2 2 2 2 4 2 2" xfId="37280" xr:uid="{00000000-0005-0000-0000-00003D920000}"/>
    <cellStyle name="Separador de milhares 9 2 2 2 2 4 2 3" xfId="37281" xr:uid="{00000000-0005-0000-0000-00003E920000}"/>
    <cellStyle name="Separador de milhares 9 2 2 2 2 4 3" xfId="37282" xr:uid="{00000000-0005-0000-0000-00003F920000}"/>
    <cellStyle name="Separador de milhares 9 2 2 2 2 4 4" xfId="37283" xr:uid="{00000000-0005-0000-0000-000040920000}"/>
    <cellStyle name="Separador de milhares 9 2 2 2 2 5" xfId="37284" xr:uid="{00000000-0005-0000-0000-000041920000}"/>
    <cellStyle name="Separador de milhares 9 2 2 2 2 5 2" xfId="37285" xr:uid="{00000000-0005-0000-0000-000042920000}"/>
    <cellStyle name="Separador de milhares 9 2 2 2 2 5 2 2" xfId="37286" xr:uid="{00000000-0005-0000-0000-000043920000}"/>
    <cellStyle name="Separador de milhares 9 2 2 2 2 5 2 3" xfId="37287" xr:uid="{00000000-0005-0000-0000-000044920000}"/>
    <cellStyle name="Separador de milhares 9 2 2 2 2 5 3" xfId="37288" xr:uid="{00000000-0005-0000-0000-000045920000}"/>
    <cellStyle name="Separador de milhares 9 2 2 2 2 5 4" xfId="37289" xr:uid="{00000000-0005-0000-0000-000046920000}"/>
    <cellStyle name="Separador de milhares 9 2 2 2 2 6" xfId="37290" xr:uid="{00000000-0005-0000-0000-000047920000}"/>
    <cellStyle name="Separador de milhares 9 2 2 2 2 6 2" xfId="37291" xr:uid="{00000000-0005-0000-0000-000048920000}"/>
    <cellStyle name="Separador de milhares 9 2 2 2 2 6 3" xfId="37292" xr:uid="{00000000-0005-0000-0000-000049920000}"/>
    <cellStyle name="Separador de milhares 9 2 2 2 2 7" xfId="37293" xr:uid="{00000000-0005-0000-0000-00004A920000}"/>
    <cellStyle name="Separador de milhares 9 2 2 2 2 8" xfId="37294" xr:uid="{00000000-0005-0000-0000-00004B920000}"/>
    <cellStyle name="Separador de milhares 9 2 2 2 2 9" xfId="37295" xr:uid="{00000000-0005-0000-0000-00004C920000}"/>
    <cellStyle name="Separador de milhares 9 2 2 2 3" xfId="37296" xr:uid="{00000000-0005-0000-0000-00004D920000}"/>
    <cellStyle name="Separador de milhares 9 2 2 2 3 2" xfId="37297" xr:uid="{00000000-0005-0000-0000-00004E920000}"/>
    <cellStyle name="Separador de milhares 9 2 2 2 3 2 2" xfId="37298" xr:uid="{00000000-0005-0000-0000-00004F920000}"/>
    <cellStyle name="Separador de milhares 9 2 2 2 3 2 2 2" xfId="37299" xr:uid="{00000000-0005-0000-0000-000050920000}"/>
    <cellStyle name="Separador de milhares 9 2 2 2 3 2 2 3" xfId="37300" xr:uid="{00000000-0005-0000-0000-000051920000}"/>
    <cellStyle name="Separador de milhares 9 2 2 2 3 2 3" xfId="37301" xr:uid="{00000000-0005-0000-0000-000052920000}"/>
    <cellStyle name="Separador de milhares 9 2 2 2 3 2 4" xfId="37302" xr:uid="{00000000-0005-0000-0000-000053920000}"/>
    <cellStyle name="Separador de milhares 9 2 2 2 3 3" xfId="37303" xr:uid="{00000000-0005-0000-0000-000054920000}"/>
    <cellStyle name="Separador de milhares 9 2 2 2 3 3 2" xfId="37304" xr:uid="{00000000-0005-0000-0000-000055920000}"/>
    <cellStyle name="Separador de milhares 9 2 2 2 3 3 2 2" xfId="37305" xr:uid="{00000000-0005-0000-0000-000056920000}"/>
    <cellStyle name="Separador de milhares 9 2 2 2 3 3 2 3" xfId="37306" xr:uid="{00000000-0005-0000-0000-000057920000}"/>
    <cellStyle name="Separador de milhares 9 2 2 2 3 3 3" xfId="37307" xr:uid="{00000000-0005-0000-0000-000058920000}"/>
    <cellStyle name="Separador de milhares 9 2 2 2 3 3 4" xfId="37308" xr:uid="{00000000-0005-0000-0000-000059920000}"/>
    <cellStyle name="Separador de milhares 9 2 2 2 3 4" xfId="37309" xr:uid="{00000000-0005-0000-0000-00005A920000}"/>
    <cellStyle name="Separador de milhares 9 2 2 2 3 4 2" xfId="37310" xr:uid="{00000000-0005-0000-0000-00005B920000}"/>
    <cellStyle name="Separador de milhares 9 2 2 2 3 4 2 2" xfId="37311" xr:uid="{00000000-0005-0000-0000-00005C920000}"/>
    <cellStyle name="Separador de milhares 9 2 2 2 3 4 2 3" xfId="37312" xr:uid="{00000000-0005-0000-0000-00005D920000}"/>
    <cellStyle name="Separador de milhares 9 2 2 2 3 4 3" xfId="37313" xr:uid="{00000000-0005-0000-0000-00005E920000}"/>
    <cellStyle name="Separador de milhares 9 2 2 2 3 4 4" xfId="37314" xr:uid="{00000000-0005-0000-0000-00005F920000}"/>
    <cellStyle name="Separador de milhares 9 2 2 2 3 5" xfId="37315" xr:uid="{00000000-0005-0000-0000-000060920000}"/>
    <cellStyle name="Separador de milhares 9 2 2 2 3 5 2" xfId="37316" xr:uid="{00000000-0005-0000-0000-000061920000}"/>
    <cellStyle name="Separador de milhares 9 2 2 2 3 5 3" xfId="37317" xr:uid="{00000000-0005-0000-0000-000062920000}"/>
    <cellStyle name="Separador de milhares 9 2 2 2 3 6" xfId="37318" xr:uid="{00000000-0005-0000-0000-000063920000}"/>
    <cellStyle name="Separador de milhares 9 2 2 2 3 7" xfId="37319" xr:uid="{00000000-0005-0000-0000-000064920000}"/>
    <cellStyle name="Separador de milhares 9 2 2 2 4" xfId="37320" xr:uid="{00000000-0005-0000-0000-000065920000}"/>
    <cellStyle name="Separador de milhares 9 2 2 2 4 2" xfId="37321" xr:uid="{00000000-0005-0000-0000-000066920000}"/>
    <cellStyle name="Separador de milhares 9 2 2 2 4 2 2" xfId="37322" xr:uid="{00000000-0005-0000-0000-000067920000}"/>
    <cellStyle name="Separador de milhares 9 2 2 2 4 2 3" xfId="37323" xr:uid="{00000000-0005-0000-0000-000068920000}"/>
    <cellStyle name="Separador de milhares 9 2 2 2 4 3" xfId="37324" xr:uid="{00000000-0005-0000-0000-000069920000}"/>
    <cellStyle name="Separador de milhares 9 2 2 2 4 4" xfId="37325" xr:uid="{00000000-0005-0000-0000-00006A920000}"/>
    <cellStyle name="Separador de milhares 9 2 2 2 5" xfId="37326" xr:uid="{00000000-0005-0000-0000-00006B920000}"/>
    <cellStyle name="Separador de milhares 9 2 2 2 5 2" xfId="37327" xr:uid="{00000000-0005-0000-0000-00006C920000}"/>
    <cellStyle name="Separador de milhares 9 2 2 2 5 2 2" xfId="37328" xr:uid="{00000000-0005-0000-0000-00006D920000}"/>
    <cellStyle name="Separador de milhares 9 2 2 2 5 2 3" xfId="37329" xr:uid="{00000000-0005-0000-0000-00006E920000}"/>
    <cellStyle name="Separador de milhares 9 2 2 2 5 3" xfId="37330" xr:uid="{00000000-0005-0000-0000-00006F920000}"/>
    <cellStyle name="Separador de milhares 9 2 2 2 5 4" xfId="37331" xr:uid="{00000000-0005-0000-0000-000070920000}"/>
    <cellStyle name="Separador de milhares 9 2 2 2 6" xfId="37332" xr:uid="{00000000-0005-0000-0000-000071920000}"/>
    <cellStyle name="Separador de milhares 9 2 2 2 6 2" xfId="37333" xr:uid="{00000000-0005-0000-0000-000072920000}"/>
    <cellStyle name="Separador de milhares 9 2 2 2 6 2 2" xfId="37334" xr:uid="{00000000-0005-0000-0000-000073920000}"/>
    <cellStyle name="Separador de milhares 9 2 2 2 6 2 3" xfId="37335" xr:uid="{00000000-0005-0000-0000-000074920000}"/>
    <cellStyle name="Separador de milhares 9 2 2 2 6 3" xfId="37336" xr:uid="{00000000-0005-0000-0000-000075920000}"/>
    <cellStyle name="Separador de milhares 9 2 2 2 6 4" xfId="37337" xr:uid="{00000000-0005-0000-0000-000076920000}"/>
    <cellStyle name="Separador de milhares 9 2 2 2 7" xfId="37338" xr:uid="{00000000-0005-0000-0000-000077920000}"/>
    <cellStyle name="Separador de milhares 9 2 2 2 7 2" xfId="37339" xr:uid="{00000000-0005-0000-0000-000078920000}"/>
    <cellStyle name="Separador de milhares 9 2 2 2 7 3" xfId="37340" xr:uid="{00000000-0005-0000-0000-000079920000}"/>
    <cellStyle name="Separador de milhares 9 2 2 2 8" xfId="37341" xr:uid="{00000000-0005-0000-0000-00007A920000}"/>
    <cellStyle name="Separador de milhares 9 2 2 2 9" xfId="37342" xr:uid="{00000000-0005-0000-0000-00007B920000}"/>
    <cellStyle name="Separador de milhares 9 2 2 3" xfId="37343" xr:uid="{00000000-0005-0000-0000-00007C920000}"/>
    <cellStyle name="Separador de milhares 9 2 2 3 10" xfId="37344" xr:uid="{00000000-0005-0000-0000-00007D920000}"/>
    <cellStyle name="Separador de milhares 9 2 2 3 2" xfId="37345" xr:uid="{00000000-0005-0000-0000-00007E920000}"/>
    <cellStyle name="Separador de milhares 9 2 2 3 2 2" xfId="37346" xr:uid="{00000000-0005-0000-0000-00007F920000}"/>
    <cellStyle name="Separador de milhares 9 2 2 3 2 2 2" xfId="37347" xr:uid="{00000000-0005-0000-0000-000080920000}"/>
    <cellStyle name="Separador de milhares 9 2 2 3 2 2 2 2" xfId="37348" xr:uid="{00000000-0005-0000-0000-000081920000}"/>
    <cellStyle name="Separador de milhares 9 2 2 3 2 2 2 3" xfId="37349" xr:uid="{00000000-0005-0000-0000-000082920000}"/>
    <cellStyle name="Separador de milhares 9 2 2 3 2 2 3" xfId="37350" xr:uid="{00000000-0005-0000-0000-000083920000}"/>
    <cellStyle name="Separador de milhares 9 2 2 3 2 2 4" xfId="37351" xr:uid="{00000000-0005-0000-0000-000084920000}"/>
    <cellStyle name="Separador de milhares 9 2 2 3 2 3" xfId="37352" xr:uid="{00000000-0005-0000-0000-000085920000}"/>
    <cellStyle name="Separador de milhares 9 2 2 3 2 3 2" xfId="37353" xr:uid="{00000000-0005-0000-0000-000086920000}"/>
    <cellStyle name="Separador de milhares 9 2 2 3 2 3 2 2" xfId="37354" xr:uid="{00000000-0005-0000-0000-000087920000}"/>
    <cellStyle name="Separador de milhares 9 2 2 3 2 3 2 3" xfId="37355" xr:uid="{00000000-0005-0000-0000-000088920000}"/>
    <cellStyle name="Separador de milhares 9 2 2 3 2 3 3" xfId="37356" xr:uid="{00000000-0005-0000-0000-000089920000}"/>
    <cellStyle name="Separador de milhares 9 2 2 3 2 3 4" xfId="37357" xr:uid="{00000000-0005-0000-0000-00008A920000}"/>
    <cellStyle name="Separador de milhares 9 2 2 3 2 4" xfId="37358" xr:uid="{00000000-0005-0000-0000-00008B920000}"/>
    <cellStyle name="Separador de milhares 9 2 2 3 2 4 2" xfId="37359" xr:uid="{00000000-0005-0000-0000-00008C920000}"/>
    <cellStyle name="Separador de milhares 9 2 2 3 2 4 2 2" xfId="37360" xr:uid="{00000000-0005-0000-0000-00008D920000}"/>
    <cellStyle name="Separador de milhares 9 2 2 3 2 4 2 3" xfId="37361" xr:uid="{00000000-0005-0000-0000-00008E920000}"/>
    <cellStyle name="Separador de milhares 9 2 2 3 2 4 3" xfId="37362" xr:uid="{00000000-0005-0000-0000-00008F920000}"/>
    <cellStyle name="Separador de milhares 9 2 2 3 2 4 4" xfId="37363" xr:uid="{00000000-0005-0000-0000-000090920000}"/>
    <cellStyle name="Separador de milhares 9 2 2 3 2 5" xfId="37364" xr:uid="{00000000-0005-0000-0000-000091920000}"/>
    <cellStyle name="Separador de milhares 9 2 2 3 2 5 2" xfId="37365" xr:uid="{00000000-0005-0000-0000-000092920000}"/>
    <cellStyle name="Separador de milhares 9 2 2 3 2 5 3" xfId="37366" xr:uid="{00000000-0005-0000-0000-000093920000}"/>
    <cellStyle name="Separador de milhares 9 2 2 3 2 6" xfId="37367" xr:uid="{00000000-0005-0000-0000-000094920000}"/>
    <cellStyle name="Separador de milhares 9 2 2 3 2 7" xfId="37368" xr:uid="{00000000-0005-0000-0000-000095920000}"/>
    <cellStyle name="Separador de milhares 9 2 2 3 3" xfId="37369" xr:uid="{00000000-0005-0000-0000-000096920000}"/>
    <cellStyle name="Separador de milhares 9 2 2 3 4" xfId="37370" xr:uid="{00000000-0005-0000-0000-000097920000}"/>
    <cellStyle name="Separador de milhares 9 2 2 3 4 2" xfId="37371" xr:uid="{00000000-0005-0000-0000-000098920000}"/>
    <cellStyle name="Separador de milhares 9 2 2 3 4 2 2" xfId="37372" xr:uid="{00000000-0005-0000-0000-000099920000}"/>
    <cellStyle name="Separador de milhares 9 2 2 3 4 2 3" xfId="37373" xr:uid="{00000000-0005-0000-0000-00009A920000}"/>
    <cellStyle name="Separador de milhares 9 2 2 3 4 3" xfId="37374" xr:uid="{00000000-0005-0000-0000-00009B920000}"/>
    <cellStyle name="Separador de milhares 9 2 2 3 4 4" xfId="37375" xr:uid="{00000000-0005-0000-0000-00009C920000}"/>
    <cellStyle name="Separador de milhares 9 2 2 3 5" xfId="37376" xr:uid="{00000000-0005-0000-0000-00009D920000}"/>
    <cellStyle name="Separador de milhares 9 2 2 3 5 2" xfId="37377" xr:uid="{00000000-0005-0000-0000-00009E920000}"/>
    <cellStyle name="Separador de milhares 9 2 2 3 5 2 2" xfId="37378" xr:uid="{00000000-0005-0000-0000-00009F920000}"/>
    <cellStyle name="Separador de milhares 9 2 2 3 5 2 3" xfId="37379" xr:uid="{00000000-0005-0000-0000-0000A0920000}"/>
    <cellStyle name="Separador de milhares 9 2 2 3 5 3" xfId="37380" xr:uid="{00000000-0005-0000-0000-0000A1920000}"/>
    <cellStyle name="Separador de milhares 9 2 2 3 5 4" xfId="37381" xr:uid="{00000000-0005-0000-0000-0000A2920000}"/>
    <cellStyle name="Separador de milhares 9 2 2 3 6" xfId="37382" xr:uid="{00000000-0005-0000-0000-0000A3920000}"/>
    <cellStyle name="Separador de milhares 9 2 2 3 6 2" xfId="37383" xr:uid="{00000000-0005-0000-0000-0000A4920000}"/>
    <cellStyle name="Separador de milhares 9 2 2 3 6 2 2" xfId="37384" xr:uid="{00000000-0005-0000-0000-0000A5920000}"/>
    <cellStyle name="Separador de milhares 9 2 2 3 6 2 3" xfId="37385" xr:uid="{00000000-0005-0000-0000-0000A6920000}"/>
    <cellStyle name="Separador de milhares 9 2 2 3 6 3" xfId="37386" xr:uid="{00000000-0005-0000-0000-0000A7920000}"/>
    <cellStyle name="Separador de milhares 9 2 2 3 6 4" xfId="37387" xr:uid="{00000000-0005-0000-0000-0000A8920000}"/>
    <cellStyle name="Separador de milhares 9 2 2 3 7" xfId="37388" xr:uid="{00000000-0005-0000-0000-0000A9920000}"/>
    <cellStyle name="Separador de milhares 9 2 2 3 7 2" xfId="37389" xr:uid="{00000000-0005-0000-0000-0000AA920000}"/>
    <cellStyle name="Separador de milhares 9 2 2 3 7 3" xfId="37390" xr:uid="{00000000-0005-0000-0000-0000AB920000}"/>
    <cellStyle name="Separador de milhares 9 2 2 3 8" xfId="37391" xr:uid="{00000000-0005-0000-0000-0000AC920000}"/>
    <cellStyle name="Separador de milhares 9 2 2 3 9" xfId="37392" xr:uid="{00000000-0005-0000-0000-0000AD920000}"/>
    <cellStyle name="Separador de milhares 9 2 2 4" xfId="37393" xr:uid="{00000000-0005-0000-0000-0000AE920000}"/>
    <cellStyle name="Separador de milhares 9 2 2 4 2" xfId="37394" xr:uid="{00000000-0005-0000-0000-0000AF920000}"/>
    <cellStyle name="Separador de milhares 9 2 2 4 2 2" xfId="37395" xr:uid="{00000000-0005-0000-0000-0000B0920000}"/>
    <cellStyle name="Separador de milhares 9 2 2 4 2 2 2" xfId="37396" xr:uid="{00000000-0005-0000-0000-0000B1920000}"/>
    <cellStyle name="Separador de milhares 9 2 2 4 2 2 2 2" xfId="37397" xr:uid="{00000000-0005-0000-0000-0000B2920000}"/>
    <cellStyle name="Separador de milhares 9 2 2 4 2 2 2 3" xfId="37398" xr:uid="{00000000-0005-0000-0000-0000B3920000}"/>
    <cellStyle name="Separador de milhares 9 2 2 4 2 2 3" xfId="37399" xr:uid="{00000000-0005-0000-0000-0000B4920000}"/>
    <cellStyle name="Separador de milhares 9 2 2 4 2 2 4" xfId="37400" xr:uid="{00000000-0005-0000-0000-0000B5920000}"/>
    <cellStyle name="Separador de milhares 9 2 2 4 2 3" xfId="37401" xr:uid="{00000000-0005-0000-0000-0000B6920000}"/>
    <cellStyle name="Separador de milhares 9 2 2 4 2 3 2" xfId="37402" xr:uid="{00000000-0005-0000-0000-0000B7920000}"/>
    <cellStyle name="Separador de milhares 9 2 2 4 2 3 2 2" xfId="37403" xr:uid="{00000000-0005-0000-0000-0000B8920000}"/>
    <cellStyle name="Separador de milhares 9 2 2 4 2 3 2 3" xfId="37404" xr:uid="{00000000-0005-0000-0000-0000B9920000}"/>
    <cellStyle name="Separador de milhares 9 2 2 4 2 3 3" xfId="37405" xr:uid="{00000000-0005-0000-0000-0000BA920000}"/>
    <cellStyle name="Separador de milhares 9 2 2 4 2 3 4" xfId="37406" xr:uid="{00000000-0005-0000-0000-0000BB920000}"/>
    <cellStyle name="Separador de milhares 9 2 2 4 2 4" xfId="37407" xr:uid="{00000000-0005-0000-0000-0000BC920000}"/>
    <cellStyle name="Separador de milhares 9 2 2 4 2 4 2" xfId="37408" xr:uid="{00000000-0005-0000-0000-0000BD920000}"/>
    <cellStyle name="Separador de milhares 9 2 2 4 2 4 2 2" xfId="37409" xr:uid="{00000000-0005-0000-0000-0000BE920000}"/>
    <cellStyle name="Separador de milhares 9 2 2 4 2 4 2 3" xfId="37410" xr:uid="{00000000-0005-0000-0000-0000BF920000}"/>
    <cellStyle name="Separador de milhares 9 2 2 4 2 4 3" xfId="37411" xr:uid="{00000000-0005-0000-0000-0000C0920000}"/>
    <cellStyle name="Separador de milhares 9 2 2 4 2 4 4" xfId="37412" xr:uid="{00000000-0005-0000-0000-0000C1920000}"/>
    <cellStyle name="Separador de milhares 9 2 2 4 2 5" xfId="37413" xr:uid="{00000000-0005-0000-0000-0000C2920000}"/>
    <cellStyle name="Separador de milhares 9 2 2 4 2 5 2" xfId="37414" xr:uid="{00000000-0005-0000-0000-0000C3920000}"/>
    <cellStyle name="Separador de milhares 9 2 2 4 2 5 3" xfId="37415" xr:uid="{00000000-0005-0000-0000-0000C4920000}"/>
    <cellStyle name="Separador de milhares 9 2 2 4 2 6" xfId="37416" xr:uid="{00000000-0005-0000-0000-0000C5920000}"/>
    <cellStyle name="Separador de milhares 9 2 2 4 2 7" xfId="37417" xr:uid="{00000000-0005-0000-0000-0000C6920000}"/>
    <cellStyle name="Separador de milhares 9 2 2 4 2 8" xfId="37418" xr:uid="{00000000-0005-0000-0000-0000C7920000}"/>
    <cellStyle name="Separador de milhares 9 2 2 4 3" xfId="37419" xr:uid="{00000000-0005-0000-0000-0000C8920000}"/>
    <cellStyle name="Separador de milhares 9 2 2 4 3 2" xfId="37420" xr:uid="{00000000-0005-0000-0000-0000C9920000}"/>
    <cellStyle name="Separador de milhares 9 2 2 4 3 2 2" xfId="37421" xr:uid="{00000000-0005-0000-0000-0000CA920000}"/>
    <cellStyle name="Separador de milhares 9 2 2 4 3 2 3" xfId="37422" xr:uid="{00000000-0005-0000-0000-0000CB920000}"/>
    <cellStyle name="Separador de milhares 9 2 2 4 3 3" xfId="37423" xr:uid="{00000000-0005-0000-0000-0000CC920000}"/>
    <cellStyle name="Separador de milhares 9 2 2 4 3 4" xfId="37424" xr:uid="{00000000-0005-0000-0000-0000CD920000}"/>
    <cellStyle name="Separador de milhares 9 2 2 4 4" xfId="37425" xr:uid="{00000000-0005-0000-0000-0000CE920000}"/>
    <cellStyle name="Separador de milhares 9 2 2 4 4 2" xfId="37426" xr:uid="{00000000-0005-0000-0000-0000CF920000}"/>
    <cellStyle name="Separador de milhares 9 2 2 4 4 2 2" xfId="37427" xr:uid="{00000000-0005-0000-0000-0000D0920000}"/>
    <cellStyle name="Separador de milhares 9 2 2 4 4 2 3" xfId="37428" xr:uid="{00000000-0005-0000-0000-0000D1920000}"/>
    <cellStyle name="Separador de milhares 9 2 2 4 4 3" xfId="37429" xr:uid="{00000000-0005-0000-0000-0000D2920000}"/>
    <cellStyle name="Separador de milhares 9 2 2 4 4 4" xfId="37430" xr:uid="{00000000-0005-0000-0000-0000D3920000}"/>
    <cellStyle name="Separador de milhares 9 2 2 4 5" xfId="37431" xr:uid="{00000000-0005-0000-0000-0000D4920000}"/>
    <cellStyle name="Separador de milhares 9 2 2 4 5 2" xfId="37432" xr:uid="{00000000-0005-0000-0000-0000D5920000}"/>
    <cellStyle name="Separador de milhares 9 2 2 4 5 2 2" xfId="37433" xr:uid="{00000000-0005-0000-0000-0000D6920000}"/>
    <cellStyle name="Separador de milhares 9 2 2 4 5 2 3" xfId="37434" xr:uid="{00000000-0005-0000-0000-0000D7920000}"/>
    <cellStyle name="Separador de milhares 9 2 2 4 5 3" xfId="37435" xr:uid="{00000000-0005-0000-0000-0000D8920000}"/>
    <cellStyle name="Separador de milhares 9 2 2 4 5 4" xfId="37436" xr:uid="{00000000-0005-0000-0000-0000D9920000}"/>
    <cellStyle name="Separador de milhares 9 2 2 4 6" xfId="37437" xr:uid="{00000000-0005-0000-0000-0000DA920000}"/>
    <cellStyle name="Separador de milhares 9 2 2 4 6 2" xfId="37438" xr:uid="{00000000-0005-0000-0000-0000DB920000}"/>
    <cellStyle name="Separador de milhares 9 2 2 4 6 3" xfId="37439" xr:uid="{00000000-0005-0000-0000-0000DC920000}"/>
    <cellStyle name="Separador de milhares 9 2 2 4 7" xfId="37440" xr:uid="{00000000-0005-0000-0000-0000DD920000}"/>
    <cellStyle name="Separador de milhares 9 2 2 4 8" xfId="37441" xr:uid="{00000000-0005-0000-0000-0000DE920000}"/>
    <cellStyle name="Separador de milhares 9 2 2 4 9" xfId="37442" xr:uid="{00000000-0005-0000-0000-0000DF920000}"/>
    <cellStyle name="Separador de milhares 9 2 2 5" xfId="37443" xr:uid="{00000000-0005-0000-0000-0000E0920000}"/>
    <cellStyle name="Separador de milhares 9 2 2 5 2" xfId="37444" xr:uid="{00000000-0005-0000-0000-0000E1920000}"/>
    <cellStyle name="Separador de milhares 9 2 2 5 2 2" xfId="37445" xr:uid="{00000000-0005-0000-0000-0000E2920000}"/>
    <cellStyle name="Separador de milhares 9 2 2 5 2 2 2" xfId="37446" xr:uid="{00000000-0005-0000-0000-0000E3920000}"/>
    <cellStyle name="Separador de milhares 9 2 2 5 2 2 3" xfId="37447" xr:uid="{00000000-0005-0000-0000-0000E4920000}"/>
    <cellStyle name="Separador de milhares 9 2 2 5 2 3" xfId="37448" xr:uid="{00000000-0005-0000-0000-0000E5920000}"/>
    <cellStyle name="Separador de milhares 9 2 2 5 2 4" xfId="37449" xr:uid="{00000000-0005-0000-0000-0000E6920000}"/>
    <cellStyle name="Separador de milhares 9 2 2 5 3" xfId="37450" xr:uid="{00000000-0005-0000-0000-0000E7920000}"/>
    <cellStyle name="Separador de milhares 9 2 2 5 3 2" xfId="37451" xr:uid="{00000000-0005-0000-0000-0000E8920000}"/>
    <cellStyle name="Separador de milhares 9 2 2 5 3 2 2" xfId="37452" xr:uid="{00000000-0005-0000-0000-0000E9920000}"/>
    <cellStyle name="Separador de milhares 9 2 2 5 3 2 3" xfId="37453" xr:uid="{00000000-0005-0000-0000-0000EA920000}"/>
    <cellStyle name="Separador de milhares 9 2 2 5 3 3" xfId="37454" xr:uid="{00000000-0005-0000-0000-0000EB920000}"/>
    <cellStyle name="Separador de milhares 9 2 2 5 3 4" xfId="37455" xr:uid="{00000000-0005-0000-0000-0000EC920000}"/>
    <cellStyle name="Separador de milhares 9 2 2 5 4" xfId="37456" xr:uid="{00000000-0005-0000-0000-0000ED920000}"/>
    <cellStyle name="Separador de milhares 9 2 2 5 4 2" xfId="37457" xr:uid="{00000000-0005-0000-0000-0000EE920000}"/>
    <cellStyle name="Separador de milhares 9 2 2 5 4 2 2" xfId="37458" xr:uid="{00000000-0005-0000-0000-0000EF920000}"/>
    <cellStyle name="Separador de milhares 9 2 2 5 4 2 3" xfId="37459" xr:uid="{00000000-0005-0000-0000-0000F0920000}"/>
    <cellStyle name="Separador de milhares 9 2 2 5 4 3" xfId="37460" xr:uid="{00000000-0005-0000-0000-0000F1920000}"/>
    <cellStyle name="Separador de milhares 9 2 2 5 4 4" xfId="37461" xr:uid="{00000000-0005-0000-0000-0000F2920000}"/>
    <cellStyle name="Separador de milhares 9 2 2 5 5" xfId="37462" xr:uid="{00000000-0005-0000-0000-0000F3920000}"/>
    <cellStyle name="Separador de milhares 9 2 2 5 5 2" xfId="37463" xr:uid="{00000000-0005-0000-0000-0000F4920000}"/>
    <cellStyle name="Separador de milhares 9 2 2 5 5 3" xfId="37464" xr:uid="{00000000-0005-0000-0000-0000F5920000}"/>
    <cellStyle name="Separador de milhares 9 2 2 5 6" xfId="37465" xr:uid="{00000000-0005-0000-0000-0000F6920000}"/>
    <cellStyle name="Separador de milhares 9 2 2 5 7" xfId="37466" xr:uid="{00000000-0005-0000-0000-0000F7920000}"/>
    <cellStyle name="Separador de milhares 9 2 2 5 8" xfId="37467" xr:uid="{00000000-0005-0000-0000-0000F8920000}"/>
    <cellStyle name="Separador de milhares 9 2 2 5 9" xfId="37468" xr:uid="{00000000-0005-0000-0000-0000F9920000}"/>
    <cellStyle name="Separador de milhares 9 2 2 6" xfId="37469" xr:uid="{00000000-0005-0000-0000-0000FA920000}"/>
    <cellStyle name="Separador de milhares 9 2 2 6 2" xfId="37470" xr:uid="{00000000-0005-0000-0000-0000FB920000}"/>
    <cellStyle name="Separador de milhares 9 2 2 6 2 2" xfId="37471" xr:uid="{00000000-0005-0000-0000-0000FC920000}"/>
    <cellStyle name="Separador de milhares 9 2 2 6 2 3" xfId="37472" xr:uid="{00000000-0005-0000-0000-0000FD920000}"/>
    <cellStyle name="Separador de milhares 9 2 2 6 3" xfId="37473" xr:uid="{00000000-0005-0000-0000-0000FE920000}"/>
    <cellStyle name="Separador de milhares 9 2 2 6 4" xfId="37474" xr:uid="{00000000-0005-0000-0000-0000FF920000}"/>
    <cellStyle name="Separador de milhares 9 2 2 7" xfId="37475" xr:uid="{00000000-0005-0000-0000-000000930000}"/>
    <cellStyle name="Separador de milhares 9 2 2 7 2" xfId="37476" xr:uid="{00000000-0005-0000-0000-000001930000}"/>
    <cellStyle name="Separador de milhares 9 2 2 7 2 2" xfId="37477" xr:uid="{00000000-0005-0000-0000-000002930000}"/>
    <cellStyle name="Separador de milhares 9 2 2 7 2 3" xfId="37478" xr:uid="{00000000-0005-0000-0000-000003930000}"/>
    <cellStyle name="Separador de milhares 9 2 2 7 3" xfId="37479" xr:uid="{00000000-0005-0000-0000-000004930000}"/>
    <cellStyle name="Separador de milhares 9 2 2 7 4" xfId="37480" xr:uid="{00000000-0005-0000-0000-000005930000}"/>
    <cellStyle name="Separador de milhares 9 2 2 8" xfId="37481" xr:uid="{00000000-0005-0000-0000-000006930000}"/>
    <cellStyle name="Separador de milhares 9 2 2 8 2" xfId="37482" xr:uid="{00000000-0005-0000-0000-000007930000}"/>
    <cellStyle name="Separador de milhares 9 2 2 8 2 2" xfId="37483" xr:uid="{00000000-0005-0000-0000-000008930000}"/>
    <cellStyle name="Separador de milhares 9 2 2 8 2 3" xfId="37484" xr:uid="{00000000-0005-0000-0000-000009930000}"/>
    <cellStyle name="Separador de milhares 9 2 2 8 3" xfId="37485" xr:uid="{00000000-0005-0000-0000-00000A930000}"/>
    <cellStyle name="Separador de milhares 9 2 2 8 4" xfId="37486" xr:uid="{00000000-0005-0000-0000-00000B930000}"/>
    <cellStyle name="Separador de milhares 9 2 2 9" xfId="37487" xr:uid="{00000000-0005-0000-0000-00000C930000}"/>
    <cellStyle name="Separador de milhares 9 2 2 9 2" xfId="37488" xr:uid="{00000000-0005-0000-0000-00000D930000}"/>
    <cellStyle name="Separador de milhares 9 2 2 9 3" xfId="37489" xr:uid="{00000000-0005-0000-0000-00000E930000}"/>
    <cellStyle name="Separador de milhares 9 2 20" xfId="37490" xr:uid="{00000000-0005-0000-0000-00000F930000}"/>
    <cellStyle name="Separador de milhares 9 2 21" xfId="37491" xr:uid="{00000000-0005-0000-0000-000010930000}"/>
    <cellStyle name="Separador de milhares 9 2 3" xfId="37492" xr:uid="{00000000-0005-0000-0000-000011930000}"/>
    <cellStyle name="Separador de milhares 9 2 3 10" xfId="37493" xr:uid="{00000000-0005-0000-0000-000012930000}"/>
    <cellStyle name="Separador de milhares 9 2 3 11" xfId="37494" xr:uid="{00000000-0005-0000-0000-000013930000}"/>
    <cellStyle name="Separador de milhares 9 2 3 2" xfId="37495" xr:uid="{00000000-0005-0000-0000-000014930000}"/>
    <cellStyle name="Separador de milhares 9 2 3 2 2" xfId="37496" xr:uid="{00000000-0005-0000-0000-000015930000}"/>
    <cellStyle name="Separador de milhares 9 2 3 2 2 2" xfId="37497" xr:uid="{00000000-0005-0000-0000-000016930000}"/>
    <cellStyle name="Separador de milhares 9 2 3 2 2 2 2" xfId="37498" xr:uid="{00000000-0005-0000-0000-000017930000}"/>
    <cellStyle name="Separador de milhares 9 2 3 2 2 2 2 2" xfId="37499" xr:uid="{00000000-0005-0000-0000-000018930000}"/>
    <cellStyle name="Separador de milhares 9 2 3 2 2 2 2 3" xfId="37500" xr:uid="{00000000-0005-0000-0000-000019930000}"/>
    <cellStyle name="Separador de milhares 9 2 3 2 2 2 3" xfId="37501" xr:uid="{00000000-0005-0000-0000-00001A930000}"/>
    <cellStyle name="Separador de milhares 9 2 3 2 2 2 4" xfId="37502" xr:uid="{00000000-0005-0000-0000-00001B930000}"/>
    <cellStyle name="Separador de milhares 9 2 3 2 2 3" xfId="37503" xr:uid="{00000000-0005-0000-0000-00001C930000}"/>
    <cellStyle name="Separador de milhares 9 2 3 2 2 3 2" xfId="37504" xr:uid="{00000000-0005-0000-0000-00001D930000}"/>
    <cellStyle name="Separador de milhares 9 2 3 2 2 3 2 2" xfId="37505" xr:uid="{00000000-0005-0000-0000-00001E930000}"/>
    <cellStyle name="Separador de milhares 9 2 3 2 2 3 2 3" xfId="37506" xr:uid="{00000000-0005-0000-0000-00001F930000}"/>
    <cellStyle name="Separador de milhares 9 2 3 2 2 3 3" xfId="37507" xr:uid="{00000000-0005-0000-0000-000020930000}"/>
    <cellStyle name="Separador de milhares 9 2 3 2 2 3 4" xfId="37508" xr:uid="{00000000-0005-0000-0000-000021930000}"/>
    <cellStyle name="Separador de milhares 9 2 3 2 2 4" xfId="37509" xr:uid="{00000000-0005-0000-0000-000022930000}"/>
    <cellStyle name="Separador de milhares 9 2 3 2 2 4 2" xfId="37510" xr:uid="{00000000-0005-0000-0000-000023930000}"/>
    <cellStyle name="Separador de milhares 9 2 3 2 2 4 2 2" xfId="37511" xr:uid="{00000000-0005-0000-0000-000024930000}"/>
    <cellStyle name="Separador de milhares 9 2 3 2 2 4 2 3" xfId="37512" xr:uid="{00000000-0005-0000-0000-000025930000}"/>
    <cellStyle name="Separador de milhares 9 2 3 2 2 4 3" xfId="37513" xr:uid="{00000000-0005-0000-0000-000026930000}"/>
    <cellStyle name="Separador de milhares 9 2 3 2 2 4 4" xfId="37514" xr:uid="{00000000-0005-0000-0000-000027930000}"/>
    <cellStyle name="Separador de milhares 9 2 3 2 2 5" xfId="37515" xr:uid="{00000000-0005-0000-0000-000028930000}"/>
    <cellStyle name="Separador de milhares 9 2 3 2 2 5 2" xfId="37516" xr:uid="{00000000-0005-0000-0000-000029930000}"/>
    <cellStyle name="Separador de milhares 9 2 3 2 2 5 3" xfId="37517" xr:uid="{00000000-0005-0000-0000-00002A930000}"/>
    <cellStyle name="Separador de milhares 9 2 3 2 2 6" xfId="37518" xr:uid="{00000000-0005-0000-0000-00002B930000}"/>
    <cellStyle name="Separador de milhares 9 2 3 2 2 7" xfId="37519" xr:uid="{00000000-0005-0000-0000-00002C930000}"/>
    <cellStyle name="Separador de milhares 9 2 3 2 3" xfId="37520" xr:uid="{00000000-0005-0000-0000-00002D930000}"/>
    <cellStyle name="Separador de milhares 9 2 3 2 3 2" xfId="37521" xr:uid="{00000000-0005-0000-0000-00002E930000}"/>
    <cellStyle name="Separador de milhares 9 2 3 2 3 2 2" xfId="37522" xr:uid="{00000000-0005-0000-0000-00002F930000}"/>
    <cellStyle name="Separador de milhares 9 2 3 2 3 2 3" xfId="37523" xr:uid="{00000000-0005-0000-0000-000030930000}"/>
    <cellStyle name="Separador de milhares 9 2 3 2 3 3" xfId="37524" xr:uid="{00000000-0005-0000-0000-000031930000}"/>
    <cellStyle name="Separador de milhares 9 2 3 2 3 4" xfId="37525" xr:uid="{00000000-0005-0000-0000-000032930000}"/>
    <cellStyle name="Separador de milhares 9 2 3 2 4" xfId="37526" xr:uid="{00000000-0005-0000-0000-000033930000}"/>
    <cellStyle name="Separador de milhares 9 2 3 2 4 2" xfId="37527" xr:uid="{00000000-0005-0000-0000-000034930000}"/>
    <cellStyle name="Separador de milhares 9 2 3 2 4 2 2" xfId="37528" xr:uid="{00000000-0005-0000-0000-000035930000}"/>
    <cellStyle name="Separador de milhares 9 2 3 2 4 2 3" xfId="37529" xr:uid="{00000000-0005-0000-0000-000036930000}"/>
    <cellStyle name="Separador de milhares 9 2 3 2 4 3" xfId="37530" xr:uid="{00000000-0005-0000-0000-000037930000}"/>
    <cellStyle name="Separador de milhares 9 2 3 2 4 4" xfId="37531" xr:uid="{00000000-0005-0000-0000-000038930000}"/>
    <cellStyle name="Separador de milhares 9 2 3 2 5" xfId="37532" xr:uid="{00000000-0005-0000-0000-000039930000}"/>
    <cellStyle name="Separador de milhares 9 2 3 2 5 2" xfId="37533" xr:uid="{00000000-0005-0000-0000-00003A930000}"/>
    <cellStyle name="Separador de milhares 9 2 3 2 5 2 2" xfId="37534" xr:uid="{00000000-0005-0000-0000-00003B930000}"/>
    <cellStyle name="Separador de milhares 9 2 3 2 5 2 3" xfId="37535" xr:uid="{00000000-0005-0000-0000-00003C930000}"/>
    <cellStyle name="Separador de milhares 9 2 3 2 5 3" xfId="37536" xr:uid="{00000000-0005-0000-0000-00003D930000}"/>
    <cellStyle name="Separador de milhares 9 2 3 2 5 4" xfId="37537" xr:uid="{00000000-0005-0000-0000-00003E930000}"/>
    <cellStyle name="Separador de milhares 9 2 3 2 6" xfId="37538" xr:uid="{00000000-0005-0000-0000-00003F930000}"/>
    <cellStyle name="Separador de milhares 9 2 3 2 6 2" xfId="37539" xr:uid="{00000000-0005-0000-0000-000040930000}"/>
    <cellStyle name="Separador de milhares 9 2 3 2 6 3" xfId="37540" xr:uid="{00000000-0005-0000-0000-000041930000}"/>
    <cellStyle name="Separador de milhares 9 2 3 2 7" xfId="37541" xr:uid="{00000000-0005-0000-0000-000042930000}"/>
    <cellStyle name="Separador de milhares 9 2 3 2 8" xfId="37542" xr:uid="{00000000-0005-0000-0000-000043930000}"/>
    <cellStyle name="Separador de milhares 9 2 3 2 9" xfId="37543" xr:uid="{00000000-0005-0000-0000-000044930000}"/>
    <cellStyle name="Separador de milhares 9 2 3 3" xfId="37544" xr:uid="{00000000-0005-0000-0000-000045930000}"/>
    <cellStyle name="Separador de milhares 9 2 3 3 2" xfId="37545" xr:uid="{00000000-0005-0000-0000-000046930000}"/>
    <cellStyle name="Separador de milhares 9 2 3 3 2 2" xfId="37546" xr:uid="{00000000-0005-0000-0000-000047930000}"/>
    <cellStyle name="Separador de milhares 9 2 3 3 2 2 2" xfId="37547" xr:uid="{00000000-0005-0000-0000-000048930000}"/>
    <cellStyle name="Separador de milhares 9 2 3 3 2 2 3" xfId="37548" xr:uid="{00000000-0005-0000-0000-000049930000}"/>
    <cellStyle name="Separador de milhares 9 2 3 3 2 3" xfId="37549" xr:uid="{00000000-0005-0000-0000-00004A930000}"/>
    <cellStyle name="Separador de milhares 9 2 3 3 2 4" xfId="37550" xr:uid="{00000000-0005-0000-0000-00004B930000}"/>
    <cellStyle name="Separador de milhares 9 2 3 3 3" xfId="37551" xr:uid="{00000000-0005-0000-0000-00004C930000}"/>
    <cellStyle name="Separador de milhares 9 2 3 3 3 2" xfId="37552" xr:uid="{00000000-0005-0000-0000-00004D930000}"/>
    <cellStyle name="Separador de milhares 9 2 3 3 3 2 2" xfId="37553" xr:uid="{00000000-0005-0000-0000-00004E930000}"/>
    <cellStyle name="Separador de milhares 9 2 3 3 3 2 3" xfId="37554" xr:uid="{00000000-0005-0000-0000-00004F930000}"/>
    <cellStyle name="Separador de milhares 9 2 3 3 3 3" xfId="37555" xr:uid="{00000000-0005-0000-0000-000050930000}"/>
    <cellStyle name="Separador de milhares 9 2 3 3 3 4" xfId="37556" xr:uid="{00000000-0005-0000-0000-000051930000}"/>
    <cellStyle name="Separador de milhares 9 2 3 3 4" xfId="37557" xr:uid="{00000000-0005-0000-0000-000052930000}"/>
    <cellStyle name="Separador de milhares 9 2 3 3 4 2" xfId="37558" xr:uid="{00000000-0005-0000-0000-000053930000}"/>
    <cellStyle name="Separador de milhares 9 2 3 3 4 2 2" xfId="37559" xr:uid="{00000000-0005-0000-0000-000054930000}"/>
    <cellStyle name="Separador de milhares 9 2 3 3 4 2 3" xfId="37560" xr:uid="{00000000-0005-0000-0000-000055930000}"/>
    <cellStyle name="Separador de milhares 9 2 3 3 4 3" xfId="37561" xr:uid="{00000000-0005-0000-0000-000056930000}"/>
    <cellStyle name="Separador de milhares 9 2 3 3 4 4" xfId="37562" xr:uid="{00000000-0005-0000-0000-000057930000}"/>
    <cellStyle name="Separador de milhares 9 2 3 3 5" xfId="37563" xr:uid="{00000000-0005-0000-0000-000058930000}"/>
    <cellStyle name="Separador de milhares 9 2 3 3 5 2" xfId="37564" xr:uid="{00000000-0005-0000-0000-000059930000}"/>
    <cellStyle name="Separador de milhares 9 2 3 3 5 3" xfId="37565" xr:uid="{00000000-0005-0000-0000-00005A930000}"/>
    <cellStyle name="Separador de milhares 9 2 3 3 6" xfId="37566" xr:uid="{00000000-0005-0000-0000-00005B930000}"/>
    <cellStyle name="Separador de milhares 9 2 3 3 7" xfId="37567" xr:uid="{00000000-0005-0000-0000-00005C930000}"/>
    <cellStyle name="Separador de milhares 9 2 3 3 8" xfId="37568" xr:uid="{00000000-0005-0000-0000-00005D930000}"/>
    <cellStyle name="Separador de milhares 9 2 3 4" xfId="37569" xr:uid="{00000000-0005-0000-0000-00005E930000}"/>
    <cellStyle name="Separador de milhares 9 2 3 5" xfId="37570" xr:uid="{00000000-0005-0000-0000-00005F930000}"/>
    <cellStyle name="Separador de milhares 9 2 3 5 2" xfId="37571" xr:uid="{00000000-0005-0000-0000-000060930000}"/>
    <cellStyle name="Separador de milhares 9 2 3 5 2 2" xfId="37572" xr:uid="{00000000-0005-0000-0000-000061930000}"/>
    <cellStyle name="Separador de milhares 9 2 3 5 2 3" xfId="37573" xr:uid="{00000000-0005-0000-0000-000062930000}"/>
    <cellStyle name="Separador de milhares 9 2 3 5 3" xfId="37574" xr:uid="{00000000-0005-0000-0000-000063930000}"/>
    <cellStyle name="Separador de milhares 9 2 3 5 4" xfId="37575" xr:uid="{00000000-0005-0000-0000-000064930000}"/>
    <cellStyle name="Separador de milhares 9 2 3 6" xfId="37576" xr:uid="{00000000-0005-0000-0000-000065930000}"/>
    <cellStyle name="Separador de milhares 9 2 3 6 2" xfId="37577" xr:uid="{00000000-0005-0000-0000-000066930000}"/>
    <cellStyle name="Separador de milhares 9 2 3 6 2 2" xfId="37578" xr:uid="{00000000-0005-0000-0000-000067930000}"/>
    <cellStyle name="Separador de milhares 9 2 3 6 2 3" xfId="37579" xr:uid="{00000000-0005-0000-0000-000068930000}"/>
    <cellStyle name="Separador de milhares 9 2 3 6 3" xfId="37580" xr:uid="{00000000-0005-0000-0000-000069930000}"/>
    <cellStyle name="Separador de milhares 9 2 3 6 4" xfId="37581" xr:uid="{00000000-0005-0000-0000-00006A930000}"/>
    <cellStyle name="Separador de milhares 9 2 3 7" xfId="37582" xr:uid="{00000000-0005-0000-0000-00006B930000}"/>
    <cellStyle name="Separador de milhares 9 2 3 7 2" xfId="37583" xr:uid="{00000000-0005-0000-0000-00006C930000}"/>
    <cellStyle name="Separador de milhares 9 2 3 7 2 2" xfId="37584" xr:uid="{00000000-0005-0000-0000-00006D930000}"/>
    <cellStyle name="Separador de milhares 9 2 3 7 2 3" xfId="37585" xr:uid="{00000000-0005-0000-0000-00006E930000}"/>
    <cellStyle name="Separador de milhares 9 2 3 7 3" xfId="37586" xr:uid="{00000000-0005-0000-0000-00006F930000}"/>
    <cellStyle name="Separador de milhares 9 2 3 7 4" xfId="37587" xr:uid="{00000000-0005-0000-0000-000070930000}"/>
    <cellStyle name="Separador de milhares 9 2 3 8" xfId="37588" xr:uid="{00000000-0005-0000-0000-000071930000}"/>
    <cellStyle name="Separador de milhares 9 2 3 8 2" xfId="37589" xr:uid="{00000000-0005-0000-0000-000072930000}"/>
    <cellStyle name="Separador de milhares 9 2 3 8 3" xfId="37590" xr:uid="{00000000-0005-0000-0000-000073930000}"/>
    <cellStyle name="Separador de milhares 9 2 3 9" xfId="37591" xr:uid="{00000000-0005-0000-0000-000074930000}"/>
    <cellStyle name="Separador de milhares 9 2 4" xfId="37592" xr:uid="{00000000-0005-0000-0000-000075930000}"/>
    <cellStyle name="Separador de milhares 9 2 4 10" xfId="37593" xr:uid="{00000000-0005-0000-0000-000076930000}"/>
    <cellStyle name="Separador de milhares 9 2 4 2" xfId="37594" xr:uid="{00000000-0005-0000-0000-000077930000}"/>
    <cellStyle name="Separador de milhares 9 2 4 2 2" xfId="37595" xr:uid="{00000000-0005-0000-0000-000078930000}"/>
    <cellStyle name="Separador de milhares 9 2 4 2 2 2" xfId="37596" xr:uid="{00000000-0005-0000-0000-000079930000}"/>
    <cellStyle name="Separador de milhares 9 2 4 2 2 2 2" xfId="37597" xr:uid="{00000000-0005-0000-0000-00007A930000}"/>
    <cellStyle name="Separador de milhares 9 2 4 2 2 2 3" xfId="37598" xr:uid="{00000000-0005-0000-0000-00007B930000}"/>
    <cellStyle name="Separador de milhares 9 2 4 2 2 3" xfId="37599" xr:uid="{00000000-0005-0000-0000-00007C930000}"/>
    <cellStyle name="Separador de milhares 9 2 4 2 2 4" xfId="37600" xr:uid="{00000000-0005-0000-0000-00007D930000}"/>
    <cellStyle name="Separador de milhares 9 2 4 2 3" xfId="37601" xr:uid="{00000000-0005-0000-0000-00007E930000}"/>
    <cellStyle name="Separador de milhares 9 2 4 2 3 2" xfId="37602" xr:uid="{00000000-0005-0000-0000-00007F930000}"/>
    <cellStyle name="Separador de milhares 9 2 4 2 3 2 2" xfId="37603" xr:uid="{00000000-0005-0000-0000-000080930000}"/>
    <cellStyle name="Separador de milhares 9 2 4 2 3 2 3" xfId="37604" xr:uid="{00000000-0005-0000-0000-000081930000}"/>
    <cellStyle name="Separador de milhares 9 2 4 2 3 3" xfId="37605" xr:uid="{00000000-0005-0000-0000-000082930000}"/>
    <cellStyle name="Separador de milhares 9 2 4 2 3 4" xfId="37606" xr:uid="{00000000-0005-0000-0000-000083930000}"/>
    <cellStyle name="Separador de milhares 9 2 4 2 4" xfId="37607" xr:uid="{00000000-0005-0000-0000-000084930000}"/>
    <cellStyle name="Separador de milhares 9 2 4 2 4 2" xfId="37608" xr:uid="{00000000-0005-0000-0000-000085930000}"/>
    <cellStyle name="Separador de milhares 9 2 4 2 4 2 2" xfId="37609" xr:uid="{00000000-0005-0000-0000-000086930000}"/>
    <cellStyle name="Separador de milhares 9 2 4 2 4 2 3" xfId="37610" xr:uid="{00000000-0005-0000-0000-000087930000}"/>
    <cellStyle name="Separador de milhares 9 2 4 2 4 3" xfId="37611" xr:uid="{00000000-0005-0000-0000-000088930000}"/>
    <cellStyle name="Separador de milhares 9 2 4 2 4 4" xfId="37612" xr:uid="{00000000-0005-0000-0000-000089930000}"/>
    <cellStyle name="Separador de milhares 9 2 4 2 5" xfId="37613" xr:uid="{00000000-0005-0000-0000-00008A930000}"/>
    <cellStyle name="Separador de milhares 9 2 4 2 5 2" xfId="37614" xr:uid="{00000000-0005-0000-0000-00008B930000}"/>
    <cellStyle name="Separador de milhares 9 2 4 2 5 3" xfId="37615" xr:uid="{00000000-0005-0000-0000-00008C930000}"/>
    <cellStyle name="Separador de milhares 9 2 4 2 6" xfId="37616" xr:uid="{00000000-0005-0000-0000-00008D930000}"/>
    <cellStyle name="Separador de milhares 9 2 4 2 7" xfId="37617" xr:uid="{00000000-0005-0000-0000-00008E930000}"/>
    <cellStyle name="Separador de milhares 9 2 4 3" xfId="37618" xr:uid="{00000000-0005-0000-0000-00008F930000}"/>
    <cellStyle name="Separador de milhares 9 2 4 4" xfId="37619" xr:uid="{00000000-0005-0000-0000-000090930000}"/>
    <cellStyle name="Separador de milhares 9 2 4 4 2" xfId="37620" xr:uid="{00000000-0005-0000-0000-000091930000}"/>
    <cellStyle name="Separador de milhares 9 2 4 4 2 2" xfId="37621" xr:uid="{00000000-0005-0000-0000-000092930000}"/>
    <cellStyle name="Separador de milhares 9 2 4 4 2 3" xfId="37622" xr:uid="{00000000-0005-0000-0000-000093930000}"/>
    <cellStyle name="Separador de milhares 9 2 4 4 3" xfId="37623" xr:uid="{00000000-0005-0000-0000-000094930000}"/>
    <cellStyle name="Separador de milhares 9 2 4 4 4" xfId="37624" xr:uid="{00000000-0005-0000-0000-000095930000}"/>
    <cellStyle name="Separador de milhares 9 2 4 5" xfId="37625" xr:uid="{00000000-0005-0000-0000-000096930000}"/>
    <cellStyle name="Separador de milhares 9 2 4 5 2" xfId="37626" xr:uid="{00000000-0005-0000-0000-000097930000}"/>
    <cellStyle name="Separador de milhares 9 2 4 5 2 2" xfId="37627" xr:uid="{00000000-0005-0000-0000-000098930000}"/>
    <cellStyle name="Separador de milhares 9 2 4 5 2 3" xfId="37628" xr:uid="{00000000-0005-0000-0000-000099930000}"/>
    <cellStyle name="Separador de milhares 9 2 4 5 3" xfId="37629" xr:uid="{00000000-0005-0000-0000-00009A930000}"/>
    <cellStyle name="Separador de milhares 9 2 4 5 4" xfId="37630" xr:uid="{00000000-0005-0000-0000-00009B930000}"/>
    <cellStyle name="Separador de milhares 9 2 4 6" xfId="37631" xr:uid="{00000000-0005-0000-0000-00009C930000}"/>
    <cellStyle name="Separador de milhares 9 2 4 6 2" xfId="37632" xr:uid="{00000000-0005-0000-0000-00009D930000}"/>
    <cellStyle name="Separador de milhares 9 2 4 6 2 2" xfId="37633" xr:uid="{00000000-0005-0000-0000-00009E930000}"/>
    <cellStyle name="Separador de milhares 9 2 4 6 2 3" xfId="37634" xr:uid="{00000000-0005-0000-0000-00009F930000}"/>
    <cellStyle name="Separador de milhares 9 2 4 6 3" xfId="37635" xr:uid="{00000000-0005-0000-0000-0000A0930000}"/>
    <cellStyle name="Separador de milhares 9 2 4 6 4" xfId="37636" xr:uid="{00000000-0005-0000-0000-0000A1930000}"/>
    <cellStyle name="Separador de milhares 9 2 4 7" xfId="37637" xr:uid="{00000000-0005-0000-0000-0000A2930000}"/>
    <cellStyle name="Separador de milhares 9 2 4 7 2" xfId="37638" xr:uid="{00000000-0005-0000-0000-0000A3930000}"/>
    <cellStyle name="Separador de milhares 9 2 4 7 3" xfId="37639" xr:uid="{00000000-0005-0000-0000-0000A4930000}"/>
    <cellStyle name="Separador de milhares 9 2 4 8" xfId="37640" xr:uid="{00000000-0005-0000-0000-0000A5930000}"/>
    <cellStyle name="Separador de milhares 9 2 4 9" xfId="37641" xr:uid="{00000000-0005-0000-0000-0000A6930000}"/>
    <cellStyle name="Separador de milhares 9 2 5" xfId="37642" xr:uid="{00000000-0005-0000-0000-0000A7930000}"/>
    <cellStyle name="Separador de milhares 9 2 5 2" xfId="37643" xr:uid="{00000000-0005-0000-0000-0000A8930000}"/>
    <cellStyle name="Separador de milhares 9 2 5 3" xfId="37644" xr:uid="{00000000-0005-0000-0000-0000A9930000}"/>
    <cellStyle name="Separador de milhares 9 2 5 3 2" xfId="37645" xr:uid="{00000000-0005-0000-0000-0000AA930000}"/>
    <cellStyle name="Separador de milhares 9 2 5 3 2 2" xfId="37646" xr:uid="{00000000-0005-0000-0000-0000AB930000}"/>
    <cellStyle name="Separador de milhares 9 2 5 3 2 2 2" xfId="37647" xr:uid="{00000000-0005-0000-0000-0000AC930000}"/>
    <cellStyle name="Separador de milhares 9 2 5 3 2 2 3" xfId="37648" xr:uid="{00000000-0005-0000-0000-0000AD930000}"/>
    <cellStyle name="Separador de milhares 9 2 5 3 2 3" xfId="37649" xr:uid="{00000000-0005-0000-0000-0000AE930000}"/>
    <cellStyle name="Separador de milhares 9 2 5 3 2 4" xfId="37650" xr:uid="{00000000-0005-0000-0000-0000AF930000}"/>
    <cellStyle name="Separador de milhares 9 2 5 3 3" xfId="37651" xr:uid="{00000000-0005-0000-0000-0000B0930000}"/>
    <cellStyle name="Separador de milhares 9 2 5 3 3 2" xfId="37652" xr:uid="{00000000-0005-0000-0000-0000B1930000}"/>
    <cellStyle name="Separador de milhares 9 2 5 3 3 2 2" xfId="37653" xr:uid="{00000000-0005-0000-0000-0000B2930000}"/>
    <cellStyle name="Separador de milhares 9 2 5 3 3 2 3" xfId="37654" xr:uid="{00000000-0005-0000-0000-0000B3930000}"/>
    <cellStyle name="Separador de milhares 9 2 5 3 3 3" xfId="37655" xr:uid="{00000000-0005-0000-0000-0000B4930000}"/>
    <cellStyle name="Separador de milhares 9 2 5 3 3 4" xfId="37656" xr:uid="{00000000-0005-0000-0000-0000B5930000}"/>
    <cellStyle name="Separador de milhares 9 2 5 3 4" xfId="37657" xr:uid="{00000000-0005-0000-0000-0000B6930000}"/>
    <cellStyle name="Separador de milhares 9 2 5 3 4 2" xfId="37658" xr:uid="{00000000-0005-0000-0000-0000B7930000}"/>
    <cellStyle name="Separador de milhares 9 2 5 3 4 2 2" xfId="37659" xr:uid="{00000000-0005-0000-0000-0000B8930000}"/>
    <cellStyle name="Separador de milhares 9 2 5 3 4 2 3" xfId="37660" xr:uid="{00000000-0005-0000-0000-0000B9930000}"/>
    <cellStyle name="Separador de milhares 9 2 5 3 4 3" xfId="37661" xr:uid="{00000000-0005-0000-0000-0000BA930000}"/>
    <cellStyle name="Separador de milhares 9 2 5 3 4 4" xfId="37662" xr:uid="{00000000-0005-0000-0000-0000BB930000}"/>
    <cellStyle name="Separador de milhares 9 2 5 3 5" xfId="37663" xr:uid="{00000000-0005-0000-0000-0000BC930000}"/>
    <cellStyle name="Separador de milhares 9 2 5 3 5 2" xfId="37664" xr:uid="{00000000-0005-0000-0000-0000BD930000}"/>
    <cellStyle name="Separador de milhares 9 2 5 3 5 3" xfId="37665" xr:uid="{00000000-0005-0000-0000-0000BE930000}"/>
    <cellStyle name="Separador de milhares 9 2 5 3 6" xfId="37666" xr:uid="{00000000-0005-0000-0000-0000BF930000}"/>
    <cellStyle name="Separador de milhares 9 2 5 3 7" xfId="37667" xr:uid="{00000000-0005-0000-0000-0000C0930000}"/>
    <cellStyle name="Separador de milhares 9 2 5 4" xfId="37668" xr:uid="{00000000-0005-0000-0000-0000C1930000}"/>
    <cellStyle name="Separador de milhares 9 2 6" xfId="37669" xr:uid="{00000000-0005-0000-0000-0000C2930000}"/>
    <cellStyle name="Separador de milhares 9 2 6 10" xfId="37670" xr:uid="{00000000-0005-0000-0000-0000C3930000}"/>
    <cellStyle name="Separador de milhares 9 2 6 2" xfId="37671" xr:uid="{00000000-0005-0000-0000-0000C4930000}"/>
    <cellStyle name="Separador de milhares 9 2 6 2 2" xfId="37672" xr:uid="{00000000-0005-0000-0000-0000C5930000}"/>
    <cellStyle name="Separador de milhares 9 2 6 2 2 2" xfId="37673" xr:uid="{00000000-0005-0000-0000-0000C6930000}"/>
    <cellStyle name="Separador de milhares 9 2 6 2 2 2 2" xfId="37674" xr:uid="{00000000-0005-0000-0000-0000C7930000}"/>
    <cellStyle name="Separador de milhares 9 2 6 2 2 2 3" xfId="37675" xr:uid="{00000000-0005-0000-0000-0000C8930000}"/>
    <cellStyle name="Separador de milhares 9 2 6 2 2 3" xfId="37676" xr:uid="{00000000-0005-0000-0000-0000C9930000}"/>
    <cellStyle name="Separador de milhares 9 2 6 2 2 4" xfId="37677" xr:uid="{00000000-0005-0000-0000-0000CA930000}"/>
    <cellStyle name="Separador de milhares 9 2 6 2 3" xfId="37678" xr:uid="{00000000-0005-0000-0000-0000CB930000}"/>
    <cellStyle name="Separador de milhares 9 2 6 2 3 2" xfId="37679" xr:uid="{00000000-0005-0000-0000-0000CC930000}"/>
    <cellStyle name="Separador de milhares 9 2 6 2 3 2 2" xfId="37680" xr:uid="{00000000-0005-0000-0000-0000CD930000}"/>
    <cellStyle name="Separador de milhares 9 2 6 2 3 2 3" xfId="37681" xr:uid="{00000000-0005-0000-0000-0000CE930000}"/>
    <cellStyle name="Separador de milhares 9 2 6 2 3 3" xfId="37682" xr:uid="{00000000-0005-0000-0000-0000CF930000}"/>
    <cellStyle name="Separador de milhares 9 2 6 2 3 4" xfId="37683" xr:uid="{00000000-0005-0000-0000-0000D0930000}"/>
    <cellStyle name="Separador de milhares 9 2 6 2 4" xfId="37684" xr:uid="{00000000-0005-0000-0000-0000D1930000}"/>
    <cellStyle name="Separador de milhares 9 2 6 2 4 2" xfId="37685" xr:uid="{00000000-0005-0000-0000-0000D2930000}"/>
    <cellStyle name="Separador de milhares 9 2 6 2 4 2 2" xfId="37686" xr:uid="{00000000-0005-0000-0000-0000D3930000}"/>
    <cellStyle name="Separador de milhares 9 2 6 2 4 2 3" xfId="37687" xr:uid="{00000000-0005-0000-0000-0000D4930000}"/>
    <cellStyle name="Separador de milhares 9 2 6 2 4 3" xfId="37688" xr:uid="{00000000-0005-0000-0000-0000D5930000}"/>
    <cellStyle name="Separador de milhares 9 2 6 2 4 4" xfId="37689" xr:uid="{00000000-0005-0000-0000-0000D6930000}"/>
    <cellStyle name="Separador de milhares 9 2 6 2 5" xfId="37690" xr:uid="{00000000-0005-0000-0000-0000D7930000}"/>
    <cellStyle name="Separador de milhares 9 2 6 2 5 2" xfId="37691" xr:uid="{00000000-0005-0000-0000-0000D8930000}"/>
    <cellStyle name="Separador de milhares 9 2 6 2 5 3" xfId="37692" xr:uid="{00000000-0005-0000-0000-0000D9930000}"/>
    <cellStyle name="Separador de milhares 9 2 6 2 6" xfId="37693" xr:uid="{00000000-0005-0000-0000-0000DA930000}"/>
    <cellStyle name="Separador de milhares 9 2 6 2 7" xfId="37694" xr:uid="{00000000-0005-0000-0000-0000DB930000}"/>
    <cellStyle name="Separador de milhares 9 2 6 3" xfId="37695" xr:uid="{00000000-0005-0000-0000-0000DC930000}"/>
    <cellStyle name="Separador de milhares 9 2 6 3 2" xfId="37696" xr:uid="{00000000-0005-0000-0000-0000DD930000}"/>
    <cellStyle name="Separador de milhares 9 2 6 3 2 2" xfId="37697" xr:uid="{00000000-0005-0000-0000-0000DE930000}"/>
    <cellStyle name="Separador de milhares 9 2 6 3 2 2 2" xfId="37698" xr:uid="{00000000-0005-0000-0000-0000DF930000}"/>
    <cellStyle name="Separador de milhares 9 2 6 3 2 2 3" xfId="37699" xr:uid="{00000000-0005-0000-0000-0000E0930000}"/>
    <cellStyle name="Separador de milhares 9 2 6 3 2 3" xfId="37700" xr:uid="{00000000-0005-0000-0000-0000E1930000}"/>
    <cellStyle name="Separador de milhares 9 2 6 3 2 4" xfId="37701" xr:uid="{00000000-0005-0000-0000-0000E2930000}"/>
    <cellStyle name="Separador de milhares 9 2 6 3 3" xfId="37702" xr:uid="{00000000-0005-0000-0000-0000E3930000}"/>
    <cellStyle name="Separador de milhares 9 2 6 3 3 2" xfId="37703" xr:uid="{00000000-0005-0000-0000-0000E4930000}"/>
    <cellStyle name="Separador de milhares 9 2 6 3 3 2 2" xfId="37704" xr:uid="{00000000-0005-0000-0000-0000E5930000}"/>
    <cellStyle name="Separador de milhares 9 2 6 3 3 2 3" xfId="37705" xr:uid="{00000000-0005-0000-0000-0000E6930000}"/>
    <cellStyle name="Separador de milhares 9 2 6 3 3 3" xfId="37706" xr:uid="{00000000-0005-0000-0000-0000E7930000}"/>
    <cellStyle name="Separador de milhares 9 2 6 3 3 4" xfId="37707" xr:uid="{00000000-0005-0000-0000-0000E8930000}"/>
    <cellStyle name="Separador de milhares 9 2 6 3 4" xfId="37708" xr:uid="{00000000-0005-0000-0000-0000E9930000}"/>
    <cellStyle name="Separador de milhares 9 2 6 3 4 2" xfId="37709" xr:uid="{00000000-0005-0000-0000-0000EA930000}"/>
    <cellStyle name="Separador de milhares 9 2 6 3 4 2 2" xfId="37710" xr:uid="{00000000-0005-0000-0000-0000EB930000}"/>
    <cellStyle name="Separador de milhares 9 2 6 3 4 2 3" xfId="37711" xr:uid="{00000000-0005-0000-0000-0000EC930000}"/>
    <cellStyle name="Separador de milhares 9 2 6 3 4 3" xfId="37712" xr:uid="{00000000-0005-0000-0000-0000ED930000}"/>
    <cellStyle name="Separador de milhares 9 2 6 3 4 4" xfId="37713" xr:uid="{00000000-0005-0000-0000-0000EE930000}"/>
    <cellStyle name="Separador de milhares 9 2 6 3 5" xfId="37714" xr:uid="{00000000-0005-0000-0000-0000EF930000}"/>
    <cellStyle name="Separador de milhares 9 2 6 3 5 2" xfId="37715" xr:uid="{00000000-0005-0000-0000-0000F0930000}"/>
    <cellStyle name="Separador de milhares 9 2 6 3 5 3" xfId="37716" xr:uid="{00000000-0005-0000-0000-0000F1930000}"/>
    <cellStyle name="Separador de milhares 9 2 6 3 6" xfId="37717" xr:uid="{00000000-0005-0000-0000-0000F2930000}"/>
    <cellStyle name="Separador de milhares 9 2 6 3 7" xfId="37718" xr:uid="{00000000-0005-0000-0000-0000F3930000}"/>
    <cellStyle name="Separador de milhares 9 2 6 4" xfId="37719" xr:uid="{00000000-0005-0000-0000-0000F4930000}"/>
    <cellStyle name="Separador de milhares 9 2 6 4 2" xfId="37720" xr:uid="{00000000-0005-0000-0000-0000F5930000}"/>
    <cellStyle name="Separador de milhares 9 2 6 4 2 2" xfId="37721" xr:uid="{00000000-0005-0000-0000-0000F6930000}"/>
    <cellStyle name="Separador de milhares 9 2 6 4 2 3" xfId="37722" xr:uid="{00000000-0005-0000-0000-0000F7930000}"/>
    <cellStyle name="Separador de milhares 9 2 6 4 3" xfId="37723" xr:uid="{00000000-0005-0000-0000-0000F8930000}"/>
    <cellStyle name="Separador de milhares 9 2 6 4 4" xfId="37724" xr:uid="{00000000-0005-0000-0000-0000F9930000}"/>
    <cellStyle name="Separador de milhares 9 2 6 5" xfId="37725" xr:uid="{00000000-0005-0000-0000-0000FA930000}"/>
    <cellStyle name="Separador de milhares 9 2 6 5 2" xfId="37726" xr:uid="{00000000-0005-0000-0000-0000FB930000}"/>
    <cellStyle name="Separador de milhares 9 2 6 5 2 2" xfId="37727" xr:uid="{00000000-0005-0000-0000-0000FC930000}"/>
    <cellStyle name="Separador de milhares 9 2 6 5 2 3" xfId="37728" xr:uid="{00000000-0005-0000-0000-0000FD930000}"/>
    <cellStyle name="Separador de milhares 9 2 6 5 3" xfId="37729" xr:uid="{00000000-0005-0000-0000-0000FE930000}"/>
    <cellStyle name="Separador de milhares 9 2 6 5 4" xfId="37730" xr:uid="{00000000-0005-0000-0000-0000FF930000}"/>
    <cellStyle name="Separador de milhares 9 2 6 6" xfId="37731" xr:uid="{00000000-0005-0000-0000-000000940000}"/>
    <cellStyle name="Separador de milhares 9 2 6 6 2" xfId="37732" xr:uid="{00000000-0005-0000-0000-000001940000}"/>
    <cellStyle name="Separador de milhares 9 2 6 6 2 2" xfId="37733" xr:uid="{00000000-0005-0000-0000-000002940000}"/>
    <cellStyle name="Separador de milhares 9 2 6 6 2 3" xfId="37734" xr:uid="{00000000-0005-0000-0000-000003940000}"/>
    <cellStyle name="Separador de milhares 9 2 6 6 3" xfId="37735" xr:uid="{00000000-0005-0000-0000-000004940000}"/>
    <cellStyle name="Separador de milhares 9 2 6 6 4" xfId="37736" xr:uid="{00000000-0005-0000-0000-000005940000}"/>
    <cellStyle name="Separador de milhares 9 2 6 7" xfId="37737" xr:uid="{00000000-0005-0000-0000-000006940000}"/>
    <cellStyle name="Separador de milhares 9 2 6 7 2" xfId="37738" xr:uid="{00000000-0005-0000-0000-000007940000}"/>
    <cellStyle name="Separador de milhares 9 2 6 7 3" xfId="37739" xr:uid="{00000000-0005-0000-0000-000008940000}"/>
    <cellStyle name="Separador de milhares 9 2 6 8" xfId="37740" xr:uid="{00000000-0005-0000-0000-000009940000}"/>
    <cellStyle name="Separador de milhares 9 2 6 9" xfId="37741" xr:uid="{00000000-0005-0000-0000-00000A940000}"/>
    <cellStyle name="Separador de milhares 9 2 7" xfId="37742" xr:uid="{00000000-0005-0000-0000-00000B940000}"/>
    <cellStyle name="Separador de milhares 9 2 7 2" xfId="37743" xr:uid="{00000000-0005-0000-0000-00000C940000}"/>
    <cellStyle name="Separador de milhares 9 2 7 2 2" xfId="37744" xr:uid="{00000000-0005-0000-0000-00000D940000}"/>
    <cellStyle name="Separador de milhares 9 2 7 2 2 2" xfId="37745" xr:uid="{00000000-0005-0000-0000-00000E940000}"/>
    <cellStyle name="Separador de milhares 9 2 7 2 2 2 2" xfId="37746" xr:uid="{00000000-0005-0000-0000-00000F940000}"/>
    <cellStyle name="Separador de milhares 9 2 7 2 2 2 3" xfId="37747" xr:uid="{00000000-0005-0000-0000-000010940000}"/>
    <cellStyle name="Separador de milhares 9 2 7 2 2 3" xfId="37748" xr:uid="{00000000-0005-0000-0000-000011940000}"/>
    <cellStyle name="Separador de milhares 9 2 7 2 2 4" xfId="37749" xr:uid="{00000000-0005-0000-0000-000012940000}"/>
    <cellStyle name="Separador de milhares 9 2 7 2 3" xfId="37750" xr:uid="{00000000-0005-0000-0000-000013940000}"/>
    <cellStyle name="Separador de milhares 9 2 7 2 3 2" xfId="37751" xr:uid="{00000000-0005-0000-0000-000014940000}"/>
    <cellStyle name="Separador de milhares 9 2 7 2 3 2 2" xfId="37752" xr:uid="{00000000-0005-0000-0000-000015940000}"/>
    <cellStyle name="Separador de milhares 9 2 7 2 3 2 3" xfId="37753" xr:uid="{00000000-0005-0000-0000-000016940000}"/>
    <cellStyle name="Separador de milhares 9 2 7 2 3 3" xfId="37754" xr:uid="{00000000-0005-0000-0000-000017940000}"/>
    <cellStyle name="Separador de milhares 9 2 7 2 3 4" xfId="37755" xr:uid="{00000000-0005-0000-0000-000018940000}"/>
    <cellStyle name="Separador de milhares 9 2 7 2 4" xfId="37756" xr:uid="{00000000-0005-0000-0000-000019940000}"/>
    <cellStyle name="Separador de milhares 9 2 7 2 4 2" xfId="37757" xr:uid="{00000000-0005-0000-0000-00001A940000}"/>
    <cellStyle name="Separador de milhares 9 2 7 2 4 2 2" xfId="37758" xr:uid="{00000000-0005-0000-0000-00001B940000}"/>
    <cellStyle name="Separador de milhares 9 2 7 2 4 2 3" xfId="37759" xr:uid="{00000000-0005-0000-0000-00001C940000}"/>
    <cellStyle name="Separador de milhares 9 2 7 2 4 3" xfId="37760" xr:uid="{00000000-0005-0000-0000-00001D940000}"/>
    <cellStyle name="Separador de milhares 9 2 7 2 4 4" xfId="37761" xr:uid="{00000000-0005-0000-0000-00001E940000}"/>
    <cellStyle name="Separador de milhares 9 2 7 2 5" xfId="37762" xr:uid="{00000000-0005-0000-0000-00001F940000}"/>
    <cellStyle name="Separador de milhares 9 2 7 2 5 2" xfId="37763" xr:uid="{00000000-0005-0000-0000-000020940000}"/>
    <cellStyle name="Separador de milhares 9 2 7 2 5 3" xfId="37764" xr:uid="{00000000-0005-0000-0000-000021940000}"/>
    <cellStyle name="Separador de milhares 9 2 7 2 6" xfId="37765" xr:uid="{00000000-0005-0000-0000-000022940000}"/>
    <cellStyle name="Separador de milhares 9 2 7 2 7" xfId="37766" xr:uid="{00000000-0005-0000-0000-000023940000}"/>
    <cellStyle name="Separador de milhares 9 2 7 3" xfId="37767" xr:uid="{00000000-0005-0000-0000-000024940000}"/>
    <cellStyle name="Separador de milhares 9 2 7 3 2" xfId="37768" xr:uid="{00000000-0005-0000-0000-000025940000}"/>
    <cellStyle name="Separador de milhares 9 2 7 3 2 2" xfId="37769" xr:uid="{00000000-0005-0000-0000-000026940000}"/>
    <cellStyle name="Separador de milhares 9 2 7 3 2 3" xfId="37770" xr:uid="{00000000-0005-0000-0000-000027940000}"/>
    <cellStyle name="Separador de milhares 9 2 7 3 3" xfId="37771" xr:uid="{00000000-0005-0000-0000-000028940000}"/>
    <cellStyle name="Separador de milhares 9 2 7 3 4" xfId="37772" xr:uid="{00000000-0005-0000-0000-000029940000}"/>
    <cellStyle name="Separador de milhares 9 2 7 4" xfId="37773" xr:uid="{00000000-0005-0000-0000-00002A940000}"/>
    <cellStyle name="Separador de milhares 9 2 7 4 2" xfId="37774" xr:uid="{00000000-0005-0000-0000-00002B940000}"/>
    <cellStyle name="Separador de milhares 9 2 7 4 2 2" xfId="37775" xr:uid="{00000000-0005-0000-0000-00002C940000}"/>
    <cellStyle name="Separador de milhares 9 2 7 4 2 3" xfId="37776" xr:uid="{00000000-0005-0000-0000-00002D940000}"/>
    <cellStyle name="Separador de milhares 9 2 7 4 3" xfId="37777" xr:uid="{00000000-0005-0000-0000-00002E940000}"/>
    <cellStyle name="Separador de milhares 9 2 7 4 4" xfId="37778" xr:uid="{00000000-0005-0000-0000-00002F940000}"/>
    <cellStyle name="Separador de milhares 9 2 7 5" xfId="37779" xr:uid="{00000000-0005-0000-0000-000030940000}"/>
    <cellStyle name="Separador de milhares 9 2 7 5 2" xfId="37780" xr:uid="{00000000-0005-0000-0000-000031940000}"/>
    <cellStyle name="Separador de milhares 9 2 7 5 2 2" xfId="37781" xr:uid="{00000000-0005-0000-0000-000032940000}"/>
    <cellStyle name="Separador de milhares 9 2 7 5 2 3" xfId="37782" xr:uid="{00000000-0005-0000-0000-000033940000}"/>
    <cellStyle name="Separador de milhares 9 2 7 5 3" xfId="37783" xr:uid="{00000000-0005-0000-0000-000034940000}"/>
    <cellStyle name="Separador de milhares 9 2 7 5 4" xfId="37784" xr:uid="{00000000-0005-0000-0000-000035940000}"/>
    <cellStyle name="Separador de milhares 9 2 7 6" xfId="37785" xr:uid="{00000000-0005-0000-0000-000036940000}"/>
    <cellStyle name="Separador de milhares 9 2 7 6 2" xfId="37786" xr:uid="{00000000-0005-0000-0000-000037940000}"/>
    <cellStyle name="Separador de milhares 9 2 7 6 3" xfId="37787" xr:uid="{00000000-0005-0000-0000-000038940000}"/>
    <cellStyle name="Separador de milhares 9 2 7 7" xfId="37788" xr:uid="{00000000-0005-0000-0000-000039940000}"/>
    <cellStyle name="Separador de milhares 9 2 7 8" xfId="37789" xr:uid="{00000000-0005-0000-0000-00003A940000}"/>
    <cellStyle name="Separador de milhares 9 2 7 9" xfId="37790" xr:uid="{00000000-0005-0000-0000-00003B940000}"/>
    <cellStyle name="Separador de milhares 9 2 8" xfId="37791" xr:uid="{00000000-0005-0000-0000-00003C940000}"/>
    <cellStyle name="Separador de milhares 9 2 8 2" xfId="37792" xr:uid="{00000000-0005-0000-0000-00003D940000}"/>
    <cellStyle name="Separador de milhares 9 2 8 2 2" xfId="37793" xr:uid="{00000000-0005-0000-0000-00003E940000}"/>
    <cellStyle name="Separador de milhares 9 2 8 2 2 2" xfId="37794" xr:uid="{00000000-0005-0000-0000-00003F940000}"/>
    <cellStyle name="Separador de milhares 9 2 8 2 2 2 2" xfId="37795" xr:uid="{00000000-0005-0000-0000-000040940000}"/>
    <cellStyle name="Separador de milhares 9 2 8 2 2 2 3" xfId="37796" xr:uid="{00000000-0005-0000-0000-000041940000}"/>
    <cellStyle name="Separador de milhares 9 2 8 2 2 3" xfId="37797" xr:uid="{00000000-0005-0000-0000-000042940000}"/>
    <cellStyle name="Separador de milhares 9 2 8 2 2 4" xfId="37798" xr:uid="{00000000-0005-0000-0000-000043940000}"/>
    <cellStyle name="Separador de milhares 9 2 8 2 3" xfId="37799" xr:uid="{00000000-0005-0000-0000-000044940000}"/>
    <cellStyle name="Separador de milhares 9 2 8 2 3 2" xfId="37800" xr:uid="{00000000-0005-0000-0000-000045940000}"/>
    <cellStyle name="Separador de milhares 9 2 8 2 3 2 2" xfId="37801" xr:uid="{00000000-0005-0000-0000-000046940000}"/>
    <cellStyle name="Separador de milhares 9 2 8 2 3 2 3" xfId="37802" xr:uid="{00000000-0005-0000-0000-000047940000}"/>
    <cellStyle name="Separador de milhares 9 2 8 2 3 3" xfId="37803" xr:uid="{00000000-0005-0000-0000-000048940000}"/>
    <cellStyle name="Separador de milhares 9 2 8 2 3 4" xfId="37804" xr:uid="{00000000-0005-0000-0000-000049940000}"/>
    <cellStyle name="Separador de milhares 9 2 8 2 4" xfId="37805" xr:uid="{00000000-0005-0000-0000-00004A940000}"/>
    <cellStyle name="Separador de milhares 9 2 8 2 4 2" xfId="37806" xr:uid="{00000000-0005-0000-0000-00004B940000}"/>
    <cellStyle name="Separador de milhares 9 2 8 2 4 2 2" xfId="37807" xr:uid="{00000000-0005-0000-0000-00004C940000}"/>
    <cellStyle name="Separador de milhares 9 2 8 2 4 2 3" xfId="37808" xr:uid="{00000000-0005-0000-0000-00004D940000}"/>
    <cellStyle name="Separador de milhares 9 2 8 2 4 3" xfId="37809" xr:uid="{00000000-0005-0000-0000-00004E940000}"/>
    <cellStyle name="Separador de milhares 9 2 8 2 4 4" xfId="37810" xr:uid="{00000000-0005-0000-0000-00004F940000}"/>
    <cellStyle name="Separador de milhares 9 2 8 2 5" xfId="37811" xr:uid="{00000000-0005-0000-0000-000050940000}"/>
    <cellStyle name="Separador de milhares 9 2 8 2 5 2" xfId="37812" xr:uid="{00000000-0005-0000-0000-000051940000}"/>
    <cellStyle name="Separador de milhares 9 2 8 2 5 3" xfId="37813" xr:uid="{00000000-0005-0000-0000-000052940000}"/>
    <cellStyle name="Separador de milhares 9 2 8 2 6" xfId="37814" xr:uid="{00000000-0005-0000-0000-000053940000}"/>
    <cellStyle name="Separador de milhares 9 2 8 2 7" xfId="37815" xr:uid="{00000000-0005-0000-0000-000054940000}"/>
    <cellStyle name="Separador de milhares 9 2 8 3" xfId="37816" xr:uid="{00000000-0005-0000-0000-000055940000}"/>
    <cellStyle name="Separador de milhares 9 2 8 3 2" xfId="37817" xr:uid="{00000000-0005-0000-0000-000056940000}"/>
    <cellStyle name="Separador de milhares 9 2 8 3 2 2" xfId="37818" xr:uid="{00000000-0005-0000-0000-000057940000}"/>
    <cellStyle name="Separador de milhares 9 2 8 3 2 3" xfId="37819" xr:uid="{00000000-0005-0000-0000-000058940000}"/>
    <cellStyle name="Separador de milhares 9 2 8 3 3" xfId="37820" xr:uid="{00000000-0005-0000-0000-000059940000}"/>
    <cellStyle name="Separador de milhares 9 2 8 3 4" xfId="37821" xr:uid="{00000000-0005-0000-0000-00005A940000}"/>
    <cellStyle name="Separador de milhares 9 2 8 4" xfId="37822" xr:uid="{00000000-0005-0000-0000-00005B940000}"/>
    <cellStyle name="Separador de milhares 9 2 8 4 2" xfId="37823" xr:uid="{00000000-0005-0000-0000-00005C940000}"/>
    <cellStyle name="Separador de milhares 9 2 8 4 2 2" xfId="37824" xr:uid="{00000000-0005-0000-0000-00005D940000}"/>
    <cellStyle name="Separador de milhares 9 2 8 4 2 3" xfId="37825" xr:uid="{00000000-0005-0000-0000-00005E940000}"/>
    <cellStyle name="Separador de milhares 9 2 8 4 3" xfId="37826" xr:uid="{00000000-0005-0000-0000-00005F940000}"/>
    <cellStyle name="Separador de milhares 9 2 8 4 4" xfId="37827" xr:uid="{00000000-0005-0000-0000-000060940000}"/>
    <cellStyle name="Separador de milhares 9 2 8 5" xfId="37828" xr:uid="{00000000-0005-0000-0000-000061940000}"/>
    <cellStyle name="Separador de milhares 9 2 8 5 2" xfId="37829" xr:uid="{00000000-0005-0000-0000-000062940000}"/>
    <cellStyle name="Separador de milhares 9 2 8 5 2 2" xfId="37830" xr:uid="{00000000-0005-0000-0000-000063940000}"/>
    <cellStyle name="Separador de milhares 9 2 8 5 2 3" xfId="37831" xr:uid="{00000000-0005-0000-0000-000064940000}"/>
    <cellStyle name="Separador de milhares 9 2 8 5 3" xfId="37832" xr:uid="{00000000-0005-0000-0000-000065940000}"/>
    <cellStyle name="Separador de milhares 9 2 8 5 4" xfId="37833" xr:uid="{00000000-0005-0000-0000-000066940000}"/>
    <cellStyle name="Separador de milhares 9 2 8 6" xfId="37834" xr:uid="{00000000-0005-0000-0000-000067940000}"/>
    <cellStyle name="Separador de milhares 9 2 8 6 2" xfId="37835" xr:uid="{00000000-0005-0000-0000-000068940000}"/>
    <cellStyle name="Separador de milhares 9 2 8 6 3" xfId="37836" xr:uid="{00000000-0005-0000-0000-000069940000}"/>
    <cellStyle name="Separador de milhares 9 2 8 7" xfId="37837" xr:uid="{00000000-0005-0000-0000-00006A940000}"/>
    <cellStyle name="Separador de milhares 9 2 8 8" xfId="37838" xr:uid="{00000000-0005-0000-0000-00006B940000}"/>
    <cellStyle name="Separador de milhares 9 2 8 9" xfId="37839" xr:uid="{00000000-0005-0000-0000-00006C940000}"/>
    <cellStyle name="Separador de milhares 9 2 9" xfId="37840" xr:uid="{00000000-0005-0000-0000-00006D940000}"/>
    <cellStyle name="Separador de milhares 9 2 9 2" xfId="37841" xr:uid="{00000000-0005-0000-0000-00006E940000}"/>
    <cellStyle name="Separador de milhares 9 2 9 2 2" xfId="37842" xr:uid="{00000000-0005-0000-0000-00006F940000}"/>
    <cellStyle name="Separador de milhares 9 2 9 2 2 2" xfId="37843" xr:uid="{00000000-0005-0000-0000-000070940000}"/>
    <cellStyle name="Separador de milhares 9 2 9 2 2 2 2" xfId="37844" xr:uid="{00000000-0005-0000-0000-000071940000}"/>
    <cellStyle name="Separador de milhares 9 2 9 2 2 2 3" xfId="37845" xr:uid="{00000000-0005-0000-0000-000072940000}"/>
    <cellStyle name="Separador de milhares 9 2 9 2 2 3" xfId="37846" xr:uid="{00000000-0005-0000-0000-000073940000}"/>
    <cellStyle name="Separador de milhares 9 2 9 2 2 4" xfId="37847" xr:uid="{00000000-0005-0000-0000-000074940000}"/>
    <cellStyle name="Separador de milhares 9 2 9 2 3" xfId="37848" xr:uid="{00000000-0005-0000-0000-000075940000}"/>
    <cellStyle name="Separador de milhares 9 2 9 2 3 2" xfId="37849" xr:uid="{00000000-0005-0000-0000-000076940000}"/>
    <cellStyle name="Separador de milhares 9 2 9 2 3 2 2" xfId="37850" xr:uid="{00000000-0005-0000-0000-000077940000}"/>
    <cellStyle name="Separador de milhares 9 2 9 2 3 2 3" xfId="37851" xr:uid="{00000000-0005-0000-0000-000078940000}"/>
    <cellStyle name="Separador de milhares 9 2 9 2 3 3" xfId="37852" xr:uid="{00000000-0005-0000-0000-000079940000}"/>
    <cellStyle name="Separador de milhares 9 2 9 2 3 4" xfId="37853" xr:uid="{00000000-0005-0000-0000-00007A940000}"/>
    <cellStyle name="Separador de milhares 9 2 9 2 4" xfId="37854" xr:uid="{00000000-0005-0000-0000-00007B940000}"/>
    <cellStyle name="Separador de milhares 9 2 9 2 4 2" xfId="37855" xr:uid="{00000000-0005-0000-0000-00007C940000}"/>
    <cellStyle name="Separador de milhares 9 2 9 2 4 2 2" xfId="37856" xr:uid="{00000000-0005-0000-0000-00007D940000}"/>
    <cellStyle name="Separador de milhares 9 2 9 2 4 2 3" xfId="37857" xr:uid="{00000000-0005-0000-0000-00007E940000}"/>
    <cellStyle name="Separador de milhares 9 2 9 2 4 3" xfId="37858" xr:uid="{00000000-0005-0000-0000-00007F940000}"/>
    <cellStyle name="Separador de milhares 9 2 9 2 4 4" xfId="37859" xr:uid="{00000000-0005-0000-0000-000080940000}"/>
    <cellStyle name="Separador de milhares 9 2 9 2 5" xfId="37860" xr:uid="{00000000-0005-0000-0000-000081940000}"/>
    <cellStyle name="Separador de milhares 9 2 9 2 5 2" xfId="37861" xr:uid="{00000000-0005-0000-0000-000082940000}"/>
    <cellStyle name="Separador de milhares 9 2 9 2 5 3" xfId="37862" xr:uid="{00000000-0005-0000-0000-000083940000}"/>
    <cellStyle name="Separador de milhares 9 2 9 2 6" xfId="37863" xr:uid="{00000000-0005-0000-0000-000084940000}"/>
    <cellStyle name="Separador de milhares 9 2 9 2 7" xfId="37864" xr:uid="{00000000-0005-0000-0000-000085940000}"/>
    <cellStyle name="Separador de milhares 9 2 9 2 8" xfId="37865" xr:uid="{00000000-0005-0000-0000-000086940000}"/>
    <cellStyle name="Separador de milhares 9 2 9 3" xfId="37866" xr:uid="{00000000-0005-0000-0000-000087940000}"/>
    <cellStyle name="Separador de milhares 9 2 9 3 2" xfId="37867" xr:uid="{00000000-0005-0000-0000-000088940000}"/>
    <cellStyle name="Separador de milhares 9 2 9 3 2 2" xfId="37868" xr:uid="{00000000-0005-0000-0000-000089940000}"/>
    <cellStyle name="Separador de milhares 9 2 9 3 2 3" xfId="37869" xr:uid="{00000000-0005-0000-0000-00008A940000}"/>
    <cellStyle name="Separador de milhares 9 2 9 3 3" xfId="37870" xr:uid="{00000000-0005-0000-0000-00008B940000}"/>
    <cellStyle name="Separador de milhares 9 2 9 3 4" xfId="37871" xr:uid="{00000000-0005-0000-0000-00008C940000}"/>
    <cellStyle name="Separador de milhares 9 2 9 4" xfId="37872" xr:uid="{00000000-0005-0000-0000-00008D940000}"/>
    <cellStyle name="Separador de milhares 9 2 9 4 2" xfId="37873" xr:uid="{00000000-0005-0000-0000-00008E940000}"/>
    <cellStyle name="Separador de milhares 9 2 9 4 2 2" xfId="37874" xr:uid="{00000000-0005-0000-0000-00008F940000}"/>
    <cellStyle name="Separador de milhares 9 2 9 4 2 3" xfId="37875" xr:uid="{00000000-0005-0000-0000-000090940000}"/>
    <cellStyle name="Separador de milhares 9 2 9 4 3" xfId="37876" xr:uid="{00000000-0005-0000-0000-000091940000}"/>
    <cellStyle name="Separador de milhares 9 2 9 4 4" xfId="37877" xr:uid="{00000000-0005-0000-0000-000092940000}"/>
    <cellStyle name="Separador de milhares 9 2 9 5" xfId="37878" xr:uid="{00000000-0005-0000-0000-000093940000}"/>
    <cellStyle name="Separador de milhares 9 2 9 5 2" xfId="37879" xr:uid="{00000000-0005-0000-0000-000094940000}"/>
    <cellStyle name="Separador de milhares 9 2 9 5 2 2" xfId="37880" xr:uid="{00000000-0005-0000-0000-000095940000}"/>
    <cellStyle name="Separador de milhares 9 2 9 5 2 3" xfId="37881" xr:uid="{00000000-0005-0000-0000-000096940000}"/>
    <cellStyle name="Separador de milhares 9 2 9 5 3" xfId="37882" xr:uid="{00000000-0005-0000-0000-000097940000}"/>
    <cellStyle name="Separador de milhares 9 2 9 5 4" xfId="37883" xr:uid="{00000000-0005-0000-0000-000098940000}"/>
    <cellStyle name="Separador de milhares 9 2 9 6" xfId="37884" xr:uid="{00000000-0005-0000-0000-000099940000}"/>
    <cellStyle name="Separador de milhares 9 2 9 6 2" xfId="37885" xr:uid="{00000000-0005-0000-0000-00009A940000}"/>
    <cellStyle name="Separador de milhares 9 2 9 6 3" xfId="37886" xr:uid="{00000000-0005-0000-0000-00009B940000}"/>
    <cellStyle name="Separador de milhares 9 2 9 7" xfId="37887" xr:uid="{00000000-0005-0000-0000-00009C940000}"/>
    <cellStyle name="Separador de milhares 9 2 9 8" xfId="37888" xr:uid="{00000000-0005-0000-0000-00009D940000}"/>
    <cellStyle name="Separador de milhares 9 2 9 9" xfId="37889" xr:uid="{00000000-0005-0000-0000-00009E940000}"/>
    <cellStyle name="Separador de milhares 9 3" xfId="37890" xr:uid="{00000000-0005-0000-0000-00009F940000}"/>
    <cellStyle name="Separador de milhares 9 3 10" xfId="37891" xr:uid="{00000000-0005-0000-0000-0000A0940000}"/>
    <cellStyle name="Separador de milhares 9 3 10 2" xfId="37892" xr:uid="{00000000-0005-0000-0000-0000A1940000}"/>
    <cellStyle name="Separador de milhares 9 3 10 2 2" xfId="37893" xr:uid="{00000000-0005-0000-0000-0000A2940000}"/>
    <cellStyle name="Separador de milhares 9 3 10 2 3" xfId="37894" xr:uid="{00000000-0005-0000-0000-0000A3940000}"/>
    <cellStyle name="Separador de milhares 9 3 10 3" xfId="37895" xr:uid="{00000000-0005-0000-0000-0000A4940000}"/>
    <cellStyle name="Separador de milhares 9 3 10 4" xfId="37896" xr:uid="{00000000-0005-0000-0000-0000A5940000}"/>
    <cellStyle name="Separador de milhares 9 3 11" xfId="37897" xr:uid="{00000000-0005-0000-0000-0000A6940000}"/>
    <cellStyle name="Separador de milhares 9 3 11 2" xfId="37898" xr:uid="{00000000-0005-0000-0000-0000A7940000}"/>
    <cellStyle name="Separador de milhares 9 3 11 2 2" xfId="37899" xr:uid="{00000000-0005-0000-0000-0000A8940000}"/>
    <cellStyle name="Separador de milhares 9 3 11 2 3" xfId="37900" xr:uid="{00000000-0005-0000-0000-0000A9940000}"/>
    <cellStyle name="Separador de milhares 9 3 11 3" xfId="37901" xr:uid="{00000000-0005-0000-0000-0000AA940000}"/>
    <cellStyle name="Separador de milhares 9 3 11 4" xfId="37902" xr:uid="{00000000-0005-0000-0000-0000AB940000}"/>
    <cellStyle name="Separador de milhares 9 3 12" xfId="37903" xr:uid="{00000000-0005-0000-0000-0000AC940000}"/>
    <cellStyle name="Separador de milhares 9 3 12 2" xfId="37904" xr:uid="{00000000-0005-0000-0000-0000AD940000}"/>
    <cellStyle name="Separador de milhares 9 3 12 3" xfId="37905" xr:uid="{00000000-0005-0000-0000-0000AE940000}"/>
    <cellStyle name="Separador de milhares 9 3 13" xfId="37906" xr:uid="{00000000-0005-0000-0000-0000AF940000}"/>
    <cellStyle name="Separador de milhares 9 3 14" xfId="37907" xr:uid="{00000000-0005-0000-0000-0000B0940000}"/>
    <cellStyle name="Separador de milhares 9 3 15" xfId="37908" xr:uid="{00000000-0005-0000-0000-0000B1940000}"/>
    <cellStyle name="Separador de milhares 9 3 16" xfId="37909" xr:uid="{00000000-0005-0000-0000-0000B2940000}"/>
    <cellStyle name="Separador de milhares 9 3 2" xfId="37910" xr:uid="{00000000-0005-0000-0000-0000B3940000}"/>
    <cellStyle name="Separador de milhares 9 3 2 10" xfId="37911" xr:uid="{00000000-0005-0000-0000-0000B4940000}"/>
    <cellStyle name="Separador de milhares 9 3 2 11" xfId="37912" xr:uid="{00000000-0005-0000-0000-0000B5940000}"/>
    <cellStyle name="Separador de milhares 9 3 2 2" xfId="37913" xr:uid="{00000000-0005-0000-0000-0000B6940000}"/>
    <cellStyle name="Separador de milhares 9 3 2 2 2" xfId="37914" xr:uid="{00000000-0005-0000-0000-0000B7940000}"/>
    <cellStyle name="Separador de milhares 9 3 2 2 2 2" xfId="37915" xr:uid="{00000000-0005-0000-0000-0000B8940000}"/>
    <cellStyle name="Separador de milhares 9 3 2 2 2 2 2" xfId="37916" xr:uid="{00000000-0005-0000-0000-0000B9940000}"/>
    <cellStyle name="Separador de milhares 9 3 2 2 2 2 2 2" xfId="37917" xr:uid="{00000000-0005-0000-0000-0000BA940000}"/>
    <cellStyle name="Separador de milhares 9 3 2 2 2 2 2 3" xfId="37918" xr:uid="{00000000-0005-0000-0000-0000BB940000}"/>
    <cellStyle name="Separador de milhares 9 3 2 2 2 2 3" xfId="37919" xr:uid="{00000000-0005-0000-0000-0000BC940000}"/>
    <cellStyle name="Separador de milhares 9 3 2 2 2 2 4" xfId="37920" xr:uid="{00000000-0005-0000-0000-0000BD940000}"/>
    <cellStyle name="Separador de milhares 9 3 2 2 2 3" xfId="37921" xr:uid="{00000000-0005-0000-0000-0000BE940000}"/>
    <cellStyle name="Separador de milhares 9 3 2 2 2 3 2" xfId="37922" xr:uid="{00000000-0005-0000-0000-0000BF940000}"/>
    <cellStyle name="Separador de milhares 9 3 2 2 2 3 2 2" xfId="37923" xr:uid="{00000000-0005-0000-0000-0000C0940000}"/>
    <cellStyle name="Separador de milhares 9 3 2 2 2 3 2 3" xfId="37924" xr:uid="{00000000-0005-0000-0000-0000C1940000}"/>
    <cellStyle name="Separador de milhares 9 3 2 2 2 3 3" xfId="37925" xr:uid="{00000000-0005-0000-0000-0000C2940000}"/>
    <cellStyle name="Separador de milhares 9 3 2 2 2 3 4" xfId="37926" xr:uid="{00000000-0005-0000-0000-0000C3940000}"/>
    <cellStyle name="Separador de milhares 9 3 2 2 2 4" xfId="37927" xr:uid="{00000000-0005-0000-0000-0000C4940000}"/>
    <cellStyle name="Separador de milhares 9 3 2 2 2 4 2" xfId="37928" xr:uid="{00000000-0005-0000-0000-0000C5940000}"/>
    <cellStyle name="Separador de milhares 9 3 2 2 2 4 2 2" xfId="37929" xr:uid="{00000000-0005-0000-0000-0000C6940000}"/>
    <cellStyle name="Separador de milhares 9 3 2 2 2 4 2 3" xfId="37930" xr:uid="{00000000-0005-0000-0000-0000C7940000}"/>
    <cellStyle name="Separador de milhares 9 3 2 2 2 4 3" xfId="37931" xr:uid="{00000000-0005-0000-0000-0000C8940000}"/>
    <cellStyle name="Separador de milhares 9 3 2 2 2 4 4" xfId="37932" xr:uid="{00000000-0005-0000-0000-0000C9940000}"/>
    <cellStyle name="Separador de milhares 9 3 2 2 2 5" xfId="37933" xr:uid="{00000000-0005-0000-0000-0000CA940000}"/>
    <cellStyle name="Separador de milhares 9 3 2 2 2 5 2" xfId="37934" xr:uid="{00000000-0005-0000-0000-0000CB940000}"/>
    <cellStyle name="Separador de milhares 9 3 2 2 2 5 3" xfId="37935" xr:uid="{00000000-0005-0000-0000-0000CC940000}"/>
    <cellStyle name="Separador de milhares 9 3 2 2 2 6" xfId="37936" xr:uid="{00000000-0005-0000-0000-0000CD940000}"/>
    <cellStyle name="Separador de milhares 9 3 2 2 2 7" xfId="37937" xr:uid="{00000000-0005-0000-0000-0000CE940000}"/>
    <cellStyle name="Separador de milhares 9 3 2 2 3" xfId="37938" xr:uid="{00000000-0005-0000-0000-0000CF940000}"/>
    <cellStyle name="Separador de milhares 9 3 2 2 3 2" xfId="37939" xr:uid="{00000000-0005-0000-0000-0000D0940000}"/>
    <cellStyle name="Separador de milhares 9 3 2 2 3 2 2" xfId="37940" xr:uid="{00000000-0005-0000-0000-0000D1940000}"/>
    <cellStyle name="Separador de milhares 9 3 2 2 3 2 3" xfId="37941" xr:uid="{00000000-0005-0000-0000-0000D2940000}"/>
    <cellStyle name="Separador de milhares 9 3 2 2 3 3" xfId="37942" xr:uid="{00000000-0005-0000-0000-0000D3940000}"/>
    <cellStyle name="Separador de milhares 9 3 2 2 3 4" xfId="37943" xr:uid="{00000000-0005-0000-0000-0000D4940000}"/>
    <cellStyle name="Separador de milhares 9 3 2 2 4" xfId="37944" xr:uid="{00000000-0005-0000-0000-0000D5940000}"/>
    <cellStyle name="Separador de milhares 9 3 2 2 4 2" xfId="37945" xr:uid="{00000000-0005-0000-0000-0000D6940000}"/>
    <cellStyle name="Separador de milhares 9 3 2 2 4 2 2" xfId="37946" xr:uid="{00000000-0005-0000-0000-0000D7940000}"/>
    <cellStyle name="Separador de milhares 9 3 2 2 4 2 3" xfId="37947" xr:uid="{00000000-0005-0000-0000-0000D8940000}"/>
    <cellStyle name="Separador de milhares 9 3 2 2 4 3" xfId="37948" xr:uid="{00000000-0005-0000-0000-0000D9940000}"/>
    <cellStyle name="Separador de milhares 9 3 2 2 4 4" xfId="37949" xr:uid="{00000000-0005-0000-0000-0000DA940000}"/>
    <cellStyle name="Separador de milhares 9 3 2 2 5" xfId="37950" xr:uid="{00000000-0005-0000-0000-0000DB940000}"/>
    <cellStyle name="Separador de milhares 9 3 2 2 5 2" xfId="37951" xr:uid="{00000000-0005-0000-0000-0000DC940000}"/>
    <cellStyle name="Separador de milhares 9 3 2 2 5 2 2" xfId="37952" xr:uid="{00000000-0005-0000-0000-0000DD940000}"/>
    <cellStyle name="Separador de milhares 9 3 2 2 5 2 3" xfId="37953" xr:uid="{00000000-0005-0000-0000-0000DE940000}"/>
    <cellStyle name="Separador de milhares 9 3 2 2 5 3" xfId="37954" xr:uid="{00000000-0005-0000-0000-0000DF940000}"/>
    <cellStyle name="Separador de milhares 9 3 2 2 5 4" xfId="37955" xr:uid="{00000000-0005-0000-0000-0000E0940000}"/>
    <cellStyle name="Separador de milhares 9 3 2 2 6" xfId="37956" xr:uid="{00000000-0005-0000-0000-0000E1940000}"/>
    <cellStyle name="Separador de milhares 9 3 2 2 6 2" xfId="37957" xr:uid="{00000000-0005-0000-0000-0000E2940000}"/>
    <cellStyle name="Separador de milhares 9 3 2 2 6 3" xfId="37958" xr:uid="{00000000-0005-0000-0000-0000E3940000}"/>
    <cellStyle name="Separador de milhares 9 3 2 2 7" xfId="37959" xr:uid="{00000000-0005-0000-0000-0000E4940000}"/>
    <cellStyle name="Separador de milhares 9 3 2 2 8" xfId="37960" xr:uid="{00000000-0005-0000-0000-0000E5940000}"/>
    <cellStyle name="Separador de milhares 9 3 2 2 9" xfId="37961" xr:uid="{00000000-0005-0000-0000-0000E6940000}"/>
    <cellStyle name="Separador de milhares 9 3 2 3" xfId="37962" xr:uid="{00000000-0005-0000-0000-0000E7940000}"/>
    <cellStyle name="Separador de milhares 9 3 2 3 2" xfId="37963" xr:uid="{00000000-0005-0000-0000-0000E8940000}"/>
    <cellStyle name="Separador de milhares 9 3 2 3 2 2" xfId="37964" xr:uid="{00000000-0005-0000-0000-0000E9940000}"/>
    <cellStyle name="Separador de milhares 9 3 2 3 2 2 2" xfId="37965" xr:uid="{00000000-0005-0000-0000-0000EA940000}"/>
    <cellStyle name="Separador de milhares 9 3 2 3 2 2 3" xfId="37966" xr:uid="{00000000-0005-0000-0000-0000EB940000}"/>
    <cellStyle name="Separador de milhares 9 3 2 3 2 3" xfId="37967" xr:uid="{00000000-0005-0000-0000-0000EC940000}"/>
    <cellStyle name="Separador de milhares 9 3 2 3 2 4" xfId="37968" xr:uid="{00000000-0005-0000-0000-0000ED940000}"/>
    <cellStyle name="Separador de milhares 9 3 2 3 3" xfId="37969" xr:uid="{00000000-0005-0000-0000-0000EE940000}"/>
    <cellStyle name="Separador de milhares 9 3 2 3 3 2" xfId="37970" xr:uid="{00000000-0005-0000-0000-0000EF940000}"/>
    <cellStyle name="Separador de milhares 9 3 2 3 3 2 2" xfId="37971" xr:uid="{00000000-0005-0000-0000-0000F0940000}"/>
    <cellStyle name="Separador de milhares 9 3 2 3 3 2 3" xfId="37972" xr:uid="{00000000-0005-0000-0000-0000F1940000}"/>
    <cellStyle name="Separador de milhares 9 3 2 3 3 3" xfId="37973" xr:uid="{00000000-0005-0000-0000-0000F2940000}"/>
    <cellStyle name="Separador de milhares 9 3 2 3 3 4" xfId="37974" xr:uid="{00000000-0005-0000-0000-0000F3940000}"/>
    <cellStyle name="Separador de milhares 9 3 2 3 4" xfId="37975" xr:uid="{00000000-0005-0000-0000-0000F4940000}"/>
    <cellStyle name="Separador de milhares 9 3 2 3 4 2" xfId="37976" xr:uid="{00000000-0005-0000-0000-0000F5940000}"/>
    <cellStyle name="Separador de milhares 9 3 2 3 4 2 2" xfId="37977" xr:uid="{00000000-0005-0000-0000-0000F6940000}"/>
    <cellStyle name="Separador de milhares 9 3 2 3 4 2 3" xfId="37978" xr:uid="{00000000-0005-0000-0000-0000F7940000}"/>
    <cellStyle name="Separador de milhares 9 3 2 3 4 3" xfId="37979" xr:uid="{00000000-0005-0000-0000-0000F8940000}"/>
    <cellStyle name="Separador de milhares 9 3 2 3 4 4" xfId="37980" xr:uid="{00000000-0005-0000-0000-0000F9940000}"/>
    <cellStyle name="Separador de milhares 9 3 2 3 5" xfId="37981" xr:uid="{00000000-0005-0000-0000-0000FA940000}"/>
    <cellStyle name="Separador de milhares 9 3 2 3 5 2" xfId="37982" xr:uid="{00000000-0005-0000-0000-0000FB940000}"/>
    <cellStyle name="Separador de milhares 9 3 2 3 5 3" xfId="37983" xr:uid="{00000000-0005-0000-0000-0000FC940000}"/>
    <cellStyle name="Separador de milhares 9 3 2 3 6" xfId="37984" xr:uid="{00000000-0005-0000-0000-0000FD940000}"/>
    <cellStyle name="Separador de milhares 9 3 2 3 7" xfId="37985" xr:uid="{00000000-0005-0000-0000-0000FE940000}"/>
    <cellStyle name="Separador de milhares 9 3 2 4" xfId="37986" xr:uid="{00000000-0005-0000-0000-0000FF940000}"/>
    <cellStyle name="Separador de milhares 9 3 2 5" xfId="37987" xr:uid="{00000000-0005-0000-0000-000000950000}"/>
    <cellStyle name="Separador de milhares 9 3 2 5 2" xfId="37988" xr:uid="{00000000-0005-0000-0000-000001950000}"/>
    <cellStyle name="Separador de milhares 9 3 2 5 2 2" xfId="37989" xr:uid="{00000000-0005-0000-0000-000002950000}"/>
    <cellStyle name="Separador de milhares 9 3 2 5 2 3" xfId="37990" xr:uid="{00000000-0005-0000-0000-000003950000}"/>
    <cellStyle name="Separador de milhares 9 3 2 5 3" xfId="37991" xr:uid="{00000000-0005-0000-0000-000004950000}"/>
    <cellStyle name="Separador de milhares 9 3 2 5 4" xfId="37992" xr:uid="{00000000-0005-0000-0000-000005950000}"/>
    <cellStyle name="Separador de milhares 9 3 2 6" xfId="37993" xr:uid="{00000000-0005-0000-0000-000006950000}"/>
    <cellStyle name="Separador de milhares 9 3 2 6 2" xfId="37994" xr:uid="{00000000-0005-0000-0000-000007950000}"/>
    <cellStyle name="Separador de milhares 9 3 2 6 2 2" xfId="37995" xr:uid="{00000000-0005-0000-0000-000008950000}"/>
    <cellStyle name="Separador de milhares 9 3 2 6 2 3" xfId="37996" xr:uid="{00000000-0005-0000-0000-000009950000}"/>
    <cellStyle name="Separador de milhares 9 3 2 6 3" xfId="37997" xr:uid="{00000000-0005-0000-0000-00000A950000}"/>
    <cellStyle name="Separador de milhares 9 3 2 6 4" xfId="37998" xr:uid="{00000000-0005-0000-0000-00000B950000}"/>
    <cellStyle name="Separador de milhares 9 3 2 7" xfId="37999" xr:uid="{00000000-0005-0000-0000-00000C950000}"/>
    <cellStyle name="Separador de milhares 9 3 2 7 2" xfId="38000" xr:uid="{00000000-0005-0000-0000-00000D950000}"/>
    <cellStyle name="Separador de milhares 9 3 2 7 2 2" xfId="38001" xr:uid="{00000000-0005-0000-0000-00000E950000}"/>
    <cellStyle name="Separador de milhares 9 3 2 7 2 3" xfId="38002" xr:uid="{00000000-0005-0000-0000-00000F950000}"/>
    <cellStyle name="Separador de milhares 9 3 2 7 3" xfId="38003" xr:uid="{00000000-0005-0000-0000-000010950000}"/>
    <cellStyle name="Separador de milhares 9 3 2 7 4" xfId="38004" xr:uid="{00000000-0005-0000-0000-000011950000}"/>
    <cellStyle name="Separador de milhares 9 3 2 8" xfId="38005" xr:uid="{00000000-0005-0000-0000-000012950000}"/>
    <cellStyle name="Separador de milhares 9 3 2 8 2" xfId="38006" xr:uid="{00000000-0005-0000-0000-000013950000}"/>
    <cellStyle name="Separador de milhares 9 3 2 8 3" xfId="38007" xr:uid="{00000000-0005-0000-0000-000014950000}"/>
    <cellStyle name="Separador de milhares 9 3 2 9" xfId="38008" xr:uid="{00000000-0005-0000-0000-000015950000}"/>
    <cellStyle name="Separador de milhares 9 3 3" xfId="38009" xr:uid="{00000000-0005-0000-0000-000016950000}"/>
    <cellStyle name="Separador de milhares 9 3 3 10" xfId="38010" xr:uid="{00000000-0005-0000-0000-000017950000}"/>
    <cellStyle name="Separador de milhares 9 3 3 2" xfId="38011" xr:uid="{00000000-0005-0000-0000-000018950000}"/>
    <cellStyle name="Separador de milhares 9 3 3 2 2" xfId="38012" xr:uid="{00000000-0005-0000-0000-000019950000}"/>
    <cellStyle name="Separador de milhares 9 3 3 2 2 2" xfId="38013" xr:uid="{00000000-0005-0000-0000-00001A950000}"/>
    <cellStyle name="Separador de milhares 9 3 3 2 2 2 2" xfId="38014" xr:uid="{00000000-0005-0000-0000-00001B950000}"/>
    <cellStyle name="Separador de milhares 9 3 3 2 2 2 3" xfId="38015" xr:uid="{00000000-0005-0000-0000-00001C950000}"/>
    <cellStyle name="Separador de milhares 9 3 3 2 2 3" xfId="38016" xr:uid="{00000000-0005-0000-0000-00001D950000}"/>
    <cellStyle name="Separador de milhares 9 3 3 2 2 4" xfId="38017" xr:uid="{00000000-0005-0000-0000-00001E950000}"/>
    <cellStyle name="Separador de milhares 9 3 3 2 3" xfId="38018" xr:uid="{00000000-0005-0000-0000-00001F950000}"/>
    <cellStyle name="Separador de milhares 9 3 3 2 3 2" xfId="38019" xr:uid="{00000000-0005-0000-0000-000020950000}"/>
    <cellStyle name="Separador de milhares 9 3 3 2 3 2 2" xfId="38020" xr:uid="{00000000-0005-0000-0000-000021950000}"/>
    <cellStyle name="Separador de milhares 9 3 3 2 3 2 3" xfId="38021" xr:uid="{00000000-0005-0000-0000-000022950000}"/>
    <cellStyle name="Separador de milhares 9 3 3 2 3 3" xfId="38022" xr:uid="{00000000-0005-0000-0000-000023950000}"/>
    <cellStyle name="Separador de milhares 9 3 3 2 3 4" xfId="38023" xr:uid="{00000000-0005-0000-0000-000024950000}"/>
    <cellStyle name="Separador de milhares 9 3 3 2 4" xfId="38024" xr:uid="{00000000-0005-0000-0000-000025950000}"/>
    <cellStyle name="Separador de milhares 9 3 3 2 4 2" xfId="38025" xr:uid="{00000000-0005-0000-0000-000026950000}"/>
    <cellStyle name="Separador de milhares 9 3 3 2 4 2 2" xfId="38026" xr:uid="{00000000-0005-0000-0000-000027950000}"/>
    <cellStyle name="Separador de milhares 9 3 3 2 4 2 3" xfId="38027" xr:uid="{00000000-0005-0000-0000-000028950000}"/>
    <cellStyle name="Separador de milhares 9 3 3 2 4 3" xfId="38028" xr:uid="{00000000-0005-0000-0000-000029950000}"/>
    <cellStyle name="Separador de milhares 9 3 3 2 4 4" xfId="38029" xr:uid="{00000000-0005-0000-0000-00002A950000}"/>
    <cellStyle name="Separador de milhares 9 3 3 2 5" xfId="38030" xr:uid="{00000000-0005-0000-0000-00002B950000}"/>
    <cellStyle name="Separador de milhares 9 3 3 2 5 2" xfId="38031" xr:uid="{00000000-0005-0000-0000-00002C950000}"/>
    <cellStyle name="Separador de milhares 9 3 3 2 5 3" xfId="38032" xr:uid="{00000000-0005-0000-0000-00002D950000}"/>
    <cellStyle name="Separador de milhares 9 3 3 2 6" xfId="38033" xr:uid="{00000000-0005-0000-0000-00002E950000}"/>
    <cellStyle name="Separador de milhares 9 3 3 2 7" xfId="38034" xr:uid="{00000000-0005-0000-0000-00002F950000}"/>
    <cellStyle name="Separador de milhares 9 3 3 3" xfId="38035" xr:uid="{00000000-0005-0000-0000-000030950000}"/>
    <cellStyle name="Separador de milhares 9 3 3 4" xfId="38036" xr:uid="{00000000-0005-0000-0000-000031950000}"/>
    <cellStyle name="Separador de milhares 9 3 3 4 2" xfId="38037" xr:uid="{00000000-0005-0000-0000-000032950000}"/>
    <cellStyle name="Separador de milhares 9 3 3 4 2 2" xfId="38038" xr:uid="{00000000-0005-0000-0000-000033950000}"/>
    <cellStyle name="Separador de milhares 9 3 3 4 2 3" xfId="38039" xr:uid="{00000000-0005-0000-0000-000034950000}"/>
    <cellStyle name="Separador de milhares 9 3 3 4 3" xfId="38040" xr:uid="{00000000-0005-0000-0000-000035950000}"/>
    <cellStyle name="Separador de milhares 9 3 3 4 4" xfId="38041" xr:uid="{00000000-0005-0000-0000-000036950000}"/>
    <cellStyle name="Separador de milhares 9 3 3 5" xfId="38042" xr:uid="{00000000-0005-0000-0000-000037950000}"/>
    <cellStyle name="Separador de milhares 9 3 3 5 2" xfId="38043" xr:uid="{00000000-0005-0000-0000-000038950000}"/>
    <cellStyle name="Separador de milhares 9 3 3 5 2 2" xfId="38044" xr:uid="{00000000-0005-0000-0000-000039950000}"/>
    <cellStyle name="Separador de milhares 9 3 3 5 2 3" xfId="38045" xr:uid="{00000000-0005-0000-0000-00003A950000}"/>
    <cellStyle name="Separador de milhares 9 3 3 5 3" xfId="38046" xr:uid="{00000000-0005-0000-0000-00003B950000}"/>
    <cellStyle name="Separador de milhares 9 3 3 5 4" xfId="38047" xr:uid="{00000000-0005-0000-0000-00003C950000}"/>
    <cellStyle name="Separador de milhares 9 3 3 6" xfId="38048" xr:uid="{00000000-0005-0000-0000-00003D950000}"/>
    <cellStyle name="Separador de milhares 9 3 3 6 2" xfId="38049" xr:uid="{00000000-0005-0000-0000-00003E950000}"/>
    <cellStyle name="Separador de milhares 9 3 3 6 2 2" xfId="38050" xr:uid="{00000000-0005-0000-0000-00003F950000}"/>
    <cellStyle name="Separador de milhares 9 3 3 6 2 3" xfId="38051" xr:uid="{00000000-0005-0000-0000-000040950000}"/>
    <cellStyle name="Separador de milhares 9 3 3 6 3" xfId="38052" xr:uid="{00000000-0005-0000-0000-000041950000}"/>
    <cellStyle name="Separador de milhares 9 3 3 6 4" xfId="38053" xr:uid="{00000000-0005-0000-0000-000042950000}"/>
    <cellStyle name="Separador de milhares 9 3 3 7" xfId="38054" xr:uid="{00000000-0005-0000-0000-000043950000}"/>
    <cellStyle name="Separador de milhares 9 3 3 7 2" xfId="38055" xr:uid="{00000000-0005-0000-0000-000044950000}"/>
    <cellStyle name="Separador de milhares 9 3 3 7 3" xfId="38056" xr:uid="{00000000-0005-0000-0000-000045950000}"/>
    <cellStyle name="Separador de milhares 9 3 3 8" xfId="38057" xr:uid="{00000000-0005-0000-0000-000046950000}"/>
    <cellStyle name="Separador de milhares 9 3 3 9" xfId="38058" xr:uid="{00000000-0005-0000-0000-000047950000}"/>
    <cellStyle name="Separador de milhares 9 3 4" xfId="38059" xr:uid="{00000000-0005-0000-0000-000048950000}"/>
    <cellStyle name="Separador de milhares 9 3 4 2" xfId="38060" xr:uid="{00000000-0005-0000-0000-000049950000}"/>
    <cellStyle name="Separador de milhares 9 3 4 2 2" xfId="38061" xr:uid="{00000000-0005-0000-0000-00004A950000}"/>
    <cellStyle name="Separador de milhares 9 3 4 2 2 2" xfId="38062" xr:uid="{00000000-0005-0000-0000-00004B950000}"/>
    <cellStyle name="Separador de milhares 9 3 4 2 2 2 2" xfId="38063" xr:uid="{00000000-0005-0000-0000-00004C950000}"/>
    <cellStyle name="Separador de milhares 9 3 4 2 2 2 3" xfId="38064" xr:uid="{00000000-0005-0000-0000-00004D950000}"/>
    <cellStyle name="Separador de milhares 9 3 4 2 2 3" xfId="38065" xr:uid="{00000000-0005-0000-0000-00004E950000}"/>
    <cellStyle name="Separador de milhares 9 3 4 2 2 4" xfId="38066" xr:uid="{00000000-0005-0000-0000-00004F950000}"/>
    <cellStyle name="Separador de milhares 9 3 4 2 3" xfId="38067" xr:uid="{00000000-0005-0000-0000-000050950000}"/>
    <cellStyle name="Separador de milhares 9 3 4 2 3 2" xfId="38068" xr:uid="{00000000-0005-0000-0000-000051950000}"/>
    <cellStyle name="Separador de milhares 9 3 4 2 3 2 2" xfId="38069" xr:uid="{00000000-0005-0000-0000-000052950000}"/>
    <cellStyle name="Separador de milhares 9 3 4 2 3 2 3" xfId="38070" xr:uid="{00000000-0005-0000-0000-000053950000}"/>
    <cellStyle name="Separador de milhares 9 3 4 2 3 3" xfId="38071" xr:uid="{00000000-0005-0000-0000-000054950000}"/>
    <cellStyle name="Separador de milhares 9 3 4 2 3 4" xfId="38072" xr:uid="{00000000-0005-0000-0000-000055950000}"/>
    <cellStyle name="Separador de milhares 9 3 4 2 4" xfId="38073" xr:uid="{00000000-0005-0000-0000-000056950000}"/>
    <cellStyle name="Separador de milhares 9 3 4 2 4 2" xfId="38074" xr:uid="{00000000-0005-0000-0000-000057950000}"/>
    <cellStyle name="Separador de milhares 9 3 4 2 4 2 2" xfId="38075" xr:uid="{00000000-0005-0000-0000-000058950000}"/>
    <cellStyle name="Separador de milhares 9 3 4 2 4 2 3" xfId="38076" xr:uid="{00000000-0005-0000-0000-000059950000}"/>
    <cellStyle name="Separador de milhares 9 3 4 2 4 3" xfId="38077" xr:uid="{00000000-0005-0000-0000-00005A950000}"/>
    <cellStyle name="Separador de milhares 9 3 4 2 4 4" xfId="38078" xr:uid="{00000000-0005-0000-0000-00005B950000}"/>
    <cellStyle name="Separador de milhares 9 3 4 2 5" xfId="38079" xr:uid="{00000000-0005-0000-0000-00005C950000}"/>
    <cellStyle name="Separador de milhares 9 3 4 2 5 2" xfId="38080" xr:uid="{00000000-0005-0000-0000-00005D950000}"/>
    <cellStyle name="Separador de milhares 9 3 4 2 5 3" xfId="38081" xr:uid="{00000000-0005-0000-0000-00005E950000}"/>
    <cellStyle name="Separador de milhares 9 3 4 2 6" xfId="38082" xr:uid="{00000000-0005-0000-0000-00005F950000}"/>
    <cellStyle name="Separador de milhares 9 3 4 2 7" xfId="38083" xr:uid="{00000000-0005-0000-0000-000060950000}"/>
    <cellStyle name="Separador de milhares 9 3 4 3" xfId="38084" xr:uid="{00000000-0005-0000-0000-000061950000}"/>
    <cellStyle name="Separador de milhares 9 3 4 3 2" xfId="38085" xr:uid="{00000000-0005-0000-0000-000062950000}"/>
    <cellStyle name="Separador de milhares 9 3 4 3 2 2" xfId="38086" xr:uid="{00000000-0005-0000-0000-000063950000}"/>
    <cellStyle name="Separador de milhares 9 3 4 3 2 3" xfId="38087" xr:uid="{00000000-0005-0000-0000-000064950000}"/>
    <cellStyle name="Separador de milhares 9 3 4 3 3" xfId="38088" xr:uid="{00000000-0005-0000-0000-000065950000}"/>
    <cellStyle name="Separador de milhares 9 3 4 3 4" xfId="38089" xr:uid="{00000000-0005-0000-0000-000066950000}"/>
    <cellStyle name="Separador de milhares 9 3 4 4" xfId="38090" xr:uid="{00000000-0005-0000-0000-000067950000}"/>
    <cellStyle name="Separador de milhares 9 3 4 4 2" xfId="38091" xr:uid="{00000000-0005-0000-0000-000068950000}"/>
    <cellStyle name="Separador de milhares 9 3 4 4 2 2" xfId="38092" xr:uid="{00000000-0005-0000-0000-000069950000}"/>
    <cellStyle name="Separador de milhares 9 3 4 4 2 3" xfId="38093" xr:uid="{00000000-0005-0000-0000-00006A950000}"/>
    <cellStyle name="Separador de milhares 9 3 4 4 3" xfId="38094" xr:uid="{00000000-0005-0000-0000-00006B950000}"/>
    <cellStyle name="Separador de milhares 9 3 4 4 4" xfId="38095" xr:uid="{00000000-0005-0000-0000-00006C950000}"/>
    <cellStyle name="Separador de milhares 9 3 4 5" xfId="38096" xr:uid="{00000000-0005-0000-0000-00006D950000}"/>
    <cellStyle name="Separador de milhares 9 3 4 5 2" xfId="38097" xr:uid="{00000000-0005-0000-0000-00006E950000}"/>
    <cellStyle name="Separador de milhares 9 3 4 5 2 2" xfId="38098" xr:uid="{00000000-0005-0000-0000-00006F950000}"/>
    <cellStyle name="Separador de milhares 9 3 4 5 2 3" xfId="38099" xr:uid="{00000000-0005-0000-0000-000070950000}"/>
    <cellStyle name="Separador de milhares 9 3 4 5 3" xfId="38100" xr:uid="{00000000-0005-0000-0000-000071950000}"/>
    <cellStyle name="Separador de milhares 9 3 4 5 4" xfId="38101" xr:uid="{00000000-0005-0000-0000-000072950000}"/>
    <cellStyle name="Separador de milhares 9 3 4 6" xfId="38102" xr:uid="{00000000-0005-0000-0000-000073950000}"/>
    <cellStyle name="Separador de milhares 9 3 4 6 2" xfId="38103" xr:uid="{00000000-0005-0000-0000-000074950000}"/>
    <cellStyle name="Separador de milhares 9 3 4 6 3" xfId="38104" xr:uid="{00000000-0005-0000-0000-000075950000}"/>
    <cellStyle name="Separador de milhares 9 3 4 7" xfId="38105" xr:uid="{00000000-0005-0000-0000-000076950000}"/>
    <cellStyle name="Separador de milhares 9 3 4 8" xfId="38106" xr:uid="{00000000-0005-0000-0000-000077950000}"/>
    <cellStyle name="Separador de milhares 9 3 4 9" xfId="38107" xr:uid="{00000000-0005-0000-0000-000078950000}"/>
    <cellStyle name="Separador de milhares 9 3 5" xfId="38108" xr:uid="{00000000-0005-0000-0000-000079950000}"/>
    <cellStyle name="Separador de milhares 9 3 5 2" xfId="38109" xr:uid="{00000000-0005-0000-0000-00007A950000}"/>
    <cellStyle name="Separador de milhares 9 3 5 2 2" xfId="38110" xr:uid="{00000000-0005-0000-0000-00007B950000}"/>
    <cellStyle name="Separador de milhares 9 3 5 2 2 2" xfId="38111" xr:uid="{00000000-0005-0000-0000-00007C950000}"/>
    <cellStyle name="Separador de milhares 9 3 5 2 2 2 2" xfId="38112" xr:uid="{00000000-0005-0000-0000-00007D950000}"/>
    <cellStyle name="Separador de milhares 9 3 5 2 2 2 3" xfId="38113" xr:uid="{00000000-0005-0000-0000-00007E950000}"/>
    <cellStyle name="Separador de milhares 9 3 5 2 2 3" xfId="38114" xr:uid="{00000000-0005-0000-0000-00007F950000}"/>
    <cellStyle name="Separador de milhares 9 3 5 2 2 4" xfId="38115" xr:uid="{00000000-0005-0000-0000-000080950000}"/>
    <cellStyle name="Separador de milhares 9 3 5 2 3" xfId="38116" xr:uid="{00000000-0005-0000-0000-000081950000}"/>
    <cellStyle name="Separador de milhares 9 3 5 2 3 2" xfId="38117" xr:uid="{00000000-0005-0000-0000-000082950000}"/>
    <cellStyle name="Separador de milhares 9 3 5 2 3 2 2" xfId="38118" xr:uid="{00000000-0005-0000-0000-000083950000}"/>
    <cellStyle name="Separador de milhares 9 3 5 2 3 2 3" xfId="38119" xr:uid="{00000000-0005-0000-0000-000084950000}"/>
    <cellStyle name="Separador de milhares 9 3 5 2 3 3" xfId="38120" xr:uid="{00000000-0005-0000-0000-000085950000}"/>
    <cellStyle name="Separador de milhares 9 3 5 2 3 4" xfId="38121" xr:uid="{00000000-0005-0000-0000-000086950000}"/>
    <cellStyle name="Separador de milhares 9 3 5 2 4" xfId="38122" xr:uid="{00000000-0005-0000-0000-000087950000}"/>
    <cellStyle name="Separador de milhares 9 3 5 2 4 2" xfId="38123" xr:uid="{00000000-0005-0000-0000-000088950000}"/>
    <cellStyle name="Separador de milhares 9 3 5 2 4 2 2" xfId="38124" xr:uid="{00000000-0005-0000-0000-000089950000}"/>
    <cellStyle name="Separador de milhares 9 3 5 2 4 2 3" xfId="38125" xr:uid="{00000000-0005-0000-0000-00008A950000}"/>
    <cellStyle name="Separador de milhares 9 3 5 2 4 3" xfId="38126" xr:uid="{00000000-0005-0000-0000-00008B950000}"/>
    <cellStyle name="Separador de milhares 9 3 5 2 4 4" xfId="38127" xr:uid="{00000000-0005-0000-0000-00008C950000}"/>
    <cellStyle name="Separador de milhares 9 3 5 2 5" xfId="38128" xr:uid="{00000000-0005-0000-0000-00008D950000}"/>
    <cellStyle name="Separador de milhares 9 3 5 2 5 2" xfId="38129" xr:uid="{00000000-0005-0000-0000-00008E950000}"/>
    <cellStyle name="Separador de milhares 9 3 5 2 5 3" xfId="38130" xr:uid="{00000000-0005-0000-0000-00008F950000}"/>
    <cellStyle name="Separador de milhares 9 3 5 2 6" xfId="38131" xr:uid="{00000000-0005-0000-0000-000090950000}"/>
    <cellStyle name="Separador de milhares 9 3 5 2 7" xfId="38132" xr:uid="{00000000-0005-0000-0000-000091950000}"/>
    <cellStyle name="Separador de milhares 9 3 5 3" xfId="38133" xr:uid="{00000000-0005-0000-0000-000092950000}"/>
    <cellStyle name="Separador de milhares 9 3 5 3 2" xfId="38134" xr:uid="{00000000-0005-0000-0000-000093950000}"/>
    <cellStyle name="Separador de milhares 9 3 5 3 2 2" xfId="38135" xr:uid="{00000000-0005-0000-0000-000094950000}"/>
    <cellStyle name="Separador de milhares 9 3 5 3 2 3" xfId="38136" xr:uid="{00000000-0005-0000-0000-000095950000}"/>
    <cellStyle name="Separador de milhares 9 3 5 3 3" xfId="38137" xr:uid="{00000000-0005-0000-0000-000096950000}"/>
    <cellStyle name="Separador de milhares 9 3 5 3 4" xfId="38138" xr:uid="{00000000-0005-0000-0000-000097950000}"/>
    <cellStyle name="Separador de milhares 9 3 5 4" xfId="38139" xr:uid="{00000000-0005-0000-0000-000098950000}"/>
    <cellStyle name="Separador de milhares 9 3 5 4 2" xfId="38140" xr:uid="{00000000-0005-0000-0000-000099950000}"/>
    <cellStyle name="Separador de milhares 9 3 5 4 2 2" xfId="38141" xr:uid="{00000000-0005-0000-0000-00009A950000}"/>
    <cellStyle name="Separador de milhares 9 3 5 4 2 3" xfId="38142" xr:uid="{00000000-0005-0000-0000-00009B950000}"/>
    <cellStyle name="Separador de milhares 9 3 5 4 3" xfId="38143" xr:uid="{00000000-0005-0000-0000-00009C950000}"/>
    <cellStyle name="Separador de milhares 9 3 5 4 4" xfId="38144" xr:uid="{00000000-0005-0000-0000-00009D950000}"/>
    <cellStyle name="Separador de milhares 9 3 5 5" xfId="38145" xr:uid="{00000000-0005-0000-0000-00009E950000}"/>
    <cellStyle name="Separador de milhares 9 3 5 5 2" xfId="38146" xr:uid="{00000000-0005-0000-0000-00009F950000}"/>
    <cellStyle name="Separador de milhares 9 3 5 5 2 2" xfId="38147" xr:uid="{00000000-0005-0000-0000-0000A0950000}"/>
    <cellStyle name="Separador de milhares 9 3 5 5 2 3" xfId="38148" xr:uid="{00000000-0005-0000-0000-0000A1950000}"/>
    <cellStyle name="Separador de milhares 9 3 5 5 3" xfId="38149" xr:uid="{00000000-0005-0000-0000-0000A2950000}"/>
    <cellStyle name="Separador de milhares 9 3 5 5 4" xfId="38150" xr:uid="{00000000-0005-0000-0000-0000A3950000}"/>
    <cellStyle name="Separador de milhares 9 3 5 6" xfId="38151" xr:uid="{00000000-0005-0000-0000-0000A4950000}"/>
    <cellStyle name="Separador de milhares 9 3 5 6 2" xfId="38152" xr:uid="{00000000-0005-0000-0000-0000A5950000}"/>
    <cellStyle name="Separador de milhares 9 3 5 6 3" xfId="38153" xr:uid="{00000000-0005-0000-0000-0000A6950000}"/>
    <cellStyle name="Separador de milhares 9 3 5 7" xfId="38154" xr:uid="{00000000-0005-0000-0000-0000A7950000}"/>
    <cellStyle name="Separador de milhares 9 3 5 8" xfId="38155" xr:uid="{00000000-0005-0000-0000-0000A8950000}"/>
    <cellStyle name="Separador de milhares 9 3 5 9" xfId="38156" xr:uid="{00000000-0005-0000-0000-0000A9950000}"/>
    <cellStyle name="Separador de milhares 9 3 6" xfId="38157" xr:uid="{00000000-0005-0000-0000-0000AA950000}"/>
    <cellStyle name="Separador de milhares 9 3 6 2" xfId="38158" xr:uid="{00000000-0005-0000-0000-0000AB950000}"/>
    <cellStyle name="Separador de milhares 9 3 6 2 2" xfId="38159" xr:uid="{00000000-0005-0000-0000-0000AC950000}"/>
    <cellStyle name="Separador de milhares 9 3 6 2 2 2" xfId="38160" xr:uid="{00000000-0005-0000-0000-0000AD950000}"/>
    <cellStyle name="Separador de milhares 9 3 6 2 2 2 2" xfId="38161" xr:uid="{00000000-0005-0000-0000-0000AE950000}"/>
    <cellStyle name="Separador de milhares 9 3 6 2 2 2 3" xfId="38162" xr:uid="{00000000-0005-0000-0000-0000AF950000}"/>
    <cellStyle name="Separador de milhares 9 3 6 2 2 3" xfId="38163" xr:uid="{00000000-0005-0000-0000-0000B0950000}"/>
    <cellStyle name="Separador de milhares 9 3 6 2 2 4" xfId="38164" xr:uid="{00000000-0005-0000-0000-0000B1950000}"/>
    <cellStyle name="Separador de milhares 9 3 6 2 3" xfId="38165" xr:uid="{00000000-0005-0000-0000-0000B2950000}"/>
    <cellStyle name="Separador de milhares 9 3 6 2 3 2" xfId="38166" xr:uid="{00000000-0005-0000-0000-0000B3950000}"/>
    <cellStyle name="Separador de milhares 9 3 6 2 3 2 2" xfId="38167" xr:uid="{00000000-0005-0000-0000-0000B4950000}"/>
    <cellStyle name="Separador de milhares 9 3 6 2 3 2 3" xfId="38168" xr:uid="{00000000-0005-0000-0000-0000B5950000}"/>
    <cellStyle name="Separador de milhares 9 3 6 2 3 3" xfId="38169" xr:uid="{00000000-0005-0000-0000-0000B6950000}"/>
    <cellStyle name="Separador de milhares 9 3 6 2 3 4" xfId="38170" xr:uid="{00000000-0005-0000-0000-0000B7950000}"/>
    <cellStyle name="Separador de milhares 9 3 6 2 4" xfId="38171" xr:uid="{00000000-0005-0000-0000-0000B8950000}"/>
    <cellStyle name="Separador de milhares 9 3 6 2 4 2" xfId="38172" xr:uid="{00000000-0005-0000-0000-0000B9950000}"/>
    <cellStyle name="Separador de milhares 9 3 6 2 4 2 2" xfId="38173" xr:uid="{00000000-0005-0000-0000-0000BA950000}"/>
    <cellStyle name="Separador de milhares 9 3 6 2 4 2 3" xfId="38174" xr:uid="{00000000-0005-0000-0000-0000BB950000}"/>
    <cellStyle name="Separador de milhares 9 3 6 2 4 3" xfId="38175" xr:uid="{00000000-0005-0000-0000-0000BC950000}"/>
    <cellStyle name="Separador de milhares 9 3 6 2 4 4" xfId="38176" xr:uid="{00000000-0005-0000-0000-0000BD950000}"/>
    <cellStyle name="Separador de milhares 9 3 6 2 5" xfId="38177" xr:uid="{00000000-0005-0000-0000-0000BE950000}"/>
    <cellStyle name="Separador de milhares 9 3 6 2 5 2" xfId="38178" xr:uid="{00000000-0005-0000-0000-0000BF950000}"/>
    <cellStyle name="Separador de milhares 9 3 6 2 5 3" xfId="38179" xr:uid="{00000000-0005-0000-0000-0000C0950000}"/>
    <cellStyle name="Separador de milhares 9 3 6 2 6" xfId="38180" xr:uid="{00000000-0005-0000-0000-0000C1950000}"/>
    <cellStyle name="Separador de milhares 9 3 6 2 7" xfId="38181" xr:uid="{00000000-0005-0000-0000-0000C2950000}"/>
    <cellStyle name="Separador de milhares 9 3 6 2 8" xfId="38182" xr:uid="{00000000-0005-0000-0000-0000C3950000}"/>
    <cellStyle name="Separador de milhares 9 3 6 3" xfId="38183" xr:uid="{00000000-0005-0000-0000-0000C4950000}"/>
    <cellStyle name="Separador de milhares 9 3 6 3 2" xfId="38184" xr:uid="{00000000-0005-0000-0000-0000C5950000}"/>
    <cellStyle name="Separador de milhares 9 3 6 3 2 2" xfId="38185" xr:uid="{00000000-0005-0000-0000-0000C6950000}"/>
    <cellStyle name="Separador de milhares 9 3 6 3 2 3" xfId="38186" xr:uid="{00000000-0005-0000-0000-0000C7950000}"/>
    <cellStyle name="Separador de milhares 9 3 6 3 3" xfId="38187" xr:uid="{00000000-0005-0000-0000-0000C8950000}"/>
    <cellStyle name="Separador de milhares 9 3 6 3 4" xfId="38188" xr:uid="{00000000-0005-0000-0000-0000C9950000}"/>
    <cellStyle name="Separador de milhares 9 3 6 4" xfId="38189" xr:uid="{00000000-0005-0000-0000-0000CA950000}"/>
    <cellStyle name="Separador de milhares 9 3 6 4 2" xfId="38190" xr:uid="{00000000-0005-0000-0000-0000CB950000}"/>
    <cellStyle name="Separador de milhares 9 3 6 4 2 2" xfId="38191" xr:uid="{00000000-0005-0000-0000-0000CC950000}"/>
    <cellStyle name="Separador de milhares 9 3 6 4 2 3" xfId="38192" xr:uid="{00000000-0005-0000-0000-0000CD950000}"/>
    <cellStyle name="Separador de milhares 9 3 6 4 3" xfId="38193" xr:uid="{00000000-0005-0000-0000-0000CE950000}"/>
    <cellStyle name="Separador de milhares 9 3 6 4 4" xfId="38194" xr:uid="{00000000-0005-0000-0000-0000CF950000}"/>
    <cellStyle name="Separador de milhares 9 3 6 5" xfId="38195" xr:uid="{00000000-0005-0000-0000-0000D0950000}"/>
    <cellStyle name="Separador de milhares 9 3 6 5 2" xfId="38196" xr:uid="{00000000-0005-0000-0000-0000D1950000}"/>
    <cellStyle name="Separador de milhares 9 3 6 5 2 2" xfId="38197" xr:uid="{00000000-0005-0000-0000-0000D2950000}"/>
    <cellStyle name="Separador de milhares 9 3 6 5 2 3" xfId="38198" xr:uid="{00000000-0005-0000-0000-0000D3950000}"/>
    <cellStyle name="Separador de milhares 9 3 6 5 3" xfId="38199" xr:uid="{00000000-0005-0000-0000-0000D4950000}"/>
    <cellStyle name="Separador de milhares 9 3 6 5 4" xfId="38200" xr:uid="{00000000-0005-0000-0000-0000D5950000}"/>
    <cellStyle name="Separador de milhares 9 3 6 6" xfId="38201" xr:uid="{00000000-0005-0000-0000-0000D6950000}"/>
    <cellStyle name="Separador de milhares 9 3 6 6 2" xfId="38202" xr:uid="{00000000-0005-0000-0000-0000D7950000}"/>
    <cellStyle name="Separador de milhares 9 3 6 6 3" xfId="38203" xr:uid="{00000000-0005-0000-0000-0000D8950000}"/>
    <cellStyle name="Separador de milhares 9 3 6 7" xfId="38204" xr:uid="{00000000-0005-0000-0000-0000D9950000}"/>
    <cellStyle name="Separador de milhares 9 3 6 8" xfId="38205" xr:uid="{00000000-0005-0000-0000-0000DA950000}"/>
    <cellStyle name="Separador de milhares 9 3 6 9" xfId="38206" xr:uid="{00000000-0005-0000-0000-0000DB950000}"/>
    <cellStyle name="Separador de milhares 9 3 7" xfId="38207" xr:uid="{00000000-0005-0000-0000-0000DC950000}"/>
    <cellStyle name="Separador de milhares 9 3 7 2" xfId="38208" xr:uid="{00000000-0005-0000-0000-0000DD950000}"/>
    <cellStyle name="Separador de milhares 9 3 7 2 2" xfId="38209" xr:uid="{00000000-0005-0000-0000-0000DE950000}"/>
    <cellStyle name="Separador de milhares 9 3 7 2 2 2" xfId="38210" xr:uid="{00000000-0005-0000-0000-0000DF950000}"/>
    <cellStyle name="Separador de milhares 9 3 7 2 2 3" xfId="38211" xr:uid="{00000000-0005-0000-0000-0000E0950000}"/>
    <cellStyle name="Separador de milhares 9 3 7 2 3" xfId="38212" xr:uid="{00000000-0005-0000-0000-0000E1950000}"/>
    <cellStyle name="Separador de milhares 9 3 7 2 4" xfId="38213" xr:uid="{00000000-0005-0000-0000-0000E2950000}"/>
    <cellStyle name="Separador de milhares 9 3 7 3" xfId="38214" xr:uid="{00000000-0005-0000-0000-0000E3950000}"/>
    <cellStyle name="Separador de milhares 9 3 7 3 2" xfId="38215" xr:uid="{00000000-0005-0000-0000-0000E4950000}"/>
    <cellStyle name="Separador de milhares 9 3 7 3 2 2" xfId="38216" xr:uid="{00000000-0005-0000-0000-0000E5950000}"/>
    <cellStyle name="Separador de milhares 9 3 7 3 2 3" xfId="38217" xr:uid="{00000000-0005-0000-0000-0000E6950000}"/>
    <cellStyle name="Separador de milhares 9 3 7 3 3" xfId="38218" xr:uid="{00000000-0005-0000-0000-0000E7950000}"/>
    <cellStyle name="Separador de milhares 9 3 7 3 4" xfId="38219" xr:uid="{00000000-0005-0000-0000-0000E8950000}"/>
    <cellStyle name="Separador de milhares 9 3 7 4" xfId="38220" xr:uid="{00000000-0005-0000-0000-0000E9950000}"/>
    <cellStyle name="Separador de milhares 9 3 7 4 2" xfId="38221" xr:uid="{00000000-0005-0000-0000-0000EA950000}"/>
    <cellStyle name="Separador de milhares 9 3 7 4 2 2" xfId="38222" xr:uid="{00000000-0005-0000-0000-0000EB950000}"/>
    <cellStyle name="Separador de milhares 9 3 7 4 2 3" xfId="38223" xr:uid="{00000000-0005-0000-0000-0000EC950000}"/>
    <cellStyle name="Separador de milhares 9 3 7 4 3" xfId="38224" xr:uid="{00000000-0005-0000-0000-0000ED950000}"/>
    <cellStyle name="Separador de milhares 9 3 7 4 4" xfId="38225" xr:uid="{00000000-0005-0000-0000-0000EE950000}"/>
    <cellStyle name="Separador de milhares 9 3 7 5" xfId="38226" xr:uid="{00000000-0005-0000-0000-0000EF950000}"/>
    <cellStyle name="Separador de milhares 9 3 7 5 2" xfId="38227" xr:uid="{00000000-0005-0000-0000-0000F0950000}"/>
    <cellStyle name="Separador de milhares 9 3 7 5 3" xfId="38228" xr:uid="{00000000-0005-0000-0000-0000F1950000}"/>
    <cellStyle name="Separador de milhares 9 3 7 6" xfId="38229" xr:uid="{00000000-0005-0000-0000-0000F2950000}"/>
    <cellStyle name="Separador de milhares 9 3 7 7" xfId="38230" xr:uid="{00000000-0005-0000-0000-0000F3950000}"/>
    <cellStyle name="Separador de milhares 9 3 7 8" xfId="38231" xr:uid="{00000000-0005-0000-0000-0000F4950000}"/>
    <cellStyle name="Separador de milhares 9 3 7 9" xfId="38232" xr:uid="{00000000-0005-0000-0000-0000F5950000}"/>
    <cellStyle name="Separador de milhares 9 3 8" xfId="38233" xr:uid="{00000000-0005-0000-0000-0000F6950000}"/>
    <cellStyle name="Separador de milhares 9 3 8 2" xfId="38234" xr:uid="{00000000-0005-0000-0000-0000F7950000}"/>
    <cellStyle name="Separador de milhares 9 3 8 3" xfId="38235" xr:uid="{00000000-0005-0000-0000-0000F8950000}"/>
    <cellStyle name="Separador de milhares 9 3 9" xfId="38236" xr:uid="{00000000-0005-0000-0000-0000F9950000}"/>
    <cellStyle name="Separador de milhares 9 3 9 2" xfId="38237" xr:uid="{00000000-0005-0000-0000-0000FA950000}"/>
    <cellStyle name="Separador de milhares 9 3 9 2 2" xfId="38238" xr:uid="{00000000-0005-0000-0000-0000FB950000}"/>
    <cellStyle name="Separador de milhares 9 3 9 2 3" xfId="38239" xr:uid="{00000000-0005-0000-0000-0000FC950000}"/>
    <cellStyle name="Separador de milhares 9 3 9 3" xfId="38240" xr:uid="{00000000-0005-0000-0000-0000FD950000}"/>
    <cellStyle name="Separador de milhares 9 3 9 4" xfId="38241" xr:uid="{00000000-0005-0000-0000-0000FE950000}"/>
    <cellStyle name="Separador de milhares 9 4" xfId="38242" xr:uid="{00000000-0005-0000-0000-0000FF950000}"/>
    <cellStyle name="Separador de milhares 9 4 10" xfId="38243" xr:uid="{00000000-0005-0000-0000-000000960000}"/>
    <cellStyle name="Separador de milhares 9 4 2" xfId="38244" xr:uid="{00000000-0005-0000-0000-000001960000}"/>
    <cellStyle name="Separador de milhares 9 4 2 2" xfId="38245" xr:uid="{00000000-0005-0000-0000-000002960000}"/>
    <cellStyle name="Separador de milhares 9 4 2 3" xfId="38246" xr:uid="{00000000-0005-0000-0000-000003960000}"/>
    <cellStyle name="Separador de milhares 9 4 2 3 2" xfId="38247" xr:uid="{00000000-0005-0000-0000-000004960000}"/>
    <cellStyle name="Separador de milhares 9 4 2 3 2 2" xfId="38248" xr:uid="{00000000-0005-0000-0000-000005960000}"/>
    <cellStyle name="Separador de milhares 9 4 2 3 2 2 2" xfId="38249" xr:uid="{00000000-0005-0000-0000-000006960000}"/>
    <cellStyle name="Separador de milhares 9 4 2 3 2 2 3" xfId="38250" xr:uid="{00000000-0005-0000-0000-000007960000}"/>
    <cellStyle name="Separador de milhares 9 4 2 3 2 3" xfId="38251" xr:uid="{00000000-0005-0000-0000-000008960000}"/>
    <cellStyle name="Separador de milhares 9 4 2 3 2 4" xfId="38252" xr:uid="{00000000-0005-0000-0000-000009960000}"/>
    <cellStyle name="Separador de milhares 9 4 2 3 3" xfId="38253" xr:uid="{00000000-0005-0000-0000-00000A960000}"/>
    <cellStyle name="Separador de milhares 9 4 2 3 3 2" xfId="38254" xr:uid="{00000000-0005-0000-0000-00000B960000}"/>
    <cellStyle name="Separador de milhares 9 4 2 3 3 2 2" xfId="38255" xr:uid="{00000000-0005-0000-0000-00000C960000}"/>
    <cellStyle name="Separador de milhares 9 4 2 3 3 2 3" xfId="38256" xr:uid="{00000000-0005-0000-0000-00000D960000}"/>
    <cellStyle name="Separador de milhares 9 4 2 3 3 3" xfId="38257" xr:uid="{00000000-0005-0000-0000-00000E960000}"/>
    <cellStyle name="Separador de milhares 9 4 2 3 3 4" xfId="38258" xr:uid="{00000000-0005-0000-0000-00000F960000}"/>
    <cellStyle name="Separador de milhares 9 4 2 3 4" xfId="38259" xr:uid="{00000000-0005-0000-0000-000010960000}"/>
    <cellStyle name="Separador de milhares 9 4 2 3 4 2" xfId="38260" xr:uid="{00000000-0005-0000-0000-000011960000}"/>
    <cellStyle name="Separador de milhares 9 4 2 3 4 2 2" xfId="38261" xr:uid="{00000000-0005-0000-0000-000012960000}"/>
    <cellStyle name="Separador de milhares 9 4 2 3 4 2 3" xfId="38262" xr:uid="{00000000-0005-0000-0000-000013960000}"/>
    <cellStyle name="Separador de milhares 9 4 2 3 4 3" xfId="38263" xr:uid="{00000000-0005-0000-0000-000014960000}"/>
    <cellStyle name="Separador de milhares 9 4 2 3 4 4" xfId="38264" xr:uid="{00000000-0005-0000-0000-000015960000}"/>
    <cellStyle name="Separador de milhares 9 4 2 3 5" xfId="38265" xr:uid="{00000000-0005-0000-0000-000016960000}"/>
    <cellStyle name="Separador de milhares 9 4 2 3 5 2" xfId="38266" xr:uid="{00000000-0005-0000-0000-000017960000}"/>
    <cellStyle name="Separador de milhares 9 4 2 3 5 3" xfId="38267" xr:uid="{00000000-0005-0000-0000-000018960000}"/>
    <cellStyle name="Separador de milhares 9 4 2 3 6" xfId="38268" xr:uid="{00000000-0005-0000-0000-000019960000}"/>
    <cellStyle name="Separador de milhares 9 4 2 3 7" xfId="38269" xr:uid="{00000000-0005-0000-0000-00001A960000}"/>
    <cellStyle name="Separador de milhares 9 4 2 4" xfId="38270" xr:uid="{00000000-0005-0000-0000-00001B960000}"/>
    <cellStyle name="Separador de milhares 9 4 2 5" xfId="38271" xr:uid="{00000000-0005-0000-0000-00001C960000}"/>
    <cellStyle name="Separador de milhares 9 4 3" xfId="38272" xr:uid="{00000000-0005-0000-0000-00001D960000}"/>
    <cellStyle name="Separador de milhares 9 4 3 2" xfId="38273" xr:uid="{00000000-0005-0000-0000-00001E960000}"/>
    <cellStyle name="Separador de milhares 9 4 3 2 2" xfId="38274" xr:uid="{00000000-0005-0000-0000-00001F960000}"/>
    <cellStyle name="Separador de milhares 9 4 3 2 2 2" xfId="38275" xr:uid="{00000000-0005-0000-0000-000020960000}"/>
    <cellStyle name="Separador de milhares 9 4 3 2 2 3" xfId="38276" xr:uid="{00000000-0005-0000-0000-000021960000}"/>
    <cellStyle name="Separador de milhares 9 4 3 2 3" xfId="38277" xr:uid="{00000000-0005-0000-0000-000022960000}"/>
    <cellStyle name="Separador de milhares 9 4 3 2 4" xfId="38278" xr:uid="{00000000-0005-0000-0000-000023960000}"/>
    <cellStyle name="Separador de milhares 9 4 3 3" xfId="38279" xr:uid="{00000000-0005-0000-0000-000024960000}"/>
    <cellStyle name="Separador de milhares 9 4 3 3 2" xfId="38280" xr:uid="{00000000-0005-0000-0000-000025960000}"/>
    <cellStyle name="Separador de milhares 9 4 3 3 2 2" xfId="38281" xr:uid="{00000000-0005-0000-0000-000026960000}"/>
    <cellStyle name="Separador de milhares 9 4 3 3 2 3" xfId="38282" xr:uid="{00000000-0005-0000-0000-000027960000}"/>
    <cellStyle name="Separador de milhares 9 4 3 3 3" xfId="38283" xr:uid="{00000000-0005-0000-0000-000028960000}"/>
    <cellStyle name="Separador de milhares 9 4 3 3 4" xfId="38284" xr:uid="{00000000-0005-0000-0000-000029960000}"/>
    <cellStyle name="Separador de milhares 9 4 3 4" xfId="38285" xr:uid="{00000000-0005-0000-0000-00002A960000}"/>
    <cellStyle name="Separador de milhares 9 4 3 4 2" xfId="38286" xr:uid="{00000000-0005-0000-0000-00002B960000}"/>
    <cellStyle name="Separador de milhares 9 4 3 4 2 2" xfId="38287" xr:uid="{00000000-0005-0000-0000-00002C960000}"/>
    <cellStyle name="Separador de milhares 9 4 3 4 2 3" xfId="38288" xr:uid="{00000000-0005-0000-0000-00002D960000}"/>
    <cellStyle name="Separador de milhares 9 4 3 4 3" xfId="38289" xr:uid="{00000000-0005-0000-0000-00002E960000}"/>
    <cellStyle name="Separador de milhares 9 4 3 4 4" xfId="38290" xr:uid="{00000000-0005-0000-0000-00002F960000}"/>
    <cellStyle name="Separador de milhares 9 4 3 5" xfId="38291" xr:uid="{00000000-0005-0000-0000-000030960000}"/>
    <cellStyle name="Separador de milhares 9 4 3 5 2" xfId="38292" xr:uid="{00000000-0005-0000-0000-000031960000}"/>
    <cellStyle name="Separador de milhares 9 4 3 5 3" xfId="38293" xr:uid="{00000000-0005-0000-0000-000032960000}"/>
    <cellStyle name="Separador de milhares 9 4 3 6" xfId="38294" xr:uid="{00000000-0005-0000-0000-000033960000}"/>
    <cellStyle name="Separador de milhares 9 4 3 7" xfId="38295" xr:uid="{00000000-0005-0000-0000-000034960000}"/>
    <cellStyle name="Separador de milhares 9 4 4" xfId="38296" xr:uid="{00000000-0005-0000-0000-000035960000}"/>
    <cellStyle name="Separador de milhares 9 4 4 2" xfId="38297" xr:uid="{00000000-0005-0000-0000-000036960000}"/>
    <cellStyle name="Separador de milhares 9 4 4 2 2" xfId="38298" xr:uid="{00000000-0005-0000-0000-000037960000}"/>
    <cellStyle name="Separador de milhares 9 4 4 2 3" xfId="38299" xr:uid="{00000000-0005-0000-0000-000038960000}"/>
    <cellStyle name="Separador de milhares 9 4 4 3" xfId="38300" xr:uid="{00000000-0005-0000-0000-000039960000}"/>
    <cellStyle name="Separador de milhares 9 4 4 4" xfId="38301" xr:uid="{00000000-0005-0000-0000-00003A960000}"/>
    <cellStyle name="Separador de milhares 9 4 5" xfId="38302" xr:uid="{00000000-0005-0000-0000-00003B960000}"/>
    <cellStyle name="Separador de milhares 9 4 5 2" xfId="38303" xr:uid="{00000000-0005-0000-0000-00003C960000}"/>
    <cellStyle name="Separador de milhares 9 4 5 2 2" xfId="38304" xr:uid="{00000000-0005-0000-0000-00003D960000}"/>
    <cellStyle name="Separador de milhares 9 4 5 2 3" xfId="38305" xr:uid="{00000000-0005-0000-0000-00003E960000}"/>
    <cellStyle name="Separador de milhares 9 4 5 3" xfId="38306" xr:uid="{00000000-0005-0000-0000-00003F960000}"/>
    <cellStyle name="Separador de milhares 9 4 5 4" xfId="38307" xr:uid="{00000000-0005-0000-0000-000040960000}"/>
    <cellStyle name="Separador de milhares 9 4 6" xfId="38308" xr:uid="{00000000-0005-0000-0000-000041960000}"/>
    <cellStyle name="Separador de milhares 9 4 6 2" xfId="38309" xr:uid="{00000000-0005-0000-0000-000042960000}"/>
    <cellStyle name="Separador de milhares 9 4 6 2 2" xfId="38310" xr:uid="{00000000-0005-0000-0000-000043960000}"/>
    <cellStyle name="Separador de milhares 9 4 6 2 3" xfId="38311" xr:uid="{00000000-0005-0000-0000-000044960000}"/>
    <cellStyle name="Separador de milhares 9 4 6 3" xfId="38312" xr:uid="{00000000-0005-0000-0000-000045960000}"/>
    <cellStyle name="Separador de milhares 9 4 6 4" xfId="38313" xr:uid="{00000000-0005-0000-0000-000046960000}"/>
    <cellStyle name="Separador de milhares 9 4 7" xfId="38314" xr:uid="{00000000-0005-0000-0000-000047960000}"/>
    <cellStyle name="Separador de milhares 9 4 7 2" xfId="38315" xr:uid="{00000000-0005-0000-0000-000048960000}"/>
    <cellStyle name="Separador de milhares 9 4 7 3" xfId="38316" xr:uid="{00000000-0005-0000-0000-000049960000}"/>
    <cellStyle name="Separador de milhares 9 4 8" xfId="38317" xr:uid="{00000000-0005-0000-0000-00004A960000}"/>
    <cellStyle name="Separador de milhares 9 4 9" xfId="38318" xr:uid="{00000000-0005-0000-0000-00004B960000}"/>
    <cellStyle name="Separador de milhares 9 5" xfId="38319" xr:uid="{00000000-0005-0000-0000-00004C960000}"/>
    <cellStyle name="Separador de milhares 9 5 10" xfId="38320" xr:uid="{00000000-0005-0000-0000-00004D960000}"/>
    <cellStyle name="Separador de milhares 9 5 11" xfId="38321" xr:uid="{00000000-0005-0000-0000-00004E960000}"/>
    <cellStyle name="Separador de milhares 9 5 2" xfId="38322" xr:uid="{00000000-0005-0000-0000-00004F960000}"/>
    <cellStyle name="Separador de milhares 9 5 2 2" xfId="38323" xr:uid="{00000000-0005-0000-0000-000050960000}"/>
    <cellStyle name="Separador de milhares 9 5 2 2 2" xfId="38324" xr:uid="{00000000-0005-0000-0000-000051960000}"/>
    <cellStyle name="Separador de milhares 9 5 2 2 2 2" xfId="38325" xr:uid="{00000000-0005-0000-0000-000052960000}"/>
    <cellStyle name="Separador de milhares 9 5 2 2 2 2 2" xfId="38326" xr:uid="{00000000-0005-0000-0000-000053960000}"/>
    <cellStyle name="Separador de milhares 9 5 2 2 2 2 3" xfId="38327" xr:uid="{00000000-0005-0000-0000-000054960000}"/>
    <cellStyle name="Separador de milhares 9 5 2 2 2 3" xfId="38328" xr:uid="{00000000-0005-0000-0000-000055960000}"/>
    <cellStyle name="Separador de milhares 9 5 2 2 2 4" xfId="38329" xr:uid="{00000000-0005-0000-0000-000056960000}"/>
    <cellStyle name="Separador de milhares 9 5 2 2 3" xfId="38330" xr:uid="{00000000-0005-0000-0000-000057960000}"/>
    <cellStyle name="Separador de milhares 9 5 2 2 3 2" xfId="38331" xr:uid="{00000000-0005-0000-0000-000058960000}"/>
    <cellStyle name="Separador de milhares 9 5 2 2 3 2 2" xfId="38332" xr:uid="{00000000-0005-0000-0000-000059960000}"/>
    <cellStyle name="Separador de milhares 9 5 2 2 3 2 3" xfId="38333" xr:uid="{00000000-0005-0000-0000-00005A960000}"/>
    <cellStyle name="Separador de milhares 9 5 2 2 3 3" xfId="38334" xr:uid="{00000000-0005-0000-0000-00005B960000}"/>
    <cellStyle name="Separador de milhares 9 5 2 2 3 4" xfId="38335" xr:uid="{00000000-0005-0000-0000-00005C960000}"/>
    <cellStyle name="Separador de milhares 9 5 2 2 4" xfId="38336" xr:uid="{00000000-0005-0000-0000-00005D960000}"/>
    <cellStyle name="Separador de milhares 9 5 2 2 4 2" xfId="38337" xr:uid="{00000000-0005-0000-0000-00005E960000}"/>
    <cellStyle name="Separador de milhares 9 5 2 2 4 2 2" xfId="38338" xr:uid="{00000000-0005-0000-0000-00005F960000}"/>
    <cellStyle name="Separador de milhares 9 5 2 2 4 2 3" xfId="38339" xr:uid="{00000000-0005-0000-0000-000060960000}"/>
    <cellStyle name="Separador de milhares 9 5 2 2 4 3" xfId="38340" xr:uid="{00000000-0005-0000-0000-000061960000}"/>
    <cellStyle name="Separador de milhares 9 5 2 2 4 4" xfId="38341" xr:uid="{00000000-0005-0000-0000-000062960000}"/>
    <cellStyle name="Separador de milhares 9 5 2 2 5" xfId="38342" xr:uid="{00000000-0005-0000-0000-000063960000}"/>
    <cellStyle name="Separador de milhares 9 5 2 2 5 2" xfId="38343" xr:uid="{00000000-0005-0000-0000-000064960000}"/>
    <cellStyle name="Separador de milhares 9 5 2 2 5 3" xfId="38344" xr:uid="{00000000-0005-0000-0000-000065960000}"/>
    <cellStyle name="Separador de milhares 9 5 2 2 6" xfId="38345" xr:uid="{00000000-0005-0000-0000-000066960000}"/>
    <cellStyle name="Separador de milhares 9 5 2 2 7" xfId="38346" xr:uid="{00000000-0005-0000-0000-000067960000}"/>
    <cellStyle name="Separador de milhares 9 5 2 3" xfId="38347" xr:uid="{00000000-0005-0000-0000-000068960000}"/>
    <cellStyle name="Separador de milhares 9 5 2 3 2" xfId="38348" xr:uid="{00000000-0005-0000-0000-000069960000}"/>
    <cellStyle name="Separador de milhares 9 5 2 3 2 2" xfId="38349" xr:uid="{00000000-0005-0000-0000-00006A960000}"/>
    <cellStyle name="Separador de milhares 9 5 2 3 2 3" xfId="38350" xr:uid="{00000000-0005-0000-0000-00006B960000}"/>
    <cellStyle name="Separador de milhares 9 5 2 3 3" xfId="38351" xr:uid="{00000000-0005-0000-0000-00006C960000}"/>
    <cellStyle name="Separador de milhares 9 5 2 3 4" xfId="38352" xr:uid="{00000000-0005-0000-0000-00006D960000}"/>
    <cellStyle name="Separador de milhares 9 5 2 4" xfId="38353" xr:uid="{00000000-0005-0000-0000-00006E960000}"/>
    <cellStyle name="Separador de milhares 9 5 2 4 2" xfId="38354" xr:uid="{00000000-0005-0000-0000-00006F960000}"/>
    <cellStyle name="Separador de milhares 9 5 2 4 2 2" xfId="38355" xr:uid="{00000000-0005-0000-0000-000070960000}"/>
    <cellStyle name="Separador de milhares 9 5 2 4 2 3" xfId="38356" xr:uid="{00000000-0005-0000-0000-000071960000}"/>
    <cellStyle name="Separador de milhares 9 5 2 4 3" xfId="38357" xr:uid="{00000000-0005-0000-0000-000072960000}"/>
    <cellStyle name="Separador de milhares 9 5 2 4 4" xfId="38358" xr:uid="{00000000-0005-0000-0000-000073960000}"/>
    <cellStyle name="Separador de milhares 9 5 2 5" xfId="38359" xr:uid="{00000000-0005-0000-0000-000074960000}"/>
    <cellStyle name="Separador de milhares 9 5 2 5 2" xfId="38360" xr:uid="{00000000-0005-0000-0000-000075960000}"/>
    <cellStyle name="Separador de milhares 9 5 2 5 2 2" xfId="38361" xr:uid="{00000000-0005-0000-0000-000076960000}"/>
    <cellStyle name="Separador de milhares 9 5 2 5 2 3" xfId="38362" xr:uid="{00000000-0005-0000-0000-000077960000}"/>
    <cellStyle name="Separador de milhares 9 5 2 5 3" xfId="38363" xr:uid="{00000000-0005-0000-0000-000078960000}"/>
    <cellStyle name="Separador de milhares 9 5 2 5 4" xfId="38364" xr:uid="{00000000-0005-0000-0000-000079960000}"/>
    <cellStyle name="Separador de milhares 9 5 2 6" xfId="38365" xr:uid="{00000000-0005-0000-0000-00007A960000}"/>
    <cellStyle name="Separador de milhares 9 5 2 6 2" xfId="38366" xr:uid="{00000000-0005-0000-0000-00007B960000}"/>
    <cellStyle name="Separador de milhares 9 5 2 6 3" xfId="38367" xr:uid="{00000000-0005-0000-0000-00007C960000}"/>
    <cellStyle name="Separador de milhares 9 5 2 7" xfId="38368" xr:uid="{00000000-0005-0000-0000-00007D960000}"/>
    <cellStyle name="Separador de milhares 9 5 2 8" xfId="38369" xr:uid="{00000000-0005-0000-0000-00007E960000}"/>
    <cellStyle name="Separador de milhares 9 5 2 9" xfId="38370" xr:uid="{00000000-0005-0000-0000-00007F960000}"/>
    <cellStyle name="Separador de milhares 9 5 3" xfId="38371" xr:uid="{00000000-0005-0000-0000-000080960000}"/>
    <cellStyle name="Separador de milhares 9 5 3 2" xfId="38372" xr:uid="{00000000-0005-0000-0000-000081960000}"/>
    <cellStyle name="Separador de milhares 9 5 3 2 2" xfId="38373" xr:uid="{00000000-0005-0000-0000-000082960000}"/>
    <cellStyle name="Separador de milhares 9 5 3 2 2 2" xfId="38374" xr:uid="{00000000-0005-0000-0000-000083960000}"/>
    <cellStyle name="Separador de milhares 9 5 3 2 2 3" xfId="38375" xr:uid="{00000000-0005-0000-0000-000084960000}"/>
    <cellStyle name="Separador de milhares 9 5 3 2 3" xfId="38376" xr:uid="{00000000-0005-0000-0000-000085960000}"/>
    <cellStyle name="Separador de milhares 9 5 3 2 4" xfId="38377" xr:uid="{00000000-0005-0000-0000-000086960000}"/>
    <cellStyle name="Separador de milhares 9 5 3 3" xfId="38378" xr:uid="{00000000-0005-0000-0000-000087960000}"/>
    <cellStyle name="Separador de milhares 9 5 3 3 2" xfId="38379" xr:uid="{00000000-0005-0000-0000-000088960000}"/>
    <cellStyle name="Separador de milhares 9 5 3 3 2 2" xfId="38380" xr:uid="{00000000-0005-0000-0000-000089960000}"/>
    <cellStyle name="Separador de milhares 9 5 3 3 2 3" xfId="38381" xr:uid="{00000000-0005-0000-0000-00008A960000}"/>
    <cellStyle name="Separador de milhares 9 5 3 3 3" xfId="38382" xr:uid="{00000000-0005-0000-0000-00008B960000}"/>
    <cellStyle name="Separador de milhares 9 5 3 3 4" xfId="38383" xr:uid="{00000000-0005-0000-0000-00008C960000}"/>
    <cellStyle name="Separador de milhares 9 5 3 4" xfId="38384" xr:uid="{00000000-0005-0000-0000-00008D960000}"/>
    <cellStyle name="Separador de milhares 9 5 3 4 2" xfId="38385" xr:uid="{00000000-0005-0000-0000-00008E960000}"/>
    <cellStyle name="Separador de milhares 9 5 3 4 2 2" xfId="38386" xr:uid="{00000000-0005-0000-0000-00008F960000}"/>
    <cellStyle name="Separador de milhares 9 5 3 4 2 3" xfId="38387" xr:uid="{00000000-0005-0000-0000-000090960000}"/>
    <cellStyle name="Separador de milhares 9 5 3 4 3" xfId="38388" xr:uid="{00000000-0005-0000-0000-000091960000}"/>
    <cellStyle name="Separador de milhares 9 5 3 4 4" xfId="38389" xr:uid="{00000000-0005-0000-0000-000092960000}"/>
    <cellStyle name="Separador de milhares 9 5 3 5" xfId="38390" xr:uid="{00000000-0005-0000-0000-000093960000}"/>
    <cellStyle name="Separador de milhares 9 5 3 5 2" xfId="38391" xr:uid="{00000000-0005-0000-0000-000094960000}"/>
    <cellStyle name="Separador de milhares 9 5 3 5 3" xfId="38392" xr:uid="{00000000-0005-0000-0000-000095960000}"/>
    <cellStyle name="Separador de milhares 9 5 3 6" xfId="38393" xr:uid="{00000000-0005-0000-0000-000096960000}"/>
    <cellStyle name="Separador de milhares 9 5 3 7" xfId="38394" xr:uid="{00000000-0005-0000-0000-000097960000}"/>
    <cellStyle name="Separador de milhares 9 5 3 8" xfId="38395" xr:uid="{00000000-0005-0000-0000-000098960000}"/>
    <cellStyle name="Separador de milhares 9 5 4" xfId="38396" xr:uid="{00000000-0005-0000-0000-000099960000}"/>
    <cellStyle name="Separador de milhares 9 5 5" xfId="38397" xr:uid="{00000000-0005-0000-0000-00009A960000}"/>
    <cellStyle name="Separador de milhares 9 5 5 2" xfId="38398" xr:uid="{00000000-0005-0000-0000-00009B960000}"/>
    <cellStyle name="Separador de milhares 9 5 5 2 2" xfId="38399" xr:uid="{00000000-0005-0000-0000-00009C960000}"/>
    <cellStyle name="Separador de milhares 9 5 5 2 3" xfId="38400" xr:uid="{00000000-0005-0000-0000-00009D960000}"/>
    <cellStyle name="Separador de milhares 9 5 5 3" xfId="38401" xr:uid="{00000000-0005-0000-0000-00009E960000}"/>
    <cellStyle name="Separador de milhares 9 5 5 4" xfId="38402" xr:uid="{00000000-0005-0000-0000-00009F960000}"/>
    <cellStyle name="Separador de milhares 9 5 6" xfId="38403" xr:uid="{00000000-0005-0000-0000-0000A0960000}"/>
    <cellStyle name="Separador de milhares 9 5 6 2" xfId="38404" xr:uid="{00000000-0005-0000-0000-0000A1960000}"/>
    <cellStyle name="Separador de milhares 9 5 6 2 2" xfId="38405" xr:uid="{00000000-0005-0000-0000-0000A2960000}"/>
    <cellStyle name="Separador de milhares 9 5 6 2 3" xfId="38406" xr:uid="{00000000-0005-0000-0000-0000A3960000}"/>
    <cellStyle name="Separador de milhares 9 5 6 3" xfId="38407" xr:uid="{00000000-0005-0000-0000-0000A4960000}"/>
    <cellStyle name="Separador de milhares 9 5 6 4" xfId="38408" xr:uid="{00000000-0005-0000-0000-0000A5960000}"/>
    <cellStyle name="Separador de milhares 9 5 7" xfId="38409" xr:uid="{00000000-0005-0000-0000-0000A6960000}"/>
    <cellStyle name="Separador de milhares 9 5 7 2" xfId="38410" xr:uid="{00000000-0005-0000-0000-0000A7960000}"/>
    <cellStyle name="Separador de milhares 9 5 7 2 2" xfId="38411" xr:uid="{00000000-0005-0000-0000-0000A8960000}"/>
    <cellStyle name="Separador de milhares 9 5 7 2 3" xfId="38412" xr:uid="{00000000-0005-0000-0000-0000A9960000}"/>
    <cellStyle name="Separador de milhares 9 5 7 3" xfId="38413" xr:uid="{00000000-0005-0000-0000-0000AA960000}"/>
    <cellStyle name="Separador de milhares 9 5 7 4" xfId="38414" xr:uid="{00000000-0005-0000-0000-0000AB960000}"/>
    <cellStyle name="Separador de milhares 9 5 8" xfId="38415" xr:uid="{00000000-0005-0000-0000-0000AC960000}"/>
    <cellStyle name="Separador de milhares 9 5 8 2" xfId="38416" xr:uid="{00000000-0005-0000-0000-0000AD960000}"/>
    <cellStyle name="Separador de milhares 9 5 8 3" xfId="38417" xr:uid="{00000000-0005-0000-0000-0000AE960000}"/>
    <cellStyle name="Separador de milhares 9 5 9" xfId="38418" xr:uid="{00000000-0005-0000-0000-0000AF960000}"/>
    <cellStyle name="Separador de milhares 9 6" xfId="38419" xr:uid="{00000000-0005-0000-0000-0000B0960000}"/>
    <cellStyle name="Separador de milhares 9 6 2" xfId="38420" xr:uid="{00000000-0005-0000-0000-0000B1960000}"/>
    <cellStyle name="Separador de milhares 9 7" xfId="38421" xr:uid="{00000000-0005-0000-0000-0000B2960000}"/>
    <cellStyle name="Separador de milhares 9 7 2" xfId="38422" xr:uid="{00000000-0005-0000-0000-0000B3960000}"/>
    <cellStyle name="Separador de milhares 9 7 2 2" xfId="38423" xr:uid="{00000000-0005-0000-0000-0000B4960000}"/>
    <cellStyle name="Separador de milhares 9 7 2 2 2" xfId="38424" xr:uid="{00000000-0005-0000-0000-0000B5960000}"/>
    <cellStyle name="Separador de milhares 9 7 2 2 2 2" xfId="38425" xr:uid="{00000000-0005-0000-0000-0000B6960000}"/>
    <cellStyle name="Separador de milhares 9 7 2 2 2 3" xfId="38426" xr:uid="{00000000-0005-0000-0000-0000B7960000}"/>
    <cellStyle name="Separador de milhares 9 7 2 2 3" xfId="38427" xr:uid="{00000000-0005-0000-0000-0000B8960000}"/>
    <cellStyle name="Separador de milhares 9 7 2 2 4" xfId="38428" xr:uid="{00000000-0005-0000-0000-0000B9960000}"/>
    <cellStyle name="Separador de milhares 9 7 2 3" xfId="38429" xr:uid="{00000000-0005-0000-0000-0000BA960000}"/>
    <cellStyle name="Separador de milhares 9 7 2 3 2" xfId="38430" xr:uid="{00000000-0005-0000-0000-0000BB960000}"/>
    <cellStyle name="Separador de milhares 9 7 2 3 2 2" xfId="38431" xr:uid="{00000000-0005-0000-0000-0000BC960000}"/>
    <cellStyle name="Separador de milhares 9 7 2 3 2 3" xfId="38432" xr:uid="{00000000-0005-0000-0000-0000BD960000}"/>
    <cellStyle name="Separador de milhares 9 7 2 3 3" xfId="38433" xr:uid="{00000000-0005-0000-0000-0000BE960000}"/>
    <cellStyle name="Separador de milhares 9 7 2 3 4" xfId="38434" xr:uid="{00000000-0005-0000-0000-0000BF960000}"/>
    <cellStyle name="Separador de milhares 9 7 2 4" xfId="38435" xr:uid="{00000000-0005-0000-0000-0000C0960000}"/>
    <cellStyle name="Separador de milhares 9 7 2 4 2" xfId="38436" xr:uid="{00000000-0005-0000-0000-0000C1960000}"/>
    <cellStyle name="Separador de milhares 9 7 2 4 2 2" xfId="38437" xr:uid="{00000000-0005-0000-0000-0000C2960000}"/>
    <cellStyle name="Separador de milhares 9 7 2 4 2 3" xfId="38438" xr:uid="{00000000-0005-0000-0000-0000C3960000}"/>
    <cellStyle name="Separador de milhares 9 7 2 4 3" xfId="38439" xr:uid="{00000000-0005-0000-0000-0000C4960000}"/>
    <cellStyle name="Separador de milhares 9 7 2 4 4" xfId="38440" xr:uid="{00000000-0005-0000-0000-0000C5960000}"/>
    <cellStyle name="Separador de milhares 9 7 2 5" xfId="38441" xr:uid="{00000000-0005-0000-0000-0000C6960000}"/>
    <cellStyle name="Separador de milhares 9 7 2 5 2" xfId="38442" xr:uid="{00000000-0005-0000-0000-0000C7960000}"/>
    <cellStyle name="Separador de milhares 9 7 2 5 3" xfId="38443" xr:uid="{00000000-0005-0000-0000-0000C8960000}"/>
    <cellStyle name="Separador de milhares 9 7 2 6" xfId="38444" xr:uid="{00000000-0005-0000-0000-0000C9960000}"/>
    <cellStyle name="Separador de milhares 9 7 2 7" xfId="38445" xr:uid="{00000000-0005-0000-0000-0000CA960000}"/>
    <cellStyle name="Separador de milhares 9 7 3" xfId="38446" xr:uid="{00000000-0005-0000-0000-0000CB960000}"/>
    <cellStyle name="Separador de milhares 9 7 3 2" xfId="38447" xr:uid="{00000000-0005-0000-0000-0000CC960000}"/>
    <cellStyle name="Separador de milhares 9 7 3 2 2" xfId="38448" xr:uid="{00000000-0005-0000-0000-0000CD960000}"/>
    <cellStyle name="Separador de milhares 9 7 3 2 3" xfId="38449" xr:uid="{00000000-0005-0000-0000-0000CE960000}"/>
    <cellStyle name="Separador de milhares 9 7 3 3" xfId="38450" xr:uid="{00000000-0005-0000-0000-0000CF960000}"/>
    <cellStyle name="Separador de milhares 9 7 3 4" xfId="38451" xr:uid="{00000000-0005-0000-0000-0000D0960000}"/>
    <cellStyle name="Separador de milhares 9 7 4" xfId="38452" xr:uid="{00000000-0005-0000-0000-0000D1960000}"/>
    <cellStyle name="Separador de milhares 9 7 4 2" xfId="38453" xr:uid="{00000000-0005-0000-0000-0000D2960000}"/>
    <cellStyle name="Separador de milhares 9 7 4 2 2" xfId="38454" xr:uid="{00000000-0005-0000-0000-0000D3960000}"/>
    <cellStyle name="Separador de milhares 9 7 4 2 3" xfId="38455" xr:uid="{00000000-0005-0000-0000-0000D4960000}"/>
    <cellStyle name="Separador de milhares 9 7 4 3" xfId="38456" xr:uid="{00000000-0005-0000-0000-0000D5960000}"/>
    <cellStyle name="Separador de milhares 9 7 4 4" xfId="38457" xr:uid="{00000000-0005-0000-0000-0000D6960000}"/>
    <cellStyle name="Separador de milhares 9 7 5" xfId="38458" xr:uid="{00000000-0005-0000-0000-0000D7960000}"/>
    <cellStyle name="Separador de milhares 9 7 5 2" xfId="38459" xr:uid="{00000000-0005-0000-0000-0000D8960000}"/>
    <cellStyle name="Separador de milhares 9 7 5 2 2" xfId="38460" xr:uid="{00000000-0005-0000-0000-0000D9960000}"/>
    <cellStyle name="Separador de milhares 9 7 5 2 3" xfId="38461" xr:uid="{00000000-0005-0000-0000-0000DA960000}"/>
    <cellStyle name="Separador de milhares 9 7 5 3" xfId="38462" xr:uid="{00000000-0005-0000-0000-0000DB960000}"/>
    <cellStyle name="Separador de milhares 9 7 5 4" xfId="38463" xr:uid="{00000000-0005-0000-0000-0000DC960000}"/>
    <cellStyle name="Separador de milhares 9 7 6" xfId="38464" xr:uid="{00000000-0005-0000-0000-0000DD960000}"/>
    <cellStyle name="Separador de milhares 9 7 6 2" xfId="38465" xr:uid="{00000000-0005-0000-0000-0000DE960000}"/>
    <cellStyle name="Separador de milhares 9 7 6 3" xfId="38466" xr:uid="{00000000-0005-0000-0000-0000DF960000}"/>
    <cellStyle name="Separador de milhares 9 7 7" xfId="38467" xr:uid="{00000000-0005-0000-0000-0000E0960000}"/>
    <cellStyle name="Separador de milhares 9 7 8" xfId="38468" xr:uid="{00000000-0005-0000-0000-0000E1960000}"/>
    <cellStyle name="Separador de milhares 9 7 9" xfId="38469" xr:uid="{00000000-0005-0000-0000-0000E2960000}"/>
    <cellStyle name="Separador de milhares 9 8" xfId="38470" xr:uid="{00000000-0005-0000-0000-0000E3960000}"/>
    <cellStyle name="Separador de milhares 9 8 2" xfId="38471" xr:uid="{00000000-0005-0000-0000-0000E4960000}"/>
    <cellStyle name="Separador de milhares 9 8 2 2" xfId="38472" xr:uid="{00000000-0005-0000-0000-0000E5960000}"/>
    <cellStyle name="Separador de milhares 9 8 2 2 2" xfId="38473" xr:uid="{00000000-0005-0000-0000-0000E6960000}"/>
    <cellStyle name="Separador de milhares 9 8 2 2 2 2" xfId="38474" xr:uid="{00000000-0005-0000-0000-0000E7960000}"/>
    <cellStyle name="Separador de milhares 9 8 2 2 2 3" xfId="38475" xr:uid="{00000000-0005-0000-0000-0000E8960000}"/>
    <cellStyle name="Separador de milhares 9 8 2 2 3" xfId="38476" xr:uid="{00000000-0005-0000-0000-0000E9960000}"/>
    <cellStyle name="Separador de milhares 9 8 2 2 4" xfId="38477" xr:uid="{00000000-0005-0000-0000-0000EA960000}"/>
    <cellStyle name="Separador de milhares 9 8 2 3" xfId="38478" xr:uid="{00000000-0005-0000-0000-0000EB960000}"/>
    <cellStyle name="Separador de milhares 9 8 2 3 2" xfId="38479" xr:uid="{00000000-0005-0000-0000-0000EC960000}"/>
    <cellStyle name="Separador de milhares 9 8 2 3 2 2" xfId="38480" xr:uid="{00000000-0005-0000-0000-0000ED960000}"/>
    <cellStyle name="Separador de milhares 9 8 2 3 2 3" xfId="38481" xr:uid="{00000000-0005-0000-0000-0000EE960000}"/>
    <cellStyle name="Separador de milhares 9 8 2 3 3" xfId="38482" xr:uid="{00000000-0005-0000-0000-0000EF960000}"/>
    <cellStyle name="Separador de milhares 9 8 2 3 4" xfId="38483" xr:uid="{00000000-0005-0000-0000-0000F0960000}"/>
    <cellStyle name="Separador de milhares 9 8 2 4" xfId="38484" xr:uid="{00000000-0005-0000-0000-0000F1960000}"/>
    <cellStyle name="Separador de milhares 9 8 2 4 2" xfId="38485" xr:uid="{00000000-0005-0000-0000-0000F2960000}"/>
    <cellStyle name="Separador de milhares 9 8 2 4 2 2" xfId="38486" xr:uid="{00000000-0005-0000-0000-0000F3960000}"/>
    <cellStyle name="Separador de milhares 9 8 2 4 2 3" xfId="38487" xr:uid="{00000000-0005-0000-0000-0000F4960000}"/>
    <cellStyle name="Separador de milhares 9 8 2 4 3" xfId="38488" xr:uid="{00000000-0005-0000-0000-0000F5960000}"/>
    <cellStyle name="Separador de milhares 9 8 2 4 4" xfId="38489" xr:uid="{00000000-0005-0000-0000-0000F6960000}"/>
    <cellStyle name="Separador de milhares 9 8 2 5" xfId="38490" xr:uid="{00000000-0005-0000-0000-0000F7960000}"/>
    <cellStyle name="Separador de milhares 9 8 2 5 2" xfId="38491" xr:uid="{00000000-0005-0000-0000-0000F8960000}"/>
    <cellStyle name="Separador de milhares 9 8 2 5 3" xfId="38492" xr:uid="{00000000-0005-0000-0000-0000F9960000}"/>
    <cellStyle name="Separador de milhares 9 8 2 6" xfId="38493" xr:uid="{00000000-0005-0000-0000-0000FA960000}"/>
    <cellStyle name="Separador de milhares 9 8 2 7" xfId="38494" xr:uid="{00000000-0005-0000-0000-0000FB960000}"/>
    <cellStyle name="Separador de milhares 9 8 3" xfId="38495" xr:uid="{00000000-0005-0000-0000-0000FC960000}"/>
    <cellStyle name="Separador de milhares 9 8 3 2" xfId="38496" xr:uid="{00000000-0005-0000-0000-0000FD960000}"/>
    <cellStyle name="Separador de milhares 9 8 3 2 2" xfId="38497" xr:uid="{00000000-0005-0000-0000-0000FE960000}"/>
    <cellStyle name="Separador de milhares 9 8 3 2 3" xfId="38498" xr:uid="{00000000-0005-0000-0000-0000FF960000}"/>
    <cellStyle name="Separador de milhares 9 8 3 3" xfId="38499" xr:uid="{00000000-0005-0000-0000-000000970000}"/>
    <cellStyle name="Separador de milhares 9 8 3 4" xfId="38500" xr:uid="{00000000-0005-0000-0000-000001970000}"/>
    <cellStyle name="Separador de milhares 9 8 4" xfId="38501" xr:uid="{00000000-0005-0000-0000-000002970000}"/>
    <cellStyle name="Separador de milhares 9 8 4 2" xfId="38502" xr:uid="{00000000-0005-0000-0000-000003970000}"/>
    <cellStyle name="Separador de milhares 9 8 4 2 2" xfId="38503" xr:uid="{00000000-0005-0000-0000-000004970000}"/>
    <cellStyle name="Separador de milhares 9 8 4 2 3" xfId="38504" xr:uid="{00000000-0005-0000-0000-000005970000}"/>
    <cellStyle name="Separador de milhares 9 8 4 3" xfId="38505" xr:uid="{00000000-0005-0000-0000-000006970000}"/>
    <cellStyle name="Separador de milhares 9 8 4 4" xfId="38506" xr:uid="{00000000-0005-0000-0000-000007970000}"/>
    <cellStyle name="Separador de milhares 9 8 5" xfId="38507" xr:uid="{00000000-0005-0000-0000-000008970000}"/>
    <cellStyle name="Separador de milhares 9 8 5 2" xfId="38508" xr:uid="{00000000-0005-0000-0000-000009970000}"/>
    <cellStyle name="Separador de milhares 9 8 5 2 2" xfId="38509" xr:uid="{00000000-0005-0000-0000-00000A970000}"/>
    <cellStyle name="Separador de milhares 9 8 5 2 3" xfId="38510" xr:uid="{00000000-0005-0000-0000-00000B970000}"/>
    <cellStyle name="Separador de milhares 9 8 5 3" xfId="38511" xr:uid="{00000000-0005-0000-0000-00000C970000}"/>
    <cellStyle name="Separador de milhares 9 8 5 4" xfId="38512" xr:uid="{00000000-0005-0000-0000-00000D970000}"/>
    <cellStyle name="Separador de milhares 9 8 6" xfId="38513" xr:uid="{00000000-0005-0000-0000-00000E970000}"/>
    <cellStyle name="Separador de milhares 9 8 6 2" xfId="38514" xr:uid="{00000000-0005-0000-0000-00000F970000}"/>
    <cellStyle name="Separador de milhares 9 8 6 3" xfId="38515" xr:uid="{00000000-0005-0000-0000-000010970000}"/>
    <cellStyle name="Separador de milhares 9 8 7" xfId="38516" xr:uid="{00000000-0005-0000-0000-000011970000}"/>
    <cellStyle name="Separador de milhares 9 8 8" xfId="38517" xr:uid="{00000000-0005-0000-0000-000012970000}"/>
    <cellStyle name="Separador de milhares 9 8 9" xfId="38518" xr:uid="{00000000-0005-0000-0000-000013970000}"/>
    <cellStyle name="Separador de milhares 9 9" xfId="38519" xr:uid="{00000000-0005-0000-0000-000014970000}"/>
    <cellStyle name="Separador de milhares 9 9 2" xfId="38520" xr:uid="{00000000-0005-0000-0000-000015970000}"/>
    <cellStyle name="Separador de milhares 9 9 2 2" xfId="38521" xr:uid="{00000000-0005-0000-0000-000016970000}"/>
    <cellStyle name="Separador de milhares 9 9 2 3" xfId="38522" xr:uid="{00000000-0005-0000-0000-000017970000}"/>
    <cellStyle name="Separador de milhares 9 9 3" xfId="38523" xr:uid="{00000000-0005-0000-0000-000018970000}"/>
    <cellStyle name="Separador de milhares 9 9 4" xfId="38524" xr:uid="{00000000-0005-0000-0000-000019970000}"/>
    <cellStyle name="Serenco" xfId="38525" xr:uid="{00000000-0005-0000-0000-00001A970000}"/>
    <cellStyle name="Texto de Aviso" xfId="44045" builtinId="11" customBuiltin="1"/>
    <cellStyle name="Texto de Aviso 2" xfId="38526" xr:uid="{00000000-0005-0000-0000-00001C970000}"/>
    <cellStyle name="Texto de Aviso 3" xfId="38527" xr:uid="{00000000-0005-0000-0000-00001D970000}"/>
    <cellStyle name="Texto de Aviso 6" xfId="38528" xr:uid="{00000000-0005-0000-0000-00001E970000}"/>
    <cellStyle name="Texto de Aviso 6 2" xfId="38529" xr:uid="{00000000-0005-0000-0000-00001F970000}"/>
    <cellStyle name="Texto Explicativo" xfId="44047" builtinId="53" customBuiltin="1"/>
    <cellStyle name="Texto Explicativo 2" xfId="38530" xr:uid="{00000000-0005-0000-0000-000021970000}"/>
    <cellStyle name="Texto Explicativo 3" xfId="38531" xr:uid="{00000000-0005-0000-0000-000022970000}"/>
    <cellStyle name="Texto Explicativo 4" xfId="38532" xr:uid="{00000000-0005-0000-0000-000023970000}"/>
    <cellStyle name="Title" xfId="38533" xr:uid="{00000000-0005-0000-0000-000024970000}"/>
    <cellStyle name="Título" xfId="44032" builtinId="15" customBuiltin="1"/>
    <cellStyle name="Título 1" xfId="44033" builtinId="16" customBuiltin="1"/>
    <cellStyle name="Título 1 1" xfId="38534" xr:uid="{00000000-0005-0000-0000-000027970000}"/>
    <cellStyle name="Título 1 1 1" xfId="38535" xr:uid="{00000000-0005-0000-0000-000028970000}"/>
    <cellStyle name="Título 1 1 1 1" xfId="38536" xr:uid="{00000000-0005-0000-0000-000029970000}"/>
    <cellStyle name="Título 1 1 1 1 1" xfId="38537" xr:uid="{00000000-0005-0000-0000-00002A970000}"/>
    <cellStyle name="Título 1 1 1 1 1 1" xfId="38538" xr:uid="{00000000-0005-0000-0000-00002B970000}"/>
    <cellStyle name="Título 1 1 1 1 1 1 1" xfId="38539" xr:uid="{00000000-0005-0000-0000-00002C970000}"/>
    <cellStyle name="Título 1 1 1 1 1 1 1 1" xfId="38540" xr:uid="{00000000-0005-0000-0000-00002D970000}"/>
    <cellStyle name="Título 1 1 1 1 1 1 1 1 1" xfId="38541" xr:uid="{00000000-0005-0000-0000-00002E970000}"/>
    <cellStyle name="Título 1 1 1 1 1 1 1 1 1 1" xfId="38542" xr:uid="{00000000-0005-0000-0000-00002F970000}"/>
    <cellStyle name="Título 1 1 1 1 1 1 1 1 1 1 1" xfId="38543" xr:uid="{00000000-0005-0000-0000-000030970000}"/>
    <cellStyle name="Título 1 1 1 1 1 1 1 1 1 1 1 1" xfId="38544" xr:uid="{00000000-0005-0000-0000-000031970000}"/>
    <cellStyle name="Título 1 1 1 1 1 1 1_Equipamentos (revistas) 2011" xfId="38545" xr:uid="{00000000-0005-0000-0000-000032970000}"/>
    <cellStyle name="Título 1 1 1 1 1 1_Equipamentos (revistas) 2011" xfId="38546" xr:uid="{00000000-0005-0000-0000-000033970000}"/>
    <cellStyle name="Título 1 1 1 1 1_Equipamentos (revistas) 2011" xfId="38547" xr:uid="{00000000-0005-0000-0000-000034970000}"/>
    <cellStyle name="Título 1 1 1 1_Equipamentos (revistas) 2011" xfId="38548" xr:uid="{00000000-0005-0000-0000-000035970000}"/>
    <cellStyle name="Título 1 1 1 10" xfId="38549" xr:uid="{00000000-0005-0000-0000-000036970000}"/>
    <cellStyle name="Título 1 1 1 11" xfId="38550" xr:uid="{00000000-0005-0000-0000-000037970000}"/>
    <cellStyle name="Título 1 1 1 12" xfId="38551" xr:uid="{00000000-0005-0000-0000-000038970000}"/>
    <cellStyle name="Título 1 1 1 13" xfId="38552" xr:uid="{00000000-0005-0000-0000-000039970000}"/>
    <cellStyle name="Título 1 1 1 14" xfId="38553" xr:uid="{00000000-0005-0000-0000-00003A970000}"/>
    <cellStyle name="Título 1 1 1 15" xfId="38554" xr:uid="{00000000-0005-0000-0000-00003B970000}"/>
    <cellStyle name="Título 1 1 1 16" xfId="38555" xr:uid="{00000000-0005-0000-0000-00003C970000}"/>
    <cellStyle name="Título 1 1 1 17" xfId="38556" xr:uid="{00000000-0005-0000-0000-00003D970000}"/>
    <cellStyle name="Título 1 1 1 18" xfId="38557" xr:uid="{00000000-0005-0000-0000-00003E970000}"/>
    <cellStyle name="Título 1 1 1 19" xfId="38558" xr:uid="{00000000-0005-0000-0000-00003F970000}"/>
    <cellStyle name="Título 1 1 1 2" xfId="38559" xr:uid="{00000000-0005-0000-0000-000040970000}"/>
    <cellStyle name="Título 1 1 1 20" xfId="38560" xr:uid="{00000000-0005-0000-0000-000041970000}"/>
    <cellStyle name="Título 1 1 1 21" xfId="38561" xr:uid="{00000000-0005-0000-0000-000042970000}"/>
    <cellStyle name="Título 1 1 1 22" xfId="38562" xr:uid="{00000000-0005-0000-0000-000043970000}"/>
    <cellStyle name="Título 1 1 1 23" xfId="38563" xr:uid="{00000000-0005-0000-0000-000044970000}"/>
    <cellStyle name="Título 1 1 1 24" xfId="38564" xr:uid="{00000000-0005-0000-0000-000045970000}"/>
    <cellStyle name="Título 1 1 1 25" xfId="38565" xr:uid="{00000000-0005-0000-0000-000046970000}"/>
    <cellStyle name="Título 1 1 1 26" xfId="38566" xr:uid="{00000000-0005-0000-0000-000047970000}"/>
    <cellStyle name="Título 1 1 1 27" xfId="38567" xr:uid="{00000000-0005-0000-0000-000048970000}"/>
    <cellStyle name="Título 1 1 1 28" xfId="38568" xr:uid="{00000000-0005-0000-0000-000049970000}"/>
    <cellStyle name="Título 1 1 1 29" xfId="38569" xr:uid="{00000000-0005-0000-0000-00004A970000}"/>
    <cellStyle name="Título 1 1 1 3" xfId="38570" xr:uid="{00000000-0005-0000-0000-00004B970000}"/>
    <cellStyle name="Título 1 1 1 3 2" xfId="38571" xr:uid="{00000000-0005-0000-0000-00004C970000}"/>
    <cellStyle name="Título 1 1 1 30" xfId="38572" xr:uid="{00000000-0005-0000-0000-00004D970000}"/>
    <cellStyle name="Título 1 1 1 31" xfId="38573" xr:uid="{00000000-0005-0000-0000-00004E970000}"/>
    <cellStyle name="Título 1 1 1 32" xfId="38574" xr:uid="{00000000-0005-0000-0000-00004F970000}"/>
    <cellStyle name="Título 1 1 1 33" xfId="38575" xr:uid="{00000000-0005-0000-0000-000050970000}"/>
    <cellStyle name="Título 1 1 1 34" xfId="38576" xr:uid="{00000000-0005-0000-0000-000051970000}"/>
    <cellStyle name="Título 1 1 1 35" xfId="38577" xr:uid="{00000000-0005-0000-0000-000052970000}"/>
    <cellStyle name="Título 1 1 1 36" xfId="38578" xr:uid="{00000000-0005-0000-0000-000053970000}"/>
    <cellStyle name="Título 1 1 1 37" xfId="38579" xr:uid="{00000000-0005-0000-0000-000054970000}"/>
    <cellStyle name="Título 1 1 1 38" xfId="38580" xr:uid="{00000000-0005-0000-0000-000055970000}"/>
    <cellStyle name="Título 1 1 1 39" xfId="38581" xr:uid="{00000000-0005-0000-0000-000056970000}"/>
    <cellStyle name="Título 1 1 1 4" xfId="38582" xr:uid="{00000000-0005-0000-0000-000057970000}"/>
    <cellStyle name="Título 1 1 1 40" xfId="38583" xr:uid="{00000000-0005-0000-0000-000058970000}"/>
    <cellStyle name="Título 1 1 1 41" xfId="38584" xr:uid="{00000000-0005-0000-0000-000059970000}"/>
    <cellStyle name="Título 1 1 1 42" xfId="38585" xr:uid="{00000000-0005-0000-0000-00005A970000}"/>
    <cellStyle name="Título 1 1 1 43" xfId="38586" xr:uid="{00000000-0005-0000-0000-00005B970000}"/>
    <cellStyle name="Título 1 1 1 44" xfId="38587" xr:uid="{00000000-0005-0000-0000-00005C970000}"/>
    <cellStyle name="Título 1 1 1 45" xfId="38588" xr:uid="{00000000-0005-0000-0000-00005D970000}"/>
    <cellStyle name="Título 1 1 1 5" xfId="38589" xr:uid="{00000000-0005-0000-0000-00005E970000}"/>
    <cellStyle name="Título 1 1 1 5 2" xfId="38590" xr:uid="{00000000-0005-0000-0000-00005F970000}"/>
    <cellStyle name="Título 1 1 1 6" xfId="38591" xr:uid="{00000000-0005-0000-0000-000060970000}"/>
    <cellStyle name="Título 1 1 1 6 2" xfId="38592" xr:uid="{00000000-0005-0000-0000-000061970000}"/>
    <cellStyle name="Título 1 1 1 7" xfId="38593" xr:uid="{00000000-0005-0000-0000-000062970000}"/>
    <cellStyle name="Título 1 1 1 7 2" xfId="38594" xr:uid="{00000000-0005-0000-0000-000063970000}"/>
    <cellStyle name="Título 1 1 1 8" xfId="38595" xr:uid="{00000000-0005-0000-0000-000064970000}"/>
    <cellStyle name="Título 1 1 1 8 2" xfId="38596" xr:uid="{00000000-0005-0000-0000-000065970000}"/>
    <cellStyle name="Título 1 1 1 9" xfId="38597" xr:uid="{00000000-0005-0000-0000-000066970000}"/>
    <cellStyle name="Título 1 1 1 9 2" xfId="38598" xr:uid="{00000000-0005-0000-0000-000067970000}"/>
    <cellStyle name="Título 1 1 1_Calculo-da-mao-de-obra (critério SANEAGO) 2011" xfId="38599" xr:uid="{00000000-0005-0000-0000-000068970000}"/>
    <cellStyle name="Título 1 1 10" xfId="38600" xr:uid="{00000000-0005-0000-0000-000069970000}"/>
    <cellStyle name="Título 1 1 10 2" xfId="38601" xr:uid="{00000000-0005-0000-0000-00006A970000}"/>
    <cellStyle name="Título 1 1 11" xfId="38602" xr:uid="{00000000-0005-0000-0000-00006B970000}"/>
    <cellStyle name="Título 1 1 11 2" xfId="38603" xr:uid="{00000000-0005-0000-0000-00006C970000}"/>
    <cellStyle name="Título 1 1 12" xfId="38604" xr:uid="{00000000-0005-0000-0000-00006D970000}"/>
    <cellStyle name="Título 1 1 13" xfId="38605" xr:uid="{00000000-0005-0000-0000-00006E970000}"/>
    <cellStyle name="Título 1 1 14" xfId="38606" xr:uid="{00000000-0005-0000-0000-00006F970000}"/>
    <cellStyle name="Título 1 1 15" xfId="38607" xr:uid="{00000000-0005-0000-0000-000070970000}"/>
    <cellStyle name="Título 1 1 16" xfId="38608" xr:uid="{00000000-0005-0000-0000-000071970000}"/>
    <cellStyle name="Título 1 1 17" xfId="38609" xr:uid="{00000000-0005-0000-0000-000072970000}"/>
    <cellStyle name="Título 1 1 18" xfId="38610" xr:uid="{00000000-0005-0000-0000-000073970000}"/>
    <cellStyle name="Título 1 1 19" xfId="38611" xr:uid="{00000000-0005-0000-0000-000074970000}"/>
    <cellStyle name="Título 1 1 2" xfId="38612" xr:uid="{00000000-0005-0000-0000-000075970000}"/>
    <cellStyle name="Título 1 1 2 2" xfId="38613" xr:uid="{00000000-0005-0000-0000-000076970000}"/>
    <cellStyle name="Título 1 1 2 3" xfId="38614" xr:uid="{00000000-0005-0000-0000-000077970000}"/>
    <cellStyle name="Título 1 1 20" xfId="38615" xr:uid="{00000000-0005-0000-0000-000078970000}"/>
    <cellStyle name="Título 1 1 21" xfId="38616" xr:uid="{00000000-0005-0000-0000-000079970000}"/>
    <cellStyle name="Título 1 1 22" xfId="38617" xr:uid="{00000000-0005-0000-0000-00007A970000}"/>
    <cellStyle name="Título 1 1 23" xfId="38618" xr:uid="{00000000-0005-0000-0000-00007B970000}"/>
    <cellStyle name="Título 1 1 24" xfId="38619" xr:uid="{00000000-0005-0000-0000-00007C970000}"/>
    <cellStyle name="Título 1 1 25" xfId="38620" xr:uid="{00000000-0005-0000-0000-00007D970000}"/>
    <cellStyle name="Título 1 1 26" xfId="38621" xr:uid="{00000000-0005-0000-0000-00007E970000}"/>
    <cellStyle name="Título 1 1 27" xfId="38622" xr:uid="{00000000-0005-0000-0000-00007F970000}"/>
    <cellStyle name="Título 1 1 28" xfId="38623" xr:uid="{00000000-0005-0000-0000-000080970000}"/>
    <cellStyle name="Título 1 1 29" xfId="38624" xr:uid="{00000000-0005-0000-0000-000081970000}"/>
    <cellStyle name="Título 1 1 3" xfId="38625" xr:uid="{00000000-0005-0000-0000-000082970000}"/>
    <cellStyle name="Título 1 1 30" xfId="38626" xr:uid="{00000000-0005-0000-0000-000083970000}"/>
    <cellStyle name="Título 1 1 31" xfId="38627" xr:uid="{00000000-0005-0000-0000-000084970000}"/>
    <cellStyle name="Título 1 1 32" xfId="38628" xr:uid="{00000000-0005-0000-0000-000085970000}"/>
    <cellStyle name="Título 1 1 33" xfId="38629" xr:uid="{00000000-0005-0000-0000-000086970000}"/>
    <cellStyle name="Título 1 1 34" xfId="38630" xr:uid="{00000000-0005-0000-0000-000087970000}"/>
    <cellStyle name="Título 1 1 4" xfId="38631" xr:uid="{00000000-0005-0000-0000-000088970000}"/>
    <cellStyle name="Título 1 1 5" xfId="38632" xr:uid="{00000000-0005-0000-0000-000089970000}"/>
    <cellStyle name="Título 1 1 6" xfId="38633" xr:uid="{00000000-0005-0000-0000-00008A970000}"/>
    <cellStyle name="Título 1 1 7" xfId="38634" xr:uid="{00000000-0005-0000-0000-00008B970000}"/>
    <cellStyle name="Título 1 1 7 2" xfId="38635" xr:uid="{00000000-0005-0000-0000-00008C970000}"/>
    <cellStyle name="Título 1 1 8" xfId="38636" xr:uid="{00000000-0005-0000-0000-00008D970000}"/>
    <cellStyle name="Título 1 1 8 2" xfId="38637" xr:uid="{00000000-0005-0000-0000-00008E970000}"/>
    <cellStyle name="Título 1 1 9" xfId="38638" xr:uid="{00000000-0005-0000-0000-00008F970000}"/>
    <cellStyle name="Título 1 1 9 2" xfId="38639" xr:uid="{00000000-0005-0000-0000-000090970000}"/>
    <cellStyle name="Título 1 1_Calculo-da-mao-de-obra (critério SANEAGO) 2011" xfId="38640" xr:uid="{00000000-0005-0000-0000-000091970000}"/>
    <cellStyle name="Título 1 2" xfId="38641" xr:uid="{00000000-0005-0000-0000-000092970000}"/>
    <cellStyle name="Título 1 2 2" xfId="38642" xr:uid="{00000000-0005-0000-0000-000093970000}"/>
    <cellStyle name="Título 1 2 3" xfId="38643" xr:uid="{00000000-0005-0000-0000-000094970000}"/>
    <cellStyle name="Título 1 2 4" xfId="38644" xr:uid="{00000000-0005-0000-0000-000095970000}"/>
    <cellStyle name="Título 1 2 5" xfId="38645" xr:uid="{00000000-0005-0000-0000-000096970000}"/>
    <cellStyle name="Título 1 2 6" xfId="38646" xr:uid="{00000000-0005-0000-0000-000097970000}"/>
    <cellStyle name="Título 1 3" xfId="38647" xr:uid="{00000000-0005-0000-0000-000098970000}"/>
    <cellStyle name="Título 1 4" xfId="38648" xr:uid="{00000000-0005-0000-0000-000099970000}"/>
    <cellStyle name="Título 1 5" xfId="38649" xr:uid="{00000000-0005-0000-0000-00009A970000}"/>
    <cellStyle name="Título 1 6" xfId="38650" xr:uid="{00000000-0005-0000-0000-00009B970000}"/>
    <cellStyle name="Título 1 7" xfId="38651" xr:uid="{00000000-0005-0000-0000-00009C970000}"/>
    <cellStyle name="Título 2" xfId="44034" builtinId="17" customBuiltin="1"/>
    <cellStyle name="Título 2 2" xfId="38652" xr:uid="{00000000-0005-0000-0000-00009E970000}"/>
    <cellStyle name="Título 2 2 2" xfId="38653" xr:uid="{00000000-0005-0000-0000-00009F970000}"/>
    <cellStyle name="Título 2 2 3" xfId="38654" xr:uid="{00000000-0005-0000-0000-0000A0970000}"/>
    <cellStyle name="Título 2 2 4" xfId="38655" xr:uid="{00000000-0005-0000-0000-0000A1970000}"/>
    <cellStyle name="Título 2 3" xfId="38656" xr:uid="{00000000-0005-0000-0000-0000A2970000}"/>
    <cellStyle name="Título 2 4" xfId="38657" xr:uid="{00000000-0005-0000-0000-0000A3970000}"/>
    <cellStyle name="Título 3" xfId="44035" builtinId="18" customBuiltin="1"/>
    <cellStyle name="Título 3 2" xfId="38658" xr:uid="{00000000-0005-0000-0000-0000A5970000}"/>
    <cellStyle name="Título 3 2 2" xfId="38659" xr:uid="{00000000-0005-0000-0000-0000A6970000}"/>
    <cellStyle name="Título 3 2 3" xfId="38660" xr:uid="{00000000-0005-0000-0000-0000A7970000}"/>
    <cellStyle name="Título 3 2 4" xfId="38661" xr:uid="{00000000-0005-0000-0000-0000A8970000}"/>
    <cellStyle name="Título 3 3" xfId="38662" xr:uid="{00000000-0005-0000-0000-0000A9970000}"/>
    <cellStyle name="Título 3 4" xfId="38663" xr:uid="{00000000-0005-0000-0000-0000AA970000}"/>
    <cellStyle name="Título 4" xfId="44036" builtinId="19" customBuiltin="1"/>
    <cellStyle name="Título 4 2" xfId="38664" xr:uid="{00000000-0005-0000-0000-0000AC970000}"/>
    <cellStyle name="Título 4 2 2" xfId="38665" xr:uid="{00000000-0005-0000-0000-0000AD970000}"/>
    <cellStyle name="Título 4 2 3" xfId="38666" xr:uid="{00000000-0005-0000-0000-0000AE970000}"/>
    <cellStyle name="Título 4 2 4" xfId="38667" xr:uid="{00000000-0005-0000-0000-0000AF970000}"/>
    <cellStyle name="Título 4 3" xfId="38668" xr:uid="{00000000-0005-0000-0000-0000B0970000}"/>
    <cellStyle name="Título 4 4" xfId="38669" xr:uid="{00000000-0005-0000-0000-0000B1970000}"/>
    <cellStyle name="Título 5" xfId="38670" xr:uid="{00000000-0005-0000-0000-0000B2970000}"/>
    <cellStyle name="Título 5 2" xfId="38671" xr:uid="{00000000-0005-0000-0000-0000B3970000}"/>
    <cellStyle name="Titulo1" xfId="38672" xr:uid="{00000000-0005-0000-0000-0000B4970000}"/>
    <cellStyle name="Titulo1 2" xfId="43954" xr:uid="{00000000-0005-0000-0000-0000B5970000}"/>
    <cellStyle name="Titulo2" xfId="38673" xr:uid="{00000000-0005-0000-0000-0000B6970000}"/>
    <cellStyle name="Titulo2 2" xfId="43955" xr:uid="{00000000-0005-0000-0000-0000B7970000}"/>
    <cellStyle name="Total" xfId="44048" builtinId="25" customBuiltin="1"/>
    <cellStyle name="Total 2" xfId="38674" xr:uid="{00000000-0005-0000-0000-0000B9970000}"/>
    <cellStyle name="Total 2 10" xfId="38675" xr:uid="{00000000-0005-0000-0000-0000BA970000}"/>
    <cellStyle name="Total 2 11" xfId="38676" xr:uid="{00000000-0005-0000-0000-0000BB970000}"/>
    <cellStyle name="Total 2 12" xfId="38677" xr:uid="{00000000-0005-0000-0000-0000BC970000}"/>
    <cellStyle name="Total 2 13" xfId="38678" xr:uid="{00000000-0005-0000-0000-0000BD970000}"/>
    <cellStyle name="Total 2 14" xfId="38679" xr:uid="{00000000-0005-0000-0000-0000BE970000}"/>
    <cellStyle name="Total 2 15" xfId="38680" xr:uid="{00000000-0005-0000-0000-0000BF970000}"/>
    <cellStyle name="Total 2 16" xfId="38681" xr:uid="{00000000-0005-0000-0000-0000C0970000}"/>
    <cellStyle name="Total 2 17" xfId="38682" xr:uid="{00000000-0005-0000-0000-0000C1970000}"/>
    <cellStyle name="Total 2 18" xfId="38683" xr:uid="{00000000-0005-0000-0000-0000C2970000}"/>
    <cellStyle name="Total 2 19" xfId="38684" xr:uid="{00000000-0005-0000-0000-0000C3970000}"/>
    <cellStyle name="Total 2 2" xfId="38685" xr:uid="{00000000-0005-0000-0000-0000C4970000}"/>
    <cellStyle name="Total 2 2 2" xfId="38686" xr:uid="{00000000-0005-0000-0000-0000C5970000}"/>
    <cellStyle name="Total 2 2 2 2" xfId="38687" xr:uid="{00000000-0005-0000-0000-0000C6970000}"/>
    <cellStyle name="Total 2 2 2 2 2" xfId="38688" xr:uid="{00000000-0005-0000-0000-0000C7970000}"/>
    <cellStyle name="Total 2 2 2 2 2 2" xfId="38689" xr:uid="{00000000-0005-0000-0000-0000C8970000}"/>
    <cellStyle name="Total 2 2 2 2 2 2 2" xfId="38690" xr:uid="{00000000-0005-0000-0000-0000C9970000}"/>
    <cellStyle name="Total 2 2 2 2 2 2 3" xfId="38691" xr:uid="{00000000-0005-0000-0000-0000CA970000}"/>
    <cellStyle name="Total 2 2 2 2 2 2 4" xfId="38692" xr:uid="{00000000-0005-0000-0000-0000CB970000}"/>
    <cellStyle name="Total 2 2 2 2 2 2 5" xfId="38693" xr:uid="{00000000-0005-0000-0000-0000CC970000}"/>
    <cellStyle name="Total 2 2 2 2 2 2 6" xfId="38694" xr:uid="{00000000-0005-0000-0000-0000CD970000}"/>
    <cellStyle name="Total 2 2 2 2 2 3" xfId="38695" xr:uid="{00000000-0005-0000-0000-0000CE970000}"/>
    <cellStyle name="Total 2 2 2 2 2 3 2" xfId="38696" xr:uid="{00000000-0005-0000-0000-0000CF970000}"/>
    <cellStyle name="Total 2 2 2 2 2 3 3" xfId="38697" xr:uid="{00000000-0005-0000-0000-0000D0970000}"/>
    <cellStyle name="Total 2 2 2 2 2 3 4" xfId="38698" xr:uid="{00000000-0005-0000-0000-0000D1970000}"/>
    <cellStyle name="Total 2 2 2 2 2 3 5" xfId="38699" xr:uid="{00000000-0005-0000-0000-0000D2970000}"/>
    <cellStyle name="Total 2 2 2 2 2 3 6" xfId="38700" xr:uid="{00000000-0005-0000-0000-0000D3970000}"/>
    <cellStyle name="Total 2 2 2 2 2 4" xfId="38701" xr:uid="{00000000-0005-0000-0000-0000D4970000}"/>
    <cellStyle name="Total 2 2 2 2 3" xfId="38702" xr:uid="{00000000-0005-0000-0000-0000D5970000}"/>
    <cellStyle name="Total 2 2 2 2 3 2" xfId="38703" xr:uid="{00000000-0005-0000-0000-0000D6970000}"/>
    <cellStyle name="Total 2 2 2 2 3 2 2" xfId="38704" xr:uid="{00000000-0005-0000-0000-0000D7970000}"/>
    <cellStyle name="Total 2 2 2 2 3 2 3" xfId="38705" xr:uid="{00000000-0005-0000-0000-0000D8970000}"/>
    <cellStyle name="Total 2 2 2 2 3 2 4" xfId="38706" xr:uid="{00000000-0005-0000-0000-0000D9970000}"/>
    <cellStyle name="Total 2 2 2 2 3 2 5" xfId="38707" xr:uid="{00000000-0005-0000-0000-0000DA970000}"/>
    <cellStyle name="Total 2 2 2 2 3 2 6" xfId="38708" xr:uid="{00000000-0005-0000-0000-0000DB970000}"/>
    <cellStyle name="Total 2 2 2 2 3 3" xfId="38709" xr:uid="{00000000-0005-0000-0000-0000DC970000}"/>
    <cellStyle name="Total 2 2 2 2 3 4" xfId="38710" xr:uid="{00000000-0005-0000-0000-0000DD970000}"/>
    <cellStyle name="Total 2 2 2 2 3 5" xfId="38711" xr:uid="{00000000-0005-0000-0000-0000DE970000}"/>
    <cellStyle name="Total 2 2 2 2 3 6" xfId="38712" xr:uid="{00000000-0005-0000-0000-0000DF970000}"/>
    <cellStyle name="Total 2 2 2 2 3 7" xfId="38713" xr:uid="{00000000-0005-0000-0000-0000E0970000}"/>
    <cellStyle name="Total 2 2 2 2 3 8" xfId="38714" xr:uid="{00000000-0005-0000-0000-0000E1970000}"/>
    <cellStyle name="Total 2 2 2 3" xfId="38715" xr:uid="{00000000-0005-0000-0000-0000E2970000}"/>
    <cellStyle name="Total 2 2 2 3 2" xfId="38716" xr:uid="{00000000-0005-0000-0000-0000E3970000}"/>
    <cellStyle name="Total 2 2 2 3 2 2" xfId="38717" xr:uid="{00000000-0005-0000-0000-0000E4970000}"/>
    <cellStyle name="Total 2 2 2 3 2 3" xfId="38718" xr:uid="{00000000-0005-0000-0000-0000E5970000}"/>
    <cellStyle name="Total 2 2 2 3 2 4" xfId="38719" xr:uid="{00000000-0005-0000-0000-0000E6970000}"/>
    <cellStyle name="Total 2 2 2 3 2 5" xfId="38720" xr:uid="{00000000-0005-0000-0000-0000E7970000}"/>
    <cellStyle name="Total 2 2 2 3 2 6" xfId="38721" xr:uid="{00000000-0005-0000-0000-0000E8970000}"/>
    <cellStyle name="Total 2 2 2 3 3" xfId="38722" xr:uid="{00000000-0005-0000-0000-0000E9970000}"/>
    <cellStyle name="Total 2 2 2 3 3 2" xfId="38723" xr:uid="{00000000-0005-0000-0000-0000EA970000}"/>
    <cellStyle name="Total 2 2 2 3 3 3" xfId="38724" xr:uid="{00000000-0005-0000-0000-0000EB970000}"/>
    <cellStyle name="Total 2 2 2 3 3 4" xfId="38725" xr:uid="{00000000-0005-0000-0000-0000EC970000}"/>
    <cellStyle name="Total 2 2 2 3 3 5" xfId="38726" xr:uid="{00000000-0005-0000-0000-0000ED970000}"/>
    <cellStyle name="Total 2 2 2 3 3 6" xfId="38727" xr:uid="{00000000-0005-0000-0000-0000EE970000}"/>
    <cellStyle name="Total 2 2 2 3 4" xfId="38728" xr:uid="{00000000-0005-0000-0000-0000EF970000}"/>
    <cellStyle name="Total 2 2 2 4" xfId="38729" xr:uid="{00000000-0005-0000-0000-0000F0970000}"/>
    <cellStyle name="Total 2 2 2 4 2" xfId="38730" xr:uid="{00000000-0005-0000-0000-0000F1970000}"/>
    <cellStyle name="Total 2 2 2 4 2 2" xfId="38731" xr:uid="{00000000-0005-0000-0000-0000F2970000}"/>
    <cellStyle name="Total 2 2 2 4 2 3" xfId="38732" xr:uid="{00000000-0005-0000-0000-0000F3970000}"/>
    <cellStyle name="Total 2 2 2 4 2 4" xfId="38733" xr:uid="{00000000-0005-0000-0000-0000F4970000}"/>
    <cellStyle name="Total 2 2 2 4 2 5" xfId="38734" xr:uid="{00000000-0005-0000-0000-0000F5970000}"/>
    <cellStyle name="Total 2 2 2 4 2 6" xfId="38735" xr:uid="{00000000-0005-0000-0000-0000F6970000}"/>
    <cellStyle name="Total 2 2 2 4 3" xfId="38736" xr:uid="{00000000-0005-0000-0000-0000F7970000}"/>
    <cellStyle name="Total 2 2 2 4 4" xfId="38737" xr:uid="{00000000-0005-0000-0000-0000F8970000}"/>
    <cellStyle name="Total 2 2 2 4 5" xfId="38738" xr:uid="{00000000-0005-0000-0000-0000F9970000}"/>
    <cellStyle name="Total 2 2 2 4 6" xfId="38739" xr:uid="{00000000-0005-0000-0000-0000FA970000}"/>
    <cellStyle name="Total 2 2 2 4 7" xfId="38740" xr:uid="{00000000-0005-0000-0000-0000FB970000}"/>
    <cellStyle name="Total 2 2 2 4 8" xfId="38741" xr:uid="{00000000-0005-0000-0000-0000FC970000}"/>
    <cellStyle name="Total 2 2 3" xfId="38742" xr:uid="{00000000-0005-0000-0000-0000FD970000}"/>
    <cellStyle name="Total 2 2 3 2" xfId="38743" xr:uid="{00000000-0005-0000-0000-0000FE970000}"/>
    <cellStyle name="Total 2 2 3 2 2" xfId="38744" xr:uid="{00000000-0005-0000-0000-0000FF970000}"/>
    <cellStyle name="Total 2 2 3 2 2 2" xfId="38745" xr:uid="{00000000-0005-0000-0000-000000980000}"/>
    <cellStyle name="Total 2 2 3 2 2 3" xfId="38746" xr:uid="{00000000-0005-0000-0000-000001980000}"/>
    <cellStyle name="Total 2 2 3 2 2 4" xfId="38747" xr:uid="{00000000-0005-0000-0000-000002980000}"/>
    <cellStyle name="Total 2 2 3 2 2 5" xfId="38748" xr:uid="{00000000-0005-0000-0000-000003980000}"/>
    <cellStyle name="Total 2 2 3 2 2 6" xfId="38749" xr:uid="{00000000-0005-0000-0000-000004980000}"/>
    <cellStyle name="Total 2 2 3 2 3" xfId="38750" xr:uid="{00000000-0005-0000-0000-000005980000}"/>
    <cellStyle name="Total 2 2 3 2 3 2" xfId="38751" xr:uid="{00000000-0005-0000-0000-000006980000}"/>
    <cellStyle name="Total 2 2 3 2 3 3" xfId="38752" xr:uid="{00000000-0005-0000-0000-000007980000}"/>
    <cellStyle name="Total 2 2 3 2 3 4" xfId="38753" xr:uid="{00000000-0005-0000-0000-000008980000}"/>
    <cellStyle name="Total 2 2 3 2 3 5" xfId="38754" xr:uid="{00000000-0005-0000-0000-000009980000}"/>
    <cellStyle name="Total 2 2 3 2 3 6" xfId="38755" xr:uid="{00000000-0005-0000-0000-00000A980000}"/>
    <cellStyle name="Total 2 2 3 2 4" xfId="38756" xr:uid="{00000000-0005-0000-0000-00000B980000}"/>
    <cellStyle name="Total 2 2 3 3" xfId="38757" xr:uid="{00000000-0005-0000-0000-00000C980000}"/>
    <cellStyle name="Total 2 2 3 3 2" xfId="38758" xr:uid="{00000000-0005-0000-0000-00000D980000}"/>
    <cellStyle name="Total 2 2 3 3 2 2" xfId="38759" xr:uid="{00000000-0005-0000-0000-00000E980000}"/>
    <cellStyle name="Total 2 2 3 3 2 3" xfId="38760" xr:uid="{00000000-0005-0000-0000-00000F980000}"/>
    <cellStyle name="Total 2 2 3 3 2 4" xfId="38761" xr:uid="{00000000-0005-0000-0000-000010980000}"/>
    <cellStyle name="Total 2 2 3 3 2 5" xfId="38762" xr:uid="{00000000-0005-0000-0000-000011980000}"/>
    <cellStyle name="Total 2 2 3 3 2 6" xfId="38763" xr:uid="{00000000-0005-0000-0000-000012980000}"/>
    <cellStyle name="Total 2 2 3 3 3" xfId="38764" xr:uid="{00000000-0005-0000-0000-000013980000}"/>
    <cellStyle name="Total 2 2 3 3 4" xfId="38765" xr:uid="{00000000-0005-0000-0000-000014980000}"/>
    <cellStyle name="Total 2 2 3 3 5" xfId="38766" xr:uid="{00000000-0005-0000-0000-000015980000}"/>
    <cellStyle name="Total 2 2 3 3 6" xfId="38767" xr:uid="{00000000-0005-0000-0000-000016980000}"/>
    <cellStyle name="Total 2 2 3 3 7" xfId="38768" xr:uid="{00000000-0005-0000-0000-000017980000}"/>
    <cellStyle name="Total 2 2 3 3 8" xfId="38769" xr:uid="{00000000-0005-0000-0000-000018980000}"/>
    <cellStyle name="Total 2 2 4" xfId="38770" xr:uid="{00000000-0005-0000-0000-000019980000}"/>
    <cellStyle name="Total 2 2 4 2" xfId="38771" xr:uid="{00000000-0005-0000-0000-00001A980000}"/>
    <cellStyle name="Total 2 2 4 2 2" xfId="38772" xr:uid="{00000000-0005-0000-0000-00001B980000}"/>
    <cellStyle name="Total 2 2 4 2 2 2" xfId="38773" xr:uid="{00000000-0005-0000-0000-00001C980000}"/>
    <cellStyle name="Total 2 2 4 2 2 3" xfId="38774" xr:uid="{00000000-0005-0000-0000-00001D980000}"/>
    <cellStyle name="Total 2 2 4 2 2 4" xfId="38775" xr:uid="{00000000-0005-0000-0000-00001E980000}"/>
    <cellStyle name="Total 2 2 4 2 2 5" xfId="38776" xr:uid="{00000000-0005-0000-0000-00001F980000}"/>
    <cellStyle name="Total 2 2 4 2 2 6" xfId="38777" xr:uid="{00000000-0005-0000-0000-000020980000}"/>
    <cellStyle name="Total 2 2 4 2 3" xfId="38778" xr:uid="{00000000-0005-0000-0000-000021980000}"/>
    <cellStyle name="Total 2 2 4 2 3 2" xfId="38779" xr:uid="{00000000-0005-0000-0000-000022980000}"/>
    <cellStyle name="Total 2 2 4 2 3 3" xfId="38780" xr:uid="{00000000-0005-0000-0000-000023980000}"/>
    <cellStyle name="Total 2 2 4 2 3 4" xfId="38781" xr:uid="{00000000-0005-0000-0000-000024980000}"/>
    <cellStyle name="Total 2 2 4 2 3 5" xfId="38782" xr:uid="{00000000-0005-0000-0000-000025980000}"/>
    <cellStyle name="Total 2 2 4 2 3 6" xfId="38783" xr:uid="{00000000-0005-0000-0000-000026980000}"/>
    <cellStyle name="Total 2 2 4 2 4" xfId="38784" xr:uid="{00000000-0005-0000-0000-000027980000}"/>
    <cellStyle name="Total 2 2 4 3" xfId="38785" xr:uid="{00000000-0005-0000-0000-000028980000}"/>
    <cellStyle name="Total 2 2 4 3 2" xfId="38786" xr:uid="{00000000-0005-0000-0000-000029980000}"/>
    <cellStyle name="Total 2 2 4 3 3" xfId="38787" xr:uid="{00000000-0005-0000-0000-00002A980000}"/>
    <cellStyle name="Total 2 2 4 3 4" xfId="38788" xr:uid="{00000000-0005-0000-0000-00002B980000}"/>
    <cellStyle name="Total 2 2 4 3 5" xfId="38789" xr:uid="{00000000-0005-0000-0000-00002C980000}"/>
    <cellStyle name="Total 2 2 4 3 6" xfId="38790" xr:uid="{00000000-0005-0000-0000-00002D980000}"/>
    <cellStyle name="Total 2 2 5" xfId="38791" xr:uid="{00000000-0005-0000-0000-00002E980000}"/>
    <cellStyle name="Total 2 2 5 2" xfId="38792" xr:uid="{00000000-0005-0000-0000-00002F980000}"/>
    <cellStyle name="Total 2 2 5 3" xfId="38793" xr:uid="{00000000-0005-0000-0000-000030980000}"/>
    <cellStyle name="Total 2 2 5 4" xfId="38794" xr:uid="{00000000-0005-0000-0000-000031980000}"/>
    <cellStyle name="Total 2 2 5 5" xfId="38795" xr:uid="{00000000-0005-0000-0000-000032980000}"/>
    <cellStyle name="Total 2 2 5 6" xfId="38796" xr:uid="{00000000-0005-0000-0000-000033980000}"/>
    <cellStyle name="Total 2 2 5 7" xfId="38797" xr:uid="{00000000-0005-0000-0000-000034980000}"/>
    <cellStyle name="Total 2 2 6" xfId="38798" xr:uid="{00000000-0005-0000-0000-000035980000}"/>
    <cellStyle name="Total 2 20" xfId="38799" xr:uid="{00000000-0005-0000-0000-000036980000}"/>
    <cellStyle name="Total 2 21" xfId="38800" xr:uid="{00000000-0005-0000-0000-000037980000}"/>
    <cellStyle name="Total 2 22" xfId="38801" xr:uid="{00000000-0005-0000-0000-000038980000}"/>
    <cellStyle name="Total 2 23" xfId="38802" xr:uid="{00000000-0005-0000-0000-000039980000}"/>
    <cellStyle name="Total 2 24" xfId="38803" xr:uid="{00000000-0005-0000-0000-00003A980000}"/>
    <cellStyle name="Total 2 25" xfId="38804" xr:uid="{00000000-0005-0000-0000-00003B980000}"/>
    <cellStyle name="Total 2 26" xfId="38805" xr:uid="{00000000-0005-0000-0000-00003C980000}"/>
    <cellStyle name="Total 2 27" xfId="38806" xr:uid="{00000000-0005-0000-0000-00003D980000}"/>
    <cellStyle name="Total 2 28" xfId="38807" xr:uid="{00000000-0005-0000-0000-00003E980000}"/>
    <cellStyle name="Total 2 29" xfId="38808" xr:uid="{00000000-0005-0000-0000-00003F980000}"/>
    <cellStyle name="Total 2 3" xfId="38809" xr:uid="{00000000-0005-0000-0000-000040980000}"/>
    <cellStyle name="Total 2 3 2" xfId="38810" xr:uid="{00000000-0005-0000-0000-000041980000}"/>
    <cellStyle name="Total 2 3 2 2" xfId="38811" xr:uid="{00000000-0005-0000-0000-000042980000}"/>
    <cellStyle name="Total 2 3 2 2 2" xfId="38812" xr:uid="{00000000-0005-0000-0000-000043980000}"/>
    <cellStyle name="Total 2 3 2 2 2 2" xfId="38813" xr:uid="{00000000-0005-0000-0000-000044980000}"/>
    <cellStyle name="Total 2 3 2 2 2 3" xfId="38814" xr:uid="{00000000-0005-0000-0000-000045980000}"/>
    <cellStyle name="Total 2 3 2 2 2 4" xfId="38815" xr:uid="{00000000-0005-0000-0000-000046980000}"/>
    <cellStyle name="Total 2 3 2 2 2 5" xfId="38816" xr:uid="{00000000-0005-0000-0000-000047980000}"/>
    <cellStyle name="Total 2 3 2 2 2 6" xfId="38817" xr:uid="{00000000-0005-0000-0000-000048980000}"/>
    <cellStyle name="Total 2 3 2 2 3" xfId="38818" xr:uid="{00000000-0005-0000-0000-000049980000}"/>
    <cellStyle name="Total 2 3 2 2 3 2" xfId="38819" xr:uid="{00000000-0005-0000-0000-00004A980000}"/>
    <cellStyle name="Total 2 3 2 2 3 3" xfId="38820" xr:uid="{00000000-0005-0000-0000-00004B980000}"/>
    <cellStyle name="Total 2 3 2 2 3 4" xfId="38821" xr:uid="{00000000-0005-0000-0000-00004C980000}"/>
    <cellStyle name="Total 2 3 2 2 3 5" xfId="38822" xr:uid="{00000000-0005-0000-0000-00004D980000}"/>
    <cellStyle name="Total 2 3 2 2 3 6" xfId="38823" xr:uid="{00000000-0005-0000-0000-00004E980000}"/>
    <cellStyle name="Total 2 3 2 2 4" xfId="38824" xr:uid="{00000000-0005-0000-0000-00004F980000}"/>
    <cellStyle name="Total 2 3 2 3" xfId="38825" xr:uid="{00000000-0005-0000-0000-000050980000}"/>
    <cellStyle name="Total 2 3 2 3 2" xfId="38826" xr:uid="{00000000-0005-0000-0000-000051980000}"/>
    <cellStyle name="Total 2 3 2 3 3" xfId="38827" xr:uid="{00000000-0005-0000-0000-000052980000}"/>
    <cellStyle name="Total 2 3 2 3 4" xfId="38828" xr:uid="{00000000-0005-0000-0000-000053980000}"/>
    <cellStyle name="Total 2 3 2 3 5" xfId="38829" xr:uid="{00000000-0005-0000-0000-000054980000}"/>
    <cellStyle name="Total 2 3 2 3 6" xfId="38830" xr:uid="{00000000-0005-0000-0000-000055980000}"/>
    <cellStyle name="Total 2 3 3" xfId="38831" xr:uid="{00000000-0005-0000-0000-000056980000}"/>
    <cellStyle name="Total 2 3 3 2" xfId="38832" xr:uid="{00000000-0005-0000-0000-000057980000}"/>
    <cellStyle name="Total 2 3 3 2 2" xfId="38833" xr:uid="{00000000-0005-0000-0000-000058980000}"/>
    <cellStyle name="Total 2 3 3 2 3" xfId="38834" xr:uid="{00000000-0005-0000-0000-000059980000}"/>
    <cellStyle name="Total 2 3 3 2 4" xfId="38835" xr:uid="{00000000-0005-0000-0000-00005A980000}"/>
    <cellStyle name="Total 2 3 3 2 5" xfId="38836" xr:uid="{00000000-0005-0000-0000-00005B980000}"/>
    <cellStyle name="Total 2 3 3 2 6" xfId="38837" xr:uid="{00000000-0005-0000-0000-00005C980000}"/>
    <cellStyle name="Total 2 3 3 3" xfId="38838" xr:uid="{00000000-0005-0000-0000-00005D980000}"/>
    <cellStyle name="Total 2 3 3 3 2" xfId="38839" xr:uid="{00000000-0005-0000-0000-00005E980000}"/>
    <cellStyle name="Total 2 3 3 3 3" xfId="38840" xr:uid="{00000000-0005-0000-0000-00005F980000}"/>
    <cellStyle name="Total 2 3 3 3 4" xfId="38841" xr:uid="{00000000-0005-0000-0000-000060980000}"/>
    <cellStyle name="Total 2 3 3 3 5" xfId="38842" xr:uid="{00000000-0005-0000-0000-000061980000}"/>
    <cellStyle name="Total 2 3 3 3 6" xfId="38843" xr:uid="{00000000-0005-0000-0000-000062980000}"/>
    <cellStyle name="Total 2 3 3 4" xfId="38844" xr:uid="{00000000-0005-0000-0000-000063980000}"/>
    <cellStyle name="Total 2 3 4" xfId="38845" xr:uid="{00000000-0005-0000-0000-000064980000}"/>
    <cellStyle name="Total 2 3 4 2" xfId="38846" xr:uid="{00000000-0005-0000-0000-000065980000}"/>
    <cellStyle name="Total 2 3 4 2 2" xfId="38847" xr:uid="{00000000-0005-0000-0000-000066980000}"/>
    <cellStyle name="Total 2 3 4 2 3" xfId="38848" xr:uid="{00000000-0005-0000-0000-000067980000}"/>
    <cellStyle name="Total 2 3 4 2 4" xfId="38849" xr:uid="{00000000-0005-0000-0000-000068980000}"/>
    <cellStyle name="Total 2 3 4 2 5" xfId="38850" xr:uid="{00000000-0005-0000-0000-000069980000}"/>
    <cellStyle name="Total 2 3 4 2 6" xfId="38851" xr:uid="{00000000-0005-0000-0000-00006A980000}"/>
    <cellStyle name="Total 2 3 4 3" xfId="38852" xr:uid="{00000000-0005-0000-0000-00006B980000}"/>
    <cellStyle name="Total 2 3 4 4" xfId="38853" xr:uid="{00000000-0005-0000-0000-00006C980000}"/>
    <cellStyle name="Total 2 3 4 5" xfId="38854" xr:uid="{00000000-0005-0000-0000-00006D980000}"/>
    <cellStyle name="Total 2 3 4 6" xfId="38855" xr:uid="{00000000-0005-0000-0000-00006E980000}"/>
    <cellStyle name="Total 2 3 4 7" xfId="38856" xr:uid="{00000000-0005-0000-0000-00006F980000}"/>
    <cellStyle name="Total 2 3 4 8" xfId="38857" xr:uid="{00000000-0005-0000-0000-000070980000}"/>
    <cellStyle name="Total 2 30" xfId="38858" xr:uid="{00000000-0005-0000-0000-000071980000}"/>
    <cellStyle name="Total 2 31" xfId="38859" xr:uid="{00000000-0005-0000-0000-000072980000}"/>
    <cellStyle name="Total 2 32" xfId="38860" xr:uid="{00000000-0005-0000-0000-000073980000}"/>
    <cellStyle name="Total 2 33" xfId="38861" xr:uid="{00000000-0005-0000-0000-000074980000}"/>
    <cellStyle name="Total 2 34" xfId="38862" xr:uid="{00000000-0005-0000-0000-000075980000}"/>
    <cellStyle name="Total 2 35" xfId="38863" xr:uid="{00000000-0005-0000-0000-000076980000}"/>
    <cellStyle name="Total 2 36" xfId="38864" xr:uid="{00000000-0005-0000-0000-000077980000}"/>
    <cellStyle name="Total 2 37" xfId="38865" xr:uid="{00000000-0005-0000-0000-000078980000}"/>
    <cellStyle name="Total 2 38" xfId="38866" xr:uid="{00000000-0005-0000-0000-000079980000}"/>
    <cellStyle name="Total 2 39" xfId="38867" xr:uid="{00000000-0005-0000-0000-00007A980000}"/>
    <cellStyle name="Total 2 4" xfId="38868" xr:uid="{00000000-0005-0000-0000-00007B980000}"/>
    <cellStyle name="Total 2 4 2" xfId="38869" xr:uid="{00000000-0005-0000-0000-00007C980000}"/>
    <cellStyle name="Total 2 4 2 2" xfId="38870" xr:uid="{00000000-0005-0000-0000-00007D980000}"/>
    <cellStyle name="Total 2 4 2 2 2" xfId="38871" xr:uid="{00000000-0005-0000-0000-00007E980000}"/>
    <cellStyle name="Total 2 4 2 2 2 2" xfId="38872" xr:uid="{00000000-0005-0000-0000-00007F980000}"/>
    <cellStyle name="Total 2 4 2 2 2 3" xfId="38873" xr:uid="{00000000-0005-0000-0000-000080980000}"/>
    <cellStyle name="Total 2 4 2 2 2 4" xfId="38874" xr:uid="{00000000-0005-0000-0000-000081980000}"/>
    <cellStyle name="Total 2 4 2 2 2 5" xfId="38875" xr:uid="{00000000-0005-0000-0000-000082980000}"/>
    <cellStyle name="Total 2 4 2 2 2 6" xfId="38876" xr:uid="{00000000-0005-0000-0000-000083980000}"/>
    <cellStyle name="Total 2 4 2 2 3" xfId="38877" xr:uid="{00000000-0005-0000-0000-000084980000}"/>
    <cellStyle name="Total 2 4 2 2 3 2" xfId="38878" xr:uid="{00000000-0005-0000-0000-000085980000}"/>
    <cellStyle name="Total 2 4 2 2 3 3" xfId="38879" xr:uid="{00000000-0005-0000-0000-000086980000}"/>
    <cellStyle name="Total 2 4 2 2 3 4" xfId="38880" xr:uid="{00000000-0005-0000-0000-000087980000}"/>
    <cellStyle name="Total 2 4 2 2 3 5" xfId="38881" xr:uid="{00000000-0005-0000-0000-000088980000}"/>
    <cellStyle name="Total 2 4 2 2 3 6" xfId="38882" xr:uid="{00000000-0005-0000-0000-000089980000}"/>
    <cellStyle name="Total 2 4 2 2 4" xfId="38883" xr:uid="{00000000-0005-0000-0000-00008A980000}"/>
    <cellStyle name="Total 2 4 2 3" xfId="38884" xr:uid="{00000000-0005-0000-0000-00008B980000}"/>
    <cellStyle name="Total 2 4 2 3 2" xfId="38885" xr:uid="{00000000-0005-0000-0000-00008C980000}"/>
    <cellStyle name="Total 2 4 2 3 3" xfId="38886" xr:uid="{00000000-0005-0000-0000-00008D980000}"/>
    <cellStyle name="Total 2 4 2 3 4" xfId="38887" xr:uid="{00000000-0005-0000-0000-00008E980000}"/>
    <cellStyle name="Total 2 4 2 3 5" xfId="38888" xr:uid="{00000000-0005-0000-0000-00008F980000}"/>
    <cellStyle name="Total 2 4 2 3 6" xfId="38889" xr:uid="{00000000-0005-0000-0000-000090980000}"/>
    <cellStyle name="Total 2 4 3" xfId="38890" xr:uid="{00000000-0005-0000-0000-000091980000}"/>
    <cellStyle name="Total 2 4 3 2" xfId="38891" xr:uid="{00000000-0005-0000-0000-000092980000}"/>
    <cellStyle name="Total 2 4 3 2 2" xfId="38892" xr:uid="{00000000-0005-0000-0000-000093980000}"/>
    <cellStyle name="Total 2 4 3 2 3" xfId="38893" xr:uid="{00000000-0005-0000-0000-000094980000}"/>
    <cellStyle name="Total 2 4 3 2 4" xfId="38894" xr:uid="{00000000-0005-0000-0000-000095980000}"/>
    <cellStyle name="Total 2 4 3 2 5" xfId="38895" xr:uid="{00000000-0005-0000-0000-000096980000}"/>
    <cellStyle name="Total 2 4 3 2 6" xfId="38896" xr:uid="{00000000-0005-0000-0000-000097980000}"/>
    <cellStyle name="Total 2 4 3 3" xfId="38897" xr:uid="{00000000-0005-0000-0000-000098980000}"/>
    <cellStyle name="Total 2 4 3 3 2" xfId="38898" xr:uid="{00000000-0005-0000-0000-000099980000}"/>
    <cellStyle name="Total 2 4 3 3 3" xfId="38899" xr:uid="{00000000-0005-0000-0000-00009A980000}"/>
    <cellStyle name="Total 2 4 3 3 4" xfId="38900" xr:uid="{00000000-0005-0000-0000-00009B980000}"/>
    <cellStyle name="Total 2 4 3 3 5" xfId="38901" xr:uid="{00000000-0005-0000-0000-00009C980000}"/>
    <cellStyle name="Total 2 4 3 3 6" xfId="38902" xr:uid="{00000000-0005-0000-0000-00009D980000}"/>
    <cellStyle name="Total 2 4 3 4" xfId="38903" xr:uid="{00000000-0005-0000-0000-00009E980000}"/>
    <cellStyle name="Total 2 4 4" xfId="38904" xr:uid="{00000000-0005-0000-0000-00009F980000}"/>
    <cellStyle name="Total 2 4 4 2" xfId="38905" xr:uid="{00000000-0005-0000-0000-0000A0980000}"/>
    <cellStyle name="Total 2 4 4 2 2" xfId="38906" xr:uid="{00000000-0005-0000-0000-0000A1980000}"/>
    <cellStyle name="Total 2 4 4 2 3" xfId="38907" xr:uid="{00000000-0005-0000-0000-0000A2980000}"/>
    <cellStyle name="Total 2 4 4 2 4" xfId="38908" xr:uid="{00000000-0005-0000-0000-0000A3980000}"/>
    <cellStyle name="Total 2 4 4 2 5" xfId="38909" xr:uid="{00000000-0005-0000-0000-0000A4980000}"/>
    <cellStyle name="Total 2 4 4 2 6" xfId="38910" xr:uid="{00000000-0005-0000-0000-0000A5980000}"/>
    <cellStyle name="Total 2 4 4 3" xfId="38911" xr:uid="{00000000-0005-0000-0000-0000A6980000}"/>
    <cellStyle name="Total 2 4 4 4" xfId="38912" xr:uid="{00000000-0005-0000-0000-0000A7980000}"/>
    <cellStyle name="Total 2 4 4 5" xfId="38913" xr:uid="{00000000-0005-0000-0000-0000A8980000}"/>
    <cellStyle name="Total 2 4 4 6" xfId="38914" xr:uid="{00000000-0005-0000-0000-0000A9980000}"/>
    <cellStyle name="Total 2 4 4 7" xfId="38915" xr:uid="{00000000-0005-0000-0000-0000AA980000}"/>
    <cellStyle name="Total 2 4 4 8" xfId="38916" xr:uid="{00000000-0005-0000-0000-0000AB980000}"/>
    <cellStyle name="Total 2 40" xfId="38917" xr:uid="{00000000-0005-0000-0000-0000AC980000}"/>
    <cellStyle name="Total 2 41" xfId="38918" xr:uid="{00000000-0005-0000-0000-0000AD980000}"/>
    <cellStyle name="Total 2 42" xfId="38919" xr:uid="{00000000-0005-0000-0000-0000AE980000}"/>
    <cellStyle name="Total 2 43" xfId="38920" xr:uid="{00000000-0005-0000-0000-0000AF980000}"/>
    <cellStyle name="Total 2 44" xfId="38921" xr:uid="{00000000-0005-0000-0000-0000B0980000}"/>
    <cellStyle name="Total 2 45" xfId="38922" xr:uid="{00000000-0005-0000-0000-0000B1980000}"/>
    <cellStyle name="Total 2 46" xfId="38923" xr:uid="{00000000-0005-0000-0000-0000B2980000}"/>
    <cellStyle name="Total 2 5" xfId="38924" xr:uid="{00000000-0005-0000-0000-0000B3980000}"/>
    <cellStyle name="Total 2 5 2" xfId="38925" xr:uid="{00000000-0005-0000-0000-0000B4980000}"/>
    <cellStyle name="Total 2 5 2 2" xfId="38926" xr:uid="{00000000-0005-0000-0000-0000B5980000}"/>
    <cellStyle name="Total 2 5 2 2 2" xfId="38927" xr:uid="{00000000-0005-0000-0000-0000B6980000}"/>
    <cellStyle name="Total 2 5 2 2 2 2" xfId="38928" xr:uid="{00000000-0005-0000-0000-0000B7980000}"/>
    <cellStyle name="Total 2 5 2 2 2 3" xfId="38929" xr:uid="{00000000-0005-0000-0000-0000B8980000}"/>
    <cellStyle name="Total 2 5 2 2 2 4" xfId="38930" xr:uid="{00000000-0005-0000-0000-0000B9980000}"/>
    <cellStyle name="Total 2 5 2 2 2 5" xfId="38931" xr:uid="{00000000-0005-0000-0000-0000BA980000}"/>
    <cellStyle name="Total 2 5 2 2 2 6" xfId="38932" xr:uid="{00000000-0005-0000-0000-0000BB980000}"/>
    <cellStyle name="Total 2 5 2 2 3" xfId="38933" xr:uid="{00000000-0005-0000-0000-0000BC980000}"/>
    <cellStyle name="Total 2 5 2 2 3 2" xfId="38934" xr:uid="{00000000-0005-0000-0000-0000BD980000}"/>
    <cellStyle name="Total 2 5 2 2 3 3" xfId="38935" xr:uid="{00000000-0005-0000-0000-0000BE980000}"/>
    <cellStyle name="Total 2 5 2 2 3 4" xfId="38936" xr:uid="{00000000-0005-0000-0000-0000BF980000}"/>
    <cellStyle name="Total 2 5 2 2 3 5" xfId="38937" xr:uid="{00000000-0005-0000-0000-0000C0980000}"/>
    <cellStyle name="Total 2 5 2 2 3 6" xfId="38938" xr:uid="{00000000-0005-0000-0000-0000C1980000}"/>
    <cellStyle name="Total 2 5 2 2 4" xfId="38939" xr:uid="{00000000-0005-0000-0000-0000C2980000}"/>
    <cellStyle name="Total 2 5 2 3" xfId="38940" xr:uid="{00000000-0005-0000-0000-0000C3980000}"/>
    <cellStyle name="Total 2 5 2 3 2" xfId="38941" xr:uid="{00000000-0005-0000-0000-0000C4980000}"/>
    <cellStyle name="Total 2 5 2 3 2 2" xfId="38942" xr:uid="{00000000-0005-0000-0000-0000C5980000}"/>
    <cellStyle name="Total 2 5 2 3 2 3" xfId="38943" xr:uid="{00000000-0005-0000-0000-0000C6980000}"/>
    <cellStyle name="Total 2 5 2 3 2 4" xfId="38944" xr:uid="{00000000-0005-0000-0000-0000C7980000}"/>
    <cellStyle name="Total 2 5 2 3 2 5" xfId="38945" xr:uid="{00000000-0005-0000-0000-0000C8980000}"/>
    <cellStyle name="Total 2 5 2 3 2 6" xfId="38946" xr:uid="{00000000-0005-0000-0000-0000C9980000}"/>
    <cellStyle name="Total 2 5 2 3 3" xfId="38947" xr:uid="{00000000-0005-0000-0000-0000CA980000}"/>
    <cellStyle name="Total 2 5 2 3 4" xfId="38948" xr:uid="{00000000-0005-0000-0000-0000CB980000}"/>
    <cellStyle name="Total 2 5 2 3 5" xfId="38949" xr:uid="{00000000-0005-0000-0000-0000CC980000}"/>
    <cellStyle name="Total 2 5 2 3 6" xfId="38950" xr:uid="{00000000-0005-0000-0000-0000CD980000}"/>
    <cellStyle name="Total 2 5 2 3 7" xfId="38951" xr:uid="{00000000-0005-0000-0000-0000CE980000}"/>
    <cellStyle name="Total 2 5 2 3 8" xfId="38952" xr:uid="{00000000-0005-0000-0000-0000CF980000}"/>
    <cellStyle name="Total 2 5 3" xfId="38953" xr:uid="{00000000-0005-0000-0000-0000D0980000}"/>
    <cellStyle name="Total 2 5 3 2" xfId="38954" xr:uid="{00000000-0005-0000-0000-0000D1980000}"/>
    <cellStyle name="Total 2 5 3 2 2" xfId="38955" xr:uid="{00000000-0005-0000-0000-0000D2980000}"/>
    <cellStyle name="Total 2 5 3 2 3" xfId="38956" xr:uid="{00000000-0005-0000-0000-0000D3980000}"/>
    <cellStyle name="Total 2 5 3 2 4" xfId="38957" xr:uid="{00000000-0005-0000-0000-0000D4980000}"/>
    <cellStyle name="Total 2 5 3 2 5" xfId="38958" xr:uid="{00000000-0005-0000-0000-0000D5980000}"/>
    <cellStyle name="Total 2 5 3 2 6" xfId="38959" xr:uid="{00000000-0005-0000-0000-0000D6980000}"/>
    <cellStyle name="Total 2 5 3 3" xfId="38960" xr:uid="{00000000-0005-0000-0000-0000D7980000}"/>
    <cellStyle name="Total 2 5 3 3 2" xfId="38961" xr:uid="{00000000-0005-0000-0000-0000D8980000}"/>
    <cellStyle name="Total 2 5 3 3 3" xfId="38962" xr:uid="{00000000-0005-0000-0000-0000D9980000}"/>
    <cellStyle name="Total 2 5 3 3 4" xfId="38963" xr:uid="{00000000-0005-0000-0000-0000DA980000}"/>
    <cellStyle name="Total 2 5 3 3 5" xfId="38964" xr:uid="{00000000-0005-0000-0000-0000DB980000}"/>
    <cellStyle name="Total 2 5 3 3 6" xfId="38965" xr:uid="{00000000-0005-0000-0000-0000DC980000}"/>
    <cellStyle name="Total 2 5 3 4" xfId="38966" xr:uid="{00000000-0005-0000-0000-0000DD980000}"/>
    <cellStyle name="Total 2 5 4" xfId="38967" xr:uid="{00000000-0005-0000-0000-0000DE980000}"/>
    <cellStyle name="Total 2 5 4 2" xfId="38968" xr:uid="{00000000-0005-0000-0000-0000DF980000}"/>
    <cellStyle name="Total 2 5 4 2 2" xfId="38969" xr:uid="{00000000-0005-0000-0000-0000E0980000}"/>
    <cellStyle name="Total 2 5 4 2 3" xfId="38970" xr:uid="{00000000-0005-0000-0000-0000E1980000}"/>
    <cellStyle name="Total 2 5 4 2 4" xfId="38971" xr:uid="{00000000-0005-0000-0000-0000E2980000}"/>
    <cellStyle name="Total 2 5 4 2 5" xfId="38972" xr:uid="{00000000-0005-0000-0000-0000E3980000}"/>
    <cellStyle name="Total 2 5 4 2 6" xfId="38973" xr:uid="{00000000-0005-0000-0000-0000E4980000}"/>
    <cellStyle name="Total 2 5 4 3" xfId="38974" xr:uid="{00000000-0005-0000-0000-0000E5980000}"/>
    <cellStyle name="Total 2 5 4 4" xfId="38975" xr:uid="{00000000-0005-0000-0000-0000E6980000}"/>
    <cellStyle name="Total 2 5 4 5" xfId="38976" xr:uid="{00000000-0005-0000-0000-0000E7980000}"/>
    <cellStyle name="Total 2 5 4 6" xfId="38977" xr:uid="{00000000-0005-0000-0000-0000E8980000}"/>
    <cellStyle name="Total 2 5 4 7" xfId="38978" xr:uid="{00000000-0005-0000-0000-0000E9980000}"/>
    <cellStyle name="Total 2 5 4 8" xfId="38979" xr:uid="{00000000-0005-0000-0000-0000EA980000}"/>
    <cellStyle name="Total 2 6" xfId="38980" xr:uid="{00000000-0005-0000-0000-0000EB980000}"/>
    <cellStyle name="Total 2 6 2" xfId="38981" xr:uid="{00000000-0005-0000-0000-0000EC980000}"/>
    <cellStyle name="Total 2 6 2 2" xfId="38982" xr:uid="{00000000-0005-0000-0000-0000ED980000}"/>
    <cellStyle name="Total 2 6 2 2 2" xfId="38983" xr:uid="{00000000-0005-0000-0000-0000EE980000}"/>
    <cellStyle name="Total 2 6 2 2 3" xfId="38984" xr:uid="{00000000-0005-0000-0000-0000EF980000}"/>
    <cellStyle name="Total 2 6 2 2 4" xfId="38985" xr:uid="{00000000-0005-0000-0000-0000F0980000}"/>
    <cellStyle name="Total 2 6 2 2 5" xfId="38986" xr:uid="{00000000-0005-0000-0000-0000F1980000}"/>
    <cellStyle name="Total 2 6 2 2 6" xfId="38987" xr:uid="{00000000-0005-0000-0000-0000F2980000}"/>
    <cellStyle name="Total 2 6 2 3" xfId="38988" xr:uid="{00000000-0005-0000-0000-0000F3980000}"/>
    <cellStyle name="Total 2 6 2 3 2" xfId="38989" xr:uid="{00000000-0005-0000-0000-0000F4980000}"/>
    <cellStyle name="Total 2 6 2 3 3" xfId="38990" xr:uid="{00000000-0005-0000-0000-0000F5980000}"/>
    <cellStyle name="Total 2 6 2 3 4" xfId="38991" xr:uid="{00000000-0005-0000-0000-0000F6980000}"/>
    <cellStyle name="Total 2 6 2 3 5" xfId="38992" xr:uid="{00000000-0005-0000-0000-0000F7980000}"/>
    <cellStyle name="Total 2 6 2 3 6" xfId="38993" xr:uid="{00000000-0005-0000-0000-0000F8980000}"/>
    <cellStyle name="Total 2 6 2 4" xfId="38994" xr:uid="{00000000-0005-0000-0000-0000F9980000}"/>
    <cellStyle name="Total 2 6 3" xfId="38995" xr:uid="{00000000-0005-0000-0000-0000FA980000}"/>
    <cellStyle name="Total 2 6 3 2" xfId="38996" xr:uid="{00000000-0005-0000-0000-0000FB980000}"/>
    <cellStyle name="Total 2 6 3 2 2" xfId="38997" xr:uid="{00000000-0005-0000-0000-0000FC980000}"/>
    <cellStyle name="Total 2 6 3 2 3" xfId="38998" xr:uid="{00000000-0005-0000-0000-0000FD980000}"/>
    <cellStyle name="Total 2 6 3 2 4" xfId="38999" xr:uid="{00000000-0005-0000-0000-0000FE980000}"/>
    <cellStyle name="Total 2 6 3 2 5" xfId="39000" xr:uid="{00000000-0005-0000-0000-0000FF980000}"/>
    <cellStyle name="Total 2 6 3 2 6" xfId="39001" xr:uid="{00000000-0005-0000-0000-000000990000}"/>
    <cellStyle name="Total 2 6 3 3" xfId="39002" xr:uid="{00000000-0005-0000-0000-000001990000}"/>
    <cellStyle name="Total 2 6 3 4" xfId="39003" xr:uid="{00000000-0005-0000-0000-000002990000}"/>
    <cellStyle name="Total 2 6 3 5" xfId="39004" xr:uid="{00000000-0005-0000-0000-000003990000}"/>
    <cellStyle name="Total 2 6 3 6" xfId="39005" xr:uid="{00000000-0005-0000-0000-000004990000}"/>
    <cellStyle name="Total 2 6 3 7" xfId="39006" xr:uid="{00000000-0005-0000-0000-000005990000}"/>
    <cellStyle name="Total 2 6 3 8" xfId="39007" xr:uid="{00000000-0005-0000-0000-000006990000}"/>
    <cellStyle name="Total 2 7" xfId="39008" xr:uid="{00000000-0005-0000-0000-000007990000}"/>
    <cellStyle name="Total 2 7 2" xfId="39009" xr:uid="{00000000-0005-0000-0000-000008990000}"/>
    <cellStyle name="Total 2 7 3" xfId="39010" xr:uid="{00000000-0005-0000-0000-000009990000}"/>
    <cellStyle name="Total 2 7 4" xfId="39011" xr:uid="{00000000-0005-0000-0000-00000A990000}"/>
    <cellStyle name="Total 2 7 5" xfId="39012" xr:uid="{00000000-0005-0000-0000-00000B990000}"/>
    <cellStyle name="Total 2 7 6" xfId="39013" xr:uid="{00000000-0005-0000-0000-00000C990000}"/>
    <cellStyle name="Total 2 7 7" xfId="39014" xr:uid="{00000000-0005-0000-0000-00000D990000}"/>
    <cellStyle name="Total 2 8" xfId="39015" xr:uid="{00000000-0005-0000-0000-00000E990000}"/>
    <cellStyle name="Total 2 9" xfId="39016" xr:uid="{00000000-0005-0000-0000-00000F990000}"/>
    <cellStyle name="Total 2_Curva ABC" xfId="39017" xr:uid="{00000000-0005-0000-0000-000010990000}"/>
    <cellStyle name="Total 3" xfId="39018" xr:uid="{00000000-0005-0000-0000-000011990000}"/>
    <cellStyle name="Total 3 2" xfId="39019" xr:uid="{00000000-0005-0000-0000-000012990000}"/>
    <cellStyle name="Total 3 2 2" xfId="39020" xr:uid="{00000000-0005-0000-0000-000013990000}"/>
    <cellStyle name="Total 3 2 2 2" xfId="39021" xr:uid="{00000000-0005-0000-0000-000014990000}"/>
    <cellStyle name="Total 3 2 2 2 2" xfId="39022" xr:uid="{00000000-0005-0000-0000-000015990000}"/>
    <cellStyle name="Total 3 2 2 2 2 2" xfId="39023" xr:uid="{00000000-0005-0000-0000-000016990000}"/>
    <cellStyle name="Total 3 2 2 2 2 3" xfId="39024" xr:uid="{00000000-0005-0000-0000-000017990000}"/>
    <cellStyle name="Total 3 2 2 2 2 4" xfId="39025" xr:uid="{00000000-0005-0000-0000-000018990000}"/>
    <cellStyle name="Total 3 2 2 2 2 5" xfId="39026" xr:uid="{00000000-0005-0000-0000-000019990000}"/>
    <cellStyle name="Total 3 2 2 2 2 6" xfId="39027" xr:uid="{00000000-0005-0000-0000-00001A990000}"/>
    <cellStyle name="Total 3 2 2 2 3" xfId="39028" xr:uid="{00000000-0005-0000-0000-00001B990000}"/>
    <cellStyle name="Total 3 2 2 2 3 2" xfId="39029" xr:uid="{00000000-0005-0000-0000-00001C990000}"/>
    <cellStyle name="Total 3 2 2 2 3 3" xfId="39030" xr:uid="{00000000-0005-0000-0000-00001D990000}"/>
    <cellStyle name="Total 3 2 2 2 3 4" xfId="39031" xr:uid="{00000000-0005-0000-0000-00001E990000}"/>
    <cellStyle name="Total 3 2 2 2 3 5" xfId="39032" xr:uid="{00000000-0005-0000-0000-00001F990000}"/>
    <cellStyle name="Total 3 2 2 2 3 6" xfId="39033" xr:uid="{00000000-0005-0000-0000-000020990000}"/>
    <cellStyle name="Total 3 2 2 2 4" xfId="39034" xr:uid="{00000000-0005-0000-0000-000021990000}"/>
    <cellStyle name="Total 3 2 2 3" xfId="39035" xr:uid="{00000000-0005-0000-0000-000022990000}"/>
    <cellStyle name="Total 3 2 2 3 2" xfId="39036" xr:uid="{00000000-0005-0000-0000-000023990000}"/>
    <cellStyle name="Total 3 2 2 3 3" xfId="39037" xr:uid="{00000000-0005-0000-0000-000024990000}"/>
    <cellStyle name="Total 3 2 2 3 4" xfId="39038" xr:uid="{00000000-0005-0000-0000-000025990000}"/>
    <cellStyle name="Total 3 2 2 3 5" xfId="39039" xr:uid="{00000000-0005-0000-0000-000026990000}"/>
    <cellStyle name="Total 3 2 2 3 6" xfId="39040" xr:uid="{00000000-0005-0000-0000-000027990000}"/>
    <cellStyle name="Total 3 2 3" xfId="39041" xr:uid="{00000000-0005-0000-0000-000028990000}"/>
    <cellStyle name="Total 3 2 3 2" xfId="39042" xr:uid="{00000000-0005-0000-0000-000029990000}"/>
    <cellStyle name="Total 3 2 3 2 2" xfId="39043" xr:uid="{00000000-0005-0000-0000-00002A990000}"/>
    <cellStyle name="Total 3 2 3 2 3" xfId="39044" xr:uid="{00000000-0005-0000-0000-00002B990000}"/>
    <cellStyle name="Total 3 2 3 2 4" xfId="39045" xr:uid="{00000000-0005-0000-0000-00002C990000}"/>
    <cellStyle name="Total 3 2 3 2 5" xfId="39046" xr:uid="{00000000-0005-0000-0000-00002D990000}"/>
    <cellStyle name="Total 3 2 3 2 6" xfId="39047" xr:uid="{00000000-0005-0000-0000-00002E990000}"/>
    <cellStyle name="Total 3 2 3 3" xfId="39048" xr:uid="{00000000-0005-0000-0000-00002F990000}"/>
    <cellStyle name="Total 3 2 3 3 2" xfId="39049" xr:uid="{00000000-0005-0000-0000-000030990000}"/>
    <cellStyle name="Total 3 2 3 3 3" xfId="39050" xr:uid="{00000000-0005-0000-0000-000031990000}"/>
    <cellStyle name="Total 3 2 3 3 4" xfId="39051" xr:uid="{00000000-0005-0000-0000-000032990000}"/>
    <cellStyle name="Total 3 2 3 3 5" xfId="39052" xr:uid="{00000000-0005-0000-0000-000033990000}"/>
    <cellStyle name="Total 3 2 3 3 6" xfId="39053" xr:uid="{00000000-0005-0000-0000-000034990000}"/>
    <cellStyle name="Total 3 2 3 4" xfId="39054" xr:uid="{00000000-0005-0000-0000-000035990000}"/>
    <cellStyle name="Total 3 2 4" xfId="39055" xr:uid="{00000000-0005-0000-0000-000036990000}"/>
    <cellStyle name="Total 3 2 4 2" xfId="39056" xr:uid="{00000000-0005-0000-0000-000037990000}"/>
    <cellStyle name="Total 3 2 4 2 2" xfId="39057" xr:uid="{00000000-0005-0000-0000-000038990000}"/>
    <cellStyle name="Total 3 2 4 2 3" xfId="39058" xr:uid="{00000000-0005-0000-0000-000039990000}"/>
    <cellStyle name="Total 3 2 4 2 4" xfId="39059" xr:uid="{00000000-0005-0000-0000-00003A990000}"/>
    <cellStyle name="Total 3 2 4 2 5" xfId="39060" xr:uid="{00000000-0005-0000-0000-00003B990000}"/>
    <cellStyle name="Total 3 2 4 2 6" xfId="39061" xr:uid="{00000000-0005-0000-0000-00003C990000}"/>
    <cellStyle name="Total 3 2 4 3" xfId="39062" xr:uid="{00000000-0005-0000-0000-00003D990000}"/>
    <cellStyle name="Total 3 2 4 4" xfId="39063" xr:uid="{00000000-0005-0000-0000-00003E990000}"/>
    <cellStyle name="Total 3 2 4 5" xfId="39064" xr:uid="{00000000-0005-0000-0000-00003F990000}"/>
    <cellStyle name="Total 3 2 4 6" xfId="39065" xr:uid="{00000000-0005-0000-0000-000040990000}"/>
    <cellStyle name="Total 3 2 4 7" xfId="39066" xr:uid="{00000000-0005-0000-0000-000041990000}"/>
    <cellStyle name="Total 3 2 4 8" xfId="39067" xr:uid="{00000000-0005-0000-0000-000042990000}"/>
    <cellStyle name="Total 3 3" xfId="39068" xr:uid="{00000000-0005-0000-0000-000043990000}"/>
    <cellStyle name="Total 3 3 2" xfId="39069" xr:uid="{00000000-0005-0000-0000-000044990000}"/>
    <cellStyle name="Total 3 3 2 2" xfId="39070" xr:uid="{00000000-0005-0000-0000-000045990000}"/>
    <cellStyle name="Total 3 3 2 2 2" xfId="39071" xr:uid="{00000000-0005-0000-0000-000046990000}"/>
    <cellStyle name="Total 3 3 2 2 3" xfId="39072" xr:uid="{00000000-0005-0000-0000-000047990000}"/>
    <cellStyle name="Total 3 3 2 2 4" xfId="39073" xr:uid="{00000000-0005-0000-0000-000048990000}"/>
    <cellStyle name="Total 3 3 2 2 5" xfId="39074" xr:uid="{00000000-0005-0000-0000-000049990000}"/>
    <cellStyle name="Total 3 3 2 2 6" xfId="39075" xr:uid="{00000000-0005-0000-0000-00004A990000}"/>
    <cellStyle name="Total 3 3 2 3" xfId="39076" xr:uid="{00000000-0005-0000-0000-00004B990000}"/>
    <cellStyle name="Total 3 3 2 3 2" xfId="39077" xr:uid="{00000000-0005-0000-0000-00004C990000}"/>
    <cellStyle name="Total 3 3 2 3 3" xfId="39078" xr:uid="{00000000-0005-0000-0000-00004D990000}"/>
    <cellStyle name="Total 3 3 2 3 4" xfId="39079" xr:uid="{00000000-0005-0000-0000-00004E990000}"/>
    <cellStyle name="Total 3 3 2 3 5" xfId="39080" xr:uid="{00000000-0005-0000-0000-00004F990000}"/>
    <cellStyle name="Total 3 3 2 3 6" xfId="39081" xr:uid="{00000000-0005-0000-0000-000050990000}"/>
    <cellStyle name="Total 3 3 2 4" xfId="39082" xr:uid="{00000000-0005-0000-0000-000051990000}"/>
    <cellStyle name="Total 3 3 3" xfId="39083" xr:uid="{00000000-0005-0000-0000-000052990000}"/>
    <cellStyle name="Total 3 3 3 2" xfId="39084" xr:uid="{00000000-0005-0000-0000-000053990000}"/>
    <cellStyle name="Total 3 3 3 2 2" xfId="39085" xr:uid="{00000000-0005-0000-0000-000054990000}"/>
    <cellStyle name="Total 3 3 3 2 3" xfId="39086" xr:uid="{00000000-0005-0000-0000-000055990000}"/>
    <cellStyle name="Total 3 3 3 2 4" xfId="39087" xr:uid="{00000000-0005-0000-0000-000056990000}"/>
    <cellStyle name="Total 3 3 3 2 5" xfId="39088" xr:uid="{00000000-0005-0000-0000-000057990000}"/>
    <cellStyle name="Total 3 3 3 2 6" xfId="39089" xr:uid="{00000000-0005-0000-0000-000058990000}"/>
    <cellStyle name="Total 3 3 3 3" xfId="39090" xr:uid="{00000000-0005-0000-0000-000059990000}"/>
    <cellStyle name="Total 3 3 3 4" xfId="39091" xr:uid="{00000000-0005-0000-0000-00005A990000}"/>
    <cellStyle name="Total 3 3 3 5" xfId="39092" xr:uid="{00000000-0005-0000-0000-00005B990000}"/>
    <cellStyle name="Total 3 3 3 6" xfId="39093" xr:uid="{00000000-0005-0000-0000-00005C990000}"/>
    <cellStyle name="Total 3 3 3 7" xfId="39094" xr:uid="{00000000-0005-0000-0000-00005D990000}"/>
    <cellStyle name="Total 3 3 3 8" xfId="39095" xr:uid="{00000000-0005-0000-0000-00005E990000}"/>
    <cellStyle name="Total 3 4" xfId="39096" xr:uid="{00000000-0005-0000-0000-00005F990000}"/>
    <cellStyle name="Total 3 4 2" xfId="39097" xr:uid="{00000000-0005-0000-0000-000060990000}"/>
    <cellStyle name="Total 3 4 3" xfId="39098" xr:uid="{00000000-0005-0000-0000-000061990000}"/>
    <cellStyle name="Total 3 4 4" xfId="39099" xr:uid="{00000000-0005-0000-0000-000062990000}"/>
    <cellStyle name="Total 3 4 5" xfId="39100" xr:uid="{00000000-0005-0000-0000-000063990000}"/>
    <cellStyle name="Total 3 4 6" xfId="39101" xr:uid="{00000000-0005-0000-0000-000064990000}"/>
    <cellStyle name="Total 3 4 7" xfId="39102" xr:uid="{00000000-0005-0000-0000-000065990000}"/>
    <cellStyle name="Total 3 5" xfId="39103" xr:uid="{00000000-0005-0000-0000-000066990000}"/>
    <cellStyle name="Total 3 5 2" xfId="39104" xr:uid="{00000000-0005-0000-0000-000067990000}"/>
    <cellStyle name="Total 3 5 3" xfId="39105" xr:uid="{00000000-0005-0000-0000-000068990000}"/>
    <cellStyle name="Total 3 5 4" xfId="39106" xr:uid="{00000000-0005-0000-0000-000069990000}"/>
    <cellStyle name="Total 3 5 5" xfId="39107" xr:uid="{00000000-0005-0000-0000-00006A990000}"/>
    <cellStyle name="Total 3 5 6" xfId="39108" xr:uid="{00000000-0005-0000-0000-00006B990000}"/>
    <cellStyle name="Total 3 5 7" xfId="39109" xr:uid="{00000000-0005-0000-0000-00006C990000}"/>
    <cellStyle name="Total 4" xfId="39110" xr:uid="{00000000-0005-0000-0000-00006D990000}"/>
    <cellStyle name="Total 4 2" xfId="39111" xr:uid="{00000000-0005-0000-0000-00006E990000}"/>
    <cellStyle name="Total 4 2 2" xfId="39112" xr:uid="{00000000-0005-0000-0000-00006F990000}"/>
    <cellStyle name="Total 4 2 3" xfId="39113" xr:uid="{00000000-0005-0000-0000-000070990000}"/>
    <cellStyle name="Total 4 2 4" xfId="39114" xr:uid="{00000000-0005-0000-0000-000071990000}"/>
    <cellStyle name="Total 4 2 5" xfId="39115" xr:uid="{00000000-0005-0000-0000-000072990000}"/>
    <cellStyle name="Total 4 2 6" xfId="39116" xr:uid="{00000000-0005-0000-0000-000073990000}"/>
    <cellStyle name="Total 5" xfId="43956" xr:uid="{00000000-0005-0000-0000-000074990000}"/>
    <cellStyle name="Vírgula" xfId="1" builtinId="3"/>
    <cellStyle name="Vírgula 10" xfId="8" xr:uid="{00000000-0005-0000-0000-000076990000}"/>
    <cellStyle name="Vírgula 10 2" xfId="39118" xr:uid="{00000000-0005-0000-0000-000077990000}"/>
    <cellStyle name="Vírgula 10 2 2" xfId="39119" xr:uid="{00000000-0005-0000-0000-000078990000}"/>
    <cellStyle name="Vírgula 10 3" xfId="39120" xr:uid="{00000000-0005-0000-0000-000079990000}"/>
    <cellStyle name="Vírgula 10 3 2" xfId="39121" xr:uid="{00000000-0005-0000-0000-00007A990000}"/>
    <cellStyle name="Vírgula 10 3 2 2" xfId="39122" xr:uid="{00000000-0005-0000-0000-00007B990000}"/>
    <cellStyle name="Vírgula 10 3 3" xfId="39123" xr:uid="{00000000-0005-0000-0000-00007C990000}"/>
    <cellStyle name="Vírgula 10 4" xfId="39124" xr:uid="{00000000-0005-0000-0000-00007D990000}"/>
    <cellStyle name="Vírgula 10 5" xfId="39125" xr:uid="{00000000-0005-0000-0000-00007E990000}"/>
    <cellStyle name="Vírgula 10 6" xfId="39117" xr:uid="{00000000-0005-0000-0000-00007F990000}"/>
    <cellStyle name="Vírgula 10 7" xfId="44024" xr:uid="{00000000-0005-0000-0000-000080990000}"/>
    <cellStyle name="Vírgula 11" xfId="39126" xr:uid="{00000000-0005-0000-0000-000081990000}"/>
    <cellStyle name="Vírgula 11 2" xfId="39127" xr:uid="{00000000-0005-0000-0000-000082990000}"/>
    <cellStyle name="Vírgula 11 3" xfId="39128" xr:uid="{00000000-0005-0000-0000-000083990000}"/>
    <cellStyle name="Vírgula 12" xfId="39129" xr:uid="{00000000-0005-0000-0000-000084990000}"/>
    <cellStyle name="Vírgula 12 2" xfId="39130" xr:uid="{00000000-0005-0000-0000-000085990000}"/>
    <cellStyle name="Vírgula 12 2 2" xfId="39131" xr:uid="{00000000-0005-0000-0000-000086990000}"/>
    <cellStyle name="Vírgula 12 2 3" xfId="39132" xr:uid="{00000000-0005-0000-0000-000087990000}"/>
    <cellStyle name="Vírgula 12 3" xfId="39133" xr:uid="{00000000-0005-0000-0000-000088990000}"/>
    <cellStyle name="Vírgula 13" xfId="39134" xr:uid="{00000000-0005-0000-0000-000089990000}"/>
    <cellStyle name="Vírgula 13 2" xfId="39135" xr:uid="{00000000-0005-0000-0000-00008A990000}"/>
    <cellStyle name="Vírgula 13 3" xfId="39136" xr:uid="{00000000-0005-0000-0000-00008B990000}"/>
    <cellStyle name="Vírgula 13 3 10" xfId="39137" xr:uid="{00000000-0005-0000-0000-00008C990000}"/>
    <cellStyle name="Vírgula 13 3 2" xfId="39138" xr:uid="{00000000-0005-0000-0000-00008D990000}"/>
    <cellStyle name="Vírgula 13 3 2 2" xfId="39139" xr:uid="{00000000-0005-0000-0000-00008E990000}"/>
    <cellStyle name="Vírgula 13 3 2 2 2" xfId="39140" xr:uid="{00000000-0005-0000-0000-00008F990000}"/>
    <cellStyle name="Vírgula 13 3 2 2 2 2" xfId="39141" xr:uid="{00000000-0005-0000-0000-000090990000}"/>
    <cellStyle name="Vírgula 13 3 2 2 2 3" xfId="39142" xr:uid="{00000000-0005-0000-0000-000091990000}"/>
    <cellStyle name="Vírgula 13 3 2 2 3" xfId="39143" xr:uid="{00000000-0005-0000-0000-000092990000}"/>
    <cellStyle name="Vírgula 13 3 2 2 4" xfId="39144" xr:uid="{00000000-0005-0000-0000-000093990000}"/>
    <cellStyle name="Vírgula 13 3 2 3" xfId="39145" xr:uid="{00000000-0005-0000-0000-000094990000}"/>
    <cellStyle name="Vírgula 13 3 2 3 2" xfId="39146" xr:uid="{00000000-0005-0000-0000-000095990000}"/>
    <cellStyle name="Vírgula 13 3 2 3 2 2" xfId="39147" xr:uid="{00000000-0005-0000-0000-000096990000}"/>
    <cellStyle name="Vírgula 13 3 2 3 2 3" xfId="39148" xr:uid="{00000000-0005-0000-0000-000097990000}"/>
    <cellStyle name="Vírgula 13 3 2 3 3" xfId="39149" xr:uid="{00000000-0005-0000-0000-000098990000}"/>
    <cellStyle name="Vírgula 13 3 2 3 4" xfId="39150" xr:uid="{00000000-0005-0000-0000-000099990000}"/>
    <cellStyle name="Vírgula 13 3 2 4" xfId="39151" xr:uid="{00000000-0005-0000-0000-00009A990000}"/>
    <cellStyle name="Vírgula 13 3 2 4 2" xfId="39152" xr:uid="{00000000-0005-0000-0000-00009B990000}"/>
    <cellStyle name="Vírgula 13 3 2 4 2 2" xfId="39153" xr:uid="{00000000-0005-0000-0000-00009C990000}"/>
    <cellStyle name="Vírgula 13 3 2 4 2 3" xfId="39154" xr:uid="{00000000-0005-0000-0000-00009D990000}"/>
    <cellStyle name="Vírgula 13 3 2 4 3" xfId="39155" xr:uid="{00000000-0005-0000-0000-00009E990000}"/>
    <cellStyle name="Vírgula 13 3 2 4 4" xfId="39156" xr:uid="{00000000-0005-0000-0000-00009F990000}"/>
    <cellStyle name="Vírgula 13 3 2 5" xfId="39157" xr:uid="{00000000-0005-0000-0000-0000A0990000}"/>
    <cellStyle name="Vírgula 13 3 2 5 2" xfId="39158" xr:uid="{00000000-0005-0000-0000-0000A1990000}"/>
    <cellStyle name="Vírgula 13 3 2 5 3" xfId="39159" xr:uid="{00000000-0005-0000-0000-0000A2990000}"/>
    <cellStyle name="Vírgula 13 3 2 6" xfId="39160" xr:uid="{00000000-0005-0000-0000-0000A3990000}"/>
    <cellStyle name="Vírgula 13 3 2 7" xfId="39161" xr:uid="{00000000-0005-0000-0000-0000A4990000}"/>
    <cellStyle name="Vírgula 13 3 3" xfId="39162" xr:uid="{00000000-0005-0000-0000-0000A5990000}"/>
    <cellStyle name="Vírgula 13 3 4" xfId="39163" xr:uid="{00000000-0005-0000-0000-0000A6990000}"/>
    <cellStyle name="Vírgula 13 3 4 2" xfId="39164" xr:uid="{00000000-0005-0000-0000-0000A7990000}"/>
    <cellStyle name="Vírgula 13 3 4 2 2" xfId="39165" xr:uid="{00000000-0005-0000-0000-0000A8990000}"/>
    <cellStyle name="Vírgula 13 3 4 2 3" xfId="39166" xr:uid="{00000000-0005-0000-0000-0000A9990000}"/>
    <cellStyle name="Vírgula 13 3 4 3" xfId="39167" xr:uid="{00000000-0005-0000-0000-0000AA990000}"/>
    <cellStyle name="Vírgula 13 3 4 4" xfId="39168" xr:uid="{00000000-0005-0000-0000-0000AB990000}"/>
    <cellStyle name="Vírgula 13 3 5" xfId="39169" xr:uid="{00000000-0005-0000-0000-0000AC990000}"/>
    <cellStyle name="Vírgula 13 3 5 2" xfId="39170" xr:uid="{00000000-0005-0000-0000-0000AD990000}"/>
    <cellStyle name="Vírgula 13 3 5 2 2" xfId="39171" xr:uid="{00000000-0005-0000-0000-0000AE990000}"/>
    <cellStyle name="Vírgula 13 3 5 2 3" xfId="39172" xr:uid="{00000000-0005-0000-0000-0000AF990000}"/>
    <cellStyle name="Vírgula 13 3 5 3" xfId="39173" xr:uid="{00000000-0005-0000-0000-0000B0990000}"/>
    <cellStyle name="Vírgula 13 3 5 4" xfId="39174" xr:uid="{00000000-0005-0000-0000-0000B1990000}"/>
    <cellStyle name="Vírgula 13 3 6" xfId="39175" xr:uid="{00000000-0005-0000-0000-0000B2990000}"/>
    <cellStyle name="Vírgula 13 3 6 2" xfId="39176" xr:uid="{00000000-0005-0000-0000-0000B3990000}"/>
    <cellStyle name="Vírgula 13 3 6 2 2" xfId="39177" xr:uid="{00000000-0005-0000-0000-0000B4990000}"/>
    <cellStyle name="Vírgula 13 3 6 2 3" xfId="39178" xr:uid="{00000000-0005-0000-0000-0000B5990000}"/>
    <cellStyle name="Vírgula 13 3 6 3" xfId="39179" xr:uid="{00000000-0005-0000-0000-0000B6990000}"/>
    <cellStyle name="Vírgula 13 3 6 4" xfId="39180" xr:uid="{00000000-0005-0000-0000-0000B7990000}"/>
    <cellStyle name="Vírgula 13 3 7" xfId="39181" xr:uid="{00000000-0005-0000-0000-0000B8990000}"/>
    <cellStyle name="Vírgula 13 3 7 2" xfId="39182" xr:uid="{00000000-0005-0000-0000-0000B9990000}"/>
    <cellStyle name="Vírgula 13 3 7 3" xfId="39183" xr:uid="{00000000-0005-0000-0000-0000BA990000}"/>
    <cellStyle name="Vírgula 13 3 8" xfId="39184" xr:uid="{00000000-0005-0000-0000-0000BB990000}"/>
    <cellStyle name="Vírgula 13 3 9" xfId="39185" xr:uid="{00000000-0005-0000-0000-0000BC990000}"/>
    <cellStyle name="Vírgula 13 4" xfId="39186" xr:uid="{00000000-0005-0000-0000-0000BD990000}"/>
    <cellStyle name="Vírgula 13 4 10" xfId="39187" xr:uid="{00000000-0005-0000-0000-0000BE990000}"/>
    <cellStyle name="Vírgula 13 4 2" xfId="39188" xr:uid="{00000000-0005-0000-0000-0000BF990000}"/>
    <cellStyle name="Vírgula 13 4 2 2" xfId="39189" xr:uid="{00000000-0005-0000-0000-0000C0990000}"/>
    <cellStyle name="Vírgula 13 4 2 2 2" xfId="39190" xr:uid="{00000000-0005-0000-0000-0000C1990000}"/>
    <cellStyle name="Vírgula 13 4 2 2 2 2" xfId="39191" xr:uid="{00000000-0005-0000-0000-0000C2990000}"/>
    <cellStyle name="Vírgula 13 4 2 2 2 3" xfId="39192" xr:uid="{00000000-0005-0000-0000-0000C3990000}"/>
    <cellStyle name="Vírgula 13 4 2 2 3" xfId="39193" xr:uid="{00000000-0005-0000-0000-0000C4990000}"/>
    <cellStyle name="Vírgula 13 4 2 2 4" xfId="39194" xr:uid="{00000000-0005-0000-0000-0000C5990000}"/>
    <cellStyle name="Vírgula 13 4 2 3" xfId="39195" xr:uid="{00000000-0005-0000-0000-0000C6990000}"/>
    <cellStyle name="Vírgula 13 4 2 3 2" xfId="39196" xr:uid="{00000000-0005-0000-0000-0000C7990000}"/>
    <cellStyle name="Vírgula 13 4 2 3 2 2" xfId="39197" xr:uid="{00000000-0005-0000-0000-0000C8990000}"/>
    <cellStyle name="Vírgula 13 4 2 3 2 3" xfId="39198" xr:uid="{00000000-0005-0000-0000-0000C9990000}"/>
    <cellStyle name="Vírgula 13 4 2 3 3" xfId="39199" xr:uid="{00000000-0005-0000-0000-0000CA990000}"/>
    <cellStyle name="Vírgula 13 4 2 3 4" xfId="39200" xr:uid="{00000000-0005-0000-0000-0000CB990000}"/>
    <cellStyle name="Vírgula 13 4 2 4" xfId="39201" xr:uid="{00000000-0005-0000-0000-0000CC990000}"/>
    <cellStyle name="Vírgula 13 4 2 4 2" xfId="39202" xr:uid="{00000000-0005-0000-0000-0000CD990000}"/>
    <cellStyle name="Vírgula 13 4 2 4 2 2" xfId="39203" xr:uid="{00000000-0005-0000-0000-0000CE990000}"/>
    <cellStyle name="Vírgula 13 4 2 4 2 3" xfId="39204" xr:uid="{00000000-0005-0000-0000-0000CF990000}"/>
    <cellStyle name="Vírgula 13 4 2 4 3" xfId="39205" xr:uid="{00000000-0005-0000-0000-0000D0990000}"/>
    <cellStyle name="Vírgula 13 4 2 4 4" xfId="39206" xr:uid="{00000000-0005-0000-0000-0000D1990000}"/>
    <cellStyle name="Vírgula 13 4 2 5" xfId="39207" xr:uid="{00000000-0005-0000-0000-0000D2990000}"/>
    <cellStyle name="Vírgula 13 4 2 5 2" xfId="39208" xr:uid="{00000000-0005-0000-0000-0000D3990000}"/>
    <cellStyle name="Vírgula 13 4 2 5 3" xfId="39209" xr:uid="{00000000-0005-0000-0000-0000D4990000}"/>
    <cellStyle name="Vírgula 13 4 2 6" xfId="39210" xr:uid="{00000000-0005-0000-0000-0000D5990000}"/>
    <cellStyle name="Vírgula 13 4 2 7" xfId="39211" xr:uid="{00000000-0005-0000-0000-0000D6990000}"/>
    <cellStyle name="Vírgula 13 4 3" xfId="39212" xr:uid="{00000000-0005-0000-0000-0000D7990000}"/>
    <cellStyle name="Vírgula 13 4 3 2" xfId="39213" xr:uid="{00000000-0005-0000-0000-0000D8990000}"/>
    <cellStyle name="Vírgula 13 4 3 2 2" xfId="39214" xr:uid="{00000000-0005-0000-0000-0000D9990000}"/>
    <cellStyle name="Vírgula 13 4 3 2 2 2" xfId="39215" xr:uid="{00000000-0005-0000-0000-0000DA990000}"/>
    <cellStyle name="Vírgula 13 4 3 2 2 3" xfId="39216" xr:uid="{00000000-0005-0000-0000-0000DB990000}"/>
    <cellStyle name="Vírgula 13 4 3 2 3" xfId="39217" xr:uid="{00000000-0005-0000-0000-0000DC990000}"/>
    <cellStyle name="Vírgula 13 4 3 2 4" xfId="39218" xr:uid="{00000000-0005-0000-0000-0000DD990000}"/>
    <cellStyle name="Vírgula 13 4 3 3" xfId="39219" xr:uid="{00000000-0005-0000-0000-0000DE990000}"/>
    <cellStyle name="Vírgula 13 4 3 3 2" xfId="39220" xr:uid="{00000000-0005-0000-0000-0000DF990000}"/>
    <cellStyle name="Vírgula 13 4 3 3 2 2" xfId="39221" xr:uid="{00000000-0005-0000-0000-0000E0990000}"/>
    <cellStyle name="Vírgula 13 4 3 3 2 3" xfId="39222" xr:uid="{00000000-0005-0000-0000-0000E1990000}"/>
    <cellStyle name="Vírgula 13 4 3 3 3" xfId="39223" xr:uid="{00000000-0005-0000-0000-0000E2990000}"/>
    <cellStyle name="Vírgula 13 4 3 3 4" xfId="39224" xr:uid="{00000000-0005-0000-0000-0000E3990000}"/>
    <cellStyle name="Vírgula 13 4 3 4" xfId="39225" xr:uid="{00000000-0005-0000-0000-0000E4990000}"/>
    <cellStyle name="Vírgula 13 4 3 4 2" xfId="39226" xr:uid="{00000000-0005-0000-0000-0000E5990000}"/>
    <cellStyle name="Vírgula 13 4 3 4 2 2" xfId="39227" xr:uid="{00000000-0005-0000-0000-0000E6990000}"/>
    <cellStyle name="Vírgula 13 4 3 4 2 3" xfId="39228" xr:uid="{00000000-0005-0000-0000-0000E7990000}"/>
    <cellStyle name="Vírgula 13 4 3 4 3" xfId="39229" xr:uid="{00000000-0005-0000-0000-0000E8990000}"/>
    <cellStyle name="Vírgula 13 4 3 4 4" xfId="39230" xr:uid="{00000000-0005-0000-0000-0000E9990000}"/>
    <cellStyle name="Vírgula 13 4 3 5" xfId="39231" xr:uid="{00000000-0005-0000-0000-0000EA990000}"/>
    <cellStyle name="Vírgula 13 4 3 5 2" xfId="39232" xr:uid="{00000000-0005-0000-0000-0000EB990000}"/>
    <cellStyle name="Vírgula 13 4 3 5 3" xfId="39233" xr:uid="{00000000-0005-0000-0000-0000EC990000}"/>
    <cellStyle name="Vírgula 13 4 3 6" xfId="39234" xr:uid="{00000000-0005-0000-0000-0000ED990000}"/>
    <cellStyle name="Vírgula 13 4 3 7" xfId="39235" xr:uid="{00000000-0005-0000-0000-0000EE990000}"/>
    <cellStyle name="Vírgula 13 4 4" xfId="39236" xr:uid="{00000000-0005-0000-0000-0000EF990000}"/>
    <cellStyle name="Vírgula 13 4 4 2" xfId="39237" xr:uid="{00000000-0005-0000-0000-0000F0990000}"/>
    <cellStyle name="Vírgula 13 4 4 2 2" xfId="39238" xr:uid="{00000000-0005-0000-0000-0000F1990000}"/>
    <cellStyle name="Vírgula 13 4 4 2 3" xfId="39239" xr:uid="{00000000-0005-0000-0000-0000F2990000}"/>
    <cellStyle name="Vírgula 13 4 4 3" xfId="39240" xr:uid="{00000000-0005-0000-0000-0000F3990000}"/>
    <cellStyle name="Vírgula 13 4 4 4" xfId="39241" xr:uid="{00000000-0005-0000-0000-0000F4990000}"/>
    <cellStyle name="Vírgula 13 4 5" xfId="39242" xr:uid="{00000000-0005-0000-0000-0000F5990000}"/>
    <cellStyle name="Vírgula 13 4 5 2" xfId="39243" xr:uid="{00000000-0005-0000-0000-0000F6990000}"/>
    <cellStyle name="Vírgula 13 4 5 2 2" xfId="39244" xr:uid="{00000000-0005-0000-0000-0000F7990000}"/>
    <cellStyle name="Vírgula 13 4 5 2 3" xfId="39245" xr:uid="{00000000-0005-0000-0000-0000F8990000}"/>
    <cellStyle name="Vírgula 13 4 5 3" xfId="39246" xr:uid="{00000000-0005-0000-0000-0000F9990000}"/>
    <cellStyle name="Vírgula 13 4 5 4" xfId="39247" xr:uid="{00000000-0005-0000-0000-0000FA990000}"/>
    <cellStyle name="Vírgula 13 4 6" xfId="39248" xr:uid="{00000000-0005-0000-0000-0000FB990000}"/>
    <cellStyle name="Vírgula 13 4 6 2" xfId="39249" xr:uid="{00000000-0005-0000-0000-0000FC990000}"/>
    <cellStyle name="Vírgula 13 4 6 2 2" xfId="39250" xr:uid="{00000000-0005-0000-0000-0000FD990000}"/>
    <cellStyle name="Vírgula 13 4 6 2 3" xfId="39251" xr:uid="{00000000-0005-0000-0000-0000FE990000}"/>
    <cellStyle name="Vírgula 13 4 6 3" xfId="39252" xr:uid="{00000000-0005-0000-0000-0000FF990000}"/>
    <cellStyle name="Vírgula 13 4 6 4" xfId="39253" xr:uid="{00000000-0005-0000-0000-0000009A0000}"/>
    <cellStyle name="Vírgula 13 4 7" xfId="39254" xr:uid="{00000000-0005-0000-0000-0000019A0000}"/>
    <cellStyle name="Vírgula 13 4 7 2" xfId="39255" xr:uid="{00000000-0005-0000-0000-0000029A0000}"/>
    <cellStyle name="Vírgula 13 4 7 3" xfId="39256" xr:uid="{00000000-0005-0000-0000-0000039A0000}"/>
    <cellStyle name="Vírgula 13 4 8" xfId="39257" xr:uid="{00000000-0005-0000-0000-0000049A0000}"/>
    <cellStyle name="Vírgula 13 4 9" xfId="39258" xr:uid="{00000000-0005-0000-0000-0000059A0000}"/>
    <cellStyle name="Vírgula 13 5" xfId="39259" xr:uid="{00000000-0005-0000-0000-0000069A0000}"/>
    <cellStyle name="Vírgula 13 5 2" xfId="39260" xr:uid="{00000000-0005-0000-0000-0000079A0000}"/>
    <cellStyle name="Vírgula 13 5 2 2" xfId="39261" xr:uid="{00000000-0005-0000-0000-0000089A0000}"/>
    <cellStyle name="Vírgula 13 5 2 2 2" xfId="39262" xr:uid="{00000000-0005-0000-0000-0000099A0000}"/>
    <cellStyle name="Vírgula 13 5 2 2 2 2" xfId="39263" xr:uid="{00000000-0005-0000-0000-00000A9A0000}"/>
    <cellStyle name="Vírgula 13 5 2 2 2 3" xfId="39264" xr:uid="{00000000-0005-0000-0000-00000B9A0000}"/>
    <cellStyle name="Vírgula 13 5 2 2 3" xfId="39265" xr:uid="{00000000-0005-0000-0000-00000C9A0000}"/>
    <cellStyle name="Vírgula 13 5 2 2 4" xfId="39266" xr:uid="{00000000-0005-0000-0000-00000D9A0000}"/>
    <cellStyle name="Vírgula 13 5 2 3" xfId="39267" xr:uid="{00000000-0005-0000-0000-00000E9A0000}"/>
    <cellStyle name="Vírgula 13 5 2 3 2" xfId="39268" xr:uid="{00000000-0005-0000-0000-00000F9A0000}"/>
    <cellStyle name="Vírgula 13 5 2 3 2 2" xfId="39269" xr:uid="{00000000-0005-0000-0000-0000109A0000}"/>
    <cellStyle name="Vírgula 13 5 2 3 2 3" xfId="39270" xr:uid="{00000000-0005-0000-0000-0000119A0000}"/>
    <cellStyle name="Vírgula 13 5 2 3 3" xfId="39271" xr:uid="{00000000-0005-0000-0000-0000129A0000}"/>
    <cellStyle name="Vírgula 13 5 2 3 4" xfId="39272" xr:uid="{00000000-0005-0000-0000-0000139A0000}"/>
    <cellStyle name="Vírgula 13 5 2 4" xfId="39273" xr:uid="{00000000-0005-0000-0000-0000149A0000}"/>
    <cellStyle name="Vírgula 13 5 2 4 2" xfId="39274" xr:uid="{00000000-0005-0000-0000-0000159A0000}"/>
    <cellStyle name="Vírgula 13 5 2 4 2 2" xfId="39275" xr:uid="{00000000-0005-0000-0000-0000169A0000}"/>
    <cellStyle name="Vírgula 13 5 2 4 2 3" xfId="39276" xr:uid="{00000000-0005-0000-0000-0000179A0000}"/>
    <cellStyle name="Vírgula 13 5 2 4 3" xfId="39277" xr:uid="{00000000-0005-0000-0000-0000189A0000}"/>
    <cellStyle name="Vírgula 13 5 2 4 4" xfId="39278" xr:uid="{00000000-0005-0000-0000-0000199A0000}"/>
    <cellStyle name="Vírgula 13 5 2 5" xfId="39279" xr:uid="{00000000-0005-0000-0000-00001A9A0000}"/>
    <cellStyle name="Vírgula 13 5 2 5 2" xfId="39280" xr:uid="{00000000-0005-0000-0000-00001B9A0000}"/>
    <cellStyle name="Vírgula 13 5 2 5 3" xfId="39281" xr:uid="{00000000-0005-0000-0000-00001C9A0000}"/>
    <cellStyle name="Vírgula 13 5 2 6" xfId="39282" xr:uid="{00000000-0005-0000-0000-00001D9A0000}"/>
    <cellStyle name="Vírgula 13 5 2 7" xfId="39283" xr:uid="{00000000-0005-0000-0000-00001E9A0000}"/>
    <cellStyle name="Vírgula 13 5 3" xfId="39284" xr:uid="{00000000-0005-0000-0000-00001F9A0000}"/>
    <cellStyle name="Vírgula 13 5 3 2" xfId="39285" xr:uid="{00000000-0005-0000-0000-0000209A0000}"/>
    <cellStyle name="Vírgula 13 5 3 2 2" xfId="39286" xr:uid="{00000000-0005-0000-0000-0000219A0000}"/>
    <cellStyle name="Vírgula 13 5 3 2 3" xfId="39287" xr:uid="{00000000-0005-0000-0000-0000229A0000}"/>
    <cellStyle name="Vírgula 13 5 3 3" xfId="39288" xr:uid="{00000000-0005-0000-0000-0000239A0000}"/>
    <cellStyle name="Vírgula 13 5 3 4" xfId="39289" xr:uid="{00000000-0005-0000-0000-0000249A0000}"/>
    <cellStyle name="Vírgula 13 5 4" xfId="39290" xr:uid="{00000000-0005-0000-0000-0000259A0000}"/>
    <cellStyle name="Vírgula 13 5 4 2" xfId="39291" xr:uid="{00000000-0005-0000-0000-0000269A0000}"/>
    <cellStyle name="Vírgula 13 5 4 2 2" xfId="39292" xr:uid="{00000000-0005-0000-0000-0000279A0000}"/>
    <cellStyle name="Vírgula 13 5 4 2 3" xfId="39293" xr:uid="{00000000-0005-0000-0000-0000289A0000}"/>
    <cellStyle name="Vírgula 13 5 4 3" xfId="39294" xr:uid="{00000000-0005-0000-0000-0000299A0000}"/>
    <cellStyle name="Vírgula 13 5 4 4" xfId="39295" xr:uid="{00000000-0005-0000-0000-00002A9A0000}"/>
    <cellStyle name="Vírgula 13 5 5" xfId="39296" xr:uid="{00000000-0005-0000-0000-00002B9A0000}"/>
    <cellStyle name="Vírgula 13 5 5 2" xfId="39297" xr:uid="{00000000-0005-0000-0000-00002C9A0000}"/>
    <cellStyle name="Vírgula 13 5 5 2 2" xfId="39298" xr:uid="{00000000-0005-0000-0000-00002D9A0000}"/>
    <cellStyle name="Vírgula 13 5 5 2 3" xfId="39299" xr:uid="{00000000-0005-0000-0000-00002E9A0000}"/>
    <cellStyle name="Vírgula 13 5 5 3" xfId="39300" xr:uid="{00000000-0005-0000-0000-00002F9A0000}"/>
    <cellStyle name="Vírgula 13 5 5 4" xfId="39301" xr:uid="{00000000-0005-0000-0000-0000309A0000}"/>
    <cellStyle name="Vírgula 13 5 6" xfId="39302" xr:uid="{00000000-0005-0000-0000-0000319A0000}"/>
    <cellStyle name="Vírgula 13 5 6 2" xfId="39303" xr:uid="{00000000-0005-0000-0000-0000329A0000}"/>
    <cellStyle name="Vírgula 13 5 6 3" xfId="39304" xr:uid="{00000000-0005-0000-0000-0000339A0000}"/>
    <cellStyle name="Vírgula 13 5 7" xfId="39305" xr:uid="{00000000-0005-0000-0000-0000349A0000}"/>
    <cellStyle name="Vírgula 13 5 8" xfId="39306" xr:uid="{00000000-0005-0000-0000-0000359A0000}"/>
    <cellStyle name="Vírgula 13 6" xfId="39307" xr:uid="{00000000-0005-0000-0000-0000369A0000}"/>
    <cellStyle name="Vírgula 14" xfId="12" xr:uid="{00000000-0005-0000-0000-0000379A0000}"/>
    <cellStyle name="Vírgula 14 10" xfId="39309" xr:uid="{00000000-0005-0000-0000-0000389A0000}"/>
    <cellStyle name="Vírgula 14 11" xfId="39310" xr:uid="{00000000-0005-0000-0000-0000399A0000}"/>
    <cellStyle name="Vírgula 14 12" xfId="39311" xr:uid="{00000000-0005-0000-0000-00003A9A0000}"/>
    <cellStyle name="Vírgula 14 13" xfId="39312" xr:uid="{00000000-0005-0000-0000-00003B9A0000}"/>
    <cellStyle name="Vírgula 14 14" xfId="39308" xr:uid="{00000000-0005-0000-0000-00003C9A0000}"/>
    <cellStyle name="Vírgula 14 2" xfId="39313" xr:uid="{00000000-0005-0000-0000-00003D9A0000}"/>
    <cellStyle name="Vírgula 14 2 10" xfId="39314" xr:uid="{00000000-0005-0000-0000-00003E9A0000}"/>
    <cellStyle name="Vírgula 14 2 2" xfId="39315" xr:uid="{00000000-0005-0000-0000-00003F9A0000}"/>
    <cellStyle name="Vírgula 14 2 2 2" xfId="39316" xr:uid="{00000000-0005-0000-0000-0000409A0000}"/>
    <cellStyle name="Vírgula 14 2 2 2 2" xfId="39317" xr:uid="{00000000-0005-0000-0000-0000419A0000}"/>
    <cellStyle name="Vírgula 14 2 2 2 2 2" xfId="39318" xr:uid="{00000000-0005-0000-0000-0000429A0000}"/>
    <cellStyle name="Vírgula 14 2 2 2 2 3" xfId="39319" xr:uid="{00000000-0005-0000-0000-0000439A0000}"/>
    <cellStyle name="Vírgula 14 2 2 2 3" xfId="39320" xr:uid="{00000000-0005-0000-0000-0000449A0000}"/>
    <cellStyle name="Vírgula 14 2 2 2 4" xfId="39321" xr:uid="{00000000-0005-0000-0000-0000459A0000}"/>
    <cellStyle name="Vírgula 14 2 2 3" xfId="39322" xr:uid="{00000000-0005-0000-0000-0000469A0000}"/>
    <cellStyle name="Vírgula 14 2 2 3 2" xfId="39323" xr:uid="{00000000-0005-0000-0000-0000479A0000}"/>
    <cellStyle name="Vírgula 14 2 2 3 2 2" xfId="39324" xr:uid="{00000000-0005-0000-0000-0000489A0000}"/>
    <cellStyle name="Vírgula 14 2 2 3 2 3" xfId="39325" xr:uid="{00000000-0005-0000-0000-0000499A0000}"/>
    <cellStyle name="Vírgula 14 2 2 3 3" xfId="39326" xr:uid="{00000000-0005-0000-0000-00004A9A0000}"/>
    <cellStyle name="Vírgula 14 2 2 3 4" xfId="39327" xr:uid="{00000000-0005-0000-0000-00004B9A0000}"/>
    <cellStyle name="Vírgula 14 2 2 4" xfId="39328" xr:uid="{00000000-0005-0000-0000-00004C9A0000}"/>
    <cellStyle name="Vírgula 14 2 2 4 2" xfId="39329" xr:uid="{00000000-0005-0000-0000-00004D9A0000}"/>
    <cellStyle name="Vírgula 14 2 2 4 2 2" xfId="39330" xr:uid="{00000000-0005-0000-0000-00004E9A0000}"/>
    <cellStyle name="Vírgula 14 2 2 4 2 3" xfId="39331" xr:uid="{00000000-0005-0000-0000-00004F9A0000}"/>
    <cellStyle name="Vírgula 14 2 2 4 3" xfId="39332" xr:uid="{00000000-0005-0000-0000-0000509A0000}"/>
    <cellStyle name="Vírgula 14 2 2 4 4" xfId="39333" xr:uid="{00000000-0005-0000-0000-0000519A0000}"/>
    <cellStyle name="Vírgula 14 2 2 5" xfId="39334" xr:uid="{00000000-0005-0000-0000-0000529A0000}"/>
    <cellStyle name="Vírgula 14 2 2 5 2" xfId="39335" xr:uid="{00000000-0005-0000-0000-0000539A0000}"/>
    <cellStyle name="Vírgula 14 2 2 5 3" xfId="39336" xr:uid="{00000000-0005-0000-0000-0000549A0000}"/>
    <cellStyle name="Vírgula 14 2 2 6" xfId="39337" xr:uid="{00000000-0005-0000-0000-0000559A0000}"/>
    <cellStyle name="Vírgula 14 2 2 7" xfId="39338" xr:uid="{00000000-0005-0000-0000-0000569A0000}"/>
    <cellStyle name="Vírgula 14 2 3" xfId="39339" xr:uid="{00000000-0005-0000-0000-0000579A0000}"/>
    <cellStyle name="Vírgula 14 2 4" xfId="39340" xr:uid="{00000000-0005-0000-0000-0000589A0000}"/>
    <cellStyle name="Vírgula 14 2 4 2" xfId="39341" xr:uid="{00000000-0005-0000-0000-0000599A0000}"/>
    <cellStyle name="Vírgula 14 2 4 2 2" xfId="39342" xr:uid="{00000000-0005-0000-0000-00005A9A0000}"/>
    <cellStyle name="Vírgula 14 2 4 2 3" xfId="39343" xr:uid="{00000000-0005-0000-0000-00005B9A0000}"/>
    <cellStyle name="Vírgula 14 2 4 3" xfId="39344" xr:uid="{00000000-0005-0000-0000-00005C9A0000}"/>
    <cellStyle name="Vírgula 14 2 4 4" xfId="39345" xr:uid="{00000000-0005-0000-0000-00005D9A0000}"/>
    <cellStyle name="Vírgula 14 2 5" xfId="39346" xr:uid="{00000000-0005-0000-0000-00005E9A0000}"/>
    <cellStyle name="Vírgula 14 2 5 2" xfId="39347" xr:uid="{00000000-0005-0000-0000-00005F9A0000}"/>
    <cellStyle name="Vírgula 14 2 5 2 2" xfId="39348" xr:uid="{00000000-0005-0000-0000-0000609A0000}"/>
    <cellStyle name="Vírgula 14 2 5 2 3" xfId="39349" xr:uid="{00000000-0005-0000-0000-0000619A0000}"/>
    <cellStyle name="Vírgula 14 2 5 3" xfId="39350" xr:uid="{00000000-0005-0000-0000-0000629A0000}"/>
    <cellStyle name="Vírgula 14 2 5 4" xfId="39351" xr:uid="{00000000-0005-0000-0000-0000639A0000}"/>
    <cellStyle name="Vírgula 14 2 6" xfId="39352" xr:uid="{00000000-0005-0000-0000-0000649A0000}"/>
    <cellStyle name="Vírgula 14 2 6 2" xfId="39353" xr:uid="{00000000-0005-0000-0000-0000659A0000}"/>
    <cellStyle name="Vírgula 14 2 6 2 2" xfId="39354" xr:uid="{00000000-0005-0000-0000-0000669A0000}"/>
    <cellStyle name="Vírgula 14 2 6 2 3" xfId="39355" xr:uid="{00000000-0005-0000-0000-0000679A0000}"/>
    <cellStyle name="Vírgula 14 2 6 3" xfId="39356" xr:uid="{00000000-0005-0000-0000-0000689A0000}"/>
    <cellStyle name="Vírgula 14 2 6 4" xfId="39357" xr:uid="{00000000-0005-0000-0000-0000699A0000}"/>
    <cellStyle name="Vírgula 14 2 7" xfId="39358" xr:uid="{00000000-0005-0000-0000-00006A9A0000}"/>
    <cellStyle name="Vírgula 14 2 7 2" xfId="39359" xr:uid="{00000000-0005-0000-0000-00006B9A0000}"/>
    <cellStyle name="Vírgula 14 2 7 3" xfId="39360" xr:uid="{00000000-0005-0000-0000-00006C9A0000}"/>
    <cellStyle name="Vírgula 14 2 8" xfId="39361" xr:uid="{00000000-0005-0000-0000-00006D9A0000}"/>
    <cellStyle name="Vírgula 14 2 9" xfId="39362" xr:uid="{00000000-0005-0000-0000-00006E9A0000}"/>
    <cellStyle name="Vírgula 14 3" xfId="39363" xr:uid="{00000000-0005-0000-0000-00006F9A0000}"/>
    <cellStyle name="Vírgula 14 3 2" xfId="39364" xr:uid="{00000000-0005-0000-0000-0000709A0000}"/>
    <cellStyle name="Vírgula 14 3 2 2" xfId="39365" xr:uid="{00000000-0005-0000-0000-0000719A0000}"/>
    <cellStyle name="Vírgula 14 3 2 2 2" xfId="39366" xr:uid="{00000000-0005-0000-0000-0000729A0000}"/>
    <cellStyle name="Vírgula 14 3 2 2 2 2" xfId="39367" xr:uid="{00000000-0005-0000-0000-0000739A0000}"/>
    <cellStyle name="Vírgula 14 3 2 2 2 3" xfId="39368" xr:uid="{00000000-0005-0000-0000-0000749A0000}"/>
    <cellStyle name="Vírgula 14 3 2 2 3" xfId="39369" xr:uid="{00000000-0005-0000-0000-0000759A0000}"/>
    <cellStyle name="Vírgula 14 3 2 2 4" xfId="39370" xr:uid="{00000000-0005-0000-0000-0000769A0000}"/>
    <cellStyle name="Vírgula 14 3 2 3" xfId="39371" xr:uid="{00000000-0005-0000-0000-0000779A0000}"/>
    <cellStyle name="Vírgula 14 3 2 3 2" xfId="39372" xr:uid="{00000000-0005-0000-0000-0000789A0000}"/>
    <cellStyle name="Vírgula 14 3 2 3 2 2" xfId="39373" xr:uid="{00000000-0005-0000-0000-0000799A0000}"/>
    <cellStyle name="Vírgula 14 3 2 3 2 3" xfId="39374" xr:uid="{00000000-0005-0000-0000-00007A9A0000}"/>
    <cellStyle name="Vírgula 14 3 2 3 3" xfId="39375" xr:uid="{00000000-0005-0000-0000-00007B9A0000}"/>
    <cellStyle name="Vírgula 14 3 2 3 4" xfId="39376" xr:uid="{00000000-0005-0000-0000-00007C9A0000}"/>
    <cellStyle name="Vírgula 14 3 2 4" xfId="39377" xr:uid="{00000000-0005-0000-0000-00007D9A0000}"/>
    <cellStyle name="Vírgula 14 3 2 4 2" xfId="39378" xr:uid="{00000000-0005-0000-0000-00007E9A0000}"/>
    <cellStyle name="Vírgula 14 3 2 4 2 2" xfId="39379" xr:uid="{00000000-0005-0000-0000-00007F9A0000}"/>
    <cellStyle name="Vírgula 14 3 2 4 2 3" xfId="39380" xr:uid="{00000000-0005-0000-0000-0000809A0000}"/>
    <cellStyle name="Vírgula 14 3 2 4 3" xfId="39381" xr:uid="{00000000-0005-0000-0000-0000819A0000}"/>
    <cellStyle name="Vírgula 14 3 2 4 4" xfId="39382" xr:uid="{00000000-0005-0000-0000-0000829A0000}"/>
    <cellStyle name="Vírgula 14 3 2 5" xfId="39383" xr:uid="{00000000-0005-0000-0000-0000839A0000}"/>
    <cellStyle name="Vírgula 14 3 2 5 2" xfId="39384" xr:uid="{00000000-0005-0000-0000-0000849A0000}"/>
    <cellStyle name="Vírgula 14 3 2 5 3" xfId="39385" xr:uid="{00000000-0005-0000-0000-0000859A0000}"/>
    <cellStyle name="Vírgula 14 3 2 6" xfId="39386" xr:uid="{00000000-0005-0000-0000-0000869A0000}"/>
    <cellStyle name="Vírgula 14 3 2 7" xfId="39387" xr:uid="{00000000-0005-0000-0000-0000879A0000}"/>
    <cellStyle name="Vírgula 14 3 3" xfId="39388" xr:uid="{00000000-0005-0000-0000-0000889A0000}"/>
    <cellStyle name="Vírgula 14 3 4" xfId="39389" xr:uid="{00000000-0005-0000-0000-0000899A0000}"/>
    <cellStyle name="Vírgula 14 4" xfId="39390" xr:uid="{00000000-0005-0000-0000-00008A9A0000}"/>
    <cellStyle name="Vírgula 14 4 2" xfId="39391" xr:uid="{00000000-0005-0000-0000-00008B9A0000}"/>
    <cellStyle name="Vírgula 14 4 2 2" xfId="39392" xr:uid="{00000000-0005-0000-0000-00008C9A0000}"/>
    <cellStyle name="Vírgula 14 4 2 2 2" xfId="39393" xr:uid="{00000000-0005-0000-0000-00008D9A0000}"/>
    <cellStyle name="Vírgula 14 4 2 2 3" xfId="39394" xr:uid="{00000000-0005-0000-0000-00008E9A0000}"/>
    <cellStyle name="Vírgula 14 4 2 3" xfId="39395" xr:uid="{00000000-0005-0000-0000-00008F9A0000}"/>
    <cellStyle name="Vírgula 14 4 2 4" xfId="39396" xr:uid="{00000000-0005-0000-0000-0000909A0000}"/>
    <cellStyle name="Vírgula 14 4 3" xfId="39397" xr:uid="{00000000-0005-0000-0000-0000919A0000}"/>
    <cellStyle name="Vírgula 14 4 3 2" xfId="39398" xr:uid="{00000000-0005-0000-0000-0000929A0000}"/>
    <cellStyle name="Vírgula 14 4 3 2 2" xfId="39399" xr:uid="{00000000-0005-0000-0000-0000939A0000}"/>
    <cellStyle name="Vírgula 14 4 3 2 3" xfId="39400" xr:uid="{00000000-0005-0000-0000-0000949A0000}"/>
    <cellStyle name="Vírgula 14 4 3 3" xfId="39401" xr:uid="{00000000-0005-0000-0000-0000959A0000}"/>
    <cellStyle name="Vírgula 14 4 3 4" xfId="39402" xr:uid="{00000000-0005-0000-0000-0000969A0000}"/>
    <cellStyle name="Vírgula 14 4 4" xfId="39403" xr:uid="{00000000-0005-0000-0000-0000979A0000}"/>
    <cellStyle name="Vírgula 14 4 4 2" xfId="39404" xr:uid="{00000000-0005-0000-0000-0000989A0000}"/>
    <cellStyle name="Vírgula 14 4 4 2 2" xfId="39405" xr:uid="{00000000-0005-0000-0000-0000999A0000}"/>
    <cellStyle name="Vírgula 14 4 4 2 3" xfId="39406" xr:uid="{00000000-0005-0000-0000-00009A9A0000}"/>
    <cellStyle name="Vírgula 14 4 4 3" xfId="39407" xr:uid="{00000000-0005-0000-0000-00009B9A0000}"/>
    <cellStyle name="Vírgula 14 4 4 4" xfId="39408" xr:uid="{00000000-0005-0000-0000-00009C9A0000}"/>
    <cellStyle name="Vírgula 14 4 5" xfId="39409" xr:uid="{00000000-0005-0000-0000-00009D9A0000}"/>
    <cellStyle name="Vírgula 14 4 5 2" xfId="39410" xr:uid="{00000000-0005-0000-0000-00009E9A0000}"/>
    <cellStyle name="Vírgula 14 4 5 3" xfId="39411" xr:uid="{00000000-0005-0000-0000-00009F9A0000}"/>
    <cellStyle name="Vírgula 14 4 6" xfId="39412" xr:uid="{00000000-0005-0000-0000-0000A09A0000}"/>
    <cellStyle name="Vírgula 14 4 7" xfId="39413" xr:uid="{00000000-0005-0000-0000-0000A19A0000}"/>
    <cellStyle name="Vírgula 14 5" xfId="39414" xr:uid="{00000000-0005-0000-0000-0000A29A0000}"/>
    <cellStyle name="Vírgula 14 6" xfId="39415" xr:uid="{00000000-0005-0000-0000-0000A39A0000}"/>
    <cellStyle name="Vírgula 14 6 2" xfId="39416" xr:uid="{00000000-0005-0000-0000-0000A49A0000}"/>
    <cellStyle name="Vírgula 14 6 2 2" xfId="39417" xr:uid="{00000000-0005-0000-0000-0000A59A0000}"/>
    <cellStyle name="Vírgula 14 6 2 3" xfId="39418" xr:uid="{00000000-0005-0000-0000-0000A69A0000}"/>
    <cellStyle name="Vírgula 14 6 3" xfId="39419" xr:uid="{00000000-0005-0000-0000-0000A79A0000}"/>
    <cellStyle name="Vírgula 14 6 4" xfId="39420" xr:uid="{00000000-0005-0000-0000-0000A89A0000}"/>
    <cellStyle name="Vírgula 14 7" xfId="39421" xr:uid="{00000000-0005-0000-0000-0000A99A0000}"/>
    <cellStyle name="Vírgula 14 7 2" xfId="39422" xr:uid="{00000000-0005-0000-0000-0000AA9A0000}"/>
    <cellStyle name="Vírgula 14 7 2 2" xfId="39423" xr:uid="{00000000-0005-0000-0000-0000AB9A0000}"/>
    <cellStyle name="Vírgula 14 7 2 3" xfId="39424" xr:uid="{00000000-0005-0000-0000-0000AC9A0000}"/>
    <cellStyle name="Vírgula 14 7 3" xfId="39425" xr:uid="{00000000-0005-0000-0000-0000AD9A0000}"/>
    <cellStyle name="Vírgula 14 7 4" xfId="39426" xr:uid="{00000000-0005-0000-0000-0000AE9A0000}"/>
    <cellStyle name="Vírgula 14 8" xfId="39427" xr:uid="{00000000-0005-0000-0000-0000AF9A0000}"/>
    <cellStyle name="Vírgula 14 8 2" xfId="39428" xr:uid="{00000000-0005-0000-0000-0000B09A0000}"/>
    <cellStyle name="Vírgula 14 8 2 2" xfId="39429" xr:uid="{00000000-0005-0000-0000-0000B19A0000}"/>
    <cellStyle name="Vírgula 14 8 2 3" xfId="39430" xr:uid="{00000000-0005-0000-0000-0000B29A0000}"/>
    <cellStyle name="Vírgula 14 8 3" xfId="39431" xr:uid="{00000000-0005-0000-0000-0000B39A0000}"/>
    <cellStyle name="Vírgula 14 8 4" xfId="39432" xr:uid="{00000000-0005-0000-0000-0000B49A0000}"/>
    <cellStyle name="Vírgula 14 9" xfId="39433" xr:uid="{00000000-0005-0000-0000-0000B59A0000}"/>
    <cellStyle name="Vírgula 14 9 2" xfId="39434" xr:uid="{00000000-0005-0000-0000-0000B69A0000}"/>
    <cellStyle name="Vírgula 14 9 3" xfId="39435" xr:uid="{00000000-0005-0000-0000-0000B79A0000}"/>
    <cellStyle name="Vírgula 15" xfId="39436" xr:uid="{00000000-0005-0000-0000-0000B89A0000}"/>
    <cellStyle name="Vírgula 15 10" xfId="39437" xr:uid="{00000000-0005-0000-0000-0000B99A0000}"/>
    <cellStyle name="Vírgula 15 11" xfId="39438" xr:uid="{00000000-0005-0000-0000-0000BA9A0000}"/>
    <cellStyle name="Vírgula 15 12" xfId="39439" xr:uid="{00000000-0005-0000-0000-0000BB9A0000}"/>
    <cellStyle name="Vírgula 15 2" xfId="39440" xr:uid="{00000000-0005-0000-0000-0000BC9A0000}"/>
    <cellStyle name="Vírgula 15 2 2" xfId="39441" xr:uid="{00000000-0005-0000-0000-0000BD9A0000}"/>
    <cellStyle name="Vírgula 15 2 2 2" xfId="39442" xr:uid="{00000000-0005-0000-0000-0000BE9A0000}"/>
    <cellStyle name="Vírgula 15 2 2 2 2" xfId="39443" xr:uid="{00000000-0005-0000-0000-0000BF9A0000}"/>
    <cellStyle name="Vírgula 15 2 2 2 2 2" xfId="39444" xr:uid="{00000000-0005-0000-0000-0000C09A0000}"/>
    <cellStyle name="Vírgula 15 2 2 2 2 3" xfId="39445" xr:uid="{00000000-0005-0000-0000-0000C19A0000}"/>
    <cellStyle name="Vírgula 15 2 2 2 3" xfId="39446" xr:uid="{00000000-0005-0000-0000-0000C29A0000}"/>
    <cellStyle name="Vírgula 15 2 2 2 4" xfId="39447" xr:uid="{00000000-0005-0000-0000-0000C39A0000}"/>
    <cellStyle name="Vírgula 15 2 2 3" xfId="39448" xr:uid="{00000000-0005-0000-0000-0000C49A0000}"/>
    <cellStyle name="Vírgula 15 2 2 3 2" xfId="39449" xr:uid="{00000000-0005-0000-0000-0000C59A0000}"/>
    <cellStyle name="Vírgula 15 2 2 3 2 2" xfId="39450" xr:uid="{00000000-0005-0000-0000-0000C69A0000}"/>
    <cellStyle name="Vírgula 15 2 2 3 2 3" xfId="39451" xr:uid="{00000000-0005-0000-0000-0000C79A0000}"/>
    <cellStyle name="Vírgula 15 2 2 3 3" xfId="39452" xr:uid="{00000000-0005-0000-0000-0000C89A0000}"/>
    <cellStyle name="Vírgula 15 2 2 3 4" xfId="39453" xr:uid="{00000000-0005-0000-0000-0000C99A0000}"/>
    <cellStyle name="Vírgula 15 2 2 4" xfId="39454" xr:uid="{00000000-0005-0000-0000-0000CA9A0000}"/>
    <cellStyle name="Vírgula 15 2 2 4 2" xfId="39455" xr:uid="{00000000-0005-0000-0000-0000CB9A0000}"/>
    <cellStyle name="Vírgula 15 2 2 4 2 2" xfId="39456" xr:uid="{00000000-0005-0000-0000-0000CC9A0000}"/>
    <cellStyle name="Vírgula 15 2 2 4 2 3" xfId="39457" xr:uid="{00000000-0005-0000-0000-0000CD9A0000}"/>
    <cellStyle name="Vírgula 15 2 2 4 3" xfId="39458" xr:uid="{00000000-0005-0000-0000-0000CE9A0000}"/>
    <cellStyle name="Vírgula 15 2 2 4 4" xfId="39459" xr:uid="{00000000-0005-0000-0000-0000CF9A0000}"/>
    <cellStyle name="Vírgula 15 2 2 5" xfId="39460" xr:uid="{00000000-0005-0000-0000-0000D09A0000}"/>
    <cellStyle name="Vírgula 15 2 2 5 2" xfId="39461" xr:uid="{00000000-0005-0000-0000-0000D19A0000}"/>
    <cellStyle name="Vírgula 15 2 2 5 3" xfId="39462" xr:uid="{00000000-0005-0000-0000-0000D29A0000}"/>
    <cellStyle name="Vírgula 15 2 2 6" xfId="39463" xr:uid="{00000000-0005-0000-0000-0000D39A0000}"/>
    <cellStyle name="Vírgula 15 2 2 7" xfId="39464" xr:uid="{00000000-0005-0000-0000-0000D49A0000}"/>
    <cellStyle name="Vírgula 15 2 3" xfId="39465" xr:uid="{00000000-0005-0000-0000-0000D59A0000}"/>
    <cellStyle name="Vírgula 15 2 3 2" xfId="39466" xr:uid="{00000000-0005-0000-0000-0000D69A0000}"/>
    <cellStyle name="Vírgula 15 2 3 2 2" xfId="39467" xr:uid="{00000000-0005-0000-0000-0000D79A0000}"/>
    <cellStyle name="Vírgula 15 2 3 2 3" xfId="39468" xr:uid="{00000000-0005-0000-0000-0000D89A0000}"/>
    <cellStyle name="Vírgula 15 2 3 3" xfId="39469" xr:uid="{00000000-0005-0000-0000-0000D99A0000}"/>
    <cellStyle name="Vírgula 15 2 3 4" xfId="39470" xr:uid="{00000000-0005-0000-0000-0000DA9A0000}"/>
    <cellStyle name="Vírgula 15 2 4" xfId="39471" xr:uid="{00000000-0005-0000-0000-0000DB9A0000}"/>
    <cellStyle name="Vírgula 15 2 4 2" xfId="39472" xr:uid="{00000000-0005-0000-0000-0000DC9A0000}"/>
    <cellStyle name="Vírgula 15 2 4 2 2" xfId="39473" xr:uid="{00000000-0005-0000-0000-0000DD9A0000}"/>
    <cellStyle name="Vírgula 15 2 4 2 3" xfId="39474" xr:uid="{00000000-0005-0000-0000-0000DE9A0000}"/>
    <cellStyle name="Vírgula 15 2 4 3" xfId="39475" xr:uid="{00000000-0005-0000-0000-0000DF9A0000}"/>
    <cellStyle name="Vírgula 15 2 4 4" xfId="39476" xr:uid="{00000000-0005-0000-0000-0000E09A0000}"/>
    <cellStyle name="Vírgula 15 2 5" xfId="39477" xr:uid="{00000000-0005-0000-0000-0000E19A0000}"/>
    <cellStyle name="Vírgula 15 2 5 2" xfId="39478" xr:uid="{00000000-0005-0000-0000-0000E29A0000}"/>
    <cellStyle name="Vírgula 15 2 5 2 2" xfId="39479" xr:uid="{00000000-0005-0000-0000-0000E39A0000}"/>
    <cellStyle name="Vírgula 15 2 5 2 3" xfId="39480" xr:uid="{00000000-0005-0000-0000-0000E49A0000}"/>
    <cellStyle name="Vírgula 15 2 5 3" xfId="39481" xr:uid="{00000000-0005-0000-0000-0000E59A0000}"/>
    <cellStyle name="Vírgula 15 2 5 4" xfId="39482" xr:uid="{00000000-0005-0000-0000-0000E69A0000}"/>
    <cellStyle name="Vírgula 15 2 6" xfId="39483" xr:uid="{00000000-0005-0000-0000-0000E79A0000}"/>
    <cellStyle name="Vírgula 15 2 6 2" xfId="39484" xr:uid="{00000000-0005-0000-0000-0000E89A0000}"/>
    <cellStyle name="Vírgula 15 2 6 3" xfId="39485" xr:uid="{00000000-0005-0000-0000-0000E99A0000}"/>
    <cellStyle name="Vírgula 15 2 7" xfId="39486" xr:uid="{00000000-0005-0000-0000-0000EA9A0000}"/>
    <cellStyle name="Vírgula 15 2 8" xfId="39487" xr:uid="{00000000-0005-0000-0000-0000EB9A0000}"/>
    <cellStyle name="Vírgula 15 2 9" xfId="39488" xr:uid="{00000000-0005-0000-0000-0000EC9A0000}"/>
    <cellStyle name="Vírgula 15 3" xfId="39489" xr:uid="{00000000-0005-0000-0000-0000ED9A0000}"/>
    <cellStyle name="Vírgula 15 3 2" xfId="39490" xr:uid="{00000000-0005-0000-0000-0000EE9A0000}"/>
    <cellStyle name="Vírgula 15 3 2 2" xfId="39491" xr:uid="{00000000-0005-0000-0000-0000EF9A0000}"/>
    <cellStyle name="Vírgula 15 3 2 2 2" xfId="39492" xr:uid="{00000000-0005-0000-0000-0000F09A0000}"/>
    <cellStyle name="Vírgula 15 3 2 2 3" xfId="39493" xr:uid="{00000000-0005-0000-0000-0000F19A0000}"/>
    <cellStyle name="Vírgula 15 3 2 3" xfId="39494" xr:uid="{00000000-0005-0000-0000-0000F29A0000}"/>
    <cellStyle name="Vírgula 15 3 2 4" xfId="39495" xr:uid="{00000000-0005-0000-0000-0000F39A0000}"/>
    <cellStyle name="Vírgula 15 3 3" xfId="39496" xr:uid="{00000000-0005-0000-0000-0000F49A0000}"/>
    <cellStyle name="Vírgula 15 3 3 2" xfId="39497" xr:uid="{00000000-0005-0000-0000-0000F59A0000}"/>
    <cellStyle name="Vírgula 15 3 3 2 2" xfId="39498" xr:uid="{00000000-0005-0000-0000-0000F69A0000}"/>
    <cellStyle name="Vírgula 15 3 3 2 3" xfId="39499" xr:uid="{00000000-0005-0000-0000-0000F79A0000}"/>
    <cellStyle name="Vírgula 15 3 3 3" xfId="39500" xr:uid="{00000000-0005-0000-0000-0000F89A0000}"/>
    <cellStyle name="Vírgula 15 3 3 4" xfId="39501" xr:uid="{00000000-0005-0000-0000-0000F99A0000}"/>
    <cellStyle name="Vírgula 15 3 4" xfId="39502" xr:uid="{00000000-0005-0000-0000-0000FA9A0000}"/>
    <cellStyle name="Vírgula 15 3 4 2" xfId="39503" xr:uid="{00000000-0005-0000-0000-0000FB9A0000}"/>
    <cellStyle name="Vírgula 15 3 4 2 2" xfId="39504" xr:uid="{00000000-0005-0000-0000-0000FC9A0000}"/>
    <cellStyle name="Vírgula 15 3 4 2 3" xfId="39505" xr:uid="{00000000-0005-0000-0000-0000FD9A0000}"/>
    <cellStyle name="Vírgula 15 3 4 3" xfId="39506" xr:uid="{00000000-0005-0000-0000-0000FE9A0000}"/>
    <cellStyle name="Vírgula 15 3 4 4" xfId="39507" xr:uid="{00000000-0005-0000-0000-0000FF9A0000}"/>
    <cellStyle name="Vírgula 15 3 5" xfId="39508" xr:uid="{00000000-0005-0000-0000-0000009B0000}"/>
    <cellStyle name="Vírgula 15 3 5 2" xfId="39509" xr:uid="{00000000-0005-0000-0000-0000019B0000}"/>
    <cellStyle name="Vírgula 15 3 5 3" xfId="39510" xr:uid="{00000000-0005-0000-0000-0000029B0000}"/>
    <cellStyle name="Vírgula 15 3 6" xfId="39511" xr:uid="{00000000-0005-0000-0000-0000039B0000}"/>
    <cellStyle name="Vírgula 15 3 7" xfId="39512" xr:uid="{00000000-0005-0000-0000-0000049B0000}"/>
    <cellStyle name="Vírgula 15 4" xfId="39513" xr:uid="{00000000-0005-0000-0000-0000059B0000}"/>
    <cellStyle name="Vírgula 15 5" xfId="39514" xr:uid="{00000000-0005-0000-0000-0000069B0000}"/>
    <cellStyle name="Vírgula 15 5 2" xfId="39515" xr:uid="{00000000-0005-0000-0000-0000079B0000}"/>
    <cellStyle name="Vírgula 15 5 2 2" xfId="39516" xr:uid="{00000000-0005-0000-0000-0000089B0000}"/>
    <cellStyle name="Vírgula 15 5 2 3" xfId="39517" xr:uid="{00000000-0005-0000-0000-0000099B0000}"/>
    <cellStyle name="Vírgula 15 5 3" xfId="39518" xr:uid="{00000000-0005-0000-0000-00000A9B0000}"/>
    <cellStyle name="Vírgula 15 5 4" xfId="39519" xr:uid="{00000000-0005-0000-0000-00000B9B0000}"/>
    <cellStyle name="Vírgula 15 6" xfId="39520" xr:uid="{00000000-0005-0000-0000-00000C9B0000}"/>
    <cellStyle name="Vírgula 15 6 2" xfId="39521" xr:uid="{00000000-0005-0000-0000-00000D9B0000}"/>
    <cellStyle name="Vírgula 15 6 2 2" xfId="39522" xr:uid="{00000000-0005-0000-0000-00000E9B0000}"/>
    <cellStyle name="Vírgula 15 6 2 3" xfId="39523" xr:uid="{00000000-0005-0000-0000-00000F9B0000}"/>
    <cellStyle name="Vírgula 15 6 3" xfId="39524" xr:uid="{00000000-0005-0000-0000-0000109B0000}"/>
    <cellStyle name="Vírgula 15 6 4" xfId="39525" xr:uid="{00000000-0005-0000-0000-0000119B0000}"/>
    <cellStyle name="Vírgula 15 7" xfId="39526" xr:uid="{00000000-0005-0000-0000-0000129B0000}"/>
    <cellStyle name="Vírgula 15 7 2" xfId="39527" xr:uid="{00000000-0005-0000-0000-0000139B0000}"/>
    <cellStyle name="Vírgula 15 7 2 2" xfId="39528" xr:uid="{00000000-0005-0000-0000-0000149B0000}"/>
    <cellStyle name="Vírgula 15 7 2 3" xfId="39529" xr:uid="{00000000-0005-0000-0000-0000159B0000}"/>
    <cellStyle name="Vírgula 15 7 3" xfId="39530" xr:uid="{00000000-0005-0000-0000-0000169B0000}"/>
    <cellStyle name="Vírgula 15 7 4" xfId="39531" xr:uid="{00000000-0005-0000-0000-0000179B0000}"/>
    <cellStyle name="Vírgula 15 8" xfId="39532" xr:uid="{00000000-0005-0000-0000-0000189B0000}"/>
    <cellStyle name="Vírgula 15 8 2" xfId="39533" xr:uid="{00000000-0005-0000-0000-0000199B0000}"/>
    <cellStyle name="Vírgula 15 8 3" xfId="39534" xr:uid="{00000000-0005-0000-0000-00001A9B0000}"/>
    <cellStyle name="Vírgula 15 9" xfId="39535" xr:uid="{00000000-0005-0000-0000-00001B9B0000}"/>
    <cellStyle name="Vírgula 16" xfId="39536" xr:uid="{00000000-0005-0000-0000-00001C9B0000}"/>
    <cellStyle name="Vírgula 16 10" xfId="39537" xr:uid="{00000000-0005-0000-0000-00001D9B0000}"/>
    <cellStyle name="Vírgula 16 11" xfId="39538" xr:uid="{00000000-0005-0000-0000-00001E9B0000}"/>
    <cellStyle name="Vírgula 16 2" xfId="39539" xr:uid="{00000000-0005-0000-0000-00001F9B0000}"/>
    <cellStyle name="Vírgula 16 2 2" xfId="39540" xr:uid="{00000000-0005-0000-0000-0000209B0000}"/>
    <cellStyle name="Vírgula 16 2 2 2" xfId="39541" xr:uid="{00000000-0005-0000-0000-0000219B0000}"/>
    <cellStyle name="Vírgula 16 2 2 2 2" xfId="39542" xr:uid="{00000000-0005-0000-0000-0000229B0000}"/>
    <cellStyle name="Vírgula 16 2 2 2 2 2" xfId="39543" xr:uid="{00000000-0005-0000-0000-0000239B0000}"/>
    <cellStyle name="Vírgula 16 2 2 2 2 3" xfId="39544" xr:uid="{00000000-0005-0000-0000-0000249B0000}"/>
    <cellStyle name="Vírgula 16 2 2 2 3" xfId="39545" xr:uid="{00000000-0005-0000-0000-0000259B0000}"/>
    <cellStyle name="Vírgula 16 2 2 2 4" xfId="39546" xr:uid="{00000000-0005-0000-0000-0000269B0000}"/>
    <cellStyle name="Vírgula 16 2 2 3" xfId="39547" xr:uid="{00000000-0005-0000-0000-0000279B0000}"/>
    <cellStyle name="Vírgula 16 2 2 3 2" xfId="39548" xr:uid="{00000000-0005-0000-0000-0000289B0000}"/>
    <cellStyle name="Vírgula 16 2 2 3 2 2" xfId="39549" xr:uid="{00000000-0005-0000-0000-0000299B0000}"/>
    <cellStyle name="Vírgula 16 2 2 3 2 3" xfId="39550" xr:uid="{00000000-0005-0000-0000-00002A9B0000}"/>
    <cellStyle name="Vírgula 16 2 2 3 3" xfId="39551" xr:uid="{00000000-0005-0000-0000-00002B9B0000}"/>
    <cellStyle name="Vírgula 16 2 2 3 4" xfId="39552" xr:uid="{00000000-0005-0000-0000-00002C9B0000}"/>
    <cellStyle name="Vírgula 16 2 2 4" xfId="39553" xr:uid="{00000000-0005-0000-0000-00002D9B0000}"/>
    <cellStyle name="Vírgula 16 2 2 4 2" xfId="39554" xr:uid="{00000000-0005-0000-0000-00002E9B0000}"/>
    <cellStyle name="Vírgula 16 2 2 4 2 2" xfId="39555" xr:uid="{00000000-0005-0000-0000-00002F9B0000}"/>
    <cellStyle name="Vírgula 16 2 2 4 2 3" xfId="39556" xr:uid="{00000000-0005-0000-0000-0000309B0000}"/>
    <cellStyle name="Vírgula 16 2 2 4 3" xfId="39557" xr:uid="{00000000-0005-0000-0000-0000319B0000}"/>
    <cellStyle name="Vírgula 16 2 2 4 4" xfId="39558" xr:uid="{00000000-0005-0000-0000-0000329B0000}"/>
    <cellStyle name="Vírgula 16 2 2 5" xfId="39559" xr:uid="{00000000-0005-0000-0000-0000339B0000}"/>
    <cellStyle name="Vírgula 16 2 2 5 2" xfId="39560" xr:uid="{00000000-0005-0000-0000-0000349B0000}"/>
    <cellStyle name="Vírgula 16 2 2 5 3" xfId="39561" xr:uid="{00000000-0005-0000-0000-0000359B0000}"/>
    <cellStyle name="Vírgula 16 2 2 6" xfId="39562" xr:uid="{00000000-0005-0000-0000-0000369B0000}"/>
    <cellStyle name="Vírgula 16 2 2 7" xfId="39563" xr:uid="{00000000-0005-0000-0000-0000379B0000}"/>
    <cellStyle name="Vírgula 16 2 3" xfId="39564" xr:uid="{00000000-0005-0000-0000-0000389B0000}"/>
    <cellStyle name="Vírgula 16 2 3 2" xfId="39565" xr:uid="{00000000-0005-0000-0000-0000399B0000}"/>
    <cellStyle name="Vírgula 16 2 3 2 2" xfId="39566" xr:uid="{00000000-0005-0000-0000-00003A9B0000}"/>
    <cellStyle name="Vírgula 16 2 3 2 3" xfId="39567" xr:uid="{00000000-0005-0000-0000-00003B9B0000}"/>
    <cellStyle name="Vírgula 16 2 3 3" xfId="39568" xr:uid="{00000000-0005-0000-0000-00003C9B0000}"/>
    <cellStyle name="Vírgula 16 2 3 4" xfId="39569" xr:uid="{00000000-0005-0000-0000-00003D9B0000}"/>
    <cellStyle name="Vírgula 16 2 4" xfId="39570" xr:uid="{00000000-0005-0000-0000-00003E9B0000}"/>
    <cellStyle name="Vírgula 16 2 4 2" xfId="39571" xr:uid="{00000000-0005-0000-0000-00003F9B0000}"/>
    <cellStyle name="Vírgula 16 2 4 2 2" xfId="39572" xr:uid="{00000000-0005-0000-0000-0000409B0000}"/>
    <cellStyle name="Vírgula 16 2 4 2 3" xfId="39573" xr:uid="{00000000-0005-0000-0000-0000419B0000}"/>
    <cellStyle name="Vírgula 16 2 4 3" xfId="39574" xr:uid="{00000000-0005-0000-0000-0000429B0000}"/>
    <cellStyle name="Vírgula 16 2 4 4" xfId="39575" xr:uid="{00000000-0005-0000-0000-0000439B0000}"/>
    <cellStyle name="Vírgula 16 2 5" xfId="39576" xr:uid="{00000000-0005-0000-0000-0000449B0000}"/>
    <cellStyle name="Vírgula 16 2 5 2" xfId="39577" xr:uid="{00000000-0005-0000-0000-0000459B0000}"/>
    <cellStyle name="Vírgula 16 2 5 2 2" xfId="39578" xr:uid="{00000000-0005-0000-0000-0000469B0000}"/>
    <cellStyle name="Vírgula 16 2 5 2 3" xfId="39579" xr:uid="{00000000-0005-0000-0000-0000479B0000}"/>
    <cellStyle name="Vírgula 16 2 5 3" xfId="39580" xr:uid="{00000000-0005-0000-0000-0000489B0000}"/>
    <cellStyle name="Vírgula 16 2 5 4" xfId="39581" xr:uid="{00000000-0005-0000-0000-0000499B0000}"/>
    <cellStyle name="Vírgula 16 2 6" xfId="39582" xr:uid="{00000000-0005-0000-0000-00004A9B0000}"/>
    <cellStyle name="Vírgula 16 2 6 2" xfId="39583" xr:uid="{00000000-0005-0000-0000-00004B9B0000}"/>
    <cellStyle name="Vírgula 16 2 6 3" xfId="39584" xr:uid="{00000000-0005-0000-0000-00004C9B0000}"/>
    <cellStyle name="Vírgula 16 2 7" xfId="39585" xr:uid="{00000000-0005-0000-0000-00004D9B0000}"/>
    <cellStyle name="Vírgula 16 2 8" xfId="39586" xr:uid="{00000000-0005-0000-0000-00004E9B0000}"/>
    <cellStyle name="Vírgula 16 2 9" xfId="39587" xr:uid="{00000000-0005-0000-0000-00004F9B0000}"/>
    <cellStyle name="Vírgula 16 3" xfId="39588" xr:uid="{00000000-0005-0000-0000-0000509B0000}"/>
    <cellStyle name="Vírgula 16 3 2" xfId="39589" xr:uid="{00000000-0005-0000-0000-0000519B0000}"/>
    <cellStyle name="Vírgula 16 3 2 2" xfId="39590" xr:uid="{00000000-0005-0000-0000-0000529B0000}"/>
    <cellStyle name="Vírgula 16 3 2 2 2" xfId="39591" xr:uid="{00000000-0005-0000-0000-0000539B0000}"/>
    <cellStyle name="Vírgula 16 3 2 2 3" xfId="39592" xr:uid="{00000000-0005-0000-0000-0000549B0000}"/>
    <cellStyle name="Vírgula 16 3 2 3" xfId="39593" xr:uid="{00000000-0005-0000-0000-0000559B0000}"/>
    <cellStyle name="Vírgula 16 3 2 4" xfId="39594" xr:uid="{00000000-0005-0000-0000-0000569B0000}"/>
    <cellStyle name="Vírgula 16 3 3" xfId="39595" xr:uid="{00000000-0005-0000-0000-0000579B0000}"/>
    <cellStyle name="Vírgula 16 3 3 2" xfId="39596" xr:uid="{00000000-0005-0000-0000-0000589B0000}"/>
    <cellStyle name="Vírgula 16 3 3 2 2" xfId="39597" xr:uid="{00000000-0005-0000-0000-0000599B0000}"/>
    <cellStyle name="Vírgula 16 3 3 2 3" xfId="39598" xr:uid="{00000000-0005-0000-0000-00005A9B0000}"/>
    <cellStyle name="Vírgula 16 3 3 3" xfId="39599" xr:uid="{00000000-0005-0000-0000-00005B9B0000}"/>
    <cellStyle name="Vírgula 16 3 3 4" xfId="39600" xr:uid="{00000000-0005-0000-0000-00005C9B0000}"/>
    <cellStyle name="Vírgula 16 3 4" xfId="39601" xr:uid="{00000000-0005-0000-0000-00005D9B0000}"/>
    <cellStyle name="Vírgula 16 3 4 2" xfId="39602" xr:uid="{00000000-0005-0000-0000-00005E9B0000}"/>
    <cellStyle name="Vírgula 16 3 4 2 2" xfId="39603" xr:uid="{00000000-0005-0000-0000-00005F9B0000}"/>
    <cellStyle name="Vírgula 16 3 4 2 3" xfId="39604" xr:uid="{00000000-0005-0000-0000-0000609B0000}"/>
    <cellStyle name="Vírgula 16 3 4 3" xfId="39605" xr:uid="{00000000-0005-0000-0000-0000619B0000}"/>
    <cellStyle name="Vírgula 16 3 4 4" xfId="39606" xr:uid="{00000000-0005-0000-0000-0000629B0000}"/>
    <cellStyle name="Vírgula 16 3 5" xfId="39607" xr:uid="{00000000-0005-0000-0000-0000639B0000}"/>
    <cellStyle name="Vírgula 16 3 5 2" xfId="39608" xr:uid="{00000000-0005-0000-0000-0000649B0000}"/>
    <cellStyle name="Vírgula 16 3 5 3" xfId="39609" xr:uid="{00000000-0005-0000-0000-0000659B0000}"/>
    <cellStyle name="Vírgula 16 3 6" xfId="39610" xr:uid="{00000000-0005-0000-0000-0000669B0000}"/>
    <cellStyle name="Vírgula 16 3 7" xfId="39611" xr:uid="{00000000-0005-0000-0000-0000679B0000}"/>
    <cellStyle name="Vírgula 16 4" xfId="39612" xr:uid="{00000000-0005-0000-0000-0000689B0000}"/>
    <cellStyle name="Vírgula 16 5" xfId="39613" xr:uid="{00000000-0005-0000-0000-0000699B0000}"/>
    <cellStyle name="Vírgula 16 5 2" xfId="39614" xr:uid="{00000000-0005-0000-0000-00006A9B0000}"/>
    <cellStyle name="Vírgula 16 5 2 2" xfId="39615" xr:uid="{00000000-0005-0000-0000-00006B9B0000}"/>
    <cellStyle name="Vírgula 16 5 2 3" xfId="39616" xr:uid="{00000000-0005-0000-0000-00006C9B0000}"/>
    <cellStyle name="Vírgula 16 5 3" xfId="39617" xr:uid="{00000000-0005-0000-0000-00006D9B0000}"/>
    <cellStyle name="Vírgula 16 5 4" xfId="39618" xr:uid="{00000000-0005-0000-0000-00006E9B0000}"/>
    <cellStyle name="Vírgula 16 6" xfId="39619" xr:uid="{00000000-0005-0000-0000-00006F9B0000}"/>
    <cellStyle name="Vírgula 16 6 2" xfId="39620" xr:uid="{00000000-0005-0000-0000-0000709B0000}"/>
    <cellStyle name="Vírgula 16 6 2 2" xfId="39621" xr:uid="{00000000-0005-0000-0000-0000719B0000}"/>
    <cellStyle name="Vírgula 16 6 2 3" xfId="39622" xr:uid="{00000000-0005-0000-0000-0000729B0000}"/>
    <cellStyle name="Vírgula 16 6 3" xfId="39623" xr:uid="{00000000-0005-0000-0000-0000739B0000}"/>
    <cellStyle name="Vírgula 16 6 4" xfId="39624" xr:uid="{00000000-0005-0000-0000-0000749B0000}"/>
    <cellStyle name="Vírgula 16 7" xfId="39625" xr:uid="{00000000-0005-0000-0000-0000759B0000}"/>
    <cellStyle name="Vírgula 16 7 2" xfId="39626" xr:uid="{00000000-0005-0000-0000-0000769B0000}"/>
    <cellStyle name="Vírgula 16 7 2 2" xfId="39627" xr:uid="{00000000-0005-0000-0000-0000779B0000}"/>
    <cellStyle name="Vírgula 16 7 2 3" xfId="39628" xr:uid="{00000000-0005-0000-0000-0000789B0000}"/>
    <cellStyle name="Vírgula 16 7 3" xfId="39629" xr:uid="{00000000-0005-0000-0000-0000799B0000}"/>
    <cellStyle name="Vírgula 16 7 4" xfId="39630" xr:uid="{00000000-0005-0000-0000-00007A9B0000}"/>
    <cellStyle name="Vírgula 16 8" xfId="39631" xr:uid="{00000000-0005-0000-0000-00007B9B0000}"/>
    <cellStyle name="Vírgula 16 8 2" xfId="39632" xr:uid="{00000000-0005-0000-0000-00007C9B0000}"/>
    <cellStyle name="Vírgula 16 8 3" xfId="39633" xr:uid="{00000000-0005-0000-0000-00007D9B0000}"/>
    <cellStyle name="Vírgula 16 9" xfId="39634" xr:uid="{00000000-0005-0000-0000-00007E9B0000}"/>
    <cellStyle name="Vírgula 17" xfId="39635" xr:uid="{00000000-0005-0000-0000-00007F9B0000}"/>
    <cellStyle name="Vírgula 18" xfId="39636" xr:uid="{00000000-0005-0000-0000-0000809B0000}"/>
    <cellStyle name="Vírgula 18 2" xfId="39637" xr:uid="{00000000-0005-0000-0000-0000819B0000}"/>
    <cellStyle name="Vírgula 18 2 2" xfId="39638" xr:uid="{00000000-0005-0000-0000-0000829B0000}"/>
    <cellStyle name="Vírgula 18 2 2 2" xfId="39639" xr:uid="{00000000-0005-0000-0000-0000839B0000}"/>
    <cellStyle name="Vírgula 18 2 2 2 2" xfId="39640" xr:uid="{00000000-0005-0000-0000-0000849B0000}"/>
    <cellStyle name="Vírgula 18 2 2 2 3" xfId="39641" xr:uid="{00000000-0005-0000-0000-0000859B0000}"/>
    <cellStyle name="Vírgula 18 2 2 3" xfId="39642" xr:uid="{00000000-0005-0000-0000-0000869B0000}"/>
    <cellStyle name="Vírgula 18 2 2 4" xfId="39643" xr:uid="{00000000-0005-0000-0000-0000879B0000}"/>
    <cellStyle name="Vírgula 18 2 3" xfId="39644" xr:uid="{00000000-0005-0000-0000-0000889B0000}"/>
    <cellStyle name="Vírgula 18 2 3 2" xfId="39645" xr:uid="{00000000-0005-0000-0000-0000899B0000}"/>
    <cellStyle name="Vírgula 18 2 3 2 2" xfId="39646" xr:uid="{00000000-0005-0000-0000-00008A9B0000}"/>
    <cellStyle name="Vírgula 18 2 3 2 3" xfId="39647" xr:uid="{00000000-0005-0000-0000-00008B9B0000}"/>
    <cellStyle name="Vírgula 18 2 3 3" xfId="39648" xr:uid="{00000000-0005-0000-0000-00008C9B0000}"/>
    <cellStyle name="Vírgula 18 2 3 4" xfId="39649" xr:uid="{00000000-0005-0000-0000-00008D9B0000}"/>
    <cellStyle name="Vírgula 18 2 4" xfId="39650" xr:uid="{00000000-0005-0000-0000-00008E9B0000}"/>
    <cellStyle name="Vírgula 18 2 4 2" xfId="39651" xr:uid="{00000000-0005-0000-0000-00008F9B0000}"/>
    <cellStyle name="Vírgula 18 2 4 2 2" xfId="39652" xr:uid="{00000000-0005-0000-0000-0000909B0000}"/>
    <cellStyle name="Vírgula 18 2 4 2 3" xfId="39653" xr:uid="{00000000-0005-0000-0000-0000919B0000}"/>
    <cellStyle name="Vírgula 18 2 4 3" xfId="39654" xr:uid="{00000000-0005-0000-0000-0000929B0000}"/>
    <cellStyle name="Vírgula 18 2 4 4" xfId="39655" xr:uid="{00000000-0005-0000-0000-0000939B0000}"/>
    <cellStyle name="Vírgula 18 2 5" xfId="39656" xr:uid="{00000000-0005-0000-0000-0000949B0000}"/>
    <cellStyle name="Vírgula 18 2 5 2" xfId="39657" xr:uid="{00000000-0005-0000-0000-0000959B0000}"/>
    <cellStyle name="Vírgula 18 2 5 3" xfId="39658" xr:uid="{00000000-0005-0000-0000-0000969B0000}"/>
    <cellStyle name="Vírgula 18 2 6" xfId="39659" xr:uid="{00000000-0005-0000-0000-0000979B0000}"/>
    <cellStyle name="Vírgula 18 2 7" xfId="39660" xr:uid="{00000000-0005-0000-0000-0000989B0000}"/>
    <cellStyle name="Vírgula 18 3" xfId="39661" xr:uid="{00000000-0005-0000-0000-0000999B0000}"/>
    <cellStyle name="Vírgula 18 3 2" xfId="39662" xr:uid="{00000000-0005-0000-0000-00009A9B0000}"/>
    <cellStyle name="Vírgula 18 3 2 2" xfId="39663" xr:uid="{00000000-0005-0000-0000-00009B9B0000}"/>
    <cellStyle name="Vírgula 18 3 2 3" xfId="39664" xr:uid="{00000000-0005-0000-0000-00009C9B0000}"/>
    <cellStyle name="Vírgula 18 3 3" xfId="39665" xr:uid="{00000000-0005-0000-0000-00009D9B0000}"/>
    <cellStyle name="Vírgula 18 3 4" xfId="39666" xr:uid="{00000000-0005-0000-0000-00009E9B0000}"/>
    <cellStyle name="Vírgula 18 4" xfId="39667" xr:uid="{00000000-0005-0000-0000-00009F9B0000}"/>
    <cellStyle name="Vírgula 18 4 2" xfId="39668" xr:uid="{00000000-0005-0000-0000-0000A09B0000}"/>
    <cellStyle name="Vírgula 18 4 2 2" xfId="39669" xr:uid="{00000000-0005-0000-0000-0000A19B0000}"/>
    <cellStyle name="Vírgula 18 4 2 3" xfId="39670" xr:uid="{00000000-0005-0000-0000-0000A29B0000}"/>
    <cellStyle name="Vírgula 18 4 3" xfId="39671" xr:uid="{00000000-0005-0000-0000-0000A39B0000}"/>
    <cellStyle name="Vírgula 18 4 4" xfId="39672" xr:uid="{00000000-0005-0000-0000-0000A49B0000}"/>
    <cellStyle name="Vírgula 18 5" xfId="39673" xr:uid="{00000000-0005-0000-0000-0000A59B0000}"/>
    <cellStyle name="Vírgula 18 5 2" xfId="39674" xr:uid="{00000000-0005-0000-0000-0000A69B0000}"/>
    <cellStyle name="Vírgula 18 5 2 2" xfId="39675" xr:uid="{00000000-0005-0000-0000-0000A79B0000}"/>
    <cellStyle name="Vírgula 18 5 2 3" xfId="39676" xr:uid="{00000000-0005-0000-0000-0000A89B0000}"/>
    <cellStyle name="Vírgula 18 5 3" xfId="39677" xr:uid="{00000000-0005-0000-0000-0000A99B0000}"/>
    <cellStyle name="Vírgula 18 5 4" xfId="39678" xr:uid="{00000000-0005-0000-0000-0000AA9B0000}"/>
    <cellStyle name="Vírgula 18 6" xfId="39679" xr:uid="{00000000-0005-0000-0000-0000AB9B0000}"/>
    <cellStyle name="Vírgula 18 6 2" xfId="39680" xr:uid="{00000000-0005-0000-0000-0000AC9B0000}"/>
    <cellStyle name="Vírgula 18 6 3" xfId="39681" xr:uid="{00000000-0005-0000-0000-0000AD9B0000}"/>
    <cellStyle name="Vírgula 18 7" xfId="39682" xr:uid="{00000000-0005-0000-0000-0000AE9B0000}"/>
    <cellStyle name="Vírgula 18 8" xfId="39683" xr:uid="{00000000-0005-0000-0000-0000AF9B0000}"/>
    <cellStyle name="Vírgula 18 9" xfId="39684" xr:uid="{00000000-0005-0000-0000-0000B09B0000}"/>
    <cellStyle name="Vírgula 19" xfId="39685" xr:uid="{00000000-0005-0000-0000-0000B19B0000}"/>
    <cellStyle name="Vírgula 19 2" xfId="39686" xr:uid="{00000000-0005-0000-0000-0000B29B0000}"/>
    <cellStyle name="Vírgula 19 2 2" xfId="39687" xr:uid="{00000000-0005-0000-0000-0000B39B0000}"/>
    <cellStyle name="Vírgula 19 2 2 2" xfId="39688" xr:uid="{00000000-0005-0000-0000-0000B49B0000}"/>
    <cellStyle name="Vírgula 19 2 2 2 2" xfId="39689" xr:uid="{00000000-0005-0000-0000-0000B59B0000}"/>
    <cellStyle name="Vírgula 19 2 2 2 3" xfId="39690" xr:uid="{00000000-0005-0000-0000-0000B69B0000}"/>
    <cellStyle name="Vírgula 19 2 2 3" xfId="39691" xr:uid="{00000000-0005-0000-0000-0000B79B0000}"/>
    <cellStyle name="Vírgula 19 2 2 4" xfId="39692" xr:uid="{00000000-0005-0000-0000-0000B89B0000}"/>
    <cellStyle name="Vírgula 19 2 3" xfId="39693" xr:uid="{00000000-0005-0000-0000-0000B99B0000}"/>
    <cellStyle name="Vírgula 19 2 3 2" xfId="39694" xr:uid="{00000000-0005-0000-0000-0000BA9B0000}"/>
    <cellStyle name="Vírgula 19 2 3 2 2" xfId="39695" xr:uid="{00000000-0005-0000-0000-0000BB9B0000}"/>
    <cellStyle name="Vírgula 19 2 3 2 3" xfId="39696" xr:uid="{00000000-0005-0000-0000-0000BC9B0000}"/>
    <cellStyle name="Vírgula 19 2 3 3" xfId="39697" xr:uid="{00000000-0005-0000-0000-0000BD9B0000}"/>
    <cellStyle name="Vírgula 19 2 3 4" xfId="39698" xr:uid="{00000000-0005-0000-0000-0000BE9B0000}"/>
    <cellStyle name="Vírgula 19 2 4" xfId="39699" xr:uid="{00000000-0005-0000-0000-0000BF9B0000}"/>
    <cellStyle name="Vírgula 19 2 4 2" xfId="39700" xr:uid="{00000000-0005-0000-0000-0000C09B0000}"/>
    <cellStyle name="Vírgula 19 2 4 2 2" xfId="39701" xr:uid="{00000000-0005-0000-0000-0000C19B0000}"/>
    <cellStyle name="Vírgula 19 2 4 2 3" xfId="39702" xr:uid="{00000000-0005-0000-0000-0000C29B0000}"/>
    <cellStyle name="Vírgula 19 2 4 3" xfId="39703" xr:uid="{00000000-0005-0000-0000-0000C39B0000}"/>
    <cellStyle name="Vírgula 19 2 4 4" xfId="39704" xr:uid="{00000000-0005-0000-0000-0000C49B0000}"/>
    <cellStyle name="Vírgula 19 2 5" xfId="39705" xr:uid="{00000000-0005-0000-0000-0000C59B0000}"/>
    <cellStyle name="Vírgula 19 2 5 2" xfId="39706" xr:uid="{00000000-0005-0000-0000-0000C69B0000}"/>
    <cellStyle name="Vírgula 19 2 5 3" xfId="39707" xr:uid="{00000000-0005-0000-0000-0000C79B0000}"/>
    <cellStyle name="Vírgula 19 2 6" xfId="39708" xr:uid="{00000000-0005-0000-0000-0000C89B0000}"/>
    <cellStyle name="Vírgula 19 2 7" xfId="39709" xr:uid="{00000000-0005-0000-0000-0000C99B0000}"/>
    <cellStyle name="Vírgula 19 3" xfId="39710" xr:uid="{00000000-0005-0000-0000-0000CA9B0000}"/>
    <cellStyle name="Vírgula 19 3 2" xfId="39711" xr:uid="{00000000-0005-0000-0000-0000CB9B0000}"/>
    <cellStyle name="Vírgula 19 3 2 2" xfId="39712" xr:uid="{00000000-0005-0000-0000-0000CC9B0000}"/>
    <cellStyle name="Vírgula 19 3 2 3" xfId="39713" xr:uid="{00000000-0005-0000-0000-0000CD9B0000}"/>
    <cellStyle name="Vírgula 19 3 3" xfId="39714" xr:uid="{00000000-0005-0000-0000-0000CE9B0000}"/>
    <cellStyle name="Vírgula 19 3 4" xfId="39715" xr:uid="{00000000-0005-0000-0000-0000CF9B0000}"/>
    <cellStyle name="Vírgula 19 4" xfId="39716" xr:uid="{00000000-0005-0000-0000-0000D09B0000}"/>
    <cellStyle name="Vírgula 19 4 2" xfId="39717" xr:uid="{00000000-0005-0000-0000-0000D19B0000}"/>
    <cellStyle name="Vírgula 19 4 2 2" xfId="39718" xr:uid="{00000000-0005-0000-0000-0000D29B0000}"/>
    <cellStyle name="Vírgula 19 4 2 3" xfId="39719" xr:uid="{00000000-0005-0000-0000-0000D39B0000}"/>
    <cellStyle name="Vírgula 19 4 3" xfId="39720" xr:uid="{00000000-0005-0000-0000-0000D49B0000}"/>
    <cellStyle name="Vírgula 19 4 4" xfId="39721" xr:uid="{00000000-0005-0000-0000-0000D59B0000}"/>
    <cellStyle name="Vírgula 19 5" xfId="39722" xr:uid="{00000000-0005-0000-0000-0000D69B0000}"/>
    <cellStyle name="Vírgula 19 5 2" xfId="39723" xr:uid="{00000000-0005-0000-0000-0000D79B0000}"/>
    <cellStyle name="Vírgula 19 5 2 2" xfId="39724" xr:uid="{00000000-0005-0000-0000-0000D89B0000}"/>
    <cellStyle name="Vírgula 19 5 2 3" xfId="39725" xr:uid="{00000000-0005-0000-0000-0000D99B0000}"/>
    <cellStyle name="Vírgula 19 5 3" xfId="39726" xr:uid="{00000000-0005-0000-0000-0000DA9B0000}"/>
    <cellStyle name="Vírgula 19 5 4" xfId="39727" xr:uid="{00000000-0005-0000-0000-0000DB9B0000}"/>
    <cellStyle name="Vírgula 19 6" xfId="39728" xr:uid="{00000000-0005-0000-0000-0000DC9B0000}"/>
    <cellStyle name="Vírgula 19 6 2" xfId="39729" xr:uid="{00000000-0005-0000-0000-0000DD9B0000}"/>
    <cellStyle name="Vírgula 19 6 3" xfId="39730" xr:uid="{00000000-0005-0000-0000-0000DE9B0000}"/>
    <cellStyle name="Vírgula 19 7" xfId="39731" xr:uid="{00000000-0005-0000-0000-0000DF9B0000}"/>
    <cellStyle name="Vírgula 19 8" xfId="39732" xr:uid="{00000000-0005-0000-0000-0000E09B0000}"/>
    <cellStyle name="Vírgula 2" xfId="42" xr:uid="{00000000-0005-0000-0000-0000E19B0000}"/>
    <cellStyle name="Vírgula 2 10" xfId="39733" xr:uid="{00000000-0005-0000-0000-0000E29B0000}"/>
    <cellStyle name="Vírgula 2 10 2" xfId="39734" xr:uid="{00000000-0005-0000-0000-0000E39B0000}"/>
    <cellStyle name="Vírgula 2 10 2 2" xfId="39735" xr:uid="{00000000-0005-0000-0000-0000E49B0000}"/>
    <cellStyle name="Vírgula 2 10 2 2 2" xfId="39736" xr:uid="{00000000-0005-0000-0000-0000E59B0000}"/>
    <cellStyle name="Vírgula 2 10 2 3" xfId="39737" xr:uid="{00000000-0005-0000-0000-0000E69B0000}"/>
    <cellStyle name="Vírgula 2 10 2 4" xfId="39738" xr:uid="{00000000-0005-0000-0000-0000E79B0000}"/>
    <cellStyle name="Vírgula 2 10 3" xfId="39739" xr:uid="{00000000-0005-0000-0000-0000E89B0000}"/>
    <cellStyle name="Vírgula 2 10 3 2" xfId="39740" xr:uid="{00000000-0005-0000-0000-0000E99B0000}"/>
    <cellStyle name="Vírgula 2 10 3 2 2" xfId="39741" xr:uid="{00000000-0005-0000-0000-0000EA9B0000}"/>
    <cellStyle name="Vírgula 2 10 3 3" xfId="39742" xr:uid="{00000000-0005-0000-0000-0000EB9B0000}"/>
    <cellStyle name="Vírgula 2 10 4" xfId="39743" xr:uid="{00000000-0005-0000-0000-0000EC9B0000}"/>
    <cellStyle name="Vírgula 2 10 4 2" xfId="39744" xr:uid="{00000000-0005-0000-0000-0000ED9B0000}"/>
    <cellStyle name="Vírgula 2 10 5" xfId="39745" xr:uid="{00000000-0005-0000-0000-0000EE9B0000}"/>
    <cellStyle name="Vírgula 2 10 6" xfId="39746" xr:uid="{00000000-0005-0000-0000-0000EF9B0000}"/>
    <cellStyle name="Vírgula 2 11" xfId="39747" xr:uid="{00000000-0005-0000-0000-0000F09B0000}"/>
    <cellStyle name="Vírgula 2 11 2" xfId="39748" xr:uid="{00000000-0005-0000-0000-0000F19B0000}"/>
    <cellStyle name="Vírgula 2 11 2 2" xfId="39749" xr:uid="{00000000-0005-0000-0000-0000F29B0000}"/>
    <cellStyle name="Vírgula 2 11 2 2 2" xfId="39750" xr:uid="{00000000-0005-0000-0000-0000F39B0000}"/>
    <cellStyle name="Vírgula 2 11 2 3" xfId="39751" xr:uid="{00000000-0005-0000-0000-0000F49B0000}"/>
    <cellStyle name="Vírgula 2 11 3" xfId="39752" xr:uid="{00000000-0005-0000-0000-0000F59B0000}"/>
    <cellStyle name="Vírgula 2 11 3 2" xfId="39753" xr:uid="{00000000-0005-0000-0000-0000F69B0000}"/>
    <cellStyle name="Vírgula 2 11 3 2 2" xfId="39754" xr:uid="{00000000-0005-0000-0000-0000F79B0000}"/>
    <cellStyle name="Vírgula 2 11 3 3" xfId="39755" xr:uid="{00000000-0005-0000-0000-0000F89B0000}"/>
    <cellStyle name="Vírgula 2 11 4" xfId="39756" xr:uid="{00000000-0005-0000-0000-0000F99B0000}"/>
    <cellStyle name="Vírgula 2 11 4 2" xfId="39757" xr:uid="{00000000-0005-0000-0000-0000FA9B0000}"/>
    <cellStyle name="Vírgula 2 11 5" xfId="39758" xr:uid="{00000000-0005-0000-0000-0000FB9B0000}"/>
    <cellStyle name="Vírgula 2 11 6" xfId="39759" xr:uid="{00000000-0005-0000-0000-0000FC9B0000}"/>
    <cellStyle name="Vírgula 2 12" xfId="39760" xr:uid="{00000000-0005-0000-0000-0000FD9B0000}"/>
    <cellStyle name="Vírgula 2 12 2" xfId="39761" xr:uid="{00000000-0005-0000-0000-0000FE9B0000}"/>
    <cellStyle name="Vírgula 2 12 2 2" xfId="39762" xr:uid="{00000000-0005-0000-0000-0000FF9B0000}"/>
    <cellStyle name="Vírgula 2 12 2 2 2" xfId="39763" xr:uid="{00000000-0005-0000-0000-0000009C0000}"/>
    <cellStyle name="Vírgula 2 12 2 3" xfId="39764" xr:uid="{00000000-0005-0000-0000-0000019C0000}"/>
    <cellStyle name="Vírgula 2 12 3" xfId="39765" xr:uid="{00000000-0005-0000-0000-0000029C0000}"/>
    <cellStyle name="Vírgula 2 12 3 2" xfId="39766" xr:uid="{00000000-0005-0000-0000-0000039C0000}"/>
    <cellStyle name="Vírgula 2 12 3 2 2" xfId="39767" xr:uid="{00000000-0005-0000-0000-0000049C0000}"/>
    <cellStyle name="Vírgula 2 12 3 3" xfId="39768" xr:uid="{00000000-0005-0000-0000-0000059C0000}"/>
    <cellStyle name="Vírgula 2 12 4" xfId="39769" xr:uid="{00000000-0005-0000-0000-0000069C0000}"/>
    <cellStyle name="Vírgula 2 12 4 2" xfId="39770" xr:uid="{00000000-0005-0000-0000-0000079C0000}"/>
    <cellStyle name="Vírgula 2 12 5" xfId="39771" xr:uid="{00000000-0005-0000-0000-0000089C0000}"/>
    <cellStyle name="Vírgula 2 12 6" xfId="39772" xr:uid="{00000000-0005-0000-0000-0000099C0000}"/>
    <cellStyle name="Vírgula 2 13" xfId="39773" xr:uid="{00000000-0005-0000-0000-00000A9C0000}"/>
    <cellStyle name="Vírgula 2 13 2" xfId="39774" xr:uid="{00000000-0005-0000-0000-00000B9C0000}"/>
    <cellStyle name="Vírgula 2 13 2 2" xfId="39775" xr:uid="{00000000-0005-0000-0000-00000C9C0000}"/>
    <cellStyle name="Vírgula 2 13 2 2 2" xfId="39776" xr:uid="{00000000-0005-0000-0000-00000D9C0000}"/>
    <cellStyle name="Vírgula 2 13 2 3" xfId="39777" xr:uid="{00000000-0005-0000-0000-00000E9C0000}"/>
    <cellStyle name="Vírgula 2 13 3" xfId="39778" xr:uid="{00000000-0005-0000-0000-00000F9C0000}"/>
    <cellStyle name="Vírgula 2 13 3 2" xfId="39779" xr:uid="{00000000-0005-0000-0000-0000109C0000}"/>
    <cellStyle name="Vírgula 2 13 3 2 2" xfId="39780" xr:uid="{00000000-0005-0000-0000-0000119C0000}"/>
    <cellStyle name="Vírgula 2 13 3 3" xfId="39781" xr:uid="{00000000-0005-0000-0000-0000129C0000}"/>
    <cellStyle name="Vírgula 2 13 4" xfId="39782" xr:uid="{00000000-0005-0000-0000-0000139C0000}"/>
    <cellStyle name="Vírgula 2 13 4 2" xfId="39783" xr:uid="{00000000-0005-0000-0000-0000149C0000}"/>
    <cellStyle name="Vírgula 2 13 5" xfId="39784" xr:uid="{00000000-0005-0000-0000-0000159C0000}"/>
    <cellStyle name="Vírgula 2 14" xfId="39785" xr:uid="{00000000-0005-0000-0000-0000169C0000}"/>
    <cellStyle name="Vírgula 2 14 2" xfId="39786" xr:uid="{00000000-0005-0000-0000-0000179C0000}"/>
    <cellStyle name="Vírgula 2 14 2 2" xfId="39787" xr:uid="{00000000-0005-0000-0000-0000189C0000}"/>
    <cellStyle name="Vírgula 2 14 2 2 2" xfId="39788" xr:uid="{00000000-0005-0000-0000-0000199C0000}"/>
    <cellStyle name="Vírgula 2 14 2 3" xfId="39789" xr:uid="{00000000-0005-0000-0000-00001A9C0000}"/>
    <cellStyle name="Vírgula 2 14 3" xfId="39790" xr:uid="{00000000-0005-0000-0000-00001B9C0000}"/>
    <cellStyle name="Vírgula 2 14 3 2" xfId="39791" xr:uid="{00000000-0005-0000-0000-00001C9C0000}"/>
    <cellStyle name="Vírgula 2 14 3 2 2" xfId="39792" xr:uid="{00000000-0005-0000-0000-00001D9C0000}"/>
    <cellStyle name="Vírgula 2 14 3 3" xfId="39793" xr:uid="{00000000-0005-0000-0000-00001E9C0000}"/>
    <cellStyle name="Vírgula 2 14 4" xfId="39794" xr:uid="{00000000-0005-0000-0000-00001F9C0000}"/>
    <cellStyle name="Vírgula 2 14 4 2" xfId="39795" xr:uid="{00000000-0005-0000-0000-0000209C0000}"/>
    <cellStyle name="Vírgula 2 14 5" xfId="39796" xr:uid="{00000000-0005-0000-0000-0000219C0000}"/>
    <cellStyle name="Vírgula 2 15" xfId="39797" xr:uid="{00000000-0005-0000-0000-0000229C0000}"/>
    <cellStyle name="Vírgula 2 15 2" xfId="39798" xr:uid="{00000000-0005-0000-0000-0000239C0000}"/>
    <cellStyle name="Vírgula 2 15 2 2" xfId="39799" xr:uid="{00000000-0005-0000-0000-0000249C0000}"/>
    <cellStyle name="Vírgula 2 15 2 2 2" xfId="39800" xr:uid="{00000000-0005-0000-0000-0000259C0000}"/>
    <cellStyle name="Vírgula 2 15 2 3" xfId="39801" xr:uid="{00000000-0005-0000-0000-0000269C0000}"/>
    <cellStyle name="Vírgula 2 15 3" xfId="39802" xr:uid="{00000000-0005-0000-0000-0000279C0000}"/>
    <cellStyle name="Vírgula 2 15 3 2" xfId="39803" xr:uid="{00000000-0005-0000-0000-0000289C0000}"/>
    <cellStyle name="Vírgula 2 15 3 2 2" xfId="39804" xr:uid="{00000000-0005-0000-0000-0000299C0000}"/>
    <cellStyle name="Vírgula 2 15 3 3" xfId="39805" xr:uid="{00000000-0005-0000-0000-00002A9C0000}"/>
    <cellStyle name="Vírgula 2 15 4" xfId="39806" xr:uid="{00000000-0005-0000-0000-00002B9C0000}"/>
    <cellStyle name="Vírgula 2 15 4 2" xfId="39807" xr:uid="{00000000-0005-0000-0000-00002C9C0000}"/>
    <cellStyle name="Vírgula 2 15 5" xfId="39808" xr:uid="{00000000-0005-0000-0000-00002D9C0000}"/>
    <cellStyle name="Vírgula 2 16" xfId="39809" xr:uid="{00000000-0005-0000-0000-00002E9C0000}"/>
    <cellStyle name="Vírgula 2 16 2" xfId="39810" xr:uid="{00000000-0005-0000-0000-00002F9C0000}"/>
    <cellStyle name="Vírgula 2 16 2 2" xfId="39811" xr:uid="{00000000-0005-0000-0000-0000309C0000}"/>
    <cellStyle name="Vírgula 2 16 3" xfId="39812" xr:uid="{00000000-0005-0000-0000-0000319C0000}"/>
    <cellStyle name="Vírgula 2 17" xfId="39813" xr:uid="{00000000-0005-0000-0000-0000329C0000}"/>
    <cellStyle name="Vírgula 2 17 2" xfId="39814" xr:uid="{00000000-0005-0000-0000-0000339C0000}"/>
    <cellStyle name="Vírgula 2 17 2 2" xfId="39815" xr:uid="{00000000-0005-0000-0000-0000349C0000}"/>
    <cellStyle name="Vírgula 2 17 3" xfId="39816" xr:uid="{00000000-0005-0000-0000-0000359C0000}"/>
    <cellStyle name="Vírgula 2 18" xfId="39817" xr:uid="{00000000-0005-0000-0000-0000369C0000}"/>
    <cellStyle name="Vírgula 2 18 2" xfId="39818" xr:uid="{00000000-0005-0000-0000-0000379C0000}"/>
    <cellStyle name="Vírgula 2 19" xfId="39819" xr:uid="{00000000-0005-0000-0000-0000389C0000}"/>
    <cellStyle name="Vírgula 2 2 10" xfId="39821" xr:uid="{00000000-0005-0000-0000-00003A9C0000}"/>
    <cellStyle name="Vírgula 2 2 11" xfId="39820" xr:uid="{00000000-0005-0000-0000-00003B9C0000}"/>
    <cellStyle name="Vírgula 2 2 12" xfId="43934" xr:uid="{00000000-0005-0000-0000-00003C9C0000}"/>
    <cellStyle name="Vírgula 2 2 12 2" xfId="44023" xr:uid="{00000000-0005-0000-0000-00003D9C0000}"/>
    <cellStyle name="Vírgula 2 2 13" xfId="44017" xr:uid="{00000000-0005-0000-0000-00003E9C0000}"/>
    <cellStyle name="Vírgula 2 2 2" xfId="18" xr:uid="{00000000-0005-0000-0000-00003F9C0000}"/>
    <cellStyle name="Vírgula 2 2 2 10" xfId="43932" xr:uid="{00000000-0005-0000-0000-0000409C0000}"/>
    <cellStyle name="Vírgula 2 2 2 2" xfId="39823" xr:uid="{00000000-0005-0000-0000-0000419C0000}"/>
    <cellStyle name="Vírgula 2 2 2 2 2" xfId="39824" xr:uid="{00000000-0005-0000-0000-0000429C0000}"/>
    <cellStyle name="Vírgula 2 2 2 2 2 2" xfId="39825" xr:uid="{00000000-0005-0000-0000-0000439C0000}"/>
    <cellStyle name="Vírgula 2 2 2 2 3" xfId="39826" xr:uid="{00000000-0005-0000-0000-0000449C0000}"/>
    <cellStyle name="Vírgula 2 2 2 2 4" xfId="39827" xr:uid="{00000000-0005-0000-0000-0000459C0000}"/>
    <cellStyle name="Vírgula 2 2 2 2 5" xfId="39828" xr:uid="{00000000-0005-0000-0000-0000469C0000}"/>
    <cellStyle name="Vírgula 2 2 2 3" xfId="39829" xr:uid="{00000000-0005-0000-0000-0000479C0000}"/>
    <cellStyle name="Vírgula 2 2 2 3 2" xfId="39830" xr:uid="{00000000-0005-0000-0000-0000489C0000}"/>
    <cellStyle name="Vírgula 2 2 2 3 3" xfId="39831" xr:uid="{00000000-0005-0000-0000-0000499C0000}"/>
    <cellStyle name="Vírgula 2 2 2 4" xfId="39832" xr:uid="{00000000-0005-0000-0000-00004A9C0000}"/>
    <cellStyle name="Vírgula 2 2 2 5" xfId="39833" xr:uid="{00000000-0005-0000-0000-00004B9C0000}"/>
    <cellStyle name="Vírgula 2 2 2 6" xfId="39834" xr:uid="{00000000-0005-0000-0000-00004C9C0000}"/>
    <cellStyle name="Vírgula 2 2 2 7" xfId="39835" xr:uid="{00000000-0005-0000-0000-00004D9C0000}"/>
    <cellStyle name="Vírgula 2 2 2 8" xfId="39836" xr:uid="{00000000-0005-0000-0000-00004E9C0000}"/>
    <cellStyle name="Vírgula 2 2 2 9" xfId="39822" xr:uid="{00000000-0005-0000-0000-00004F9C0000}"/>
    <cellStyle name="Vírgula 2 2 3" xfId="39837" xr:uid="{00000000-0005-0000-0000-0000509C0000}"/>
    <cellStyle name="Vírgula 2 2 3 2" xfId="39838" xr:uid="{00000000-0005-0000-0000-0000519C0000}"/>
    <cellStyle name="Vírgula 2 2 3 2 2" xfId="39839" xr:uid="{00000000-0005-0000-0000-0000529C0000}"/>
    <cellStyle name="Vírgula 2 2 3 3" xfId="39840" xr:uid="{00000000-0005-0000-0000-0000539C0000}"/>
    <cellStyle name="Vírgula 2 2 3 4" xfId="39841" xr:uid="{00000000-0005-0000-0000-0000549C0000}"/>
    <cellStyle name="Vírgula 2 2 4" xfId="39842" xr:uid="{00000000-0005-0000-0000-0000559C0000}"/>
    <cellStyle name="Vírgula 2 2 4 2" xfId="39843" xr:uid="{00000000-0005-0000-0000-0000569C0000}"/>
    <cellStyle name="Vírgula 2 2 4 2 2" xfId="39844" xr:uid="{00000000-0005-0000-0000-0000579C0000}"/>
    <cellStyle name="Vírgula 2 2 4 2 3" xfId="39845" xr:uid="{00000000-0005-0000-0000-0000589C0000}"/>
    <cellStyle name="Vírgula 2 2 4 3" xfId="39846" xr:uid="{00000000-0005-0000-0000-0000599C0000}"/>
    <cellStyle name="Vírgula 2 2 4 4" xfId="39847" xr:uid="{00000000-0005-0000-0000-00005A9C0000}"/>
    <cellStyle name="Vírgula 2 2 4 5" xfId="39848" xr:uid="{00000000-0005-0000-0000-00005B9C0000}"/>
    <cellStyle name="Vírgula 2 2 5" xfId="39849" xr:uid="{00000000-0005-0000-0000-00005C9C0000}"/>
    <cellStyle name="Vírgula 2 2 5 2" xfId="39850" xr:uid="{00000000-0005-0000-0000-00005D9C0000}"/>
    <cellStyle name="Vírgula 2 2 6" xfId="39851" xr:uid="{00000000-0005-0000-0000-00005E9C0000}"/>
    <cellStyle name="Vírgula 2 2 6 10" xfId="39852" xr:uid="{00000000-0005-0000-0000-00005F9C0000}"/>
    <cellStyle name="Vírgula 2 2 6 2" xfId="39853" xr:uid="{00000000-0005-0000-0000-0000609C0000}"/>
    <cellStyle name="Vírgula 2 2 6 3" xfId="39854" xr:uid="{00000000-0005-0000-0000-0000619C0000}"/>
    <cellStyle name="Vírgula 2 2 6 3 2" xfId="39855" xr:uid="{00000000-0005-0000-0000-0000629C0000}"/>
    <cellStyle name="Vírgula 2 2 6 3 2 2" xfId="39856" xr:uid="{00000000-0005-0000-0000-0000639C0000}"/>
    <cellStyle name="Vírgula 2 2 6 3 2 2 2" xfId="39857" xr:uid="{00000000-0005-0000-0000-0000649C0000}"/>
    <cellStyle name="Vírgula 2 2 6 3 2 2 3" xfId="39858" xr:uid="{00000000-0005-0000-0000-0000659C0000}"/>
    <cellStyle name="Vírgula 2 2 6 3 2 3" xfId="39859" xr:uid="{00000000-0005-0000-0000-0000669C0000}"/>
    <cellStyle name="Vírgula 2 2 6 3 2 4" xfId="39860" xr:uid="{00000000-0005-0000-0000-0000679C0000}"/>
    <cellStyle name="Vírgula 2 2 6 3 3" xfId="39861" xr:uid="{00000000-0005-0000-0000-0000689C0000}"/>
    <cellStyle name="Vírgula 2 2 6 3 3 2" xfId="39862" xr:uid="{00000000-0005-0000-0000-0000699C0000}"/>
    <cellStyle name="Vírgula 2 2 6 3 3 2 2" xfId="39863" xr:uid="{00000000-0005-0000-0000-00006A9C0000}"/>
    <cellStyle name="Vírgula 2 2 6 3 3 2 3" xfId="39864" xr:uid="{00000000-0005-0000-0000-00006B9C0000}"/>
    <cellStyle name="Vírgula 2 2 6 3 3 3" xfId="39865" xr:uid="{00000000-0005-0000-0000-00006C9C0000}"/>
    <cellStyle name="Vírgula 2 2 6 3 3 4" xfId="39866" xr:uid="{00000000-0005-0000-0000-00006D9C0000}"/>
    <cellStyle name="Vírgula 2 2 6 3 4" xfId="39867" xr:uid="{00000000-0005-0000-0000-00006E9C0000}"/>
    <cellStyle name="Vírgula 2 2 6 3 4 2" xfId="39868" xr:uid="{00000000-0005-0000-0000-00006F9C0000}"/>
    <cellStyle name="Vírgula 2 2 6 3 4 2 2" xfId="39869" xr:uid="{00000000-0005-0000-0000-0000709C0000}"/>
    <cellStyle name="Vírgula 2 2 6 3 4 2 3" xfId="39870" xr:uid="{00000000-0005-0000-0000-0000719C0000}"/>
    <cellStyle name="Vírgula 2 2 6 3 4 3" xfId="39871" xr:uid="{00000000-0005-0000-0000-0000729C0000}"/>
    <cellStyle name="Vírgula 2 2 6 3 4 4" xfId="39872" xr:uid="{00000000-0005-0000-0000-0000739C0000}"/>
    <cellStyle name="Vírgula 2 2 6 3 5" xfId="39873" xr:uid="{00000000-0005-0000-0000-0000749C0000}"/>
    <cellStyle name="Vírgula 2 2 6 3 5 2" xfId="39874" xr:uid="{00000000-0005-0000-0000-0000759C0000}"/>
    <cellStyle name="Vírgula 2 2 6 3 5 3" xfId="39875" xr:uid="{00000000-0005-0000-0000-0000769C0000}"/>
    <cellStyle name="Vírgula 2 2 6 3 6" xfId="39876" xr:uid="{00000000-0005-0000-0000-0000779C0000}"/>
    <cellStyle name="Vírgula 2 2 6 3 7" xfId="39877" xr:uid="{00000000-0005-0000-0000-0000789C0000}"/>
    <cellStyle name="Vírgula 2 2 6 4" xfId="39878" xr:uid="{00000000-0005-0000-0000-0000799C0000}"/>
    <cellStyle name="Vírgula 2 2 6 4 2" xfId="39879" xr:uid="{00000000-0005-0000-0000-00007A9C0000}"/>
    <cellStyle name="Vírgula 2 2 6 4 2 2" xfId="39880" xr:uid="{00000000-0005-0000-0000-00007B9C0000}"/>
    <cellStyle name="Vírgula 2 2 6 4 2 3" xfId="39881" xr:uid="{00000000-0005-0000-0000-00007C9C0000}"/>
    <cellStyle name="Vírgula 2 2 6 4 3" xfId="39882" xr:uid="{00000000-0005-0000-0000-00007D9C0000}"/>
    <cellStyle name="Vírgula 2 2 6 4 4" xfId="39883" xr:uid="{00000000-0005-0000-0000-00007E9C0000}"/>
    <cellStyle name="Vírgula 2 2 6 5" xfId="39884" xr:uid="{00000000-0005-0000-0000-00007F9C0000}"/>
    <cellStyle name="Vírgula 2 2 6 5 2" xfId="39885" xr:uid="{00000000-0005-0000-0000-0000809C0000}"/>
    <cellStyle name="Vírgula 2 2 6 5 2 2" xfId="39886" xr:uid="{00000000-0005-0000-0000-0000819C0000}"/>
    <cellStyle name="Vírgula 2 2 6 5 2 3" xfId="39887" xr:uid="{00000000-0005-0000-0000-0000829C0000}"/>
    <cellStyle name="Vírgula 2 2 6 5 3" xfId="39888" xr:uid="{00000000-0005-0000-0000-0000839C0000}"/>
    <cellStyle name="Vírgula 2 2 6 5 4" xfId="39889" xr:uid="{00000000-0005-0000-0000-0000849C0000}"/>
    <cellStyle name="Vírgula 2 2 6 6" xfId="39890" xr:uid="{00000000-0005-0000-0000-0000859C0000}"/>
    <cellStyle name="Vírgula 2 2 6 6 2" xfId="39891" xr:uid="{00000000-0005-0000-0000-0000869C0000}"/>
    <cellStyle name="Vírgula 2 2 6 6 2 2" xfId="39892" xr:uid="{00000000-0005-0000-0000-0000879C0000}"/>
    <cellStyle name="Vírgula 2 2 6 6 2 3" xfId="39893" xr:uid="{00000000-0005-0000-0000-0000889C0000}"/>
    <cellStyle name="Vírgula 2 2 6 6 3" xfId="39894" xr:uid="{00000000-0005-0000-0000-0000899C0000}"/>
    <cellStyle name="Vírgula 2 2 6 6 4" xfId="39895" xr:uid="{00000000-0005-0000-0000-00008A9C0000}"/>
    <cellStyle name="Vírgula 2 2 6 7" xfId="39896" xr:uid="{00000000-0005-0000-0000-00008B9C0000}"/>
    <cellStyle name="Vírgula 2 2 6 7 2" xfId="39897" xr:uid="{00000000-0005-0000-0000-00008C9C0000}"/>
    <cellStyle name="Vírgula 2 2 6 7 3" xfId="39898" xr:uid="{00000000-0005-0000-0000-00008D9C0000}"/>
    <cellStyle name="Vírgula 2 2 6 8" xfId="39899" xr:uid="{00000000-0005-0000-0000-00008E9C0000}"/>
    <cellStyle name="Vírgula 2 2 6 9" xfId="39900" xr:uid="{00000000-0005-0000-0000-00008F9C0000}"/>
    <cellStyle name="Vírgula 2 2 7" xfId="39901" xr:uid="{00000000-0005-0000-0000-0000909C0000}"/>
    <cellStyle name="Vírgula 2 2 8" xfId="39902" xr:uid="{00000000-0005-0000-0000-0000919C0000}"/>
    <cellStyle name="Vírgula 2 2 9" xfId="39903" xr:uid="{00000000-0005-0000-0000-0000929C0000}"/>
    <cellStyle name="Vírgula 2 20" xfId="39904" xr:uid="{00000000-0005-0000-0000-0000939C0000}"/>
    <cellStyle name="Vírgula 2 21" xfId="39905" xr:uid="{00000000-0005-0000-0000-0000949C0000}"/>
    <cellStyle name="Vírgula 2 22" xfId="44018" xr:uid="{00000000-0005-0000-0000-0000959C0000}"/>
    <cellStyle name="Vírgula 2 23" xfId="44027" xr:uid="{00000000-0005-0000-0000-0000969C0000}"/>
    <cellStyle name="Vírgula 2 3" xfId="39906" xr:uid="{00000000-0005-0000-0000-0000979C0000}"/>
    <cellStyle name="Vírgula 2 3 2" xfId="39907" xr:uid="{00000000-0005-0000-0000-0000989C0000}"/>
    <cellStyle name="Vírgula 2 3 2 2" xfId="39908" xr:uid="{00000000-0005-0000-0000-0000999C0000}"/>
    <cellStyle name="Vírgula 2 3 2 2 2" xfId="39909" xr:uid="{00000000-0005-0000-0000-00009A9C0000}"/>
    <cellStyle name="Vírgula 2 3 2 2 3" xfId="39910" xr:uid="{00000000-0005-0000-0000-00009B9C0000}"/>
    <cellStyle name="Vírgula 2 3 2 3" xfId="39911" xr:uid="{00000000-0005-0000-0000-00009C9C0000}"/>
    <cellStyle name="Vírgula 2 3 2 3 2" xfId="39912" xr:uid="{00000000-0005-0000-0000-00009D9C0000}"/>
    <cellStyle name="Vírgula 2 3 2 4" xfId="39913" xr:uid="{00000000-0005-0000-0000-00009E9C0000}"/>
    <cellStyle name="Vírgula 2 3 3" xfId="39914" xr:uid="{00000000-0005-0000-0000-00009F9C0000}"/>
    <cellStyle name="Vírgula 2 3 3 2" xfId="39915" xr:uid="{00000000-0005-0000-0000-0000A09C0000}"/>
    <cellStyle name="Vírgula 2 3 3 2 2" xfId="39916" xr:uid="{00000000-0005-0000-0000-0000A19C0000}"/>
    <cellStyle name="Vírgula 2 3 3 3" xfId="39917" xr:uid="{00000000-0005-0000-0000-0000A29C0000}"/>
    <cellStyle name="Vírgula 2 3 3 4" xfId="39918" xr:uid="{00000000-0005-0000-0000-0000A39C0000}"/>
    <cellStyle name="Vírgula 2 3 4" xfId="39919" xr:uid="{00000000-0005-0000-0000-0000A49C0000}"/>
    <cellStyle name="Vírgula 2 3 4 2" xfId="39920" xr:uid="{00000000-0005-0000-0000-0000A59C0000}"/>
    <cellStyle name="Vírgula 2 3 4 3" xfId="39921" xr:uid="{00000000-0005-0000-0000-0000A69C0000}"/>
    <cellStyle name="Vírgula 2 3 5" xfId="39922" xr:uid="{00000000-0005-0000-0000-0000A79C0000}"/>
    <cellStyle name="Vírgula 2 3 5 2" xfId="39923" xr:uid="{00000000-0005-0000-0000-0000A89C0000}"/>
    <cellStyle name="Vírgula 2 3 5 2 2" xfId="39924" xr:uid="{00000000-0005-0000-0000-0000A99C0000}"/>
    <cellStyle name="Vírgula 2 3 5 2 2 2" xfId="39925" xr:uid="{00000000-0005-0000-0000-0000AA9C0000}"/>
    <cellStyle name="Vírgula 2 3 5 2 2 2 2" xfId="39926" xr:uid="{00000000-0005-0000-0000-0000AB9C0000}"/>
    <cellStyle name="Vírgula 2 3 5 2 2 2 3" xfId="39927" xr:uid="{00000000-0005-0000-0000-0000AC9C0000}"/>
    <cellStyle name="Vírgula 2 3 5 2 2 3" xfId="39928" xr:uid="{00000000-0005-0000-0000-0000AD9C0000}"/>
    <cellStyle name="Vírgula 2 3 5 2 2 4" xfId="39929" xr:uid="{00000000-0005-0000-0000-0000AE9C0000}"/>
    <cellStyle name="Vírgula 2 3 5 2 3" xfId="39930" xr:uid="{00000000-0005-0000-0000-0000AF9C0000}"/>
    <cellStyle name="Vírgula 2 3 5 2 3 2" xfId="39931" xr:uid="{00000000-0005-0000-0000-0000B09C0000}"/>
    <cellStyle name="Vírgula 2 3 5 2 3 2 2" xfId="39932" xr:uid="{00000000-0005-0000-0000-0000B19C0000}"/>
    <cellStyle name="Vírgula 2 3 5 2 3 2 3" xfId="39933" xr:uid="{00000000-0005-0000-0000-0000B29C0000}"/>
    <cellStyle name="Vírgula 2 3 5 2 3 3" xfId="39934" xr:uid="{00000000-0005-0000-0000-0000B39C0000}"/>
    <cellStyle name="Vírgula 2 3 5 2 3 4" xfId="39935" xr:uid="{00000000-0005-0000-0000-0000B49C0000}"/>
    <cellStyle name="Vírgula 2 3 5 2 4" xfId="39936" xr:uid="{00000000-0005-0000-0000-0000B59C0000}"/>
    <cellStyle name="Vírgula 2 3 5 2 4 2" xfId="39937" xr:uid="{00000000-0005-0000-0000-0000B69C0000}"/>
    <cellStyle name="Vírgula 2 3 5 2 4 2 2" xfId="39938" xr:uid="{00000000-0005-0000-0000-0000B79C0000}"/>
    <cellStyle name="Vírgula 2 3 5 2 4 2 3" xfId="39939" xr:uid="{00000000-0005-0000-0000-0000B89C0000}"/>
    <cellStyle name="Vírgula 2 3 5 2 4 3" xfId="39940" xr:uid="{00000000-0005-0000-0000-0000B99C0000}"/>
    <cellStyle name="Vírgula 2 3 5 2 4 4" xfId="39941" xr:uid="{00000000-0005-0000-0000-0000BA9C0000}"/>
    <cellStyle name="Vírgula 2 3 5 2 5" xfId="39942" xr:uid="{00000000-0005-0000-0000-0000BB9C0000}"/>
    <cellStyle name="Vírgula 2 3 5 2 5 2" xfId="39943" xr:uid="{00000000-0005-0000-0000-0000BC9C0000}"/>
    <cellStyle name="Vírgula 2 3 5 2 5 3" xfId="39944" xr:uid="{00000000-0005-0000-0000-0000BD9C0000}"/>
    <cellStyle name="Vírgula 2 3 5 2 6" xfId="39945" xr:uid="{00000000-0005-0000-0000-0000BE9C0000}"/>
    <cellStyle name="Vírgula 2 3 5 2 7" xfId="39946" xr:uid="{00000000-0005-0000-0000-0000BF9C0000}"/>
    <cellStyle name="Vírgula 2 3 5 3" xfId="39947" xr:uid="{00000000-0005-0000-0000-0000C09C0000}"/>
    <cellStyle name="Vírgula 2 3 5 3 2" xfId="39948" xr:uid="{00000000-0005-0000-0000-0000C19C0000}"/>
    <cellStyle name="Vírgula 2 3 5 3 2 2" xfId="39949" xr:uid="{00000000-0005-0000-0000-0000C29C0000}"/>
    <cellStyle name="Vírgula 2 3 5 3 2 3" xfId="39950" xr:uid="{00000000-0005-0000-0000-0000C39C0000}"/>
    <cellStyle name="Vírgula 2 3 5 3 3" xfId="39951" xr:uid="{00000000-0005-0000-0000-0000C49C0000}"/>
    <cellStyle name="Vírgula 2 3 5 3 4" xfId="39952" xr:uid="{00000000-0005-0000-0000-0000C59C0000}"/>
    <cellStyle name="Vírgula 2 3 5 4" xfId="39953" xr:uid="{00000000-0005-0000-0000-0000C69C0000}"/>
    <cellStyle name="Vírgula 2 3 5 4 2" xfId="39954" xr:uid="{00000000-0005-0000-0000-0000C79C0000}"/>
    <cellStyle name="Vírgula 2 3 5 4 2 2" xfId="39955" xr:uid="{00000000-0005-0000-0000-0000C89C0000}"/>
    <cellStyle name="Vírgula 2 3 5 4 2 3" xfId="39956" xr:uid="{00000000-0005-0000-0000-0000C99C0000}"/>
    <cellStyle name="Vírgula 2 3 5 4 3" xfId="39957" xr:uid="{00000000-0005-0000-0000-0000CA9C0000}"/>
    <cellStyle name="Vírgula 2 3 5 4 4" xfId="39958" xr:uid="{00000000-0005-0000-0000-0000CB9C0000}"/>
    <cellStyle name="Vírgula 2 3 5 5" xfId="39959" xr:uid="{00000000-0005-0000-0000-0000CC9C0000}"/>
    <cellStyle name="Vírgula 2 3 5 5 2" xfId="39960" xr:uid="{00000000-0005-0000-0000-0000CD9C0000}"/>
    <cellStyle name="Vírgula 2 3 5 5 2 2" xfId="39961" xr:uid="{00000000-0005-0000-0000-0000CE9C0000}"/>
    <cellStyle name="Vírgula 2 3 5 5 2 3" xfId="39962" xr:uid="{00000000-0005-0000-0000-0000CF9C0000}"/>
    <cellStyle name="Vírgula 2 3 5 5 3" xfId="39963" xr:uid="{00000000-0005-0000-0000-0000D09C0000}"/>
    <cellStyle name="Vírgula 2 3 5 5 4" xfId="39964" xr:uid="{00000000-0005-0000-0000-0000D19C0000}"/>
    <cellStyle name="Vírgula 2 3 5 6" xfId="39965" xr:uid="{00000000-0005-0000-0000-0000D29C0000}"/>
    <cellStyle name="Vírgula 2 3 5 6 2" xfId="39966" xr:uid="{00000000-0005-0000-0000-0000D39C0000}"/>
    <cellStyle name="Vírgula 2 3 5 6 3" xfId="39967" xr:uid="{00000000-0005-0000-0000-0000D49C0000}"/>
    <cellStyle name="Vírgula 2 3 5 7" xfId="39968" xr:uid="{00000000-0005-0000-0000-0000D59C0000}"/>
    <cellStyle name="Vírgula 2 3 5 8" xfId="39969" xr:uid="{00000000-0005-0000-0000-0000D69C0000}"/>
    <cellStyle name="Vírgula 2 3 5 9" xfId="39970" xr:uid="{00000000-0005-0000-0000-0000D79C0000}"/>
    <cellStyle name="Vírgula 2 3 6" xfId="39971" xr:uid="{00000000-0005-0000-0000-0000D89C0000}"/>
    <cellStyle name="Vírgula 2 4" xfId="39972" xr:uid="{00000000-0005-0000-0000-0000D99C0000}"/>
    <cellStyle name="Vírgula 2 4 2" xfId="39973" xr:uid="{00000000-0005-0000-0000-0000DA9C0000}"/>
    <cellStyle name="Vírgula 2 4 2 2" xfId="39974" xr:uid="{00000000-0005-0000-0000-0000DB9C0000}"/>
    <cellStyle name="Vírgula 2 4 2 2 2" xfId="39975" xr:uid="{00000000-0005-0000-0000-0000DC9C0000}"/>
    <cellStyle name="Vírgula 2 4 2 2 3" xfId="39976" xr:uid="{00000000-0005-0000-0000-0000DD9C0000}"/>
    <cellStyle name="Vírgula 2 4 2 3" xfId="39977" xr:uid="{00000000-0005-0000-0000-0000DE9C0000}"/>
    <cellStyle name="Vírgula 2 4 2 3 2" xfId="39978" xr:uid="{00000000-0005-0000-0000-0000DF9C0000}"/>
    <cellStyle name="Vírgula 2 4 2 4" xfId="39979" xr:uid="{00000000-0005-0000-0000-0000E09C0000}"/>
    <cellStyle name="Vírgula 2 4 3" xfId="39980" xr:uid="{00000000-0005-0000-0000-0000E19C0000}"/>
    <cellStyle name="Vírgula 2 4 3 2" xfId="39981" xr:uid="{00000000-0005-0000-0000-0000E29C0000}"/>
    <cellStyle name="Vírgula 2 4 3 2 2" xfId="39982" xr:uid="{00000000-0005-0000-0000-0000E39C0000}"/>
    <cellStyle name="Vírgula 2 4 3 3" xfId="39983" xr:uid="{00000000-0005-0000-0000-0000E49C0000}"/>
    <cellStyle name="Vírgula 2 4 3 4" xfId="39984" xr:uid="{00000000-0005-0000-0000-0000E59C0000}"/>
    <cellStyle name="Vírgula 2 4 4" xfId="39985" xr:uid="{00000000-0005-0000-0000-0000E69C0000}"/>
    <cellStyle name="Vírgula 2 4 4 2" xfId="39986" xr:uid="{00000000-0005-0000-0000-0000E79C0000}"/>
    <cellStyle name="Vírgula 2 4 4 3" xfId="39987" xr:uid="{00000000-0005-0000-0000-0000E89C0000}"/>
    <cellStyle name="Vírgula 2 4 5" xfId="39988" xr:uid="{00000000-0005-0000-0000-0000E99C0000}"/>
    <cellStyle name="Vírgula 2 4 6" xfId="39989" xr:uid="{00000000-0005-0000-0000-0000EA9C0000}"/>
    <cellStyle name="Vírgula 2 4 7" xfId="44030" xr:uid="{00000000-0005-0000-0000-0000EB9C0000}"/>
    <cellStyle name="Vírgula 2 5" xfId="39990" xr:uid="{00000000-0005-0000-0000-0000EC9C0000}"/>
    <cellStyle name="Vírgula 2 5 10" xfId="39991" xr:uid="{00000000-0005-0000-0000-0000ED9C0000}"/>
    <cellStyle name="Vírgula 2 5 10 2" xfId="39992" xr:uid="{00000000-0005-0000-0000-0000EE9C0000}"/>
    <cellStyle name="Vírgula 2 5 10 2 2" xfId="39993" xr:uid="{00000000-0005-0000-0000-0000EF9C0000}"/>
    <cellStyle name="Vírgula 2 5 10 2 2 2" xfId="39994" xr:uid="{00000000-0005-0000-0000-0000F09C0000}"/>
    <cellStyle name="Vírgula 2 5 10 2 2 3" xfId="39995" xr:uid="{00000000-0005-0000-0000-0000F19C0000}"/>
    <cellStyle name="Vírgula 2 5 10 2 3" xfId="39996" xr:uid="{00000000-0005-0000-0000-0000F29C0000}"/>
    <cellStyle name="Vírgula 2 5 10 2 4" xfId="39997" xr:uid="{00000000-0005-0000-0000-0000F39C0000}"/>
    <cellStyle name="Vírgula 2 5 10 3" xfId="39998" xr:uid="{00000000-0005-0000-0000-0000F49C0000}"/>
    <cellStyle name="Vírgula 2 5 10 3 2" xfId="39999" xr:uid="{00000000-0005-0000-0000-0000F59C0000}"/>
    <cellStyle name="Vírgula 2 5 10 3 2 2" xfId="40000" xr:uid="{00000000-0005-0000-0000-0000F69C0000}"/>
    <cellStyle name="Vírgula 2 5 10 3 2 3" xfId="40001" xr:uid="{00000000-0005-0000-0000-0000F79C0000}"/>
    <cellStyle name="Vírgula 2 5 10 3 3" xfId="40002" xr:uid="{00000000-0005-0000-0000-0000F89C0000}"/>
    <cellStyle name="Vírgula 2 5 10 3 4" xfId="40003" xr:uid="{00000000-0005-0000-0000-0000F99C0000}"/>
    <cellStyle name="Vírgula 2 5 10 4" xfId="40004" xr:uid="{00000000-0005-0000-0000-0000FA9C0000}"/>
    <cellStyle name="Vírgula 2 5 10 4 2" xfId="40005" xr:uid="{00000000-0005-0000-0000-0000FB9C0000}"/>
    <cellStyle name="Vírgula 2 5 10 4 2 2" xfId="40006" xr:uid="{00000000-0005-0000-0000-0000FC9C0000}"/>
    <cellStyle name="Vírgula 2 5 10 4 2 3" xfId="40007" xr:uid="{00000000-0005-0000-0000-0000FD9C0000}"/>
    <cellStyle name="Vírgula 2 5 10 4 3" xfId="40008" xr:uid="{00000000-0005-0000-0000-0000FE9C0000}"/>
    <cellStyle name="Vírgula 2 5 10 4 4" xfId="40009" xr:uid="{00000000-0005-0000-0000-0000FF9C0000}"/>
    <cellStyle name="Vírgula 2 5 10 5" xfId="40010" xr:uid="{00000000-0005-0000-0000-0000009D0000}"/>
    <cellStyle name="Vírgula 2 5 10 5 2" xfId="40011" xr:uid="{00000000-0005-0000-0000-0000019D0000}"/>
    <cellStyle name="Vírgula 2 5 10 5 3" xfId="40012" xr:uid="{00000000-0005-0000-0000-0000029D0000}"/>
    <cellStyle name="Vírgula 2 5 10 6" xfId="40013" xr:uid="{00000000-0005-0000-0000-0000039D0000}"/>
    <cellStyle name="Vírgula 2 5 10 7" xfId="40014" xr:uid="{00000000-0005-0000-0000-0000049D0000}"/>
    <cellStyle name="Vírgula 2 5 10 8" xfId="40015" xr:uid="{00000000-0005-0000-0000-0000059D0000}"/>
    <cellStyle name="Vírgula 2 5 10 9" xfId="40016" xr:uid="{00000000-0005-0000-0000-0000069D0000}"/>
    <cellStyle name="Vírgula 2 5 11" xfId="40017" xr:uid="{00000000-0005-0000-0000-0000079D0000}"/>
    <cellStyle name="Vírgula 2 5 11 2" xfId="40018" xr:uid="{00000000-0005-0000-0000-0000089D0000}"/>
    <cellStyle name="Vírgula 2 5 11 2 2" xfId="40019" xr:uid="{00000000-0005-0000-0000-0000099D0000}"/>
    <cellStyle name="Vírgula 2 5 11 2 3" xfId="40020" xr:uid="{00000000-0005-0000-0000-00000A9D0000}"/>
    <cellStyle name="Vírgula 2 5 11 3" xfId="40021" xr:uid="{00000000-0005-0000-0000-00000B9D0000}"/>
    <cellStyle name="Vírgula 2 5 11 4" xfId="40022" xr:uid="{00000000-0005-0000-0000-00000C9D0000}"/>
    <cellStyle name="Vírgula 2 5 11 5" xfId="40023" xr:uid="{00000000-0005-0000-0000-00000D9D0000}"/>
    <cellStyle name="Vírgula 2 5 12" xfId="40024" xr:uid="{00000000-0005-0000-0000-00000E9D0000}"/>
    <cellStyle name="Vírgula 2 5 12 2" xfId="40025" xr:uid="{00000000-0005-0000-0000-00000F9D0000}"/>
    <cellStyle name="Vírgula 2 5 12 2 2" xfId="40026" xr:uid="{00000000-0005-0000-0000-0000109D0000}"/>
    <cellStyle name="Vírgula 2 5 12 2 3" xfId="40027" xr:uid="{00000000-0005-0000-0000-0000119D0000}"/>
    <cellStyle name="Vírgula 2 5 12 3" xfId="40028" xr:uid="{00000000-0005-0000-0000-0000129D0000}"/>
    <cellStyle name="Vírgula 2 5 12 4" xfId="40029" xr:uid="{00000000-0005-0000-0000-0000139D0000}"/>
    <cellStyle name="Vírgula 2 5 12 5" xfId="40030" xr:uid="{00000000-0005-0000-0000-0000149D0000}"/>
    <cellStyle name="Vírgula 2 5 13" xfId="40031" xr:uid="{00000000-0005-0000-0000-0000159D0000}"/>
    <cellStyle name="Vírgula 2 5 13 2" xfId="40032" xr:uid="{00000000-0005-0000-0000-0000169D0000}"/>
    <cellStyle name="Vírgula 2 5 13 2 2" xfId="40033" xr:uid="{00000000-0005-0000-0000-0000179D0000}"/>
    <cellStyle name="Vírgula 2 5 13 2 3" xfId="40034" xr:uid="{00000000-0005-0000-0000-0000189D0000}"/>
    <cellStyle name="Vírgula 2 5 13 3" xfId="40035" xr:uid="{00000000-0005-0000-0000-0000199D0000}"/>
    <cellStyle name="Vírgula 2 5 13 4" xfId="40036" xr:uid="{00000000-0005-0000-0000-00001A9D0000}"/>
    <cellStyle name="Vírgula 2 5 14" xfId="40037" xr:uid="{00000000-0005-0000-0000-00001B9D0000}"/>
    <cellStyle name="Vírgula 2 5 14 2" xfId="40038" xr:uid="{00000000-0005-0000-0000-00001C9D0000}"/>
    <cellStyle name="Vírgula 2 5 14 3" xfId="40039" xr:uid="{00000000-0005-0000-0000-00001D9D0000}"/>
    <cellStyle name="Vírgula 2 5 15" xfId="40040" xr:uid="{00000000-0005-0000-0000-00001E9D0000}"/>
    <cellStyle name="Vírgula 2 5 16" xfId="40041" xr:uid="{00000000-0005-0000-0000-00001F9D0000}"/>
    <cellStyle name="Vírgula 2 5 17" xfId="40042" xr:uid="{00000000-0005-0000-0000-0000209D0000}"/>
    <cellStyle name="Vírgula 2 5 18" xfId="40043" xr:uid="{00000000-0005-0000-0000-0000219D0000}"/>
    <cellStyle name="Vírgula 2 5 19" xfId="40044" xr:uid="{00000000-0005-0000-0000-0000229D0000}"/>
    <cellStyle name="Vírgula 2 5 2" xfId="40045" xr:uid="{00000000-0005-0000-0000-0000239D0000}"/>
    <cellStyle name="Vírgula 2 5 2 10" xfId="40046" xr:uid="{00000000-0005-0000-0000-0000249D0000}"/>
    <cellStyle name="Vírgula 2 5 2 11" xfId="40047" xr:uid="{00000000-0005-0000-0000-0000259D0000}"/>
    <cellStyle name="Vírgula 2 5 2 2" xfId="40048" xr:uid="{00000000-0005-0000-0000-0000269D0000}"/>
    <cellStyle name="Vírgula 2 5 2 2 10" xfId="40049" xr:uid="{00000000-0005-0000-0000-0000279D0000}"/>
    <cellStyle name="Vírgula 2 5 2 2 2" xfId="40050" xr:uid="{00000000-0005-0000-0000-0000289D0000}"/>
    <cellStyle name="Vírgula 2 5 2 2 2 2" xfId="40051" xr:uid="{00000000-0005-0000-0000-0000299D0000}"/>
    <cellStyle name="Vírgula 2 5 2 2 2 2 2" xfId="40052" xr:uid="{00000000-0005-0000-0000-00002A9D0000}"/>
    <cellStyle name="Vírgula 2 5 2 2 2 2 2 2" xfId="40053" xr:uid="{00000000-0005-0000-0000-00002B9D0000}"/>
    <cellStyle name="Vírgula 2 5 2 2 2 2 2 2 2" xfId="40054" xr:uid="{00000000-0005-0000-0000-00002C9D0000}"/>
    <cellStyle name="Vírgula 2 5 2 2 2 2 2 2 3" xfId="40055" xr:uid="{00000000-0005-0000-0000-00002D9D0000}"/>
    <cellStyle name="Vírgula 2 5 2 2 2 2 2 3" xfId="40056" xr:uid="{00000000-0005-0000-0000-00002E9D0000}"/>
    <cellStyle name="Vírgula 2 5 2 2 2 2 2 4" xfId="40057" xr:uid="{00000000-0005-0000-0000-00002F9D0000}"/>
    <cellStyle name="Vírgula 2 5 2 2 2 2 3" xfId="40058" xr:uid="{00000000-0005-0000-0000-0000309D0000}"/>
    <cellStyle name="Vírgula 2 5 2 2 2 2 3 2" xfId="40059" xr:uid="{00000000-0005-0000-0000-0000319D0000}"/>
    <cellStyle name="Vírgula 2 5 2 2 2 2 3 2 2" xfId="40060" xr:uid="{00000000-0005-0000-0000-0000329D0000}"/>
    <cellStyle name="Vírgula 2 5 2 2 2 2 3 2 3" xfId="40061" xr:uid="{00000000-0005-0000-0000-0000339D0000}"/>
    <cellStyle name="Vírgula 2 5 2 2 2 2 3 3" xfId="40062" xr:uid="{00000000-0005-0000-0000-0000349D0000}"/>
    <cellStyle name="Vírgula 2 5 2 2 2 2 3 4" xfId="40063" xr:uid="{00000000-0005-0000-0000-0000359D0000}"/>
    <cellStyle name="Vírgula 2 5 2 2 2 2 4" xfId="40064" xr:uid="{00000000-0005-0000-0000-0000369D0000}"/>
    <cellStyle name="Vírgula 2 5 2 2 2 2 4 2" xfId="40065" xr:uid="{00000000-0005-0000-0000-0000379D0000}"/>
    <cellStyle name="Vírgula 2 5 2 2 2 2 4 2 2" xfId="40066" xr:uid="{00000000-0005-0000-0000-0000389D0000}"/>
    <cellStyle name="Vírgula 2 5 2 2 2 2 4 2 3" xfId="40067" xr:uid="{00000000-0005-0000-0000-0000399D0000}"/>
    <cellStyle name="Vírgula 2 5 2 2 2 2 4 3" xfId="40068" xr:uid="{00000000-0005-0000-0000-00003A9D0000}"/>
    <cellStyle name="Vírgula 2 5 2 2 2 2 4 4" xfId="40069" xr:uid="{00000000-0005-0000-0000-00003B9D0000}"/>
    <cellStyle name="Vírgula 2 5 2 2 2 2 5" xfId="40070" xr:uid="{00000000-0005-0000-0000-00003C9D0000}"/>
    <cellStyle name="Vírgula 2 5 2 2 2 2 5 2" xfId="40071" xr:uid="{00000000-0005-0000-0000-00003D9D0000}"/>
    <cellStyle name="Vírgula 2 5 2 2 2 2 5 3" xfId="40072" xr:uid="{00000000-0005-0000-0000-00003E9D0000}"/>
    <cellStyle name="Vírgula 2 5 2 2 2 2 6" xfId="40073" xr:uid="{00000000-0005-0000-0000-00003F9D0000}"/>
    <cellStyle name="Vírgula 2 5 2 2 2 2 7" xfId="40074" xr:uid="{00000000-0005-0000-0000-0000409D0000}"/>
    <cellStyle name="Vírgula 2 5 2 2 2 3" xfId="40075" xr:uid="{00000000-0005-0000-0000-0000419D0000}"/>
    <cellStyle name="Vírgula 2 5 2 2 2 3 2" xfId="40076" xr:uid="{00000000-0005-0000-0000-0000429D0000}"/>
    <cellStyle name="Vírgula 2 5 2 2 2 3 2 2" xfId="40077" xr:uid="{00000000-0005-0000-0000-0000439D0000}"/>
    <cellStyle name="Vírgula 2 5 2 2 2 3 2 3" xfId="40078" xr:uid="{00000000-0005-0000-0000-0000449D0000}"/>
    <cellStyle name="Vírgula 2 5 2 2 2 3 3" xfId="40079" xr:uid="{00000000-0005-0000-0000-0000459D0000}"/>
    <cellStyle name="Vírgula 2 5 2 2 2 3 4" xfId="40080" xr:uid="{00000000-0005-0000-0000-0000469D0000}"/>
    <cellStyle name="Vírgula 2 5 2 2 2 4" xfId="40081" xr:uid="{00000000-0005-0000-0000-0000479D0000}"/>
    <cellStyle name="Vírgula 2 5 2 2 2 4 2" xfId="40082" xr:uid="{00000000-0005-0000-0000-0000489D0000}"/>
    <cellStyle name="Vírgula 2 5 2 2 2 4 2 2" xfId="40083" xr:uid="{00000000-0005-0000-0000-0000499D0000}"/>
    <cellStyle name="Vírgula 2 5 2 2 2 4 2 3" xfId="40084" xr:uid="{00000000-0005-0000-0000-00004A9D0000}"/>
    <cellStyle name="Vírgula 2 5 2 2 2 4 3" xfId="40085" xr:uid="{00000000-0005-0000-0000-00004B9D0000}"/>
    <cellStyle name="Vírgula 2 5 2 2 2 4 4" xfId="40086" xr:uid="{00000000-0005-0000-0000-00004C9D0000}"/>
    <cellStyle name="Vírgula 2 5 2 2 2 5" xfId="40087" xr:uid="{00000000-0005-0000-0000-00004D9D0000}"/>
    <cellStyle name="Vírgula 2 5 2 2 2 5 2" xfId="40088" xr:uid="{00000000-0005-0000-0000-00004E9D0000}"/>
    <cellStyle name="Vírgula 2 5 2 2 2 5 2 2" xfId="40089" xr:uid="{00000000-0005-0000-0000-00004F9D0000}"/>
    <cellStyle name="Vírgula 2 5 2 2 2 5 2 3" xfId="40090" xr:uid="{00000000-0005-0000-0000-0000509D0000}"/>
    <cellStyle name="Vírgula 2 5 2 2 2 5 3" xfId="40091" xr:uid="{00000000-0005-0000-0000-0000519D0000}"/>
    <cellStyle name="Vírgula 2 5 2 2 2 5 4" xfId="40092" xr:uid="{00000000-0005-0000-0000-0000529D0000}"/>
    <cellStyle name="Vírgula 2 5 2 2 2 6" xfId="40093" xr:uid="{00000000-0005-0000-0000-0000539D0000}"/>
    <cellStyle name="Vírgula 2 5 2 2 2 6 2" xfId="40094" xr:uid="{00000000-0005-0000-0000-0000549D0000}"/>
    <cellStyle name="Vírgula 2 5 2 2 2 6 3" xfId="40095" xr:uid="{00000000-0005-0000-0000-0000559D0000}"/>
    <cellStyle name="Vírgula 2 5 2 2 2 7" xfId="40096" xr:uid="{00000000-0005-0000-0000-0000569D0000}"/>
    <cellStyle name="Vírgula 2 5 2 2 2 8" xfId="40097" xr:uid="{00000000-0005-0000-0000-0000579D0000}"/>
    <cellStyle name="Vírgula 2 5 2 2 2 9" xfId="40098" xr:uid="{00000000-0005-0000-0000-0000589D0000}"/>
    <cellStyle name="Vírgula 2 5 2 2 3" xfId="40099" xr:uid="{00000000-0005-0000-0000-0000599D0000}"/>
    <cellStyle name="Vírgula 2 5 2 2 3 2" xfId="40100" xr:uid="{00000000-0005-0000-0000-00005A9D0000}"/>
    <cellStyle name="Vírgula 2 5 2 2 3 2 2" xfId="40101" xr:uid="{00000000-0005-0000-0000-00005B9D0000}"/>
    <cellStyle name="Vírgula 2 5 2 2 3 2 2 2" xfId="40102" xr:uid="{00000000-0005-0000-0000-00005C9D0000}"/>
    <cellStyle name="Vírgula 2 5 2 2 3 2 2 3" xfId="40103" xr:uid="{00000000-0005-0000-0000-00005D9D0000}"/>
    <cellStyle name="Vírgula 2 5 2 2 3 2 3" xfId="40104" xr:uid="{00000000-0005-0000-0000-00005E9D0000}"/>
    <cellStyle name="Vírgula 2 5 2 2 3 2 4" xfId="40105" xr:uid="{00000000-0005-0000-0000-00005F9D0000}"/>
    <cellStyle name="Vírgula 2 5 2 2 3 3" xfId="40106" xr:uid="{00000000-0005-0000-0000-0000609D0000}"/>
    <cellStyle name="Vírgula 2 5 2 2 3 3 2" xfId="40107" xr:uid="{00000000-0005-0000-0000-0000619D0000}"/>
    <cellStyle name="Vírgula 2 5 2 2 3 3 2 2" xfId="40108" xr:uid="{00000000-0005-0000-0000-0000629D0000}"/>
    <cellStyle name="Vírgula 2 5 2 2 3 3 2 3" xfId="40109" xr:uid="{00000000-0005-0000-0000-0000639D0000}"/>
    <cellStyle name="Vírgula 2 5 2 2 3 3 3" xfId="40110" xr:uid="{00000000-0005-0000-0000-0000649D0000}"/>
    <cellStyle name="Vírgula 2 5 2 2 3 3 4" xfId="40111" xr:uid="{00000000-0005-0000-0000-0000659D0000}"/>
    <cellStyle name="Vírgula 2 5 2 2 3 4" xfId="40112" xr:uid="{00000000-0005-0000-0000-0000669D0000}"/>
    <cellStyle name="Vírgula 2 5 2 2 3 4 2" xfId="40113" xr:uid="{00000000-0005-0000-0000-0000679D0000}"/>
    <cellStyle name="Vírgula 2 5 2 2 3 4 2 2" xfId="40114" xr:uid="{00000000-0005-0000-0000-0000689D0000}"/>
    <cellStyle name="Vírgula 2 5 2 2 3 4 2 3" xfId="40115" xr:uid="{00000000-0005-0000-0000-0000699D0000}"/>
    <cellStyle name="Vírgula 2 5 2 2 3 4 3" xfId="40116" xr:uid="{00000000-0005-0000-0000-00006A9D0000}"/>
    <cellStyle name="Vírgula 2 5 2 2 3 4 4" xfId="40117" xr:uid="{00000000-0005-0000-0000-00006B9D0000}"/>
    <cellStyle name="Vírgula 2 5 2 2 3 5" xfId="40118" xr:uid="{00000000-0005-0000-0000-00006C9D0000}"/>
    <cellStyle name="Vírgula 2 5 2 2 3 5 2" xfId="40119" xr:uid="{00000000-0005-0000-0000-00006D9D0000}"/>
    <cellStyle name="Vírgula 2 5 2 2 3 5 3" xfId="40120" xr:uid="{00000000-0005-0000-0000-00006E9D0000}"/>
    <cellStyle name="Vírgula 2 5 2 2 3 6" xfId="40121" xr:uid="{00000000-0005-0000-0000-00006F9D0000}"/>
    <cellStyle name="Vírgula 2 5 2 2 3 7" xfId="40122" xr:uid="{00000000-0005-0000-0000-0000709D0000}"/>
    <cellStyle name="Vírgula 2 5 2 2 4" xfId="40123" xr:uid="{00000000-0005-0000-0000-0000719D0000}"/>
    <cellStyle name="Vírgula 2 5 2 2 4 2" xfId="40124" xr:uid="{00000000-0005-0000-0000-0000729D0000}"/>
    <cellStyle name="Vírgula 2 5 2 2 4 2 2" xfId="40125" xr:uid="{00000000-0005-0000-0000-0000739D0000}"/>
    <cellStyle name="Vírgula 2 5 2 2 4 2 3" xfId="40126" xr:uid="{00000000-0005-0000-0000-0000749D0000}"/>
    <cellStyle name="Vírgula 2 5 2 2 4 3" xfId="40127" xr:uid="{00000000-0005-0000-0000-0000759D0000}"/>
    <cellStyle name="Vírgula 2 5 2 2 4 4" xfId="40128" xr:uid="{00000000-0005-0000-0000-0000769D0000}"/>
    <cellStyle name="Vírgula 2 5 2 2 5" xfId="40129" xr:uid="{00000000-0005-0000-0000-0000779D0000}"/>
    <cellStyle name="Vírgula 2 5 2 2 5 2" xfId="40130" xr:uid="{00000000-0005-0000-0000-0000789D0000}"/>
    <cellStyle name="Vírgula 2 5 2 2 5 2 2" xfId="40131" xr:uid="{00000000-0005-0000-0000-0000799D0000}"/>
    <cellStyle name="Vírgula 2 5 2 2 5 2 3" xfId="40132" xr:uid="{00000000-0005-0000-0000-00007A9D0000}"/>
    <cellStyle name="Vírgula 2 5 2 2 5 3" xfId="40133" xr:uid="{00000000-0005-0000-0000-00007B9D0000}"/>
    <cellStyle name="Vírgula 2 5 2 2 5 4" xfId="40134" xr:uid="{00000000-0005-0000-0000-00007C9D0000}"/>
    <cellStyle name="Vírgula 2 5 2 2 6" xfId="40135" xr:uid="{00000000-0005-0000-0000-00007D9D0000}"/>
    <cellStyle name="Vírgula 2 5 2 2 6 2" xfId="40136" xr:uid="{00000000-0005-0000-0000-00007E9D0000}"/>
    <cellStyle name="Vírgula 2 5 2 2 6 2 2" xfId="40137" xr:uid="{00000000-0005-0000-0000-00007F9D0000}"/>
    <cellStyle name="Vírgula 2 5 2 2 6 2 3" xfId="40138" xr:uid="{00000000-0005-0000-0000-0000809D0000}"/>
    <cellStyle name="Vírgula 2 5 2 2 6 3" xfId="40139" xr:uid="{00000000-0005-0000-0000-0000819D0000}"/>
    <cellStyle name="Vírgula 2 5 2 2 6 4" xfId="40140" xr:uid="{00000000-0005-0000-0000-0000829D0000}"/>
    <cellStyle name="Vírgula 2 5 2 2 7" xfId="40141" xr:uid="{00000000-0005-0000-0000-0000839D0000}"/>
    <cellStyle name="Vírgula 2 5 2 2 7 2" xfId="40142" xr:uid="{00000000-0005-0000-0000-0000849D0000}"/>
    <cellStyle name="Vírgula 2 5 2 2 7 3" xfId="40143" xr:uid="{00000000-0005-0000-0000-0000859D0000}"/>
    <cellStyle name="Vírgula 2 5 2 2 8" xfId="40144" xr:uid="{00000000-0005-0000-0000-0000869D0000}"/>
    <cellStyle name="Vírgula 2 5 2 2 9" xfId="40145" xr:uid="{00000000-0005-0000-0000-0000879D0000}"/>
    <cellStyle name="Vírgula 2 5 2 3" xfId="40146" xr:uid="{00000000-0005-0000-0000-0000889D0000}"/>
    <cellStyle name="Vírgula 2 5 2 3 10" xfId="40147" xr:uid="{00000000-0005-0000-0000-0000899D0000}"/>
    <cellStyle name="Vírgula 2 5 2 3 2" xfId="40148" xr:uid="{00000000-0005-0000-0000-00008A9D0000}"/>
    <cellStyle name="Vírgula 2 5 2 3 2 2" xfId="40149" xr:uid="{00000000-0005-0000-0000-00008B9D0000}"/>
    <cellStyle name="Vírgula 2 5 2 3 2 2 2" xfId="40150" xr:uid="{00000000-0005-0000-0000-00008C9D0000}"/>
    <cellStyle name="Vírgula 2 5 2 3 2 2 2 2" xfId="40151" xr:uid="{00000000-0005-0000-0000-00008D9D0000}"/>
    <cellStyle name="Vírgula 2 5 2 3 2 2 2 3" xfId="40152" xr:uid="{00000000-0005-0000-0000-00008E9D0000}"/>
    <cellStyle name="Vírgula 2 5 2 3 2 2 3" xfId="40153" xr:uid="{00000000-0005-0000-0000-00008F9D0000}"/>
    <cellStyle name="Vírgula 2 5 2 3 2 2 4" xfId="40154" xr:uid="{00000000-0005-0000-0000-0000909D0000}"/>
    <cellStyle name="Vírgula 2 5 2 3 2 3" xfId="40155" xr:uid="{00000000-0005-0000-0000-0000919D0000}"/>
    <cellStyle name="Vírgula 2 5 2 3 2 3 2" xfId="40156" xr:uid="{00000000-0005-0000-0000-0000929D0000}"/>
    <cellStyle name="Vírgula 2 5 2 3 2 3 2 2" xfId="40157" xr:uid="{00000000-0005-0000-0000-0000939D0000}"/>
    <cellStyle name="Vírgula 2 5 2 3 2 3 2 3" xfId="40158" xr:uid="{00000000-0005-0000-0000-0000949D0000}"/>
    <cellStyle name="Vírgula 2 5 2 3 2 3 3" xfId="40159" xr:uid="{00000000-0005-0000-0000-0000959D0000}"/>
    <cellStyle name="Vírgula 2 5 2 3 2 3 4" xfId="40160" xr:uid="{00000000-0005-0000-0000-0000969D0000}"/>
    <cellStyle name="Vírgula 2 5 2 3 2 4" xfId="40161" xr:uid="{00000000-0005-0000-0000-0000979D0000}"/>
    <cellStyle name="Vírgula 2 5 2 3 2 4 2" xfId="40162" xr:uid="{00000000-0005-0000-0000-0000989D0000}"/>
    <cellStyle name="Vírgula 2 5 2 3 2 4 2 2" xfId="40163" xr:uid="{00000000-0005-0000-0000-0000999D0000}"/>
    <cellStyle name="Vírgula 2 5 2 3 2 4 2 3" xfId="40164" xr:uid="{00000000-0005-0000-0000-00009A9D0000}"/>
    <cellStyle name="Vírgula 2 5 2 3 2 4 3" xfId="40165" xr:uid="{00000000-0005-0000-0000-00009B9D0000}"/>
    <cellStyle name="Vírgula 2 5 2 3 2 4 4" xfId="40166" xr:uid="{00000000-0005-0000-0000-00009C9D0000}"/>
    <cellStyle name="Vírgula 2 5 2 3 2 5" xfId="40167" xr:uid="{00000000-0005-0000-0000-00009D9D0000}"/>
    <cellStyle name="Vírgula 2 5 2 3 2 5 2" xfId="40168" xr:uid="{00000000-0005-0000-0000-00009E9D0000}"/>
    <cellStyle name="Vírgula 2 5 2 3 2 5 3" xfId="40169" xr:uid="{00000000-0005-0000-0000-00009F9D0000}"/>
    <cellStyle name="Vírgula 2 5 2 3 2 6" xfId="40170" xr:uid="{00000000-0005-0000-0000-0000A09D0000}"/>
    <cellStyle name="Vírgula 2 5 2 3 2 7" xfId="40171" xr:uid="{00000000-0005-0000-0000-0000A19D0000}"/>
    <cellStyle name="Vírgula 2 5 2 3 3" xfId="40172" xr:uid="{00000000-0005-0000-0000-0000A29D0000}"/>
    <cellStyle name="Vírgula 2 5 2 3 4" xfId="40173" xr:uid="{00000000-0005-0000-0000-0000A39D0000}"/>
    <cellStyle name="Vírgula 2 5 2 3 4 2" xfId="40174" xr:uid="{00000000-0005-0000-0000-0000A49D0000}"/>
    <cellStyle name="Vírgula 2 5 2 3 4 2 2" xfId="40175" xr:uid="{00000000-0005-0000-0000-0000A59D0000}"/>
    <cellStyle name="Vírgula 2 5 2 3 4 2 3" xfId="40176" xr:uid="{00000000-0005-0000-0000-0000A69D0000}"/>
    <cellStyle name="Vírgula 2 5 2 3 4 3" xfId="40177" xr:uid="{00000000-0005-0000-0000-0000A79D0000}"/>
    <cellStyle name="Vírgula 2 5 2 3 4 4" xfId="40178" xr:uid="{00000000-0005-0000-0000-0000A89D0000}"/>
    <cellStyle name="Vírgula 2 5 2 3 5" xfId="40179" xr:uid="{00000000-0005-0000-0000-0000A99D0000}"/>
    <cellStyle name="Vírgula 2 5 2 3 5 2" xfId="40180" xr:uid="{00000000-0005-0000-0000-0000AA9D0000}"/>
    <cellStyle name="Vírgula 2 5 2 3 5 2 2" xfId="40181" xr:uid="{00000000-0005-0000-0000-0000AB9D0000}"/>
    <cellStyle name="Vírgula 2 5 2 3 5 2 3" xfId="40182" xr:uid="{00000000-0005-0000-0000-0000AC9D0000}"/>
    <cellStyle name="Vírgula 2 5 2 3 5 3" xfId="40183" xr:uid="{00000000-0005-0000-0000-0000AD9D0000}"/>
    <cellStyle name="Vírgula 2 5 2 3 5 4" xfId="40184" xr:uid="{00000000-0005-0000-0000-0000AE9D0000}"/>
    <cellStyle name="Vírgula 2 5 2 3 6" xfId="40185" xr:uid="{00000000-0005-0000-0000-0000AF9D0000}"/>
    <cellStyle name="Vírgula 2 5 2 3 6 2" xfId="40186" xr:uid="{00000000-0005-0000-0000-0000B09D0000}"/>
    <cellStyle name="Vírgula 2 5 2 3 6 2 2" xfId="40187" xr:uid="{00000000-0005-0000-0000-0000B19D0000}"/>
    <cellStyle name="Vírgula 2 5 2 3 6 2 3" xfId="40188" xr:uid="{00000000-0005-0000-0000-0000B29D0000}"/>
    <cellStyle name="Vírgula 2 5 2 3 6 3" xfId="40189" xr:uid="{00000000-0005-0000-0000-0000B39D0000}"/>
    <cellStyle name="Vírgula 2 5 2 3 6 4" xfId="40190" xr:uid="{00000000-0005-0000-0000-0000B49D0000}"/>
    <cellStyle name="Vírgula 2 5 2 3 7" xfId="40191" xr:uid="{00000000-0005-0000-0000-0000B59D0000}"/>
    <cellStyle name="Vírgula 2 5 2 3 7 2" xfId="40192" xr:uid="{00000000-0005-0000-0000-0000B69D0000}"/>
    <cellStyle name="Vírgula 2 5 2 3 7 3" xfId="40193" xr:uid="{00000000-0005-0000-0000-0000B79D0000}"/>
    <cellStyle name="Vírgula 2 5 2 3 8" xfId="40194" xr:uid="{00000000-0005-0000-0000-0000B89D0000}"/>
    <cellStyle name="Vírgula 2 5 2 3 9" xfId="40195" xr:uid="{00000000-0005-0000-0000-0000B99D0000}"/>
    <cellStyle name="Vírgula 2 5 2 4" xfId="40196" xr:uid="{00000000-0005-0000-0000-0000BA9D0000}"/>
    <cellStyle name="Vírgula 2 5 2 4 2" xfId="40197" xr:uid="{00000000-0005-0000-0000-0000BB9D0000}"/>
    <cellStyle name="Vírgula 2 5 2 4 2 2" xfId="40198" xr:uid="{00000000-0005-0000-0000-0000BC9D0000}"/>
    <cellStyle name="Vírgula 2 5 2 4 2 2 2" xfId="40199" xr:uid="{00000000-0005-0000-0000-0000BD9D0000}"/>
    <cellStyle name="Vírgula 2 5 2 4 2 2 3" xfId="40200" xr:uid="{00000000-0005-0000-0000-0000BE9D0000}"/>
    <cellStyle name="Vírgula 2 5 2 4 2 3" xfId="40201" xr:uid="{00000000-0005-0000-0000-0000BF9D0000}"/>
    <cellStyle name="Vírgula 2 5 2 4 2 4" xfId="40202" xr:uid="{00000000-0005-0000-0000-0000C09D0000}"/>
    <cellStyle name="Vírgula 2 5 2 4 3" xfId="40203" xr:uid="{00000000-0005-0000-0000-0000C19D0000}"/>
    <cellStyle name="Vírgula 2 5 2 4 3 2" xfId="40204" xr:uid="{00000000-0005-0000-0000-0000C29D0000}"/>
    <cellStyle name="Vírgula 2 5 2 4 3 2 2" xfId="40205" xr:uid="{00000000-0005-0000-0000-0000C39D0000}"/>
    <cellStyle name="Vírgula 2 5 2 4 3 2 3" xfId="40206" xr:uid="{00000000-0005-0000-0000-0000C49D0000}"/>
    <cellStyle name="Vírgula 2 5 2 4 3 3" xfId="40207" xr:uid="{00000000-0005-0000-0000-0000C59D0000}"/>
    <cellStyle name="Vírgula 2 5 2 4 3 4" xfId="40208" xr:uid="{00000000-0005-0000-0000-0000C69D0000}"/>
    <cellStyle name="Vírgula 2 5 2 4 4" xfId="40209" xr:uid="{00000000-0005-0000-0000-0000C79D0000}"/>
    <cellStyle name="Vírgula 2 5 2 4 4 2" xfId="40210" xr:uid="{00000000-0005-0000-0000-0000C89D0000}"/>
    <cellStyle name="Vírgula 2 5 2 4 4 2 2" xfId="40211" xr:uid="{00000000-0005-0000-0000-0000C99D0000}"/>
    <cellStyle name="Vírgula 2 5 2 4 4 2 3" xfId="40212" xr:uid="{00000000-0005-0000-0000-0000CA9D0000}"/>
    <cellStyle name="Vírgula 2 5 2 4 4 3" xfId="40213" xr:uid="{00000000-0005-0000-0000-0000CB9D0000}"/>
    <cellStyle name="Vírgula 2 5 2 4 4 4" xfId="40214" xr:uid="{00000000-0005-0000-0000-0000CC9D0000}"/>
    <cellStyle name="Vírgula 2 5 2 4 5" xfId="40215" xr:uid="{00000000-0005-0000-0000-0000CD9D0000}"/>
    <cellStyle name="Vírgula 2 5 2 4 5 2" xfId="40216" xr:uid="{00000000-0005-0000-0000-0000CE9D0000}"/>
    <cellStyle name="Vírgula 2 5 2 4 5 3" xfId="40217" xr:uid="{00000000-0005-0000-0000-0000CF9D0000}"/>
    <cellStyle name="Vírgula 2 5 2 4 6" xfId="40218" xr:uid="{00000000-0005-0000-0000-0000D09D0000}"/>
    <cellStyle name="Vírgula 2 5 2 4 7" xfId="40219" xr:uid="{00000000-0005-0000-0000-0000D19D0000}"/>
    <cellStyle name="Vírgula 2 5 2 4 8" xfId="40220" xr:uid="{00000000-0005-0000-0000-0000D29D0000}"/>
    <cellStyle name="Vírgula 2 5 2 5" xfId="40221" xr:uid="{00000000-0005-0000-0000-0000D39D0000}"/>
    <cellStyle name="Vírgula 2 5 2 5 2" xfId="40222" xr:uid="{00000000-0005-0000-0000-0000D49D0000}"/>
    <cellStyle name="Vírgula 2 5 2 5 2 2" xfId="40223" xr:uid="{00000000-0005-0000-0000-0000D59D0000}"/>
    <cellStyle name="Vírgula 2 5 2 5 2 3" xfId="40224" xr:uid="{00000000-0005-0000-0000-0000D69D0000}"/>
    <cellStyle name="Vírgula 2 5 2 5 3" xfId="40225" xr:uid="{00000000-0005-0000-0000-0000D79D0000}"/>
    <cellStyle name="Vírgula 2 5 2 5 4" xfId="40226" xr:uid="{00000000-0005-0000-0000-0000D89D0000}"/>
    <cellStyle name="Vírgula 2 5 2 6" xfId="40227" xr:uid="{00000000-0005-0000-0000-0000D99D0000}"/>
    <cellStyle name="Vírgula 2 5 2 6 2" xfId="40228" xr:uid="{00000000-0005-0000-0000-0000DA9D0000}"/>
    <cellStyle name="Vírgula 2 5 2 6 2 2" xfId="40229" xr:uid="{00000000-0005-0000-0000-0000DB9D0000}"/>
    <cellStyle name="Vírgula 2 5 2 6 2 3" xfId="40230" xr:uid="{00000000-0005-0000-0000-0000DC9D0000}"/>
    <cellStyle name="Vírgula 2 5 2 6 3" xfId="40231" xr:uid="{00000000-0005-0000-0000-0000DD9D0000}"/>
    <cellStyle name="Vírgula 2 5 2 6 4" xfId="40232" xr:uid="{00000000-0005-0000-0000-0000DE9D0000}"/>
    <cellStyle name="Vírgula 2 5 2 7" xfId="40233" xr:uid="{00000000-0005-0000-0000-0000DF9D0000}"/>
    <cellStyle name="Vírgula 2 5 2 7 2" xfId="40234" xr:uid="{00000000-0005-0000-0000-0000E09D0000}"/>
    <cellStyle name="Vírgula 2 5 2 7 2 2" xfId="40235" xr:uid="{00000000-0005-0000-0000-0000E19D0000}"/>
    <cellStyle name="Vírgula 2 5 2 7 2 3" xfId="40236" xr:uid="{00000000-0005-0000-0000-0000E29D0000}"/>
    <cellStyle name="Vírgula 2 5 2 7 3" xfId="40237" xr:uid="{00000000-0005-0000-0000-0000E39D0000}"/>
    <cellStyle name="Vírgula 2 5 2 7 4" xfId="40238" xr:uid="{00000000-0005-0000-0000-0000E49D0000}"/>
    <cellStyle name="Vírgula 2 5 2 8" xfId="40239" xr:uid="{00000000-0005-0000-0000-0000E59D0000}"/>
    <cellStyle name="Vírgula 2 5 2 8 2" xfId="40240" xr:uid="{00000000-0005-0000-0000-0000E69D0000}"/>
    <cellStyle name="Vírgula 2 5 2 8 3" xfId="40241" xr:uid="{00000000-0005-0000-0000-0000E79D0000}"/>
    <cellStyle name="Vírgula 2 5 2 9" xfId="40242" xr:uid="{00000000-0005-0000-0000-0000E89D0000}"/>
    <cellStyle name="Vírgula 2 5 20" xfId="40243" xr:uid="{00000000-0005-0000-0000-0000E99D0000}"/>
    <cellStyle name="Vírgula 2 5 21" xfId="40244" xr:uid="{00000000-0005-0000-0000-0000EA9D0000}"/>
    <cellStyle name="Vírgula 2 5 3" xfId="40245" xr:uid="{00000000-0005-0000-0000-0000EB9D0000}"/>
    <cellStyle name="Vírgula 2 5 3 10" xfId="40246" xr:uid="{00000000-0005-0000-0000-0000EC9D0000}"/>
    <cellStyle name="Vírgula 2 5 3 11" xfId="40247" xr:uid="{00000000-0005-0000-0000-0000ED9D0000}"/>
    <cellStyle name="Vírgula 2 5 3 2" xfId="40248" xr:uid="{00000000-0005-0000-0000-0000EE9D0000}"/>
    <cellStyle name="Vírgula 2 5 3 2 2" xfId="40249" xr:uid="{00000000-0005-0000-0000-0000EF9D0000}"/>
    <cellStyle name="Vírgula 2 5 3 2 2 2" xfId="40250" xr:uid="{00000000-0005-0000-0000-0000F09D0000}"/>
    <cellStyle name="Vírgula 2 5 3 2 2 2 2" xfId="40251" xr:uid="{00000000-0005-0000-0000-0000F19D0000}"/>
    <cellStyle name="Vírgula 2 5 3 2 2 2 2 2" xfId="40252" xr:uid="{00000000-0005-0000-0000-0000F29D0000}"/>
    <cellStyle name="Vírgula 2 5 3 2 2 2 2 3" xfId="40253" xr:uid="{00000000-0005-0000-0000-0000F39D0000}"/>
    <cellStyle name="Vírgula 2 5 3 2 2 2 3" xfId="40254" xr:uid="{00000000-0005-0000-0000-0000F49D0000}"/>
    <cellStyle name="Vírgula 2 5 3 2 2 2 4" xfId="40255" xr:uid="{00000000-0005-0000-0000-0000F59D0000}"/>
    <cellStyle name="Vírgula 2 5 3 2 2 3" xfId="40256" xr:uid="{00000000-0005-0000-0000-0000F69D0000}"/>
    <cellStyle name="Vírgula 2 5 3 2 2 3 2" xfId="40257" xr:uid="{00000000-0005-0000-0000-0000F79D0000}"/>
    <cellStyle name="Vírgula 2 5 3 2 2 3 2 2" xfId="40258" xr:uid="{00000000-0005-0000-0000-0000F89D0000}"/>
    <cellStyle name="Vírgula 2 5 3 2 2 3 2 3" xfId="40259" xr:uid="{00000000-0005-0000-0000-0000F99D0000}"/>
    <cellStyle name="Vírgula 2 5 3 2 2 3 3" xfId="40260" xr:uid="{00000000-0005-0000-0000-0000FA9D0000}"/>
    <cellStyle name="Vírgula 2 5 3 2 2 3 4" xfId="40261" xr:uid="{00000000-0005-0000-0000-0000FB9D0000}"/>
    <cellStyle name="Vírgula 2 5 3 2 2 4" xfId="40262" xr:uid="{00000000-0005-0000-0000-0000FC9D0000}"/>
    <cellStyle name="Vírgula 2 5 3 2 2 4 2" xfId="40263" xr:uid="{00000000-0005-0000-0000-0000FD9D0000}"/>
    <cellStyle name="Vírgula 2 5 3 2 2 4 2 2" xfId="40264" xr:uid="{00000000-0005-0000-0000-0000FE9D0000}"/>
    <cellStyle name="Vírgula 2 5 3 2 2 4 2 3" xfId="40265" xr:uid="{00000000-0005-0000-0000-0000FF9D0000}"/>
    <cellStyle name="Vírgula 2 5 3 2 2 4 3" xfId="40266" xr:uid="{00000000-0005-0000-0000-0000009E0000}"/>
    <cellStyle name="Vírgula 2 5 3 2 2 4 4" xfId="40267" xr:uid="{00000000-0005-0000-0000-0000019E0000}"/>
    <cellStyle name="Vírgula 2 5 3 2 2 5" xfId="40268" xr:uid="{00000000-0005-0000-0000-0000029E0000}"/>
    <cellStyle name="Vírgula 2 5 3 2 2 5 2" xfId="40269" xr:uid="{00000000-0005-0000-0000-0000039E0000}"/>
    <cellStyle name="Vírgula 2 5 3 2 2 5 3" xfId="40270" xr:uid="{00000000-0005-0000-0000-0000049E0000}"/>
    <cellStyle name="Vírgula 2 5 3 2 2 6" xfId="40271" xr:uid="{00000000-0005-0000-0000-0000059E0000}"/>
    <cellStyle name="Vírgula 2 5 3 2 2 7" xfId="40272" xr:uid="{00000000-0005-0000-0000-0000069E0000}"/>
    <cellStyle name="Vírgula 2 5 3 2 2 8" xfId="40273" xr:uid="{00000000-0005-0000-0000-0000079E0000}"/>
    <cellStyle name="Vírgula 2 5 3 2 3" xfId="40274" xr:uid="{00000000-0005-0000-0000-0000089E0000}"/>
    <cellStyle name="Vírgula 2 5 3 2 3 2" xfId="40275" xr:uid="{00000000-0005-0000-0000-0000099E0000}"/>
    <cellStyle name="Vírgula 2 5 3 2 3 2 2" xfId="40276" xr:uid="{00000000-0005-0000-0000-00000A9E0000}"/>
    <cellStyle name="Vírgula 2 5 3 2 3 2 3" xfId="40277" xr:uid="{00000000-0005-0000-0000-00000B9E0000}"/>
    <cellStyle name="Vírgula 2 5 3 2 3 3" xfId="40278" xr:uid="{00000000-0005-0000-0000-00000C9E0000}"/>
    <cellStyle name="Vírgula 2 5 3 2 3 4" xfId="40279" xr:uid="{00000000-0005-0000-0000-00000D9E0000}"/>
    <cellStyle name="Vírgula 2 5 3 2 4" xfId="40280" xr:uid="{00000000-0005-0000-0000-00000E9E0000}"/>
    <cellStyle name="Vírgula 2 5 3 2 4 2" xfId="40281" xr:uid="{00000000-0005-0000-0000-00000F9E0000}"/>
    <cellStyle name="Vírgula 2 5 3 2 4 2 2" xfId="40282" xr:uid="{00000000-0005-0000-0000-0000109E0000}"/>
    <cellStyle name="Vírgula 2 5 3 2 4 2 3" xfId="40283" xr:uid="{00000000-0005-0000-0000-0000119E0000}"/>
    <cellStyle name="Vírgula 2 5 3 2 4 3" xfId="40284" xr:uid="{00000000-0005-0000-0000-0000129E0000}"/>
    <cellStyle name="Vírgula 2 5 3 2 4 4" xfId="40285" xr:uid="{00000000-0005-0000-0000-0000139E0000}"/>
    <cellStyle name="Vírgula 2 5 3 2 5" xfId="40286" xr:uid="{00000000-0005-0000-0000-0000149E0000}"/>
    <cellStyle name="Vírgula 2 5 3 2 5 2" xfId="40287" xr:uid="{00000000-0005-0000-0000-0000159E0000}"/>
    <cellStyle name="Vírgula 2 5 3 2 5 2 2" xfId="40288" xr:uid="{00000000-0005-0000-0000-0000169E0000}"/>
    <cellStyle name="Vírgula 2 5 3 2 5 2 3" xfId="40289" xr:uid="{00000000-0005-0000-0000-0000179E0000}"/>
    <cellStyle name="Vírgula 2 5 3 2 5 3" xfId="40290" xr:uid="{00000000-0005-0000-0000-0000189E0000}"/>
    <cellStyle name="Vírgula 2 5 3 2 5 4" xfId="40291" xr:uid="{00000000-0005-0000-0000-0000199E0000}"/>
    <cellStyle name="Vírgula 2 5 3 2 6" xfId="40292" xr:uid="{00000000-0005-0000-0000-00001A9E0000}"/>
    <cellStyle name="Vírgula 2 5 3 2 6 2" xfId="40293" xr:uid="{00000000-0005-0000-0000-00001B9E0000}"/>
    <cellStyle name="Vírgula 2 5 3 2 6 3" xfId="40294" xr:uid="{00000000-0005-0000-0000-00001C9E0000}"/>
    <cellStyle name="Vírgula 2 5 3 2 7" xfId="40295" xr:uid="{00000000-0005-0000-0000-00001D9E0000}"/>
    <cellStyle name="Vírgula 2 5 3 2 8" xfId="40296" xr:uid="{00000000-0005-0000-0000-00001E9E0000}"/>
    <cellStyle name="Vírgula 2 5 3 2 9" xfId="40297" xr:uid="{00000000-0005-0000-0000-00001F9E0000}"/>
    <cellStyle name="Vírgula 2 5 3 3" xfId="40298" xr:uid="{00000000-0005-0000-0000-0000209E0000}"/>
    <cellStyle name="Vírgula 2 5 3 3 2" xfId="40299" xr:uid="{00000000-0005-0000-0000-0000219E0000}"/>
    <cellStyle name="Vírgula 2 5 3 3 2 2" xfId="40300" xr:uid="{00000000-0005-0000-0000-0000229E0000}"/>
    <cellStyle name="Vírgula 2 5 3 3 2 2 2" xfId="40301" xr:uid="{00000000-0005-0000-0000-0000239E0000}"/>
    <cellStyle name="Vírgula 2 5 3 3 2 2 3" xfId="40302" xr:uid="{00000000-0005-0000-0000-0000249E0000}"/>
    <cellStyle name="Vírgula 2 5 3 3 2 3" xfId="40303" xr:uid="{00000000-0005-0000-0000-0000259E0000}"/>
    <cellStyle name="Vírgula 2 5 3 3 2 4" xfId="40304" xr:uid="{00000000-0005-0000-0000-0000269E0000}"/>
    <cellStyle name="Vírgula 2 5 3 3 3" xfId="40305" xr:uid="{00000000-0005-0000-0000-0000279E0000}"/>
    <cellStyle name="Vírgula 2 5 3 3 3 2" xfId="40306" xr:uid="{00000000-0005-0000-0000-0000289E0000}"/>
    <cellStyle name="Vírgula 2 5 3 3 3 2 2" xfId="40307" xr:uid="{00000000-0005-0000-0000-0000299E0000}"/>
    <cellStyle name="Vírgula 2 5 3 3 3 2 3" xfId="40308" xr:uid="{00000000-0005-0000-0000-00002A9E0000}"/>
    <cellStyle name="Vírgula 2 5 3 3 3 3" xfId="40309" xr:uid="{00000000-0005-0000-0000-00002B9E0000}"/>
    <cellStyle name="Vírgula 2 5 3 3 3 4" xfId="40310" xr:uid="{00000000-0005-0000-0000-00002C9E0000}"/>
    <cellStyle name="Vírgula 2 5 3 3 4" xfId="40311" xr:uid="{00000000-0005-0000-0000-00002D9E0000}"/>
    <cellStyle name="Vírgula 2 5 3 3 4 2" xfId="40312" xr:uid="{00000000-0005-0000-0000-00002E9E0000}"/>
    <cellStyle name="Vírgula 2 5 3 3 4 2 2" xfId="40313" xr:uid="{00000000-0005-0000-0000-00002F9E0000}"/>
    <cellStyle name="Vírgula 2 5 3 3 4 2 3" xfId="40314" xr:uid="{00000000-0005-0000-0000-0000309E0000}"/>
    <cellStyle name="Vírgula 2 5 3 3 4 3" xfId="40315" xr:uid="{00000000-0005-0000-0000-0000319E0000}"/>
    <cellStyle name="Vírgula 2 5 3 3 4 4" xfId="40316" xr:uid="{00000000-0005-0000-0000-0000329E0000}"/>
    <cellStyle name="Vírgula 2 5 3 3 5" xfId="40317" xr:uid="{00000000-0005-0000-0000-0000339E0000}"/>
    <cellStyle name="Vírgula 2 5 3 3 5 2" xfId="40318" xr:uid="{00000000-0005-0000-0000-0000349E0000}"/>
    <cellStyle name="Vírgula 2 5 3 3 5 3" xfId="40319" xr:uid="{00000000-0005-0000-0000-0000359E0000}"/>
    <cellStyle name="Vírgula 2 5 3 3 6" xfId="40320" xr:uid="{00000000-0005-0000-0000-0000369E0000}"/>
    <cellStyle name="Vírgula 2 5 3 3 7" xfId="40321" xr:uid="{00000000-0005-0000-0000-0000379E0000}"/>
    <cellStyle name="Vírgula 2 5 3 3 8" xfId="40322" xr:uid="{00000000-0005-0000-0000-0000389E0000}"/>
    <cellStyle name="Vírgula 2 5 3 4" xfId="40323" xr:uid="{00000000-0005-0000-0000-0000399E0000}"/>
    <cellStyle name="Vírgula 2 5 3 5" xfId="40324" xr:uid="{00000000-0005-0000-0000-00003A9E0000}"/>
    <cellStyle name="Vírgula 2 5 3 5 2" xfId="40325" xr:uid="{00000000-0005-0000-0000-00003B9E0000}"/>
    <cellStyle name="Vírgula 2 5 3 5 2 2" xfId="40326" xr:uid="{00000000-0005-0000-0000-00003C9E0000}"/>
    <cellStyle name="Vírgula 2 5 3 5 2 3" xfId="40327" xr:uid="{00000000-0005-0000-0000-00003D9E0000}"/>
    <cellStyle name="Vírgula 2 5 3 5 3" xfId="40328" xr:uid="{00000000-0005-0000-0000-00003E9E0000}"/>
    <cellStyle name="Vírgula 2 5 3 5 4" xfId="40329" xr:uid="{00000000-0005-0000-0000-00003F9E0000}"/>
    <cellStyle name="Vírgula 2 5 3 6" xfId="40330" xr:uid="{00000000-0005-0000-0000-0000409E0000}"/>
    <cellStyle name="Vírgula 2 5 3 6 2" xfId="40331" xr:uid="{00000000-0005-0000-0000-0000419E0000}"/>
    <cellStyle name="Vírgula 2 5 3 6 2 2" xfId="40332" xr:uid="{00000000-0005-0000-0000-0000429E0000}"/>
    <cellStyle name="Vírgula 2 5 3 6 2 3" xfId="40333" xr:uid="{00000000-0005-0000-0000-0000439E0000}"/>
    <cellStyle name="Vírgula 2 5 3 6 3" xfId="40334" xr:uid="{00000000-0005-0000-0000-0000449E0000}"/>
    <cellStyle name="Vírgula 2 5 3 6 4" xfId="40335" xr:uid="{00000000-0005-0000-0000-0000459E0000}"/>
    <cellStyle name="Vírgula 2 5 3 7" xfId="40336" xr:uid="{00000000-0005-0000-0000-0000469E0000}"/>
    <cellStyle name="Vírgula 2 5 3 7 2" xfId="40337" xr:uid="{00000000-0005-0000-0000-0000479E0000}"/>
    <cellStyle name="Vírgula 2 5 3 7 2 2" xfId="40338" xr:uid="{00000000-0005-0000-0000-0000489E0000}"/>
    <cellStyle name="Vírgula 2 5 3 7 2 3" xfId="40339" xr:uid="{00000000-0005-0000-0000-0000499E0000}"/>
    <cellStyle name="Vírgula 2 5 3 7 3" xfId="40340" xr:uid="{00000000-0005-0000-0000-00004A9E0000}"/>
    <cellStyle name="Vírgula 2 5 3 7 4" xfId="40341" xr:uid="{00000000-0005-0000-0000-00004B9E0000}"/>
    <cellStyle name="Vírgula 2 5 3 8" xfId="40342" xr:uid="{00000000-0005-0000-0000-00004C9E0000}"/>
    <cellStyle name="Vírgula 2 5 3 8 2" xfId="40343" xr:uid="{00000000-0005-0000-0000-00004D9E0000}"/>
    <cellStyle name="Vírgula 2 5 3 8 3" xfId="40344" xr:uid="{00000000-0005-0000-0000-00004E9E0000}"/>
    <cellStyle name="Vírgula 2 5 3 9" xfId="40345" xr:uid="{00000000-0005-0000-0000-00004F9E0000}"/>
    <cellStyle name="Vírgula 2 5 4" xfId="40346" xr:uid="{00000000-0005-0000-0000-0000509E0000}"/>
    <cellStyle name="Vírgula 2 5 4 10" xfId="40347" xr:uid="{00000000-0005-0000-0000-0000519E0000}"/>
    <cellStyle name="Vírgula 2 5 4 11" xfId="40348" xr:uid="{00000000-0005-0000-0000-0000529E0000}"/>
    <cellStyle name="Vírgula 2 5 4 2" xfId="40349" xr:uid="{00000000-0005-0000-0000-0000539E0000}"/>
    <cellStyle name="Vírgula 2 5 4 2 2" xfId="40350" xr:uid="{00000000-0005-0000-0000-0000549E0000}"/>
    <cellStyle name="Vírgula 2 5 4 2 2 2" xfId="40351" xr:uid="{00000000-0005-0000-0000-0000559E0000}"/>
    <cellStyle name="Vírgula 2 5 4 2 2 2 2" xfId="40352" xr:uid="{00000000-0005-0000-0000-0000569E0000}"/>
    <cellStyle name="Vírgula 2 5 4 2 2 2 2 2" xfId="40353" xr:uid="{00000000-0005-0000-0000-0000579E0000}"/>
    <cellStyle name="Vírgula 2 5 4 2 2 2 2 3" xfId="40354" xr:uid="{00000000-0005-0000-0000-0000589E0000}"/>
    <cellStyle name="Vírgula 2 5 4 2 2 2 3" xfId="40355" xr:uid="{00000000-0005-0000-0000-0000599E0000}"/>
    <cellStyle name="Vírgula 2 5 4 2 2 2 4" xfId="40356" xr:uid="{00000000-0005-0000-0000-00005A9E0000}"/>
    <cellStyle name="Vírgula 2 5 4 2 2 3" xfId="40357" xr:uid="{00000000-0005-0000-0000-00005B9E0000}"/>
    <cellStyle name="Vírgula 2 5 4 2 2 3 2" xfId="40358" xr:uid="{00000000-0005-0000-0000-00005C9E0000}"/>
    <cellStyle name="Vírgula 2 5 4 2 2 3 2 2" xfId="40359" xr:uid="{00000000-0005-0000-0000-00005D9E0000}"/>
    <cellStyle name="Vírgula 2 5 4 2 2 3 2 3" xfId="40360" xr:uid="{00000000-0005-0000-0000-00005E9E0000}"/>
    <cellStyle name="Vírgula 2 5 4 2 2 3 3" xfId="40361" xr:uid="{00000000-0005-0000-0000-00005F9E0000}"/>
    <cellStyle name="Vírgula 2 5 4 2 2 3 4" xfId="40362" xr:uid="{00000000-0005-0000-0000-0000609E0000}"/>
    <cellStyle name="Vírgula 2 5 4 2 2 4" xfId="40363" xr:uid="{00000000-0005-0000-0000-0000619E0000}"/>
    <cellStyle name="Vírgula 2 5 4 2 2 4 2" xfId="40364" xr:uid="{00000000-0005-0000-0000-0000629E0000}"/>
    <cellStyle name="Vírgula 2 5 4 2 2 4 2 2" xfId="40365" xr:uid="{00000000-0005-0000-0000-0000639E0000}"/>
    <cellStyle name="Vírgula 2 5 4 2 2 4 2 3" xfId="40366" xr:uid="{00000000-0005-0000-0000-0000649E0000}"/>
    <cellStyle name="Vírgula 2 5 4 2 2 4 3" xfId="40367" xr:uid="{00000000-0005-0000-0000-0000659E0000}"/>
    <cellStyle name="Vírgula 2 5 4 2 2 4 4" xfId="40368" xr:uid="{00000000-0005-0000-0000-0000669E0000}"/>
    <cellStyle name="Vírgula 2 5 4 2 2 5" xfId="40369" xr:uid="{00000000-0005-0000-0000-0000679E0000}"/>
    <cellStyle name="Vírgula 2 5 4 2 2 5 2" xfId="40370" xr:uid="{00000000-0005-0000-0000-0000689E0000}"/>
    <cellStyle name="Vírgula 2 5 4 2 2 5 3" xfId="40371" xr:uid="{00000000-0005-0000-0000-0000699E0000}"/>
    <cellStyle name="Vírgula 2 5 4 2 2 6" xfId="40372" xr:uid="{00000000-0005-0000-0000-00006A9E0000}"/>
    <cellStyle name="Vírgula 2 5 4 2 2 7" xfId="40373" xr:uid="{00000000-0005-0000-0000-00006B9E0000}"/>
    <cellStyle name="Vírgula 2 5 4 2 3" xfId="40374" xr:uid="{00000000-0005-0000-0000-00006C9E0000}"/>
    <cellStyle name="Vírgula 2 5 4 2 3 2" xfId="40375" xr:uid="{00000000-0005-0000-0000-00006D9E0000}"/>
    <cellStyle name="Vírgula 2 5 4 2 3 2 2" xfId="40376" xr:uid="{00000000-0005-0000-0000-00006E9E0000}"/>
    <cellStyle name="Vírgula 2 5 4 2 3 2 3" xfId="40377" xr:uid="{00000000-0005-0000-0000-00006F9E0000}"/>
    <cellStyle name="Vírgula 2 5 4 2 3 3" xfId="40378" xr:uid="{00000000-0005-0000-0000-0000709E0000}"/>
    <cellStyle name="Vírgula 2 5 4 2 3 4" xfId="40379" xr:uid="{00000000-0005-0000-0000-0000719E0000}"/>
    <cellStyle name="Vírgula 2 5 4 2 4" xfId="40380" xr:uid="{00000000-0005-0000-0000-0000729E0000}"/>
    <cellStyle name="Vírgula 2 5 4 2 4 2" xfId="40381" xr:uid="{00000000-0005-0000-0000-0000739E0000}"/>
    <cellStyle name="Vírgula 2 5 4 2 4 2 2" xfId="40382" xr:uid="{00000000-0005-0000-0000-0000749E0000}"/>
    <cellStyle name="Vírgula 2 5 4 2 4 2 3" xfId="40383" xr:uid="{00000000-0005-0000-0000-0000759E0000}"/>
    <cellStyle name="Vírgula 2 5 4 2 4 3" xfId="40384" xr:uid="{00000000-0005-0000-0000-0000769E0000}"/>
    <cellStyle name="Vírgula 2 5 4 2 4 4" xfId="40385" xr:uid="{00000000-0005-0000-0000-0000779E0000}"/>
    <cellStyle name="Vírgula 2 5 4 2 5" xfId="40386" xr:uid="{00000000-0005-0000-0000-0000789E0000}"/>
    <cellStyle name="Vírgula 2 5 4 2 5 2" xfId="40387" xr:uid="{00000000-0005-0000-0000-0000799E0000}"/>
    <cellStyle name="Vírgula 2 5 4 2 5 2 2" xfId="40388" xr:uid="{00000000-0005-0000-0000-00007A9E0000}"/>
    <cellStyle name="Vírgula 2 5 4 2 5 2 3" xfId="40389" xr:uid="{00000000-0005-0000-0000-00007B9E0000}"/>
    <cellStyle name="Vírgula 2 5 4 2 5 3" xfId="40390" xr:uid="{00000000-0005-0000-0000-00007C9E0000}"/>
    <cellStyle name="Vírgula 2 5 4 2 5 4" xfId="40391" xr:uid="{00000000-0005-0000-0000-00007D9E0000}"/>
    <cellStyle name="Vírgula 2 5 4 2 6" xfId="40392" xr:uid="{00000000-0005-0000-0000-00007E9E0000}"/>
    <cellStyle name="Vírgula 2 5 4 2 6 2" xfId="40393" xr:uid="{00000000-0005-0000-0000-00007F9E0000}"/>
    <cellStyle name="Vírgula 2 5 4 2 6 3" xfId="40394" xr:uid="{00000000-0005-0000-0000-0000809E0000}"/>
    <cellStyle name="Vírgula 2 5 4 2 7" xfId="40395" xr:uid="{00000000-0005-0000-0000-0000819E0000}"/>
    <cellStyle name="Vírgula 2 5 4 2 8" xfId="40396" xr:uid="{00000000-0005-0000-0000-0000829E0000}"/>
    <cellStyle name="Vírgula 2 5 4 2 9" xfId="40397" xr:uid="{00000000-0005-0000-0000-0000839E0000}"/>
    <cellStyle name="Vírgula 2 5 4 3" xfId="40398" xr:uid="{00000000-0005-0000-0000-0000849E0000}"/>
    <cellStyle name="Vírgula 2 5 4 3 2" xfId="40399" xr:uid="{00000000-0005-0000-0000-0000859E0000}"/>
    <cellStyle name="Vírgula 2 5 4 3 2 2" xfId="40400" xr:uid="{00000000-0005-0000-0000-0000869E0000}"/>
    <cellStyle name="Vírgula 2 5 4 3 2 2 2" xfId="40401" xr:uid="{00000000-0005-0000-0000-0000879E0000}"/>
    <cellStyle name="Vírgula 2 5 4 3 2 2 3" xfId="40402" xr:uid="{00000000-0005-0000-0000-0000889E0000}"/>
    <cellStyle name="Vírgula 2 5 4 3 2 3" xfId="40403" xr:uid="{00000000-0005-0000-0000-0000899E0000}"/>
    <cellStyle name="Vírgula 2 5 4 3 2 4" xfId="40404" xr:uid="{00000000-0005-0000-0000-00008A9E0000}"/>
    <cellStyle name="Vírgula 2 5 4 3 3" xfId="40405" xr:uid="{00000000-0005-0000-0000-00008B9E0000}"/>
    <cellStyle name="Vírgula 2 5 4 3 3 2" xfId="40406" xr:uid="{00000000-0005-0000-0000-00008C9E0000}"/>
    <cellStyle name="Vírgula 2 5 4 3 3 2 2" xfId="40407" xr:uid="{00000000-0005-0000-0000-00008D9E0000}"/>
    <cellStyle name="Vírgula 2 5 4 3 3 2 3" xfId="40408" xr:uid="{00000000-0005-0000-0000-00008E9E0000}"/>
    <cellStyle name="Vírgula 2 5 4 3 3 3" xfId="40409" xr:uid="{00000000-0005-0000-0000-00008F9E0000}"/>
    <cellStyle name="Vírgula 2 5 4 3 3 4" xfId="40410" xr:uid="{00000000-0005-0000-0000-0000909E0000}"/>
    <cellStyle name="Vírgula 2 5 4 3 4" xfId="40411" xr:uid="{00000000-0005-0000-0000-0000919E0000}"/>
    <cellStyle name="Vírgula 2 5 4 3 4 2" xfId="40412" xr:uid="{00000000-0005-0000-0000-0000929E0000}"/>
    <cellStyle name="Vírgula 2 5 4 3 4 2 2" xfId="40413" xr:uid="{00000000-0005-0000-0000-0000939E0000}"/>
    <cellStyle name="Vírgula 2 5 4 3 4 2 3" xfId="40414" xr:uid="{00000000-0005-0000-0000-0000949E0000}"/>
    <cellStyle name="Vírgula 2 5 4 3 4 3" xfId="40415" xr:uid="{00000000-0005-0000-0000-0000959E0000}"/>
    <cellStyle name="Vírgula 2 5 4 3 4 4" xfId="40416" xr:uid="{00000000-0005-0000-0000-0000969E0000}"/>
    <cellStyle name="Vírgula 2 5 4 3 5" xfId="40417" xr:uid="{00000000-0005-0000-0000-0000979E0000}"/>
    <cellStyle name="Vírgula 2 5 4 3 5 2" xfId="40418" xr:uid="{00000000-0005-0000-0000-0000989E0000}"/>
    <cellStyle name="Vírgula 2 5 4 3 5 3" xfId="40419" xr:uid="{00000000-0005-0000-0000-0000999E0000}"/>
    <cellStyle name="Vírgula 2 5 4 3 6" xfId="40420" xr:uid="{00000000-0005-0000-0000-00009A9E0000}"/>
    <cellStyle name="Vírgula 2 5 4 3 7" xfId="40421" xr:uid="{00000000-0005-0000-0000-00009B9E0000}"/>
    <cellStyle name="Vírgula 2 5 4 4" xfId="40422" xr:uid="{00000000-0005-0000-0000-00009C9E0000}"/>
    <cellStyle name="Vírgula 2 5 4 5" xfId="40423" xr:uid="{00000000-0005-0000-0000-00009D9E0000}"/>
    <cellStyle name="Vírgula 2 5 4 5 2" xfId="40424" xr:uid="{00000000-0005-0000-0000-00009E9E0000}"/>
    <cellStyle name="Vírgula 2 5 4 5 2 2" xfId="40425" xr:uid="{00000000-0005-0000-0000-00009F9E0000}"/>
    <cellStyle name="Vírgula 2 5 4 5 2 3" xfId="40426" xr:uid="{00000000-0005-0000-0000-0000A09E0000}"/>
    <cellStyle name="Vírgula 2 5 4 5 3" xfId="40427" xr:uid="{00000000-0005-0000-0000-0000A19E0000}"/>
    <cellStyle name="Vírgula 2 5 4 5 4" xfId="40428" xr:uid="{00000000-0005-0000-0000-0000A29E0000}"/>
    <cellStyle name="Vírgula 2 5 4 6" xfId="40429" xr:uid="{00000000-0005-0000-0000-0000A39E0000}"/>
    <cellStyle name="Vírgula 2 5 4 6 2" xfId="40430" xr:uid="{00000000-0005-0000-0000-0000A49E0000}"/>
    <cellStyle name="Vírgula 2 5 4 6 2 2" xfId="40431" xr:uid="{00000000-0005-0000-0000-0000A59E0000}"/>
    <cellStyle name="Vírgula 2 5 4 6 2 3" xfId="40432" xr:uid="{00000000-0005-0000-0000-0000A69E0000}"/>
    <cellStyle name="Vírgula 2 5 4 6 3" xfId="40433" xr:uid="{00000000-0005-0000-0000-0000A79E0000}"/>
    <cellStyle name="Vírgula 2 5 4 6 4" xfId="40434" xr:uid="{00000000-0005-0000-0000-0000A89E0000}"/>
    <cellStyle name="Vírgula 2 5 4 7" xfId="40435" xr:uid="{00000000-0005-0000-0000-0000A99E0000}"/>
    <cellStyle name="Vírgula 2 5 4 7 2" xfId="40436" xr:uid="{00000000-0005-0000-0000-0000AA9E0000}"/>
    <cellStyle name="Vírgula 2 5 4 7 2 2" xfId="40437" xr:uid="{00000000-0005-0000-0000-0000AB9E0000}"/>
    <cellStyle name="Vírgula 2 5 4 7 2 3" xfId="40438" xr:uid="{00000000-0005-0000-0000-0000AC9E0000}"/>
    <cellStyle name="Vírgula 2 5 4 7 3" xfId="40439" xr:uid="{00000000-0005-0000-0000-0000AD9E0000}"/>
    <cellStyle name="Vírgula 2 5 4 7 4" xfId="40440" xr:uid="{00000000-0005-0000-0000-0000AE9E0000}"/>
    <cellStyle name="Vírgula 2 5 4 8" xfId="40441" xr:uid="{00000000-0005-0000-0000-0000AF9E0000}"/>
    <cellStyle name="Vírgula 2 5 4 8 2" xfId="40442" xr:uid="{00000000-0005-0000-0000-0000B09E0000}"/>
    <cellStyle name="Vírgula 2 5 4 8 3" xfId="40443" xr:uid="{00000000-0005-0000-0000-0000B19E0000}"/>
    <cellStyle name="Vírgula 2 5 4 9" xfId="40444" xr:uid="{00000000-0005-0000-0000-0000B29E0000}"/>
    <cellStyle name="Vírgula 2 5 5" xfId="40445" xr:uid="{00000000-0005-0000-0000-0000B39E0000}"/>
    <cellStyle name="Vírgula 2 5 5 2" xfId="40446" xr:uid="{00000000-0005-0000-0000-0000B49E0000}"/>
    <cellStyle name="Vírgula 2 5 5 3" xfId="40447" xr:uid="{00000000-0005-0000-0000-0000B59E0000}"/>
    <cellStyle name="Vírgula 2 5 5 3 2" xfId="40448" xr:uid="{00000000-0005-0000-0000-0000B69E0000}"/>
    <cellStyle name="Vírgula 2 5 5 3 2 2" xfId="40449" xr:uid="{00000000-0005-0000-0000-0000B79E0000}"/>
    <cellStyle name="Vírgula 2 5 5 3 2 2 2" xfId="40450" xr:uid="{00000000-0005-0000-0000-0000B89E0000}"/>
    <cellStyle name="Vírgula 2 5 5 3 2 2 3" xfId="40451" xr:uid="{00000000-0005-0000-0000-0000B99E0000}"/>
    <cellStyle name="Vírgula 2 5 5 3 2 3" xfId="40452" xr:uid="{00000000-0005-0000-0000-0000BA9E0000}"/>
    <cellStyle name="Vírgula 2 5 5 3 2 4" xfId="40453" xr:uid="{00000000-0005-0000-0000-0000BB9E0000}"/>
    <cellStyle name="Vírgula 2 5 5 3 3" xfId="40454" xr:uid="{00000000-0005-0000-0000-0000BC9E0000}"/>
    <cellStyle name="Vírgula 2 5 5 3 3 2" xfId="40455" xr:uid="{00000000-0005-0000-0000-0000BD9E0000}"/>
    <cellStyle name="Vírgula 2 5 5 3 3 2 2" xfId="40456" xr:uid="{00000000-0005-0000-0000-0000BE9E0000}"/>
    <cellStyle name="Vírgula 2 5 5 3 3 2 3" xfId="40457" xr:uid="{00000000-0005-0000-0000-0000BF9E0000}"/>
    <cellStyle name="Vírgula 2 5 5 3 3 3" xfId="40458" xr:uid="{00000000-0005-0000-0000-0000C09E0000}"/>
    <cellStyle name="Vírgula 2 5 5 3 3 4" xfId="40459" xr:uid="{00000000-0005-0000-0000-0000C19E0000}"/>
    <cellStyle name="Vírgula 2 5 5 3 4" xfId="40460" xr:uid="{00000000-0005-0000-0000-0000C29E0000}"/>
    <cellStyle name="Vírgula 2 5 5 3 4 2" xfId="40461" xr:uid="{00000000-0005-0000-0000-0000C39E0000}"/>
    <cellStyle name="Vírgula 2 5 5 3 4 2 2" xfId="40462" xr:uid="{00000000-0005-0000-0000-0000C49E0000}"/>
    <cellStyle name="Vírgula 2 5 5 3 4 2 3" xfId="40463" xr:uid="{00000000-0005-0000-0000-0000C59E0000}"/>
    <cellStyle name="Vírgula 2 5 5 3 4 3" xfId="40464" xr:uid="{00000000-0005-0000-0000-0000C69E0000}"/>
    <cellStyle name="Vírgula 2 5 5 3 4 4" xfId="40465" xr:uid="{00000000-0005-0000-0000-0000C79E0000}"/>
    <cellStyle name="Vírgula 2 5 5 3 5" xfId="40466" xr:uid="{00000000-0005-0000-0000-0000C89E0000}"/>
    <cellStyle name="Vírgula 2 5 5 3 5 2" xfId="40467" xr:uid="{00000000-0005-0000-0000-0000C99E0000}"/>
    <cellStyle name="Vírgula 2 5 5 3 5 3" xfId="40468" xr:uid="{00000000-0005-0000-0000-0000CA9E0000}"/>
    <cellStyle name="Vírgula 2 5 5 3 6" xfId="40469" xr:uid="{00000000-0005-0000-0000-0000CB9E0000}"/>
    <cellStyle name="Vírgula 2 5 5 3 7" xfId="40470" xr:uid="{00000000-0005-0000-0000-0000CC9E0000}"/>
    <cellStyle name="Vírgula 2 5 5 4" xfId="40471" xr:uid="{00000000-0005-0000-0000-0000CD9E0000}"/>
    <cellStyle name="Vírgula 2 5 6" xfId="40472" xr:uid="{00000000-0005-0000-0000-0000CE9E0000}"/>
    <cellStyle name="Vírgula 2 5 6 2" xfId="40473" xr:uid="{00000000-0005-0000-0000-0000CF9E0000}"/>
    <cellStyle name="Vírgula 2 5 6 2 2" xfId="40474" xr:uid="{00000000-0005-0000-0000-0000D09E0000}"/>
    <cellStyle name="Vírgula 2 5 6 2 2 2" xfId="40475" xr:uid="{00000000-0005-0000-0000-0000D19E0000}"/>
    <cellStyle name="Vírgula 2 5 6 2 2 2 2" xfId="40476" xr:uid="{00000000-0005-0000-0000-0000D29E0000}"/>
    <cellStyle name="Vírgula 2 5 6 2 2 2 3" xfId="40477" xr:uid="{00000000-0005-0000-0000-0000D39E0000}"/>
    <cellStyle name="Vírgula 2 5 6 2 2 3" xfId="40478" xr:uid="{00000000-0005-0000-0000-0000D49E0000}"/>
    <cellStyle name="Vírgula 2 5 6 2 2 4" xfId="40479" xr:uid="{00000000-0005-0000-0000-0000D59E0000}"/>
    <cellStyle name="Vírgula 2 5 6 2 3" xfId="40480" xr:uid="{00000000-0005-0000-0000-0000D69E0000}"/>
    <cellStyle name="Vírgula 2 5 6 2 3 2" xfId="40481" xr:uid="{00000000-0005-0000-0000-0000D79E0000}"/>
    <cellStyle name="Vírgula 2 5 6 2 3 2 2" xfId="40482" xr:uid="{00000000-0005-0000-0000-0000D89E0000}"/>
    <cellStyle name="Vírgula 2 5 6 2 3 2 3" xfId="40483" xr:uid="{00000000-0005-0000-0000-0000D99E0000}"/>
    <cellStyle name="Vírgula 2 5 6 2 3 3" xfId="40484" xr:uid="{00000000-0005-0000-0000-0000DA9E0000}"/>
    <cellStyle name="Vírgula 2 5 6 2 3 4" xfId="40485" xr:uid="{00000000-0005-0000-0000-0000DB9E0000}"/>
    <cellStyle name="Vírgula 2 5 6 2 4" xfId="40486" xr:uid="{00000000-0005-0000-0000-0000DC9E0000}"/>
    <cellStyle name="Vírgula 2 5 6 2 4 2" xfId="40487" xr:uid="{00000000-0005-0000-0000-0000DD9E0000}"/>
    <cellStyle name="Vírgula 2 5 6 2 4 2 2" xfId="40488" xr:uid="{00000000-0005-0000-0000-0000DE9E0000}"/>
    <cellStyle name="Vírgula 2 5 6 2 4 2 3" xfId="40489" xr:uid="{00000000-0005-0000-0000-0000DF9E0000}"/>
    <cellStyle name="Vírgula 2 5 6 2 4 3" xfId="40490" xr:uid="{00000000-0005-0000-0000-0000E09E0000}"/>
    <cellStyle name="Vírgula 2 5 6 2 4 4" xfId="40491" xr:uid="{00000000-0005-0000-0000-0000E19E0000}"/>
    <cellStyle name="Vírgula 2 5 6 2 5" xfId="40492" xr:uid="{00000000-0005-0000-0000-0000E29E0000}"/>
    <cellStyle name="Vírgula 2 5 6 2 5 2" xfId="40493" xr:uid="{00000000-0005-0000-0000-0000E39E0000}"/>
    <cellStyle name="Vírgula 2 5 6 2 5 3" xfId="40494" xr:uid="{00000000-0005-0000-0000-0000E49E0000}"/>
    <cellStyle name="Vírgula 2 5 6 2 6" xfId="40495" xr:uid="{00000000-0005-0000-0000-0000E59E0000}"/>
    <cellStyle name="Vírgula 2 5 6 2 7" xfId="40496" xr:uid="{00000000-0005-0000-0000-0000E69E0000}"/>
    <cellStyle name="Vírgula 2 5 6 3" xfId="40497" xr:uid="{00000000-0005-0000-0000-0000E79E0000}"/>
    <cellStyle name="Vírgula 2 5 6 3 2" xfId="40498" xr:uid="{00000000-0005-0000-0000-0000E89E0000}"/>
    <cellStyle name="Vírgula 2 5 6 3 2 2" xfId="40499" xr:uid="{00000000-0005-0000-0000-0000E99E0000}"/>
    <cellStyle name="Vírgula 2 5 6 3 2 3" xfId="40500" xr:uid="{00000000-0005-0000-0000-0000EA9E0000}"/>
    <cellStyle name="Vírgula 2 5 6 3 3" xfId="40501" xr:uid="{00000000-0005-0000-0000-0000EB9E0000}"/>
    <cellStyle name="Vírgula 2 5 6 3 4" xfId="40502" xr:uid="{00000000-0005-0000-0000-0000EC9E0000}"/>
    <cellStyle name="Vírgula 2 5 6 4" xfId="40503" xr:uid="{00000000-0005-0000-0000-0000ED9E0000}"/>
    <cellStyle name="Vírgula 2 5 6 4 2" xfId="40504" xr:uid="{00000000-0005-0000-0000-0000EE9E0000}"/>
    <cellStyle name="Vírgula 2 5 6 4 2 2" xfId="40505" xr:uid="{00000000-0005-0000-0000-0000EF9E0000}"/>
    <cellStyle name="Vírgula 2 5 6 4 2 3" xfId="40506" xr:uid="{00000000-0005-0000-0000-0000F09E0000}"/>
    <cellStyle name="Vírgula 2 5 6 4 3" xfId="40507" xr:uid="{00000000-0005-0000-0000-0000F19E0000}"/>
    <cellStyle name="Vírgula 2 5 6 4 4" xfId="40508" xr:uid="{00000000-0005-0000-0000-0000F29E0000}"/>
    <cellStyle name="Vírgula 2 5 6 5" xfId="40509" xr:uid="{00000000-0005-0000-0000-0000F39E0000}"/>
    <cellStyle name="Vírgula 2 5 6 5 2" xfId="40510" xr:uid="{00000000-0005-0000-0000-0000F49E0000}"/>
    <cellStyle name="Vírgula 2 5 6 5 2 2" xfId="40511" xr:uid="{00000000-0005-0000-0000-0000F59E0000}"/>
    <cellStyle name="Vírgula 2 5 6 5 2 3" xfId="40512" xr:uid="{00000000-0005-0000-0000-0000F69E0000}"/>
    <cellStyle name="Vírgula 2 5 6 5 3" xfId="40513" xr:uid="{00000000-0005-0000-0000-0000F79E0000}"/>
    <cellStyle name="Vírgula 2 5 6 5 4" xfId="40514" xr:uid="{00000000-0005-0000-0000-0000F89E0000}"/>
    <cellStyle name="Vírgula 2 5 6 6" xfId="40515" xr:uid="{00000000-0005-0000-0000-0000F99E0000}"/>
    <cellStyle name="Vírgula 2 5 6 6 2" xfId="40516" xr:uid="{00000000-0005-0000-0000-0000FA9E0000}"/>
    <cellStyle name="Vírgula 2 5 6 6 3" xfId="40517" xr:uid="{00000000-0005-0000-0000-0000FB9E0000}"/>
    <cellStyle name="Vírgula 2 5 6 7" xfId="40518" xr:uid="{00000000-0005-0000-0000-0000FC9E0000}"/>
    <cellStyle name="Vírgula 2 5 6 8" xfId="40519" xr:uid="{00000000-0005-0000-0000-0000FD9E0000}"/>
    <cellStyle name="Vírgula 2 5 6 9" xfId="40520" xr:uid="{00000000-0005-0000-0000-0000FE9E0000}"/>
    <cellStyle name="Vírgula 2 5 7" xfId="40521" xr:uid="{00000000-0005-0000-0000-0000FF9E0000}"/>
    <cellStyle name="Vírgula 2 5 7 2" xfId="40522" xr:uid="{00000000-0005-0000-0000-0000009F0000}"/>
    <cellStyle name="Vírgula 2 5 7 2 2" xfId="40523" xr:uid="{00000000-0005-0000-0000-0000019F0000}"/>
    <cellStyle name="Vírgula 2 5 7 2 2 2" xfId="40524" xr:uid="{00000000-0005-0000-0000-0000029F0000}"/>
    <cellStyle name="Vírgula 2 5 7 2 2 2 2" xfId="40525" xr:uid="{00000000-0005-0000-0000-0000039F0000}"/>
    <cellStyle name="Vírgula 2 5 7 2 2 2 3" xfId="40526" xr:uid="{00000000-0005-0000-0000-0000049F0000}"/>
    <cellStyle name="Vírgula 2 5 7 2 2 3" xfId="40527" xr:uid="{00000000-0005-0000-0000-0000059F0000}"/>
    <cellStyle name="Vírgula 2 5 7 2 2 4" xfId="40528" xr:uid="{00000000-0005-0000-0000-0000069F0000}"/>
    <cellStyle name="Vírgula 2 5 7 2 3" xfId="40529" xr:uid="{00000000-0005-0000-0000-0000079F0000}"/>
    <cellStyle name="Vírgula 2 5 7 2 3 2" xfId="40530" xr:uid="{00000000-0005-0000-0000-0000089F0000}"/>
    <cellStyle name="Vírgula 2 5 7 2 3 2 2" xfId="40531" xr:uid="{00000000-0005-0000-0000-0000099F0000}"/>
    <cellStyle name="Vírgula 2 5 7 2 3 2 3" xfId="40532" xr:uid="{00000000-0005-0000-0000-00000A9F0000}"/>
    <cellStyle name="Vírgula 2 5 7 2 3 3" xfId="40533" xr:uid="{00000000-0005-0000-0000-00000B9F0000}"/>
    <cellStyle name="Vírgula 2 5 7 2 3 4" xfId="40534" xr:uid="{00000000-0005-0000-0000-00000C9F0000}"/>
    <cellStyle name="Vírgula 2 5 7 2 4" xfId="40535" xr:uid="{00000000-0005-0000-0000-00000D9F0000}"/>
    <cellStyle name="Vírgula 2 5 7 2 4 2" xfId="40536" xr:uid="{00000000-0005-0000-0000-00000E9F0000}"/>
    <cellStyle name="Vírgula 2 5 7 2 4 2 2" xfId="40537" xr:uid="{00000000-0005-0000-0000-00000F9F0000}"/>
    <cellStyle name="Vírgula 2 5 7 2 4 2 3" xfId="40538" xr:uid="{00000000-0005-0000-0000-0000109F0000}"/>
    <cellStyle name="Vírgula 2 5 7 2 4 3" xfId="40539" xr:uid="{00000000-0005-0000-0000-0000119F0000}"/>
    <cellStyle name="Vírgula 2 5 7 2 4 4" xfId="40540" xr:uid="{00000000-0005-0000-0000-0000129F0000}"/>
    <cellStyle name="Vírgula 2 5 7 2 5" xfId="40541" xr:uid="{00000000-0005-0000-0000-0000139F0000}"/>
    <cellStyle name="Vírgula 2 5 7 2 5 2" xfId="40542" xr:uid="{00000000-0005-0000-0000-0000149F0000}"/>
    <cellStyle name="Vírgula 2 5 7 2 5 3" xfId="40543" xr:uid="{00000000-0005-0000-0000-0000159F0000}"/>
    <cellStyle name="Vírgula 2 5 7 2 6" xfId="40544" xr:uid="{00000000-0005-0000-0000-0000169F0000}"/>
    <cellStyle name="Vírgula 2 5 7 2 7" xfId="40545" xr:uid="{00000000-0005-0000-0000-0000179F0000}"/>
    <cellStyle name="Vírgula 2 5 7 3" xfId="40546" xr:uid="{00000000-0005-0000-0000-0000189F0000}"/>
    <cellStyle name="Vírgula 2 5 7 3 2" xfId="40547" xr:uid="{00000000-0005-0000-0000-0000199F0000}"/>
    <cellStyle name="Vírgula 2 5 7 3 2 2" xfId="40548" xr:uid="{00000000-0005-0000-0000-00001A9F0000}"/>
    <cellStyle name="Vírgula 2 5 7 3 2 3" xfId="40549" xr:uid="{00000000-0005-0000-0000-00001B9F0000}"/>
    <cellStyle name="Vírgula 2 5 7 3 3" xfId="40550" xr:uid="{00000000-0005-0000-0000-00001C9F0000}"/>
    <cellStyle name="Vírgula 2 5 7 3 4" xfId="40551" xr:uid="{00000000-0005-0000-0000-00001D9F0000}"/>
    <cellStyle name="Vírgula 2 5 7 4" xfId="40552" xr:uid="{00000000-0005-0000-0000-00001E9F0000}"/>
    <cellStyle name="Vírgula 2 5 7 4 2" xfId="40553" xr:uid="{00000000-0005-0000-0000-00001F9F0000}"/>
    <cellStyle name="Vírgula 2 5 7 4 2 2" xfId="40554" xr:uid="{00000000-0005-0000-0000-0000209F0000}"/>
    <cellStyle name="Vírgula 2 5 7 4 2 3" xfId="40555" xr:uid="{00000000-0005-0000-0000-0000219F0000}"/>
    <cellStyle name="Vírgula 2 5 7 4 3" xfId="40556" xr:uid="{00000000-0005-0000-0000-0000229F0000}"/>
    <cellStyle name="Vírgula 2 5 7 4 4" xfId="40557" xr:uid="{00000000-0005-0000-0000-0000239F0000}"/>
    <cellStyle name="Vírgula 2 5 7 5" xfId="40558" xr:uid="{00000000-0005-0000-0000-0000249F0000}"/>
    <cellStyle name="Vírgula 2 5 7 5 2" xfId="40559" xr:uid="{00000000-0005-0000-0000-0000259F0000}"/>
    <cellStyle name="Vírgula 2 5 7 5 2 2" xfId="40560" xr:uid="{00000000-0005-0000-0000-0000269F0000}"/>
    <cellStyle name="Vírgula 2 5 7 5 2 3" xfId="40561" xr:uid="{00000000-0005-0000-0000-0000279F0000}"/>
    <cellStyle name="Vírgula 2 5 7 5 3" xfId="40562" xr:uid="{00000000-0005-0000-0000-0000289F0000}"/>
    <cellStyle name="Vírgula 2 5 7 5 4" xfId="40563" xr:uid="{00000000-0005-0000-0000-0000299F0000}"/>
    <cellStyle name="Vírgula 2 5 7 6" xfId="40564" xr:uid="{00000000-0005-0000-0000-00002A9F0000}"/>
    <cellStyle name="Vírgula 2 5 7 6 2" xfId="40565" xr:uid="{00000000-0005-0000-0000-00002B9F0000}"/>
    <cellStyle name="Vírgula 2 5 7 6 3" xfId="40566" xr:uid="{00000000-0005-0000-0000-00002C9F0000}"/>
    <cellStyle name="Vírgula 2 5 7 7" xfId="40567" xr:uid="{00000000-0005-0000-0000-00002D9F0000}"/>
    <cellStyle name="Vírgula 2 5 7 8" xfId="40568" xr:uid="{00000000-0005-0000-0000-00002E9F0000}"/>
    <cellStyle name="Vírgula 2 5 7 9" xfId="40569" xr:uid="{00000000-0005-0000-0000-00002F9F0000}"/>
    <cellStyle name="Vírgula 2 5 8" xfId="40570" xr:uid="{00000000-0005-0000-0000-0000309F0000}"/>
    <cellStyle name="Vírgula 2 5 8 2" xfId="40571" xr:uid="{00000000-0005-0000-0000-0000319F0000}"/>
    <cellStyle name="Vírgula 2 5 8 2 2" xfId="40572" xr:uid="{00000000-0005-0000-0000-0000329F0000}"/>
    <cellStyle name="Vírgula 2 5 8 2 2 2" xfId="40573" xr:uid="{00000000-0005-0000-0000-0000339F0000}"/>
    <cellStyle name="Vírgula 2 5 8 2 2 2 2" xfId="40574" xr:uid="{00000000-0005-0000-0000-0000349F0000}"/>
    <cellStyle name="Vírgula 2 5 8 2 2 2 3" xfId="40575" xr:uid="{00000000-0005-0000-0000-0000359F0000}"/>
    <cellStyle name="Vírgula 2 5 8 2 2 3" xfId="40576" xr:uid="{00000000-0005-0000-0000-0000369F0000}"/>
    <cellStyle name="Vírgula 2 5 8 2 2 4" xfId="40577" xr:uid="{00000000-0005-0000-0000-0000379F0000}"/>
    <cellStyle name="Vírgula 2 5 8 2 3" xfId="40578" xr:uid="{00000000-0005-0000-0000-0000389F0000}"/>
    <cellStyle name="Vírgula 2 5 8 2 3 2" xfId="40579" xr:uid="{00000000-0005-0000-0000-0000399F0000}"/>
    <cellStyle name="Vírgula 2 5 8 2 3 2 2" xfId="40580" xr:uid="{00000000-0005-0000-0000-00003A9F0000}"/>
    <cellStyle name="Vírgula 2 5 8 2 3 2 3" xfId="40581" xr:uid="{00000000-0005-0000-0000-00003B9F0000}"/>
    <cellStyle name="Vírgula 2 5 8 2 3 3" xfId="40582" xr:uid="{00000000-0005-0000-0000-00003C9F0000}"/>
    <cellStyle name="Vírgula 2 5 8 2 3 4" xfId="40583" xr:uid="{00000000-0005-0000-0000-00003D9F0000}"/>
    <cellStyle name="Vírgula 2 5 8 2 4" xfId="40584" xr:uid="{00000000-0005-0000-0000-00003E9F0000}"/>
    <cellStyle name="Vírgula 2 5 8 2 4 2" xfId="40585" xr:uid="{00000000-0005-0000-0000-00003F9F0000}"/>
    <cellStyle name="Vírgula 2 5 8 2 4 2 2" xfId="40586" xr:uid="{00000000-0005-0000-0000-0000409F0000}"/>
    <cellStyle name="Vírgula 2 5 8 2 4 2 3" xfId="40587" xr:uid="{00000000-0005-0000-0000-0000419F0000}"/>
    <cellStyle name="Vírgula 2 5 8 2 4 3" xfId="40588" xr:uid="{00000000-0005-0000-0000-0000429F0000}"/>
    <cellStyle name="Vírgula 2 5 8 2 4 4" xfId="40589" xr:uid="{00000000-0005-0000-0000-0000439F0000}"/>
    <cellStyle name="Vírgula 2 5 8 2 5" xfId="40590" xr:uid="{00000000-0005-0000-0000-0000449F0000}"/>
    <cellStyle name="Vírgula 2 5 8 2 5 2" xfId="40591" xr:uid="{00000000-0005-0000-0000-0000459F0000}"/>
    <cellStyle name="Vírgula 2 5 8 2 5 3" xfId="40592" xr:uid="{00000000-0005-0000-0000-0000469F0000}"/>
    <cellStyle name="Vírgula 2 5 8 2 6" xfId="40593" xr:uid="{00000000-0005-0000-0000-0000479F0000}"/>
    <cellStyle name="Vírgula 2 5 8 2 7" xfId="40594" xr:uid="{00000000-0005-0000-0000-0000489F0000}"/>
    <cellStyle name="Vírgula 2 5 8 3" xfId="40595" xr:uid="{00000000-0005-0000-0000-0000499F0000}"/>
    <cellStyle name="Vírgula 2 5 8 3 2" xfId="40596" xr:uid="{00000000-0005-0000-0000-00004A9F0000}"/>
    <cellStyle name="Vírgula 2 5 8 3 2 2" xfId="40597" xr:uid="{00000000-0005-0000-0000-00004B9F0000}"/>
    <cellStyle name="Vírgula 2 5 8 3 2 3" xfId="40598" xr:uid="{00000000-0005-0000-0000-00004C9F0000}"/>
    <cellStyle name="Vírgula 2 5 8 3 3" xfId="40599" xr:uid="{00000000-0005-0000-0000-00004D9F0000}"/>
    <cellStyle name="Vírgula 2 5 8 3 4" xfId="40600" xr:uid="{00000000-0005-0000-0000-00004E9F0000}"/>
    <cellStyle name="Vírgula 2 5 8 4" xfId="40601" xr:uid="{00000000-0005-0000-0000-00004F9F0000}"/>
    <cellStyle name="Vírgula 2 5 8 4 2" xfId="40602" xr:uid="{00000000-0005-0000-0000-0000509F0000}"/>
    <cellStyle name="Vírgula 2 5 8 4 2 2" xfId="40603" xr:uid="{00000000-0005-0000-0000-0000519F0000}"/>
    <cellStyle name="Vírgula 2 5 8 4 2 3" xfId="40604" xr:uid="{00000000-0005-0000-0000-0000529F0000}"/>
    <cellStyle name="Vírgula 2 5 8 4 3" xfId="40605" xr:uid="{00000000-0005-0000-0000-0000539F0000}"/>
    <cellStyle name="Vírgula 2 5 8 4 4" xfId="40606" xr:uid="{00000000-0005-0000-0000-0000549F0000}"/>
    <cellStyle name="Vírgula 2 5 8 5" xfId="40607" xr:uid="{00000000-0005-0000-0000-0000559F0000}"/>
    <cellStyle name="Vírgula 2 5 8 5 2" xfId="40608" xr:uid="{00000000-0005-0000-0000-0000569F0000}"/>
    <cellStyle name="Vírgula 2 5 8 5 2 2" xfId="40609" xr:uid="{00000000-0005-0000-0000-0000579F0000}"/>
    <cellStyle name="Vírgula 2 5 8 5 2 3" xfId="40610" xr:uid="{00000000-0005-0000-0000-0000589F0000}"/>
    <cellStyle name="Vírgula 2 5 8 5 3" xfId="40611" xr:uid="{00000000-0005-0000-0000-0000599F0000}"/>
    <cellStyle name="Vírgula 2 5 8 5 4" xfId="40612" xr:uid="{00000000-0005-0000-0000-00005A9F0000}"/>
    <cellStyle name="Vírgula 2 5 8 6" xfId="40613" xr:uid="{00000000-0005-0000-0000-00005B9F0000}"/>
    <cellStyle name="Vírgula 2 5 8 6 2" xfId="40614" xr:uid="{00000000-0005-0000-0000-00005C9F0000}"/>
    <cellStyle name="Vírgula 2 5 8 6 3" xfId="40615" xr:uid="{00000000-0005-0000-0000-00005D9F0000}"/>
    <cellStyle name="Vírgula 2 5 8 7" xfId="40616" xr:uid="{00000000-0005-0000-0000-00005E9F0000}"/>
    <cellStyle name="Vírgula 2 5 8 8" xfId="40617" xr:uid="{00000000-0005-0000-0000-00005F9F0000}"/>
    <cellStyle name="Vírgula 2 5 8 9" xfId="40618" xr:uid="{00000000-0005-0000-0000-0000609F0000}"/>
    <cellStyle name="Vírgula 2 5 9" xfId="40619" xr:uid="{00000000-0005-0000-0000-0000619F0000}"/>
    <cellStyle name="Vírgula 2 5 9 2" xfId="40620" xr:uid="{00000000-0005-0000-0000-0000629F0000}"/>
    <cellStyle name="Vírgula 2 5 9 2 2" xfId="40621" xr:uid="{00000000-0005-0000-0000-0000639F0000}"/>
    <cellStyle name="Vírgula 2 5 9 2 2 2" xfId="40622" xr:uid="{00000000-0005-0000-0000-0000649F0000}"/>
    <cellStyle name="Vírgula 2 5 9 2 2 2 2" xfId="40623" xr:uid="{00000000-0005-0000-0000-0000659F0000}"/>
    <cellStyle name="Vírgula 2 5 9 2 2 2 3" xfId="40624" xr:uid="{00000000-0005-0000-0000-0000669F0000}"/>
    <cellStyle name="Vírgula 2 5 9 2 2 3" xfId="40625" xr:uid="{00000000-0005-0000-0000-0000679F0000}"/>
    <cellStyle name="Vírgula 2 5 9 2 2 4" xfId="40626" xr:uid="{00000000-0005-0000-0000-0000689F0000}"/>
    <cellStyle name="Vírgula 2 5 9 2 3" xfId="40627" xr:uid="{00000000-0005-0000-0000-0000699F0000}"/>
    <cellStyle name="Vírgula 2 5 9 2 3 2" xfId="40628" xr:uid="{00000000-0005-0000-0000-00006A9F0000}"/>
    <cellStyle name="Vírgula 2 5 9 2 3 2 2" xfId="40629" xr:uid="{00000000-0005-0000-0000-00006B9F0000}"/>
    <cellStyle name="Vírgula 2 5 9 2 3 2 3" xfId="40630" xr:uid="{00000000-0005-0000-0000-00006C9F0000}"/>
    <cellStyle name="Vírgula 2 5 9 2 3 3" xfId="40631" xr:uid="{00000000-0005-0000-0000-00006D9F0000}"/>
    <cellStyle name="Vírgula 2 5 9 2 3 4" xfId="40632" xr:uid="{00000000-0005-0000-0000-00006E9F0000}"/>
    <cellStyle name="Vírgula 2 5 9 2 4" xfId="40633" xr:uid="{00000000-0005-0000-0000-00006F9F0000}"/>
    <cellStyle name="Vírgula 2 5 9 2 4 2" xfId="40634" xr:uid="{00000000-0005-0000-0000-0000709F0000}"/>
    <cellStyle name="Vírgula 2 5 9 2 4 2 2" xfId="40635" xr:uid="{00000000-0005-0000-0000-0000719F0000}"/>
    <cellStyle name="Vírgula 2 5 9 2 4 2 3" xfId="40636" xr:uid="{00000000-0005-0000-0000-0000729F0000}"/>
    <cellStyle name="Vírgula 2 5 9 2 4 3" xfId="40637" xr:uid="{00000000-0005-0000-0000-0000739F0000}"/>
    <cellStyle name="Vírgula 2 5 9 2 4 4" xfId="40638" xr:uid="{00000000-0005-0000-0000-0000749F0000}"/>
    <cellStyle name="Vírgula 2 5 9 2 5" xfId="40639" xr:uid="{00000000-0005-0000-0000-0000759F0000}"/>
    <cellStyle name="Vírgula 2 5 9 2 5 2" xfId="40640" xr:uid="{00000000-0005-0000-0000-0000769F0000}"/>
    <cellStyle name="Vírgula 2 5 9 2 5 3" xfId="40641" xr:uid="{00000000-0005-0000-0000-0000779F0000}"/>
    <cellStyle name="Vírgula 2 5 9 2 6" xfId="40642" xr:uid="{00000000-0005-0000-0000-0000789F0000}"/>
    <cellStyle name="Vírgula 2 5 9 2 7" xfId="40643" xr:uid="{00000000-0005-0000-0000-0000799F0000}"/>
    <cellStyle name="Vírgula 2 5 9 3" xfId="40644" xr:uid="{00000000-0005-0000-0000-00007A9F0000}"/>
    <cellStyle name="Vírgula 2 5 9 3 2" xfId="40645" xr:uid="{00000000-0005-0000-0000-00007B9F0000}"/>
    <cellStyle name="Vírgula 2 5 9 3 2 2" xfId="40646" xr:uid="{00000000-0005-0000-0000-00007C9F0000}"/>
    <cellStyle name="Vírgula 2 5 9 3 2 3" xfId="40647" xr:uid="{00000000-0005-0000-0000-00007D9F0000}"/>
    <cellStyle name="Vírgula 2 5 9 3 3" xfId="40648" xr:uid="{00000000-0005-0000-0000-00007E9F0000}"/>
    <cellStyle name="Vírgula 2 5 9 3 4" xfId="40649" xr:uid="{00000000-0005-0000-0000-00007F9F0000}"/>
    <cellStyle name="Vírgula 2 5 9 4" xfId="40650" xr:uid="{00000000-0005-0000-0000-0000809F0000}"/>
    <cellStyle name="Vírgula 2 5 9 4 2" xfId="40651" xr:uid="{00000000-0005-0000-0000-0000819F0000}"/>
    <cellStyle name="Vírgula 2 5 9 4 2 2" xfId="40652" xr:uid="{00000000-0005-0000-0000-0000829F0000}"/>
    <cellStyle name="Vírgula 2 5 9 4 2 3" xfId="40653" xr:uid="{00000000-0005-0000-0000-0000839F0000}"/>
    <cellStyle name="Vírgula 2 5 9 4 3" xfId="40654" xr:uid="{00000000-0005-0000-0000-0000849F0000}"/>
    <cellStyle name="Vírgula 2 5 9 4 4" xfId="40655" xr:uid="{00000000-0005-0000-0000-0000859F0000}"/>
    <cellStyle name="Vírgula 2 5 9 5" xfId="40656" xr:uid="{00000000-0005-0000-0000-0000869F0000}"/>
    <cellStyle name="Vírgula 2 5 9 5 2" xfId="40657" xr:uid="{00000000-0005-0000-0000-0000879F0000}"/>
    <cellStyle name="Vírgula 2 5 9 5 2 2" xfId="40658" xr:uid="{00000000-0005-0000-0000-0000889F0000}"/>
    <cellStyle name="Vírgula 2 5 9 5 2 3" xfId="40659" xr:uid="{00000000-0005-0000-0000-0000899F0000}"/>
    <cellStyle name="Vírgula 2 5 9 5 3" xfId="40660" xr:uid="{00000000-0005-0000-0000-00008A9F0000}"/>
    <cellStyle name="Vírgula 2 5 9 5 4" xfId="40661" xr:uid="{00000000-0005-0000-0000-00008B9F0000}"/>
    <cellStyle name="Vírgula 2 5 9 6" xfId="40662" xr:uid="{00000000-0005-0000-0000-00008C9F0000}"/>
    <cellStyle name="Vírgula 2 5 9 6 2" xfId="40663" xr:uid="{00000000-0005-0000-0000-00008D9F0000}"/>
    <cellStyle name="Vírgula 2 5 9 6 3" xfId="40664" xr:uid="{00000000-0005-0000-0000-00008E9F0000}"/>
    <cellStyle name="Vírgula 2 5 9 7" xfId="40665" xr:uid="{00000000-0005-0000-0000-00008F9F0000}"/>
    <cellStyle name="Vírgula 2 5 9 8" xfId="40666" xr:uid="{00000000-0005-0000-0000-0000909F0000}"/>
    <cellStyle name="Vírgula 2 5 9 9" xfId="40667" xr:uid="{00000000-0005-0000-0000-0000919F0000}"/>
    <cellStyle name="Vírgula 2 6" xfId="9" xr:uid="{00000000-0005-0000-0000-0000929F0000}"/>
    <cellStyle name="Vírgula 2 6 2" xfId="40669" xr:uid="{00000000-0005-0000-0000-0000939F0000}"/>
    <cellStyle name="Vírgula 2 6 2 2" xfId="40670" xr:uid="{00000000-0005-0000-0000-0000949F0000}"/>
    <cellStyle name="Vírgula 2 6 2 2 2" xfId="40671" xr:uid="{00000000-0005-0000-0000-0000959F0000}"/>
    <cellStyle name="Vírgula 2 6 2 3" xfId="40672" xr:uid="{00000000-0005-0000-0000-0000969F0000}"/>
    <cellStyle name="Vírgula 2 6 3" xfId="40673" xr:uid="{00000000-0005-0000-0000-0000979F0000}"/>
    <cellStyle name="Vírgula 2 6 3 2" xfId="40674" xr:uid="{00000000-0005-0000-0000-0000989F0000}"/>
    <cellStyle name="Vírgula 2 6 3 2 2" xfId="40675" xr:uid="{00000000-0005-0000-0000-0000999F0000}"/>
    <cellStyle name="Vírgula 2 6 3 3" xfId="40676" xr:uid="{00000000-0005-0000-0000-00009A9F0000}"/>
    <cellStyle name="Vírgula 2 6 4" xfId="40677" xr:uid="{00000000-0005-0000-0000-00009B9F0000}"/>
    <cellStyle name="Vírgula 2 6 4 2" xfId="40678" xr:uid="{00000000-0005-0000-0000-00009C9F0000}"/>
    <cellStyle name="Vírgula 2 6 5" xfId="40679" xr:uid="{00000000-0005-0000-0000-00009D9F0000}"/>
    <cellStyle name="Vírgula 2 6 6" xfId="40680" xr:uid="{00000000-0005-0000-0000-00009E9F0000}"/>
    <cellStyle name="Vírgula 2 6 7" xfId="40668" xr:uid="{00000000-0005-0000-0000-00009F9F0000}"/>
    <cellStyle name="Vírgula 2 6 8" xfId="43935" xr:uid="{00000000-0005-0000-0000-0000A09F0000}"/>
    <cellStyle name="Vírgula 2 7" xfId="40681" xr:uid="{00000000-0005-0000-0000-0000A19F0000}"/>
    <cellStyle name="Vírgula 2 7 2" xfId="40682" xr:uid="{00000000-0005-0000-0000-0000A29F0000}"/>
    <cellStyle name="Vírgula 2 7 2 2" xfId="40683" xr:uid="{00000000-0005-0000-0000-0000A39F0000}"/>
    <cellStyle name="Vírgula 2 7 2 2 2" xfId="40684" xr:uid="{00000000-0005-0000-0000-0000A49F0000}"/>
    <cellStyle name="Vírgula 2 7 2 3" xfId="40685" xr:uid="{00000000-0005-0000-0000-0000A59F0000}"/>
    <cellStyle name="Vírgula 2 7 2 4" xfId="40686" xr:uid="{00000000-0005-0000-0000-0000A69F0000}"/>
    <cellStyle name="Vírgula 2 7 3" xfId="40687" xr:uid="{00000000-0005-0000-0000-0000A79F0000}"/>
    <cellStyle name="Vírgula 2 7 3 2" xfId="40688" xr:uid="{00000000-0005-0000-0000-0000A89F0000}"/>
    <cellStyle name="Vírgula 2 7 3 2 2" xfId="40689" xr:uid="{00000000-0005-0000-0000-0000A99F0000}"/>
    <cellStyle name="Vírgula 2 7 3 3" xfId="40690" xr:uid="{00000000-0005-0000-0000-0000AA9F0000}"/>
    <cellStyle name="Vírgula 2 7 3 4" xfId="40691" xr:uid="{00000000-0005-0000-0000-0000AB9F0000}"/>
    <cellStyle name="Vírgula 2 7 4" xfId="40692" xr:uid="{00000000-0005-0000-0000-0000AC9F0000}"/>
    <cellStyle name="Vírgula 2 7 4 2" xfId="40693" xr:uid="{00000000-0005-0000-0000-0000AD9F0000}"/>
    <cellStyle name="Vírgula 2 7 5" xfId="40694" xr:uid="{00000000-0005-0000-0000-0000AE9F0000}"/>
    <cellStyle name="Vírgula 2 7 6" xfId="40695" xr:uid="{00000000-0005-0000-0000-0000AF9F0000}"/>
    <cellStyle name="Vírgula 2 8" xfId="40696" xr:uid="{00000000-0005-0000-0000-0000B09F0000}"/>
    <cellStyle name="Vírgula 2 8 2" xfId="40697" xr:uid="{00000000-0005-0000-0000-0000B19F0000}"/>
    <cellStyle name="Vírgula 2 8 2 2" xfId="40698" xr:uid="{00000000-0005-0000-0000-0000B29F0000}"/>
    <cellStyle name="Vírgula 2 8 2 2 2" xfId="40699" xr:uid="{00000000-0005-0000-0000-0000B39F0000}"/>
    <cellStyle name="Vírgula 2 8 2 2 3" xfId="40700" xr:uid="{00000000-0005-0000-0000-0000B49F0000}"/>
    <cellStyle name="Vírgula 2 8 2 3" xfId="40701" xr:uid="{00000000-0005-0000-0000-0000B59F0000}"/>
    <cellStyle name="Vírgula 2 8 2 3 2" xfId="40702" xr:uid="{00000000-0005-0000-0000-0000B69F0000}"/>
    <cellStyle name="Vírgula 2 8 2 4" xfId="40703" xr:uid="{00000000-0005-0000-0000-0000B79F0000}"/>
    <cellStyle name="Vírgula 2 8 3" xfId="40704" xr:uid="{00000000-0005-0000-0000-0000B89F0000}"/>
    <cellStyle name="Vírgula 2 8 3 2" xfId="40705" xr:uid="{00000000-0005-0000-0000-0000B99F0000}"/>
    <cellStyle name="Vírgula 2 8 3 2 2" xfId="40706" xr:uid="{00000000-0005-0000-0000-0000BA9F0000}"/>
    <cellStyle name="Vírgula 2 8 3 3" xfId="40707" xr:uid="{00000000-0005-0000-0000-0000BB9F0000}"/>
    <cellStyle name="Vírgula 2 8 3 4" xfId="40708" xr:uid="{00000000-0005-0000-0000-0000BC9F0000}"/>
    <cellStyle name="Vírgula 2 8 4" xfId="40709" xr:uid="{00000000-0005-0000-0000-0000BD9F0000}"/>
    <cellStyle name="Vírgula 2 8 4 2" xfId="40710" xr:uid="{00000000-0005-0000-0000-0000BE9F0000}"/>
    <cellStyle name="Vírgula 2 8 4 2 2" xfId="40711" xr:uid="{00000000-0005-0000-0000-0000BF9F0000}"/>
    <cellStyle name="Vírgula 2 8 4 2 2 2" xfId="40712" xr:uid="{00000000-0005-0000-0000-0000C09F0000}"/>
    <cellStyle name="Vírgula 2 8 4 2 2 2 2" xfId="40713" xr:uid="{00000000-0005-0000-0000-0000C19F0000}"/>
    <cellStyle name="Vírgula 2 8 4 2 2 2 3" xfId="40714" xr:uid="{00000000-0005-0000-0000-0000C29F0000}"/>
    <cellStyle name="Vírgula 2 8 4 2 2 3" xfId="40715" xr:uid="{00000000-0005-0000-0000-0000C39F0000}"/>
    <cellStyle name="Vírgula 2 8 4 2 2 4" xfId="40716" xr:uid="{00000000-0005-0000-0000-0000C49F0000}"/>
    <cellStyle name="Vírgula 2 8 4 2 3" xfId="40717" xr:uid="{00000000-0005-0000-0000-0000C59F0000}"/>
    <cellStyle name="Vírgula 2 8 4 2 3 2" xfId="40718" xr:uid="{00000000-0005-0000-0000-0000C69F0000}"/>
    <cellStyle name="Vírgula 2 8 4 2 3 2 2" xfId="40719" xr:uid="{00000000-0005-0000-0000-0000C79F0000}"/>
    <cellStyle name="Vírgula 2 8 4 2 3 2 3" xfId="40720" xr:uid="{00000000-0005-0000-0000-0000C89F0000}"/>
    <cellStyle name="Vírgula 2 8 4 2 3 3" xfId="40721" xr:uid="{00000000-0005-0000-0000-0000C99F0000}"/>
    <cellStyle name="Vírgula 2 8 4 2 3 4" xfId="40722" xr:uid="{00000000-0005-0000-0000-0000CA9F0000}"/>
    <cellStyle name="Vírgula 2 8 4 2 4" xfId="40723" xr:uid="{00000000-0005-0000-0000-0000CB9F0000}"/>
    <cellStyle name="Vírgula 2 8 4 2 4 2" xfId="40724" xr:uid="{00000000-0005-0000-0000-0000CC9F0000}"/>
    <cellStyle name="Vírgula 2 8 4 2 4 2 2" xfId="40725" xr:uid="{00000000-0005-0000-0000-0000CD9F0000}"/>
    <cellStyle name="Vírgula 2 8 4 2 4 2 3" xfId="40726" xr:uid="{00000000-0005-0000-0000-0000CE9F0000}"/>
    <cellStyle name="Vírgula 2 8 4 2 4 3" xfId="40727" xr:uid="{00000000-0005-0000-0000-0000CF9F0000}"/>
    <cellStyle name="Vírgula 2 8 4 2 4 4" xfId="40728" xr:uid="{00000000-0005-0000-0000-0000D09F0000}"/>
    <cellStyle name="Vírgula 2 8 4 2 5" xfId="40729" xr:uid="{00000000-0005-0000-0000-0000D19F0000}"/>
    <cellStyle name="Vírgula 2 8 4 2 5 2" xfId="40730" xr:uid="{00000000-0005-0000-0000-0000D29F0000}"/>
    <cellStyle name="Vírgula 2 8 4 2 5 3" xfId="40731" xr:uid="{00000000-0005-0000-0000-0000D39F0000}"/>
    <cellStyle name="Vírgula 2 8 4 2 6" xfId="40732" xr:uid="{00000000-0005-0000-0000-0000D49F0000}"/>
    <cellStyle name="Vírgula 2 8 4 2 7" xfId="40733" xr:uid="{00000000-0005-0000-0000-0000D59F0000}"/>
    <cellStyle name="Vírgula 2 8 4 2 8" xfId="40734" xr:uid="{00000000-0005-0000-0000-0000D69F0000}"/>
    <cellStyle name="Vírgula 2 8 4 3" xfId="40735" xr:uid="{00000000-0005-0000-0000-0000D79F0000}"/>
    <cellStyle name="Vírgula 2 8 4 3 2" xfId="40736" xr:uid="{00000000-0005-0000-0000-0000D89F0000}"/>
    <cellStyle name="Vírgula 2 8 4 3 2 2" xfId="40737" xr:uid="{00000000-0005-0000-0000-0000D99F0000}"/>
    <cellStyle name="Vírgula 2 8 4 3 2 3" xfId="40738" xr:uid="{00000000-0005-0000-0000-0000DA9F0000}"/>
    <cellStyle name="Vírgula 2 8 4 3 3" xfId="40739" xr:uid="{00000000-0005-0000-0000-0000DB9F0000}"/>
    <cellStyle name="Vírgula 2 8 4 3 4" xfId="40740" xr:uid="{00000000-0005-0000-0000-0000DC9F0000}"/>
    <cellStyle name="Vírgula 2 8 4 4" xfId="40741" xr:uid="{00000000-0005-0000-0000-0000DD9F0000}"/>
    <cellStyle name="Vírgula 2 8 4 4 2" xfId="40742" xr:uid="{00000000-0005-0000-0000-0000DE9F0000}"/>
    <cellStyle name="Vírgula 2 8 4 4 2 2" xfId="40743" xr:uid="{00000000-0005-0000-0000-0000DF9F0000}"/>
    <cellStyle name="Vírgula 2 8 4 4 2 3" xfId="40744" xr:uid="{00000000-0005-0000-0000-0000E09F0000}"/>
    <cellStyle name="Vírgula 2 8 4 4 3" xfId="40745" xr:uid="{00000000-0005-0000-0000-0000E19F0000}"/>
    <cellStyle name="Vírgula 2 8 4 4 4" xfId="40746" xr:uid="{00000000-0005-0000-0000-0000E29F0000}"/>
    <cellStyle name="Vírgula 2 8 4 5" xfId="40747" xr:uid="{00000000-0005-0000-0000-0000E39F0000}"/>
    <cellStyle name="Vírgula 2 8 4 5 2" xfId="40748" xr:uid="{00000000-0005-0000-0000-0000E49F0000}"/>
    <cellStyle name="Vírgula 2 8 4 5 2 2" xfId="40749" xr:uid="{00000000-0005-0000-0000-0000E59F0000}"/>
    <cellStyle name="Vírgula 2 8 4 5 2 3" xfId="40750" xr:uid="{00000000-0005-0000-0000-0000E69F0000}"/>
    <cellStyle name="Vírgula 2 8 4 5 3" xfId="40751" xr:uid="{00000000-0005-0000-0000-0000E79F0000}"/>
    <cellStyle name="Vírgula 2 8 4 5 4" xfId="40752" xr:uid="{00000000-0005-0000-0000-0000E89F0000}"/>
    <cellStyle name="Vírgula 2 8 4 6" xfId="40753" xr:uid="{00000000-0005-0000-0000-0000E99F0000}"/>
    <cellStyle name="Vírgula 2 8 4 6 2" xfId="40754" xr:uid="{00000000-0005-0000-0000-0000EA9F0000}"/>
    <cellStyle name="Vírgula 2 8 4 6 3" xfId="40755" xr:uid="{00000000-0005-0000-0000-0000EB9F0000}"/>
    <cellStyle name="Vírgula 2 8 4 7" xfId="40756" xr:uid="{00000000-0005-0000-0000-0000EC9F0000}"/>
    <cellStyle name="Vírgula 2 8 4 8" xfId="40757" xr:uid="{00000000-0005-0000-0000-0000ED9F0000}"/>
    <cellStyle name="Vírgula 2 8 4 9" xfId="40758" xr:uid="{00000000-0005-0000-0000-0000EE9F0000}"/>
    <cellStyle name="Vírgula 2 8 5" xfId="40759" xr:uid="{00000000-0005-0000-0000-0000EF9F0000}"/>
    <cellStyle name="Vírgula 2 8 5 2" xfId="40760" xr:uid="{00000000-0005-0000-0000-0000F09F0000}"/>
    <cellStyle name="Vírgula 2 8 5 2 2" xfId="40761" xr:uid="{00000000-0005-0000-0000-0000F19F0000}"/>
    <cellStyle name="Vírgula 2 8 5 2 2 2" xfId="40762" xr:uid="{00000000-0005-0000-0000-0000F29F0000}"/>
    <cellStyle name="Vírgula 2 8 5 2 2 2 2" xfId="40763" xr:uid="{00000000-0005-0000-0000-0000F39F0000}"/>
    <cellStyle name="Vírgula 2 8 5 2 2 2 3" xfId="40764" xr:uid="{00000000-0005-0000-0000-0000F49F0000}"/>
    <cellStyle name="Vírgula 2 8 5 2 2 3" xfId="40765" xr:uid="{00000000-0005-0000-0000-0000F59F0000}"/>
    <cellStyle name="Vírgula 2 8 5 2 2 4" xfId="40766" xr:uid="{00000000-0005-0000-0000-0000F69F0000}"/>
    <cellStyle name="Vírgula 2 8 5 2 3" xfId="40767" xr:uid="{00000000-0005-0000-0000-0000F79F0000}"/>
    <cellStyle name="Vírgula 2 8 5 2 3 2" xfId="40768" xr:uid="{00000000-0005-0000-0000-0000F89F0000}"/>
    <cellStyle name="Vírgula 2 8 5 2 3 2 2" xfId="40769" xr:uid="{00000000-0005-0000-0000-0000F99F0000}"/>
    <cellStyle name="Vírgula 2 8 5 2 3 2 3" xfId="40770" xr:uid="{00000000-0005-0000-0000-0000FA9F0000}"/>
    <cellStyle name="Vírgula 2 8 5 2 3 3" xfId="40771" xr:uid="{00000000-0005-0000-0000-0000FB9F0000}"/>
    <cellStyle name="Vírgula 2 8 5 2 3 4" xfId="40772" xr:uid="{00000000-0005-0000-0000-0000FC9F0000}"/>
    <cellStyle name="Vírgula 2 8 5 2 4" xfId="40773" xr:uid="{00000000-0005-0000-0000-0000FD9F0000}"/>
    <cellStyle name="Vírgula 2 8 5 2 4 2" xfId="40774" xr:uid="{00000000-0005-0000-0000-0000FE9F0000}"/>
    <cellStyle name="Vírgula 2 8 5 2 4 2 2" xfId="40775" xr:uid="{00000000-0005-0000-0000-0000FF9F0000}"/>
    <cellStyle name="Vírgula 2 8 5 2 4 2 3" xfId="40776" xr:uid="{00000000-0005-0000-0000-000000A00000}"/>
    <cellStyle name="Vírgula 2 8 5 2 4 3" xfId="40777" xr:uid="{00000000-0005-0000-0000-000001A00000}"/>
    <cellStyle name="Vírgula 2 8 5 2 4 4" xfId="40778" xr:uid="{00000000-0005-0000-0000-000002A00000}"/>
    <cellStyle name="Vírgula 2 8 5 2 5" xfId="40779" xr:uid="{00000000-0005-0000-0000-000003A00000}"/>
    <cellStyle name="Vírgula 2 8 5 2 5 2" xfId="40780" xr:uid="{00000000-0005-0000-0000-000004A00000}"/>
    <cellStyle name="Vírgula 2 8 5 2 5 3" xfId="40781" xr:uid="{00000000-0005-0000-0000-000005A00000}"/>
    <cellStyle name="Vírgula 2 8 5 2 6" xfId="40782" xr:uid="{00000000-0005-0000-0000-000006A00000}"/>
    <cellStyle name="Vírgula 2 8 5 2 7" xfId="40783" xr:uid="{00000000-0005-0000-0000-000007A00000}"/>
    <cellStyle name="Vírgula 2 8 5 2 8" xfId="40784" xr:uid="{00000000-0005-0000-0000-000008A00000}"/>
    <cellStyle name="Vírgula 2 8 5 3" xfId="40785" xr:uid="{00000000-0005-0000-0000-000009A00000}"/>
    <cellStyle name="Vírgula 2 8 5 3 2" xfId="40786" xr:uid="{00000000-0005-0000-0000-00000AA00000}"/>
    <cellStyle name="Vírgula 2 8 5 3 2 2" xfId="40787" xr:uid="{00000000-0005-0000-0000-00000BA00000}"/>
    <cellStyle name="Vírgula 2 8 5 3 2 3" xfId="40788" xr:uid="{00000000-0005-0000-0000-00000CA00000}"/>
    <cellStyle name="Vírgula 2 8 5 3 3" xfId="40789" xr:uid="{00000000-0005-0000-0000-00000DA00000}"/>
    <cellStyle name="Vírgula 2 8 5 3 4" xfId="40790" xr:uid="{00000000-0005-0000-0000-00000EA00000}"/>
    <cellStyle name="Vírgula 2 8 5 4" xfId="40791" xr:uid="{00000000-0005-0000-0000-00000FA00000}"/>
    <cellStyle name="Vírgula 2 8 5 4 2" xfId="40792" xr:uid="{00000000-0005-0000-0000-000010A00000}"/>
    <cellStyle name="Vírgula 2 8 5 4 2 2" xfId="40793" xr:uid="{00000000-0005-0000-0000-000011A00000}"/>
    <cellStyle name="Vírgula 2 8 5 4 2 3" xfId="40794" xr:uid="{00000000-0005-0000-0000-000012A00000}"/>
    <cellStyle name="Vírgula 2 8 5 4 3" xfId="40795" xr:uid="{00000000-0005-0000-0000-000013A00000}"/>
    <cellStyle name="Vírgula 2 8 5 4 4" xfId="40796" xr:uid="{00000000-0005-0000-0000-000014A00000}"/>
    <cellStyle name="Vírgula 2 8 5 5" xfId="40797" xr:uid="{00000000-0005-0000-0000-000015A00000}"/>
    <cellStyle name="Vírgula 2 8 5 5 2" xfId="40798" xr:uid="{00000000-0005-0000-0000-000016A00000}"/>
    <cellStyle name="Vírgula 2 8 5 5 2 2" xfId="40799" xr:uid="{00000000-0005-0000-0000-000017A00000}"/>
    <cellStyle name="Vírgula 2 8 5 5 2 3" xfId="40800" xr:uid="{00000000-0005-0000-0000-000018A00000}"/>
    <cellStyle name="Vírgula 2 8 5 5 3" xfId="40801" xr:uid="{00000000-0005-0000-0000-000019A00000}"/>
    <cellStyle name="Vírgula 2 8 5 5 4" xfId="40802" xr:uid="{00000000-0005-0000-0000-00001AA00000}"/>
    <cellStyle name="Vírgula 2 8 5 6" xfId="40803" xr:uid="{00000000-0005-0000-0000-00001BA00000}"/>
    <cellStyle name="Vírgula 2 8 5 6 2" xfId="40804" xr:uid="{00000000-0005-0000-0000-00001CA00000}"/>
    <cellStyle name="Vírgula 2 8 5 6 3" xfId="40805" xr:uid="{00000000-0005-0000-0000-00001DA00000}"/>
    <cellStyle name="Vírgula 2 8 5 7" xfId="40806" xr:uid="{00000000-0005-0000-0000-00001EA00000}"/>
    <cellStyle name="Vírgula 2 8 5 8" xfId="40807" xr:uid="{00000000-0005-0000-0000-00001FA00000}"/>
    <cellStyle name="Vírgula 2 8 5 9" xfId="40808" xr:uid="{00000000-0005-0000-0000-000020A00000}"/>
    <cellStyle name="Vírgula 2 8 6" xfId="40809" xr:uid="{00000000-0005-0000-0000-000021A00000}"/>
    <cellStyle name="Vírgula 2 8 7" xfId="40810" xr:uid="{00000000-0005-0000-0000-000022A00000}"/>
    <cellStyle name="Vírgula 2 8 8" xfId="40811" xr:uid="{00000000-0005-0000-0000-000023A00000}"/>
    <cellStyle name="Vírgula 2 8 9" xfId="40812" xr:uid="{00000000-0005-0000-0000-000024A00000}"/>
    <cellStyle name="Vírgula 2 9" xfId="40813" xr:uid="{00000000-0005-0000-0000-000025A00000}"/>
    <cellStyle name="Vírgula 2 9 10" xfId="40814" xr:uid="{00000000-0005-0000-0000-000026A00000}"/>
    <cellStyle name="Vírgula 2 9 2" xfId="40815" xr:uid="{00000000-0005-0000-0000-000027A00000}"/>
    <cellStyle name="Vírgula 2 9 2 2" xfId="40816" xr:uid="{00000000-0005-0000-0000-000028A00000}"/>
    <cellStyle name="Vírgula 2 9 2 2 2" xfId="40817" xr:uid="{00000000-0005-0000-0000-000029A00000}"/>
    <cellStyle name="Vírgula 2 9 2 3" xfId="40818" xr:uid="{00000000-0005-0000-0000-00002AA00000}"/>
    <cellStyle name="Vírgula 2 9 2 4" xfId="40819" xr:uid="{00000000-0005-0000-0000-00002BA00000}"/>
    <cellStyle name="Vírgula 2 9 3" xfId="40820" xr:uid="{00000000-0005-0000-0000-00002CA00000}"/>
    <cellStyle name="Vírgula 2 9 3 2" xfId="40821" xr:uid="{00000000-0005-0000-0000-00002DA00000}"/>
    <cellStyle name="Vírgula 2 9 3 2 2" xfId="40822" xr:uid="{00000000-0005-0000-0000-00002EA00000}"/>
    <cellStyle name="Vírgula 2 9 3 2 2 2" xfId="40823" xr:uid="{00000000-0005-0000-0000-00002FA00000}"/>
    <cellStyle name="Vírgula 2 9 3 2 2 3" xfId="40824" xr:uid="{00000000-0005-0000-0000-000030A00000}"/>
    <cellStyle name="Vírgula 2 9 3 2 2 4" xfId="40825" xr:uid="{00000000-0005-0000-0000-000031A00000}"/>
    <cellStyle name="Vírgula 2 9 3 2 3" xfId="40826" xr:uid="{00000000-0005-0000-0000-000032A00000}"/>
    <cellStyle name="Vírgula 2 9 3 2 4" xfId="40827" xr:uid="{00000000-0005-0000-0000-000033A00000}"/>
    <cellStyle name="Vírgula 2 9 3 2 5" xfId="40828" xr:uid="{00000000-0005-0000-0000-000034A00000}"/>
    <cellStyle name="Vírgula 2 9 3 2 6" xfId="40829" xr:uid="{00000000-0005-0000-0000-000035A00000}"/>
    <cellStyle name="Vírgula 2 9 3 3" xfId="40830" xr:uid="{00000000-0005-0000-0000-000036A00000}"/>
    <cellStyle name="Vírgula 2 9 3 3 2" xfId="40831" xr:uid="{00000000-0005-0000-0000-000037A00000}"/>
    <cellStyle name="Vírgula 2 9 3 3 2 2" xfId="40832" xr:uid="{00000000-0005-0000-0000-000038A00000}"/>
    <cellStyle name="Vírgula 2 9 3 3 2 3" xfId="40833" xr:uid="{00000000-0005-0000-0000-000039A00000}"/>
    <cellStyle name="Vírgula 2 9 3 3 3" xfId="40834" xr:uid="{00000000-0005-0000-0000-00003AA00000}"/>
    <cellStyle name="Vírgula 2 9 3 3 4" xfId="40835" xr:uid="{00000000-0005-0000-0000-00003BA00000}"/>
    <cellStyle name="Vírgula 2 9 3 3 5" xfId="40836" xr:uid="{00000000-0005-0000-0000-00003CA00000}"/>
    <cellStyle name="Vírgula 2 9 3 4" xfId="40837" xr:uid="{00000000-0005-0000-0000-00003DA00000}"/>
    <cellStyle name="Vírgula 2 9 3 4 2" xfId="40838" xr:uid="{00000000-0005-0000-0000-00003EA00000}"/>
    <cellStyle name="Vírgula 2 9 3 4 2 2" xfId="40839" xr:uid="{00000000-0005-0000-0000-00003FA00000}"/>
    <cellStyle name="Vírgula 2 9 3 4 2 3" xfId="40840" xr:uid="{00000000-0005-0000-0000-000040A00000}"/>
    <cellStyle name="Vírgula 2 9 3 4 3" xfId="40841" xr:uid="{00000000-0005-0000-0000-000041A00000}"/>
    <cellStyle name="Vírgula 2 9 3 4 4" xfId="40842" xr:uid="{00000000-0005-0000-0000-000042A00000}"/>
    <cellStyle name="Vírgula 2 9 3 5" xfId="40843" xr:uid="{00000000-0005-0000-0000-000043A00000}"/>
    <cellStyle name="Vírgula 2 9 3 5 2" xfId="40844" xr:uid="{00000000-0005-0000-0000-000044A00000}"/>
    <cellStyle name="Vírgula 2 9 3 5 3" xfId="40845" xr:uid="{00000000-0005-0000-0000-000045A00000}"/>
    <cellStyle name="Vírgula 2 9 3 6" xfId="40846" xr:uid="{00000000-0005-0000-0000-000046A00000}"/>
    <cellStyle name="Vírgula 2 9 3 7" xfId="40847" xr:uid="{00000000-0005-0000-0000-000047A00000}"/>
    <cellStyle name="Vírgula 2 9 3 8" xfId="40848" xr:uid="{00000000-0005-0000-0000-000048A00000}"/>
    <cellStyle name="Vírgula 2 9 4" xfId="40849" xr:uid="{00000000-0005-0000-0000-000049A00000}"/>
    <cellStyle name="Vírgula 2 9 4 2" xfId="40850" xr:uid="{00000000-0005-0000-0000-00004AA00000}"/>
    <cellStyle name="Vírgula 2 9 4 2 2" xfId="40851" xr:uid="{00000000-0005-0000-0000-00004BA00000}"/>
    <cellStyle name="Vírgula 2 9 4 2 3" xfId="40852" xr:uid="{00000000-0005-0000-0000-00004CA00000}"/>
    <cellStyle name="Vírgula 2 9 4 2 4" xfId="40853" xr:uid="{00000000-0005-0000-0000-00004DA00000}"/>
    <cellStyle name="Vírgula 2 9 4 3" xfId="40854" xr:uid="{00000000-0005-0000-0000-00004EA00000}"/>
    <cellStyle name="Vírgula 2 9 4 4" xfId="40855" xr:uid="{00000000-0005-0000-0000-00004FA00000}"/>
    <cellStyle name="Vírgula 2 9 4 5" xfId="40856" xr:uid="{00000000-0005-0000-0000-000050A00000}"/>
    <cellStyle name="Vírgula 2 9 4 6" xfId="40857" xr:uid="{00000000-0005-0000-0000-000051A00000}"/>
    <cellStyle name="Vírgula 2 9 5" xfId="40858" xr:uid="{00000000-0005-0000-0000-000052A00000}"/>
    <cellStyle name="Vírgula 2 9 5 2" xfId="40859" xr:uid="{00000000-0005-0000-0000-000053A00000}"/>
    <cellStyle name="Vírgula 2 9 5 2 2" xfId="40860" xr:uid="{00000000-0005-0000-0000-000054A00000}"/>
    <cellStyle name="Vírgula 2 9 5 2 3" xfId="40861" xr:uid="{00000000-0005-0000-0000-000055A00000}"/>
    <cellStyle name="Vírgula 2 9 5 3" xfId="40862" xr:uid="{00000000-0005-0000-0000-000056A00000}"/>
    <cellStyle name="Vírgula 2 9 5 4" xfId="40863" xr:uid="{00000000-0005-0000-0000-000057A00000}"/>
    <cellStyle name="Vírgula 2 9 5 5" xfId="40864" xr:uid="{00000000-0005-0000-0000-000058A00000}"/>
    <cellStyle name="Vírgula 2 9 6" xfId="40865" xr:uid="{00000000-0005-0000-0000-000059A00000}"/>
    <cellStyle name="Vírgula 2 9 6 2" xfId="40866" xr:uid="{00000000-0005-0000-0000-00005AA00000}"/>
    <cellStyle name="Vírgula 2 9 6 2 2" xfId="40867" xr:uid="{00000000-0005-0000-0000-00005BA00000}"/>
    <cellStyle name="Vírgula 2 9 6 2 3" xfId="40868" xr:uid="{00000000-0005-0000-0000-00005CA00000}"/>
    <cellStyle name="Vírgula 2 9 6 3" xfId="40869" xr:uid="{00000000-0005-0000-0000-00005DA00000}"/>
    <cellStyle name="Vírgula 2 9 6 4" xfId="40870" xr:uid="{00000000-0005-0000-0000-00005EA00000}"/>
    <cellStyle name="Vírgula 2 9 7" xfId="40871" xr:uid="{00000000-0005-0000-0000-00005FA00000}"/>
    <cellStyle name="Vírgula 2 9 7 2" xfId="40872" xr:uid="{00000000-0005-0000-0000-000060A00000}"/>
    <cellStyle name="Vírgula 2 9 7 3" xfId="40873" xr:uid="{00000000-0005-0000-0000-000061A00000}"/>
    <cellStyle name="Vírgula 2 9 8" xfId="40874" xr:uid="{00000000-0005-0000-0000-000062A00000}"/>
    <cellStyle name="Vírgula 2 9 9" xfId="40875" xr:uid="{00000000-0005-0000-0000-000063A00000}"/>
    <cellStyle name="Vírgula 20" xfId="40876" xr:uid="{00000000-0005-0000-0000-000064A00000}"/>
    <cellStyle name="Vírgula 20 2" xfId="40877" xr:uid="{00000000-0005-0000-0000-000065A00000}"/>
    <cellStyle name="Vírgula 20 3" xfId="44073" xr:uid="{0F852FC9-4339-46FF-A932-56A1594D63F8}"/>
    <cellStyle name="Vírgula 21" xfId="40878" xr:uid="{00000000-0005-0000-0000-000066A00000}"/>
    <cellStyle name="Vírgula 21 2" xfId="40879" xr:uid="{00000000-0005-0000-0000-000067A00000}"/>
    <cellStyle name="Vírgula 21 3" xfId="40880" xr:uid="{00000000-0005-0000-0000-000068A00000}"/>
    <cellStyle name="Vírgula 21 4" xfId="44075" xr:uid="{C8B5ADB4-FDDC-4177-90FE-47DD9508AEDA}"/>
    <cellStyle name="Vírgula 22" xfId="40881" xr:uid="{00000000-0005-0000-0000-000069A00000}"/>
    <cellStyle name="Vírgula 23" xfId="40882" xr:uid="{00000000-0005-0000-0000-00006AA00000}"/>
    <cellStyle name="Vírgula 24" xfId="40883" xr:uid="{00000000-0005-0000-0000-00006BA00000}"/>
    <cellStyle name="Vírgula 25" xfId="40884" xr:uid="{00000000-0005-0000-0000-00006CA00000}"/>
    <cellStyle name="Vírgula 26" xfId="40885" xr:uid="{00000000-0005-0000-0000-00006DA00000}"/>
    <cellStyle name="Vírgula 27" xfId="40886" xr:uid="{00000000-0005-0000-0000-00006EA00000}"/>
    <cellStyle name="Vírgula 28" xfId="40887" xr:uid="{00000000-0005-0000-0000-00006FA00000}"/>
    <cellStyle name="Vírgula 29" xfId="43892" xr:uid="{00000000-0005-0000-0000-000070A00000}"/>
    <cellStyle name="Vírgula 29 2" xfId="43929" xr:uid="{00000000-0005-0000-0000-000071A00000}"/>
    <cellStyle name="Vírgula 3" xfId="40888" xr:uid="{00000000-0005-0000-0000-000072A00000}"/>
    <cellStyle name="Vírgula 3 10" xfId="40889" xr:uid="{00000000-0005-0000-0000-000073A00000}"/>
    <cellStyle name="Vírgula 3 10 2" xfId="40890" xr:uid="{00000000-0005-0000-0000-000074A00000}"/>
    <cellStyle name="Vírgula 3 10 2 2" xfId="40891" xr:uid="{00000000-0005-0000-0000-000075A00000}"/>
    <cellStyle name="Vírgula 3 10 2 2 2" xfId="40892" xr:uid="{00000000-0005-0000-0000-000076A00000}"/>
    <cellStyle name="Vírgula 3 10 2 2 2 2" xfId="40893" xr:uid="{00000000-0005-0000-0000-000077A00000}"/>
    <cellStyle name="Vírgula 3 10 2 2 2 3" xfId="40894" xr:uid="{00000000-0005-0000-0000-000078A00000}"/>
    <cellStyle name="Vírgula 3 10 2 2 3" xfId="40895" xr:uid="{00000000-0005-0000-0000-000079A00000}"/>
    <cellStyle name="Vírgula 3 10 2 2 4" xfId="40896" xr:uid="{00000000-0005-0000-0000-00007AA00000}"/>
    <cellStyle name="Vírgula 3 10 2 3" xfId="40897" xr:uid="{00000000-0005-0000-0000-00007BA00000}"/>
    <cellStyle name="Vírgula 3 10 2 3 2" xfId="40898" xr:uid="{00000000-0005-0000-0000-00007CA00000}"/>
    <cellStyle name="Vírgula 3 10 2 3 2 2" xfId="40899" xr:uid="{00000000-0005-0000-0000-00007DA00000}"/>
    <cellStyle name="Vírgula 3 10 2 3 2 3" xfId="40900" xr:uid="{00000000-0005-0000-0000-00007EA00000}"/>
    <cellStyle name="Vírgula 3 10 2 3 3" xfId="40901" xr:uid="{00000000-0005-0000-0000-00007FA00000}"/>
    <cellStyle name="Vírgula 3 10 2 3 4" xfId="40902" xr:uid="{00000000-0005-0000-0000-000080A00000}"/>
    <cellStyle name="Vírgula 3 10 2 4" xfId="40903" xr:uid="{00000000-0005-0000-0000-000081A00000}"/>
    <cellStyle name="Vírgula 3 10 2 4 2" xfId="40904" xr:uid="{00000000-0005-0000-0000-000082A00000}"/>
    <cellStyle name="Vírgula 3 10 2 4 2 2" xfId="40905" xr:uid="{00000000-0005-0000-0000-000083A00000}"/>
    <cellStyle name="Vírgula 3 10 2 4 2 3" xfId="40906" xr:uid="{00000000-0005-0000-0000-000084A00000}"/>
    <cellStyle name="Vírgula 3 10 2 4 3" xfId="40907" xr:uid="{00000000-0005-0000-0000-000085A00000}"/>
    <cellStyle name="Vírgula 3 10 2 4 4" xfId="40908" xr:uid="{00000000-0005-0000-0000-000086A00000}"/>
    <cellStyle name="Vírgula 3 10 2 5" xfId="40909" xr:uid="{00000000-0005-0000-0000-000087A00000}"/>
    <cellStyle name="Vírgula 3 10 2 5 2" xfId="40910" xr:uid="{00000000-0005-0000-0000-000088A00000}"/>
    <cellStyle name="Vírgula 3 10 2 5 3" xfId="40911" xr:uid="{00000000-0005-0000-0000-000089A00000}"/>
    <cellStyle name="Vírgula 3 10 2 6" xfId="40912" xr:uid="{00000000-0005-0000-0000-00008AA00000}"/>
    <cellStyle name="Vírgula 3 10 2 7" xfId="40913" xr:uid="{00000000-0005-0000-0000-00008BA00000}"/>
    <cellStyle name="Vírgula 3 10 3" xfId="40914" xr:uid="{00000000-0005-0000-0000-00008CA00000}"/>
    <cellStyle name="Vírgula 3 10 3 2" xfId="40915" xr:uid="{00000000-0005-0000-0000-00008DA00000}"/>
    <cellStyle name="Vírgula 3 10 3 2 2" xfId="40916" xr:uid="{00000000-0005-0000-0000-00008EA00000}"/>
    <cellStyle name="Vírgula 3 10 3 2 3" xfId="40917" xr:uid="{00000000-0005-0000-0000-00008FA00000}"/>
    <cellStyle name="Vírgula 3 10 3 3" xfId="40918" xr:uid="{00000000-0005-0000-0000-000090A00000}"/>
    <cellStyle name="Vírgula 3 10 3 4" xfId="40919" xr:uid="{00000000-0005-0000-0000-000091A00000}"/>
    <cellStyle name="Vírgula 3 10 4" xfId="40920" xr:uid="{00000000-0005-0000-0000-000092A00000}"/>
    <cellStyle name="Vírgula 3 10 4 2" xfId="40921" xr:uid="{00000000-0005-0000-0000-000093A00000}"/>
    <cellStyle name="Vírgula 3 10 4 2 2" xfId="40922" xr:uid="{00000000-0005-0000-0000-000094A00000}"/>
    <cellStyle name="Vírgula 3 10 4 2 3" xfId="40923" xr:uid="{00000000-0005-0000-0000-000095A00000}"/>
    <cellStyle name="Vírgula 3 10 4 3" xfId="40924" xr:uid="{00000000-0005-0000-0000-000096A00000}"/>
    <cellStyle name="Vírgula 3 10 4 4" xfId="40925" xr:uid="{00000000-0005-0000-0000-000097A00000}"/>
    <cellStyle name="Vírgula 3 10 5" xfId="40926" xr:uid="{00000000-0005-0000-0000-000098A00000}"/>
    <cellStyle name="Vírgula 3 10 5 2" xfId="40927" xr:uid="{00000000-0005-0000-0000-000099A00000}"/>
    <cellStyle name="Vírgula 3 10 5 2 2" xfId="40928" xr:uid="{00000000-0005-0000-0000-00009AA00000}"/>
    <cellStyle name="Vírgula 3 10 5 2 3" xfId="40929" xr:uid="{00000000-0005-0000-0000-00009BA00000}"/>
    <cellStyle name="Vírgula 3 10 5 3" xfId="40930" xr:uid="{00000000-0005-0000-0000-00009CA00000}"/>
    <cellStyle name="Vírgula 3 10 5 4" xfId="40931" xr:uid="{00000000-0005-0000-0000-00009DA00000}"/>
    <cellStyle name="Vírgula 3 10 6" xfId="40932" xr:uid="{00000000-0005-0000-0000-00009EA00000}"/>
    <cellStyle name="Vírgula 3 10 6 2" xfId="40933" xr:uid="{00000000-0005-0000-0000-00009FA00000}"/>
    <cellStyle name="Vírgula 3 10 6 3" xfId="40934" xr:uid="{00000000-0005-0000-0000-0000A0A00000}"/>
    <cellStyle name="Vírgula 3 10 7" xfId="40935" xr:uid="{00000000-0005-0000-0000-0000A1A00000}"/>
    <cellStyle name="Vírgula 3 10 8" xfId="40936" xr:uid="{00000000-0005-0000-0000-0000A2A00000}"/>
    <cellStyle name="Vírgula 3 10 9" xfId="40937" xr:uid="{00000000-0005-0000-0000-0000A3A00000}"/>
    <cellStyle name="Vírgula 3 11" xfId="40938" xr:uid="{00000000-0005-0000-0000-0000A4A00000}"/>
    <cellStyle name="Vírgula 3 11 2" xfId="40939" xr:uid="{00000000-0005-0000-0000-0000A5A00000}"/>
    <cellStyle name="Vírgula 3 11 2 2" xfId="40940" xr:uid="{00000000-0005-0000-0000-0000A6A00000}"/>
    <cellStyle name="Vírgula 3 11 2 2 2" xfId="40941" xr:uid="{00000000-0005-0000-0000-0000A7A00000}"/>
    <cellStyle name="Vírgula 3 11 2 2 2 2" xfId="40942" xr:uid="{00000000-0005-0000-0000-0000A8A00000}"/>
    <cellStyle name="Vírgula 3 11 2 2 2 3" xfId="40943" xr:uid="{00000000-0005-0000-0000-0000A9A00000}"/>
    <cellStyle name="Vírgula 3 11 2 2 3" xfId="40944" xr:uid="{00000000-0005-0000-0000-0000AAA00000}"/>
    <cellStyle name="Vírgula 3 11 2 2 4" xfId="40945" xr:uid="{00000000-0005-0000-0000-0000ABA00000}"/>
    <cellStyle name="Vírgula 3 11 2 3" xfId="40946" xr:uid="{00000000-0005-0000-0000-0000ACA00000}"/>
    <cellStyle name="Vírgula 3 11 2 3 2" xfId="40947" xr:uid="{00000000-0005-0000-0000-0000ADA00000}"/>
    <cellStyle name="Vírgula 3 11 2 3 2 2" xfId="40948" xr:uid="{00000000-0005-0000-0000-0000AEA00000}"/>
    <cellStyle name="Vírgula 3 11 2 3 2 3" xfId="40949" xr:uid="{00000000-0005-0000-0000-0000AFA00000}"/>
    <cellStyle name="Vírgula 3 11 2 3 3" xfId="40950" xr:uid="{00000000-0005-0000-0000-0000B0A00000}"/>
    <cellStyle name="Vírgula 3 11 2 3 4" xfId="40951" xr:uid="{00000000-0005-0000-0000-0000B1A00000}"/>
    <cellStyle name="Vírgula 3 11 2 4" xfId="40952" xr:uid="{00000000-0005-0000-0000-0000B2A00000}"/>
    <cellStyle name="Vírgula 3 11 2 4 2" xfId="40953" xr:uid="{00000000-0005-0000-0000-0000B3A00000}"/>
    <cellStyle name="Vírgula 3 11 2 4 2 2" xfId="40954" xr:uid="{00000000-0005-0000-0000-0000B4A00000}"/>
    <cellStyle name="Vírgula 3 11 2 4 2 3" xfId="40955" xr:uid="{00000000-0005-0000-0000-0000B5A00000}"/>
    <cellStyle name="Vírgula 3 11 2 4 3" xfId="40956" xr:uid="{00000000-0005-0000-0000-0000B6A00000}"/>
    <cellStyle name="Vírgula 3 11 2 4 4" xfId="40957" xr:uid="{00000000-0005-0000-0000-0000B7A00000}"/>
    <cellStyle name="Vírgula 3 11 2 5" xfId="40958" xr:uid="{00000000-0005-0000-0000-0000B8A00000}"/>
    <cellStyle name="Vírgula 3 11 2 5 2" xfId="40959" xr:uid="{00000000-0005-0000-0000-0000B9A00000}"/>
    <cellStyle name="Vírgula 3 11 2 5 3" xfId="40960" xr:uid="{00000000-0005-0000-0000-0000BAA00000}"/>
    <cellStyle name="Vírgula 3 11 2 6" xfId="40961" xr:uid="{00000000-0005-0000-0000-0000BBA00000}"/>
    <cellStyle name="Vírgula 3 11 2 7" xfId="40962" xr:uid="{00000000-0005-0000-0000-0000BCA00000}"/>
    <cellStyle name="Vírgula 3 11 3" xfId="40963" xr:uid="{00000000-0005-0000-0000-0000BDA00000}"/>
    <cellStyle name="Vírgula 3 11 3 2" xfId="40964" xr:uid="{00000000-0005-0000-0000-0000BEA00000}"/>
    <cellStyle name="Vírgula 3 11 3 2 2" xfId="40965" xr:uid="{00000000-0005-0000-0000-0000BFA00000}"/>
    <cellStyle name="Vírgula 3 11 3 2 3" xfId="40966" xr:uid="{00000000-0005-0000-0000-0000C0A00000}"/>
    <cellStyle name="Vírgula 3 11 3 3" xfId="40967" xr:uid="{00000000-0005-0000-0000-0000C1A00000}"/>
    <cellStyle name="Vírgula 3 11 3 4" xfId="40968" xr:uid="{00000000-0005-0000-0000-0000C2A00000}"/>
    <cellStyle name="Vírgula 3 11 4" xfId="40969" xr:uid="{00000000-0005-0000-0000-0000C3A00000}"/>
    <cellStyle name="Vírgula 3 11 4 2" xfId="40970" xr:uid="{00000000-0005-0000-0000-0000C4A00000}"/>
    <cellStyle name="Vírgula 3 11 4 2 2" xfId="40971" xr:uid="{00000000-0005-0000-0000-0000C5A00000}"/>
    <cellStyle name="Vírgula 3 11 4 2 3" xfId="40972" xr:uid="{00000000-0005-0000-0000-0000C6A00000}"/>
    <cellStyle name="Vírgula 3 11 4 3" xfId="40973" xr:uid="{00000000-0005-0000-0000-0000C7A00000}"/>
    <cellStyle name="Vírgula 3 11 4 4" xfId="40974" xr:uid="{00000000-0005-0000-0000-0000C8A00000}"/>
    <cellStyle name="Vírgula 3 11 5" xfId="40975" xr:uid="{00000000-0005-0000-0000-0000C9A00000}"/>
    <cellStyle name="Vírgula 3 11 5 2" xfId="40976" xr:uid="{00000000-0005-0000-0000-0000CAA00000}"/>
    <cellStyle name="Vírgula 3 11 5 2 2" xfId="40977" xr:uid="{00000000-0005-0000-0000-0000CBA00000}"/>
    <cellStyle name="Vírgula 3 11 5 2 3" xfId="40978" xr:uid="{00000000-0005-0000-0000-0000CCA00000}"/>
    <cellStyle name="Vírgula 3 11 5 3" xfId="40979" xr:uid="{00000000-0005-0000-0000-0000CDA00000}"/>
    <cellStyle name="Vírgula 3 11 5 4" xfId="40980" xr:uid="{00000000-0005-0000-0000-0000CEA00000}"/>
    <cellStyle name="Vírgula 3 11 6" xfId="40981" xr:uid="{00000000-0005-0000-0000-0000CFA00000}"/>
    <cellStyle name="Vírgula 3 11 6 2" xfId="40982" xr:uid="{00000000-0005-0000-0000-0000D0A00000}"/>
    <cellStyle name="Vírgula 3 11 6 3" xfId="40983" xr:uid="{00000000-0005-0000-0000-0000D1A00000}"/>
    <cellStyle name="Vírgula 3 11 7" xfId="40984" xr:uid="{00000000-0005-0000-0000-0000D2A00000}"/>
    <cellStyle name="Vírgula 3 11 8" xfId="40985" xr:uid="{00000000-0005-0000-0000-0000D3A00000}"/>
    <cellStyle name="Vírgula 3 11 9" xfId="40986" xr:uid="{00000000-0005-0000-0000-0000D4A00000}"/>
    <cellStyle name="Vírgula 3 12" xfId="40987" xr:uid="{00000000-0005-0000-0000-0000D5A00000}"/>
    <cellStyle name="Vírgula 3 12 2" xfId="40988" xr:uid="{00000000-0005-0000-0000-0000D6A00000}"/>
    <cellStyle name="Vírgula 3 12 2 2" xfId="40989" xr:uid="{00000000-0005-0000-0000-0000D7A00000}"/>
    <cellStyle name="Vírgula 3 12 2 2 2" xfId="40990" xr:uid="{00000000-0005-0000-0000-0000D8A00000}"/>
    <cellStyle name="Vírgula 3 12 2 2 2 2" xfId="40991" xr:uid="{00000000-0005-0000-0000-0000D9A00000}"/>
    <cellStyle name="Vírgula 3 12 2 2 2 3" xfId="40992" xr:uid="{00000000-0005-0000-0000-0000DAA00000}"/>
    <cellStyle name="Vírgula 3 12 2 2 3" xfId="40993" xr:uid="{00000000-0005-0000-0000-0000DBA00000}"/>
    <cellStyle name="Vírgula 3 12 2 2 4" xfId="40994" xr:uid="{00000000-0005-0000-0000-0000DCA00000}"/>
    <cellStyle name="Vírgula 3 12 2 3" xfId="40995" xr:uid="{00000000-0005-0000-0000-0000DDA00000}"/>
    <cellStyle name="Vírgula 3 12 2 3 2" xfId="40996" xr:uid="{00000000-0005-0000-0000-0000DEA00000}"/>
    <cellStyle name="Vírgula 3 12 2 3 2 2" xfId="40997" xr:uid="{00000000-0005-0000-0000-0000DFA00000}"/>
    <cellStyle name="Vírgula 3 12 2 3 2 3" xfId="40998" xr:uid="{00000000-0005-0000-0000-0000E0A00000}"/>
    <cellStyle name="Vírgula 3 12 2 3 3" xfId="40999" xr:uid="{00000000-0005-0000-0000-0000E1A00000}"/>
    <cellStyle name="Vírgula 3 12 2 3 4" xfId="41000" xr:uid="{00000000-0005-0000-0000-0000E2A00000}"/>
    <cellStyle name="Vírgula 3 12 2 4" xfId="41001" xr:uid="{00000000-0005-0000-0000-0000E3A00000}"/>
    <cellStyle name="Vírgula 3 12 2 4 2" xfId="41002" xr:uid="{00000000-0005-0000-0000-0000E4A00000}"/>
    <cellStyle name="Vírgula 3 12 2 4 2 2" xfId="41003" xr:uid="{00000000-0005-0000-0000-0000E5A00000}"/>
    <cellStyle name="Vírgula 3 12 2 4 2 3" xfId="41004" xr:uid="{00000000-0005-0000-0000-0000E6A00000}"/>
    <cellStyle name="Vírgula 3 12 2 4 3" xfId="41005" xr:uid="{00000000-0005-0000-0000-0000E7A00000}"/>
    <cellStyle name="Vírgula 3 12 2 4 4" xfId="41006" xr:uid="{00000000-0005-0000-0000-0000E8A00000}"/>
    <cellStyle name="Vírgula 3 12 2 5" xfId="41007" xr:uid="{00000000-0005-0000-0000-0000E9A00000}"/>
    <cellStyle name="Vírgula 3 12 2 5 2" xfId="41008" xr:uid="{00000000-0005-0000-0000-0000EAA00000}"/>
    <cellStyle name="Vírgula 3 12 2 5 3" xfId="41009" xr:uid="{00000000-0005-0000-0000-0000EBA00000}"/>
    <cellStyle name="Vírgula 3 12 2 6" xfId="41010" xr:uid="{00000000-0005-0000-0000-0000ECA00000}"/>
    <cellStyle name="Vírgula 3 12 2 7" xfId="41011" xr:uid="{00000000-0005-0000-0000-0000EDA00000}"/>
    <cellStyle name="Vírgula 3 12 3" xfId="41012" xr:uid="{00000000-0005-0000-0000-0000EEA00000}"/>
    <cellStyle name="Vírgula 3 12 3 2" xfId="41013" xr:uid="{00000000-0005-0000-0000-0000EFA00000}"/>
    <cellStyle name="Vírgula 3 12 3 2 2" xfId="41014" xr:uid="{00000000-0005-0000-0000-0000F0A00000}"/>
    <cellStyle name="Vírgula 3 12 3 2 3" xfId="41015" xr:uid="{00000000-0005-0000-0000-0000F1A00000}"/>
    <cellStyle name="Vírgula 3 12 3 3" xfId="41016" xr:uid="{00000000-0005-0000-0000-0000F2A00000}"/>
    <cellStyle name="Vírgula 3 12 3 4" xfId="41017" xr:uid="{00000000-0005-0000-0000-0000F3A00000}"/>
    <cellStyle name="Vírgula 3 12 4" xfId="41018" xr:uid="{00000000-0005-0000-0000-0000F4A00000}"/>
    <cellStyle name="Vírgula 3 12 4 2" xfId="41019" xr:uid="{00000000-0005-0000-0000-0000F5A00000}"/>
    <cellStyle name="Vírgula 3 12 4 2 2" xfId="41020" xr:uid="{00000000-0005-0000-0000-0000F6A00000}"/>
    <cellStyle name="Vírgula 3 12 4 2 3" xfId="41021" xr:uid="{00000000-0005-0000-0000-0000F7A00000}"/>
    <cellStyle name="Vírgula 3 12 4 3" xfId="41022" xr:uid="{00000000-0005-0000-0000-0000F8A00000}"/>
    <cellStyle name="Vírgula 3 12 4 4" xfId="41023" xr:uid="{00000000-0005-0000-0000-0000F9A00000}"/>
    <cellStyle name="Vírgula 3 12 5" xfId="41024" xr:uid="{00000000-0005-0000-0000-0000FAA00000}"/>
    <cellStyle name="Vírgula 3 12 5 2" xfId="41025" xr:uid="{00000000-0005-0000-0000-0000FBA00000}"/>
    <cellStyle name="Vírgula 3 12 5 2 2" xfId="41026" xr:uid="{00000000-0005-0000-0000-0000FCA00000}"/>
    <cellStyle name="Vírgula 3 12 5 2 3" xfId="41027" xr:uid="{00000000-0005-0000-0000-0000FDA00000}"/>
    <cellStyle name="Vírgula 3 12 5 3" xfId="41028" xr:uid="{00000000-0005-0000-0000-0000FEA00000}"/>
    <cellStyle name="Vírgula 3 12 5 4" xfId="41029" xr:uid="{00000000-0005-0000-0000-0000FFA00000}"/>
    <cellStyle name="Vírgula 3 12 6" xfId="41030" xr:uid="{00000000-0005-0000-0000-000000A10000}"/>
    <cellStyle name="Vírgula 3 12 6 2" xfId="41031" xr:uid="{00000000-0005-0000-0000-000001A10000}"/>
    <cellStyle name="Vírgula 3 12 6 3" xfId="41032" xr:uid="{00000000-0005-0000-0000-000002A10000}"/>
    <cellStyle name="Vírgula 3 12 7" xfId="41033" xr:uid="{00000000-0005-0000-0000-000003A10000}"/>
    <cellStyle name="Vírgula 3 12 8" xfId="41034" xr:uid="{00000000-0005-0000-0000-000004A10000}"/>
    <cellStyle name="Vírgula 3 12 9" xfId="41035" xr:uid="{00000000-0005-0000-0000-000005A10000}"/>
    <cellStyle name="Vírgula 3 13" xfId="41036" xr:uid="{00000000-0005-0000-0000-000006A10000}"/>
    <cellStyle name="Vírgula 3 13 2" xfId="41037" xr:uid="{00000000-0005-0000-0000-000007A10000}"/>
    <cellStyle name="Vírgula 3 13 3" xfId="41038" xr:uid="{00000000-0005-0000-0000-000008A10000}"/>
    <cellStyle name="Vírgula 3 13 4" xfId="41039" xr:uid="{00000000-0005-0000-0000-000009A10000}"/>
    <cellStyle name="Vírgula 3 14" xfId="41040" xr:uid="{00000000-0005-0000-0000-00000AA10000}"/>
    <cellStyle name="Vírgula 3 15" xfId="44021" xr:uid="{00000000-0005-0000-0000-00000BA10000}"/>
    <cellStyle name="Vírgula 3 2" xfId="41041" xr:uid="{00000000-0005-0000-0000-00000CA10000}"/>
    <cellStyle name="Vírgula 3 2 2" xfId="41042" xr:uid="{00000000-0005-0000-0000-00000DA10000}"/>
    <cellStyle name="Vírgula 3 2 2 2" xfId="41043" xr:uid="{00000000-0005-0000-0000-00000EA10000}"/>
    <cellStyle name="Vírgula 3 2 2 2 2" xfId="41044" xr:uid="{00000000-0005-0000-0000-00000FA10000}"/>
    <cellStyle name="Vírgula 3 2 3" xfId="41045" xr:uid="{00000000-0005-0000-0000-000010A10000}"/>
    <cellStyle name="Vírgula 3 2 3 2" xfId="41046" xr:uid="{00000000-0005-0000-0000-000011A10000}"/>
    <cellStyle name="Vírgula 3 2 3 3" xfId="41047" xr:uid="{00000000-0005-0000-0000-000012A10000}"/>
    <cellStyle name="Vírgula 3 2 4" xfId="41048" xr:uid="{00000000-0005-0000-0000-000013A10000}"/>
    <cellStyle name="Vírgula 3 2 4 2" xfId="41049" xr:uid="{00000000-0005-0000-0000-000014A10000}"/>
    <cellStyle name="Vírgula 3 2 5" xfId="41050" xr:uid="{00000000-0005-0000-0000-000015A10000}"/>
    <cellStyle name="Vírgula 3 2 6" xfId="41051" xr:uid="{00000000-0005-0000-0000-000016A10000}"/>
    <cellStyle name="Vírgula 3 3" xfId="41052" xr:uid="{00000000-0005-0000-0000-000017A10000}"/>
    <cellStyle name="Vírgula 3 3 2" xfId="41053" xr:uid="{00000000-0005-0000-0000-000018A10000}"/>
    <cellStyle name="Vírgula 3 3 2 10" xfId="41054" xr:uid="{00000000-0005-0000-0000-000019A10000}"/>
    <cellStyle name="Vírgula 3 3 2 10 2" xfId="41055" xr:uid="{00000000-0005-0000-0000-00001AA10000}"/>
    <cellStyle name="Vírgula 3 3 2 10 2 2" xfId="41056" xr:uid="{00000000-0005-0000-0000-00001BA10000}"/>
    <cellStyle name="Vírgula 3 3 2 10 2 2 2" xfId="41057" xr:uid="{00000000-0005-0000-0000-00001CA10000}"/>
    <cellStyle name="Vírgula 3 3 2 10 2 2 3" xfId="41058" xr:uid="{00000000-0005-0000-0000-00001DA10000}"/>
    <cellStyle name="Vírgula 3 3 2 10 2 3" xfId="41059" xr:uid="{00000000-0005-0000-0000-00001EA10000}"/>
    <cellStyle name="Vírgula 3 3 2 10 2 4" xfId="41060" xr:uid="{00000000-0005-0000-0000-00001FA10000}"/>
    <cellStyle name="Vírgula 3 3 2 10 3" xfId="41061" xr:uid="{00000000-0005-0000-0000-000020A10000}"/>
    <cellStyle name="Vírgula 3 3 2 10 3 2" xfId="41062" xr:uid="{00000000-0005-0000-0000-000021A10000}"/>
    <cellStyle name="Vírgula 3 3 2 10 3 2 2" xfId="41063" xr:uid="{00000000-0005-0000-0000-000022A10000}"/>
    <cellStyle name="Vírgula 3 3 2 10 3 2 3" xfId="41064" xr:uid="{00000000-0005-0000-0000-000023A10000}"/>
    <cellStyle name="Vírgula 3 3 2 10 3 3" xfId="41065" xr:uid="{00000000-0005-0000-0000-000024A10000}"/>
    <cellStyle name="Vírgula 3 3 2 10 3 4" xfId="41066" xr:uid="{00000000-0005-0000-0000-000025A10000}"/>
    <cellStyle name="Vírgula 3 3 2 10 4" xfId="41067" xr:uid="{00000000-0005-0000-0000-000026A10000}"/>
    <cellStyle name="Vírgula 3 3 2 10 4 2" xfId="41068" xr:uid="{00000000-0005-0000-0000-000027A10000}"/>
    <cellStyle name="Vírgula 3 3 2 10 4 2 2" xfId="41069" xr:uid="{00000000-0005-0000-0000-000028A10000}"/>
    <cellStyle name="Vírgula 3 3 2 10 4 2 3" xfId="41070" xr:uid="{00000000-0005-0000-0000-000029A10000}"/>
    <cellStyle name="Vírgula 3 3 2 10 4 3" xfId="41071" xr:uid="{00000000-0005-0000-0000-00002AA10000}"/>
    <cellStyle name="Vírgula 3 3 2 10 4 4" xfId="41072" xr:uid="{00000000-0005-0000-0000-00002BA10000}"/>
    <cellStyle name="Vírgula 3 3 2 10 5" xfId="41073" xr:uid="{00000000-0005-0000-0000-00002CA10000}"/>
    <cellStyle name="Vírgula 3 3 2 10 5 2" xfId="41074" xr:uid="{00000000-0005-0000-0000-00002DA10000}"/>
    <cellStyle name="Vírgula 3 3 2 10 5 3" xfId="41075" xr:uid="{00000000-0005-0000-0000-00002EA10000}"/>
    <cellStyle name="Vírgula 3 3 2 10 6" xfId="41076" xr:uid="{00000000-0005-0000-0000-00002FA10000}"/>
    <cellStyle name="Vírgula 3 3 2 10 7" xfId="41077" xr:uid="{00000000-0005-0000-0000-000030A10000}"/>
    <cellStyle name="Vírgula 3 3 2 10 8" xfId="41078" xr:uid="{00000000-0005-0000-0000-000031A10000}"/>
    <cellStyle name="Vírgula 3 3 2 10 9" xfId="41079" xr:uid="{00000000-0005-0000-0000-000032A10000}"/>
    <cellStyle name="Vírgula 3 3 2 11" xfId="41080" xr:uid="{00000000-0005-0000-0000-000033A10000}"/>
    <cellStyle name="Vírgula 3 3 2 11 2" xfId="41081" xr:uid="{00000000-0005-0000-0000-000034A10000}"/>
    <cellStyle name="Vírgula 3 3 2 11 2 2" xfId="41082" xr:uid="{00000000-0005-0000-0000-000035A10000}"/>
    <cellStyle name="Vírgula 3 3 2 11 2 3" xfId="41083" xr:uid="{00000000-0005-0000-0000-000036A10000}"/>
    <cellStyle name="Vírgula 3 3 2 11 3" xfId="41084" xr:uid="{00000000-0005-0000-0000-000037A10000}"/>
    <cellStyle name="Vírgula 3 3 2 11 4" xfId="41085" xr:uid="{00000000-0005-0000-0000-000038A10000}"/>
    <cellStyle name="Vírgula 3 3 2 11 5" xfId="41086" xr:uid="{00000000-0005-0000-0000-000039A10000}"/>
    <cellStyle name="Vírgula 3 3 2 12" xfId="41087" xr:uid="{00000000-0005-0000-0000-00003AA10000}"/>
    <cellStyle name="Vírgula 3 3 2 12 2" xfId="41088" xr:uid="{00000000-0005-0000-0000-00003BA10000}"/>
    <cellStyle name="Vírgula 3 3 2 12 2 2" xfId="41089" xr:uid="{00000000-0005-0000-0000-00003CA10000}"/>
    <cellStyle name="Vírgula 3 3 2 12 2 3" xfId="41090" xr:uid="{00000000-0005-0000-0000-00003DA10000}"/>
    <cellStyle name="Vírgula 3 3 2 12 3" xfId="41091" xr:uid="{00000000-0005-0000-0000-00003EA10000}"/>
    <cellStyle name="Vírgula 3 3 2 12 4" xfId="41092" xr:uid="{00000000-0005-0000-0000-00003FA10000}"/>
    <cellStyle name="Vírgula 3 3 2 12 5" xfId="41093" xr:uid="{00000000-0005-0000-0000-000040A10000}"/>
    <cellStyle name="Vírgula 3 3 2 13" xfId="41094" xr:uid="{00000000-0005-0000-0000-000041A10000}"/>
    <cellStyle name="Vírgula 3 3 2 13 2" xfId="41095" xr:uid="{00000000-0005-0000-0000-000042A10000}"/>
    <cellStyle name="Vírgula 3 3 2 13 2 2" xfId="41096" xr:uid="{00000000-0005-0000-0000-000043A10000}"/>
    <cellStyle name="Vírgula 3 3 2 13 2 3" xfId="41097" xr:uid="{00000000-0005-0000-0000-000044A10000}"/>
    <cellStyle name="Vírgula 3 3 2 13 3" xfId="41098" xr:uid="{00000000-0005-0000-0000-000045A10000}"/>
    <cellStyle name="Vírgula 3 3 2 13 4" xfId="41099" xr:uid="{00000000-0005-0000-0000-000046A10000}"/>
    <cellStyle name="Vírgula 3 3 2 14" xfId="41100" xr:uid="{00000000-0005-0000-0000-000047A10000}"/>
    <cellStyle name="Vírgula 3 3 2 14 2" xfId="41101" xr:uid="{00000000-0005-0000-0000-000048A10000}"/>
    <cellStyle name="Vírgula 3 3 2 14 3" xfId="41102" xr:uid="{00000000-0005-0000-0000-000049A10000}"/>
    <cellStyle name="Vírgula 3 3 2 15" xfId="41103" xr:uid="{00000000-0005-0000-0000-00004AA10000}"/>
    <cellStyle name="Vírgula 3 3 2 16" xfId="41104" xr:uid="{00000000-0005-0000-0000-00004BA10000}"/>
    <cellStyle name="Vírgula 3 3 2 17" xfId="41105" xr:uid="{00000000-0005-0000-0000-00004CA10000}"/>
    <cellStyle name="Vírgula 3 3 2 18" xfId="41106" xr:uid="{00000000-0005-0000-0000-00004DA10000}"/>
    <cellStyle name="Vírgula 3 3 2 19" xfId="41107" xr:uid="{00000000-0005-0000-0000-00004EA10000}"/>
    <cellStyle name="Vírgula 3 3 2 2" xfId="41108" xr:uid="{00000000-0005-0000-0000-00004FA10000}"/>
    <cellStyle name="Vírgula 3 3 2 2 10" xfId="41109" xr:uid="{00000000-0005-0000-0000-000050A10000}"/>
    <cellStyle name="Vírgula 3 3 2 2 11" xfId="41110" xr:uid="{00000000-0005-0000-0000-000051A10000}"/>
    <cellStyle name="Vírgula 3 3 2 2 2" xfId="41111" xr:uid="{00000000-0005-0000-0000-000052A10000}"/>
    <cellStyle name="Vírgula 3 3 2 2 2 10" xfId="41112" xr:uid="{00000000-0005-0000-0000-000053A10000}"/>
    <cellStyle name="Vírgula 3 3 2 2 2 2" xfId="41113" xr:uid="{00000000-0005-0000-0000-000054A10000}"/>
    <cellStyle name="Vírgula 3 3 2 2 2 2 2" xfId="41114" xr:uid="{00000000-0005-0000-0000-000055A10000}"/>
    <cellStyle name="Vírgula 3 3 2 2 2 2 2 2" xfId="41115" xr:uid="{00000000-0005-0000-0000-000056A10000}"/>
    <cellStyle name="Vírgula 3 3 2 2 2 2 2 2 2" xfId="41116" xr:uid="{00000000-0005-0000-0000-000057A10000}"/>
    <cellStyle name="Vírgula 3 3 2 2 2 2 2 2 2 2" xfId="41117" xr:uid="{00000000-0005-0000-0000-000058A10000}"/>
    <cellStyle name="Vírgula 3 3 2 2 2 2 2 2 2 3" xfId="41118" xr:uid="{00000000-0005-0000-0000-000059A10000}"/>
    <cellStyle name="Vírgula 3 3 2 2 2 2 2 2 3" xfId="41119" xr:uid="{00000000-0005-0000-0000-00005AA10000}"/>
    <cellStyle name="Vírgula 3 3 2 2 2 2 2 2 4" xfId="41120" xr:uid="{00000000-0005-0000-0000-00005BA10000}"/>
    <cellStyle name="Vírgula 3 3 2 2 2 2 2 3" xfId="41121" xr:uid="{00000000-0005-0000-0000-00005CA10000}"/>
    <cellStyle name="Vírgula 3 3 2 2 2 2 2 3 2" xfId="41122" xr:uid="{00000000-0005-0000-0000-00005DA10000}"/>
    <cellStyle name="Vírgula 3 3 2 2 2 2 2 3 2 2" xfId="41123" xr:uid="{00000000-0005-0000-0000-00005EA10000}"/>
    <cellStyle name="Vírgula 3 3 2 2 2 2 2 3 2 3" xfId="41124" xr:uid="{00000000-0005-0000-0000-00005FA10000}"/>
    <cellStyle name="Vírgula 3 3 2 2 2 2 2 3 3" xfId="41125" xr:uid="{00000000-0005-0000-0000-000060A10000}"/>
    <cellStyle name="Vírgula 3 3 2 2 2 2 2 3 4" xfId="41126" xr:uid="{00000000-0005-0000-0000-000061A10000}"/>
    <cellStyle name="Vírgula 3 3 2 2 2 2 2 4" xfId="41127" xr:uid="{00000000-0005-0000-0000-000062A10000}"/>
    <cellStyle name="Vírgula 3 3 2 2 2 2 2 4 2" xfId="41128" xr:uid="{00000000-0005-0000-0000-000063A10000}"/>
    <cellStyle name="Vírgula 3 3 2 2 2 2 2 4 2 2" xfId="41129" xr:uid="{00000000-0005-0000-0000-000064A10000}"/>
    <cellStyle name="Vírgula 3 3 2 2 2 2 2 4 2 3" xfId="41130" xr:uid="{00000000-0005-0000-0000-000065A10000}"/>
    <cellStyle name="Vírgula 3 3 2 2 2 2 2 4 3" xfId="41131" xr:uid="{00000000-0005-0000-0000-000066A10000}"/>
    <cellStyle name="Vírgula 3 3 2 2 2 2 2 4 4" xfId="41132" xr:uid="{00000000-0005-0000-0000-000067A10000}"/>
    <cellStyle name="Vírgula 3 3 2 2 2 2 2 5" xfId="41133" xr:uid="{00000000-0005-0000-0000-000068A10000}"/>
    <cellStyle name="Vírgula 3 3 2 2 2 2 2 5 2" xfId="41134" xr:uid="{00000000-0005-0000-0000-000069A10000}"/>
    <cellStyle name="Vírgula 3 3 2 2 2 2 2 5 3" xfId="41135" xr:uid="{00000000-0005-0000-0000-00006AA10000}"/>
    <cellStyle name="Vírgula 3 3 2 2 2 2 2 6" xfId="41136" xr:uid="{00000000-0005-0000-0000-00006BA10000}"/>
    <cellStyle name="Vírgula 3 3 2 2 2 2 2 7" xfId="41137" xr:uid="{00000000-0005-0000-0000-00006CA10000}"/>
    <cellStyle name="Vírgula 3 3 2 2 2 2 3" xfId="41138" xr:uid="{00000000-0005-0000-0000-00006DA10000}"/>
    <cellStyle name="Vírgula 3 3 2 2 2 2 3 2" xfId="41139" xr:uid="{00000000-0005-0000-0000-00006EA10000}"/>
    <cellStyle name="Vírgula 3 3 2 2 2 2 3 2 2" xfId="41140" xr:uid="{00000000-0005-0000-0000-00006FA10000}"/>
    <cellStyle name="Vírgula 3 3 2 2 2 2 3 2 3" xfId="41141" xr:uid="{00000000-0005-0000-0000-000070A10000}"/>
    <cellStyle name="Vírgula 3 3 2 2 2 2 3 3" xfId="41142" xr:uid="{00000000-0005-0000-0000-000071A10000}"/>
    <cellStyle name="Vírgula 3 3 2 2 2 2 3 4" xfId="41143" xr:uid="{00000000-0005-0000-0000-000072A10000}"/>
    <cellStyle name="Vírgula 3 3 2 2 2 2 4" xfId="41144" xr:uid="{00000000-0005-0000-0000-000073A10000}"/>
    <cellStyle name="Vírgula 3 3 2 2 2 2 4 2" xfId="41145" xr:uid="{00000000-0005-0000-0000-000074A10000}"/>
    <cellStyle name="Vírgula 3 3 2 2 2 2 4 2 2" xfId="41146" xr:uid="{00000000-0005-0000-0000-000075A10000}"/>
    <cellStyle name="Vírgula 3 3 2 2 2 2 4 2 3" xfId="41147" xr:uid="{00000000-0005-0000-0000-000076A10000}"/>
    <cellStyle name="Vírgula 3 3 2 2 2 2 4 3" xfId="41148" xr:uid="{00000000-0005-0000-0000-000077A10000}"/>
    <cellStyle name="Vírgula 3 3 2 2 2 2 4 4" xfId="41149" xr:uid="{00000000-0005-0000-0000-000078A10000}"/>
    <cellStyle name="Vírgula 3 3 2 2 2 2 5" xfId="41150" xr:uid="{00000000-0005-0000-0000-000079A10000}"/>
    <cellStyle name="Vírgula 3 3 2 2 2 2 5 2" xfId="41151" xr:uid="{00000000-0005-0000-0000-00007AA10000}"/>
    <cellStyle name="Vírgula 3 3 2 2 2 2 5 2 2" xfId="41152" xr:uid="{00000000-0005-0000-0000-00007BA10000}"/>
    <cellStyle name="Vírgula 3 3 2 2 2 2 5 2 3" xfId="41153" xr:uid="{00000000-0005-0000-0000-00007CA10000}"/>
    <cellStyle name="Vírgula 3 3 2 2 2 2 5 3" xfId="41154" xr:uid="{00000000-0005-0000-0000-00007DA10000}"/>
    <cellStyle name="Vírgula 3 3 2 2 2 2 5 4" xfId="41155" xr:uid="{00000000-0005-0000-0000-00007EA10000}"/>
    <cellStyle name="Vírgula 3 3 2 2 2 2 6" xfId="41156" xr:uid="{00000000-0005-0000-0000-00007FA10000}"/>
    <cellStyle name="Vírgula 3 3 2 2 2 2 6 2" xfId="41157" xr:uid="{00000000-0005-0000-0000-000080A10000}"/>
    <cellStyle name="Vírgula 3 3 2 2 2 2 6 3" xfId="41158" xr:uid="{00000000-0005-0000-0000-000081A10000}"/>
    <cellStyle name="Vírgula 3 3 2 2 2 2 7" xfId="41159" xr:uid="{00000000-0005-0000-0000-000082A10000}"/>
    <cellStyle name="Vírgula 3 3 2 2 2 2 8" xfId="41160" xr:uid="{00000000-0005-0000-0000-000083A10000}"/>
    <cellStyle name="Vírgula 3 3 2 2 2 2 9" xfId="41161" xr:uid="{00000000-0005-0000-0000-000084A10000}"/>
    <cellStyle name="Vírgula 3 3 2 2 2 3" xfId="41162" xr:uid="{00000000-0005-0000-0000-000085A10000}"/>
    <cellStyle name="Vírgula 3 3 2 2 2 3 2" xfId="41163" xr:uid="{00000000-0005-0000-0000-000086A10000}"/>
    <cellStyle name="Vírgula 3 3 2 2 2 3 2 2" xfId="41164" xr:uid="{00000000-0005-0000-0000-000087A10000}"/>
    <cellStyle name="Vírgula 3 3 2 2 2 3 2 2 2" xfId="41165" xr:uid="{00000000-0005-0000-0000-000088A10000}"/>
    <cellStyle name="Vírgula 3 3 2 2 2 3 2 2 3" xfId="41166" xr:uid="{00000000-0005-0000-0000-000089A10000}"/>
    <cellStyle name="Vírgula 3 3 2 2 2 3 2 3" xfId="41167" xr:uid="{00000000-0005-0000-0000-00008AA10000}"/>
    <cellStyle name="Vírgula 3 3 2 2 2 3 2 4" xfId="41168" xr:uid="{00000000-0005-0000-0000-00008BA10000}"/>
    <cellStyle name="Vírgula 3 3 2 2 2 3 3" xfId="41169" xr:uid="{00000000-0005-0000-0000-00008CA10000}"/>
    <cellStyle name="Vírgula 3 3 2 2 2 3 3 2" xfId="41170" xr:uid="{00000000-0005-0000-0000-00008DA10000}"/>
    <cellStyle name="Vírgula 3 3 2 2 2 3 3 2 2" xfId="41171" xr:uid="{00000000-0005-0000-0000-00008EA10000}"/>
    <cellStyle name="Vírgula 3 3 2 2 2 3 3 2 3" xfId="41172" xr:uid="{00000000-0005-0000-0000-00008FA10000}"/>
    <cellStyle name="Vírgula 3 3 2 2 2 3 3 3" xfId="41173" xr:uid="{00000000-0005-0000-0000-000090A10000}"/>
    <cellStyle name="Vírgula 3 3 2 2 2 3 3 4" xfId="41174" xr:uid="{00000000-0005-0000-0000-000091A10000}"/>
    <cellStyle name="Vírgula 3 3 2 2 2 3 4" xfId="41175" xr:uid="{00000000-0005-0000-0000-000092A10000}"/>
    <cellStyle name="Vírgula 3 3 2 2 2 3 4 2" xfId="41176" xr:uid="{00000000-0005-0000-0000-000093A10000}"/>
    <cellStyle name="Vírgula 3 3 2 2 2 3 4 2 2" xfId="41177" xr:uid="{00000000-0005-0000-0000-000094A10000}"/>
    <cellStyle name="Vírgula 3 3 2 2 2 3 4 2 3" xfId="41178" xr:uid="{00000000-0005-0000-0000-000095A10000}"/>
    <cellStyle name="Vírgula 3 3 2 2 2 3 4 3" xfId="41179" xr:uid="{00000000-0005-0000-0000-000096A10000}"/>
    <cellStyle name="Vírgula 3 3 2 2 2 3 4 4" xfId="41180" xr:uid="{00000000-0005-0000-0000-000097A10000}"/>
    <cellStyle name="Vírgula 3 3 2 2 2 3 5" xfId="41181" xr:uid="{00000000-0005-0000-0000-000098A10000}"/>
    <cellStyle name="Vírgula 3 3 2 2 2 3 5 2" xfId="41182" xr:uid="{00000000-0005-0000-0000-000099A10000}"/>
    <cellStyle name="Vírgula 3 3 2 2 2 3 5 3" xfId="41183" xr:uid="{00000000-0005-0000-0000-00009AA10000}"/>
    <cellStyle name="Vírgula 3 3 2 2 2 3 6" xfId="41184" xr:uid="{00000000-0005-0000-0000-00009BA10000}"/>
    <cellStyle name="Vírgula 3 3 2 2 2 3 7" xfId="41185" xr:uid="{00000000-0005-0000-0000-00009CA10000}"/>
    <cellStyle name="Vírgula 3 3 2 2 2 4" xfId="41186" xr:uid="{00000000-0005-0000-0000-00009DA10000}"/>
    <cellStyle name="Vírgula 3 3 2 2 2 4 2" xfId="41187" xr:uid="{00000000-0005-0000-0000-00009EA10000}"/>
    <cellStyle name="Vírgula 3 3 2 2 2 4 2 2" xfId="41188" xr:uid="{00000000-0005-0000-0000-00009FA10000}"/>
    <cellStyle name="Vírgula 3 3 2 2 2 4 2 3" xfId="41189" xr:uid="{00000000-0005-0000-0000-0000A0A10000}"/>
    <cellStyle name="Vírgula 3 3 2 2 2 4 3" xfId="41190" xr:uid="{00000000-0005-0000-0000-0000A1A10000}"/>
    <cellStyle name="Vírgula 3 3 2 2 2 4 4" xfId="41191" xr:uid="{00000000-0005-0000-0000-0000A2A10000}"/>
    <cellStyle name="Vírgula 3 3 2 2 2 5" xfId="41192" xr:uid="{00000000-0005-0000-0000-0000A3A10000}"/>
    <cellStyle name="Vírgula 3 3 2 2 2 5 2" xfId="41193" xr:uid="{00000000-0005-0000-0000-0000A4A10000}"/>
    <cellStyle name="Vírgula 3 3 2 2 2 5 2 2" xfId="41194" xr:uid="{00000000-0005-0000-0000-0000A5A10000}"/>
    <cellStyle name="Vírgula 3 3 2 2 2 5 2 3" xfId="41195" xr:uid="{00000000-0005-0000-0000-0000A6A10000}"/>
    <cellStyle name="Vírgula 3 3 2 2 2 5 3" xfId="41196" xr:uid="{00000000-0005-0000-0000-0000A7A10000}"/>
    <cellStyle name="Vírgula 3 3 2 2 2 5 4" xfId="41197" xr:uid="{00000000-0005-0000-0000-0000A8A10000}"/>
    <cellStyle name="Vírgula 3 3 2 2 2 6" xfId="41198" xr:uid="{00000000-0005-0000-0000-0000A9A10000}"/>
    <cellStyle name="Vírgula 3 3 2 2 2 6 2" xfId="41199" xr:uid="{00000000-0005-0000-0000-0000AAA10000}"/>
    <cellStyle name="Vírgula 3 3 2 2 2 6 2 2" xfId="41200" xr:uid="{00000000-0005-0000-0000-0000ABA10000}"/>
    <cellStyle name="Vírgula 3 3 2 2 2 6 2 3" xfId="41201" xr:uid="{00000000-0005-0000-0000-0000ACA10000}"/>
    <cellStyle name="Vírgula 3 3 2 2 2 6 3" xfId="41202" xr:uid="{00000000-0005-0000-0000-0000ADA10000}"/>
    <cellStyle name="Vírgula 3 3 2 2 2 6 4" xfId="41203" xr:uid="{00000000-0005-0000-0000-0000AEA10000}"/>
    <cellStyle name="Vírgula 3 3 2 2 2 7" xfId="41204" xr:uid="{00000000-0005-0000-0000-0000AFA10000}"/>
    <cellStyle name="Vírgula 3 3 2 2 2 7 2" xfId="41205" xr:uid="{00000000-0005-0000-0000-0000B0A10000}"/>
    <cellStyle name="Vírgula 3 3 2 2 2 7 3" xfId="41206" xr:uid="{00000000-0005-0000-0000-0000B1A10000}"/>
    <cellStyle name="Vírgula 3 3 2 2 2 8" xfId="41207" xr:uid="{00000000-0005-0000-0000-0000B2A10000}"/>
    <cellStyle name="Vírgula 3 3 2 2 2 9" xfId="41208" xr:uid="{00000000-0005-0000-0000-0000B3A10000}"/>
    <cellStyle name="Vírgula 3 3 2 2 3" xfId="41209" xr:uid="{00000000-0005-0000-0000-0000B4A10000}"/>
    <cellStyle name="Vírgula 3 3 2 2 3 10" xfId="41210" xr:uid="{00000000-0005-0000-0000-0000B5A10000}"/>
    <cellStyle name="Vírgula 3 3 2 2 3 2" xfId="41211" xr:uid="{00000000-0005-0000-0000-0000B6A10000}"/>
    <cellStyle name="Vírgula 3 3 2 2 3 2 2" xfId="41212" xr:uid="{00000000-0005-0000-0000-0000B7A10000}"/>
    <cellStyle name="Vírgula 3 3 2 2 3 2 2 2" xfId="41213" xr:uid="{00000000-0005-0000-0000-0000B8A10000}"/>
    <cellStyle name="Vírgula 3 3 2 2 3 2 2 2 2" xfId="41214" xr:uid="{00000000-0005-0000-0000-0000B9A10000}"/>
    <cellStyle name="Vírgula 3 3 2 2 3 2 2 2 3" xfId="41215" xr:uid="{00000000-0005-0000-0000-0000BAA10000}"/>
    <cellStyle name="Vírgula 3 3 2 2 3 2 2 3" xfId="41216" xr:uid="{00000000-0005-0000-0000-0000BBA10000}"/>
    <cellStyle name="Vírgula 3 3 2 2 3 2 2 4" xfId="41217" xr:uid="{00000000-0005-0000-0000-0000BCA10000}"/>
    <cellStyle name="Vírgula 3 3 2 2 3 2 3" xfId="41218" xr:uid="{00000000-0005-0000-0000-0000BDA10000}"/>
    <cellStyle name="Vírgula 3 3 2 2 3 2 3 2" xfId="41219" xr:uid="{00000000-0005-0000-0000-0000BEA10000}"/>
    <cellStyle name="Vírgula 3 3 2 2 3 2 3 2 2" xfId="41220" xr:uid="{00000000-0005-0000-0000-0000BFA10000}"/>
    <cellStyle name="Vírgula 3 3 2 2 3 2 3 2 3" xfId="41221" xr:uid="{00000000-0005-0000-0000-0000C0A10000}"/>
    <cellStyle name="Vírgula 3 3 2 2 3 2 3 3" xfId="41222" xr:uid="{00000000-0005-0000-0000-0000C1A10000}"/>
    <cellStyle name="Vírgula 3 3 2 2 3 2 3 4" xfId="41223" xr:uid="{00000000-0005-0000-0000-0000C2A10000}"/>
    <cellStyle name="Vírgula 3 3 2 2 3 2 4" xfId="41224" xr:uid="{00000000-0005-0000-0000-0000C3A10000}"/>
    <cellStyle name="Vírgula 3 3 2 2 3 2 4 2" xfId="41225" xr:uid="{00000000-0005-0000-0000-0000C4A10000}"/>
    <cellStyle name="Vírgula 3 3 2 2 3 2 4 2 2" xfId="41226" xr:uid="{00000000-0005-0000-0000-0000C5A10000}"/>
    <cellStyle name="Vírgula 3 3 2 2 3 2 4 2 3" xfId="41227" xr:uid="{00000000-0005-0000-0000-0000C6A10000}"/>
    <cellStyle name="Vírgula 3 3 2 2 3 2 4 3" xfId="41228" xr:uid="{00000000-0005-0000-0000-0000C7A10000}"/>
    <cellStyle name="Vírgula 3 3 2 2 3 2 4 4" xfId="41229" xr:uid="{00000000-0005-0000-0000-0000C8A10000}"/>
    <cellStyle name="Vírgula 3 3 2 2 3 2 5" xfId="41230" xr:uid="{00000000-0005-0000-0000-0000C9A10000}"/>
    <cellStyle name="Vírgula 3 3 2 2 3 2 5 2" xfId="41231" xr:uid="{00000000-0005-0000-0000-0000CAA10000}"/>
    <cellStyle name="Vírgula 3 3 2 2 3 2 5 3" xfId="41232" xr:uid="{00000000-0005-0000-0000-0000CBA10000}"/>
    <cellStyle name="Vírgula 3 3 2 2 3 2 6" xfId="41233" xr:uid="{00000000-0005-0000-0000-0000CCA10000}"/>
    <cellStyle name="Vírgula 3 3 2 2 3 2 7" xfId="41234" xr:uid="{00000000-0005-0000-0000-0000CDA10000}"/>
    <cellStyle name="Vírgula 3 3 2 2 3 3" xfId="41235" xr:uid="{00000000-0005-0000-0000-0000CEA10000}"/>
    <cellStyle name="Vírgula 3 3 2 2 3 4" xfId="41236" xr:uid="{00000000-0005-0000-0000-0000CFA10000}"/>
    <cellStyle name="Vírgula 3 3 2 2 3 4 2" xfId="41237" xr:uid="{00000000-0005-0000-0000-0000D0A10000}"/>
    <cellStyle name="Vírgula 3 3 2 2 3 4 2 2" xfId="41238" xr:uid="{00000000-0005-0000-0000-0000D1A10000}"/>
    <cellStyle name="Vírgula 3 3 2 2 3 4 2 3" xfId="41239" xr:uid="{00000000-0005-0000-0000-0000D2A10000}"/>
    <cellStyle name="Vírgula 3 3 2 2 3 4 3" xfId="41240" xr:uid="{00000000-0005-0000-0000-0000D3A10000}"/>
    <cellStyle name="Vírgula 3 3 2 2 3 4 4" xfId="41241" xr:uid="{00000000-0005-0000-0000-0000D4A10000}"/>
    <cellStyle name="Vírgula 3 3 2 2 3 5" xfId="41242" xr:uid="{00000000-0005-0000-0000-0000D5A10000}"/>
    <cellStyle name="Vírgula 3 3 2 2 3 5 2" xfId="41243" xr:uid="{00000000-0005-0000-0000-0000D6A10000}"/>
    <cellStyle name="Vírgula 3 3 2 2 3 5 2 2" xfId="41244" xr:uid="{00000000-0005-0000-0000-0000D7A10000}"/>
    <cellStyle name="Vírgula 3 3 2 2 3 5 2 3" xfId="41245" xr:uid="{00000000-0005-0000-0000-0000D8A10000}"/>
    <cellStyle name="Vírgula 3 3 2 2 3 5 3" xfId="41246" xr:uid="{00000000-0005-0000-0000-0000D9A10000}"/>
    <cellStyle name="Vírgula 3 3 2 2 3 5 4" xfId="41247" xr:uid="{00000000-0005-0000-0000-0000DAA10000}"/>
    <cellStyle name="Vírgula 3 3 2 2 3 6" xfId="41248" xr:uid="{00000000-0005-0000-0000-0000DBA10000}"/>
    <cellStyle name="Vírgula 3 3 2 2 3 6 2" xfId="41249" xr:uid="{00000000-0005-0000-0000-0000DCA10000}"/>
    <cellStyle name="Vírgula 3 3 2 2 3 6 2 2" xfId="41250" xr:uid="{00000000-0005-0000-0000-0000DDA10000}"/>
    <cellStyle name="Vírgula 3 3 2 2 3 6 2 3" xfId="41251" xr:uid="{00000000-0005-0000-0000-0000DEA10000}"/>
    <cellStyle name="Vírgula 3 3 2 2 3 6 3" xfId="41252" xr:uid="{00000000-0005-0000-0000-0000DFA10000}"/>
    <cellStyle name="Vírgula 3 3 2 2 3 6 4" xfId="41253" xr:uid="{00000000-0005-0000-0000-0000E0A10000}"/>
    <cellStyle name="Vírgula 3 3 2 2 3 7" xfId="41254" xr:uid="{00000000-0005-0000-0000-0000E1A10000}"/>
    <cellStyle name="Vírgula 3 3 2 2 3 7 2" xfId="41255" xr:uid="{00000000-0005-0000-0000-0000E2A10000}"/>
    <cellStyle name="Vírgula 3 3 2 2 3 7 3" xfId="41256" xr:uid="{00000000-0005-0000-0000-0000E3A10000}"/>
    <cellStyle name="Vírgula 3 3 2 2 3 8" xfId="41257" xr:uid="{00000000-0005-0000-0000-0000E4A10000}"/>
    <cellStyle name="Vírgula 3 3 2 2 3 9" xfId="41258" xr:uid="{00000000-0005-0000-0000-0000E5A10000}"/>
    <cellStyle name="Vírgula 3 3 2 2 4" xfId="41259" xr:uid="{00000000-0005-0000-0000-0000E6A10000}"/>
    <cellStyle name="Vírgula 3 3 2 2 4 2" xfId="41260" xr:uid="{00000000-0005-0000-0000-0000E7A10000}"/>
    <cellStyle name="Vírgula 3 3 2 2 4 2 2" xfId="41261" xr:uid="{00000000-0005-0000-0000-0000E8A10000}"/>
    <cellStyle name="Vírgula 3 3 2 2 4 2 2 2" xfId="41262" xr:uid="{00000000-0005-0000-0000-0000E9A10000}"/>
    <cellStyle name="Vírgula 3 3 2 2 4 2 2 3" xfId="41263" xr:uid="{00000000-0005-0000-0000-0000EAA10000}"/>
    <cellStyle name="Vírgula 3 3 2 2 4 2 3" xfId="41264" xr:uid="{00000000-0005-0000-0000-0000EBA10000}"/>
    <cellStyle name="Vírgula 3 3 2 2 4 2 4" xfId="41265" xr:uid="{00000000-0005-0000-0000-0000ECA10000}"/>
    <cellStyle name="Vírgula 3 3 2 2 4 3" xfId="41266" xr:uid="{00000000-0005-0000-0000-0000EDA10000}"/>
    <cellStyle name="Vírgula 3 3 2 2 4 3 2" xfId="41267" xr:uid="{00000000-0005-0000-0000-0000EEA10000}"/>
    <cellStyle name="Vírgula 3 3 2 2 4 3 2 2" xfId="41268" xr:uid="{00000000-0005-0000-0000-0000EFA10000}"/>
    <cellStyle name="Vírgula 3 3 2 2 4 3 2 3" xfId="41269" xr:uid="{00000000-0005-0000-0000-0000F0A10000}"/>
    <cellStyle name="Vírgula 3 3 2 2 4 3 3" xfId="41270" xr:uid="{00000000-0005-0000-0000-0000F1A10000}"/>
    <cellStyle name="Vírgula 3 3 2 2 4 3 4" xfId="41271" xr:uid="{00000000-0005-0000-0000-0000F2A10000}"/>
    <cellStyle name="Vírgula 3 3 2 2 4 4" xfId="41272" xr:uid="{00000000-0005-0000-0000-0000F3A10000}"/>
    <cellStyle name="Vírgula 3 3 2 2 4 4 2" xfId="41273" xr:uid="{00000000-0005-0000-0000-0000F4A10000}"/>
    <cellStyle name="Vírgula 3 3 2 2 4 4 2 2" xfId="41274" xr:uid="{00000000-0005-0000-0000-0000F5A10000}"/>
    <cellStyle name="Vírgula 3 3 2 2 4 4 2 3" xfId="41275" xr:uid="{00000000-0005-0000-0000-0000F6A10000}"/>
    <cellStyle name="Vírgula 3 3 2 2 4 4 3" xfId="41276" xr:uid="{00000000-0005-0000-0000-0000F7A10000}"/>
    <cellStyle name="Vírgula 3 3 2 2 4 4 4" xfId="41277" xr:uid="{00000000-0005-0000-0000-0000F8A10000}"/>
    <cellStyle name="Vírgula 3 3 2 2 4 5" xfId="41278" xr:uid="{00000000-0005-0000-0000-0000F9A10000}"/>
    <cellStyle name="Vírgula 3 3 2 2 4 5 2" xfId="41279" xr:uid="{00000000-0005-0000-0000-0000FAA10000}"/>
    <cellStyle name="Vírgula 3 3 2 2 4 5 3" xfId="41280" xr:uid="{00000000-0005-0000-0000-0000FBA10000}"/>
    <cellStyle name="Vírgula 3 3 2 2 4 6" xfId="41281" xr:uid="{00000000-0005-0000-0000-0000FCA10000}"/>
    <cellStyle name="Vírgula 3 3 2 2 4 7" xfId="41282" xr:uid="{00000000-0005-0000-0000-0000FDA10000}"/>
    <cellStyle name="Vírgula 3 3 2 2 4 8" xfId="41283" xr:uid="{00000000-0005-0000-0000-0000FEA10000}"/>
    <cellStyle name="Vírgula 3 3 2 2 5" xfId="41284" xr:uid="{00000000-0005-0000-0000-0000FFA10000}"/>
    <cellStyle name="Vírgula 3 3 2 2 5 2" xfId="41285" xr:uid="{00000000-0005-0000-0000-000000A20000}"/>
    <cellStyle name="Vírgula 3 3 2 2 5 2 2" xfId="41286" xr:uid="{00000000-0005-0000-0000-000001A20000}"/>
    <cellStyle name="Vírgula 3 3 2 2 5 2 3" xfId="41287" xr:uid="{00000000-0005-0000-0000-000002A20000}"/>
    <cellStyle name="Vírgula 3 3 2 2 5 3" xfId="41288" xr:uid="{00000000-0005-0000-0000-000003A20000}"/>
    <cellStyle name="Vírgula 3 3 2 2 5 4" xfId="41289" xr:uid="{00000000-0005-0000-0000-000004A20000}"/>
    <cellStyle name="Vírgula 3 3 2 2 6" xfId="41290" xr:uid="{00000000-0005-0000-0000-000005A20000}"/>
    <cellStyle name="Vírgula 3 3 2 2 6 2" xfId="41291" xr:uid="{00000000-0005-0000-0000-000006A20000}"/>
    <cellStyle name="Vírgula 3 3 2 2 6 2 2" xfId="41292" xr:uid="{00000000-0005-0000-0000-000007A20000}"/>
    <cellStyle name="Vírgula 3 3 2 2 6 2 3" xfId="41293" xr:uid="{00000000-0005-0000-0000-000008A20000}"/>
    <cellStyle name="Vírgula 3 3 2 2 6 3" xfId="41294" xr:uid="{00000000-0005-0000-0000-000009A20000}"/>
    <cellStyle name="Vírgula 3 3 2 2 6 4" xfId="41295" xr:uid="{00000000-0005-0000-0000-00000AA20000}"/>
    <cellStyle name="Vírgula 3 3 2 2 7" xfId="41296" xr:uid="{00000000-0005-0000-0000-00000BA20000}"/>
    <cellStyle name="Vírgula 3 3 2 2 7 2" xfId="41297" xr:uid="{00000000-0005-0000-0000-00000CA20000}"/>
    <cellStyle name="Vírgula 3 3 2 2 7 2 2" xfId="41298" xr:uid="{00000000-0005-0000-0000-00000DA20000}"/>
    <cellStyle name="Vírgula 3 3 2 2 7 2 3" xfId="41299" xr:uid="{00000000-0005-0000-0000-00000EA20000}"/>
    <cellStyle name="Vírgula 3 3 2 2 7 3" xfId="41300" xr:uid="{00000000-0005-0000-0000-00000FA20000}"/>
    <cellStyle name="Vírgula 3 3 2 2 7 4" xfId="41301" xr:uid="{00000000-0005-0000-0000-000010A20000}"/>
    <cellStyle name="Vírgula 3 3 2 2 8" xfId="41302" xr:uid="{00000000-0005-0000-0000-000011A20000}"/>
    <cellStyle name="Vírgula 3 3 2 2 8 2" xfId="41303" xr:uid="{00000000-0005-0000-0000-000012A20000}"/>
    <cellStyle name="Vírgula 3 3 2 2 8 3" xfId="41304" xr:uid="{00000000-0005-0000-0000-000013A20000}"/>
    <cellStyle name="Vírgula 3 3 2 2 9" xfId="41305" xr:uid="{00000000-0005-0000-0000-000014A20000}"/>
    <cellStyle name="Vírgula 3 3 2 20" xfId="41306" xr:uid="{00000000-0005-0000-0000-000015A20000}"/>
    <cellStyle name="Vírgula 3 3 2 21" xfId="41307" xr:uid="{00000000-0005-0000-0000-000016A20000}"/>
    <cellStyle name="Vírgula 3 3 2 3" xfId="41308" xr:uid="{00000000-0005-0000-0000-000017A20000}"/>
    <cellStyle name="Vírgula 3 3 2 3 10" xfId="41309" xr:uid="{00000000-0005-0000-0000-000018A20000}"/>
    <cellStyle name="Vírgula 3 3 2 3 11" xfId="41310" xr:uid="{00000000-0005-0000-0000-000019A20000}"/>
    <cellStyle name="Vírgula 3 3 2 3 2" xfId="41311" xr:uid="{00000000-0005-0000-0000-00001AA20000}"/>
    <cellStyle name="Vírgula 3 3 2 3 2 2" xfId="41312" xr:uid="{00000000-0005-0000-0000-00001BA20000}"/>
    <cellStyle name="Vírgula 3 3 2 3 2 2 2" xfId="41313" xr:uid="{00000000-0005-0000-0000-00001CA20000}"/>
    <cellStyle name="Vírgula 3 3 2 3 2 2 2 2" xfId="41314" xr:uid="{00000000-0005-0000-0000-00001DA20000}"/>
    <cellStyle name="Vírgula 3 3 2 3 2 2 2 2 2" xfId="41315" xr:uid="{00000000-0005-0000-0000-00001EA20000}"/>
    <cellStyle name="Vírgula 3 3 2 3 2 2 2 2 3" xfId="41316" xr:uid="{00000000-0005-0000-0000-00001FA20000}"/>
    <cellStyle name="Vírgula 3 3 2 3 2 2 2 3" xfId="41317" xr:uid="{00000000-0005-0000-0000-000020A20000}"/>
    <cellStyle name="Vírgula 3 3 2 3 2 2 2 4" xfId="41318" xr:uid="{00000000-0005-0000-0000-000021A20000}"/>
    <cellStyle name="Vírgula 3 3 2 3 2 2 3" xfId="41319" xr:uid="{00000000-0005-0000-0000-000022A20000}"/>
    <cellStyle name="Vírgula 3 3 2 3 2 2 3 2" xfId="41320" xr:uid="{00000000-0005-0000-0000-000023A20000}"/>
    <cellStyle name="Vírgula 3 3 2 3 2 2 3 2 2" xfId="41321" xr:uid="{00000000-0005-0000-0000-000024A20000}"/>
    <cellStyle name="Vírgula 3 3 2 3 2 2 3 2 3" xfId="41322" xr:uid="{00000000-0005-0000-0000-000025A20000}"/>
    <cellStyle name="Vírgula 3 3 2 3 2 2 3 3" xfId="41323" xr:uid="{00000000-0005-0000-0000-000026A20000}"/>
    <cellStyle name="Vírgula 3 3 2 3 2 2 3 4" xfId="41324" xr:uid="{00000000-0005-0000-0000-000027A20000}"/>
    <cellStyle name="Vírgula 3 3 2 3 2 2 4" xfId="41325" xr:uid="{00000000-0005-0000-0000-000028A20000}"/>
    <cellStyle name="Vírgula 3 3 2 3 2 2 4 2" xfId="41326" xr:uid="{00000000-0005-0000-0000-000029A20000}"/>
    <cellStyle name="Vírgula 3 3 2 3 2 2 4 2 2" xfId="41327" xr:uid="{00000000-0005-0000-0000-00002AA20000}"/>
    <cellStyle name="Vírgula 3 3 2 3 2 2 4 2 3" xfId="41328" xr:uid="{00000000-0005-0000-0000-00002BA20000}"/>
    <cellStyle name="Vírgula 3 3 2 3 2 2 4 3" xfId="41329" xr:uid="{00000000-0005-0000-0000-00002CA20000}"/>
    <cellStyle name="Vírgula 3 3 2 3 2 2 4 4" xfId="41330" xr:uid="{00000000-0005-0000-0000-00002DA20000}"/>
    <cellStyle name="Vírgula 3 3 2 3 2 2 5" xfId="41331" xr:uid="{00000000-0005-0000-0000-00002EA20000}"/>
    <cellStyle name="Vírgula 3 3 2 3 2 2 5 2" xfId="41332" xr:uid="{00000000-0005-0000-0000-00002FA20000}"/>
    <cellStyle name="Vírgula 3 3 2 3 2 2 5 3" xfId="41333" xr:uid="{00000000-0005-0000-0000-000030A20000}"/>
    <cellStyle name="Vírgula 3 3 2 3 2 2 6" xfId="41334" xr:uid="{00000000-0005-0000-0000-000031A20000}"/>
    <cellStyle name="Vírgula 3 3 2 3 2 2 7" xfId="41335" xr:uid="{00000000-0005-0000-0000-000032A20000}"/>
    <cellStyle name="Vírgula 3 3 2 3 2 3" xfId="41336" xr:uid="{00000000-0005-0000-0000-000033A20000}"/>
    <cellStyle name="Vírgula 3 3 2 3 2 3 2" xfId="41337" xr:uid="{00000000-0005-0000-0000-000034A20000}"/>
    <cellStyle name="Vírgula 3 3 2 3 2 3 2 2" xfId="41338" xr:uid="{00000000-0005-0000-0000-000035A20000}"/>
    <cellStyle name="Vírgula 3 3 2 3 2 3 2 3" xfId="41339" xr:uid="{00000000-0005-0000-0000-000036A20000}"/>
    <cellStyle name="Vírgula 3 3 2 3 2 3 3" xfId="41340" xr:uid="{00000000-0005-0000-0000-000037A20000}"/>
    <cellStyle name="Vírgula 3 3 2 3 2 3 4" xfId="41341" xr:uid="{00000000-0005-0000-0000-000038A20000}"/>
    <cellStyle name="Vírgula 3 3 2 3 2 4" xfId="41342" xr:uid="{00000000-0005-0000-0000-000039A20000}"/>
    <cellStyle name="Vírgula 3 3 2 3 2 4 2" xfId="41343" xr:uid="{00000000-0005-0000-0000-00003AA20000}"/>
    <cellStyle name="Vírgula 3 3 2 3 2 4 2 2" xfId="41344" xr:uid="{00000000-0005-0000-0000-00003BA20000}"/>
    <cellStyle name="Vírgula 3 3 2 3 2 4 2 3" xfId="41345" xr:uid="{00000000-0005-0000-0000-00003CA20000}"/>
    <cellStyle name="Vírgula 3 3 2 3 2 4 3" xfId="41346" xr:uid="{00000000-0005-0000-0000-00003DA20000}"/>
    <cellStyle name="Vírgula 3 3 2 3 2 4 4" xfId="41347" xr:uid="{00000000-0005-0000-0000-00003EA20000}"/>
    <cellStyle name="Vírgula 3 3 2 3 2 5" xfId="41348" xr:uid="{00000000-0005-0000-0000-00003FA20000}"/>
    <cellStyle name="Vírgula 3 3 2 3 2 5 2" xfId="41349" xr:uid="{00000000-0005-0000-0000-000040A20000}"/>
    <cellStyle name="Vírgula 3 3 2 3 2 5 2 2" xfId="41350" xr:uid="{00000000-0005-0000-0000-000041A20000}"/>
    <cellStyle name="Vírgula 3 3 2 3 2 5 2 3" xfId="41351" xr:uid="{00000000-0005-0000-0000-000042A20000}"/>
    <cellStyle name="Vírgula 3 3 2 3 2 5 3" xfId="41352" xr:uid="{00000000-0005-0000-0000-000043A20000}"/>
    <cellStyle name="Vírgula 3 3 2 3 2 5 4" xfId="41353" xr:uid="{00000000-0005-0000-0000-000044A20000}"/>
    <cellStyle name="Vírgula 3 3 2 3 2 6" xfId="41354" xr:uid="{00000000-0005-0000-0000-000045A20000}"/>
    <cellStyle name="Vírgula 3 3 2 3 2 6 2" xfId="41355" xr:uid="{00000000-0005-0000-0000-000046A20000}"/>
    <cellStyle name="Vírgula 3 3 2 3 2 6 3" xfId="41356" xr:uid="{00000000-0005-0000-0000-000047A20000}"/>
    <cellStyle name="Vírgula 3 3 2 3 2 7" xfId="41357" xr:uid="{00000000-0005-0000-0000-000048A20000}"/>
    <cellStyle name="Vírgula 3 3 2 3 2 8" xfId="41358" xr:uid="{00000000-0005-0000-0000-000049A20000}"/>
    <cellStyle name="Vírgula 3 3 2 3 2 9" xfId="41359" xr:uid="{00000000-0005-0000-0000-00004AA20000}"/>
    <cellStyle name="Vírgula 3 3 2 3 3" xfId="41360" xr:uid="{00000000-0005-0000-0000-00004BA20000}"/>
    <cellStyle name="Vírgula 3 3 2 3 3 2" xfId="41361" xr:uid="{00000000-0005-0000-0000-00004CA20000}"/>
    <cellStyle name="Vírgula 3 3 2 3 3 2 2" xfId="41362" xr:uid="{00000000-0005-0000-0000-00004DA20000}"/>
    <cellStyle name="Vírgula 3 3 2 3 3 2 2 2" xfId="41363" xr:uid="{00000000-0005-0000-0000-00004EA20000}"/>
    <cellStyle name="Vírgula 3 3 2 3 3 2 2 3" xfId="41364" xr:uid="{00000000-0005-0000-0000-00004FA20000}"/>
    <cellStyle name="Vírgula 3 3 2 3 3 2 3" xfId="41365" xr:uid="{00000000-0005-0000-0000-000050A20000}"/>
    <cellStyle name="Vírgula 3 3 2 3 3 2 4" xfId="41366" xr:uid="{00000000-0005-0000-0000-000051A20000}"/>
    <cellStyle name="Vírgula 3 3 2 3 3 3" xfId="41367" xr:uid="{00000000-0005-0000-0000-000052A20000}"/>
    <cellStyle name="Vírgula 3 3 2 3 3 3 2" xfId="41368" xr:uid="{00000000-0005-0000-0000-000053A20000}"/>
    <cellStyle name="Vírgula 3 3 2 3 3 3 2 2" xfId="41369" xr:uid="{00000000-0005-0000-0000-000054A20000}"/>
    <cellStyle name="Vírgula 3 3 2 3 3 3 2 3" xfId="41370" xr:uid="{00000000-0005-0000-0000-000055A20000}"/>
    <cellStyle name="Vírgula 3 3 2 3 3 3 3" xfId="41371" xr:uid="{00000000-0005-0000-0000-000056A20000}"/>
    <cellStyle name="Vírgula 3 3 2 3 3 3 4" xfId="41372" xr:uid="{00000000-0005-0000-0000-000057A20000}"/>
    <cellStyle name="Vírgula 3 3 2 3 3 4" xfId="41373" xr:uid="{00000000-0005-0000-0000-000058A20000}"/>
    <cellStyle name="Vírgula 3 3 2 3 3 4 2" xfId="41374" xr:uid="{00000000-0005-0000-0000-000059A20000}"/>
    <cellStyle name="Vírgula 3 3 2 3 3 4 2 2" xfId="41375" xr:uid="{00000000-0005-0000-0000-00005AA20000}"/>
    <cellStyle name="Vírgula 3 3 2 3 3 4 2 3" xfId="41376" xr:uid="{00000000-0005-0000-0000-00005BA20000}"/>
    <cellStyle name="Vírgula 3 3 2 3 3 4 3" xfId="41377" xr:uid="{00000000-0005-0000-0000-00005CA20000}"/>
    <cellStyle name="Vírgula 3 3 2 3 3 4 4" xfId="41378" xr:uid="{00000000-0005-0000-0000-00005DA20000}"/>
    <cellStyle name="Vírgula 3 3 2 3 3 5" xfId="41379" xr:uid="{00000000-0005-0000-0000-00005EA20000}"/>
    <cellStyle name="Vírgula 3 3 2 3 3 5 2" xfId="41380" xr:uid="{00000000-0005-0000-0000-00005FA20000}"/>
    <cellStyle name="Vírgula 3 3 2 3 3 5 3" xfId="41381" xr:uid="{00000000-0005-0000-0000-000060A20000}"/>
    <cellStyle name="Vírgula 3 3 2 3 3 6" xfId="41382" xr:uid="{00000000-0005-0000-0000-000061A20000}"/>
    <cellStyle name="Vírgula 3 3 2 3 3 7" xfId="41383" xr:uid="{00000000-0005-0000-0000-000062A20000}"/>
    <cellStyle name="Vírgula 3 3 2 3 4" xfId="41384" xr:uid="{00000000-0005-0000-0000-000063A20000}"/>
    <cellStyle name="Vírgula 3 3 2 3 5" xfId="41385" xr:uid="{00000000-0005-0000-0000-000064A20000}"/>
    <cellStyle name="Vírgula 3 3 2 3 5 2" xfId="41386" xr:uid="{00000000-0005-0000-0000-000065A20000}"/>
    <cellStyle name="Vírgula 3 3 2 3 5 2 2" xfId="41387" xr:uid="{00000000-0005-0000-0000-000066A20000}"/>
    <cellStyle name="Vírgula 3 3 2 3 5 2 3" xfId="41388" xr:uid="{00000000-0005-0000-0000-000067A20000}"/>
    <cellStyle name="Vírgula 3 3 2 3 5 3" xfId="41389" xr:uid="{00000000-0005-0000-0000-000068A20000}"/>
    <cellStyle name="Vírgula 3 3 2 3 5 4" xfId="41390" xr:uid="{00000000-0005-0000-0000-000069A20000}"/>
    <cellStyle name="Vírgula 3 3 2 3 6" xfId="41391" xr:uid="{00000000-0005-0000-0000-00006AA20000}"/>
    <cellStyle name="Vírgula 3 3 2 3 6 2" xfId="41392" xr:uid="{00000000-0005-0000-0000-00006BA20000}"/>
    <cellStyle name="Vírgula 3 3 2 3 6 2 2" xfId="41393" xr:uid="{00000000-0005-0000-0000-00006CA20000}"/>
    <cellStyle name="Vírgula 3 3 2 3 6 2 3" xfId="41394" xr:uid="{00000000-0005-0000-0000-00006DA20000}"/>
    <cellStyle name="Vírgula 3 3 2 3 6 3" xfId="41395" xr:uid="{00000000-0005-0000-0000-00006EA20000}"/>
    <cellStyle name="Vírgula 3 3 2 3 6 4" xfId="41396" xr:uid="{00000000-0005-0000-0000-00006FA20000}"/>
    <cellStyle name="Vírgula 3 3 2 3 7" xfId="41397" xr:uid="{00000000-0005-0000-0000-000070A20000}"/>
    <cellStyle name="Vírgula 3 3 2 3 7 2" xfId="41398" xr:uid="{00000000-0005-0000-0000-000071A20000}"/>
    <cellStyle name="Vírgula 3 3 2 3 7 2 2" xfId="41399" xr:uid="{00000000-0005-0000-0000-000072A20000}"/>
    <cellStyle name="Vírgula 3 3 2 3 7 2 3" xfId="41400" xr:uid="{00000000-0005-0000-0000-000073A20000}"/>
    <cellStyle name="Vírgula 3 3 2 3 7 3" xfId="41401" xr:uid="{00000000-0005-0000-0000-000074A20000}"/>
    <cellStyle name="Vírgula 3 3 2 3 7 4" xfId="41402" xr:uid="{00000000-0005-0000-0000-000075A20000}"/>
    <cellStyle name="Vírgula 3 3 2 3 8" xfId="41403" xr:uid="{00000000-0005-0000-0000-000076A20000}"/>
    <cellStyle name="Vírgula 3 3 2 3 8 2" xfId="41404" xr:uid="{00000000-0005-0000-0000-000077A20000}"/>
    <cellStyle name="Vírgula 3 3 2 3 8 3" xfId="41405" xr:uid="{00000000-0005-0000-0000-000078A20000}"/>
    <cellStyle name="Vírgula 3 3 2 3 9" xfId="41406" xr:uid="{00000000-0005-0000-0000-000079A20000}"/>
    <cellStyle name="Vírgula 3 3 2 4" xfId="41407" xr:uid="{00000000-0005-0000-0000-00007AA20000}"/>
    <cellStyle name="Vírgula 3 3 2 4 10" xfId="41408" xr:uid="{00000000-0005-0000-0000-00007BA20000}"/>
    <cellStyle name="Vírgula 3 3 2 4 11" xfId="41409" xr:uid="{00000000-0005-0000-0000-00007CA20000}"/>
    <cellStyle name="Vírgula 3 3 2 4 2" xfId="41410" xr:uid="{00000000-0005-0000-0000-00007DA20000}"/>
    <cellStyle name="Vírgula 3 3 2 4 2 2" xfId="41411" xr:uid="{00000000-0005-0000-0000-00007EA20000}"/>
    <cellStyle name="Vírgula 3 3 2 4 2 2 2" xfId="41412" xr:uid="{00000000-0005-0000-0000-00007FA20000}"/>
    <cellStyle name="Vírgula 3 3 2 4 2 2 2 2" xfId="41413" xr:uid="{00000000-0005-0000-0000-000080A20000}"/>
    <cellStyle name="Vírgula 3 3 2 4 2 2 2 2 2" xfId="41414" xr:uid="{00000000-0005-0000-0000-000081A20000}"/>
    <cellStyle name="Vírgula 3 3 2 4 2 2 2 2 3" xfId="41415" xr:uid="{00000000-0005-0000-0000-000082A20000}"/>
    <cellStyle name="Vírgula 3 3 2 4 2 2 2 3" xfId="41416" xr:uid="{00000000-0005-0000-0000-000083A20000}"/>
    <cellStyle name="Vírgula 3 3 2 4 2 2 2 4" xfId="41417" xr:uid="{00000000-0005-0000-0000-000084A20000}"/>
    <cellStyle name="Vírgula 3 3 2 4 2 2 3" xfId="41418" xr:uid="{00000000-0005-0000-0000-000085A20000}"/>
    <cellStyle name="Vírgula 3 3 2 4 2 2 3 2" xfId="41419" xr:uid="{00000000-0005-0000-0000-000086A20000}"/>
    <cellStyle name="Vírgula 3 3 2 4 2 2 3 2 2" xfId="41420" xr:uid="{00000000-0005-0000-0000-000087A20000}"/>
    <cellStyle name="Vírgula 3 3 2 4 2 2 3 2 3" xfId="41421" xr:uid="{00000000-0005-0000-0000-000088A20000}"/>
    <cellStyle name="Vírgula 3 3 2 4 2 2 3 3" xfId="41422" xr:uid="{00000000-0005-0000-0000-000089A20000}"/>
    <cellStyle name="Vírgula 3 3 2 4 2 2 3 4" xfId="41423" xr:uid="{00000000-0005-0000-0000-00008AA20000}"/>
    <cellStyle name="Vírgula 3 3 2 4 2 2 4" xfId="41424" xr:uid="{00000000-0005-0000-0000-00008BA20000}"/>
    <cellStyle name="Vírgula 3 3 2 4 2 2 4 2" xfId="41425" xr:uid="{00000000-0005-0000-0000-00008CA20000}"/>
    <cellStyle name="Vírgula 3 3 2 4 2 2 4 2 2" xfId="41426" xr:uid="{00000000-0005-0000-0000-00008DA20000}"/>
    <cellStyle name="Vírgula 3 3 2 4 2 2 4 2 3" xfId="41427" xr:uid="{00000000-0005-0000-0000-00008EA20000}"/>
    <cellStyle name="Vírgula 3 3 2 4 2 2 4 3" xfId="41428" xr:uid="{00000000-0005-0000-0000-00008FA20000}"/>
    <cellStyle name="Vírgula 3 3 2 4 2 2 4 4" xfId="41429" xr:uid="{00000000-0005-0000-0000-000090A20000}"/>
    <cellStyle name="Vírgula 3 3 2 4 2 2 5" xfId="41430" xr:uid="{00000000-0005-0000-0000-000091A20000}"/>
    <cellStyle name="Vírgula 3 3 2 4 2 2 5 2" xfId="41431" xr:uid="{00000000-0005-0000-0000-000092A20000}"/>
    <cellStyle name="Vírgula 3 3 2 4 2 2 5 3" xfId="41432" xr:uid="{00000000-0005-0000-0000-000093A20000}"/>
    <cellStyle name="Vírgula 3 3 2 4 2 2 6" xfId="41433" xr:uid="{00000000-0005-0000-0000-000094A20000}"/>
    <cellStyle name="Vírgula 3 3 2 4 2 2 7" xfId="41434" xr:uid="{00000000-0005-0000-0000-000095A20000}"/>
    <cellStyle name="Vírgula 3 3 2 4 2 3" xfId="41435" xr:uid="{00000000-0005-0000-0000-000096A20000}"/>
    <cellStyle name="Vírgula 3 3 2 4 2 3 2" xfId="41436" xr:uid="{00000000-0005-0000-0000-000097A20000}"/>
    <cellStyle name="Vírgula 3 3 2 4 2 3 2 2" xfId="41437" xr:uid="{00000000-0005-0000-0000-000098A20000}"/>
    <cellStyle name="Vírgula 3 3 2 4 2 3 2 3" xfId="41438" xr:uid="{00000000-0005-0000-0000-000099A20000}"/>
    <cellStyle name="Vírgula 3 3 2 4 2 3 3" xfId="41439" xr:uid="{00000000-0005-0000-0000-00009AA20000}"/>
    <cellStyle name="Vírgula 3 3 2 4 2 3 4" xfId="41440" xr:uid="{00000000-0005-0000-0000-00009BA20000}"/>
    <cellStyle name="Vírgula 3 3 2 4 2 4" xfId="41441" xr:uid="{00000000-0005-0000-0000-00009CA20000}"/>
    <cellStyle name="Vírgula 3 3 2 4 2 4 2" xfId="41442" xr:uid="{00000000-0005-0000-0000-00009DA20000}"/>
    <cellStyle name="Vírgula 3 3 2 4 2 4 2 2" xfId="41443" xr:uid="{00000000-0005-0000-0000-00009EA20000}"/>
    <cellStyle name="Vírgula 3 3 2 4 2 4 2 3" xfId="41444" xr:uid="{00000000-0005-0000-0000-00009FA20000}"/>
    <cellStyle name="Vírgula 3 3 2 4 2 4 3" xfId="41445" xr:uid="{00000000-0005-0000-0000-0000A0A20000}"/>
    <cellStyle name="Vírgula 3 3 2 4 2 4 4" xfId="41446" xr:uid="{00000000-0005-0000-0000-0000A1A20000}"/>
    <cellStyle name="Vírgula 3 3 2 4 2 5" xfId="41447" xr:uid="{00000000-0005-0000-0000-0000A2A20000}"/>
    <cellStyle name="Vírgula 3 3 2 4 2 5 2" xfId="41448" xr:uid="{00000000-0005-0000-0000-0000A3A20000}"/>
    <cellStyle name="Vírgula 3 3 2 4 2 5 2 2" xfId="41449" xr:uid="{00000000-0005-0000-0000-0000A4A20000}"/>
    <cellStyle name="Vírgula 3 3 2 4 2 5 2 3" xfId="41450" xr:uid="{00000000-0005-0000-0000-0000A5A20000}"/>
    <cellStyle name="Vírgula 3 3 2 4 2 5 3" xfId="41451" xr:uid="{00000000-0005-0000-0000-0000A6A20000}"/>
    <cellStyle name="Vírgula 3 3 2 4 2 5 4" xfId="41452" xr:uid="{00000000-0005-0000-0000-0000A7A20000}"/>
    <cellStyle name="Vírgula 3 3 2 4 2 6" xfId="41453" xr:uid="{00000000-0005-0000-0000-0000A8A20000}"/>
    <cellStyle name="Vírgula 3 3 2 4 2 6 2" xfId="41454" xr:uid="{00000000-0005-0000-0000-0000A9A20000}"/>
    <cellStyle name="Vírgula 3 3 2 4 2 6 3" xfId="41455" xr:uid="{00000000-0005-0000-0000-0000AAA20000}"/>
    <cellStyle name="Vírgula 3 3 2 4 2 7" xfId="41456" xr:uid="{00000000-0005-0000-0000-0000ABA20000}"/>
    <cellStyle name="Vírgula 3 3 2 4 2 8" xfId="41457" xr:uid="{00000000-0005-0000-0000-0000ACA20000}"/>
    <cellStyle name="Vírgula 3 3 2 4 2 9" xfId="41458" xr:uid="{00000000-0005-0000-0000-0000ADA20000}"/>
    <cellStyle name="Vírgula 3 3 2 4 3" xfId="41459" xr:uid="{00000000-0005-0000-0000-0000AEA20000}"/>
    <cellStyle name="Vírgula 3 3 2 4 3 2" xfId="41460" xr:uid="{00000000-0005-0000-0000-0000AFA20000}"/>
    <cellStyle name="Vírgula 3 3 2 4 3 2 2" xfId="41461" xr:uid="{00000000-0005-0000-0000-0000B0A20000}"/>
    <cellStyle name="Vírgula 3 3 2 4 3 2 2 2" xfId="41462" xr:uid="{00000000-0005-0000-0000-0000B1A20000}"/>
    <cellStyle name="Vírgula 3 3 2 4 3 2 2 3" xfId="41463" xr:uid="{00000000-0005-0000-0000-0000B2A20000}"/>
    <cellStyle name="Vírgula 3 3 2 4 3 2 3" xfId="41464" xr:uid="{00000000-0005-0000-0000-0000B3A20000}"/>
    <cellStyle name="Vírgula 3 3 2 4 3 2 4" xfId="41465" xr:uid="{00000000-0005-0000-0000-0000B4A20000}"/>
    <cellStyle name="Vírgula 3 3 2 4 3 3" xfId="41466" xr:uid="{00000000-0005-0000-0000-0000B5A20000}"/>
    <cellStyle name="Vírgula 3 3 2 4 3 3 2" xfId="41467" xr:uid="{00000000-0005-0000-0000-0000B6A20000}"/>
    <cellStyle name="Vírgula 3 3 2 4 3 3 2 2" xfId="41468" xr:uid="{00000000-0005-0000-0000-0000B7A20000}"/>
    <cellStyle name="Vírgula 3 3 2 4 3 3 2 3" xfId="41469" xr:uid="{00000000-0005-0000-0000-0000B8A20000}"/>
    <cellStyle name="Vírgula 3 3 2 4 3 3 3" xfId="41470" xr:uid="{00000000-0005-0000-0000-0000B9A20000}"/>
    <cellStyle name="Vírgula 3 3 2 4 3 3 4" xfId="41471" xr:uid="{00000000-0005-0000-0000-0000BAA20000}"/>
    <cellStyle name="Vírgula 3 3 2 4 3 4" xfId="41472" xr:uid="{00000000-0005-0000-0000-0000BBA20000}"/>
    <cellStyle name="Vírgula 3 3 2 4 3 4 2" xfId="41473" xr:uid="{00000000-0005-0000-0000-0000BCA20000}"/>
    <cellStyle name="Vírgula 3 3 2 4 3 4 2 2" xfId="41474" xr:uid="{00000000-0005-0000-0000-0000BDA20000}"/>
    <cellStyle name="Vírgula 3 3 2 4 3 4 2 3" xfId="41475" xr:uid="{00000000-0005-0000-0000-0000BEA20000}"/>
    <cellStyle name="Vírgula 3 3 2 4 3 4 3" xfId="41476" xr:uid="{00000000-0005-0000-0000-0000BFA20000}"/>
    <cellStyle name="Vírgula 3 3 2 4 3 4 4" xfId="41477" xr:uid="{00000000-0005-0000-0000-0000C0A20000}"/>
    <cellStyle name="Vírgula 3 3 2 4 3 5" xfId="41478" xr:uid="{00000000-0005-0000-0000-0000C1A20000}"/>
    <cellStyle name="Vírgula 3 3 2 4 3 5 2" xfId="41479" xr:uid="{00000000-0005-0000-0000-0000C2A20000}"/>
    <cellStyle name="Vírgula 3 3 2 4 3 5 3" xfId="41480" xr:uid="{00000000-0005-0000-0000-0000C3A20000}"/>
    <cellStyle name="Vírgula 3 3 2 4 3 6" xfId="41481" xr:uid="{00000000-0005-0000-0000-0000C4A20000}"/>
    <cellStyle name="Vírgula 3 3 2 4 3 7" xfId="41482" xr:uid="{00000000-0005-0000-0000-0000C5A20000}"/>
    <cellStyle name="Vírgula 3 3 2 4 4" xfId="41483" xr:uid="{00000000-0005-0000-0000-0000C6A20000}"/>
    <cellStyle name="Vírgula 3 3 2 4 5" xfId="41484" xr:uid="{00000000-0005-0000-0000-0000C7A20000}"/>
    <cellStyle name="Vírgula 3 3 2 4 5 2" xfId="41485" xr:uid="{00000000-0005-0000-0000-0000C8A20000}"/>
    <cellStyle name="Vírgula 3 3 2 4 5 2 2" xfId="41486" xr:uid="{00000000-0005-0000-0000-0000C9A20000}"/>
    <cellStyle name="Vírgula 3 3 2 4 5 2 3" xfId="41487" xr:uid="{00000000-0005-0000-0000-0000CAA20000}"/>
    <cellStyle name="Vírgula 3 3 2 4 5 3" xfId="41488" xr:uid="{00000000-0005-0000-0000-0000CBA20000}"/>
    <cellStyle name="Vírgula 3 3 2 4 5 4" xfId="41489" xr:uid="{00000000-0005-0000-0000-0000CCA20000}"/>
    <cellStyle name="Vírgula 3 3 2 4 6" xfId="41490" xr:uid="{00000000-0005-0000-0000-0000CDA20000}"/>
    <cellStyle name="Vírgula 3 3 2 4 6 2" xfId="41491" xr:uid="{00000000-0005-0000-0000-0000CEA20000}"/>
    <cellStyle name="Vírgula 3 3 2 4 6 2 2" xfId="41492" xr:uid="{00000000-0005-0000-0000-0000CFA20000}"/>
    <cellStyle name="Vírgula 3 3 2 4 6 2 3" xfId="41493" xr:uid="{00000000-0005-0000-0000-0000D0A20000}"/>
    <cellStyle name="Vírgula 3 3 2 4 6 3" xfId="41494" xr:uid="{00000000-0005-0000-0000-0000D1A20000}"/>
    <cellStyle name="Vírgula 3 3 2 4 6 4" xfId="41495" xr:uid="{00000000-0005-0000-0000-0000D2A20000}"/>
    <cellStyle name="Vírgula 3 3 2 4 7" xfId="41496" xr:uid="{00000000-0005-0000-0000-0000D3A20000}"/>
    <cellStyle name="Vírgula 3 3 2 4 7 2" xfId="41497" xr:uid="{00000000-0005-0000-0000-0000D4A20000}"/>
    <cellStyle name="Vírgula 3 3 2 4 7 2 2" xfId="41498" xr:uid="{00000000-0005-0000-0000-0000D5A20000}"/>
    <cellStyle name="Vírgula 3 3 2 4 7 2 3" xfId="41499" xr:uid="{00000000-0005-0000-0000-0000D6A20000}"/>
    <cellStyle name="Vírgula 3 3 2 4 7 3" xfId="41500" xr:uid="{00000000-0005-0000-0000-0000D7A20000}"/>
    <cellStyle name="Vírgula 3 3 2 4 7 4" xfId="41501" xr:uid="{00000000-0005-0000-0000-0000D8A20000}"/>
    <cellStyle name="Vírgula 3 3 2 4 8" xfId="41502" xr:uid="{00000000-0005-0000-0000-0000D9A20000}"/>
    <cellStyle name="Vírgula 3 3 2 4 8 2" xfId="41503" xr:uid="{00000000-0005-0000-0000-0000DAA20000}"/>
    <cellStyle name="Vírgula 3 3 2 4 8 3" xfId="41504" xr:uid="{00000000-0005-0000-0000-0000DBA20000}"/>
    <cellStyle name="Vírgula 3 3 2 4 9" xfId="41505" xr:uid="{00000000-0005-0000-0000-0000DCA20000}"/>
    <cellStyle name="Vírgula 3 3 2 5" xfId="41506" xr:uid="{00000000-0005-0000-0000-0000DDA20000}"/>
    <cellStyle name="Vírgula 3 3 2 5 2" xfId="41507" xr:uid="{00000000-0005-0000-0000-0000DEA20000}"/>
    <cellStyle name="Vírgula 3 3 2 5 3" xfId="41508" xr:uid="{00000000-0005-0000-0000-0000DFA20000}"/>
    <cellStyle name="Vírgula 3 3 2 5 3 2" xfId="41509" xr:uid="{00000000-0005-0000-0000-0000E0A20000}"/>
    <cellStyle name="Vírgula 3 3 2 5 3 2 2" xfId="41510" xr:uid="{00000000-0005-0000-0000-0000E1A20000}"/>
    <cellStyle name="Vírgula 3 3 2 5 3 2 2 2" xfId="41511" xr:uid="{00000000-0005-0000-0000-0000E2A20000}"/>
    <cellStyle name="Vírgula 3 3 2 5 3 2 2 3" xfId="41512" xr:uid="{00000000-0005-0000-0000-0000E3A20000}"/>
    <cellStyle name="Vírgula 3 3 2 5 3 2 3" xfId="41513" xr:uid="{00000000-0005-0000-0000-0000E4A20000}"/>
    <cellStyle name="Vírgula 3 3 2 5 3 2 4" xfId="41514" xr:uid="{00000000-0005-0000-0000-0000E5A20000}"/>
    <cellStyle name="Vírgula 3 3 2 5 3 3" xfId="41515" xr:uid="{00000000-0005-0000-0000-0000E6A20000}"/>
    <cellStyle name="Vírgula 3 3 2 5 3 3 2" xfId="41516" xr:uid="{00000000-0005-0000-0000-0000E7A20000}"/>
    <cellStyle name="Vírgula 3 3 2 5 3 3 2 2" xfId="41517" xr:uid="{00000000-0005-0000-0000-0000E8A20000}"/>
    <cellStyle name="Vírgula 3 3 2 5 3 3 2 3" xfId="41518" xr:uid="{00000000-0005-0000-0000-0000E9A20000}"/>
    <cellStyle name="Vírgula 3 3 2 5 3 3 3" xfId="41519" xr:uid="{00000000-0005-0000-0000-0000EAA20000}"/>
    <cellStyle name="Vírgula 3 3 2 5 3 3 4" xfId="41520" xr:uid="{00000000-0005-0000-0000-0000EBA20000}"/>
    <cellStyle name="Vírgula 3 3 2 5 3 4" xfId="41521" xr:uid="{00000000-0005-0000-0000-0000ECA20000}"/>
    <cellStyle name="Vírgula 3 3 2 5 3 4 2" xfId="41522" xr:uid="{00000000-0005-0000-0000-0000EDA20000}"/>
    <cellStyle name="Vírgula 3 3 2 5 3 4 2 2" xfId="41523" xr:uid="{00000000-0005-0000-0000-0000EEA20000}"/>
    <cellStyle name="Vírgula 3 3 2 5 3 4 2 3" xfId="41524" xr:uid="{00000000-0005-0000-0000-0000EFA20000}"/>
    <cellStyle name="Vírgula 3 3 2 5 3 4 3" xfId="41525" xr:uid="{00000000-0005-0000-0000-0000F0A20000}"/>
    <cellStyle name="Vírgula 3 3 2 5 3 4 4" xfId="41526" xr:uid="{00000000-0005-0000-0000-0000F1A20000}"/>
    <cellStyle name="Vírgula 3 3 2 5 3 5" xfId="41527" xr:uid="{00000000-0005-0000-0000-0000F2A20000}"/>
    <cellStyle name="Vírgula 3 3 2 5 3 5 2" xfId="41528" xr:uid="{00000000-0005-0000-0000-0000F3A20000}"/>
    <cellStyle name="Vírgula 3 3 2 5 3 5 3" xfId="41529" xr:uid="{00000000-0005-0000-0000-0000F4A20000}"/>
    <cellStyle name="Vírgula 3 3 2 5 3 6" xfId="41530" xr:uid="{00000000-0005-0000-0000-0000F5A20000}"/>
    <cellStyle name="Vírgula 3 3 2 5 3 7" xfId="41531" xr:uid="{00000000-0005-0000-0000-0000F6A20000}"/>
    <cellStyle name="Vírgula 3 3 2 6" xfId="41532" xr:uid="{00000000-0005-0000-0000-0000F7A20000}"/>
    <cellStyle name="Vírgula 3 3 2 6 2" xfId="41533" xr:uid="{00000000-0005-0000-0000-0000F8A20000}"/>
    <cellStyle name="Vírgula 3 3 2 6 2 2" xfId="41534" xr:uid="{00000000-0005-0000-0000-0000F9A20000}"/>
    <cellStyle name="Vírgula 3 3 2 6 2 2 2" xfId="41535" xr:uid="{00000000-0005-0000-0000-0000FAA20000}"/>
    <cellStyle name="Vírgula 3 3 2 6 2 2 2 2" xfId="41536" xr:uid="{00000000-0005-0000-0000-0000FBA20000}"/>
    <cellStyle name="Vírgula 3 3 2 6 2 2 2 3" xfId="41537" xr:uid="{00000000-0005-0000-0000-0000FCA20000}"/>
    <cellStyle name="Vírgula 3 3 2 6 2 2 3" xfId="41538" xr:uid="{00000000-0005-0000-0000-0000FDA20000}"/>
    <cellStyle name="Vírgula 3 3 2 6 2 2 4" xfId="41539" xr:uid="{00000000-0005-0000-0000-0000FEA20000}"/>
    <cellStyle name="Vírgula 3 3 2 6 2 3" xfId="41540" xr:uid="{00000000-0005-0000-0000-0000FFA20000}"/>
    <cellStyle name="Vírgula 3 3 2 6 2 3 2" xfId="41541" xr:uid="{00000000-0005-0000-0000-000000A30000}"/>
    <cellStyle name="Vírgula 3 3 2 6 2 3 2 2" xfId="41542" xr:uid="{00000000-0005-0000-0000-000001A30000}"/>
    <cellStyle name="Vírgula 3 3 2 6 2 3 2 3" xfId="41543" xr:uid="{00000000-0005-0000-0000-000002A30000}"/>
    <cellStyle name="Vírgula 3 3 2 6 2 3 3" xfId="41544" xr:uid="{00000000-0005-0000-0000-000003A30000}"/>
    <cellStyle name="Vírgula 3 3 2 6 2 3 4" xfId="41545" xr:uid="{00000000-0005-0000-0000-000004A30000}"/>
    <cellStyle name="Vírgula 3 3 2 6 2 4" xfId="41546" xr:uid="{00000000-0005-0000-0000-000005A30000}"/>
    <cellStyle name="Vírgula 3 3 2 6 2 4 2" xfId="41547" xr:uid="{00000000-0005-0000-0000-000006A30000}"/>
    <cellStyle name="Vírgula 3 3 2 6 2 4 2 2" xfId="41548" xr:uid="{00000000-0005-0000-0000-000007A30000}"/>
    <cellStyle name="Vírgula 3 3 2 6 2 4 2 3" xfId="41549" xr:uid="{00000000-0005-0000-0000-000008A30000}"/>
    <cellStyle name="Vírgula 3 3 2 6 2 4 3" xfId="41550" xr:uid="{00000000-0005-0000-0000-000009A30000}"/>
    <cellStyle name="Vírgula 3 3 2 6 2 4 4" xfId="41551" xr:uid="{00000000-0005-0000-0000-00000AA30000}"/>
    <cellStyle name="Vírgula 3 3 2 6 2 5" xfId="41552" xr:uid="{00000000-0005-0000-0000-00000BA30000}"/>
    <cellStyle name="Vírgula 3 3 2 6 2 5 2" xfId="41553" xr:uid="{00000000-0005-0000-0000-00000CA30000}"/>
    <cellStyle name="Vírgula 3 3 2 6 2 5 3" xfId="41554" xr:uid="{00000000-0005-0000-0000-00000DA30000}"/>
    <cellStyle name="Vírgula 3 3 2 6 2 6" xfId="41555" xr:uid="{00000000-0005-0000-0000-00000EA30000}"/>
    <cellStyle name="Vírgula 3 3 2 6 2 7" xfId="41556" xr:uid="{00000000-0005-0000-0000-00000FA30000}"/>
    <cellStyle name="Vírgula 3 3 2 6 3" xfId="41557" xr:uid="{00000000-0005-0000-0000-000010A30000}"/>
    <cellStyle name="Vírgula 3 3 2 6 3 2" xfId="41558" xr:uid="{00000000-0005-0000-0000-000011A30000}"/>
    <cellStyle name="Vírgula 3 3 2 6 3 2 2" xfId="41559" xr:uid="{00000000-0005-0000-0000-000012A30000}"/>
    <cellStyle name="Vírgula 3 3 2 6 3 2 3" xfId="41560" xr:uid="{00000000-0005-0000-0000-000013A30000}"/>
    <cellStyle name="Vírgula 3 3 2 6 3 3" xfId="41561" xr:uid="{00000000-0005-0000-0000-000014A30000}"/>
    <cellStyle name="Vírgula 3 3 2 6 3 4" xfId="41562" xr:uid="{00000000-0005-0000-0000-000015A30000}"/>
    <cellStyle name="Vírgula 3 3 2 6 4" xfId="41563" xr:uid="{00000000-0005-0000-0000-000016A30000}"/>
    <cellStyle name="Vírgula 3 3 2 6 4 2" xfId="41564" xr:uid="{00000000-0005-0000-0000-000017A30000}"/>
    <cellStyle name="Vírgula 3 3 2 6 4 2 2" xfId="41565" xr:uid="{00000000-0005-0000-0000-000018A30000}"/>
    <cellStyle name="Vírgula 3 3 2 6 4 2 3" xfId="41566" xr:uid="{00000000-0005-0000-0000-000019A30000}"/>
    <cellStyle name="Vírgula 3 3 2 6 4 3" xfId="41567" xr:uid="{00000000-0005-0000-0000-00001AA30000}"/>
    <cellStyle name="Vírgula 3 3 2 6 4 4" xfId="41568" xr:uid="{00000000-0005-0000-0000-00001BA30000}"/>
    <cellStyle name="Vírgula 3 3 2 6 5" xfId="41569" xr:uid="{00000000-0005-0000-0000-00001CA30000}"/>
    <cellStyle name="Vírgula 3 3 2 6 5 2" xfId="41570" xr:uid="{00000000-0005-0000-0000-00001DA30000}"/>
    <cellStyle name="Vírgula 3 3 2 6 5 2 2" xfId="41571" xr:uid="{00000000-0005-0000-0000-00001EA30000}"/>
    <cellStyle name="Vírgula 3 3 2 6 5 2 3" xfId="41572" xr:uid="{00000000-0005-0000-0000-00001FA30000}"/>
    <cellStyle name="Vírgula 3 3 2 6 5 3" xfId="41573" xr:uid="{00000000-0005-0000-0000-000020A30000}"/>
    <cellStyle name="Vírgula 3 3 2 6 5 4" xfId="41574" xr:uid="{00000000-0005-0000-0000-000021A30000}"/>
    <cellStyle name="Vírgula 3 3 2 6 6" xfId="41575" xr:uid="{00000000-0005-0000-0000-000022A30000}"/>
    <cellStyle name="Vírgula 3 3 2 6 6 2" xfId="41576" xr:uid="{00000000-0005-0000-0000-000023A30000}"/>
    <cellStyle name="Vírgula 3 3 2 6 6 3" xfId="41577" xr:uid="{00000000-0005-0000-0000-000024A30000}"/>
    <cellStyle name="Vírgula 3 3 2 6 7" xfId="41578" xr:uid="{00000000-0005-0000-0000-000025A30000}"/>
    <cellStyle name="Vírgula 3 3 2 6 8" xfId="41579" xr:uid="{00000000-0005-0000-0000-000026A30000}"/>
    <cellStyle name="Vírgula 3 3 2 6 9" xfId="41580" xr:uid="{00000000-0005-0000-0000-000027A30000}"/>
    <cellStyle name="Vírgula 3 3 2 7" xfId="41581" xr:uid="{00000000-0005-0000-0000-000028A30000}"/>
    <cellStyle name="Vírgula 3 3 2 7 2" xfId="41582" xr:uid="{00000000-0005-0000-0000-000029A30000}"/>
    <cellStyle name="Vírgula 3 3 2 7 2 2" xfId="41583" xr:uid="{00000000-0005-0000-0000-00002AA30000}"/>
    <cellStyle name="Vírgula 3 3 2 7 2 2 2" xfId="41584" xr:uid="{00000000-0005-0000-0000-00002BA30000}"/>
    <cellStyle name="Vírgula 3 3 2 7 2 2 2 2" xfId="41585" xr:uid="{00000000-0005-0000-0000-00002CA30000}"/>
    <cellStyle name="Vírgula 3 3 2 7 2 2 2 3" xfId="41586" xr:uid="{00000000-0005-0000-0000-00002DA30000}"/>
    <cellStyle name="Vírgula 3 3 2 7 2 2 3" xfId="41587" xr:uid="{00000000-0005-0000-0000-00002EA30000}"/>
    <cellStyle name="Vírgula 3 3 2 7 2 2 4" xfId="41588" xr:uid="{00000000-0005-0000-0000-00002FA30000}"/>
    <cellStyle name="Vírgula 3 3 2 7 2 3" xfId="41589" xr:uid="{00000000-0005-0000-0000-000030A30000}"/>
    <cellStyle name="Vírgula 3 3 2 7 2 3 2" xfId="41590" xr:uid="{00000000-0005-0000-0000-000031A30000}"/>
    <cellStyle name="Vírgula 3 3 2 7 2 3 2 2" xfId="41591" xr:uid="{00000000-0005-0000-0000-000032A30000}"/>
    <cellStyle name="Vírgula 3 3 2 7 2 3 2 3" xfId="41592" xr:uid="{00000000-0005-0000-0000-000033A30000}"/>
    <cellStyle name="Vírgula 3 3 2 7 2 3 3" xfId="41593" xr:uid="{00000000-0005-0000-0000-000034A30000}"/>
    <cellStyle name="Vírgula 3 3 2 7 2 3 4" xfId="41594" xr:uid="{00000000-0005-0000-0000-000035A30000}"/>
    <cellStyle name="Vírgula 3 3 2 7 2 4" xfId="41595" xr:uid="{00000000-0005-0000-0000-000036A30000}"/>
    <cellStyle name="Vírgula 3 3 2 7 2 4 2" xfId="41596" xr:uid="{00000000-0005-0000-0000-000037A30000}"/>
    <cellStyle name="Vírgula 3 3 2 7 2 4 2 2" xfId="41597" xr:uid="{00000000-0005-0000-0000-000038A30000}"/>
    <cellStyle name="Vírgula 3 3 2 7 2 4 2 3" xfId="41598" xr:uid="{00000000-0005-0000-0000-000039A30000}"/>
    <cellStyle name="Vírgula 3 3 2 7 2 4 3" xfId="41599" xr:uid="{00000000-0005-0000-0000-00003AA30000}"/>
    <cellStyle name="Vírgula 3 3 2 7 2 4 4" xfId="41600" xr:uid="{00000000-0005-0000-0000-00003BA30000}"/>
    <cellStyle name="Vírgula 3 3 2 7 2 5" xfId="41601" xr:uid="{00000000-0005-0000-0000-00003CA30000}"/>
    <cellStyle name="Vírgula 3 3 2 7 2 5 2" xfId="41602" xr:uid="{00000000-0005-0000-0000-00003DA30000}"/>
    <cellStyle name="Vírgula 3 3 2 7 2 5 3" xfId="41603" xr:uid="{00000000-0005-0000-0000-00003EA30000}"/>
    <cellStyle name="Vírgula 3 3 2 7 2 6" xfId="41604" xr:uid="{00000000-0005-0000-0000-00003FA30000}"/>
    <cellStyle name="Vírgula 3 3 2 7 2 7" xfId="41605" xr:uid="{00000000-0005-0000-0000-000040A30000}"/>
    <cellStyle name="Vírgula 3 3 2 7 3" xfId="41606" xr:uid="{00000000-0005-0000-0000-000041A30000}"/>
    <cellStyle name="Vírgula 3 3 2 7 3 2" xfId="41607" xr:uid="{00000000-0005-0000-0000-000042A30000}"/>
    <cellStyle name="Vírgula 3 3 2 7 3 2 2" xfId="41608" xr:uid="{00000000-0005-0000-0000-000043A30000}"/>
    <cellStyle name="Vírgula 3 3 2 7 3 2 3" xfId="41609" xr:uid="{00000000-0005-0000-0000-000044A30000}"/>
    <cellStyle name="Vírgula 3 3 2 7 3 3" xfId="41610" xr:uid="{00000000-0005-0000-0000-000045A30000}"/>
    <cellStyle name="Vírgula 3 3 2 7 3 4" xfId="41611" xr:uid="{00000000-0005-0000-0000-000046A30000}"/>
    <cellStyle name="Vírgula 3 3 2 7 4" xfId="41612" xr:uid="{00000000-0005-0000-0000-000047A30000}"/>
    <cellStyle name="Vírgula 3 3 2 7 4 2" xfId="41613" xr:uid="{00000000-0005-0000-0000-000048A30000}"/>
    <cellStyle name="Vírgula 3 3 2 7 4 2 2" xfId="41614" xr:uid="{00000000-0005-0000-0000-000049A30000}"/>
    <cellStyle name="Vírgula 3 3 2 7 4 2 3" xfId="41615" xr:uid="{00000000-0005-0000-0000-00004AA30000}"/>
    <cellStyle name="Vírgula 3 3 2 7 4 3" xfId="41616" xr:uid="{00000000-0005-0000-0000-00004BA30000}"/>
    <cellStyle name="Vírgula 3 3 2 7 4 4" xfId="41617" xr:uid="{00000000-0005-0000-0000-00004CA30000}"/>
    <cellStyle name="Vírgula 3 3 2 7 5" xfId="41618" xr:uid="{00000000-0005-0000-0000-00004DA30000}"/>
    <cellStyle name="Vírgula 3 3 2 7 5 2" xfId="41619" xr:uid="{00000000-0005-0000-0000-00004EA30000}"/>
    <cellStyle name="Vírgula 3 3 2 7 5 2 2" xfId="41620" xr:uid="{00000000-0005-0000-0000-00004FA30000}"/>
    <cellStyle name="Vírgula 3 3 2 7 5 2 3" xfId="41621" xr:uid="{00000000-0005-0000-0000-000050A30000}"/>
    <cellStyle name="Vírgula 3 3 2 7 5 3" xfId="41622" xr:uid="{00000000-0005-0000-0000-000051A30000}"/>
    <cellStyle name="Vírgula 3 3 2 7 5 4" xfId="41623" xr:uid="{00000000-0005-0000-0000-000052A30000}"/>
    <cellStyle name="Vírgula 3 3 2 7 6" xfId="41624" xr:uid="{00000000-0005-0000-0000-000053A30000}"/>
    <cellStyle name="Vírgula 3 3 2 7 6 2" xfId="41625" xr:uid="{00000000-0005-0000-0000-000054A30000}"/>
    <cellStyle name="Vírgula 3 3 2 7 6 3" xfId="41626" xr:uid="{00000000-0005-0000-0000-000055A30000}"/>
    <cellStyle name="Vírgula 3 3 2 7 7" xfId="41627" xr:uid="{00000000-0005-0000-0000-000056A30000}"/>
    <cellStyle name="Vírgula 3 3 2 7 8" xfId="41628" xr:uid="{00000000-0005-0000-0000-000057A30000}"/>
    <cellStyle name="Vírgula 3 3 2 7 9" xfId="41629" xr:uid="{00000000-0005-0000-0000-000058A30000}"/>
    <cellStyle name="Vírgula 3 3 2 8" xfId="41630" xr:uid="{00000000-0005-0000-0000-000059A30000}"/>
    <cellStyle name="Vírgula 3 3 2 8 2" xfId="41631" xr:uid="{00000000-0005-0000-0000-00005AA30000}"/>
    <cellStyle name="Vírgula 3 3 2 8 2 2" xfId="41632" xr:uid="{00000000-0005-0000-0000-00005BA30000}"/>
    <cellStyle name="Vírgula 3 3 2 8 2 2 2" xfId="41633" xr:uid="{00000000-0005-0000-0000-00005CA30000}"/>
    <cellStyle name="Vírgula 3 3 2 8 2 2 2 2" xfId="41634" xr:uid="{00000000-0005-0000-0000-00005DA30000}"/>
    <cellStyle name="Vírgula 3 3 2 8 2 2 2 3" xfId="41635" xr:uid="{00000000-0005-0000-0000-00005EA30000}"/>
    <cellStyle name="Vírgula 3 3 2 8 2 2 3" xfId="41636" xr:uid="{00000000-0005-0000-0000-00005FA30000}"/>
    <cellStyle name="Vírgula 3 3 2 8 2 2 4" xfId="41637" xr:uid="{00000000-0005-0000-0000-000060A30000}"/>
    <cellStyle name="Vírgula 3 3 2 8 2 3" xfId="41638" xr:uid="{00000000-0005-0000-0000-000061A30000}"/>
    <cellStyle name="Vírgula 3 3 2 8 2 3 2" xfId="41639" xr:uid="{00000000-0005-0000-0000-000062A30000}"/>
    <cellStyle name="Vírgula 3 3 2 8 2 3 2 2" xfId="41640" xr:uid="{00000000-0005-0000-0000-000063A30000}"/>
    <cellStyle name="Vírgula 3 3 2 8 2 3 2 3" xfId="41641" xr:uid="{00000000-0005-0000-0000-000064A30000}"/>
    <cellStyle name="Vírgula 3 3 2 8 2 3 3" xfId="41642" xr:uid="{00000000-0005-0000-0000-000065A30000}"/>
    <cellStyle name="Vírgula 3 3 2 8 2 3 4" xfId="41643" xr:uid="{00000000-0005-0000-0000-000066A30000}"/>
    <cellStyle name="Vírgula 3 3 2 8 2 4" xfId="41644" xr:uid="{00000000-0005-0000-0000-000067A30000}"/>
    <cellStyle name="Vírgula 3 3 2 8 2 4 2" xfId="41645" xr:uid="{00000000-0005-0000-0000-000068A30000}"/>
    <cellStyle name="Vírgula 3 3 2 8 2 4 2 2" xfId="41646" xr:uid="{00000000-0005-0000-0000-000069A30000}"/>
    <cellStyle name="Vírgula 3 3 2 8 2 4 2 3" xfId="41647" xr:uid="{00000000-0005-0000-0000-00006AA30000}"/>
    <cellStyle name="Vírgula 3 3 2 8 2 4 3" xfId="41648" xr:uid="{00000000-0005-0000-0000-00006BA30000}"/>
    <cellStyle name="Vírgula 3 3 2 8 2 4 4" xfId="41649" xr:uid="{00000000-0005-0000-0000-00006CA30000}"/>
    <cellStyle name="Vírgula 3 3 2 8 2 5" xfId="41650" xr:uid="{00000000-0005-0000-0000-00006DA30000}"/>
    <cellStyle name="Vírgula 3 3 2 8 2 5 2" xfId="41651" xr:uid="{00000000-0005-0000-0000-00006EA30000}"/>
    <cellStyle name="Vírgula 3 3 2 8 2 5 3" xfId="41652" xr:uid="{00000000-0005-0000-0000-00006FA30000}"/>
    <cellStyle name="Vírgula 3 3 2 8 2 6" xfId="41653" xr:uid="{00000000-0005-0000-0000-000070A30000}"/>
    <cellStyle name="Vírgula 3 3 2 8 2 7" xfId="41654" xr:uid="{00000000-0005-0000-0000-000071A30000}"/>
    <cellStyle name="Vírgula 3 3 2 8 3" xfId="41655" xr:uid="{00000000-0005-0000-0000-000072A30000}"/>
    <cellStyle name="Vírgula 3 3 2 8 3 2" xfId="41656" xr:uid="{00000000-0005-0000-0000-000073A30000}"/>
    <cellStyle name="Vírgula 3 3 2 8 3 2 2" xfId="41657" xr:uid="{00000000-0005-0000-0000-000074A30000}"/>
    <cellStyle name="Vírgula 3 3 2 8 3 2 3" xfId="41658" xr:uid="{00000000-0005-0000-0000-000075A30000}"/>
    <cellStyle name="Vírgula 3 3 2 8 3 3" xfId="41659" xr:uid="{00000000-0005-0000-0000-000076A30000}"/>
    <cellStyle name="Vírgula 3 3 2 8 3 4" xfId="41660" xr:uid="{00000000-0005-0000-0000-000077A30000}"/>
    <cellStyle name="Vírgula 3 3 2 8 4" xfId="41661" xr:uid="{00000000-0005-0000-0000-000078A30000}"/>
    <cellStyle name="Vírgula 3 3 2 8 4 2" xfId="41662" xr:uid="{00000000-0005-0000-0000-000079A30000}"/>
    <cellStyle name="Vírgula 3 3 2 8 4 2 2" xfId="41663" xr:uid="{00000000-0005-0000-0000-00007AA30000}"/>
    <cellStyle name="Vírgula 3 3 2 8 4 2 3" xfId="41664" xr:uid="{00000000-0005-0000-0000-00007BA30000}"/>
    <cellStyle name="Vírgula 3 3 2 8 4 3" xfId="41665" xr:uid="{00000000-0005-0000-0000-00007CA30000}"/>
    <cellStyle name="Vírgula 3 3 2 8 4 4" xfId="41666" xr:uid="{00000000-0005-0000-0000-00007DA30000}"/>
    <cellStyle name="Vírgula 3 3 2 8 5" xfId="41667" xr:uid="{00000000-0005-0000-0000-00007EA30000}"/>
    <cellStyle name="Vírgula 3 3 2 8 5 2" xfId="41668" xr:uid="{00000000-0005-0000-0000-00007FA30000}"/>
    <cellStyle name="Vírgula 3 3 2 8 5 2 2" xfId="41669" xr:uid="{00000000-0005-0000-0000-000080A30000}"/>
    <cellStyle name="Vírgula 3 3 2 8 5 2 3" xfId="41670" xr:uid="{00000000-0005-0000-0000-000081A30000}"/>
    <cellStyle name="Vírgula 3 3 2 8 5 3" xfId="41671" xr:uid="{00000000-0005-0000-0000-000082A30000}"/>
    <cellStyle name="Vírgula 3 3 2 8 5 4" xfId="41672" xr:uid="{00000000-0005-0000-0000-000083A30000}"/>
    <cellStyle name="Vírgula 3 3 2 8 6" xfId="41673" xr:uid="{00000000-0005-0000-0000-000084A30000}"/>
    <cellStyle name="Vírgula 3 3 2 8 6 2" xfId="41674" xr:uid="{00000000-0005-0000-0000-000085A30000}"/>
    <cellStyle name="Vírgula 3 3 2 8 6 3" xfId="41675" xr:uid="{00000000-0005-0000-0000-000086A30000}"/>
    <cellStyle name="Vírgula 3 3 2 8 7" xfId="41676" xr:uid="{00000000-0005-0000-0000-000087A30000}"/>
    <cellStyle name="Vírgula 3 3 2 8 8" xfId="41677" xr:uid="{00000000-0005-0000-0000-000088A30000}"/>
    <cellStyle name="Vírgula 3 3 2 8 9" xfId="41678" xr:uid="{00000000-0005-0000-0000-000089A30000}"/>
    <cellStyle name="Vírgula 3 3 2 9" xfId="41679" xr:uid="{00000000-0005-0000-0000-00008AA30000}"/>
    <cellStyle name="Vírgula 3 3 2 9 2" xfId="41680" xr:uid="{00000000-0005-0000-0000-00008BA30000}"/>
    <cellStyle name="Vírgula 3 3 2 9 2 2" xfId="41681" xr:uid="{00000000-0005-0000-0000-00008CA30000}"/>
    <cellStyle name="Vírgula 3 3 2 9 2 2 2" xfId="41682" xr:uid="{00000000-0005-0000-0000-00008DA30000}"/>
    <cellStyle name="Vírgula 3 3 2 9 2 2 2 2" xfId="41683" xr:uid="{00000000-0005-0000-0000-00008EA30000}"/>
    <cellStyle name="Vírgula 3 3 2 9 2 2 2 3" xfId="41684" xr:uid="{00000000-0005-0000-0000-00008FA30000}"/>
    <cellStyle name="Vírgula 3 3 2 9 2 2 3" xfId="41685" xr:uid="{00000000-0005-0000-0000-000090A30000}"/>
    <cellStyle name="Vírgula 3 3 2 9 2 2 4" xfId="41686" xr:uid="{00000000-0005-0000-0000-000091A30000}"/>
    <cellStyle name="Vírgula 3 3 2 9 2 3" xfId="41687" xr:uid="{00000000-0005-0000-0000-000092A30000}"/>
    <cellStyle name="Vírgula 3 3 2 9 2 3 2" xfId="41688" xr:uid="{00000000-0005-0000-0000-000093A30000}"/>
    <cellStyle name="Vírgula 3 3 2 9 2 3 2 2" xfId="41689" xr:uid="{00000000-0005-0000-0000-000094A30000}"/>
    <cellStyle name="Vírgula 3 3 2 9 2 3 2 3" xfId="41690" xr:uid="{00000000-0005-0000-0000-000095A30000}"/>
    <cellStyle name="Vírgula 3 3 2 9 2 3 3" xfId="41691" xr:uid="{00000000-0005-0000-0000-000096A30000}"/>
    <cellStyle name="Vírgula 3 3 2 9 2 3 4" xfId="41692" xr:uid="{00000000-0005-0000-0000-000097A30000}"/>
    <cellStyle name="Vírgula 3 3 2 9 2 4" xfId="41693" xr:uid="{00000000-0005-0000-0000-000098A30000}"/>
    <cellStyle name="Vírgula 3 3 2 9 2 4 2" xfId="41694" xr:uid="{00000000-0005-0000-0000-000099A30000}"/>
    <cellStyle name="Vírgula 3 3 2 9 2 4 2 2" xfId="41695" xr:uid="{00000000-0005-0000-0000-00009AA30000}"/>
    <cellStyle name="Vírgula 3 3 2 9 2 4 2 3" xfId="41696" xr:uid="{00000000-0005-0000-0000-00009BA30000}"/>
    <cellStyle name="Vírgula 3 3 2 9 2 4 3" xfId="41697" xr:uid="{00000000-0005-0000-0000-00009CA30000}"/>
    <cellStyle name="Vírgula 3 3 2 9 2 4 4" xfId="41698" xr:uid="{00000000-0005-0000-0000-00009DA30000}"/>
    <cellStyle name="Vírgula 3 3 2 9 2 5" xfId="41699" xr:uid="{00000000-0005-0000-0000-00009EA30000}"/>
    <cellStyle name="Vírgula 3 3 2 9 2 5 2" xfId="41700" xr:uid="{00000000-0005-0000-0000-00009FA30000}"/>
    <cellStyle name="Vírgula 3 3 2 9 2 5 3" xfId="41701" xr:uid="{00000000-0005-0000-0000-0000A0A30000}"/>
    <cellStyle name="Vírgula 3 3 2 9 2 6" xfId="41702" xr:uid="{00000000-0005-0000-0000-0000A1A30000}"/>
    <cellStyle name="Vírgula 3 3 2 9 2 7" xfId="41703" xr:uid="{00000000-0005-0000-0000-0000A2A30000}"/>
    <cellStyle name="Vírgula 3 3 2 9 3" xfId="41704" xr:uid="{00000000-0005-0000-0000-0000A3A30000}"/>
    <cellStyle name="Vírgula 3 3 2 9 3 2" xfId="41705" xr:uid="{00000000-0005-0000-0000-0000A4A30000}"/>
    <cellStyle name="Vírgula 3 3 2 9 3 2 2" xfId="41706" xr:uid="{00000000-0005-0000-0000-0000A5A30000}"/>
    <cellStyle name="Vírgula 3 3 2 9 3 2 3" xfId="41707" xr:uid="{00000000-0005-0000-0000-0000A6A30000}"/>
    <cellStyle name="Vírgula 3 3 2 9 3 3" xfId="41708" xr:uid="{00000000-0005-0000-0000-0000A7A30000}"/>
    <cellStyle name="Vírgula 3 3 2 9 3 4" xfId="41709" xr:uid="{00000000-0005-0000-0000-0000A8A30000}"/>
    <cellStyle name="Vírgula 3 3 2 9 4" xfId="41710" xr:uid="{00000000-0005-0000-0000-0000A9A30000}"/>
    <cellStyle name="Vírgula 3 3 2 9 4 2" xfId="41711" xr:uid="{00000000-0005-0000-0000-0000AAA30000}"/>
    <cellStyle name="Vírgula 3 3 2 9 4 2 2" xfId="41712" xr:uid="{00000000-0005-0000-0000-0000ABA30000}"/>
    <cellStyle name="Vírgula 3 3 2 9 4 2 3" xfId="41713" xr:uid="{00000000-0005-0000-0000-0000ACA30000}"/>
    <cellStyle name="Vírgula 3 3 2 9 4 3" xfId="41714" xr:uid="{00000000-0005-0000-0000-0000ADA30000}"/>
    <cellStyle name="Vírgula 3 3 2 9 4 4" xfId="41715" xr:uid="{00000000-0005-0000-0000-0000AEA30000}"/>
    <cellStyle name="Vírgula 3 3 2 9 5" xfId="41716" xr:uid="{00000000-0005-0000-0000-0000AFA30000}"/>
    <cellStyle name="Vírgula 3 3 2 9 5 2" xfId="41717" xr:uid="{00000000-0005-0000-0000-0000B0A30000}"/>
    <cellStyle name="Vírgula 3 3 2 9 5 2 2" xfId="41718" xr:uid="{00000000-0005-0000-0000-0000B1A30000}"/>
    <cellStyle name="Vírgula 3 3 2 9 5 2 3" xfId="41719" xr:uid="{00000000-0005-0000-0000-0000B2A30000}"/>
    <cellStyle name="Vírgula 3 3 2 9 5 3" xfId="41720" xr:uid="{00000000-0005-0000-0000-0000B3A30000}"/>
    <cellStyle name="Vírgula 3 3 2 9 5 4" xfId="41721" xr:uid="{00000000-0005-0000-0000-0000B4A30000}"/>
    <cellStyle name="Vírgula 3 3 2 9 6" xfId="41722" xr:uid="{00000000-0005-0000-0000-0000B5A30000}"/>
    <cellStyle name="Vírgula 3 3 2 9 6 2" xfId="41723" xr:uid="{00000000-0005-0000-0000-0000B6A30000}"/>
    <cellStyle name="Vírgula 3 3 2 9 6 3" xfId="41724" xr:uid="{00000000-0005-0000-0000-0000B7A30000}"/>
    <cellStyle name="Vírgula 3 3 2 9 7" xfId="41725" xr:uid="{00000000-0005-0000-0000-0000B8A30000}"/>
    <cellStyle name="Vírgula 3 3 2 9 8" xfId="41726" xr:uid="{00000000-0005-0000-0000-0000B9A30000}"/>
    <cellStyle name="Vírgula 3 3 2 9 9" xfId="41727" xr:uid="{00000000-0005-0000-0000-0000BAA30000}"/>
    <cellStyle name="Vírgula 3 3 3" xfId="41728" xr:uid="{00000000-0005-0000-0000-0000BBA30000}"/>
    <cellStyle name="Vírgula 3 3 4" xfId="41729" xr:uid="{00000000-0005-0000-0000-0000BCA30000}"/>
    <cellStyle name="Vírgula 3 3 4 2" xfId="41730" xr:uid="{00000000-0005-0000-0000-0000BDA30000}"/>
    <cellStyle name="Vírgula 3 3 5" xfId="41731" xr:uid="{00000000-0005-0000-0000-0000BEA30000}"/>
    <cellStyle name="Vírgula 3 3 6" xfId="41732" xr:uid="{00000000-0005-0000-0000-0000BFA30000}"/>
    <cellStyle name="Vírgula 3 4" xfId="41733" xr:uid="{00000000-0005-0000-0000-0000C0A30000}"/>
    <cellStyle name="Vírgula 3 4 2" xfId="41734" xr:uid="{00000000-0005-0000-0000-0000C1A30000}"/>
    <cellStyle name="Vírgula 3 4 2 10" xfId="41735" xr:uid="{00000000-0005-0000-0000-0000C2A30000}"/>
    <cellStyle name="Vírgula 3 4 2 2" xfId="41736" xr:uid="{00000000-0005-0000-0000-0000C3A30000}"/>
    <cellStyle name="Vírgula 3 4 2 2 2" xfId="41737" xr:uid="{00000000-0005-0000-0000-0000C4A30000}"/>
    <cellStyle name="Vírgula 3 4 2 2 2 2" xfId="41738" xr:uid="{00000000-0005-0000-0000-0000C5A30000}"/>
    <cellStyle name="Vírgula 3 4 2 2 2 2 2" xfId="41739" xr:uid="{00000000-0005-0000-0000-0000C6A30000}"/>
    <cellStyle name="Vírgula 3 4 2 2 2 2 2 2" xfId="41740" xr:uid="{00000000-0005-0000-0000-0000C7A30000}"/>
    <cellStyle name="Vírgula 3 4 2 2 2 2 2 3" xfId="41741" xr:uid="{00000000-0005-0000-0000-0000C8A30000}"/>
    <cellStyle name="Vírgula 3 4 2 2 2 2 3" xfId="41742" xr:uid="{00000000-0005-0000-0000-0000C9A30000}"/>
    <cellStyle name="Vírgula 3 4 2 2 2 2 4" xfId="41743" xr:uid="{00000000-0005-0000-0000-0000CAA30000}"/>
    <cellStyle name="Vírgula 3 4 2 2 2 3" xfId="41744" xr:uid="{00000000-0005-0000-0000-0000CBA30000}"/>
    <cellStyle name="Vírgula 3 4 2 2 2 3 2" xfId="41745" xr:uid="{00000000-0005-0000-0000-0000CCA30000}"/>
    <cellStyle name="Vírgula 3 4 2 2 2 3 2 2" xfId="41746" xr:uid="{00000000-0005-0000-0000-0000CDA30000}"/>
    <cellStyle name="Vírgula 3 4 2 2 2 3 2 3" xfId="41747" xr:uid="{00000000-0005-0000-0000-0000CEA30000}"/>
    <cellStyle name="Vírgula 3 4 2 2 2 3 3" xfId="41748" xr:uid="{00000000-0005-0000-0000-0000CFA30000}"/>
    <cellStyle name="Vírgula 3 4 2 2 2 3 4" xfId="41749" xr:uid="{00000000-0005-0000-0000-0000D0A30000}"/>
    <cellStyle name="Vírgula 3 4 2 2 2 4" xfId="41750" xr:uid="{00000000-0005-0000-0000-0000D1A30000}"/>
    <cellStyle name="Vírgula 3 4 2 2 2 4 2" xfId="41751" xr:uid="{00000000-0005-0000-0000-0000D2A30000}"/>
    <cellStyle name="Vírgula 3 4 2 2 2 4 2 2" xfId="41752" xr:uid="{00000000-0005-0000-0000-0000D3A30000}"/>
    <cellStyle name="Vírgula 3 4 2 2 2 4 2 3" xfId="41753" xr:uid="{00000000-0005-0000-0000-0000D4A30000}"/>
    <cellStyle name="Vírgula 3 4 2 2 2 4 3" xfId="41754" xr:uid="{00000000-0005-0000-0000-0000D5A30000}"/>
    <cellStyle name="Vírgula 3 4 2 2 2 4 4" xfId="41755" xr:uid="{00000000-0005-0000-0000-0000D6A30000}"/>
    <cellStyle name="Vírgula 3 4 2 2 2 5" xfId="41756" xr:uid="{00000000-0005-0000-0000-0000D7A30000}"/>
    <cellStyle name="Vírgula 3 4 2 2 2 5 2" xfId="41757" xr:uid="{00000000-0005-0000-0000-0000D8A30000}"/>
    <cellStyle name="Vírgula 3 4 2 2 2 5 3" xfId="41758" xr:uid="{00000000-0005-0000-0000-0000D9A30000}"/>
    <cellStyle name="Vírgula 3 4 2 2 2 6" xfId="41759" xr:uid="{00000000-0005-0000-0000-0000DAA30000}"/>
    <cellStyle name="Vírgula 3 4 2 2 2 7" xfId="41760" xr:uid="{00000000-0005-0000-0000-0000DBA30000}"/>
    <cellStyle name="Vírgula 3 4 2 2 3" xfId="41761" xr:uid="{00000000-0005-0000-0000-0000DCA30000}"/>
    <cellStyle name="Vírgula 3 4 2 2 3 2" xfId="41762" xr:uid="{00000000-0005-0000-0000-0000DDA30000}"/>
    <cellStyle name="Vírgula 3 4 2 2 3 2 2" xfId="41763" xr:uid="{00000000-0005-0000-0000-0000DEA30000}"/>
    <cellStyle name="Vírgula 3 4 2 2 3 2 3" xfId="41764" xr:uid="{00000000-0005-0000-0000-0000DFA30000}"/>
    <cellStyle name="Vírgula 3 4 2 2 3 3" xfId="41765" xr:uid="{00000000-0005-0000-0000-0000E0A30000}"/>
    <cellStyle name="Vírgula 3 4 2 2 3 4" xfId="41766" xr:uid="{00000000-0005-0000-0000-0000E1A30000}"/>
    <cellStyle name="Vírgula 3 4 2 2 4" xfId="41767" xr:uid="{00000000-0005-0000-0000-0000E2A30000}"/>
    <cellStyle name="Vírgula 3 4 2 2 4 2" xfId="41768" xr:uid="{00000000-0005-0000-0000-0000E3A30000}"/>
    <cellStyle name="Vírgula 3 4 2 2 4 2 2" xfId="41769" xr:uid="{00000000-0005-0000-0000-0000E4A30000}"/>
    <cellStyle name="Vírgula 3 4 2 2 4 2 3" xfId="41770" xr:uid="{00000000-0005-0000-0000-0000E5A30000}"/>
    <cellStyle name="Vírgula 3 4 2 2 4 3" xfId="41771" xr:uid="{00000000-0005-0000-0000-0000E6A30000}"/>
    <cellStyle name="Vírgula 3 4 2 2 4 4" xfId="41772" xr:uid="{00000000-0005-0000-0000-0000E7A30000}"/>
    <cellStyle name="Vírgula 3 4 2 2 5" xfId="41773" xr:uid="{00000000-0005-0000-0000-0000E8A30000}"/>
    <cellStyle name="Vírgula 3 4 2 2 5 2" xfId="41774" xr:uid="{00000000-0005-0000-0000-0000E9A30000}"/>
    <cellStyle name="Vírgula 3 4 2 2 5 2 2" xfId="41775" xr:uid="{00000000-0005-0000-0000-0000EAA30000}"/>
    <cellStyle name="Vírgula 3 4 2 2 5 2 3" xfId="41776" xr:uid="{00000000-0005-0000-0000-0000EBA30000}"/>
    <cellStyle name="Vírgula 3 4 2 2 5 3" xfId="41777" xr:uid="{00000000-0005-0000-0000-0000ECA30000}"/>
    <cellStyle name="Vírgula 3 4 2 2 5 4" xfId="41778" xr:uid="{00000000-0005-0000-0000-0000EDA30000}"/>
    <cellStyle name="Vírgula 3 4 2 2 6" xfId="41779" xr:uid="{00000000-0005-0000-0000-0000EEA30000}"/>
    <cellStyle name="Vírgula 3 4 2 2 6 2" xfId="41780" xr:uid="{00000000-0005-0000-0000-0000EFA30000}"/>
    <cellStyle name="Vírgula 3 4 2 2 6 3" xfId="41781" xr:uid="{00000000-0005-0000-0000-0000F0A30000}"/>
    <cellStyle name="Vírgula 3 4 2 2 7" xfId="41782" xr:uid="{00000000-0005-0000-0000-0000F1A30000}"/>
    <cellStyle name="Vírgula 3 4 2 2 8" xfId="41783" xr:uid="{00000000-0005-0000-0000-0000F2A30000}"/>
    <cellStyle name="Vírgula 3 4 2 2 9" xfId="41784" xr:uid="{00000000-0005-0000-0000-0000F3A30000}"/>
    <cellStyle name="Vírgula 3 4 2 3" xfId="41785" xr:uid="{00000000-0005-0000-0000-0000F4A30000}"/>
    <cellStyle name="Vírgula 3 4 2 3 2" xfId="41786" xr:uid="{00000000-0005-0000-0000-0000F5A30000}"/>
    <cellStyle name="Vírgula 3 4 2 3 2 2" xfId="41787" xr:uid="{00000000-0005-0000-0000-0000F6A30000}"/>
    <cellStyle name="Vírgula 3 4 2 3 2 2 2" xfId="41788" xr:uid="{00000000-0005-0000-0000-0000F7A30000}"/>
    <cellStyle name="Vírgula 3 4 2 3 2 2 3" xfId="41789" xr:uid="{00000000-0005-0000-0000-0000F8A30000}"/>
    <cellStyle name="Vírgula 3 4 2 3 2 3" xfId="41790" xr:uid="{00000000-0005-0000-0000-0000F9A30000}"/>
    <cellStyle name="Vírgula 3 4 2 3 2 4" xfId="41791" xr:uid="{00000000-0005-0000-0000-0000FAA30000}"/>
    <cellStyle name="Vírgula 3 4 2 3 2 5" xfId="41792" xr:uid="{00000000-0005-0000-0000-0000FBA30000}"/>
    <cellStyle name="Vírgula 3 4 2 3 3" xfId="41793" xr:uid="{00000000-0005-0000-0000-0000FCA30000}"/>
    <cellStyle name="Vírgula 3 4 2 3 3 2" xfId="41794" xr:uid="{00000000-0005-0000-0000-0000FDA30000}"/>
    <cellStyle name="Vírgula 3 4 2 3 3 2 2" xfId="41795" xr:uid="{00000000-0005-0000-0000-0000FEA30000}"/>
    <cellStyle name="Vírgula 3 4 2 3 3 2 3" xfId="41796" xr:uid="{00000000-0005-0000-0000-0000FFA30000}"/>
    <cellStyle name="Vírgula 3 4 2 3 3 3" xfId="41797" xr:uid="{00000000-0005-0000-0000-000000A40000}"/>
    <cellStyle name="Vírgula 3 4 2 3 3 4" xfId="41798" xr:uid="{00000000-0005-0000-0000-000001A40000}"/>
    <cellStyle name="Vírgula 3 4 2 3 4" xfId="41799" xr:uid="{00000000-0005-0000-0000-000002A40000}"/>
    <cellStyle name="Vírgula 3 4 2 3 4 2" xfId="41800" xr:uid="{00000000-0005-0000-0000-000003A40000}"/>
    <cellStyle name="Vírgula 3 4 2 3 4 2 2" xfId="41801" xr:uid="{00000000-0005-0000-0000-000004A40000}"/>
    <cellStyle name="Vírgula 3 4 2 3 4 2 3" xfId="41802" xr:uid="{00000000-0005-0000-0000-000005A40000}"/>
    <cellStyle name="Vírgula 3 4 2 3 4 3" xfId="41803" xr:uid="{00000000-0005-0000-0000-000006A40000}"/>
    <cellStyle name="Vírgula 3 4 2 3 4 4" xfId="41804" xr:uid="{00000000-0005-0000-0000-000007A40000}"/>
    <cellStyle name="Vírgula 3 4 2 3 5" xfId="41805" xr:uid="{00000000-0005-0000-0000-000008A40000}"/>
    <cellStyle name="Vírgula 3 4 2 3 5 2" xfId="41806" xr:uid="{00000000-0005-0000-0000-000009A40000}"/>
    <cellStyle name="Vírgula 3 4 2 3 5 3" xfId="41807" xr:uid="{00000000-0005-0000-0000-00000AA40000}"/>
    <cellStyle name="Vírgula 3 4 2 3 6" xfId="41808" xr:uid="{00000000-0005-0000-0000-00000BA40000}"/>
    <cellStyle name="Vírgula 3 4 2 3 7" xfId="41809" xr:uid="{00000000-0005-0000-0000-00000CA40000}"/>
    <cellStyle name="Vírgula 3 4 2 4" xfId="41810" xr:uid="{00000000-0005-0000-0000-00000DA40000}"/>
    <cellStyle name="Vírgula 3 4 2 4 2" xfId="41811" xr:uid="{00000000-0005-0000-0000-00000EA40000}"/>
    <cellStyle name="Vírgula 3 4 2 4 2 2" xfId="41812" xr:uid="{00000000-0005-0000-0000-00000FA40000}"/>
    <cellStyle name="Vírgula 3 4 2 4 2 3" xfId="41813" xr:uid="{00000000-0005-0000-0000-000010A40000}"/>
    <cellStyle name="Vírgula 3 4 2 4 3" xfId="41814" xr:uid="{00000000-0005-0000-0000-000011A40000}"/>
    <cellStyle name="Vírgula 3 4 2 4 4" xfId="41815" xr:uid="{00000000-0005-0000-0000-000012A40000}"/>
    <cellStyle name="Vírgula 3 4 2 4 5" xfId="41816" xr:uid="{00000000-0005-0000-0000-000013A40000}"/>
    <cellStyle name="Vírgula 3 4 2 5" xfId="41817" xr:uid="{00000000-0005-0000-0000-000014A40000}"/>
    <cellStyle name="Vírgula 3 4 2 5 2" xfId="41818" xr:uid="{00000000-0005-0000-0000-000015A40000}"/>
    <cellStyle name="Vírgula 3 4 2 5 2 2" xfId="41819" xr:uid="{00000000-0005-0000-0000-000016A40000}"/>
    <cellStyle name="Vírgula 3 4 2 5 2 3" xfId="41820" xr:uid="{00000000-0005-0000-0000-000017A40000}"/>
    <cellStyle name="Vírgula 3 4 2 5 3" xfId="41821" xr:uid="{00000000-0005-0000-0000-000018A40000}"/>
    <cellStyle name="Vírgula 3 4 2 5 4" xfId="41822" xr:uid="{00000000-0005-0000-0000-000019A40000}"/>
    <cellStyle name="Vírgula 3 4 2 6" xfId="41823" xr:uid="{00000000-0005-0000-0000-00001AA40000}"/>
    <cellStyle name="Vírgula 3 4 2 6 2" xfId="41824" xr:uid="{00000000-0005-0000-0000-00001BA40000}"/>
    <cellStyle name="Vírgula 3 4 2 6 2 2" xfId="41825" xr:uid="{00000000-0005-0000-0000-00001CA40000}"/>
    <cellStyle name="Vírgula 3 4 2 6 2 3" xfId="41826" xr:uid="{00000000-0005-0000-0000-00001DA40000}"/>
    <cellStyle name="Vírgula 3 4 2 6 3" xfId="41827" xr:uid="{00000000-0005-0000-0000-00001EA40000}"/>
    <cellStyle name="Vírgula 3 4 2 6 4" xfId="41828" xr:uid="{00000000-0005-0000-0000-00001FA40000}"/>
    <cellStyle name="Vírgula 3 4 2 7" xfId="41829" xr:uid="{00000000-0005-0000-0000-000020A40000}"/>
    <cellStyle name="Vírgula 3 4 2 7 2" xfId="41830" xr:uid="{00000000-0005-0000-0000-000021A40000}"/>
    <cellStyle name="Vírgula 3 4 2 7 3" xfId="41831" xr:uid="{00000000-0005-0000-0000-000022A40000}"/>
    <cellStyle name="Vírgula 3 4 2 8" xfId="41832" xr:uid="{00000000-0005-0000-0000-000023A40000}"/>
    <cellStyle name="Vírgula 3 4 2 9" xfId="41833" xr:uid="{00000000-0005-0000-0000-000024A40000}"/>
    <cellStyle name="Vírgula 3 4 3" xfId="41834" xr:uid="{00000000-0005-0000-0000-000025A40000}"/>
    <cellStyle name="Vírgula 3 4 3 2" xfId="41835" xr:uid="{00000000-0005-0000-0000-000026A40000}"/>
    <cellStyle name="Vírgula 3 4 4" xfId="41836" xr:uid="{00000000-0005-0000-0000-000027A40000}"/>
    <cellStyle name="Vírgula 3 5" xfId="41837" xr:uid="{00000000-0005-0000-0000-000028A40000}"/>
    <cellStyle name="Vírgula 3 5 2" xfId="41838" xr:uid="{00000000-0005-0000-0000-000029A40000}"/>
    <cellStyle name="Vírgula 3 5 2 2" xfId="41839" xr:uid="{00000000-0005-0000-0000-00002AA40000}"/>
    <cellStyle name="Vírgula 3 5 3" xfId="41840" xr:uid="{00000000-0005-0000-0000-00002BA40000}"/>
    <cellStyle name="Vírgula 3 5 3 2" xfId="41841" xr:uid="{00000000-0005-0000-0000-00002CA40000}"/>
    <cellStyle name="Vírgula 3 5 4" xfId="41842" xr:uid="{00000000-0005-0000-0000-00002DA40000}"/>
    <cellStyle name="Vírgula 3 5 5" xfId="41843" xr:uid="{00000000-0005-0000-0000-00002EA40000}"/>
    <cellStyle name="Vírgula 3 5 6" xfId="41844" xr:uid="{00000000-0005-0000-0000-00002FA40000}"/>
    <cellStyle name="Vírgula 3 6" xfId="41845" xr:uid="{00000000-0005-0000-0000-000030A40000}"/>
    <cellStyle name="Vírgula 3 6 10" xfId="41846" xr:uid="{00000000-0005-0000-0000-000031A40000}"/>
    <cellStyle name="Vírgula 3 6 11" xfId="41847" xr:uid="{00000000-0005-0000-0000-000032A40000}"/>
    <cellStyle name="Vírgula 3 6 2" xfId="41848" xr:uid="{00000000-0005-0000-0000-000033A40000}"/>
    <cellStyle name="Vírgula 3 6 2 2" xfId="41849" xr:uid="{00000000-0005-0000-0000-000034A40000}"/>
    <cellStyle name="Vírgula 3 6 2 2 2" xfId="41850" xr:uid="{00000000-0005-0000-0000-000035A40000}"/>
    <cellStyle name="Vírgula 3 6 2 2 2 2" xfId="41851" xr:uid="{00000000-0005-0000-0000-000036A40000}"/>
    <cellStyle name="Vírgula 3 6 2 2 2 2 2" xfId="41852" xr:uid="{00000000-0005-0000-0000-000037A40000}"/>
    <cellStyle name="Vírgula 3 6 2 2 2 2 3" xfId="41853" xr:uid="{00000000-0005-0000-0000-000038A40000}"/>
    <cellStyle name="Vírgula 3 6 2 2 2 3" xfId="41854" xr:uid="{00000000-0005-0000-0000-000039A40000}"/>
    <cellStyle name="Vírgula 3 6 2 2 2 4" xfId="41855" xr:uid="{00000000-0005-0000-0000-00003AA40000}"/>
    <cellStyle name="Vírgula 3 6 2 2 3" xfId="41856" xr:uid="{00000000-0005-0000-0000-00003BA40000}"/>
    <cellStyle name="Vírgula 3 6 2 2 3 2" xfId="41857" xr:uid="{00000000-0005-0000-0000-00003CA40000}"/>
    <cellStyle name="Vírgula 3 6 2 2 3 2 2" xfId="41858" xr:uid="{00000000-0005-0000-0000-00003DA40000}"/>
    <cellStyle name="Vírgula 3 6 2 2 3 2 3" xfId="41859" xr:uid="{00000000-0005-0000-0000-00003EA40000}"/>
    <cellStyle name="Vírgula 3 6 2 2 3 3" xfId="41860" xr:uid="{00000000-0005-0000-0000-00003FA40000}"/>
    <cellStyle name="Vírgula 3 6 2 2 3 4" xfId="41861" xr:uid="{00000000-0005-0000-0000-000040A40000}"/>
    <cellStyle name="Vírgula 3 6 2 2 4" xfId="41862" xr:uid="{00000000-0005-0000-0000-000041A40000}"/>
    <cellStyle name="Vírgula 3 6 2 2 4 2" xfId="41863" xr:uid="{00000000-0005-0000-0000-000042A40000}"/>
    <cellStyle name="Vírgula 3 6 2 2 4 2 2" xfId="41864" xr:uid="{00000000-0005-0000-0000-000043A40000}"/>
    <cellStyle name="Vírgula 3 6 2 2 4 2 3" xfId="41865" xr:uid="{00000000-0005-0000-0000-000044A40000}"/>
    <cellStyle name="Vírgula 3 6 2 2 4 3" xfId="41866" xr:uid="{00000000-0005-0000-0000-000045A40000}"/>
    <cellStyle name="Vírgula 3 6 2 2 4 4" xfId="41867" xr:uid="{00000000-0005-0000-0000-000046A40000}"/>
    <cellStyle name="Vírgula 3 6 2 2 5" xfId="41868" xr:uid="{00000000-0005-0000-0000-000047A40000}"/>
    <cellStyle name="Vírgula 3 6 2 2 5 2" xfId="41869" xr:uid="{00000000-0005-0000-0000-000048A40000}"/>
    <cellStyle name="Vírgula 3 6 2 2 5 3" xfId="41870" xr:uid="{00000000-0005-0000-0000-000049A40000}"/>
    <cellStyle name="Vírgula 3 6 2 2 6" xfId="41871" xr:uid="{00000000-0005-0000-0000-00004AA40000}"/>
    <cellStyle name="Vírgula 3 6 2 2 7" xfId="41872" xr:uid="{00000000-0005-0000-0000-00004BA40000}"/>
    <cellStyle name="Vírgula 3 6 2 3" xfId="41873" xr:uid="{00000000-0005-0000-0000-00004CA40000}"/>
    <cellStyle name="Vírgula 3 6 2 3 2" xfId="41874" xr:uid="{00000000-0005-0000-0000-00004DA40000}"/>
    <cellStyle name="Vírgula 3 6 2 3 2 2" xfId="41875" xr:uid="{00000000-0005-0000-0000-00004EA40000}"/>
    <cellStyle name="Vírgula 3 6 2 3 2 3" xfId="41876" xr:uid="{00000000-0005-0000-0000-00004FA40000}"/>
    <cellStyle name="Vírgula 3 6 2 3 3" xfId="41877" xr:uid="{00000000-0005-0000-0000-000050A40000}"/>
    <cellStyle name="Vírgula 3 6 2 3 4" xfId="41878" xr:uid="{00000000-0005-0000-0000-000051A40000}"/>
    <cellStyle name="Vírgula 3 6 2 4" xfId="41879" xr:uid="{00000000-0005-0000-0000-000052A40000}"/>
    <cellStyle name="Vírgula 3 6 2 4 2" xfId="41880" xr:uid="{00000000-0005-0000-0000-000053A40000}"/>
    <cellStyle name="Vírgula 3 6 2 4 2 2" xfId="41881" xr:uid="{00000000-0005-0000-0000-000054A40000}"/>
    <cellStyle name="Vírgula 3 6 2 4 2 3" xfId="41882" xr:uid="{00000000-0005-0000-0000-000055A40000}"/>
    <cellStyle name="Vírgula 3 6 2 4 3" xfId="41883" xr:uid="{00000000-0005-0000-0000-000056A40000}"/>
    <cellStyle name="Vírgula 3 6 2 4 4" xfId="41884" xr:uid="{00000000-0005-0000-0000-000057A40000}"/>
    <cellStyle name="Vírgula 3 6 2 5" xfId="41885" xr:uid="{00000000-0005-0000-0000-000058A40000}"/>
    <cellStyle name="Vírgula 3 6 2 5 2" xfId="41886" xr:uid="{00000000-0005-0000-0000-000059A40000}"/>
    <cellStyle name="Vírgula 3 6 2 5 2 2" xfId="41887" xr:uid="{00000000-0005-0000-0000-00005AA40000}"/>
    <cellStyle name="Vírgula 3 6 2 5 2 3" xfId="41888" xr:uid="{00000000-0005-0000-0000-00005BA40000}"/>
    <cellStyle name="Vírgula 3 6 2 5 3" xfId="41889" xr:uid="{00000000-0005-0000-0000-00005CA40000}"/>
    <cellStyle name="Vírgula 3 6 2 5 4" xfId="41890" xr:uid="{00000000-0005-0000-0000-00005DA40000}"/>
    <cellStyle name="Vírgula 3 6 2 6" xfId="41891" xr:uid="{00000000-0005-0000-0000-00005EA40000}"/>
    <cellStyle name="Vírgula 3 6 2 6 2" xfId="41892" xr:uid="{00000000-0005-0000-0000-00005FA40000}"/>
    <cellStyle name="Vírgula 3 6 2 6 3" xfId="41893" xr:uid="{00000000-0005-0000-0000-000060A40000}"/>
    <cellStyle name="Vírgula 3 6 2 7" xfId="41894" xr:uid="{00000000-0005-0000-0000-000061A40000}"/>
    <cellStyle name="Vírgula 3 6 2 8" xfId="41895" xr:uid="{00000000-0005-0000-0000-000062A40000}"/>
    <cellStyle name="Vírgula 3 6 2 9" xfId="41896" xr:uid="{00000000-0005-0000-0000-000063A40000}"/>
    <cellStyle name="Vírgula 3 6 3" xfId="41897" xr:uid="{00000000-0005-0000-0000-000064A40000}"/>
    <cellStyle name="Vírgula 3 6 3 2" xfId="41898" xr:uid="{00000000-0005-0000-0000-000065A40000}"/>
    <cellStyle name="Vírgula 3 6 3 2 2" xfId="41899" xr:uid="{00000000-0005-0000-0000-000066A40000}"/>
    <cellStyle name="Vírgula 3 6 3 2 2 2" xfId="41900" xr:uid="{00000000-0005-0000-0000-000067A40000}"/>
    <cellStyle name="Vírgula 3 6 3 2 2 3" xfId="41901" xr:uid="{00000000-0005-0000-0000-000068A40000}"/>
    <cellStyle name="Vírgula 3 6 3 2 3" xfId="41902" xr:uid="{00000000-0005-0000-0000-000069A40000}"/>
    <cellStyle name="Vírgula 3 6 3 2 4" xfId="41903" xr:uid="{00000000-0005-0000-0000-00006AA40000}"/>
    <cellStyle name="Vírgula 3 6 3 2 5" xfId="41904" xr:uid="{00000000-0005-0000-0000-00006BA40000}"/>
    <cellStyle name="Vírgula 3 6 3 3" xfId="41905" xr:uid="{00000000-0005-0000-0000-00006CA40000}"/>
    <cellStyle name="Vírgula 3 6 3 3 2" xfId="41906" xr:uid="{00000000-0005-0000-0000-00006DA40000}"/>
    <cellStyle name="Vírgula 3 6 3 3 2 2" xfId="41907" xr:uid="{00000000-0005-0000-0000-00006EA40000}"/>
    <cellStyle name="Vírgula 3 6 3 3 2 3" xfId="41908" xr:uid="{00000000-0005-0000-0000-00006FA40000}"/>
    <cellStyle name="Vírgula 3 6 3 3 3" xfId="41909" xr:uid="{00000000-0005-0000-0000-000070A40000}"/>
    <cellStyle name="Vírgula 3 6 3 3 4" xfId="41910" xr:uid="{00000000-0005-0000-0000-000071A40000}"/>
    <cellStyle name="Vírgula 3 6 3 4" xfId="41911" xr:uid="{00000000-0005-0000-0000-000072A40000}"/>
    <cellStyle name="Vírgula 3 6 3 4 2" xfId="41912" xr:uid="{00000000-0005-0000-0000-000073A40000}"/>
    <cellStyle name="Vírgula 3 6 3 4 2 2" xfId="41913" xr:uid="{00000000-0005-0000-0000-000074A40000}"/>
    <cellStyle name="Vírgula 3 6 3 4 2 3" xfId="41914" xr:uid="{00000000-0005-0000-0000-000075A40000}"/>
    <cellStyle name="Vírgula 3 6 3 4 3" xfId="41915" xr:uid="{00000000-0005-0000-0000-000076A40000}"/>
    <cellStyle name="Vírgula 3 6 3 4 4" xfId="41916" xr:uid="{00000000-0005-0000-0000-000077A40000}"/>
    <cellStyle name="Vírgula 3 6 3 5" xfId="41917" xr:uid="{00000000-0005-0000-0000-000078A40000}"/>
    <cellStyle name="Vírgula 3 6 3 5 2" xfId="41918" xr:uid="{00000000-0005-0000-0000-000079A40000}"/>
    <cellStyle name="Vírgula 3 6 3 5 3" xfId="41919" xr:uid="{00000000-0005-0000-0000-00007AA40000}"/>
    <cellStyle name="Vírgula 3 6 3 6" xfId="41920" xr:uid="{00000000-0005-0000-0000-00007BA40000}"/>
    <cellStyle name="Vírgula 3 6 3 7" xfId="41921" xr:uid="{00000000-0005-0000-0000-00007CA40000}"/>
    <cellStyle name="Vírgula 3 6 4" xfId="41922" xr:uid="{00000000-0005-0000-0000-00007DA40000}"/>
    <cellStyle name="Vírgula 3 6 4 2" xfId="41923" xr:uid="{00000000-0005-0000-0000-00007EA40000}"/>
    <cellStyle name="Vírgula 3 6 4 2 2" xfId="41924" xr:uid="{00000000-0005-0000-0000-00007FA40000}"/>
    <cellStyle name="Vírgula 3 6 4 2 3" xfId="41925" xr:uid="{00000000-0005-0000-0000-000080A40000}"/>
    <cellStyle name="Vírgula 3 6 4 3" xfId="41926" xr:uid="{00000000-0005-0000-0000-000081A40000}"/>
    <cellStyle name="Vírgula 3 6 4 4" xfId="41927" xr:uid="{00000000-0005-0000-0000-000082A40000}"/>
    <cellStyle name="Vírgula 3 6 5" xfId="41928" xr:uid="{00000000-0005-0000-0000-000083A40000}"/>
    <cellStyle name="Vírgula 3 6 5 2" xfId="41929" xr:uid="{00000000-0005-0000-0000-000084A40000}"/>
    <cellStyle name="Vírgula 3 6 5 2 2" xfId="41930" xr:uid="{00000000-0005-0000-0000-000085A40000}"/>
    <cellStyle name="Vírgula 3 6 5 2 3" xfId="41931" xr:uid="{00000000-0005-0000-0000-000086A40000}"/>
    <cellStyle name="Vírgula 3 6 5 3" xfId="41932" xr:uid="{00000000-0005-0000-0000-000087A40000}"/>
    <cellStyle name="Vírgula 3 6 5 4" xfId="41933" xr:uid="{00000000-0005-0000-0000-000088A40000}"/>
    <cellStyle name="Vírgula 3 6 6" xfId="41934" xr:uid="{00000000-0005-0000-0000-000089A40000}"/>
    <cellStyle name="Vírgula 3 6 6 2" xfId="41935" xr:uid="{00000000-0005-0000-0000-00008AA40000}"/>
    <cellStyle name="Vírgula 3 6 6 2 2" xfId="41936" xr:uid="{00000000-0005-0000-0000-00008BA40000}"/>
    <cellStyle name="Vírgula 3 6 6 2 3" xfId="41937" xr:uid="{00000000-0005-0000-0000-00008CA40000}"/>
    <cellStyle name="Vírgula 3 6 6 3" xfId="41938" xr:uid="{00000000-0005-0000-0000-00008DA40000}"/>
    <cellStyle name="Vírgula 3 6 6 4" xfId="41939" xr:uid="{00000000-0005-0000-0000-00008EA40000}"/>
    <cellStyle name="Vírgula 3 6 7" xfId="41940" xr:uid="{00000000-0005-0000-0000-00008FA40000}"/>
    <cellStyle name="Vírgula 3 6 7 2" xfId="41941" xr:uid="{00000000-0005-0000-0000-000090A40000}"/>
    <cellStyle name="Vírgula 3 6 7 3" xfId="41942" xr:uid="{00000000-0005-0000-0000-000091A40000}"/>
    <cellStyle name="Vírgula 3 6 8" xfId="41943" xr:uid="{00000000-0005-0000-0000-000092A40000}"/>
    <cellStyle name="Vírgula 3 6 9" xfId="41944" xr:uid="{00000000-0005-0000-0000-000093A40000}"/>
    <cellStyle name="Vírgula 3 7" xfId="41945" xr:uid="{00000000-0005-0000-0000-000094A40000}"/>
    <cellStyle name="Vírgula 3 7 10" xfId="41946" xr:uid="{00000000-0005-0000-0000-000095A40000}"/>
    <cellStyle name="Vírgula 3 7 11" xfId="41947" xr:uid="{00000000-0005-0000-0000-000096A40000}"/>
    <cellStyle name="Vírgula 3 7 2" xfId="41948" xr:uid="{00000000-0005-0000-0000-000097A40000}"/>
    <cellStyle name="Vírgula 3 7 2 2" xfId="41949" xr:uid="{00000000-0005-0000-0000-000098A40000}"/>
    <cellStyle name="Vírgula 3 7 2 2 2" xfId="41950" xr:uid="{00000000-0005-0000-0000-000099A40000}"/>
    <cellStyle name="Vírgula 3 7 2 2 2 2" xfId="41951" xr:uid="{00000000-0005-0000-0000-00009AA40000}"/>
    <cellStyle name="Vírgula 3 7 2 2 2 2 2" xfId="41952" xr:uid="{00000000-0005-0000-0000-00009BA40000}"/>
    <cellStyle name="Vírgula 3 7 2 2 2 2 3" xfId="41953" xr:uid="{00000000-0005-0000-0000-00009CA40000}"/>
    <cellStyle name="Vírgula 3 7 2 2 2 3" xfId="41954" xr:uid="{00000000-0005-0000-0000-00009DA40000}"/>
    <cellStyle name="Vírgula 3 7 2 2 2 4" xfId="41955" xr:uid="{00000000-0005-0000-0000-00009EA40000}"/>
    <cellStyle name="Vírgula 3 7 2 2 3" xfId="41956" xr:uid="{00000000-0005-0000-0000-00009FA40000}"/>
    <cellStyle name="Vírgula 3 7 2 2 3 2" xfId="41957" xr:uid="{00000000-0005-0000-0000-0000A0A40000}"/>
    <cellStyle name="Vírgula 3 7 2 2 3 2 2" xfId="41958" xr:uid="{00000000-0005-0000-0000-0000A1A40000}"/>
    <cellStyle name="Vírgula 3 7 2 2 3 2 3" xfId="41959" xr:uid="{00000000-0005-0000-0000-0000A2A40000}"/>
    <cellStyle name="Vírgula 3 7 2 2 3 3" xfId="41960" xr:uid="{00000000-0005-0000-0000-0000A3A40000}"/>
    <cellStyle name="Vírgula 3 7 2 2 3 4" xfId="41961" xr:uid="{00000000-0005-0000-0000-0000A4A40000}"/>
    <cellStyle name="Vírgula 3 7 2 2 4" xfId="41962" xr:uid="{00000000-0005-0000-0000-0000A5A40000}"/>
    <cellStyle name="Vírgula 3 7 2 2 4 2" xfId="41963" xr:uid="{00000000-0005-0000-0000-0000A6A40000}"/>
    <cellStyle name="Vírgula 3 7 2 2 4 2 2" xfId="41964" xr:uid="{00000000-0005-0000-0000-0000A7A40000}"/>
    <cellStyle name="Vírgula 3 7 2 2 4 2 3" xfId="41965" xr:uid="{00000000-0005-0000-0000-0000A8A40000}"/>
    <cellStyle name="Vírgula 3 7 2 2 4 3" xfId="41966" xr:uid="{00000000-0005-0000-0000-0000A9A40000}"/>
    <cellStyle name="Vírgula 3 7 2 2 4 4" xfId="41967" xr:uid="{00000000-0005-0000-0000-0000AAA40000}"/>
    <cellStyle name="Vírgula 3 7 2 2 5" xfId="41968" xr:uid="{00000000-0005-0000-0000-0000ABA40000}"/>
    <cellStyle name="Vírgula 3 7 2 2 5 2" xfId="41969" xr:uid="{00000000-0005-0000-0000-0000ACA40000}"/>
    <cellStyle name="Vírgula 3 7 2 2 5 3" xfId="41970" xr:uid="{00000000-0005-0000-0000-0000ADA40000}"/>
    <cellStyle name="Vírgula 3 7 2 2 6" xfId="41971" xr:uid="{00000000-0005-0000-0000-0000AEA40000}"/>
    <cellStyle name="Vírgula 3 7 2 2 7" xfId="41972" xr:uid="{00000000-0005-0000-0000-0000AFA40000}"/>
    <cellStyle name="Vírgula 3 7 2 3" xfId="41973" xr:uid="{00000000-0005-0000-0000-0000B0A40000}"/>
    <cellStyle name="Vírgula 3 7 2 3 2" xfId="41974" xr:uid="{00000000-0005-0000-0000-0000B1A40000}"/>
    <cellStyle name="Vírgula 3 7 2 3 2 2" xfId="41975" xr:uid="{00000000-0005-0000-0000-0000B2A40000}"/>
    <cellStyle name="Vírgula 3 7 2 3 2 3" xfId="41976" xr:uid="{00000000-0005-0000-0000-0000B3A40000}"/>
    <cellStyle name="Vírgula 3 7 2 3 3" xfId="41977" xr:uid="{00000000-0005-0000-0000-0000B4A40000}"/>
    <cellStyle name="Vírgula 3 7 2 3 4" xfId="41978" xr:uid="{00000000-0005-0000-0000-0000B5A40000}"/>
    <cellStyle name="Vírgula 3 7 2 4" xfId="41979" xr:uid="{00000000-0005-0000-0000-0000B6A40000}"/>
    <cellStyle name="Vírgula 3 7 2 4 2" xfId="41980" xr:uid="{00000000-0005-0000-0000-0000B7A40000}"/>
    <cellStyle name="Vírgula 3 7 2 4 2 2" xfId="41981" xr:uid="{00000000-0005-0000-0000-0000B8A40000}"/>
    <cellStyle name="Vírgula 3 7 2 4 2 3" xfId="41982" xr:uid="{00000000-0005-0000-0000-0000B9A40000}"/>
    <cellStyle name="Vírgula 3 7 2 4 3" xfId="41983" xr:uid="{00000000-0005-0000-0000-0000BAA40000}"/>
    <cellStyle name="Vírgula 3 7 2 4 4" xfId="41984" xr:uid="{00000000-0005-0000-0000-0000BBA40000}"/>
    <cellStyle name="Vírgula 3 7 2 5" xfId="41985" xr:uid="{00000000-0005-0000-0000-0000BCA40000}"/>
    <cellStyle name="Vírgula 3 7 2 5 2" xfId="41986" xr:uid="{00000000-0005-0000-0000-0000BDA40000}"/>
    <cellStyle name="Vírgula 3 7 2 5 2 2" xfId="41987" xr:uid="{00000000-0005-0000-0000-0000BEA40000}"/>
    <cellStyle name="Vírgula 3 7 2 5 2 3" xfId="41988" xr:uid="{00000000-0005-0000-0000-0000BFA40000}"/>
    <cellStyle name="Vírgula 3 7 2 5 3" xfId="41989" xr:uid="{00000000-0005-0000-0000-0000C0A40000}"/>
    <cellStyle name="Vírgula 3 7 2 5 4" xfId="41990" xr:uid="{00000000-0005-0000-0000-0000C1A40000}"/>
    <cellStyle name="Vírgula 3 7 2 6" xfId="41991" xr:uid="{00000000-0005-0000-0000-0000C2A40000}"/>
    <cellStyle name="Vírgula 3 7 2 6 2" xfId="41992" xr:uid="{00000000-0005-0000-0000-0000C3A40000}"/>
    <cellStyle name="Vírgula 3 7 2 6 3" xfId="41993" xr:uid="{00000000-0005-0000-0000-0000C4A40000}"/>
    <cellStyle name="Vírgula 3 7 2 7" xfId="41994" xr:uid="{00000000-0005-0000-0000-0000C5A40000}"/>
    <cellStyle name="Vírgula 3 7 2 8" xfId="41995" xr:uid="{00000000-0005-0000-0000-0000C6A40000}"/>
    <cellStyle name="Vírgula 3 7 2 9" xfId="41996" xr:uid="{00000000-0005-0000-0000-0000C7A40000}"/>
    <cellStyle name="Vírgula 3 7 3" xfId="41997" xr:uid="{00000000-0005-0000-0000-0000C8A40000}"/>
    <cellStyle name="Vírgula 3 7 3 2" xfId="41998" xr:uid="{00000000-0005-0000-0000-0000C9A40000}"/>
    <cellStyle name="Vírgula 3 7 3 2 2" xfId="41999" xr:uid="{00000000-0005-0000-0000-0000CAA40000}"/>
    <cellStyle name="Vírgula 3 7 3 2 2 2" xfId="42000" xr:uid="{00000000-0005-0000-0000-0000CBA40000}"/>
    <cellStyle name="Vírgula 3 7 3 2 2 3" xfId="42001" xr:uid="{00000000-0005-0000-0000-0000CCA40000}"/>
    <cellStyle name="Vírgula 3 7 3 2 3" xfId="42002" xr:uid="{00000000-0005-0000-0000-0000CDA40000}"/>
    <cellStyle name="Vírgula 3 7 3 2 4" xfId="42003" xr:uid="{00000000-0005-0000-0000-0000CEA40000}"/>
    <cellStyle name="Vírgula 3 7 3 3" xfId="42004" xr:uid="{00000000-0005-0000-0000-0000CFA40000}"/>
    <cellStyle name="Vírgula 3 7 3 3 2" xfId="42005" xr:uid="{00000000-0005-0000-0000-0000D0A40000}"/>
    <cellStyle name="Vírgula 3 7 3 3 2 2" xfId="42006" xr:uid="{00000000-0005-0000-0000-0000D1A40000}"/>
    <cellStyle name="Vírgula 3 7 3 3 2 3" xfId="42007" xr:uid="{00000000-0005-0000-0000-0000D2A40000}"/>
    <cellStyle name="Vírgula 3 7 3 3 3" xfId="42008" xr:uid="{00000000-0005-0000-0000-0000D3A40000}"/>
    <cellStyle name="Vírgula 3 7 3 3 4" xfId="42009" xr:uid="{00000000-0005-0000-0000-0000D4A40000}"/>
    <cellStyle name="Vírgula 3 7 3 4" xfId="42010" xr:uid="{00000000-0005-0000-0000-0000D5A40000}"/>
    <cellStyle name="Vírgula 3 7 3 4 2" xfId="42011" xr:uid="{00000000-0005-0000-0000-0000D6A40000}"/>
    <cellStyle name="Vírgula 3 7 3 4 2 2" xfId="42012" xr:uid="{00000000-0005-0000-0000-0000D7A40000}"/>
    <cellStyle name="Vírgula 3 7 3 4 2 3" xfId="42013" xr:uid="{00000000-0005-0000-0000-0000D8A40000}"/>
    <cellStyle name="Vírgula 3 7 3 4 3" xfId="42014" xr:uid="{00000000-0005-0000-0000-0000D9A40000}"/>
    <cellStyle name="Vírgula 3 7 3 4 4" xfId="42015" xr:uid="{00000000-0005-0000-0000-0000DAA40000}"/>
    <cellStyle name="Vírgula 3 7 3 5" xfId="42016" xr:uid="{00000000-0005-0000-0000-0000DBA40000}"/>
    <cellStyle name="Vírgula 3 7 3 5 2" xfId="42017" xr:uid="{00000000-0005-0000-0000-0000DCA40000}"/>
    <cellStyle name="Vírgula 3 7 3 5 3" xfId="42018" xr:uid="{00000000-0005-0000-0000-0000DDA40000}"/>
    <cellStyle name="Vírgula 3 7 3 6" xfId="42019" xr:uid="{00000000-0005-0000-0000-0000DEA40000}"/>
    <cellStyle name="Vírgula 3 7 3 7" xfId="42020" xr:uid="{00000000-0005-0000-0000-0000DFA40000}"/>
    <cellStyle name="Vírgula 3 7 3 8" xfId="42021" xr:uid="{00000000-0005-0000-0000-0000E0A40000}"/>
    <cellStyle name="Vírgula 3 7 4" xfId="42022" xr:uid="{00000000-0005-0000-0000-0000E1A40000}"/>
    <cellStyle name="Vírgula 3 7 4 2" xfId="42023" xr:uid="{00000000-0005-0000-0000-0000E2A40000}"/>
    <cellStyle name="Vírgula 3 7 4 2 2" xfId="42024" xr:uid="{00000000-0005-0000-0000-0000E3A40000}"/>
    <cellStyle name="Vírgula 3 7 4 2 3" xfId="42025" xr:uid="{00000000-0005-0000-0000-0000E4A40000}"/>
    <cellStyle name="Vírgula 3 7 4 3" xfId="42026" xr:uid="{00000000-0005-0000-0000-0000E5A40000}"/>
    <cellStyle name="Vírgula 3 7 4 4" xfId="42027" xr:uid="{00000000-0005-0000-0000-0000E6A40000}"/>
    <cellStyle name="Vírgula 3 7 4 5" xfId="42028" xr:uid="{00000000-0005-0000-0000-0000E7A40000}"/>
    <cellStyle name="Vírgula 3 7 5" xfId="42029" xr:uid="{00000000-0005-0000-0000-0000E8A40000}"/>
    <cellStyle name="Vírgula 3 7 5 2" xfId="42030" xr:uid="{00000000-0005-0000-0000-0000E9A40000}"/>
    <cellStyle name="Vírgula 3 7 5 2 2" xfId="42031" xr:uid="{00000000-0005-0000-0000-0000EAA40000}"/>
    <cellStyle name="Vírgula 3 7 5 2 3" xfId="42032" xr:uid="{00000000-0005-0000-0000-0000EBA40000}"/>
    <cellStyle name="Vírgula 3 7 5 3" xfId="42033" xr:uid="{00000000-0005-0000-0000-0000ECA40000}"/>
    <cellStyle name="Vírgula 3 7 5 4" xfId="42034" xr:uid="{00000000-0005-0000-0000-0000EDA40000}"/>
    <cellStyle name="Vírgula 3 7 6" xfId="42035" xr:uid="{00000000-0005-0000-0000-0000EEA40000}"/>
    <cellStyle name="Vírgula 3 7 6 2" xfId="42036" xr:uid="{00000000-0005-0000-0000-0000EFA40000}"/>
    <cellStyle name="Vírgula 3 7 6 2 2" xfId="42037" xr:uid="{00000000-0005-0000-0000-0000F0A40000}"/>
    <cellStyle name="Vírgula 3 7 6 2 3" xfId="42038" xr:uid="{00000000-0005-0000-0000-0000F1A40000}"/>
    <cellStyle name="Vírgula 3 7 6 3" xfId="42039" xr:uid="{00000000-0005-0000-0000-0000F2A40000}"/>
    <cellStyle name="Vírgula 3 7 6 4" xfId="42040" xr:uid="{00000000-0005-0000-0000-0000F3A40000}"/>
    <cellStyle name="Vírgula 3 7 7" xfId="42041" xr:uid="{00000000-0005-0000-0000-0000F4A40000}"/>
    <cellStyle name="Vírgula 3 7 7 2" xfId="42042" xr:uid="{00000000-0005-0000-0000-0000F5A40000}"/>
    <cellStyle name="Vírgula 3 7 7 3" xfId="42043" xr:uid="{00000000-0005-0000-0000-0000F6A40000}"/>
    <cellStyle name="Vírgula 3 7 8" xfId="42044" xr:uid="{00000000-0005-0000-0000-0000F7A40000}"/>
    <cellStyle name="Vírgula 3 7 9" xfId="42045" xr:uid="{00000000-0005-0000-0000-0000F8A40000}"/>
    <cellStyle name="Vírgula 3 8" xfId="42046" xr:uid="{00000000-0005-0000-0000-0000F9A40000}"/>
    <cellStyle name="Vírgula 3 8 10" xfId="42047" xr:uid="{00000000-0005-0000-0000-0000FAA40000}"/>
    <cellStyle name="Vírgula 3 8 2" xfId="42048" xr:uid="{00000000-0005-0000-0000-0000FBA40000}"/>
    <cellStyle name="Vírgula 3 8 3" xfId="42049" xr:uid="{00000000-0005-0000-0000-0000FCA40000}"/>
    <cellStyle name="Vírgula 3 8 3 2" xfId="42050" xr:uid="{00000000-0005-0000-0000-0000FDA40000}"/>
    <cellStyle name="Vírgula 3 8 3 2 2" xfId="42051" xr:uid="{00000000-0005-0000-0000-0000FEA40000}"/>
    <cellStyle name="Vírgula 3 8 3 2 2 2" xfId="42052" xr:uid="{00000000-0005-0000-0000-0000FFA40000}"/>
    <cellStyle name="Vírgula 3 8 3 2 2 3" xfId="42053" xr:uid="{00000000-0005-0000-0000-000000A50000}"/>
    <cellStyle name="Vírgula 3 8 3 2 3" xfId="42054" xr:uid="{00000000-0005-0000-0000-000001A50000}"/>
    <cellStyle name="Vírgula 3 8 3 2 4" xfId="42055" xr:uid="{00000000-0005-0000-0000-000002A50000}"/>
    <cellStyle name="Vírgula 3 8 3 3" xfId="42056" xr:uid="{00000000-0005-0000-0000-000003A50000}"/>
    <cellStyle name="Vírgula 3 8 3 3 2" xfId="42057" xr:uid="{00000000-0005-0000-0000-000004A50000}"/>
    <cellStyle name="Vírgula 3 8 3 3 2 2" xfId="42058" xr:uid="{00000000-0005-0000-0000-000005A50000}"/>
    <cellStyle name="Vírgula 3 8 3 3 2 3" xfId="42059" xr:uid="{00000000-0005-0000-0000-000006A50000}"/>
    <cellStyle name="Vírgula 3 8 3 3 3" xfId="42060" xr:uid="{00000000-0005-0000-0000-000007A50000}"/>
    <cellStyle name="Vírgula 3 8 3 3 4" xfId="42061" xr:uid="{00000000-0005-0000-0000-000008A50000}"/>
    <cellStyle name="Vírgula 3 8 3 4" xfId="42062" xr:uid="{00000000-0005-0000-0000-000009A50000}"/>
    <cellStyle name="Vírgula 3 8 3 4 2" xfId="42063" xr:uid="{00000000-0005-0000-0000-00000AA50000}"/>
    <cellStyle name="Vírgula 3 8 3 4 2 2" xfId="42064" xr:uid="{00000000-0005-0000-0000-00000BA50000}"/>
    <cellStyle name="Vírgula 3 8 3 4 2 3" xfId="42065" xr:uid="{00000000-0005-0000-0000-00000CA50000}"/>
    <cellStyle name="Vírgula 3 8 3 4 3" xfId="42066" xr:uid="{00000000-0005-0000-0000-00000DA50000}"/>
    <cellStyle name="Vírgula 3 8 3 4 4" xfId="42067" xr:uid="{00000000-0005-0000-0000-00000EA50000}"/>
    <cellStyle name="Vírgula 3 8 3 5" xfId="42068" xr:uid="{00000000-0005-0000-0000-00000FA50000}"/>
    <cellStyle name="Vírgula 3 8 3 5 2" xfId="42069" xr:uid="{00000000-0005-0000-0000-000010A50000}"/>
    <cellStyle name="Vírgula 3 8 3 5 3" xfId="42070" xr:uid="{00000000-0005-0000-0000-000011A50000}"/>
    <cellStyle name="Vírgula 3 8 3 6" xfId="42071" xr:uid="{00000000-0005-0000-0000-000012A50000}"/>
    <cellStyle name="Vírgula 3 8 3 7" xfId="42072" xr:uid="{00000000-0005-0000-0000-000013A50000}"/>
    <cellStyle name="Vírgula 3 8 4" xfId="42073" xr:uid="{00000000-0005-0000-0000-000014A50000}"/>
    <cellStyle name="Vírgula 3 8 4 2" xfId="42074" xr:uid="{00000000-0005-0000-0000-000015A50000}"/>
    <cellStyle name="Vírgula 3 8 4 2 2" xfId="42075" xr:uid="{00000000-0005-0000-0000-000016A50000}"/>
    <cellStyle name="Vírgula 3 8 4 2 3" xfId="42076" xr:uid="{00000000-0005-0000-0000-000017A50000}"/>
    <cellStyle name="Vírgula 3 8 4 3" xfId="42077" xr:uid="{00000000-0005-0000-0000-000018A50000}"/>
    <cellStyle name="Vírgula 3 8 4 4" xfId="42078" xr:uid="{00000000-0005-0000-0000-000019A50000}"/>
    <cellStyle name="Vírgula 3 8 5" xfId="42079" xr:uid="{00000000-0005-0000-0000-00001AA50000}"/>
    <cellStyle name="Vírgula 3 8 5 2" xfId="42080" xr:uid="{00000000-0005-0000-0000-00001BA50000}"/>
    <cellStyle name="Vírgula 3 8 5 2 2" xfId="42081" xr:uid="{00000000-0005-0000-0000-00001CA50000}"/>
    <cellStyle name="Vírgula 3 8 5 2 3" xfId="42082" xr:uid="{00000000-0005-0000-0000-00001DA50000}"/>
    <cellStyle name="Vírgula 3 8 5 3" xfId="42083" xr:uid="{00000000-0005-0000-0000-00001EA50000}"/>
    <cellStyle name="Vírgula 3 8 5 4" xfId="42084" xr:uid="{00000000-0005-0000-0000-00001FA50000}"/>
    <cellStyle name="Vírgula 3 8 6" xfId="42085" xr:uid="{00000000-0005-0000-0000-000020A50000}"/>
    <cellStyle name="Vírgula 3 8 6 2" xfId="42086" xr:uid="{00000000-0005-0000-0000-000021A50000}"/>
    <cellStyle name="Vírgula 3 8 6 2 2" xfId="42087" xr:uid="{00000000-0005-0000-0000-000022A50000}"/>
    <cellStyle name="Vírgula 3 8 6 2 3" xfId="42088" xr:uid="{00000000-0005-0000-0000-000023A50000}"/>
    <cellStyle name="Vírgula 3 8 6 3" xfId="42089" xr:uid="{00000000-0005-0000-0000-000024A50000}"/>
    <cellStyle name="Vírgula 3 8 6 4" xfId="42090" xr:uid="{00000000-0005-0000-0000-000025A50000}"/>
    <cellStyle name="Vírgula 3 8 7" xfId="42091" xr:uid="{00000000-0005-0000-0000-000026A50000}"/>
    <cellStyle name="Vírgula 3 8 7 2" xfId="42092" xr:uid="{00000000-0005-0000-0000-000027A50000}"/>
    <cellStyle name="Vírgula 3 8 7 3" xfId="42093" xr:uid="{00000000-0005-0000-0000-000028A50000}"/>
    <cellStyle name="Vírgula 3 8 8" xfId="42094" xr:uid="{00000000-0005-0000-0000-000029A50000}"/>
    <cellStyle name="Vírgula 3 8 9" xfId="42095" xr:uid="{00000000-0005-0000-0000-00002AA50000}"/>
    <cellStyle name="Vírgula 3 9" xfId="42096" xr:uid="{00000000-0005-0000-0000-00002BA50000}"/>
    <cellStyle name="Vírgula 30" xfId="43894" xr:uid="{00000000-0005-0000-0000-00002CA50000}"/>
    <cellStyle name="Vírgula 30 2" xfId="43905" xr:uid="{00000000-0005-0000-0000-00002DA50000}"/>
    <cellStyle name="Vírgula 31" xfId="40" xr:uid="{00000000-0005-0000-0000-00002EA50000}"/>
    <cellStyle name="Vírgula 32" xfId="3" xr:uid="{00000000-0005-0000-0000-00002FA50000}"/>
    <cellStyle name="Vírgula 33" xfId="43938" xr:uid="{00000000-0005-0000-0000-000030A50000}"/>
    <cellStyle name="Vírgula 34" xfId="43941" xr:uid="{00000000-0005-0000-0000-000031A50000}"/>
    <cellStyle name="Vírgula 35" xfId="43944" xr:uid="{00000000-0005-0000-0000-000032A50000}"/>
    <cellStyle name="Vírgula 36" xfId="43957" xr:uid="{00000000-0005-0000-0000-000033A50000}"/>
    <cellStyle name="Vírgula 37" xfId="44014" xr:uid="{00000000-0005-0000-0000-000034A50000}"/>
    <cellStyle name="Vírgula 38" xfId="44076" xr:uid="{900E3ECD-F18D-4D51-8F06-9A0AEA864081}"/>
    <cellStyle name="Vírgula 4" xfId="16" xr:uid="{00000000-0005-0000-0000-000035A50000}"/>
    <cellStyle name="Vírgula 4 10" xfId="42098" xr:uid="{00000000-0005-0000-0000-000036A50000}"/>
    <cellStyle name="Vírgula 4 11" xfId="42097" xr:uid="{00000000-0005-0000-0000-000037A50000}"/>
    <cellStyle name="Vírgula 4 12" xfId="43931" xr:uid="{00000000-0005-0000-0000-000038A50000}"/>
    <cellStyle name="Vírgula 4 2" xfId="42099" xr:uid="{00000000-0005-0000-0000-000039A50000}"/>
    <cellStyle name="Vírgula 4 2 2" xfId="42100" xr:uid="{00000000-0005-0000-0000-00003AA50000}"/>
    <cellStyle name="Vírgula 4 2 2 2" xfId="42101" xr:uid="{00000000-0005-0000-0000-00003BA50000}"/>
    <cellStyle name="Vírgula 4 2 2 3" xfId="42102" xr:uid="{00000000-0005-0000-0000-00003CA50000}"/>
    <cellStyle name="Vírgula 4 2 2 4" xfId="42103" xr:uid="{00000000-0005-0000-0000-00003DA50000}"/>
    <cellStyle name="Vírgula 4 2 2 5" xfId="42104" xr:uid="{00000000-0005-0000-0000-00003EA50000}"/>
    <cellStyle name="Vírgula 4 2 3" xfId="42105" xr:uid="{00000000-0005-0000-0000-00003FA50000}"/>
    <cellStyle name="Vírgula 4 2 3 2" xfId="42106" xr:uid="{00000000-0005-0000-0000-000040A50000}"/>
    <cellStyle name="Vírgula 4 2 4" xfId="42107" xr:uid="{00000000-0005-0000-0000-000041A50000}"/>
    <cellStyle name="Vírgula 4 2 4 2" xfId="42108" xr:uid="{00000000-0005-0000-0000-000042A50000}"/>
    <cellStyle name="Vírgula 4 2 5" xfId="42109" xr:uid="{00000000-0005-0000-0000-000043A50000}"/>
    <cellStyle name="Vírgula 4 2 6" xfId="42110" xr:uid="{00000000-0005-0000-0000-000044A50000}"/>
    <cellStyle name="Vírgula 4 2 7" xfId="42111" xr:uid="{00000000-0005-0000-0000-000045A50000}"/>
    <cellStyle name="Vírgula 4 3" xfId="42112" xr:uid="{00000000-0005-0000-0000-000046A50000}"/>
    <cellStyle name="Vírgula 4 3 2" xfId="42113" xr:uid="{00000000-0005-0000-0000-000047A50000}"/>
    <cellStyle name="Vírgula 4 3 3" xfId="42114" xr:uid="{00000000-0005-0000-0000-000048A50000}"/>
    <cellStyle name="Vírgula 4 3 4" xfId="42115" xr:uid="{00000000-0005-0000-0000-000049A50000}"/>
    <cellStyle name="Vírgula 4 3 5" xfId="42116" xr:uid="{00000000-0005-0000-0000-00004AA50000}"/>
    <cellStyle name="Vírgula 4 3 6" xfId="42117" xr:uid="{00000000-0005-0000-0000-00004BA50000}"/>
    <cellStyle name="Vírgula 4 4" xfId="42118" xr:uid="{00000000-0005-0000-0000-00004CA50000}"/>
    <cellStyle name="Vírgula 4 4 2" xfId="42119" xr:uid="{00000000-0005-0000-0000-00004DA50000}"/>
    <cellStyle name="Vírgula 4 4 2 2" xfId="42120" xr:uid="{00000000-0005-0000-0000-00004EA50000}"/>
    <cellStyle name="Vírgula 4 4 2 2 2" xfId="42121" xr:uid="{00000000-0005-0000-0000-00004FA50000}"/>
    <cellStyle name="Vírgula 4 4 2 2 2 2" xfId="42122" xr:uid="{00000000-0005-0000-0000-000050A50000}"/>
    <cellStyle name="Vírgula 4 4 2 2 2 2 2" xfId="42123" xr:uid="{00000000-0005-0000-0000-000051A50000}"/>
    <cellStyle name="Vírgula 4 4 2 2 2 2 3" xfId="42124" xr:uid="{00000000-0005-0000-0000-000052A50000}"/>
    <cellStyle name="Vírgula 4 4 2 2 2 3" xfId="42125" xr:uid="{00000000-0005-0000-0000-000053A50000}"/>
    <cellStyle name="Vírgula 4 4 2 2 2 4" xfId="42126" xr:uid="{00000000-0005-0000-0000-000054A50000}"/>
    <cellStyle name="Vírgula 4 4 2 2 3" xfId="42127" xr:uid="{00000000-0005-0000-0000-000055A50000}"/>
    <cellStyle name="Vírgula 4 4 2 2 3 2" xfId="42128" xr:uid="{00000000-0005-0000-0000-000056A50000}"/>
    <cellStyle name="Vírgula 4 4 2 2 3 2 2" xfId="42129" xr:uid="{00000000-0005-0000-0000-000057A50000}"/>
    <cellStyle name="Vírgula 4 4 2 2 3 2 3" xfId="42130" xr:uid="{00000000-0005-0000-0000-000058A50000}"/>
    <cellStyle name="Vírgula 4 4 2 2 3 3" xfId="42131" xr:uid="{00000000-0005-0000-0000-000059A50000}"/>
    <cellStyle name="Vírgula 4 4 2 2 3 4" xfId="42132" xr:uid="{00000000-0005-0000-0000-00005AA50000}"/>
    <cellStyle name="Vírgula 4 4 2 2 4" xfId="42133" xr:uid="{00000000-0005-0000-0000-00005BA50000}"/>
    <cellStyle name="Vírgula 4 4 2 2 4 2" xfId="42134" xr:uid="{00000000-0005-0000-0000-00005CA50000}"/>
    <cellStyle name="Vírgula 4 4 2 2 4 2 2" xfId="42135" xr:uid="{00000000-0005-0000-0000-00005DA50000}"/>
    <cellStyle name="Vírgula 4 4 2 2 4 2 3" xfId="42136" xr:uid="{00000000-0005-0000-0000-00005EA50000}"/>
    <cellStyle name="Vírgula 4 4 2 2 4 3" xfId="42137" xr:uid="{00000000-0005-0000-0000-00005FA50000}"/>
    <cellStyle name="Vírgula 4 4 2 2 4 4" xfId="42138" xr:uid="{00000000-0005-0000-0000-000060A50000}"/>
    <cellStyle name="Vírgula 4 4 2 2 5" xfId="42139" xr:uid="{00000000-0005-0000-0000-000061A50000}"/>
    <cellStyle name="Vírgula 4 4 2 2 5 2" xfId="42140" xr:uid="{00000000-0005-0000-0000-000062A50000}"/>
    <cellStyle name="Vírgula 4 4 2 2 5 3" xfId="42141" xr:uid="{00000000-0005-0000-0000-000063A50000}"/>
    <cellStyle name="Vírgula 4 4 2 2 6" xfId="42142" xr:uid="{00000000-0005-0000-0000-000064A50000}"/>
    <cellStyle name="Vírgula 4 4 2 2 7" xfId="42143" xr:uid="{00000000-0005-0000-0000-000065A50000}"/>
    <cellStyle name="Vírgula 4 4 2 3" xfId="42144" xr:uid="{00000000-0005-0000-0000-000066A50000}"/>
    <cellStyle name="Vírgula 4 4 2 3 2" xfId="42145" xr:uid="{00000000-0005-0000-0000-000067A50000}"/>
    <cellStyle name="Vírgula 4 4 2 3 2 2" xfId="42146" xr:uid="{00000000-0005-0000-0000-000068A50000}"/>
    <cellStyle name="Vírgula 4 4 2 3 2 3" xfId="42147" xr:uid="{00000000-0005-0000-0000-000069A50000}"/>
    <cellStyle name="Vírgula 4 4 2 3 3" xfId="42148" xr:uid="{00000000-0005-0000-0000-00006AA50000}"/>
    <cellStyle name="Vírgula 4 4 2 3 4" xfId="42149" xr:uid="{00000000-0005-0000-0000-00006BA50000}"/>
    <cellStyle name="Vírgula 4 4 2 4" xfId="42150" xr:uid="{00000000-0005-0000-0000-00006CA50000}"/>
    <cellStyle name="Vírgula 4 4 2 4 2" xfId="42151" xr:uid="{00000000-0005-0000-0000-00006DA50000}"/>
    <cellStyle name="Vírgula 4 4 2 4 2 2" xfId="42152" xr:uid="{00000000-0005-0000-0000-00006EA50000}"/>
    <cellStyle name="Vírgula 4 4 2 4 2 3" xfId="42153" xr:uid="{00000000-0005-0000-0000-00006FA50000}"/>
    <cellStyle name="Vírgula 4 4 2 4 3" xfId="42154" xr:uid="{00000000-0005-0000-0000-000070A50000}"/>
    <cellStyle name="Vírgula 4 4 2 4 4" xfId="42155" xr:uid="{00000000-0005-0000-0000-000071A50000}"/>
    <cellStyle name="Vírgula 4 4 2 5" xfId="42156" xr:uid="{00000000-0005-0000-0000-000072A50000}"/>
    <cellStyle name="Vírgula 4 4 2 5 2" xfId="42157" xr:uid="{00000000-0005-0000-0000-000073A50000}"/>
    <cellStyle name="Vírgula 4 4 2 5 2 2" xfId="42158" xr:uid="{00000000-0005-0000-0000-000074A50000}"/>
    <cellStyle name="Vírgula 4 4 2 5 2 3" xfId="42159" xr:uid="{00000000-0005-0000-0000-000075A50000}"/>
    <cellStyle name="Vírgula 4 4 2 5 3" xfId="42160" xr:uid="{00000000-0005-0000-0000-000076A50000}"/>
    <cellStyle name="Vírgula 4 4 2 5 4" xfId="42161" xr:uid="{00000000-0005-0000-0000-000077A50000}"/>
    <cellStyle name="Vírgula 4 4 2 6" xfId="42162" xr:uid="{00000000-0005-0000-0000-000078A50000}"/>
    <cellStyle name="Vírgula 4 4 2 6 2" xfId="42163" xr:uid="{00000000-0005-0000-0000-000079A50000}"/>
    <cellStyle name="Vírgula 4 4 2 6 3" xfId="42164" xr:uid="{00000000-0005-0000-0000-00007AA50000}"/>
    <cellStyle name="Vírgula 4 4 2 7" xfId="42165" xr:uid="{00000000-0005-0000-0000-00007BA50000}"/>
    <cellStyle name="Vírgula 4 4 2 8" xfId="42166" xr:uid="{00000000-0005-0000-0000-00007CA50000}"/>
    <cellStyle name="Vírgula 4 4 2 9" xfId="42167" xr:uid="{00000000-0005-0000-0000-00007DA50000}"/>
    <cellStyle name="Vírgula 4 4 3" xfId="42168" xr:uid="{00000000-0005-0000-0000-00007EA50000}"/>
    <cellStyle name="Vírgula 4 4 3 2" xfId="42169" xr:uid="{00000000-0005-0000-0000-00007FA50000}"/>
    <cellStyle name="Vírgula 4 4 3 3" xfId="42170" xr:uid="{00000000-0005-0000-0000-000080A50000}"/>
    <cellStyle name="Vírgula 4 4 4" xfId="42171" xr:uid="{00000000-0005-0000-0000-000081A50000}"/>
    <cellStyle name="Vírgula 4 4 4 2" xfId="42172" xr:uid="{00000000-0005-0000-0000-000082A50000}"/>
    <cellStyle name="Vírgula 4 4 4 2 2" xfId="42173" xr:uid="{00000000-0005-0000-0000-000083A50000}"/>
    <cellStyle name="Vírgula 4 4 4 2 2 2" xfId="42174" xr:uid="{00000000-0005-0000-0000-000084A50000}"/>
    <cellStyle name="Vírgula 4 4 4 2 2 2 2" xfId="42175" xr:uid="{00000000-0005-0000-0000-000085A50000}"/>
    <cellStyle name="Vírgula 4 4 4 2 2 2 3" xfId="42176" xr:uid="{00000000-0005-0000-0000-000086A50000}"/>
    <cellStyle name="Vírgula 4 4 4 2 2 3" xfId="42177" xr:uid="{00000000-0005-0000-0000-000087A50000}"/>
    <cellStyle name="Vírgula 4 4 4 2 2 4" xfId="42178" xr:uid="{00000000-0005-0000-0000-000088A50000}"/>
    <cellStyle name="Vírgula 4 4 4 2 3" xfId="42179" xr:uid="{00000000-0005-0000-0000-000089A50000}"/>
    <cellStyle name="Vírgula 4 4 4 2 3 2" xfId="42180" xr:uid="{00000000-0005-0000-0000-00008AA50000}"/>
    <cellStyle name="Vírgula 4 4 4 2 3 2 2" xfId="42181" xr:uid="{00000000-0005-0000-0000-00008BA50000}"/>
    <cellStyle name="Vírgula 4 4 4 2 3 2 3" xfId="42182" xr:uid="{00000000-0005-0000-0000-00008CA50000}"/>
    <cellStyle name="Vírgula 4 4 4 2 3 3" xfId="42183" xr:uid="{00000000-0005-0000-0000-00008DA50000}"/>
    <cellStyle name="Vírgula 4 4 4 2 3 4" xfId="42184" xr:uid="{00000000-0005-0000-0000-00008EA50000}"/>
    <cellStyle name="Vírgula 4 4 4 2 4" xfId="42185" xr:uid="{00000000-0005-0000-0000-00008FA50000}"/>
    <cellStyle name="Vírgula 4 4 4 2 4 2" xfId="42186" xr:uid="{00000000-0005-0000-0000-000090A50000}"/>
    <cellStyle name="Vírgula 4 4 4 2 4 2 2" xfId="42187" xr:uid="{00000000-0005-0000-0000-000091A50000}"/>
    <cellStyle name="Vírgula 4 4 4 2 4 2 3" xfId="42188" xr:uid="{00000000-0005-0000-0000-000092A50000}"/>
    <cellStyle name="Vírgula 4 4 4 2 4 3" xfId="42189" xr:uid="{00000000-0005-0000-0000-000093A50000}"/>
    <cellStyle name="Vírgula 4 4 4 2 4 4" xfId="42190" xr:uid="{00000000-0005-0000-0000-000094A50000}"/>
    <cellStyle name="Vírgula 4 4 4 2 5" xfId="42191" xr:uid="{00000000-0005-0000-0000-000095A50000}"/>
    <cellStyle name="Vírgula 4 4 4 2 5 2" xfId="42192" xr:uid="{00000000-0005-0000-0000-000096A50000}"/>
    <cellStyle name="Vírgula 4 4 4 2 5 3" xfId="42193" xr:uid="{00000000-0005-0000-0000-000097A50000}"/>
    <cellStyle name="Vírgula 4 4 4 2 6" xfId="42194" xr:uid="{00000000-0005-0000-0000-000098A50000}"/>
    <cellStyle name="Vírgula 4 4 4 2 7" xfId="42195" xr:uid="{00000000-0005-0000-0000-000099A50000}"/>
    <cellStyle name="Vírgula 4 4 4 3" xfId="42196" xr:uid="{00000000-0005-0000-0000-00009AA50000}"/>
    <cellStyle name="Vírgula 4 4 4 3 2" xfId="42197" xr:uid="{00000000-0005-0000-0000-00009BA50000}"/>
    <cellStyle name="Vírgula 4 4 4 3 2 2" xfId="42198" xr:uid="{00000000-0005-0000-0000-00009CA50000}"/>
    <cellStyle name="Vírgula 4 4 4 3 2 3" xfId="42199" xr:uid="{00000000-0005-0000-0000-00009DA50000}"/>
    <cellStyle name="Vírgula 4 4 4 3 3" xfId="42200" xr:uid="{00000000-0005-0000-0000-00009EA50000}"/>
    <cellStyle name="Vírgula 4 4 4 3 4" xfId="42201" xr:uid="{00000000-0005-0000-0000-00009FA50000}"/>
    <cellStyle name="Vírgula 4 4 4 4" xfId="42202" xr:uid="{00000000-0005-0000-0000-0000A0A50000}"/>
    <cellStyle name="Vírgula 4 4 4 4 2" xfId="42203" xr:uid="{00000000-0005-0000-0000-0000A1A50000}"/>
    <cellStyle name="Vírgula 4 4 4 4 2 2" xfId="42204" xr:uid="{00000000-0005-0000-0000-0000A2A50000}"/>
    <cellStyle name="Vírgula 4 4 4 4 2 3" xfId="42205" xr:uid="{00000000-0005-0000-0000-0000A3A50000}"/>
    <cellStyle name="Vírgula 4 4 4 4 3" xfId="42206" xr:uid="{00000000-0005-0000-0000-0000A4A50000}"/>
    <cellStyle name="Vírgula 4 4 4 4 4" xfId="42207" xr:uid="{00000000-0005-0000-0000-0000A5A50000}"/>
    <cellStyle name="Vírgula 4 4 4 5" xfId="42208" xr:uid="{00000000-0005-0000-0000-0000A6A50000}"/>
    <cellStyle name="Vírgula 4 4 4 5 2" xfId="42209" xr:uid="{00000000-0005-0000-0000-0000A7A50000}"/>
    <cellStyle name="Vírgula 4 4 4 5 2 2" xfId="42210" xr:uid="{00000000-0005-0000-0000-0000A8A50000}"/>
    <cellStyle name="Vírgula 4 4 4 5 2 3" xfId="42211" xr:uid="{00000000-0005-0000-0000-0000A9A50000}"/>
    <cellStyle name="Vírgula 4 4 4 5 3" xfId="42212" xr:uid="{00000000-0005-0000-0000-0000AAA50000}"/>
    <cellStyle name="Vírgula 4 4 4 5 4" xfId="42213" xr:uid="{00000000-0005-0000-0000-0000ABA50000}"/>
    <cellStyle name="Vírgula 4 4 4 6" xfId="42214" xr:uid="{00000000-0005-0000-0000-0000ACA50000}"/>
    <cellStyle name="Vírgula 4 4 4 6 2" xfId="42215" xr:uid="{00000000-0005-0000-0000-0000ADA50000}"/>
    <cellStyle name="Vírgula 4 4 4 6 3" xfId="42216" xr:uid="{00000000-0005-0000-0000-0000AEA50000}"/>
    <cellStyle name="Vírgula 4 4 4 7" xfId="42217" xr:uid="{00000000-0005-0000-0000-0000AFA50000}"/>
    <cellStyle name="Vírgula 4 4 4 8" xfId="42218" xr:uid="{00000000-0005-0000-0000-0000B0A50000}"/>
    <cellStyle name="Vírgula 4 4 5" xfId="42219" xr:uid="{00000000-0005-0000-0000-0000B1A50000}"/>
    <cellStyle name="Vírgula 4 4 6" xfId="42220" xr:uid="{00000000-0005-0000-0000-0000B2A50000}"/>
    <cellStyle name="Vírgula 4 4 7" xfId="42221" xr:uid="{00000000-0005-0000-0000-0000B3A50000}"/>
    <cellStyle name="Vírgula 4 4 8" xfId="42222" xr:uid="{00000000-0005-0000-0000-0000B4A50000}"/>
    <cellStyle name="Vírgula 4 5" xfId="42223" xr:uid="{00000000-0005-0000-0000-0000B5A50000}"/>
    <cellStyle name="Vírgula 4 5 10" xfId="42224" xr:uid="{00000000-0005-0000-0000-0000B6A50000}"/>
    <cellStyle name="Vírgula 4 5 2" xfId="42225" xr:uid="{00000000-0005-0000-0000-0000B7A50000}"/>
    <cellStyle name="Vírgula 4 5 2 2" xfId="42226" xr:uid="{00000000-0005-0000-0000-0000B8A50000}"/>
    <cellStyle name="Vírgula 4 5 2 2 2" xfId="42227" xr:uid="{00000000-0005-0000-0000-0000B9A50000}"/>
    <cellStyle name="Vírgula 4 5 2 2 2 2" xfId="42228" xr:uid="{00000000-0005-0000-0000-0000BAA50000}"/>
    <cellStyle name="Vírgula 4 5 2 2 2 2 2" xfId="42229" xr:uid="{00000000-0005-0000-0000-0000BBA50000}"/>
    <cellStyle name="Vírgula 4 5 2 2 2 2 3" xfId="42230" xr:uid="{00000000-0005-0000-0000-0000BCA50000}"/>
    <cellStyle name="Vírgula 4 5 2 2 2 3" xfId="42231" xr:uid="{00000000-0005-0000-0000-0000BDA50000}"/>
    <cellStyle name="Vírgula 4 5 2 2 2 4" xfId="42232" xr:uid="{00000000-0005-0000-0000-0000BEA50000}"/>
    <cellStyle name="Vírgula 4 5 2 2 3" xfId="42233" xr:uid="{00000000-0005-0000-0000-0000BFA50000}"/>
    <cellStyle name="Vírgula 4 5 2 2 3 2" xfId="42234" xr:uid="{00000000-0005-0000-0000-0000C0A50000}"/>
    <cellStyle name="Vírgula 4 5 2 2 3 2 2" xfId="42235" xr:uid="{00000000-0005-0000-0000-0000C1A50000}"/>
    <cellStyle name="Vírgula 4 5 2 2 3 2 3" xfId="42236" xr:uid="{00000000-0005-0000-0000-0000C2A50000}"/>
    <cellStyle name="Vírgula 4 5 2 2 3 3" xfId="42237" xr:uid="{00000000-0005-0000-0000-0000C3A50000}"/>
    <cellStyle name="Vírgula 4 5 2 2 3 4" xfId="42238" xr:uid="{00000000-0005-0000-0000-0000C4A50000}"/>
    <cellStyle name="Vírgula 4 5 2 2 4" xfId="42239" xr:uid="{00000000-0005-0000-0000-0000C5A50000}"/>
    <cellStyle name="Vírgula 4 5 2 2 4 2" xfId="42240" xr:uid="{00000000-0005-0000-0000-0000C6A50000}"/>
    <cellStyle name="Vírgula 4 5 2 2 4 2 2" xfId="42241" xr:uid="{00000000-0005-0000-0000-0000C7A50000}"/>
    <cellStyle name="Vírgula 4 5 2 2 4 2 3" xfId="42242" xr:uid="{00000000-0005-0000-0000-0000C8A50000}"/>
    <cellStyle name="Vírgula 4 5 2 2 4 3" xfId="42243" xr:uid="{00000000-0005-0000-0000-0000C9A50000}"/>
    <cellStyle name="Vírgula 4 5 2 2 4 4" xfId="42244" xr:uid="{00000000-0005-0000-0000-0000CAA50000}"/>
    <cellStyle name="Vírgula 4 5 2 2 5" xfId="42245" xr:uid="{00000000-0005-0000-0000-0000CBA50000}"/>
    <cellStyle name="Vírgula 4 5 2 2 5 2" xfId="42246" xr:uid="{00000000-0005-0000-0000-0000CCA50000}"/>
    <cellStyle name="Vírgula 4 5 2 2 5 3" xfId="42247" xr:uid="{00000000-0005-0000-0000-0000CDA50000}"/>
    <cellStyle name="Vírgula 4 5 2 2 6" xfId="42248" xr:uid="{00000000-0005-0000-0000-0000CEA50000}"/>
    <cellStyle name="Vírgula 4 5 2 2 7" xfId="42249" xr:uid="{00000000-0005-0000-0000-0000CFA50000}"/>
    <cellStyle name="Vírgula 4 5 2 3" xfId="42250" xr:uid="{00000000-0005-0000-0000-0000D0A50000}"/>
    <cellStyle name="Vírgula 4 5 2 3 2" xfId="42251" xr:uid="{00000000-0005-0000-0000-0000D1A50000}"/>
    <cellStyle name="Vírgula 4 5 2 3 2 2" xfId="42252" xr:uid="{00000000-0005-0000-0000-0000D2A50000}"/>
    <cellStyle name="Vírgula 4 5 2 3 2 3" xfId="42253" xr:uid="{00000000-0005-0000-0000-0000D3A50000}"/>
    <cellStyle name="Vírgula 4 5 2 3 3" xfId="42254" xr:uid="{00000000-0005-0000-0000-0000D4A50000}"/>
    <cellStyle name="Vírgula 4 5 2 3 4" xfId="42255" xr:uid="{00000000-0005-0000-0000-0000D5A50000}"/>
    <cellStyle name="Vírgula 4 5 2 4" xfId="42256" xr:uid="{00000000-0005-0000-0000-0000D6A50000}"/>
    <cellStyle name="Vírgula 4 5 2 4 2" xfId="42257" xr:uid="{00000000-0005-0000-0000-0000D7A50000}"/>
    <cellStyle name="Vírgula 4 5 2 4 2 2" xfId="42258" xr:uid="{00000000-0005-0000-0000-0000D8A50000}"/>
    <cellStyle name="Vírgula 4 5 2 4 2 3" xfId="42259" xr:uid="{00000000-0005-0000-0000-0000D9A50000}"/>
    <cellStyle name="Vírgula 4 5 2 4 3" xfId="42260" xr:uid="{00000000-0005-0000-0000-0000DAA50000}"/>
    <cellStyle name="Vírgula 4 5 2 4 4" xfId="42261" xr:uid="{00000000-0005-0000-0000-0000DBA50000}"/>
    <cellStyle name="Vírgula 4 5 2 5" xfId="42262" xr:uid="{00000000-0005-0000-0000-0000DCA50000}"/>
    <cellStyle name="Vírgula 4 5 2 5 2" xfId="42263" xr:uid="{00000000-0005-0000-0000-0000DDA50000}"/>
    <cellStyle name="Vírgula 4 5 2 5 2 2" xfId="42264" xr:uid="{00000000-0005-0000-0000-0000DEA50000}"/>
    <cellStyle name="Vírgula 4 5 2 5 2 3" xfId="42265" xr:uid="{00000000-0005-0000-0000-0000DFA50000}"/>
    <cellStyle name="Vírgula 4 5 2 5 3" xfId="42266" xr:uid="{00000000-0005-0000-0000-0000E0A50000}"/>
    <cellStyle name="Vírgula 4 5 2 5 4" xfId="42267" xr:uid="{00000000-0005-0000-0000-0000E1A50000}"/>
    <cellStyle name="Vírgula 4 5 2 6" xfId="42268" xr:uid="{00000000-0005-0000-0000-0000E2A50000}"/>
    <cellStyle name="Vírgula 4 5 2 6 2" xfId="42269" xr:uid="{00000000-0005-0000-0000-0000E3A50000}"/>
    <cellStyle name="Vírgula 4 5 2 6 3" xfId="42270" xr:uid="{00000000-0005-0000-0000-0000E4A50000}"/>
    <cellStyle name="Vírgula 4 5 2 7" xfId="42271" xr:uid="{00000000-0005-0000-0000-0000E5A50000}"/>
    <cellStyle name="Vírgula 4 5 2 8" xfId="42272" xr:uid="{00000000-0005-0000-0000-0000E6A50000}"/>
    <cellStyle name="Vírgula 4 5 2 9" xfId="42273" xr:uid="{00000000-0005-0000-0000-0000E7A50000}"/>
    <cellStyle name="Vírgula 4 5 3" xfId="42274" xr:uid="{00000000-0005-0000-0000-0000E8A50000}"/>
    <cellStyle name="Vírgula 4 5 3 2" xfId="42275" xr:uid="{00000000-0005-0000-0000-0000E9A50000}"/>
    <cellStyle name="Vírgula 4 5 3 2 2" xfId="42276" xr:uid="{00000000-0005-0000-0000-0000EAA50000}"/>
    <cellStyle name="Vírgula 4 5 3 2 2 2" xfId="42277" xr:uid="{00000000-0005-0000-0000-0000EBA50000}"/>
    <cellStyle name="Vírgula 4 5 3 2 2 3" xfId="42278" xr:uid="{00000000-0005-0000-0000-0000ECA50000}"/>
    <cellStyle name="Vírgula 4 5 3 2 3" xfId="42279" xr:uid="{00000000-0005-0000-0000-0000EDA50000}"/>
    <cellStyle name="Vírgula 4 5 3 2 4" xfId="42280" xr:uid="{00000000-0005-0000-0000-0000EEA50000}"/>
    <cellStyle name="Vírgula 4 5 3 3" xfId="42281" xr:uid="{00000000-0005-0000-0000-0000EFA50000}"/>
    <cellStyle name="Vírgula 4 5 3 3 2" xfId="42282" xr:uid="{00000000-0005-0000-0000-0000F0A50000}"/>
    <cellStyle name="Vírgula 4 5 3 3 2 2" xfId="42283" xr:uid="{00000000-0005-0000-0000-0000F1A50000}"/>
    <cellStyle name="Vírgula 4 5 3 3 2 3" xfId="42284" xr:uid="{00000000-0005-0000-0000-0000F2A50000}"/>
    <cellStyle name="Vírgula 4 5 3 3 3" xfId="42285" xr:uid="{00000000-0005-0000-0000-0000F3A50000}"/>
    <cellStyle name="Vírgula 4 5 3 3 4" xfId="42286" xr:uid="{00000000-0005-0000-0000-0000F4A50000}"/>
    <cellStyle name="Vírgula 4 5 3 4" xfId="42287" xr:uid="{00000000-0005-0000-0000-0000F5A50000}"/>
    <cellStyle name="Vírgula 4 5 3 4 2" xfId="42288" xr:uid="{00000000-0005-0000-0000-0000F6A50000}"/>
    <cellStyle name="Vírgula 4 5 3 4 2 2" xfId="42289" xr:uid="{00000000-0005-0000-0000-0000F7A50000}"/>
    <cellStyle name="Vírgula 4 5 3 4 2 3" xfId="42290" xr:uid="{00000000-0005-0000-0000-0000F8A50000}"/>
    <cellStyle name="Vírgula 4 5 3 4 3" xfId="42291" xr:uid="{00000000-0005-0000-0000-0000F9A50000}"/>
    <cellStyle name="Vírgula 4 5 3 4 4" xfId="42292" xr:uid="{00000000-0005-0000-0000-0000FAA50000}"/>
    <cellStyle name="Vírgula 4 5 3 5" xfId="42293" xr:uid="{00000000-0005-0000-0000-0000FBA50000}"/>
    <cellStyle name="Vírgula 4 5 3 5 2" xfId="42294" xr:uid="{00000000-0005-0000-0000-0000FCA50000}"/>
    <cellStyle name="Vírgula 4 5 3 5 3" xfId="42295" xr:uid="{00000000-0005-0000-0000-0000FDA50000}"/>
    <cellStyle name="Vírgula 4 5 3 6" xfId="42296" xr:uid="{00000000-0005-0000-0000-0000FEA50000}"/>
    <cellStyle name="Vírgula 4 5 3 7" xfId="42297" xr:uid="{00000000-0005-0000-0000-0000FFA50000}"/>
    <cellStyle name="Vírgula 4 5 4" xfId="42298" xr:uid="{00000000-0005-0000-0000-000000A60000}"/>
    <cellStyle name="Vírgula 4 5 4 2" xfId="42299" xr:uid="{00000000-0005-0000-0000-000001A60000}"/>
    <cellStyle name="Vírgula 4 5 4 2 2" xfId="42300" xr:uid="{00000000-0005-0000-0000-000002A60000}"/>
    <cellStyle name="Vírgula 4 5 4 2 3" xfId="42301" xr:uid="{00000000-0005-0000-0000-000003A60000}"/>
    <cellStyle name="Vírgula 4 5 4 3" xfId="42302" xr:uid="{00000000-0005-0000-0000-000004A60000}"/>
    <cellStyle name="Vírgula 4 5 4 4" xfId="42303" xr:uid="{00000000-0005-0000-0000-000005A60000}"/>
    <cellStyle name="Vírgula 4 5 5" xfId="42304" xr:uid="{00000000-0005-0000-0000-000006A60000}"/>
    <cellStyle name="Vírgula 4 5 5 2" xfId="42305" xr:uid="{00000000-0005-0000-0000-000007A60000}"/>
    <cellStyle name="Vírgula 4 5 5 2 2" xfId="42306" xr:uid="{00000000-0005-0000-0000-000008A60000}"/>
    <cellStyle name="Vírgula 4 5 5 2 3" xfId="42307" xr:uid="{00000000-0005-0000-0000-000009A60000}"/>
    <cellStyle name="Vírgula 4 5 5 3" xfId="42308" xr:uid="{00000000-0005-0000-0000-00000AA60000}"/>
    <cellStyle name="Vírgula 4 5 5 4" xfId="42309" xr:uid="{00000000-0005-0000-0000-00000BA60000}"/>
    <cellStyle name="Vírgula 4 5 6" xfId="42310" xr:uid="{00000000-0005-0000-0000-00000CA60000}"/>
    <cellStyle name="Vírgula 4 5 6 2" xfId="42311" xr:uid="{00000000-0005-0000-0000-00000DA60000}"/>
    <cellStyle name="Vírgula 4 5 6 2 2" xfId="42312" xr:uid="{00000000-0005-0000-0000-00000EA60000}"/>
    <cellStyle name="Vírgula 4 5 6 2 3" xfId="42313" xr:uid="{00000000-0005-0000-0000-00000FA60000}"/>
    <cellStyle name="Vírgula 4 5 6 3" xfId="42314" xr:uid="{00000000-0005-0000-0000-000010A60000}"/>
    <cellStyle name="Vírgula 4 5 6 4" xfId="42315" xr:uid="{00000000-0005-0000-0000-000011A60000}"/>
    <cellStyle name="Vírgula 4 5 7" xfId="42316" xr:uid="{00000000-0005-0000-0000-000012A60000}"/>
    <cellStyle name="Vírgula 4 5 7 2" xfId="42317" xr:uid="{00000000-0005-0000-0000-000013A60000}"/>
    <cellStyle name="Vírgula 4 5 7 3" xfId="42318" xr:uid="{00000000-0005-0000-0000-000014A60000}"/>
    <cellStyle name="Vírgula 4 5 8" xfId="42319" xr:uid="{00000000-0005-0000-0000-000015A60000}"/>
    <cellStyle name="Vírgula 4 5 9" xfId="42320" xr:uid="{00000000-0005-0000-0000-000016A60000}"/>
    <cellStyle name="Vírgula 4 6" xfId="42321" xr:uid="{00000000-0005-0000-0000-000017A60000}"/>
    <cellStyle name="Vírgula 4 7" xfId="42322" xr:uid="{00000000-0005-0000-0000-000018A60000}"/>
    <cellStyle name="Vírgula 4 8" xfId="42323" xr:uid="{00000000-0005-0000-0000-000019A60000}"/>
    <cellStyle name="Vírgula 4 9" xfId="42324" xr:uid="{00000000-0005-0000-0000-00001AA60000}"/>
    <cellStyle name="Vírgula 5" xfId="42325" xr:uid="{00000000-0005-0000-0000-00001BA60000}"/>
    <cellStyle name="Vírgula 5 10" xfId="42326" xr:uid="{00000000-0005-0000-0000-00001CA60000}"/>
    <cellStyle name="Vírgula 5 10 2" xfId="42327" xr:uid="{00000000-0005-0000-0000-00001DA60000}"/>
    <cellStyle name="Vírgula 5 10 2 2" xfId="42328" xr:uid="{00000000-0005-0000-0000-00001EA60000}"/>
    <cellStyle name="Vírgula 5 10 2 2 2" xfId="42329" xr:uid="{00000000-0005-0000-0000-00001FA60000}"/>
    <cellStyle name="Vírgula 5 10 2 2 2 2" xfId="42330" xr:uid="{00000000-0005-0000-0000-000020A60000}"/>
    <cellStyle name="Vírgula 5 10 2 2 2 3" xfId="42331" xr:uid="{00000000-0005-0000-0000-000021A60000}"/>
    <cellStyle name="Vírgula 5 10 2 2 3" xfId="42332" xr:uid="{00000000-0005-0000-0000-000022A60000}"/>
    <cellStyle name="Vírgula 5 10 2 2 4" xfId="42333" xr:uid="{00000000-0005-0000-0000-000023A60000}"/>
    <cellStyle name="Vírgula 5 10 2 3" xfId="42334" xr:uid="{00000000-0005-0000-0000-000024A60000}"/>
    <cellStyle name="Vírgula 5 10 2 3 2" xfId="42335" xr:uid="{00000000-0005-0000-0000-000025A60000}"/>
    <cellStyle name="Vírgula 5 10 2 3 2 2" xfId="42336" xr:uid="{00000000-0005-0000-0000-000026A60000}"/>
    <cellStyle name="Vírgula 5 10 2 3 2 3" xfId="42337" xr:uid="{00000000-0005-0000-0000-000027A60000}"/>
    <cellStyle name="Vírgula 5 10 2 3 3" xfId="42338" xr:uid="{00000000-0005-0000-0000-000028A60000}"/>
    <cellStyle name="Vírgula 5 10 2 3 4" xfId="42339" xr:uid="{00000000-0005-0000-0000-000029A60000}"/>
    <cellStyle name="Vírgula 5 10 2 4" xfId="42340" xr:uid="{00000000-0005-0000-0000-00002AA60000}"/>
    <cellStyle name="Vírgula 5 10 2 4 2" xfId="42341" xr:uid="{00000000-0005-0000-0000-00002BA60000}"/>
    <cellStyle name="Vírgula 5 10 2 4 2 2" xfId="42342" xr:uid="{00000000-0005-0000-0000-00002CA60000}"/>
    <cellStyle name="Vírgula 5 10 2 4 2 3" xfId="42343" xr:uid="{00000000-0005-0000-0000-00002DA60000}"/>
    <cellStyle name="Vírgula 5 10 2 4 3" xfId="42344" xr:uid="{00000000-0005-0000-0000-00002EA60000}"/>
    <cellStyle name="Vírgula 5 10 2 4 4" xfId="42345" xr:uid="{00000000-0005-0000-0000-00002FA60000}"/>
    <cellStyle name="Vírgula 5 10 2 5" xfId="42346" xr:uid="{00000000-0005-0000-0000-000030A60000}"/>
    <cellStyle name="Vírgula 5 10 2 5 2" xfId="42347" xr:uid="{00000000-0005-0000-0000-000031A60000}"/>
    <cellStyle name="Vírgula 5 10 2 5 3" xfId="42348" xr:uid="{00000000-0005-0000-0000-000032A60000}"/>
    <cellStyle name="Vírgula 5 10 2 6" xfId="42349" xr:uid="{00000000-0005-0000-0000-000033A60000}"/>
    <cellStyle name="Vírgula 5 10 2 7" xfId="42350" xr:uid="{00000000-0005-0000-0000-000034A60000}"/>
    <cellStyle name="Vírgula 5 10 3" xfId="42351" xr:uid="{00000000-0005-0000-0000-000035A60000}"/>
    <cellStyle name="Vírgula 5 10 3 2" xfId="42352" xr:uid="{00000000-0005-0000-0000-000036A60000}"/>
    <cellStyle name="Vírgula 5 10 3 2 2" xfId="42353" xr:uid="{00000000-0005-0000-0000-000037A60000}"/>
    <cellStyle name="Vírgula 5 10 3 2 3" xfId="42354" xr:uid="{00000000-0005-0000-0000-000038A60000}"/>
    <cellStyle name="Vírgula 5 10 3 3" xfId="42355" xr:uid="{00000000-0005-0000-0000-000039A60000}"/>
    <cellStyle name="Vírgula 5 10 3 4" xfId="42356" xr:uid="{00000000-0005-0000-0000-00003AA60000}"/>
    <cellStyle name="Vírgula 5 10 4" xfId="42357" xr:uid="{00000000-0005-0000-0000-00003BA60000}"/>
    <cellStyle name="Vírgula 5 10 4 2" xfId="42358" xr:uid="{00000000-0005-0000-0000-00003CA60000}"/>
    <cellStyle name="Vírgula 5 10 4 2 2" xfId="42359" xr:uid="{00000000-0005-0000-0000-00003DA60000}"/>
    <cellStyle name="Vírgula 5 10 4 2 3" xfId="42360" xr:uid="{00000000-0005-0000-0000-00003EA60000}"/>
    <cellStyle name="Vírgula 5 10 4 3" xfId="42361" xr:uid="{00000000-0005-0000-0000-00003FA60000}"/>
    <cellStyle name="Vírgula 5 10 4 4" xfId="42362" xr:uid="{00000000-0005-0000-0000-000040A60000}"/>
    <cellStyle name="Vírgula 5 10 5" xfId="42363" xr:uid="{00000000-0005-0000-0000-000041A60000}"/>
    <cellStyle name="Vírgula 5 10 5 2" xfId="42364" xr:uid="{00000000-0005-0000-0000-000042A60000}"/>
    <cellStyle name="Vírgula 5 10 5 2 2" xfId="42365" xr:uid="{00000000-0005-0000-0000-000043A60000}"/>
    <cellStyle name="Vírgula 5 10 5 2 3" xfId="42366" xr:uid="{00000000-0005-0000-0000-000044A60000}"/>
    <cellStyle name="Vírgula 5 10 5 3" xfId="42367" xr:uid="{00000000-0005-0000-0000-000045A60000}"/>
    <cellStyle name="Vírgula 5 10 5 4" xfId="42368" xr:uid="{00000000-0005-0000-0000-000046A60000}"/>
    <cellStyle name="Vírgula 5 10 6" xfId="42369" xr:uid="{00000000-0005-0000-0000-000047A60000}"/>
    <cellStyle name="Vírgula 5 10 6 2" xfId="42370" xr:uid="{00000000-0005-0000-0000-000048A60000}"/>
    <cellStyle name="Vírgula 5 10 6 3" xfId="42371" xr:uid="{00000000-0005-0000-0000-000049A60000}"/>
    <cellStyle name="Vírgula 5 10 7" xfId="42372" xr:uid="{00000000-0005-0000-0000-00004AA60000}"/>
    <cellStyle name="Vírgula 5 10 8" xfId="42373" xr:uid="{00000000-0005-0000-0000-00004BA60000}"/>
    <cellStyle name="Vírgula 5 10 9" xfId="42374" xr:uid="{00000000-0005-0000-0000-00004CA60000}"/>
    <cellStyle name="Vírgula 5 11" xfId="42375" xr:uid="{00000000-0005-0000-0000-00004DA60000}"/>
    <cellStyle name="Vírgula 5 11 2" xfId="42376" xr:uid="{00000000-0005-0000-0000-00004EA60000}"/>
    <cellStyle name="Vírgula 5 11 2 2" xfId="42377" xr:uid="{00000000-0005-0000-0000-00004FA60000}"/>
    <cellStyle name="Vírgula 5 11 2 2 2" xfId="42378" xr:uid="{00000000-0005-0000-0000-000050A60000}"/>
    <cellStyle name="Vírgula 5 11 2 2 2 2" xfId="42379" xr:uid="{00000000-0005-0000-0000-000051A60000}"/>
    <cellStyle name="Vírgula 5 11 2 2 2 3" xfId="42380" xr:uid="{00000000-0005-0000-0000-000052A60000}"/>
    <cellStyle name="Vírgula 5 11 2 2 3" xfId="42381" xr:uid="{00000000-0005-0000-0000-000053A60000}"/>
    <cellStyle name="Vírgula 5 11 2 2 4" xfId="42382" xr:uid="{00000000-0005-0000-0000-000054A60000}"/>
    <cellStyle name="Vírgula 5 11 2 3" xfId="42383" xr:uid="{00000000-0005-0000-0000-000055A60000}"/>
    <cellStyle name="Vírgula 5 11 2 3 2" xfId="42384" xr:uid="{00000000-0005-0000-0000-000056A60000}"/>
    <cellStyle name="Vírgula 5 11 2 3 2 2" xfId="42385" xr:uid="{00000000-0005-0000-0000-000057A60000}"/>
    <cellStyle name="Vírgula 5 11 2 3 2 3" xfId="42386" xr:uid="{00000000-0005-0000-0000-000058A60000}"/>
    <cellStyle name="Vírgula 5 11 2 3 3" xfId="42387" xr:uid="{00000000-0005-0000-0000-000059A60000}"/>
    <cellStyle name="Vírgula 5 11 2 3 4" xfId="42388" xr:uid="{00000000-0005-0000-0000-00005AA60000}"/>
    <cellStyle name="Vírgula 5 11 2 4" xfId="42389" xr:uid="{00000000-0005-0000-0000-00005BA60000}"/>
    <cellStyle name="Vírgula 5 11 2 4 2" xfId="42390" xr:uid="{00000000-0005-0000-0000-00005CA60000}"/>
    <cellStyle name="Vírgula 5 11 2 4 2 2" xfId="42391" xr:uid="{00000000-0005-0000-0000-00005DA60000}"/>
    <cellStyle name="Vírgula 5 11 2 4 2 3" xfId="42392" xr:uid="{00000000-0005-0000-0000-00005EA60000}"/>
    <cellStyle name="Vírgula 5 11 2 4 3" xfId="42393" xr:uid="{00000000-0005-0000-0000-00005FA60000}"/>
    <cellStyle name="Vírgula 5 11 2 4 4" xfId="42394" xr:uid="{00000000-0005-0000-0000-000060A60000}"/>
    <cellStyle name="Vírgula 5 11 2 5" xfId="42395" xr:uid="{00000000-0005-0000-0000-000061A60000}"/>
    <cellStyle name="Vírgula 5 11 2 5 2" xfId="42396" xr:uid="{00000000-0005-0000-0000-000062A60000}"/>
    <cellStyle name="Vírgula 5 11 2 5 3" xfId="42397" xr:uid="{00000000-0005-0000-0000-000063A60000}"/>
    <cellStyle name="Vírgula 5 11 2 6" xfId="42398" xr:uid="{00000000-0005-0000-0000-000064A60000}"/>
    <cellStyle name="Vírgula 5 11 2 7" xfId="42399" xr:uid="{00000000-0005-0000-0000-000065A60000}"/>
    <cellStyle name="Vírgula 5 11 3" xfId="42400" xr:uid="{00000000-0005-0000-0000-000066A60000}"/>
    <cellStyle name="Vírgula 5 11 3 2" xfId="42401" xr:uid="{00000000-0005-0000-0000-000067A60000}"/>
    <cellStyle name="Vírgula 5 11 3 2 2" xfId="42402" xr:uid="{00000000-0005-0000-0000-000068A60000}"/>
    <cellStyle name="Vírgula 5 11 3 2 3" xfId="42403" xr:uid="{00000000-0005-0000-0000-000069A60000}"/>
    <cellStyle name="Vírgula 5 11 3 3" xfId="42404" xr:uid="{00000000-0005-0000-0000-00006AA60000}"/>
    <cellStyle name="Vírgula 5 11 3 4" xfId="42405" xr:uid="{00000000-0005-0000-0000-00006BA60000}"/>
    <cellStyle name="Vírgula 5 11 4" xfId="42406" xr:uid="{00000000-0005-0000-0000-00006CA60000}"/>
    <cellStyle name="Vírgula 5 11 4 2" xfId="42407" xr:uid="{00000000-0005-0000-0000-00006DA60000}"/>
    <cellStyle name="Vírgula 5 11 4 2 2" xfId="42408" xr:uid="{00000000-0005-0000-0000-00006EA60000}"/>
    <cellStyle name="Vírgula 5 11 4 2 3" xfId="42409" xr:uid="{00000000-0005-0000-0000-00006FA60000}"/>
    <cellStyle name="Vírgula 5 11 4 3" xfId="42410" xr:uid="{00000000-0005-0000-0000-000070A60000}"/>
    <cellStyle name="Vírgula 5 11 4 4" xfId="42411" xr:uid="{00000000-0005-0000-0000-000071A60000}"/>
    <cellStyle name="Vírgula 5 11 5" xfId="42412" xr:uid="{00000000-0005-0000-0000-000072A60000}"/>
    <cellStyle name="Vírgula 5 11 5 2" xfId="42413" xr:uid="{00000000-0005-0000-0000-000073A60000}"/>
    <cellStyle name="Vírgula 5 11 5 2 2" xfId="42414" xr:uid="{00000000-0005-0000-0000-000074A60000}"/>
    <cellStyle name="Vírgula 5 11 5 2 3" xfId="42415" xr:uid="{00000000-0005-0000-0000-000075A60000}"/>
    <cellStyle name="Vírgula 5 11 5 3" xfId="42416" xr:uid="{00000000-0005-0000-0000-000076A60000}"/>
    <cellStyle name="Vírgula 5 11 5 4" xfId="42417" xr:uid="{00000000-0005-0000-0000-000077A60000}"/>
    <cellStyle name="Vírgula 5 11 6" xfId="42418" xr:uid="{00000000-0005-0000-0000-000078A60000}"/>
    <cellStyle name="Vírgula 5 11 6 2" xfId="42419" xr:uid="{00000000-0005-0000-0000-000079A60000}"/>
    <cellStyle name="Vírgula 5 11 6 3" xfId="42420" xr:uid="{00000000-0005-0000-0000-00007AA60000}"/>
    <cellStyle name="Vírgula 5 11 7" xfId="42421" xr:uid="{00000000-0005-0000-0000-00007BA60000}"/>
    <cellStyle name="Vírgula 5 11 8" xfId="42422" xr:uid="{00000000-0005-0000-0000-00007CA60000}"/>
    <cellStyle name="Vírgula 5 11 9" xfId="42423" xr:uid="{00000000-0005-0000-0000-00007DA60000}"/>
    <cellStyle name="Vírgula 5 12" xfId="42424" xr:uid="{00000000-0005-0000-0000-00007EA60000}"/>
    <cellStyle name="Vírgula 5 12 2" xfId="42425" xr:uid="{00000000-0005-0000-0000-00007FA60000}"/>
    <cellStyle name="Vírgula 5 12 3" xfId="42426" xr:uid="{00000000-0005-0000-0000-000080A60000}"/>
    <cellStyle name="Vírgula 5 13" xfId="42427" xr:uid="{00000000-0005-0000-0000-000081A60000}"/>
    <cellStyle name="Vírgula 5 13 2" xfId="42428" xr:uid="{00000000-0005-0000-0000-000082A60000}"/>
    <cellStyle name="Vírgula 5 13 2 2" xfId="42429" xr:uid="{00000000-0005-0000-0000-000083A60000}"/>
    <cellStyle name="Vírgula 5 13 2 2 2" xfId="42430" xr:uid="{00000000-0005-0000-0000-000084A60000}"/>
    <cellStyle name="Vírgula 5 13 2 2 3" xfId="42431" xr:uid="{00000000-0005-0000-0000-000085A60000}"/>
    <cellStyle name="Vírgula 5 13 2 3" xfId="42432" xr:uid="{00000000-0005-0000-0000-000086A60000}"/>
    <cellStyle name="Vírgula 5 13 2 4" xfId="42433" xr:uid="{00000000-0005-0000-0000-000087A60000}"/>
    <cellStyle name="Vírgula 5 13 3" xfId="42434" xr:uid="{00000000-0005-0000-0000-000088A60000}"/>
    <cellStyle name="Vírgula 5 13 3 2" xfId="42435" xr:uid="{00000000-0005-0000-0000-000089A60000}"/>
    <cellStyle name="Vírgula 5 13 3 2 2" xfId="42436" xr:uid="{00000000-0005-0000-0000-00008AA60000}"/>
    <cellStyle name="Vírgula 5 13 3 2 3" xfId="42437" xr:uid="{00000000-0005-0000-0000-00008BA60000}"/>
    <cellStyle name="Vírgula 5 13 3 3" xfId="42438" xr:uid="{00000000-0005-0000-0000-00008CA60000}"/>
    <cellStyle name="Vírgula 5 13 3 4" xfId="42439" xr:uid="{00000000-0005-0000-0000-00008DA60000}"/>
    <cellStyle name="Vírgula 5 13 4" xfId="42440" xr:uid="{00000000-0005-0000-0000-00008EA60000}"/>
    <cellStyle name="Vírgula 5 13 4 2" xfId="42441" xr:uid="{00000000-0005-0000-0000-00008FA60000}"/>
    <cellStyle name="Vírgula 5 13 4 2 2" xfId="42442" xr:uid="{00000000-0005-0000-0000-000090A60000}"/>
    <cellStyle name="Vírgula 5 13 4 2 3" xfId="42443" xr:uid="{00000000-0005-0000-0000-000091A60000}"/>
    <cellStyle name="Vírgula 5 13 4 3" xfId="42444" xr:uid="{00000000-0005-0000-0000-000092A60000}"/>
    <cellStyle name="Vírgula 5 13 4 4" xfId="42445" xr:uid="{00000000-0005-0000-0000-000093A60000}"/>
    <cellStyle name="Vírgula 5 13 5" xfId="42446" xr:uid="{00000000-0005-0000-0000-000094A60000}"/>
    <cellStyle name="Vírgula 5 13 5 2" xfId="42447" xr:uid="{00000000-0005-0000-0000-000095A60000}"/>
    <cellStyle name="Vírgula 5 13 5 3" xfId="42448" xr:uid="{00000000-0005-0000-0000-000096A60000}"/>
    <cellStyle name="Vírgula 5 13 6" xfId="42449" xr:uid="{00000000-0005-0000-0000-000097A60000}"/>
    <cellStyle name="Vírgula 5 13 7" xfId="42450" xr:uid="{00000000-0005-0000-0000-000098A60000}"/>
    <cellStyle name="Vírgula 5 13 8" xfId="42451" xr:uid="{00000000-0005-0000-0000-000099A60000}"/>
    <cellStyle name="Vírgula 5 14" xfId="42452" xr:uid="{00000000-0005-0000-0000-00009AA60000}"/>
    <cellStyle name="Vírgula 5 14 2" xfId="42453" xr:uid="{00000000-0005-0000-0000-00009BA60000}"/>
    <cellStyle name="Vírgula 5 14 2 2" xfId="42454" xr:uid="{00000000-0005-0000-0000-00009CA60000}"/>
    <cellStyle name="Vírgula 5 14 2 2 2" xfId="42455" xr:uid="{00000000-0005-0000-0000-00009DA60000}"/>
    <cellStyle name="Vírgula 5 14 2 2 3" xfId="42456" xr:uid="{00000000-0005-0000-0000-00009EA60000}"/>
    <cellStyle name="Vírgula 5 14 2 3" xfId="42457" xr:uid="{00000000-0005-0000-0000-00009FA60000}"/>
    <cellStyle name="Vírgula 5 14 2 4" xfId="42458" xr:uid="{00000000-0005-0000-0000-0000A0A60000}"/>
    <cellStyle name="Vírgula 5 14 3" xfId="42459" xr:uid="{00000000-0005-0000-0000-0000A1A60000}"/>
    <cellStyle name="Vírgula 5 14 3 2" xfId="42460" xr:uid="{00000000-0005-0000-0000-0000A2A60000}"/>
    <cellStyle name="Vírgula 5 14 3 3" xfId="42461" xr:uid="{00000000-0005-0000-0000-0000A3A60000}"/>
    <cellStyle name="Vírgula 5 14 4" xfId="42462" xr:uid="{00000000-0005-0000-0000-0000A4A60000}"/>
    <cellStyle name="Vírgula 5 14 5" xfId="42463" xr:uid="{00000000-0005-0000-0000-0000A5A60000}"/>
    <cellStyle name="Vírgula 5 14 6" xfId="42464" xr:uid="{00000000-0005-0000-0000-0000A6A60000}"/>
    <cellStyle name="Vírgula 5 15" xfId="42465" xr:uid="{00000000-0005-0000-0000-0000A7A60000}"/>
    <cellStyle name="Vírgula 5 15 2" xfId="42466" xr:uid="{00000000-0005-0000-0000-0000A8A60000}"/>
    <cellStyle name="Vírgula 5 15 2 2" xfId="42467" xr:uid="{00000000-0005-0000-0000-0000A9A60000}"/>
    <cellStyle name="Vírgula 5 15 2 3" xfId="42468" xr:uid="{00000000-0005-0000-0000-0000AAA60000}"/>
    <cellStyle name="Vírgula 5 15 3" xfId="42469" xr:uid="{00000000-0005-0000-0000-0000ABA60000}"/>
    <cellStyle name="Vírgula 5 15 4" xfId="42470" xr:uid="{00000000-0005-0000-0000-0000ACA60000}"/>
    <cellStyle name="Vírgula 5 16" xfId="42471" xr:uid="{00000000-0005-0000-0000-0000ADA60000}"/>
    <cellStyle name="Vírgula 5 16 2" xfId="42472" xr:uid="{00000000-0005-0000-0000-0000AEA60000}"/>
    <cellStyle name="Vírgula 5 16 2 2" xfId="42473" xr:uid="{00000000-0005-0000-0000-0000AFA60000}"/>
    <cellStyle name="Vírgula 5 16 2 3" xfId="42474" xr:uid="{00000000-0005-0000-0000-0000B0A60000}"/>
    <cellStyle name="Vírgula 5 16 3" xfId="42475" xr:uid="{00000000-0005-0000-0000-0000B1A60000}"/>
    <cellStyle name="Vírgula 5 16 4" xfId="42476" xr:uid="{00000000-0005-0000-0000-0000B2A60000}"/>
    <cellStyle name="Vírgula 5 17" xfId="42477" xr:uid="{00000000-0005-0000-0000-0000B3A60000}"/>
    <cellStyle name="Vírgula 5 17 2" xfId="42478" xr:uid="{00000000-0005-0000-0000-0000B4A60000}"/>
    <cellStyle name="Vírgula 5 17 2 2" xfId="42479" xr:uid="{00000000-0005-0000-0000-0000B5A60000}"/>
    <cellStyle name="Vírgula 5 17 2 3" xfId="42480" xr:uid="{00000000-0005-0000-0000-0000B6A60000}"/>
    <cellStyle name="Vírgula 5 17 3" xfId="42481" xr:uid="{00000000-0005-0000-0000-0000B7A60000}"/>
    <cellStyle name="Vírgula 5 17 4" xfId="42482" xr:uid="{00000000-0005-0000-0000-0000B8A60000}"/>
    <cellStyle name="Vírgula 5 18" xfId="42483" xr:uid="{00000000-0005-0000-0000-0000B9A60000}"/>
    <cellStyle name="Vírgula 5 19" xfId="42484" xr:uid="{00000000-0005-0000-0000-0000BAA60000}"/>
    <cellStyle name="Vírgula 5 19 2" xfId="42485" xr:uid="{00000000-0005-0000-0000-0000BBA60000}"/>
    <cellStyle name="Vírgula 5 19 3" xfId="42486" xr:uid="{00000000-0005-0000-0000-0000BCA60000}"/>
    <cellStyle name="Vírgula 5 2" xfId="42487" xr:uid="{00000000-0005-0000-0000-0000BDA60000}"/>
    <cellStyle name="Vírgula 5 2 10" xfId="42488" xr:uid="{00000000-0005-0000-0000-0000BEA60000}"/>
    <cellStyle name="Vírgula 5 2 10 10" xfId="42489" xr:uid="{00000000-0005-0000-0000-0000BFA60000}"/>
    <cellStyle name="Vírgula 5 2 10 2" xfId="42490" xr:uid="{00000000-0005-0000-0000-0000C0A60000}"/>
    <cellStyle name="Vírgula 5 2 10 2 2" xfId="42491" xr:uid="{00000000-0005-0000-0000-0000C1A60000}"/>
    <cellStyle name="Vírgula 5 2 10 2 2 2" xfId="42492" xr:uid="{00000000-0005-0000-0000-0000C2A60000}"/>
    <cellStyle name="Vírgula 5 2 10 2 2 2 2" xfId="42493" xr:uid="{00000000-0005-0000-0000-0000C3A60000}"/>
    <cellStyle name="Vírgula 5 2 10 2 2 2 3" xfId="42494" xr:uid="{00000000-0005-0000-0000-0000C4A60000}"/>
    <cellStyle name="Vírgula 5 2 10 2 2 3" xfId="42495" xr:uid="{00000000-0005-0000-0000-0000C5A60000}"/>
    <cellStyle name="Vírgula 5 2 10 2 2 4" xfId="42496" xr:uid="{00000000-0005-0000-0000-0000C6A60000}"/>
    <cellStyle name="Vírgula 5 2 10 2 3" xfId="42497" xr:uid="{00000000-0005-0000-0000-0000C7A60000}"/>
    <cellStyle name="Vírgula 5 2 10 2 3 2" xfId="42498" xr:uid="{00000000-0005-0000-0000-0000C8A60000}"/>
    <cellStyle name="Vírgula 5 2 10 2 3 2 2" xfId="42499" xr:uid="{00000000-0005-0000-0000-0000C9A60000}"/>
    <cellStyle name="Vírgula 5 2 10 2 3 2 3" xfId="42500" xr:uid="{00000000-0005-0000-0000-0000CAA60000}"/>
    <cellStyle name="Vírgula 5 2 10 2 3 3" xfId="42501" xr:uid="{00000000-0005-0000-0000-0000CBA60000}"/>
    <cellStyle name="Vírgula 5 2 10 2 3 4" xfId="42502" xr:uid="{00000000-0005-0000-0000-0000CCA60000}"/>
    <cellStyle name="Vírgula 5 2 10 2 4" xfId="42503" xr:uid="{00000000-0005-0000-0000-0000CDA60000}"/>
    <cellStyle name="Vírgula 5 2 10 2 4 2" xfId="42504" xr:uid="{00000000-0005-0000-0000-0000CEA60000}"/>
    <cellStyle name="Vírgula 5 2 10 2 4 2 2" xfId="42505" xr:uid="{00000000-0005-0000-0000-0000CFA60000}"/>
    <cellStyle name="Vírgula 5 2 10 2 4 2 3" xfId="42506" xr:uid="{00000000-0005-0000-0000-0000D0A60000}"/>
    <cellStyle name="Vírgula 5 2 10 2 4 3" xfId="42507" xr:uid="{00000000-0005-0000-0000-0000D1A60000}"/>
    <cellStyle name="Vírgula 5 2 10 2 4 4" xfId="42508" xr:uid="{00000000-0005-0000-0000-0000D2A60000}"/>
    <cellStyle name="Vírgula 5 2 10 2 5" xfId="42509" xr:uid="{00000000-0005-0000-0000-0000D3A60000}"/>
    <cellStyle name="Vírgula 5 2 10 2 5 2" xfId="42510" xr:uid="{00000000-0005-0000-0000-0000D4A60000}"/>
    <cellStyle name="Vírgula 5 2 10 2 5 3" xfId="42511" xr:uid="{00000000-0005-0000-0000-0000D5A60000}"/>
    <cellStyle name="Vírgula 5 2 10 2 6" xfId="42512" xr:uid="{00000000-0005-0000-0000-0000D6A60000}"/>
    <cellStyle name="Vírgula 5 2 10 2 7" xfId="42513" xr:uid="{00000000-0005-0000-0000-0000D7A60000}"/>
    <cellStyle name="Vírgula 5 2 10 3" xfId="42514" xr:uid="{00000000-0005-0000-0000-0000D8A60000}"/>
    <cellStyle name="Vírgula 5 2 10 3 2" xfId="42515" xr:uid="{00000000-0005-0000-0000-0000D9A60000}"/>
    <cellStyle name="Vírgula 5 2 10 3 2 2" xfId="42516" xr:uid="{00000000-0005-0000-0000-0000DAA60000}"/>
    <cellStyle name="Vírgula 5 2 10 3 2 3" xfId="42517" xr:uid="{00000000-0005-0000-0000-0000DBA60000}"/>
    <cellStyle name="Vírgula 5 2 10 3 3" xfId="42518" xr:uid="{00000000-0005-0000-0000-0000DCA60000}"/>
    <cellStyle name="Vírgula 5 2 10 3 4" xfId="42519" xr:uid="{00000000-0005-0000-0000-0000DDA60000}"/>
    <cellStyle name="Vírgula 5 2 10 4" xfId="42520" xr:uid="{00000000-0005-0000-0000-0000DEA60000}"/>
    <cellStyle name="Vírgula 5 2 10 4 2" xfId="42521" xr:uid="{00000000-0005-0000-0000-0000DFA60000}"/>
    <cellStyle name="Vírgula 5 2 10 4 2 2" xfId="42522" xr:uid="{00000000-0005-0000-0000-0000E0A60000}"/>
    <cellStyle name="Vírgula 5 2 10 4 2 3" xfId="42523" xr:uid="{00000000-0005-0000-0000-0000E1A60000}"/>
    <cellStyle name="Vírgula 5 2 10 4 3" xfId="42524" xr:uid="{00000000-0005-0000-0000-0000E2A60000}"/>
    <cellStyle name="Vírgula 5 2 10 4 4" xfId="42525" xr:uid="{00000000-0005-0000-0000-0000E3A60000}"/>
    <cellStyle name="Vírgula 5 2 10 5" xfId="42526" xr:uid="{00000000-0005-0000-0000-0000E4A60000}"/>
    <cellStyle name="Vírgula 5 2 10 5 2" xfId="42527" xr:uid="{00000000-0005-0000-0000-0000E5A60000}"/>
    <cellStyle name="Vírgula 5 2 10 5 2 2" xfId="42528" xr:uid="{00000000-0005-0000-0000-0000E6A60000}"/>
    <cellStyle name="Vírgula 5 2 10 5 2 3" xfId="42529" xr:uid="{00000000-0005-0000-0000-0000E7A60000}"/>
    <cellStyle name="Vírgula 5 2 10 5 3" xfId="42530" xr:uid="{00000000-0005-0000-0000-0000E8A60000}"/>
    <cellStyle name="Vírgula 5 2 10 5 4" xfId="42531" xr:uid="{00000000-0005-0000-0000-0000E9A60000}"/>
    <cellStyle name="Vírgula 5 2 10 6" xfId="42532" xr:uid="{00000000-0005-0000-0000-0000EAA60000}"/>
    <cellStyle name="Vírgula 5 2 10 6 2" xfId="42533" xr:uid="{00000000-0005-0000-0000-0000EBA60000}"/>
    <cellStyle name="Vírgula 5 2 10 6 3" xfId="42534" xr:uid="{00000000-0005-0000-0000-0000ECA60000}"/>
    <cellStyle name="Vírgula 5 2 10 7" xfId="42535" xr:uid="{00000000-0005-0000-0000-0000EDA60000}"/>
    <cellStyle name="Vírgula 5 2 10 8" xfId="42536" xr:uid="{00000000-0005-0000-0000-0000EEA60000}"/>
    <cellStyle name="Vírgula 5 2 10 9" xfId="42537" xr:uid="{00000000-0005-0000-0000-0000EFA60000}"/>
    <cellStyle name="Vírgula 5 2 11" xfId="42538" xr:uid="{00000000-0005-0000-0000-0000F0A60000}"/>
    <cellStyle name="Vírgula 5 2 11 2" xfId="42539" xr:uid="{00000000-0005-0000-0000-0000F1A60000}"/>
    <cellStyle name="Vírgula 5 2 11 2 2" xfId="42540" xr:uid="{00000000-0005-0000-0000-0000F2A60000}"/>
    <cellStyle name="Vírgula 5 2 11 2 2 2" xfId="42541" xr:uid="{00000000-0005-0000-0000-0000F3A60000}"/>
    <cellStyle name="Vírgula 5 2 11 2 2 3" xfId="42542" xr:uid="{00000000-0005-0000-0000-0000F4A60000}"/>
    <cellStyle name="Vírgula 5 2 11 2 3" xfId="42543" xr:uid="{00000000-0005-0000-0000-0000F5A60000}"/>
    <cellStyle name="Vírgula 5 2 11 2 4" xfId="42544" xr:uid="{00000000-0005-0000-0000-0000F6A60000}"/>
    <cellStyle name="Vírgula 5 2 11 3" xfId="42545" xr:uid="{00000000-0005-0000-0000-0000F7A60000}"/>
    <cellStyle name="Vírgula 5 2 11 3 2" xfId="42546" xr:uid="{00000000-0005-0000-0000-0000F8A60000}"/>
    <cellStyle name="Vírgula 5 2 11 3 2 2" xfId="42547" xr:uid="{00000000-0005-0000-0000-0000F9A60000}"/>
    <cellStyle name="Vírgula 5 2 11 3 2 3" xfId="42548" xr:uid="{00000000-0005-0000-0000-0000FAA60000}"/>
    <cellStyle name="Vírgula 5 2 11 3 3" xfId="42549" xr:uid="{00000000-0005-0000-0000-0000FBA60000}"/>
    <cellStyle name="Vírgula 5 2 11 3 4" xfId="42550" xr:uid="{00000000-0005-0000-0000-0000FCA60000}"/>
    <cellStyle name="Vírgula 5 2 11 4" xfId="42551" xr:uid="{00000000-0005-0000-0000-0000FDA60000}"/>
    <cellStyle name="Vírgula 5 2 11 4 2" xfId="42552" xr:uid="{00000000-0005-0000-0000-0000FEA60000}"/>
    <cellStyle name="Vírgula 5 2 11 4 2 2" xfId="42553" xr:uid="{00000000-0005-0000-0000-0000FFA60000}"/>
    <cellStyle name="Vírgula 5 2 11 4 2 3" xfId="42554" xr:uid="{00000000-0005-0000-0000-000000A70000}"/>
    <cellStyle name="Vírgula 5 2 11 4 3" xfId="42555" xr:uid="{00000000-0005-0000-0000-000001A70000}"/>
    <cellStyle name="Vírgula 5 2 11 4 4" xfId="42556" xr:uid="{00000000-0005-0000-0000-000002A70000}"/>
    <cellStyle name="Vírgula 5 2 11 5" xfId="42557" xr:uid="{00000000-0005-0000-0000-000003A70000}"/>
    <cellStyle name="Vírgula 5 2 11 5 2" xfId="42558" xr:uid="{00000000-0005-0000-0000-000004A70000}"/>
    <cellStyle name="Vírgula 5 2 11 5 3" xfId="42559" xr:uid="{00000000-0005-0000-0000-000005A70000}"/>
    <cellStyle name="Vírgula 5 2 11 6" xfId="42560" xr:uid="{00000000-0005-0000-0000-000006A70000}"/>
    <cellStyle name="Vírgula 5 2 11 7" xfId="42561" xr:uid="{00000000-0005-0000-0000-000007A70000}"/>
    <cellStyle name="Vírgula 5 2 11 8" xfId="42562" xr:uid="{00000000-0005-0000-0000-000008A70000}"/>
    <cellStyle name="Vírgula 5 2 11 9" xfId="42563" xr:uid="{00000000-0005-0000-0000-000009A70000}"/>
    <cellStyle name="Vírgula 5 2 12" xfId="42564" xr:uid="{00000000-0005-0000-0000-00000AA70000}"/>
    <cellStyle name="Vírgula 5 2 12 2" xfId="42565" xr:uid="{00000000-0005-0000-0000-00000BA70000}"/>
    <cellStyle name="Vírgula 5 2 12 2 2" xfId="42566" xr:uid="{00000000-0005-0000-0000-00000CA70000}"/>
    <cellStyle name="Vírgula 5 2 12 2 3" xfId="42567" xr:uid="{00000000-0005-0000-0000-00000DA70000}"/>
    <cellStyle name="Vírgula 5 2 12 3" xfId="42568" xr:uid="{00000000-0005-0000-0000-00000EA70000}"/>
    <cellStyle name="Vírgula 5 2 12 4" xfId="42569" xr:uid="{00000000-0005-0000-0000-00000FA70000}"/>
    <cellStyle name="Vírgula 5 2 13" xfId="42570" xr:uid="{00000000-0005-0000-0000-000010A70000}"/>
    <cellStyle name="Vírgula 5 2 13 2" xfId="42571" xr:uid="{00000000-0005-0000-0000-000011A70000}"/>
    <cellStyle name="Vírgula 5 2 13 2 2" xfId="42572" xr:uid="{00000000-0005-0000-0000-000012A70000}"/>
    <cellStyle name="Vírgula 5 2 13 2 3" xfId="42573" xr:uid="{00000000-0005-0000-0000-000013A70000}"/>
    <cellStyle name="Vírgula 5 2 13 3" xfId="42574" xr:uid="{00000000-0005-0000-0000-000014A70000}"/>
    <cellStyle name="Vírgula 5 2 13 4" xfId="42575" xr:uid="{00000000-0005-0000-0000-000015A70000}"/>
    <cellStyle name="Vírgula 5 2 14" xfId="42576" xr:uid="{00000000-0005-0000-0000-000016A70000}"/>
    <cellStyle name="Vírgula 5 2 14 2" xfId="42577" xr:uid="{00000000-0005-0000-0000-000017A70000}"/>
    <cellStyle name="Vírgula 5 2 14 2 2" xfId="42578" xr:uid="{00000000-0005-0000-0000-000018A70000}"/>
    <cellStyle name="Vírgula 5 2 14 2 3" xfId="42579" xr:uid="{00000000-0005-0000-0000-000019A70000}"/>
    <cellStyle name="Vírgula 5 2 14 3" xfId="42580" xr:uid="{00000000-0005-0000-0000-00001AA70000}"/>
    <cellStyle name="Vírgula 5 2 14 4" xfId="42581" xr:uid="{00000000-0005-0000-0000-00001BA70000}"/>
    <cellStyle name="Vírgula 5 2 15" xfId="42582" xr:uid="{00000000-0005-0000-0000-00001CA70000}"/>
    <cellStyle name="Vírgula 5 2 15 2" xfId="42583" xr:uid="{00000000-0005-0000-0000-00001DA70000}"/>
    <cellStyle name="Vírgula 5 2 15 3" xfId="42584" xr:uid="{00000000-0005-0000-0000-00001EA70000}"/>
    <cellStyle name="Vírgula 5 2 16" xfId="42585" xr:uid="{00000000-0005-0000-0000-00001FA70000}"/>
    <cellStyle name="Vírgula 5 2 17" xfId="42586" xr:uid="{00000000-0005-0000-0000-000020A70000}"/>
    <cellStyle name="Vírgula 5 2 18" xfId="42587" xr:uid="{00000000-0005-0000-0000-000021A70000}"/>
    <cellStyle name="Vírgula 5 2 19" xfId="42588" xr:uid="{00000000-0005-0000-0000-000022A70000}"/>
    <cellStyle name="Vírgula 5 2 2" xfId="42589" xr:uid="{00000000-0005-0000-0000-000023A70000}"/>
    <cellStyle name="Vírgula 5 2 2 10" xfId="42590" xr:uid="{00000000-0005-0000-0000-000024A70000}"/>
    <cellStyle name="Vírgula 5 2 2 11" xfId="42591" xr:uid="{00000000-0005-0000-0000-000025A70000}"/>
    <cellStyle name="Vírgula 5 2 2 12" xfId="42592" xr:uid="{00000000-0005-0000-0000-000026A70000}"/>
    <cellStyle name="Vírgula 5 2 2 13" xfId="42593" xr:uid="{00000000-0005-0000-0000-000027A70000}"/>
    <cellStyle name="Vírgula 5 2 2 2" xfId="42594" xr:uid="{00000000-0005-0000-0000-000028A70000}"/>
    <cellStyle name="Vírgula 5 2 2 2 10" xfId="42595" xr:uid="{00000000-0005-0000-0000-000029A70000}"/>
    <cellStyle name="Vírgula 5 2 2 2 2" xfId="42596" xr:uid="{00000000-0005-0000-0000-00002AA70000}"/>
    <cellStyle name="Vírgula 5 2 2 2 2 2" xfId="42597" xr:uid="{00000000-0005-0000-0000-00002BA70000}"/>
    <cellStyle name="Vírgula 5 2 2 2 2 2 2" xfId="42598" xr:uid="{00000000-0005-0000-0000-00002CA70000}"/>
    <cellStyle name="Vírgula 5 2 2 2 2 2 2 2" xfId="42599" xr:uid="{00000000-0005-0000-0000-00002DA70000}"/>
    <cellStyle name="Vírgula 5 2 2 2 2 2 2 2 2" xfId="42600" xr:uid="{00000000-0005-0000-0000-00002EA70000}"/>
    <cellStyle name="Vírgula 5 2 2 2 2 2 2 2 3" xfId="42601" xr:uid="{00000000-0005-0000-0000-00002FA70000}"/>
    <cellStyle name="Vírgula 5 2 2 2 2 2 2 3" xfId="42602" xr:uid="{00000000-0005-0000-0000-000030A70000}"/>
    <cellStyle name="Vírgula 5 2 2 2 2 2 2 4" xfId="42603" xr:uid="{00000000-0005-0000-0000-000031A70000}"/>
    <cellStyle name="Vírgula 5 2 2 2 2 2 3" xfId="42604" xr:uid="{00000000-0005-0000-0000-000032A70000}"/>
    <cellStyle name="Vírgula 5 2 2 2 2 2 3 2" xfId="42605" xr:uid="{00000000-0005-0000-0000-000033A70000}"/>
    <cellStyle name="Vírgula 5 2 2 2 2 2 3 2 2" xfId="42606" xr:uid="{00000000-0005-0000-0000-000034A70000}"/>
    <cellStyle name="Vírgula 5 2 2 2 2 2 3 2 3" xfId="42607" xr:uid="{00000000-0005-0000-0000-000035A70000}"/>
    <cellStyle name="Vírgula 5 2 2 2 2 2 3 3" xfId="42608" xr:uid="{00000000-0005-0000-0000-000036A70000}"/>
    <cellStyle name="Vírgula 5 2 2 2 2 2 3 4" xfId="42609" xr:uid="{00000000-0005-0000-0000-000037A70000}"/>
    <cellStyle name="Vírgula 5 2 2 2 2 2 4" xfId="42610" xr:uid="{00000000-0005-0000-0000-000038A70000}"/>
    <cellStyle name="Vírgula 5 2 2 2 2 2 4 2" xfId="42611" xr:uid="{00000000-0005-0000-0000-000039A70000}"/>
    <cellStyle name="Vírgula 5 2 2 2 2 2 4 2 2" xfId="42612" xr:uid="{00000000-0005-0000-0000-00003AA70000}"/>
    <cellStyle name="Vírgula 5 2 2 2 2 2 4 2 3" xfId="42613" xr:uid="{00000000-0005-0000-0000-00003BA70000}"/>
    <cellStyle name="Vírgula 5 2 2 2 2 2 4 3" xfId="42614" xr:uid="{00000000-0005-0000-0000-00003CA70000}"/>
    <cellStyle name="Vírgula 5 2 2 2 2 2 4 4" xfId="42615" xr:uid="{00000000-0005-0000-0000-00003DA70000}"/>
    <cellStyle name="Vírgula 5 2 2 2 2 2 5" xfId="42616" xr:uid="{00000000-0005-0000-0000-00003EA70000}"/>
    <cellStyle name="Vírgula 5 2 2 2 2 2 5 2" xfId="42617" xr:uid="{00000000-0005-0000-0000-00003FA70000}"/>
    <cellStyle name="Vírgula 5 2 2 2 2 2 5 3" xfId="42618" xr:uid="{00000000-0005-0000-0000-000040A70000}"/>
    <cellStyle name="Vírgula 5 2 2 2 2 2 6" xfId="42619" xr:uid="{00000000-0005-0000-0000-000041A70000}"/>
    <cellStyle name="Vírgula 5 2 2 2 2 2 7" xfId="42620" xr:uid="{00000000-0005-0000-0000-000042A70000}"/>
    <cellStyle name="Vírgula 5 2 2 2 2 3" xfId="42621" xr:uid="{00000000-0005-0000-0000-000043A70000}"/>
    <cellStyle name="Vírgula 5 2 2 2 2 3 2" xfId="42622" xr:uid="{00000000-0005-0000-0000-000044A70000}"/>
    <cellStyle name="Vírgula 5 2 2 2 2 3 2 2" xfId="42623" xr:uid="{00000000-0005-0000-0000-000045A70000}"/>
    <cellStyle name="Vírgula 5 2 2 2 2 3 2 3" xfId="42624" xr:uid="{00000000-0005-0000-0000-000046A70000}"/>
    <cellStyle name="Vírgula 5 2 2 2 2 3 3" xfId="42625" xr:uid="{00000000-0005-0000-0000-000047A70000}"/>
    <cellStyle name="Vírgula 5 2 2 2 2 3 4" xfId="42626" xr:uid="{00000000-0005-0000-0000-000048A70000}"/>
    <cellStyle name="Vírgula 5 2 2 2 2 4" xfId="42627" xr:uid="{00000000-0005-0000-0000-000049A70000}"/>
    <cellStyle name="Vírgula 5 2 2 2 2 4 2" xfId="42628" xr:uid="{00000000-0005-0000-0000-00004AA70000}"/>
    <cellStyle name="Vírgula 5 2 2 2 2 4 2 2" xfId="42629" xr:uid="{00000000-0005-0000-0000-00004BA70000}"/>
    <cellStyle name="Vírgula 5 2 2 2 2 4 2 3" xfId="42630" xr:uid="{00000000-0005-0000-0000-00004CA70000}"/>
    <cellStyle name="Vírgula 5 2 2 2 2 4 3" xfId="42631" xr:uid="{00000000-0005-0000-0000-00004DA70000}"/>
    <cellStyle name="Vírgula 5 2 2 2 2 4 4" xfId="42632" xr:uid="{00000000-0005-0000-0000-00004EA70000}"/>
    <cellStyle name="Vírgula 5 2 2 2 2 5" xfId="42633" xr:uid="{00000000-0005-0000-0000-00004FA70000}"/>
    <cellStyle name="Vírgula 5 2 2 2 2 5 2" xfId="42634" xr:uid="{00000000-0005-0000-0000-000050A70000}"/>
    <cellStyle name="Vírgula 5 2 2 2 2 5 2 2" xfId="42635" xr:uid="{00000000-0005-0000-0000-000051A70000}"/>
    <cellStyle name="Vírgula 5 2 2 2 2 5 2 3" xfId="42636" xr:uid="{00000000-0005-0000-0000-000052A70000}"/>
    <cellStyle name="Vírgula 5 2 2 2 2 5 3" xfId="42637" xr:uid="{00000000-0005-0000-0000-000053A70000}"/>
    <cellStyle name="Vírgula 5 2 2 2 2 5 4" xfId="42638" xr:uid="{00000000-0005-0000-0000-000054A70000}"/>
    <cellStyle name="Vírgula 5 2 2 2 2 6" xfId="42639" xr:uid="{00000000-0005-0000-0000-000055A70000}"/>
    <cellStyle name="Vírgula 5 2 2 2 2 6 2" xfId="42640" xr:uid="{00000000-0005-0000-0000-000056A70000}"/>
    <cellStyle name="Vírgula 5 2 2 2 2 6 3" xfId="42641" xr:uid="{00000000-0005-0000-0000-000057A70000}"/>
    <cellStyle name="Vírgula 5 2 2 2 2 7" xfId="42642" xr:uid="{00000000-0005-0000-0000-000058A70000}"/>
    <cellStyle name="Vírgula 5 2 2 2 2 8" xfId="42643" xr:uid="{00000000-0005-0000-0000-000059A70000}"/>
    <cellStyle name="Vírgula 5 2 2 2 2 9" xfId="42644" xr:uid="{00000000-0005-0000-0000-00005AA70000}"/>
    <cellStyle name="Vírgula 5 2 2 2 3" xfId="42645" xr:uid="{00000000-0005-0000-0000-00005BA70000}"/>
    <cellStyle name="Vírgula 5 2 2 2 3 2" xfId="42646" xr:uid="{00000000-0005-0000-0000-00005CA70000}"/>
    <cellStyle name="Vírgula 5 2 2 2 3 2 2" xfId="42647" xr:uid="{00000000-0005-0000-0000-00005DA70000}"/>
    <cellStyle name="Vírgula 5 2 2 2 3 2 2 2" xfId="42648" xr:uid="{00000000-0005-0000-0000-00005EA70000}"/>
    <cellStyle name="Vírgula 5 2 2 2 3 2 2 3" xfId="42649" xr:uid="{00000000-0005-0000-0000-00005FA70000}"/>
    <cellStyle name="Vírgula 5 2 2 2 3 2 3" xfId="42650" xr:uid="{00000000-0005-0000-0000-000060A70000}"/>
    <cellStyle name="Vírgula 5 2 2 2 3 2 4" xfId="42651" xr:uid="{00000000-0005-0000-0000-000061A70000}"/>
    <cellStyle name="Vírgula 5 2 2 2 3 3" xfId="42652" xr:uid="{00000000-0005-0000-0000-000062A70000}"/>
    <cellStyle name="Vírgula 5 2 2 2 3 3 2" xfId="42653" xr:uid="{00000000-0005-0000-0000-000063A70000}"/>
    <cellStyle name="Vírgula 5 2 2 2 3 3 2 2" xfId="42654" xr:uid="{00000000-0005-0000-0000-000064A70000}"/>
    <cellStyle name="Vírgula 5 2 2 2 3 3 2 3" xfId="42655" xr:uid="{00000000-0005-0000-0000-000065A70000}"/>
    <cellStyle name="Vírgula 5 2 2 2 3 3 3" xfId="42656" xr:uid="{00000000-0005-0000-0000-000066A70000}"/>
    <cellStyle name="Vírgula 5 2 2 2 3 3 4" xfId="42657" xr:uid="{00000000-0005-0000-0000-000067A70000}"/>
    <cellStyle name="Vírgula 5 2 2 2 3 4" xfId="42658" xr:uid="{00000000-0005-0000-0000-000068A70000}"/>
    <cellStyle name="Vírgula 5 2 2 2 3 4 2" xfId="42659" xr:uid="{00000000-0005-0000-0000-000069A70000}"/>
    <cellStyle name="Vírgula 5 2 2 2 3 4 2 2" xfId="42660" xr:uid="{00000000-0005-0000-0000-00006AA70000}"/>
    <cellStyle name="Vírgula 5 2 2 2 3 4 2 3" xfId="42661" xr:uid="{00000000-0005-0000-0000-00006BA70000}"/>
    <cellStyle name="Vírgula 5 2 2 2 3 4 3" xfId="42662" xr:uid="{00000000-0005-0000-0000-00006CA70000}"/>
    <cellStyle name="Vírgula 5 2 2 2 3 4 4" xfId="42663" xr:uid="{00000000-0005-0000-0000-00006DA70000}"/>
    <cellStyle name="Vírgula 5 2 2 2 3 5" xfId="42664" xr:uid="{00000000-0005-0000-0000-00006EA70000}"/>
    <cellStyle name="Vírgula 5 2 2 2 3 5 2" xfId="42665" xr:uid="{00000000-0005-0000-0000-00006FA70000}"/>
    <cellStyle name="Vírgula 5 2 2 2 3 5 3" xfId="42666" xr:uid="{00000000-0005-0000-0000-000070A70000}"/>
    <cellStyle name="Vírgula 5 2 2 2 3 6" xfId="42667" xr:uid="{00000000-0005-0000-0000-000071A70000}"/>
    <cellStyle name="Vírgula 5 2 2 2 3 7" xfId="42668" xr:uid="{00000000-0005-0000-0000-000072A70000}"/>
    <cellStyle name="Vírgula 5 2 2 2 4" xfId="42669" xr:uid="{00000000-0005-0000-0000-000073A70000}"/>
    <cellStyle name="Vírgula 5 2 2 2 4 2" xfId="42670" xr:uid="{00000000-0005-0000-0000-000074A70000}"/>
    <cellStyle name="Vírgula 5 2 2 2 4 2 2" xfId="42671" xr:uid="{00000000-0005-0000-0000-000075A70000}"/>
    <cellStyle name="Vírgula 5 2 2 2 4 2 3" xfId="42672" xr:uid="{00000000-0005-0000-0000-000076A70000}"/>
    <cellStyle name="Vírgula 5 2 2 2 4 3" xfId="42673" xr:uid="{00000000-0005-0000-0000-000077A70000}"/>
    <cellStyle name="Vírgula 5 2 2 2 4 4" xfId="42674" xr:uid="{00000000-0005-0000-0000-000078A70000}"/>
    <cellStyle name="Vírgula 5 2 2 2 5" xfId="42675" xr:uid="{00000000-0005-0000-0000-000079A70000}"/>
    <cellStyle name="Vírgula 5 2 2 2 5 2" xfId="42676" xr:uid="{00000000-0005-0000-0000-00007AA70000}"/>
    <cellStyle name="Vírgula 5 2 2 2 5 2 2" xfId="42677" xr:uid="{00000000-0005-0000-0000-00007BA70000}"/>
    <cellStyle name="Vírgula 5 2 2 2 5 2 3" xfId="42678" xr:uid="{00000000-0005-0000-0000-00007CA70000}"/>
    <cellStyle name="Vírgula 5 2 2 2 5 3" xfId="42679" xr:uid="{00000000-0005-0000-0000-00007DA70000}"/>
    <cellStyle name="Vírgula 5 2 2 2 5 4" xfId="42680" xr:uid="{00000000-0005-0000-0000-00007EA70000}"/>
    <cellStyle name="Vírgula 5 2 2 2 6" xfId="42681" xr:uid="{00000000-0005-0000-0000-00007FA70000}"/>
    <cellStyle name="Vírgula 5 2 2 2 6 2" xfId="42682" xr:uid="{00000000-0005-0000-0000-000080A70000}"/>
    <cellStyle name="Vírgula 5 2 2 2 6 2 2" xfId="42683" xr:uid="{00000000-0005-0000-0000-000081A70000}"/>
    <cellStyle name="Vírgula 5 2 2 2 6 2 3" xfId="42684" xr:uid="{00000000-0005-0000-0000-000082A70000}"/>
    <cellStyle name="Vírgula 5 2 2 2 6 3" xfId="42685" xr:uid="{00000000-0005-0000-0000-000083A70000}"/>
    <cellStyle name="Vírgula 5 2 2 2 6 4" xfId="42686" xr:uid="{00000000-0005-0000-0000-000084A70000}"/>
    <cellStyle name="Vírgula 5 2 2 2 7" xfId="42687" xr:uid="{00000000-0005-0000-0000-000085A70000}"/>
    <cellStyle name="Vírgula 5 2 2 2 7 2" xfId="42688" xr:uid="{00000000-0005-0000-0000-000086A70000}"/>
    <cellStyle name="Vírgula 5 2 2 2 7 3" xfId="42689" xr:uid="{00000000-0005-0000-0000-000087A70000}"/>
    <cellStyle name="Vírgula 5 2 2 2 8" xfId="42690" xr:uid="{00000000-0005-0000-0000-000088A70000}"/>
    <cellStyle name="Vírgula 5 2 2 2 9" xfId="42691" xr:uid="{00000000-0005-0000-0000-000089A70000}"/>
    <cellStyle name="Vírgula 5 2 2 3" xfId="42692" xr:uid="{00000000-0005-0000-0000-00008AA70000}"/>
    <cellStyle name="Vírgula 5 2 2 3 10" xfId="42693" xr:uid="{00000000-0005-0000-0000-00008BA70000}"/>
    <cellStyle name="Vírgula 5 2 2 3 2" xfId="42694" xr:uid="{00000000-0005-0000-0000-00008CA70000}"/>
    <cellStyle name="Vírgula 5 2 2 3 2 2" xfId="42695" xr:uid="{00000000-0005-0000-0000-00008DA70000}"/>
    <cellStyle name="Vírgula 5 2 2 3 2 2 2" xfId="42696" xr:uid="{00000000-0005-0000-0000-00008EA70000}"/>
    <cellStyle name="Vírgula 5 2 2 3 2 2 2 2" xfId="42697" xr:uid="{00000000-0005-0000-0000-00008FA70000}"/>
    <cellStyle name="Vírgula 5 2 2 3 2 2 2 3" xfId="42698" xr:uid="{00000000-0005-0000-0000-000090A70000}"/>
    <cellStyle name="Vírgula 5 2 2 3 2 2 3" xfId="42699" xr:uid="{00000000-0005-0000-0000-000091A70000}"/>
    <cellStyle name="Vírgula 5 2 2 3 2 2 4" xfId="42700" xr:uid="{00000000-0005-0000-0000-000092A70000}"/>
    <cellStyle name="Vírgula 5 2 2 3 2 3" xfId="42701" xr:uid="{00000000-0005-0000-0000-000093A70000}"/>
    <cellStyle name="Vírgula 5 2 2 3 2 3 2" xfId="42702" xr:uid="{00000000-0005-0000-0000-000094A70000}"/>
    <cellStyle name="Vírgula 5 2 2 3 2 3 2 2" xfId="42703" xr:uid="{00000000-0005-0000-0000-000095A70000}"/>
    <cellStyle name="Vírgula 5 2 2 3 2 3 2 3" xfId="42704" xr:uid="{00000000-0005-0000-0000-000096A70000}"/>
    <cellStyle name="Vírgula 5 2 2 3 2 3 3" xfId="42705" xr:uid="{00000000-0005-0000-0000-000097A70000}"/>
    <cellStyle name="Vírgula 5 2 2 3 2 3 4" xfId="42706" xr:uid="{00000000-0005-0000-0000-000098A70000}"/>
    <cellStyle name="Vírgula 5 2 2 3 2 4" xfId="42707" xr:uid="{00000000-0005-0000-0000-000099A70000}"/>
    <cellStyle name="Vírgula 5 2 2 3 2 4 2" xfId="42708" xr:uid="{00000000-0005-0000-0000-00009AA70000}"/>
    <cellStyle name="Vírgula 5 2 2 3 2 4 2 2" xfId="42709" xr:uid="{00000000-0005-0000-0000-00009BA70000}"/>
    <cellStyle name="Vírgula 5 2 2 3 2 4 2 3" xfId="42710" xr:uid="{00000000-0005-0000-0000-00009CA70000}"/>
    <cellStyle name="Vírgula 5 2 2 3 2 4 3" xfId="42711" xr:uid="{00000000-0005-0000-0000-00009DA70000}"/>
    <cellStyle name="Vírgula 5 2 2 3 2 4 4" xfId="42712" xr:uid="{00000000-0005-0000-0000-00009EA70000}"/>
    <cellStyle name="Vírgula 5 2 2 3 2 5" xfId="42713" xr:uid="{00000000-0005-0000-0000-00009FA70000}"/>
    <cellStyle name="Vírgula 5 2 2 3 2 5 2" xfId="42714" xr:uid="{00000000-0005-0000-0000-0000A0A70000}"/>
    <cellStyle name="Vírgula 5 2 2 3 2 5 3" xfId="42715" xr:uid="{00000000-0005-0000-0000-0000A1A70000}"/>
    <cellStyle name="Vírgula 5 2 2 3 2 6" xfId="42716" xr:uid="{00000000-0005-0000-0000-0000A2A70000}"/>
    <cellStyle name="Vírgula 5 2 2 3 2 7" xfId="42717" xr:uid="{00000000-0005-0000-0000-0000A3A70000}"/>
    <cellStyle name="Vírgula 5 2 2 3 3" xfId="42718" xr:uid="{00000000-0005-0000-0000-0000A4A70000}"/>
    <cellStyle name="Vírgula 5 2 2 3 4" xfId="42719" xr:uid="{00000000-0005-0000-0000-0000A5A70000}"/>
    <cellStyle name="Vírgula 5 2 2 3 4 2" xfId="42720" xr:uid="{00000000-0005-0000-0000-0000A6A70000}"/>
    <cellStyle name="Vírgula 5 2 2 3 4 2 2" xfId="42721" xr:uid="{00000000-0005-0000-0000-0000A7A70000}"/>
    <cellStyle name="Vírgula 5 2 2 3 4 2 3" xfId="42722" xr:uid="{00000000-0005-0000-0000-0000A8A70000}"/>
    <cellStyle name="Vírgula 5 2 2 3 4 3" xfId="42723" xr:uid="{00000000-0005-0000-0000-0000A9A70000}"/>
    <cellStyle name="Vírgula 5 2 2 3 4 4" xfId="42724" xr:uid="{00000000-0005-0000-0000-0000AAA70000}"/>
    <cellStyle name="Vírgula 5 2 2 3 5" xfId="42725" xr:uid="{00000000-0005-0000-0000-0000ABA70000}"/>
    <cellStyle name="Vírgula 5 2 2 3 5 2" xfId="42726" xr:uid="{00000000-0005-0000-0000-0000ACA70000}"/>
    <cellStyle name="Vírgula 5 2 2 3 5 2 2" xfId="42727" xr:uid="{00000000-0005-0000-0000-0000ADA70000}"/>
    <cellStyle name="Vírgula 5 2 2 3 5 2 3" xfId="42728" xr:uid="{00000000-0005-0000-0000-0000AEA70000}"/>
    <cellStyle name="Vírgula 5 2 2 3 5 3" xfId="42729" xr:uid="{00000000-0005-0000-0000-0000AFA70000}"/>
    <cellStyle name="Vírgula 5 2 2 3 5 4" xfId="42730" xr:uid="{00000000-0005-0000-0000-0000B0A70000}"/>
    <cellStyle name="Vírgula 5 2 2 3 6" xfId="42731" xr:uid="{00000000-0005-0000-0000-0000B1A70000}"/>
    <cellStyle name="Vírgula 5 2 2 3 6 2" xfId="42732" xr:uid="{00000000-0005-0000-0000-0000B2A70000}"/>
    <cellStyle name="Vírgula 5 2 2 3 6 2 2" xfId="42733" xr:uid="{00000000-0005-0000-0000-0000B3A70000}"/>
    <cellStyle name="Vírgula 5 2 2 3 6 2 3" xfId="42734" xr:uid="{00000000-0005-0000-0000-0000B4A70000}"/>
    <cellStyle name="Vírgula 5 2 2 3 6 3" xfId="42735" xr:uid="{00000000-0005-0000-0000-0000B5A70000}"/>
    <cellStyle name="Vírgula 5 2 2 3 6 4" xfId="42736" xr:uid="{00000000-0005-0000-0000-0000B6A70000}"/>
    <cellStyle name="Vírgula 5 2 2 3 7" xfId="42737" xr:uid="{00000000-0005-0000-0000-0000B7A70000}"/>
    <cellStyle name="Vírgula 5 2 2 3 7 2" xfId="42738" xr:uid="{00000000-0005-0000-0000-0000B8A70000}"/>
    <cellStyle name="Vírgula 5 2 2 3 7 3" xfId="42739" xr:uid="{00000000-0005-0000-0000-0000B9A70000}"/>
    <cellStyle name="Vírgula 5 2 2 3 8" xfId="42740" xr:uid="{00000000-0005-0000-0000-0000BAA70000}"/>
    <cellStyle name="Vírgula 5 2 2 3 9" xfId="42741" xr:uid="{00000000-0005-0000-0000-0000BBA70000}"/>
    <cellStyle name="Vírgula 5 2 2 4" xfId="42742" xr:uid="{00000000-0005-0000-0000-0000BCA70000}"/>
    <cellStyle name="Vírgula 5 2 2 4 2" xfId="42743" xr:uid="{00000000-0005-0000-0000-0000BDA70000}"/>
    <cellStyle name="Vírgula 5 2 2 4 2 2" xfId="42744" xr:uid="{00000000-0005-0000-0000-0000BEA70000}"/>
    <cellStyle name="Vírgula 5 2 2 4 2 2 2" xfId="42745" xr:uid="{00000000-0005-0000-0000-0000BFA70000}"/>
    <cellStyle name="Vírgula 5 2 2 4 2 2 2 2" xfId="42746" xr:uid="{00000000-0005-0000-0000-0000C0A70000}"/>
    <cellStyle name="Vírgula 5 2 2 4 2 2 2 3" xfId="42747" xr:uid="{00000000-0005-0000-0000-0000C1A70000}"/>
    <cellStyle name="Vírgula 5 2 2 4 2 2 3" xfId="42748" xr:uid="{00000000-0005-0000-0000-0000C2A70000}"/>
    <cellStyle name="Vírgula 5 2 2 4 2 2 4" xfId="42749" xr:uid="{00000000-0005-0000-0000-0000C3A70000}"/>
    <cellStyle name="Vírgula 5 2 2 4 2 3" xfId="42750" xr:uid="{00000000-0005-0000-0000-0000C4A70000}"/>
    <cellStyle name="Vírgula 5 2 2 4 2 3 2" xfId="42751" xr:uid="{00000000-0005-0000-0000-0000C5A70000}"/>
    <cellStyle name="Vírgula 5 2 2 4 2 3 2 2" xfId="42752" xr:uid="{00000000-0005-0000-0000-0000C6A70000}"/>
    <cellStyle name="Vírgula 5 2 2 4 2 3 2 3" xfId="42753" xr:uid="{00000000-0005-0000-0000-0000C7A70000}"/>
    <cellStyle name="Vírgula 5 2 2 4 2 3 3" xfId="42754" xr:uid="{00000000-0005-0000-0000-0000C8A70000}"/>
    <cellStyle name="Vírgula 5 2 2 4 2 3 4" xfId="42755" xr:uid="{00000000-0005-0000-0000-0000C9A70000}"/>
    <cellStyle name="Vírgula 5 2 2 4 2 4" xfId="42756" xr:uid="{00000000-0005-0000-0000-0000CAA70000}"/>
    <cellStyle name="Vírgula 5 2 2 4 2 4 2" xfId="42757" xr:uid="{00000000-0005-0000-0000-0000CBA70000}"/>
    <cellStyle name="Vírgula 5 2 2 4 2 4 2 2" xfId="42758" xr:uid="{00000000-0005-0000-0000-0000CCA70000}"/>
    <cellStyle name="Vírgula 5 2 2 4 2 4 2 3" xfId="42759" xr:uid="{00000000-0005-0000-0000-0000CDA70000}"/>
    <cellStyle name="Vírgula 5 2 2 4 2 4 3" xfId="42760" xr:uid="{00000000-0005-0000-0000-0000CEA70000}"/>
    <cellStyle name="Vírgula 5 2 2 4 2 4 4" xfId="42761" xr:uid="{00000000-0005-0000-0000-0000CFA70000}"/>
    <cellStyle name="Vírgula 5 2 2 4 2 5" xfId="42762" xr:uid="{00000000-0005-0000-0000-0000D0A70000}"/>
    <cellStyle name="Vírgula 5 2 2 4 2 5 2" xfId="42763" xr:uid="{00000000-0005-0000-0000-0000D1A70000}"/>
    <cellStyle name="Vírgula 5 2 2 4 2 5 3" xfId="42764" xr:uid="{00000000-0005-0000-0000-0000D2A70000}"/>
    <cellStyle name="Vírgula 5 2 2 4 2 6" xfId="42765" xr:uid="{00000000-0005-0000-0000-0000D3A70000}"/>
    <cellStyle name="Vírgula 5 2 2 4 2 7" xfId="42766" xr:uid="{00000000-0005-0000-0000-0000D4A70000}"/>
    <cellStyle name="Vírgula 5 2 2 4 2 8" xfId="42767" xr:uid="{00000000-0005-0000-0000-0000D5A70000}"/>
    <cellStyle name="Vírgula 5 2 2 4 3" xfId="42768" xr:uid="{00000000-0005-0000-0000-0000D6A70000}"/>
    <cellStyle name="Vírgula 5 2 2 4 3 2" xfId="42769" xr:uid="{00000000-0005-0000-0000-0000D7A70000}"/>
    <cellStyle name="Vírgula 5 2 2 4 3 2 2" xfId="42770" xr:uid="{00000000-0005-0000-0000-0000D8A70000}"/>
    <cellStyle name="Vírgula 5 2 2 4 3 2 3" xfId="42771" xr:uid="{00000000-0005-0000-0000-0000D9A70000}"/>
    <cellStyle name="Vírgula 5 2 2 4 3 3" xfId="42772" xr:uid="{00000000-0005-0000-0000-0000DAA70000}"/>
    <cellStyle name="Vírgula 5 2 2 4 3 4" xfId="42773" xr:uid="{00000000-0005-0000-0000-0000DBA70000}"/>
    <cellStyle name="Vírgula 5 2 2 4 4" xfId="42774" xr:uid="{00000000-0005-0000-0000-0000DCA70000}"/>
    <cellStyle name="Vírgula 5 2 2 4 4 2" xfId="42775" xr:uid="{00000000-0005-0000-0000-0000DDA70000}"/>
    <cellStyle name="Vírgula 5 2 2 4 4 2 2" xfId="42776" xr:uid="{00000000-0005-0000-0000-0000DEA70000}"/>
    <cellStyle name="Vírgula 5 2 2 4 4 2 3" xfId="42777" xr:uid="{00000000-0005-0000-0000-0000DFA70000}"/>
    <cellStyle name="Vírgula 5 2 2 4 4 3" xfId="42778" xr:uid="{00000000-0005-0000-0000-0000E0A70000}"/>
    <cellStyle name="Vírgula 5 2 2 4 4 4" xfId="42779" xr:uid="{00000000-0005-0000-0000-0000E1A70000}"/>
    <cellStyle name="Vírgula 5 2 2 4 5" xfId="42780" xr:uid="{00000000-0005-0000-0000-0000E2A70000}"/>
    <cellStyle name="Vírgula 5 2 2 4 5 2" xfId="42781" xr:uid="{00000000-0005-0000-0000-0000E3A70000}"/>
    <cellStyle name="Vírgula 5 2 2 4 5 2 2" xfId="42782" xr:uid="{00000000-0005-0000-0000-0000E4A70000}"/>
    <cellStyle name="Vírgula 5 2 2 4 5 2 3" xfId="42783" xr:uid="{00000000-0005-0000-0000-0000E5A70000}"/>
    <cellStyle name="Vírgula 5 2 2 4 5 3" xfId="42784" xr:uid="{00000000-0005-0000-0000-0000E6A70000}"/>
    <cellStyle name="Vírgula 5 2 2 4 5 4" xfId="42785" xr:uid="{00000000-0005-0000-0000-0000E7A70000}"/>
    <cellStyle name="Vírgula 5 2 2 4 6" xfId="42786" xr:uid="{00000000-0005-0000-0000-0000E8A70000}"/>
    <cellStyle name="Vírgula 5 2 2 4 6 2" xfId="42787" xr:uid="{00000000-0005-0000-0000-0000E9A70000}"/>
    <cellStyle name="Vírgula 5 2 2 4 6 3" xfId="42788" xr:uid="{00000000-0005-0000-0000-0000EAA70000}"/>
    <cellStyle name="Vírgula 5 2 2 4 7" xfId="42789" xr:uid="{00000000-0005-0000-0000-0000EBA70000}"/>
    <cellStyle name="Vírgula 5 2 2 4 8" xfId="42790" xr:uid="{00000000-0005-0000-0000-0000ECA70000}"/>
    <cellStyle name="Vírgula 5 2 2 4 9" xfId="42791" xr:uid="{00000000-0005-0000-0000-0000EDA70000}"/>
    <cellStyle name="Vírgula 5 2 2 5" xfId="42792" xr:uid="{00000000-0005-0000-0000-0000EEA70000}"/>
    <cellStyle name="Vírgula 5 2 2 5 2" xfId="42793" xr:uid="{00000000-0005-0000-0000-0000EFA70000}"/>
    <cellStyle name="Vírgula 5 2 2 5 2 2" xfId="42794" xr:uid="{00000000-0005-0000-0000-0000F0A70000}"/>
    <cellStyle name="Vírgula 5 2 2 5 2 2 2" xfId="42795" xr:uid="{00000000-0005-0000-0000-0000F1A70000}"/>
    <cellStyle name="Vírgula 5 2 2 5 2 2 3" xfId="42796" xr:uid="{00000000-0005-0000-0000-0000F2A70000}"/>
    <cellStyle name="Vírgula 5 2 2 5 2 3" xfId="42797" xr:uid="{00000000-0005-0000-0000-0000F3A70000}"/>
    <cellStyle name="Vírgula 5 2 2 5 2 4" xfId="42798" xr:uid="{00000000-0005-0000-0000-0000F4A70000}"/>
    <cellStyle name="Vírgula 5 2 2 5 3" xfId="42799" xr:uid="{00000000-0005-0000-0000-0000F5A70000}"/>
    <cellStyle name="Vírgula 5 2 2 5 3 2" xfId="42800" xr:uid="{00000000-0005-0000-0000-0000F6A70000}"/>
    <cellStyle name="Vírgula 5 2 2 5 3 2 2" xfId="42801" xr:uid="{00000000-0005-0000-0000-0000F7A70000}"/>
    <cellStyle name="Vírgula 5 2 2 5 3 2 3" xfId="42802" xr:uid="{00000000-0005-0000-0000-0000F8A70000}"/>
    <cellStyle name="Vírgula 5 2 2 5 3 3" xfId="42803" xr:uid="{00000000-0005-0000-0000-0000F9A70000}"/>
    <cellStyle name="Vírgula 5 2 2 5 3 4" xfId="42804" xr:uid="{00000000-0005-0000-0000-0000FAA70000}"/>
    <cellStyle name="Vírgula 5 2 2 5 4" xfId="42805" xr:uid="{00000000-0005-0000-0000-0000FBA70000}"/>
    <cellStyle name="Vírgula 5 2 2 5 4 2" xfId="42806" xr:uid="{00000000-0005-0000-0000-0000FCA70000}"/>
    <cellStyle name="Vírgula 5 2 2 5 4 2 2" xfId="42807" xr:uid="{00000000-0005-0000-0000-0000FDA70000}"/>
    <cellStyle name="Vírgula 5 2 2 5 4 2 3" xfId="42808" xr:uid="{00000000-0005-0000-0000-0000FEA70000}"/>
    <cellStyle name="Vírgula 5 2 2 5 4 3" xfId="42809" xr:uid="{00000000-0005-0000-0000-0000FFA70000}"/>
    <cellStyle name="Vírgula 5 2 2 5 4 4" xfId="42810" xr:uid="{00000000-0005-0000-0000-000000A80000}"/>
    <cellStyle name="Vírgula 5 2 2 5 5" xfId="42811" xr:uid="{00000000-0005-0000-0000-000001A80000}"/>
    <cellStyle name="Vírgula 5 2 2 5 5 2" xfId="42812" xr:uid="{00000000-0005-0000-0000-000002A80000}"/>
    <cellStyle name="Vírgula 5 2 2 5 5 3" xfId="42813" xr:uid="{00000000-0005-0000-0000-000003A80000}"/>
    <cellStyle name="Vírgula 5 2 2 5 6" xfId="42814" xr:uid="{00000000-0005-0000-0000-000004A80000}"/>
    <cellStyle name="Vírgula 5 2 2 5 7" xfId="42815" xr:uid="{00000000-0005-0000-0000-000005A80000}"/>
    <cellStyle name="Vírgula 5 2 2 5 8" xfId="42816" xr:uid="{00000000-0005-0000-0000-000006A80000}"/>
    <cellStyle name="Vírgula 5 2 2 5 9" xfId="42817" xr:uid="{00000000-0005-0000-0000-000007A80000}"/>
    <cellStyle name="Vírgula 5 2 2 6" xfId="42818" xr:uid="{00000000-0005-0000-0000-000008A80000}"/>
    <cellStyle name="Vírgula 5 2 2 6 2" xfId="42819" xr:uid="{00000000-0005-0000-0000-000009A80000}"/>
    <cellStyle name="Vírgula 5 2 2 6 2 2" xfId="42820" xr:uid="{00000000-0005-0000-0000-00000AA80000}"/>
    <cellStyle name="Vírgula 5 2 2 6 2 3" xfId="42821" xr:uid="{00000000-0005-0000-0000-00000BA80000}"/>
    <cellStyle name="Vírgula 5 2 2 6 3" xfId="42822" xr:uid="{00000000-0005-0000-0000-00000CA80000}"/>
    <cellStyle name="Vírgula 5 2 2 6 4" xfId="42823" xr:uid="{00000000-0005-0000-0000-00000DA80000}"/>
    <cellStyle name="Vírgula 5 2 2 7" xfId="42824" xr:uid="{00000000-0005-0000-0000-00000EA80000}"/>
    <cellStyle name="Vírgula 5 2 2 7 2" xfId="42825" xr:uid="{00000000-0005-0000-0000-00000FA80000}"/>
    <cellStyle name="Vírgula 5 2 2 7 2 2" xfId="42826" xr:uid="{00000000-0005-0000-0000-000010A80000}"/>
    <cellStyle name="Vírgula 5 2 2 7 2 3" xfId="42827" xr:uid="{00000000-0005-0000-0000-000011A80000}"/>
    <cellStyle name="Vírgula 5 2 2 7 3" xfId="42828" xr:uid="{00000000-0005-0000-0000-000012A80000}"/>
    <cellStyle name="Vírgula 5 2 2 7 4" xfId="42829" xr:uid="{00000000-0005-0000-0000-000013A80000}"/>
    <cellStyle name="Vírgula 5 2 2 8" xfId="42830" xr:uid="{00000000-0005-0000-0000-000014A80000}"/>
    <cellStyle name="Vírgula 5 2 2 8 2" xfId="42831" xr:uid="{00000000-0005-0000-0000-000015A80000}"/>
    <cellStyle name="Vírgula 5 2 2 8 2 2" xfId="42832" xr:uid="{00000000-0005-0000-0000-000016A80000}"/>
    <cellStyle name="Vírgula 5 2 2 8 2 3" xfId="42833" xr:uid="{00000000-0005-0000-0000-000017A80000}"/>
    <cellStyle name="Vírgula 5 2 2 8 3" xfId="42834" xr:uid="{00000000-0005-0000-0000-000018A80000}"/>
    <cellStyle name="Vírgula 5 2 2 8 4" xfId="42835" xr:uid="{00000000-0005-0000-0000-000019A80000}"/>
    <cellStyle name="Vírgula 5 2 2 9" xfId="42836" xr:uid="{00000000-0005-0000-0000-00001AA80000}"/>
    <cellStyle name="Vírgula 5 2 2 9 2" xfId="42837" xr:uid="{00000000-0005-0000-0000-00001BA80000}"/>
    <cellStyle name="Vírgula 5 2 2 9 3" xfId="42838" xr:uid="{00000000-0005-0000-0000-00001CA80000}"/>
    <cellStyle name="Vírgula 5 2 20" xfId="42839" xr:uid="{00000000-0005-0000-0000-00001DA80000}"/>
    <cellStyle name="Vírgula 5 2 21" xfId="42840" xr:uid="{00000000-0005-0000-0000-00001EA80000}"/>
    <cellStyle name="Vírgula 5 2 22" xfId="42841" xr:uid="{00000000-0005-0000-0000-00001FA80000}"/>
    <cellStyle name="Vírgula 5 2 23" xfId="42842" xr:uid="{00000000-0005-0000-0000-000020A80000}"/>
    <cellStyle name="Vírgula 5 2 3" xfId="42843" xr:uid="{00000000-0005-0000-0000-000021A80000}"/>
    <cellStyle name="Vírgula 5 2 3 10" xfId="42844" xr:uid="{00000000-0005-0000-0000-000022A80000}"/>
    <cellStyle name="Vírgula 5 2 3 11" xfId="42845" xr:uid="{00000000-0005-0000-0000-000023A80000}"/>
    <cellStyle name="Vírgula 5 2 3 2" xfId="42846" xr:uid="{00000000-0005-0000-0000-000024A80000}"/>
    <cellStyle name="Vírgula 5 2 3 2 2" xfId="42847" xr:uid="{00000000-0005-0000-0000-000025A80000}"/>
    <cellStyle name="Vírgula 5 2 3 2 2 2" xfId="42848" xr:uid="{00000000-0005-0000-0000-000026A80000}"/>
    <cellStyle name="Vírgula 5 2 3 2 2 2 2" xfId="42849" xr:uid="{00000000-0005-0000-0000-000027A80000}"/>
    <cellStyle name="Vírgula 5 2 3 2 2 2 2 2" xfId="42850" xr:uid="{00000000-0005-0000-0000-000028A80000}"/>
    <cellStyle name="Vírgula 5 2 3 2 2 2 2 3" xfId="42851" xr:uid="{00000000-0005-0000-0000-000029A80000}"/>
    <cellStyle name="Vírgula 5 2 3 2 2 2 3" xfId="42852" xr:uid="{00000000-0005-0000-0000-00002AA80000}"/>
    <cellStyle name="Vírgula 5 2 3 2 2 2 4" xfId="42853" xr:uid="{00000000-0005-0000-0000-00002BA80000}"/>
    <cellStyle name="Vírgula 5 2 3 2 2 3" xfId="42854" xr:uid="{00000000-0005-0000-0000-00002CA80000}"/>
    <cellStyle name="Vírgula 5 2 3 2 2 3 2" xfId="42855" xr:uid="{00000000-0005-0000-0000-00002DA80000}"/>
    <cellStyle name="Vírgula 5 2 3 2 2 3 2 2" xfId="42856" xr:uid="{00000000-0005-0000-0000-00002EA80000}"/>
    <cellStyle name="Vírgula 5 2 3 2 2 3 2 3" xfId="42857" xr:uid="{00000000-0005-0000-0000-00002FA80000}"/>
    <cellStyle name="Vírgula 5 2 3 2 2 3 3" xfId="42858" xr:uid="{00000000-0005-0000-0000-000030A80000}"/>
    <cellStyle name="Vírgula 5 2 3 2 2 3 4" xfId="42859" xr:uid="{00000000-0005-0000-0000-000031A80000}"/>
    <cellStyle name="Vírgula 5 2 3 2 2 4" xfId="42860" xr:uid="{00000000-0005-0000-0000-000032A80000}"/>
    <cellStyle name="Vírgula 5 2 3 2 2 4 2" xfId="42861" xr:uid="{00000000-0005-0000-0000-000033A80000}"/>
    <cellStyle name="Vírgula 5 2 3 2 2 4 2 2" xfId="42862" xr:uid="{00000000-0005-0000-0000-000034A80000}"/>
    <cellStyle name="Vírgula 5 2 3 2 2 4 2 3" xfId="42863" xr:uid="{00000000-0005-0000-0000-000035A80000}"/>
    <cellStyle name="Vírgula 5 2 3 2 2 4 3" xfId="42864" xr:uid="{00000000-0005-0000-0000-000036A80000}"/>
    <cellStyle name="Vírgula 5 2 3 2 2 4 4" xfId="42865" xr:uid="{00000000-0005-0000-0000-000037A80000}"/>
    <cellStyle name="Vírgula 5 2 3 2 2 5" xfId="42866" xr:uid="{00000000-0005-0000-0000-000038A80000}"/>
    <cellStyle name="Vírgula 5 2 3 2 2 5 2" xfId="42867" xr:uid="{00000000-0005-0000-0000-000039A80000}"/>
    <cellStyle name="Vírgula 5 2 3 2 2 5 3" xfId="42868" xr:uid="{00000000-0005-0000-0000-00003AA80000}"/>
    <cellStyle name="Vírgula 5 2 3 2 2 6" xfId="42869" xr:uid="{00000000-0005-0000-0000-00003BA80000}"/>
    <cellStyle name="Vírgula 5 2 3 2 2 7" xfId="42870" xr:uid="{00000000-0005-0000-0000-00003CA80000}"/>
    <cellStyle name="Vírgula 5 2 3 2 3" xfId="42871" xr:uid="{00000000-0005-0000-0000-00003DA80000}"/>
    <cellStyle name="Vírgula 5 2 3 2 3 2" xfId="42872" xr:uid="{00000000-0005-0000-0000-00003EA80000}"/>
    <cellStyle name="Vírgula 5 2 3 2 3 2 2" xfId="42873" xr:uid="{00000000-0005-0000-0000-00003FA80000}"/>
    <cellStyle name="Vírgula 5 2 3 2 3 2 3" xfId="42874" xr:uid="{00000000-0005-0000-0000-000040A80000}"/>
    <cellStyle name="Vírgula 5 2 3 2 3 3" xfId="42875" xr:uid="{00000000-0005-0000-0000-000041A80000}"/>
    <cellStyle name="Vírgula 5 2 3 2 3 4" xfId="42876" xr:uid="{00000000-0005-0000-0000-000042A80000}"/>
    <cellStyle name="Vírgula 5 2 3 2 4" xfId="42877" xr:uid="{00000000-0005-0000-0000-000043A80000}"/>
    <cellStyle name="Vírgula 5 2 3 2 4 2" xfId="42878" xr:uid="{00000000-0005-0000-0000-000044A80000}"/>
    <cellStyle name="Vírgula 5 2 3 2 4 2 2" xfId="42879" xr:uid="{00000000-0005-0000-0000-000045A80000}"/>
    <cellStyle name="Vírgula 5 2 3 2 4 2 3" xfId="42880" xr:uid="{00000000-0005-0000-0000-000046A80000}"/>
    <cellStyle name="Vírgula 5 2 3 2 4 3" xfId="42881" xr:uid="{00000000-0005-0000-0000-000047A80000}"/>
    <cellStyle name="Vírgula 5 2 3 2 4 4" xfId="42882" xr:uid="{00000000-0005-0000-0000-000048A80000}"/>
    <cellStyle name="Vírgula 5 2 3 2 5" xfId="42883" xr:uid="{00000000-0005-0000-0000-000049A80000}"/>
    <cellStyle name="Vírgula 5 2 3 2 5 2" xfId="42884" xr:uid="{00000000-0005-0000-0000-00004AA80000}"/>
    <cellStyle name="Vírgula 5 2 3 2 5 2 2" xfId="42885" xr:uid="{00000000-0005-0000-0000-00004BA80000}"/>
    <cellStyle name="Vírgula 5 2 3 2 5 2 3" xfId="42886" xr:uid="{00000000-0005-0000-0000-00004CA80000}"/>
    <cellStyle name="Vírgula 5 2 3 2 5 3" xfId="42887" xr:uid="{00000000-0005-0000-0000-00004DA80000}"/>
    <cellStyle name="Vírgula 5 2 3 2 5 4" xfId="42888" xr:uid="{00000000-0005-0000-0000-00004EA80000}"/>
    <cellStyle name="Vírgula 5 2 3 2 6" xfId="42889" xr:uid="{00000000-0005-0000-0000-00004FA80000}"/>
    <cellStyle name="Vírgula 5 2 3 2 6 2" xfId="42890" xr:uid="{00000000-0005-0000-0000-000050A80000}"/>
    <cellStyle name="Vírgula 5 2 3 2 6 3" xfId="42891" xr:uid="{00000000-0005-0000-0000-000051A80000}"/>
    <cellStyle name="Vírgula 5 2 3 2 7" xfId="42892" xr:uid="{00000000-0005-0000-0000-000052A80000}"/>
    <cellStyle name="Vírgula 5 2 3 2 8" xfId="42893" xr:uid="{00000000-0005-0000-0000-000053A80000}"/>
    <cellStyle name="Vírgula 5 2 3 2 9" xfId="42894" xr:uid="{00000000-0005-0000-0000-000054A80000}"/>
    <cellStyle name="Vírgula 5 2 3 3" xfId="42895" xr:uid="{00000000-0005-0000-0000-000055A80000}"/>
    <cellStyle name="Vírgula 5 2 3 3 2" xfId="42896" xr:uid="{00000000-0005-0000-0000-000056A80000}"/>
    <cellStyle name="Vírgula 5 2 3 3 2 2" xfId="42897" xr:uid="{00000000-0005-0000-0000-000057A80000}"/>
    <cellStyle name="Vírgula 5 2 3 3 2 2 2" xfId="42898" xr:uid="{00000000-0005-0000-0000-000058A80000}"/>
    <cellStyle name="Vírgula 5 2 3 3 2 2 3" xfId="42899" xr:uid="{00000000-0005-0000-0000-000059A80000}"/>
    <cellStyle name="Vírgula 5 2 3 3 2 3" xfId="42900" xr:uid="{00000000-0005-0000-0000-00005AA80000}"/>
    <cellStyle name="Vírgula 5 2 3 3 2 4" xfId="42901" xr:uid="{00000000-0005-0000-0000-00005BA80000}"/>
    <cellStyle name="Vírgula 5 2 3 3 3" xfId="42902" xr:uid="{00000000-0005-0000-0000-00005CA80000}"/>
    <cellStyle name="Vírgula 5 2 3 3 3 2" xfId="42903" xr:uid="{00000000-0005-0000-0000-00005DA80000}"/>
    <cellStyle name="Vírgula 5 2 3 3 3 2 2" xfId="42904" xr:uid="{00000000-0005-0000-0000-00005EA80000}"/>
    <cellStyle name="Vírgula 5 2 3 3 3 2 3" xfId="42905" xr:uid="{00000000-0005-0000-0000-00005FA80000}"/>
    <cellStyle name="Vírgula 5 2 3 3 3 3" xfId="42906" xr:uid="{00000000-0005-0000-0000-000060A80000}"/>
    <cellStyle name="Vírgula 5 2 3 3 3 4" xfId="42907" xr:uid="{00000000-0005-0000-0000-000061A80000}"/>
    <cellStyle name="Vírgula 5 2 3 3 4" xfId="42908" xr:uid="{00000000-0005-0000-0000-000062A80000}"/>
    <cellStyle name="Vírgula 5 2 3 3 4 2" xfId="42909" xr:uid="{00000000-0005-0000-0000-000063A80000}"/>
    <cellStyle name="Vírgula 5 2 3 3 4 2 2" xfId="42910" xr:uid="{00000000-0005-0000-0000-000064A80000}"/>
    <cellStyle name="Vírgula 5 2 3 3 4 2 3" xfId="42911" xr:uid="{00000000-0005-0000-0000-000065A80000}"/>
    <cellStyle name="Vírgula 5 2 3 3 4 3" xfId="42912" xr:uid="{00000000-0005-0000-0000-000066A80000}"/>
    <cellStyle name="Vírgula 5 2 3 3 4 4" xfId="42913" xr:uid="{00000000-0005-0000-0000-000067A80000}"/>
    <cellStyle name="Vírgula 5 2 3 3 5" xfId="42914" xr:uid="{00000000-0005-0000-0000-000068A80000}"/>
    <cellStyle name="Vírgula 5 2 3 3 5 2" xfId="42915" xr:uid="{00000000-0005-0000-0000-000069A80000}"/>
    <cellStyle name="Vírgula 5 2 3 3 5 3" xfId="42916" xr:uid="{00000000-0005-0000-0000-00006AA80000}"/>
    <cellStyle name="Vírgula 5 2 3 3 6" xfId="42917" xr:uid="{00000000-0005-0000-0000-00006BA80000}"/>
    <cellStyle name="Vírgula 5 2 3 3 7" xfId="42918" xr:uid="{00000000-0005-0000-0000-00006CA80000}"/>
    <cellStyle name="Vírgula 5 2 3 3 8" xfId="42919" xr:uid="{00000000-0005-0000-0000-00006DA80000}"/>
    <cellStyle name="Vírgula 5 2 3 4" xfId="42920" xr:uid="{00000000-0005-0000-0000-00006EA80000}"/>
    <cellStyle name="Vírgula 5 2 3 5" xfId="42921" xr:uid="{00000000-0005-0000-0000-00006FA80000}"/>
    <cellStyle name="Vírgula 5 2 3 5 2" xfId="42922" xr:uid="{00000000-0005-0000-0000-000070A80000}"/>
    <cellStyle name="Vírgula 5 2 3 5 2 2" xfId="42923" xr:uid="{00000000-0005-0000-0000-000071A80000}"/>
    <cellStyle name="Vírgula 5 2 3 5 2 3" xfId="42924" xr:uid="{00000000-0005-0000-0000-000072A80000}"/>
    <cellStyle name="Vírgula 5 2 3 5 3" xfId="42925" xr:uid="{00000000-0005-0000-0000-000073A80000}"/>
    <cellStyle name="Vírgula 5 2 3 5 4" xfId="42926" xr:uid="{00000000-0005-0000-0000-000074A80000}"/>
    <cellStyle name="Vírgula 5 2 3 6" xfId="42927" xr:uid="{00000000-0005-0000-0000-000075A80000}"/>
    <cellStyle name="Vírgula 5 2 3 6 2" xfId="42928" xr:uid="{00000000-0005-0000-0000-000076A80000}"/>
    <cellStyle name="Vírgula 5 2 3 6 2 2" xfId="42929" xr:uid="{00000000-0005-0000-0000-000077A80000}"/>
    <cellStyle name="Vírgula 5 2 3 6 2 3" xfId="42930" xr:uid="{00000000-0005-0000-0000-000078A80000}"/>
    <cellStyle name="Vírgula 5 2 3 6 3" xfId="42931" xr:uid="{00000000-0005-0000-0000-000079A80000}"/>
    <cellStyle name="Vírgula 5 2 3 6 4" xfId="42932" xr:uid="{00000000-0005-0000-0000-00007AA80000}"/>
    <cellStyle name="Vírgula 5 2 3 7" xfId="42933" xr:uid="{00000000-0005-0000-0000-00007BA80000}"/>
    <cellStyle name="Vírgula 5 2 3 7 2" xfId="42934" xr:uid="{00000000-0005-0000-0000-00007CA80000}"/>
    <cellStyle name="Vírgula 5 2 3 7 2 2" xfId="42935" xr:uid="{00000000-0005-0000-0000-00007DA80000}"/>
    <cellStyle name="Vírgula 5 2 3 7 2 3" xfId="42936" xr:uid="{00000000-0005-0000-0000-00007EA80000}"/>
    <cellStyle name="Vírgula 5 2 3 7 3" xfId="42937" xr:uid="{00000000-0005-0000-0000-00007FA80000}"/>
    <cellStyle name="Vírgula 5 2 3 7 4" xfId="42938" xr:uid="{00000000-0005-0000-0000-000080A80000}"/>
    <cellStyle name="Vírgula 5 2 3 8" xfId="42939" xr:uid="{00000000-0005-0000-0000-000081A80000}"/>
    <cellStyle name="Vírgula 5 2 3 8 2" xfId="42940" xr:uid="{00000000-0005-0000-0000-000082A80000}"/>
    <cellStyle name="Vírgula 5 2 3 8 3" xfId="42941" xr:uid="{00000000-0005-0000-0000-000083A80000}"/>
    <cellStyle name="Vírgula 5 2 3 9" xfId="42942" xr:uid="{00000000-0005-0000-0000-000084A80000}"/>
    <cellStyle name="Vírgula 5 2 4" xfId="42943" xr:uid="{00000000-0005-0000-0000-000085A80000}"/>
    <cellStyle name="Vírgula 5 2 4 10" xfId="42944" xr:uid="{00000000-0005-0000-0000-000086A80000}"/>
    <cellStyle name="Vírgula 5 2 4 2" xfId="42945" xr:uid="{00000000-0005-0000-0000-000087A80000}"/>
    <cellStyle name="Vírgula 5 2 4 2 2" xfId="42946" xr:uid="{00000000-0005-0000-0000-000088A80000}"/>
    <cellStyle name="Vírgula 5 2 4 2 2 2" xfId="42947" xr:uid="{00000000-0005-0000-0000-000089A80000}"/>
    <cellStyle name="Vírgula 5 2 4 2 2 2 2" xfId="42948" xr:uid="{00000000-0005-0000-0000-00008AA80000}"/>
    <cellStyle name="Vírgula 5 2 4 2 2 2 3" xfId="42949" xr:uid="{00000000-0005-0000-0000-00008BA80000}"/>
    <cellStyle name="Vírgula 5 2 4 2 2 3" xfId="42950" xr:uid="{00000000-0005-0000-0000-00008CA80000}"/>
    <cellStyle name="Vírgula 5 2 4 2 2 4" xfId="42951" xr:uid="{00000000-0005-0000-0000-00008DA80000}"/>
    <cellStyle name="Vírgula 5 2 4 2 3" xfId="42952" xr:uid="{00000000-0005-0000-0000-00008EA80000}"/>
    <cellStyle name="Vírgula 5 2 4 2 3 2" xfId="42953" xr:uid="{00000000-0005-0000-0000-00008FA80000}"/>
    <cellStyle name="Vírgula 5 2 4 2 3 2 2" xfId="42954" xr:uid="{00000000-0005-0000-0000-000090A80000}"/>
    <cellStyle name="Vírgula 5 2 4 2 3 2 3" xfId="42955" xr:uid="{00000000-0005-0000-0000-000091A80000}"/>
    <cellStyle name="Vírgula 5 2 4 2 3 3" xfId="42956" xr:uid="{00000000-0005-0000-0000-000092A80000}"/>
    <cellStyle name="Vírgula 5 2 4 2 3 4" xfId="42957" xr:uid="{00000000-0005-0000-0000-000093A80000}"/>
    <cellStyle name="Vírgula 5 2 4 2 4" xfId="42958" xr:uid="{00000000-0005-0000-0000-000094A80000}"/>
    <cellStyle name="Vírgula 5 2 4 2 4 2" xfId="42959" xr:uid="{00000000-0005-0000-0000-000095A80000}"/>
    <cellStyle name="Vírgula 5 2 4 2 4 2 2" xfId="42960" xr:uid="{00000000-0005-0000-0000-000096A80000}"/>
    <cellStyle name="Vírgula 5 2 4 2 4 2 3" xfId="42961" xr:uid="{00000000-0005-0000-0000-000097A80000}"/>
    <cellStyle name="Vírgula 5 2 4 2 4 3" xfId="42962" xr:uid="{00000000-0005-0000-0000-000098A80000}"/>
    <cellStyle name="Vírgula 5 2 4 2 4 4" xfId="42963" xr:uid="{00000000-0005-0000-0000-000099A80000}"/>
    <cellStyle name="Vírgula 5 2 4 2 5" xfId="42964" xr:uid="{00000000-0005-0000-0000-00009AA80000}"/>
    <cellStyle name="Vírgula 5 2 4 2 5 2" xfId="42965" xr:uid="{00000000-0005-0000-0000-00009BA80000}"/>
    <cellStyle name="Vírgula 5 2 4 2 5 3" xfId="42966" xr:uid="{00000000-0005-0000-0000-00009CA80000}"/>
    <cellStyle name="Vírgula 5 2 4 2 6" xfId="42967" xr:uid="{00000000-0005-0000-0000-00009DA80000}"/>
    <cellStyle name="Vírgula 5 2 4 2 7" xfId="42968" xr:uid="{00000000-0005-0000-0000-00009EA80000}"/>
    <cellStyle name="Vírgula 5 2 4 3" xfId="42969" xr:uid="{00000000-0005-0000-0000-00009FA80000}"/>
    <cellStyle name="Vírgula 5 2 4 4" xfId="42970" xr:uid="{00000000-0005-0000-0000-0000A0A80000}"/>
    <cellStyle name="Vírgula 5 2 4 4 2" xfId="42971" xr:uid="{00000000-0005-0000-0000-0000A1A80000}"/>
    <cellStyle name="Vírgula 5 2 4 4 2 2" xfId="42972" xr:uid="{00000000-0005-0000-0000-0000A2A80000}"/>
    <cellStyle name="Vírgula 5 2 4 4 2 3" xfId="42973" xr:uid="{00000000-0005-0000-0000-0000A3A80000}"/>
    <cellStyle name="Vírgula 5 2 4 4 3" xfId="42974" xr:uid="{00000000-0005-0000-0000-0000A4A80000}"/>
    <cellStyle name="Vírgula 5 2 4 4 4" xfId="42975" xr:uid="{00000000-0005-0000-0000-0000A5A80000}"/>
    <cellStyle name="Vírgula 5 2 4 5" xfId="42976" xr:uid="{00000000-0005-0000-0000-0000A6A80000}"/>
    <cellStyle name="Vírgula 5 2 4 5 2" xfId="42977" xr:uid="{00000000-0005-0000-0000-0000A7A80000}"/>
    <cellStyle name="Vírgula 5 2 4 5 2 2" xfId="42978" xr:uid="{00000000-0005-0000-0000-0000A8A80000}"/>
    <cellStyle name="Vírgula 5 2 4 5 2 3" xfId="42979" xr:uid="{00000000-0005-0000-0000-0000A9A80000}"/>
    <cellStyle name="Vírgula 5 2 4 5 3" xfId="42980" xr:uid="{00000000-0005-0000-0000-0000AAA80000}"/>
    <cellStyle name="Vírgula 5 2 4 5 4" xfId="42981" xr:uid="{00000000-0005-0000-0000-0000ABA80000}"/>
    <cellStyle name="Vírgula 5 2 4 6" xfId="42982" xr:uid="{00000000-0005-0000-0000-0000ACA80000}"/>
    <cellStyle name="Vírgula 5 2 4 6 2" xfId="42983" xr:uid="{00000000-0005-0000-0000-0000ADA80000}"/>
    <cellStyle name="Vírgula 5 2 4 6 2 2" xfId="42984" xr:uid="{00000000-0005-0000-0000-0000AEA80000}"/>
    <cellStyle name="Vírgula 5 2 4 6 2 3" xfId="42985" xr:uid="{00000000-0005-0000-0000-0000AFA80000}"/>
    <cellStyle name="Vírgula 5 2 4 6 3" xfId="42986" xr:uid="{00000000-0005-0000-0000-0000B0A80000}"/>
    <cellStyle name="Vírgula 5 2 4 6 4" xfId="42987" xr:uid="{00000000-0005-0000-0000-0000B1A80000}"/>
    <cellStyle name="Vírgula 5 2 4 7" xfId="42988" xr:uid="{00000000-0005-0000-0000-0000B2A80000}"/>
    <cellStyle name="Vírgula 5 2 4 7 2" xfId="42989" xr:uid="{00000000-0005-0000-0000-0000B3A80000}"/>
    <cellStyle name="Vírgula 5 2 4 7 3" xfId="42990" xr:uid="{00000000-0005-0000-0000-0000B4A80000}"/>
    <cellStyle name="Vírgula 5 2 4 8" xfId="42991" xr:uid="{00000000-0005-0000-0000-0000B5A80000}"/>
    <cellStyle name="Vírgula 5 2 4 9" xfId="42992" xr:uid="{00000000-0005-0000-0000-0000B6A80000}"/>
    <cellStyle name="Vírgula 5 2 5" xfId="42993" xr:uid="{00000000-0005-0000-0000-0000B7A80000}"/>
    <cellStyle name="Vírgula 5 2 5 2" xfId="42994" xr:uid="{00000000-0005-0000-0000-0000B8A80000}"/>
    <cellStyle name="Vírgula 5 2 5 3" xfId="42995" xr:uid="{00000000-0005-0000-0000-0000B9A80000}"/>
    <cellStyle name="Vírgula 5 2 5 3 2" xfId="42996" xr:uid="{00000000-0005-0000-0000-0000BAA80000}"/>
    <cellStyle name="Vírgula 5 2 5 3 2 2" xfId="42997" xr:uid="{00000000-0005-0000-0000-0000BBA80000}"/>
    <cellStyle name="Vírgula 5 2 5 3 2 2 2" xfId="42998" xr:uid="{00000000-0005-0000-0000-0000BCA80000}"/>
    <cellStyle name="Vírgula 5 2 5 3 2 2 3" xfId="42999" xr:uid="{00000000-0005-0000-0000-0000BDA80000}"/>
    <cellStyle name="Vírgula 5 2 5 3 2 3" xfId="43000" xr:uid="{00000000-0005-0000-0000-0000BEA80000}"/>
    <cellStyle name="Vírgula 5 2 5 3 2 4" xfId="43001" xr:uid="{00000000-0005-0000-0000-0000BFA80000}"/>
    <cellStyle name="Vírgula 5 2 5 3 3" xfId="43002" xr:uid="{00000000-0005-0000-0000-0000C0A80000}"/>
    <cellStyle name="Vírgula 5 2 5 3 3 2" xfId="43003" xr:uid="{00000000-0005-0000-0000-0000C1A80000}"/>
    <cellStyle name="Vírgula 5 2 5 3 3 2 2" xfId="43004" xr:uid="{00000000-0005-0000-0000-0000C2A80000}"/>
    <cellStyle name="Vírgula 5 2 5 3 3 2 3" xfId="43005" xr:uid="{00000000-0005-0000-0000-0000C3A80000}"/>
    <cellStyle name="Vírgula 5 2 5 3 3 3" xfId="43006" xr:uid="{00000000-0005-0000-0000-0000C4A80000}"/>
    <cellStyle name="Vírgula 5 2 5 3 3 4" xfId="43007" xr:uid="{00000000-0005-0000-0000-0000C5A80000}"/>
    <cellStyle name="Vírgula 5 2 5 3 4" xfId="43008" xr:uid="{00000000-0005-0000-0000-0000C6A80000}"/>
    <cellStyle name="Vírgula 5 2 5 3 4 2" xfId="43009" xr:uid="{00000000-0005-0000-0000-0000C7A80000}"/>
    <cellStyle name="Vírgula 5 2 5 3 4 2 2" xfId="43010" xr:uid="{00000000-0005-0000-0000-0000C8A80000}"/>
    <cellStyle name="Vírgula 5 2 5 3 4 2 3" xfId="43011" xr:uid="{00000000-0005-0000-0000-0000C9A80000}"/>
    <cellStyle name="Vírgula 5 2 5 3 4 3" xfId="43012" xr:uid="{00000000-0005-0000-0000-0000CAA80000}"/>
    <cellStyle name="Vírgula 5 2 5 3 4 4" xfId="43013" xr:uid="{00000000-0005-0000-0000-0000CBA80000}"/>
    <cellStyle name="Vírgula 5 2 5 3 5" xfId="43014" xr:uid="{00000000-0005-0000-0000-0000CCA80000}"/>
    <cellStyle name="Vírgula 5 2 5 3 5 2" xfId="43015" xr:uid="{00000000-0005-0000-0000-0000CDA80000}"/>
    <cellStyle name="Vírgula 5 2 5 3 5 3" xfId="43016" xr:uid="{00000000-0005-0000-0000-0000CEA80000}"/>
    <cellStyle name="Vírgula 5 2 5 3 6" xfId="43017" xr:uid="{00000000-0005-0000-0000-0000CFA80000}"/>
    <cellStyle name="Vírgula 5 2 5 3 7" xfId="43018" xr:uid="{00000000-0005-0000-0000-0000D0A80000}"/>
    <cellStyle name="Vírgula 5 2 6" xfId="43019" xr:uid="{00000000-0005-0000-0000-0000D1A80000}"/>
    <cellStyle name="Vírgula 5 2 6 10" xfId="43020" xr:uid="{00000000-0005-0000-0000-0000D2A80000}"/>
    <cellStyle name="Vírgula 5 2 6 2" xfId="43021" xr:uid="{00000000-0005-0000-0000-0000D3A80000}"/>
    <cellStyle name="Vírgula 5 2 6 2 2" xfId="43022" xr:uid="{00000000-0005-0000-0000-0000D4A80000}"/>
    <cellStyle name="Vírgula 5 2 6 2 2 2" xfId="43023" xr:uid="{00000000-0005-0000-0000-0000D5A80000}"/>
    <cellStyle name="Vírgula 5 2 6 2 2 2 2" xfId="43024" xr:uid="{00000000-0005-0000-0000-0000D6A80000}"/>
    <cellStyle name="Vírgula 5 2 6 2 2 2 3" xfId="43025" xr:uid="{00000000-0005-0000-0000-0000D7A80000}"/>
    <cellStyle name="Vírgula 5 2 6 2 2 3" xfId="43026" xr:uid="{00000000-0005-0000-0000-0000D8A80000}"/>
    <cellStyle name="Vírgula 5 2 6 2 2 4" xfId="43027" xr:uid="{00000000-0005-0000-0000-0000D9A80000}"/>
    <cellStyle name="Vírgula 5 2 6 2 3" xfId="43028" xr:uid="{00000000-0005-0000-0000-0000DAA80000}"/>
    <cellStyle name="Vírgula 5 2 6 2 3 2" xfId="43029" xr:uid="{00000000-0005-0000-0000-0000DBA80000}"/>
    <cellStyle name="Vírgula 5 2 6 2 3 2 2" xfId="43030" xr:uid="{00000000-0005-0000-0000-0000DCA80000}"/>
    <cellStyle name="Vírgula 5 2 6 2 3 2 3" xfId="43031" xr:uid="{00000000-0005-0000-0000-0000DDA80000}"/>
    <cellStyle name="Vírgula 5 2 6 2 3 3" xfId="43032" xr:uid="{00000000-0005-0000-0000-0000DEA80000}"/>
    <cellStyle name="Vírgula 5 2 6 2 3 4" xfId="43033" xr:uid="{00000000-0005-0000-0000-0000DFA80000}"/>
    <cellStyle name="Vírgula 5 2 6 2 4" xfId="43034" xr:uid="{00000000-0005-0000-0000-0000E0A80000}"/>
    <cellStyle name="Vírgula 5 2 6 2 4 2" xfId="43035" xr:uid="{00000000-0005-0000-0000-0000E1A80000}"/>
    <cellStyle name="Vírgula 5 2 6 2 4 2 2" xfId="43036" xr:uid="{00000000-0005-0000-0000-0000E2A80000}"/>
    <cellStyle name="Vírgula 5 2 6 2 4 2 3" xfId="43037" xr:uid="{00000000-0005-0000-0000-0000E3A80000}"/>
    <cellStyle name="Vírgula 5 2 6 2 4 3" xfId="43038" xr:uid="{00000000-0005-0000-0000-0000E4A80000}"/>
    <cellStyle name="Vírgula 5 2 6 2 4 4" xfId="43039" xr:uid="{00000000-0005-0000-0000-0000E5A80000}"/>
    <cellStyle name="Vírgula 5 2 6 2 5" xfId="43040" xr:uid="{00000000-0005-0000-0000-0000E6A80000}"/>
    <cellStyle name="Vírgula 5 2 6 2 5 2" xfId="43041" xr:uid="{00000000-0005-0000-0000-0000E7A80000}"/>
    <cellStyle name="Vírgula 5 2 6 2 5 3" xfId="43042" xr:uid="{00000000-0005-0000-0000-0000E8A80000}"/>
    <cellStyle name="Vírgula 5 2 6 2 6" xfId="43043" xr:uid="{00000000-0005-0000-0000-0000E9A80000}"/>
    <cellStyle name="Vírgula 5 2 6 2 7" xfId="43044" xr:uid="{00000000-0005-0000-0000-0000EAA80000}"/>
    <cellStyle name="Vírgula 5 2 6 3" xfId="43045" xr:uid="{00000000-0005-0000-0000-0000EBA80000}"/>
    <cellStyle name="Vírgula 5 2 6 3 2" xfId="43046" xr:uid="{00000000-0005-0000-0000-0000ECA80000}"/>
    <cellStyle name="Vírgula 5 2 6 3 2 2" xfId="43047" xr:uid="{00000000-0005-0000-0000-0000EDA80000}"/>
    <cellStyle name="Vírgula 5 2 6 3 2 2 2" xfId="43048" xr:uid="{00000000-0005-0000-0000-0000EEA80000}"/>
    <cellStyle name="Vírgula 5 2 6 3 2 2 3" xfId="43049" xr:uid="{00000000-0005-0000-0000-0000EFA80000}"/>
    <cellStyle name="Vírgula 5 2 6 3 2 3" xfId="43050" xr:uid="{00000000-0005-0000-0000-0000F0A80000}"/>
    <cellStyle name="Vírgula 5 2 6 3 2 4" xfId="43051" xr:uid="{00000000-0005-0000-0000-0000F1A80000}"/>
    <cellStyle name="Vírgula 5 2 6 3 3" xfId="43052" xr:uid="{00000000-0005-0000-0000-0000F2A80000}"/>
    <cellStyle name="Vírgula 5 2 6 3 3 2" xfId="43053" xr:uid="{00000000-0005-0000-0000-0000F3A80000}"/>
    <cellStyle name="Vírgula 5 2 6 3 3 2 2" xfId="43054" xr:uid="{00000000-0005-0000-0000-0000F4A80000}"/>
    <cellStyle name="Vírgula 5 2 6 3 3 2 3" xfId="43055" xr:uid="{00000000-0005-0000-0000-0000F5A80000}"/>
    <cellStyle name="Vírgula 5 2 6 3 3 3" xfId="43056" xr:uid="{00000000-0005-0000-0000-0000F6A80000}"/>
    <cellStyle name="Vírgula 5 2 6 3 3 4" xfId="43057" xr:uid="{00000000-0005-0000-0000-0000F7A80000}"/>
    <cellStyle name="Vírgula 5 2 6 3 4" xfId="43058" xr:uid="{00000000-0005-0000-0000-0000F8A80000}"/>
    <cellStyle name="Vírgula 5 2 6 3 4 2" xfId="43059" xr:uid="{00000000-0005-0000-0000-0000F9A80000}"/>
    <cellStyle name="Vírgula 5 2 6 3 4 2 2" xfId="43060" xr:uid="{00000000-0005-0000-0000-0000FAA80000}"/>
    <cellStyle name="Vírgula 5 2 6 3 4 2 3" xfId="43061" xr:uid="{00000000-0005-0000-0000-0000FBA80000}"/>
    <cellStyle name="Vírgula 5 2 6 3 4 3" xfId="43062" xr:uid="{00000000-0005-0000-0000-0000FCA80000}"/>
    <cellStyle name="Vírgula 5 2 6 3 4 4" xfId="43063" xr:uid="{00000000-0005-0000-0000-0000FDA80000}"/>
    <cellStyle name="Vírgula 5 2 6 3 5" xfId="43064" xr:uid="{00000000-0005-0000-0000-0000FEA80000}"/>
    <cellStyle name="Vírgula 5 2 6 3 5 2" xfId="43065" xr:uid="{00000000-0005-0000-0000-0000FFA80000}"/>
    <cellStyle name="Vírgula 5 2 6 3 5 3" xfId="43066" xr:uid="{00000000-0005-0000-0000-000000A90000}"/>
    <cellStyle name="Vírgula 5 2 6 3 6" xfId="43067" xr:uid="{00000000-0005-0000-0000-000001A90000}"/>
    <cellStyle name="Vírgula 5 2 6 3 7" xfId="43068" xr:uid="{00000000-0005-0000-0000-000002A90000}"/>
    <cellStyle name="Vírgula 5 2 6 4" xfId="43069" xr:uid="{00000000-0005-0000-0000-000003A90000}"/>
    <cellStyle name="Vírgula 5 2 6 4 2" xfId="43070" xr:uid="{00000000-0005-0000-0000-000004A90000}"/>
    <cellStyle name="Vírgula 5 2 6 4 2 2" xfId="43071" xr:uid="{00000000-0005-0000-0000-000005A90000}"/>
    <cellStyle name="Vírgula 5 2 6 4 2 3" xfId="43072" xr:uid="{00000000-0005-0000-0000-000006A90000}"/>
    <cellStyle name="Vírgula 5 2 6 4 3" xfId="43073" xr:uid="{00000000-0005-0000-0000-000007A90000}"/>
    <cellStyle name="Vírgula 5 2 6 4 4" xfId="43074" xr:uid="{00000000-0005-0000-0000-000008A90000}"/>
    <cellStyle name="Vírgula 5 2 6 5" xfId="43075" xr:uid="{00000000-0005-0000-0000-000009A90000}"/>
    <cellStyle name="Vírgula 5 2 6 5 2" xfId="43076" xr:uid="{00000000-0005-0000-0000-00000AA90000}"/>
    <cellStyle name="Vírgula 5 2 6 5 2 2" xfId="43077" xr:uid="{00000000-0005-0000-0000-00000BA90000}"/>
    <cellStyle name="Vírgula 5 2 6 5 2 3" xfId="43078" xr:uid="{00000000-0005-0000-0000-00000CA90000}"/>
    <cellStyle name="Vírgula 5 2 6 5 3" xfId="43079" xr:uid="{00000000-0005-0000-0000-00000DA90000}"/>
    <cellStyle name="Vírgula 5 2 6 5 4" xfId="43080" xr:uid="{00000000-0005-0000-0000-00000EA90000}"/>
    <cellStyle name="Vírgula 5 2 6 6" xfId="43081" xr:uid="{00000000-0005-0000-0000-00000FA90000}"/>
    <cellStyle name="Vírgula 5 2 6 6 2" xfId="43082" xr:uid="{00000000-0005-0000-0000-000010A90000}"/>
    <cellStyle name="Vírgula 5 2 6 6 2 2" xfId="43083" xr:uid="{00000000-0005-0000-0000-000011A90000}"/>
    <cellStyle name="Vírgula 5 2 6 6 2 3" xfId="43084" xr:uid="{00000000-0005-0000-0000-000012A90000}"/>
    <cellStyle name="Vírgula 5 2 6 6 3" xfId="43085" xr:uid="{00000000-0005-0000-0000-000013A90000}"/>
    <cellStyle name="Vírgula 5 2 6 6 4" xfId="43086" xr:uid="{00000000-0005-0000-0000-000014A90000}"/>
    <cellStyle name="Vírgula 5 2 6 7" xfId="43087" xr:uid="{00000000-0005-0000-0000-000015A90000}"/>
    <cellStyle name="Vírgula 5 2 6 7 2" xfId="43088" xr:uid="{00000000-0005-0000-0000-000016A90000}"/>
    <cellStyle name="Vírgula 5 2 6 7 3" xfId="43089" xr:uid="{00000000-0005-0000-0000-000017A90000}"/>
    <cellStyle name="Vírgula 5 2 6 8" xfId="43090" xr:uid="{00000000-0005-0000-0000-000018A90000}"/>
    <cellStyle name="Vírgula 5 2 6 9" xfId="43091" xr:uid="{00000000-0005-0000-0000-000019A90000}"/>
    <cellStyle name="Vírgula 5 2 7" xfId="43092" xr:uid="{00000000-0005-0000-0000-00001AA90000}"/>
    <cellStyle name="Vírgula 5 2 7 2" xfId="43093" xr:uid="{00000000-0005-0000-0000-00001BA90000}"/>
    <cellStyle name="Vírgula 5 2 7 2 2" xfId="43094" xr:uid="{00000000-0005-0000-0000-00001CA90000}"/>
    <cellStyle name="Vírgula 5 2 7 2 2 2" xfId="43095" xr:uid="{00000000-0005-0000-0000-00001DA90000}"/>
    <cellStyle name="Vírgula 5 2 7 2 2 2 2" xfId="43096" xr:uid="{00000000-0005-0000-0000-00001EA90000}"/>
    <cellStyle name="Vírgula 5 2 7 2 2 2 3" xfId="43097" xr:uid="{00000000-0005-0000-0000-00001FA90000}"/>
    <cellStyle name="Vírgula 5 2 7 2 2 3" xfId="43098" xr:uid="{00000000-0005-0000-0000-000020A90000}"/>
    <cellStyle name="Vírgula 5 2 7 2 2 4" xfId="43099" xr:uid="{00000000-0005-0000-0000-000021A90000}"/>
    <cellStyle name="Vírgula 5 2 7 2 3" xfId="43100" xr:uid="{00000000-0005-0000-0000-000022A90000}"/>
    <cellStyle name="Vírgula 5 2 7 2 3 2" xfId="43101" xr:uid="{00000000-0005-0000-0000-000023A90000}"/>
    <cellStyle name="Vírgula 5 2 7 2 3 2 2" xfId="43102" xr:uid="{00000000-0005-0000-0000-000024A90000}"/>
    <cellStyle name="Vírgula 5 2 7 2 3 2 3" xfId="43103" xr:uid="{00000000-0005-0000-0000-000025A90000}"/>
    <cellStyle name="Vírgula 5 2 7 2 3 3" xfId="43104" xr:uid="{00000000-0005-0000-0000-000026A90000}"/>
    <cellStyle name="Vírgula 5 2 7 2 3 4" xfId="43105" xr:uid="{00000000-0005-0000-0000-000027A90000}"/>
    <cellStyle name="Vírgula 5 2 7 2 4" xfId="43106" xr:uid="{00000000-0005-0000-0000-000028A90000}"/>
    <cellStyle name="Vírgula 5 2 7 2 4 2" xfId="43107" xr:uid="{00000000-0005-0000-0000-000029A90000}"/>
    <cellStyle name="Vírgula 5 2 7 2 4 2 2" xfId="43108" xr:uid="{00000000-0005-0000-0000-00002AA90000}"/>
    <cellStyle name="Vírgula 5 2 7 2 4 2 3" xfId="43109" xr:uid="{00000000-0005-0000-0000-00002BA90000}"/>
    <cellStyle name="Vírgula 5 2 7 2 4 3" xfId="43110" xr:uid="{00000000-0005-0000-0000-00002CA90000}"/>
    <cellStyle name="Vírgula 5 2 7 2 4 4" xfId="43111" xr:uid="{00000000-0005-0000-0000-00002DA90000}"/>
    <cellStyle name="Vírgula 5 2 7 2 5" xfId="43112" xr:uid="{00000000-0005-0000-0000-00002EA90000}"/>
    <cellStyle name="Vírgula 5 2 7 2 5 2" xfId="43113" xr:uid="{00000000-0005-0000-0000-00002FA90000}"/>
    <cellStyle name="Vírgula 5 2 7 2 5 3" xfId="43114" xr:uid="{00000000-0005-0000-0000-000030A90000}"/>
    <cellStyle name="Vírgula 5 2 7 2 6" xfId="43115" xr:uid="{00000000-0005-0000-0000-000031A90000}"/>
    <cellStyle name="Vírgula 5 2 7 2 7" xfId="43116" xr:uid="{00000000-0005-0000-0000-000032A90000}"/>
    <cellStyle name="Vírgula 5 2 7 3" xfId="43117" xr:uid="{00000000-0005-0000-0000-000033A90000}"/>
    <cellStyle name="Vírgula 5 2 7 3 2" xfId="43118" xr:uid="{00000000-0005-0000-0000-000034A90000}"/>
    <cellStyle name="Vírgula 5 2 7 3 2 2" xfId="43119" xr:uid="{00000000-0005-0000-0000-000035A90000}"/>
    <cellStyle name="Vírgula 5 2 7 3 2 3" xfId="43120" xr:uid="{00000000-0005-0000-0000-000036A90000}"/>
    <cellStyle name="Vírgula 5 2 7 3 3" xfId="43121" xr:uid="{00000000-0005-0000-0000-000037A90000}"/>
    <cellStyle name="Vírgula 5 2 7 3 4" xfId="43122" xr:uid="{00000000-0005-0000-0000-000038A90000}"/>
    <cellStyle name="Vírgula 5 2 7 4" xfId="43123" xr:uid="{00000000-0005-0000-0000-000039A90000}"/>
    <cellStyle name="Vírgula 5 2 7 4 2" xfId="43124" xr:uid="{00000000-0005-0000-0000-00003AA90000}"/>
    <cellStyle name="Vírgula 5 2 7 4 2 2" xfId="43125" xr:uid="{00000000-0005-0000-0000-00003BA90000}"/>
    <cellStyle name="Vírgula 5 2 7 4 2 3" xfId="43126" xr:uid="{00000000-0005-0000-0000-00003CA90000}"/>
    <cellStyle name="Vírgula 5 2 7 4 3" xfId="43127" xr:uid="{00000000-0005-0000-0000-00003DA90000}"/>
    <cellStyle name="Vírgula 5 2 7 4 4" xfId="43128" xr:uid="{00000000-0005-0000-0000-00003EA90000}"/>
    <cellStyle name="Vírgula 5 2 7 5" xfId="43129" xr:uid="{00000000-0005-0000-0000-00003FA90000}"/>
    <cellStyle name="Vírgula 5 2 7 5 2" xfId="43130" xr:uid="{00000000-0005-0000-0000-000040A90000}"/>
    <cellStyle name="Vírgula 5 2 7 5 2 2" xfId="43131" xr:uid="{00000000-0005-0000-0000-000041A90000}"/>
    <cellStyle name="Vírgula 5 2 7 5 2 3" xfId="43132" xr:uid="{00000000-0005-0000-0000-000042A90000}"/>
    <cellStyle name="Vírgula 5 2 7 5 3" xfId="43133" xr:uid="{00000000-0005-0000-0000-000043A90000}"/>
    <cellStyle name="Vírgula 5 2 7 5 4" xfId="43134" xr:uid="{00000000-0005-0000-0000-000044A90000}"/>
    <cellStyle name="Vírgula 5 2 7 6" xfId="43135" xr:uid="{00000000-0005-0000-0000-000045A90000}"/>
    <cellStyle name="Vírgula 5 2 7 6 2" xfId="43136" xr:uid="{00000000-0005-0000-0000-000046A90000}"/>
    <cellStyle name="Vírgula 5 2 7 6 3" xfId="43137" xr:uid="{00000000-0005-0000-0000-000047A90000}"/>
    <cellStyle name="Vírgula 5 2 7 7" xfId="43138" xr:uid="{00000000-0005-0000-0000-000048A90000}"/>
    <cellStyle name="Vírgula 5 2 7 8" xfId="43139" xr:uid="{00000000-0005-0000-0000-000049A90000}"/>
    <cellStyle name="Vírgula 5 2 7 9" xfId="43140" xr:uid="{00000000-0005-0000-0000-00004AA90000}"/>
    <cellStyle name="Vírgula 5 2 8" xfId="43141" xr:uid="{00000000-0005-0000-0000-00004BA90000}"/>
    <cellStyle name="Vírgula 5 2 8 2" xfId="43142" xr:uid="{00000000-0005-0000-0000-00004CA90000}"/>
    <cellStyle name="Vírgula 5 2 8 2 2" xfId="43143" xr:uid="{00000000-0005-0000-0000-00004DA90000}"/>
    <cellStyle name="Vírgula 5 2 8 2 2 2" xfId="43144" xr:uid="{00000000-0005-0000-0000-00004EA90000}"/>
    <cellStyle name="Vírgula 5 2 8 2 2 2 2" xfId="43145" xr:uid="{00000000-0005-0000-0000-00004FA90000}"/>
    <cellStyle name="Vírgula 5 2 8 2 2 2 3" xfId="43146" xr:uid="{00000000-0005-0000-0000-000050A90000}"/>
    <cellStyle name="Vírgula 5 2 8 2 2 3" xfId="43147" xr:uid="{00000000-0005-0000-0000-000051A90000}"/>
    <cellStyle name="Vírgula 5 2 8 2 2 4" xfId="43148" xr:uid="{00000000-0005-0000-0000-000052A90000}"/>
    <cellStyle name="Vírgula 5 2 8 2 3" xfId="43149" xr:uid="{00000000-0005-0000-0000-000053A90000}"/>
    <cellStyle name="Vírgula 5 2 8 2 3 2" xfId="43150" xr:uid="{00000000-0005-0000-0000-000054A90000}"/>
    <cellStyle name="Vírgula 5 2 8 2 3 2 2" xfId="43151" xr:uid="{00000000-0005-0000-0000-000055A90000}"/>
    <cellStyle name="Vírgula 5 2 8 2 3 2 3" xfId="43152" xr:uid="{00000000-0005-0000-0000-000056A90000}"/>
    <cellStyle name="Vírgula 5 2 8 2 3 3" xfId="43153" xr:uid="{00000000-0005-0000-0000-000057A90000}"/>
    <cellStyle name="Vírgula 5 2 8 2 3 4" xfId="43154" xr:uid="{00000000-0005-0000-0000-000058A90000}"/>
    <cellStyle name="Vírgula 5 2 8 2 4" xfId="43155" xr:uid="{00000000-0005-0000-0000-000059A90000}"/>
    <cellStyle name="Vírgula 5 2 8 2 4 2" xfId="43156" xr:uid="{00000000-0005-0000-0000-00005AA90000}"/>
    <cellStyle name="Vírgula 5 2 8 2 4 2 2" xfId="43157" xr:uid="{00000000-0005-0000-0000-00005BA90000}"/>
    <cellStyle name="Vírgula 5 2 8 2 4 2 3" xfId="43158" xr:uid="{00000000-0005-0000-0000-00005CA90000}"/>
    <cellStyle name="Vírgula 5 2 8 2 4 3" xfId="43159" xr:uid="{00000000-0005-0000-0000-00005DA90000}"/>
    <cellStyle name="Vírgula 5 2 8 2 4 4" xfId="43160" xr:uid="{00000000-0005-0000-0000-00005EA90000}"/>
    <cellStyle name="Vírgula 5 2 8 2 5" xfId="43161" xr:uid="{00000000-0005-0000-0000-00005FA90000}"/>
    <cellStyle name="Vírgula 5 2 8 2 5 2" xfId="43162" xr:uid="{00000000-0005-0000-0000-000060A90000}"/>
    <cellStyle name="Vírgula 5 2 8 2 5 3" xfId="43163" xr:uid="{00000000-0005-0000-0000-000061A90000}"/>
    <cellStyle name="Vírgula 5 2 8 2 6" xfId="43164" xr:uid="{00000000-0005-0000-0000-000062A90000}"/>
    <cellStyle name="Vírgula 5 2 8 2 7" xfId="43165" xr:uid="{00000000-0005-0000-0000-000063A90000}"/>
    <cellStyle name="Vírgula 5 2 8 3" xfId="43166" xr:uid="{00000000-0005-0000-0000-000064A90000}"/>
    <cellStyle name="Vírgula 5 2 8 3 2" xfId="43167" xr:uid="{00000000-0005-0000-0000-000065A90000}"/>
    <cellStyle name="Vírgula 5 2 8 3 2 2" xfId="43168" xr:uid="{00000000-0005-0000-0000-000066A90000}"/>
    <cellStyle name="Vírgula 5 2 8 3 2 3" xfId="43169" xr:uid="{00000000-0005-0000-0000-000067A90000}"/>
    <cellStyle name="Vírgula 5 2 8 3 3" xfId="43170" xr:uid="{00000000-0005-0000-0000-000068A90000}"/>
    <cellStyle name="Vírgula 5 2 8 3 4" xfId="43171" xr:uid="{00000000-0005-0000-0000-000069A90000}"/>
    <cellStyle name="Vírgula 5 2 8 4" xfId="43172" xr:uid="{00000000-0005-0000-0000-00006AA90000}"/>
    <cellStyle name="Vírgula 5 2 8 4 2" xfId="43173" xr:uid="{00000000-0005-0000-0000-00006BA90000}"/>
    <cellStyle name="Vírgula 5 2 8 4 2 2" xfId="43174" xr:uid="{00000000-0005-0000-0000-00006CA90000}"/>
    <cellStyle name="Vírgula 5 2 8 4 2 3" xfId="43175" xr:uid="{00000000-0005-0000-0000-00006DA90000}"/>
    <cellStyle name="Vírgula 5 2 8 4 3" xfId="43176" xr:uid="{00000000-0005-0000-0000-00006EA90000}"/>
    <cellStyle name="Vírgula 5 2 8 4 4" xfId="43177" xr:uid="{00000000-0005-0000-0000-00006FA90000}"/>
    <cellStyle name="Vírgula 5 2 8 5" xfId="43178" xr:uid="{00000000-0005-0000-0000-000070A90000}"/>
    <cellStyle name="Vírgula 5 2 8 5 2" xfId="43179" xr:uid="{00000000-0005-0000-0000-000071A90000}"/>
    <cellStyle name="Vírgula 5 2 8 5 2 2" xfId="43180" xr:uid="{00000000-0005-0000-0000-000072A90000}"/>
    <cellStyle name="Vírgula 5 2 8 5 2 3" xfId="43181" xr:uid="{00000000-0005-0000-0000-000073A90000}"/>
    <cellStyle name="Vírgula 5 2 8 5 3" xfId="43182" xr:uid="{00000000-0005-0000-0000-000074A90000}"/>
    <cellStyle name="Vírgula 5 2 8 5 4" xfId="43183" xr:uid="{00000000-0005-0000-0000-000075A90000}"/>
    <cellStyle name="Vírgula 5 2 8 6" xfId="43184" xr:uid="{00000000-0005-0000-0000-000076A90000}"/>
    <cellStyle name="Vírgula 5 2 8 6 2" xfId="43185" xr:uid="{00000000-0005-0000-0000-000077A90000}"/>
    <cellStyle name="Vírgula 5 2 8 6 3" xfId="43186" xr:uid="{00000000-0005-0000-0000-000078A90000}"/>
    <cellStyle name="Vírgula 5 2 8 7" xfId="43187" xr:uid="{00000000-0005-0000-0000-000079A90000}"/>
    <cellStyle name="Vírgula 5 2 8 8" xfId="43188" xr:uid="{00000000-0005-0000-0000-00007AA90000}"/>
    <cellStyle name="Vírgula 5 2 8 9" xfId="43189" xr:uid="{00000000-0005-0000-0000-00007BA90000}"/>
    <cellStyle name="Vírgula 5 2 9" xfId="43190" xr:uid="{00000000-0005-0000-0000-00007CA90000}"/>
    <cellStyle name="Vírgula 5 2 9 2" xfId="43191" xr:uid="{00000000-0005-0000-0000-00007DA90000}"/>
    <cellStyle name="Vírgula 5 2 9 2 2" xfId="43192" xr:uid="{00000000-0005-0000-0000-00007EA90000}"/>
    <cellStyle name="Vírgula 5 2 9 2 2 2" xfId="43193" xr:uid="{00000000-0005-0000-0000-00007FA90000}"/>
    <cellStyle name="Vírgula 5 2 9 2 2 2 2" xfId="43194" xr:uid="{00000000-0005-0000-0000-000080A90000}"/>
    <cellStyle name="Vírgula 5 2 9 2 2 2 3" xfId="43195" xr:uid="{00000000-0005-0000-0000-000081A90000}"/>
    <cellStyle name="Vírgula 5 2 9 2 2 3" xfId="43196" xr:uid="{00000000-0005-0000-0000-000082A90000}"/>
    <cellStyle name="Vírgula 5 2 9 2 2 4" xfId="43197" xr:uid="{00000000-0005-0000-0000-000083A90000}"/>
    <cellStyle name="Vírgula 5 2 9 2 3" xfId="43198" xr:uid="{00000000-0005-0000-0000-000084A90000}"/>
    <cellStyle name="Vírgula 5 2 9 2 3 2" xfId="43199" xr:uid="{00000000-0005-0000-0000-000085A90000}"/>
    <cellStyle name="Vírgula 5 2 9 2 3 2 2" xfId="43200" xr:uid="{00000000-0005-0000-0000-000086A90000}"/>
    <cellStyle name="Vírgula 5 2 9 2 3 2 3" xfId="43201" xr:uid="{00000000-0005-0000-0000-000087A90000}"/>
    <cellStyle name="Vírgula 5 2 9 2 3 3" xfId="43202" xr:uid="{00000000-0005-0000-0000-000088A90000}"/>
    <cellStyle name="Vírgula 5 2 9 2 3 4" xfId="43203" xr:uid="{00000000-0005-0000-0000-000089A90000}"/>
    <cellStyle name="Vírgula 5 2 9 2 4" xfId="43204" xr:uid="{00000000-0005-0000-0000-00008AA90000}"/>
    <cellStyle name="Vírgula 5 2 9 2 4 2" xfId="43205" xr:uid="{00000000-0005-0000-0000-00008BA90000}"/>
    <cellStyle name="Vírgula 5 2 9 2 4 2 2" xfId="43206" xr:uid="{00000000-0005-0000-0000-00008CA90000}"/>
    <cellStyle name="Vírgula 5 2 9 2 4 2 3" xfId="43207" xr:uid="{00000000-0005-0000-0000-00008DA90000}"/>
    <cellStyle name="Vírgula 5 2 9 2 4 3" xfId="43208" xr:uid="{00000000-0005-0000-0000-00008EA90000}"/>
    <cellStyle name="Vírgula 5 2 9 2 4 4" xfId="43209" xr:uid="{00000000-0005-0000-0000-00008FA90000}"/>
    <cellStyle name="Vírgula 5 2 9 2 5" xfId="43210" xr:uid="{00000000-0005-0000-0000-000090A90000}"/>
    <cellStyle name="Vírgula 5 2 9 2 5 2" xfId="43211" xr:uid="{00000000-0005-0000-0000-000091A90000}"/>
    <cellStyle name="Vírgula 5 2 9 2 5 3" xfId="43212" xr:uid="{00000000-0005-0000-0000-000092A90000}"/>
    <cellStyle name="Vírgula 5 2 9 2 6" xfId="43213" xr:uid="{00000000-0005-0000-0000-000093A90000}"/>
    <cellStyle name="Vírgula 5 2 9 2 7" xfId="43214" xr:uid="{00000000-0005-0000-0000-000094A90000}"/>
    <cellStyle name="Vírgula 5 2 9 2 8" xfId="43215" xr:uid="{00000000-0005-0000-0000-000095A90000}"/>
    <cellStyle name="Vírgula 5 2 9 3" xfId="43216" xr:uid="{00000000-0005-0000-0000-000096A90000}"/>
    <cellStyle name="Vírgula 5 2 9 3 2" xfId="43217" xr:uid="{00000000-0005-0000-0000-000097A90000}"/>
    <cellStyle name="Vírgula 5 2 9 3 2 2" xfId="43218" xr:uid="{00000000-0005-0000-0000-000098A90000}"/>
    <cellStyle name="Vírgula 5 2 9 3 2 3" xfId="43219" xr:uid="{00000000-0005-0000-0000-000099A90000}"/>
    <cellStyle name="Vírgula 5 2 9 3 3" xfId="43220" xr:uid="{00000000-0005-0000-0000-00009AA90000}"/>
    <cellStyle name="Vírgula 5 2 9 3 4" xfId="43221" xr:uid="{00000000-0005-0000-0000-00009BA90000}"/>
    <cellStyle name="Vírgula 5 2 9 4" xfId="43222" xr:uid="{00000000-0005-0000-0000-00009CA90000}"/>
    <cellStyle name="Vírgula 5 2 9 4 2" xfId="43223" xr:uid="{00000000-0005-0000-0000-00009DA90000}"/>
    <cellStyle name="Vírgula 5 2 9 4 2 2" xfId="43224" xr:uid="{00000000-0005-0000-0000-00009EA90000}"/>
    <cellStyle name="Vírgula 5 2 9 4 2 3" xfId="43225" xr:uid="{00000000-0005-0000-0000-00009FA90000}"/>
    <cellStyle name="Vírgula 5 2 9 4 3" xfId="43226" xr:uid="{00000000-0005-0000-0000-0000A0A90000}"/>
    <cellStyle name="Vírgula 5 2 9 4 4" xfId="43227" xr:uid="{00000000-0005-0000-0000-0000A1A90000}"/>
    <cellStyle name="Vírgula 5 2 9 5" xfId="43228" xr:uid="{00000000-0005-0000-0000-0000A2A90000}"/>
    <cellStyle name="Vírgula 5 2 9 5 2" xfId="43229" xr:uid="{00000000-0005-0000-0000-0000A3A90000}"/>
    <cellStyle name="Vírgula 5 2 9 5 2 2" xfId="43230" xr:uid="{00000000-0005-0000-0000-0000A4A90000}"/>
    <cellStyle name="Vírgula 5 2 9 5 2 3" xfId="43231" xr:uid="{00000000-0005-0000-0000-0000A5A90000}"/>
    <cellStyle name="Vírgula 5 2 9 5 3" xfId="43232" xr:uid="{00000000-0005-0000-0000-0000A6A90000}"/>
    <cellStyle name="Vírgula 5 2 9 5 4" xfId="43233" xr:uid="{00000000-0005-0000-0000-0000A7A90000}"/>
    <cellStyle name="Vírgula 5 2 9 6" xfId="43234" xr:uid="{00000000-0005-0000-0000-0000A8A90000}"/>
    <cellStyle name="Vírgula 5 2 9 6 2" xfId="43235" xr:uid="{00000000-0005-0000-0000-0000A9A90000}"/>
    <cellStyle name="Vírgula 5 2 9 6 3" xfId="43236" xr:uid="{00000000-0005-0000-0000-0000AAA90000}"/>
    <cellStyle name="Vírgula 5 2 9 7" xfId="43237" xr:uid="{00000000-0005-0000-0000-0000ABA90000}"/>
    <cellStyle name="Vírgula 5 2 9 8" xfId="43238" xr:uid="{00000000-0005-0000-0000-0000ACA90000}"/>
    <cellStyle name="Vírgula 5 2 9 9" xfId="43239" xr:uid="{00000000-0005-0000-0000-0000ADA90000}"/>
    <cellStyle name="Vírgula 5 20" xfId="43240" xr:uid="{00000000-0005-0000-0000-0000AEA90000}"/>
    <cellStyle name="Vírgula 5 21" xfId="43241" xr:uid="{00000000-0005-0000-0000-0000AFA90000}"/>
    <cellStyle name="Vírgula 5 22" xfId="43242" xr:uid="{00000000-0005-0000-0000-0000B0A90000}"/>
    <cellStyle name="Vírgula 5 23" xfId="43243" xr:uid="{00000000-0005-0000-0000-0000B1A90000}"/>
    <cellStyle name="Vírgula 5 24" xfId="43244" xr:uid="{00000000-0005-0000-0000-0000B2A90000}"/>
    <cellStyle name="Vírgula 5 25" xfId="43245" xr:uid="{00000000-0005-0000-0000-0000B3A90000}"/>
    <cellStyle name="Vírgula 5 26" xfId="43246" xr:uid="{00000000-0005-0000-0000-0000B4A90000}"/>
    <cellStyle name="Vírgula 5 27" xfId="43247" xr:uid="{00000000-0005-0000-0000-0000B5A90000}"/>
    <cellStyle name="Vírgula 5 3" xfId="43248" xr:uid="{00000000-0005-0000-0000-0000B6A90000}"/>
    <cellStyle name="Vírgula 5 3 10" xfId="43249" xr:uid="{00000000-0005-0000-0000-0000B7A90000}"/>
    <cellStyle name="Vírgula 5 3 11" xfId="43250" xr:uid="{00000000-0005-0000-0000-0000B8A90000}"/>
    <cellStyle name="Vírgula 5 3 12" xfId="43251" xr:uid="{00000000-0005-0000-0000-0000B9A90000}"/>
    <cellStyle name="Vírgula 5 3 2" xfId="43252" xr:uid="{00000000-0005-0000-0000-0000BAA90000}"/>
    <cellStyle name="Vírgula 5 3 2 2" xfId="43253" xr:uid="{00000000-0005-0000-0000-0000BBA90000}"/>
    <cellStyle name="Vírgula 5 3 2 3" xfId="43254" xr:uid="{00000000-0005-0000-0000-0000BCA90000}"/>
    <cellStyle name="Vírgula 5 3 2 3 2" xfId="43255" xr:uid="{00000000-0005-0000-0000-0000BDA90000}"/>
    <cellStyle name="Vírgula 5 3 2 3 2 2" xfId="43256" xr:uid="{00000000-0005-0000-0000-0000BEA90000}"/>
    <cellStyle name="Vírgula 5 3 2 3 2 2 2" xfId="43257" xr:uid="{00000000-0005-0000-0000-0000BFA90000}"/>
    <cellStyle name="Vírgula 5 3 2 3 2 2 3" xfId="43258" xr:uid="{00000000-0005-0000-0000-0000C0A90000}"/>
    <cellStyle name="Vírgula 5 3 2 3 2 3" xfId="43259" xr:uid="{00000000-0005-0000-0000-0000C1A90000}"/>
    <cellStyle name="Vírgula 5 3 2 3 2 4" xfId="43260" xr:uid="{00000000-0005-0000-0000-0000C2A90000}"/>
    <cellStyle name="Vírgula 5 3 2 3 3" xfId="43261" xr:uid="{00000000-0005-0000-0000-0000C3A90000}"/>
    <cellStyle name="Vírgula 5 3 2 3 3 2" xfId="43262" xr:uid="{00000000-0005-0000-0000-0000C4A90000}"/>
    <cellStyle name="Vírgula 5 3 2 3 3 2 2" xfId="43263" xr:uid="{00000000-0005-0000-0000-0000C5A90000}"/>
    <cellStyle name="Vírgula 5 3 2 3 3 2 3" xfId="43264" xr:uid="{00000000-0005-0000-0000-0000C6A90000}"/>
    <cellStyle name="Vírgula 5 3 2 3 3 3" xfId="43265" xr:uid="{00000000-0005-0000-0000-0000C7A90000}"/>
    <cellStyle name="Vírgula 5 3 2 3 3 4" xfId="43266" xr:uid="{00000000-0005-0000-0000-0000C8A90000}"/>
    <cellStyle name="Vírgula 5 3 2 3 4" xfId="43267" xr:uid="{00000000-0005-0000-0000-0000C9A90000}"/>
    <cellStyle name="Vírgula 5 3 2 3 4 2" xfId="43268" xr:uid="{00000000-0005-0000-0000-0000CAA90000}"/>
    <cellStyle name="Vírgula 5 3 2 3 4 2 2" xfId="43269" xr:uid="{00000000-0005-0000-0000-0000CBA90000}"/>
    <cellStyle name="Vírgula 5 3 2 3 4 2 3" xfId="43270" xr:uid="{00000000-0005-0000-0000-0000CCA90000}"/>
    <cellStyle name="Vírgula 5 3 2 3 4 3" xfId="43271" xr:uid="{00000000-0005-0000-0000-0000CDA90000}"/>
    <cellStyle name="Vírgula 5 3 2 3 4 4" xfId="43272" xr:uid="{00000000-0005-0000-0000-0000CEA90000}"/>
    <cellStyle name="Vírgula 5 3 2 3 5" xfId="43273" xr:uid="{00000000-0005-0000-0000-0000CFA90000}"/>
    <cellStyle name="Vírgula 5 3 2 3 5 2" xfId="43274" xr:uid="{00000000-0005-0000-0000-0000D0A90000}"/>
    <cellStyle name="Vírgula 5 3 2 3 5 3" xfId="43275" xr:uid="{00000000-0005-0000-0000-0000D1A90000}"/>
    <cellStyle name="Vírgula 5 3 2 3 6" xfId="43276" xr:uid="{00000000-0005-0000-0000-0000D2A90000}"/>
    <cellStyle name="Vírgula 5 3 2 3 7" xfId="43277" xr:uid="{00000000-0005-0000-0000-0000D3A90000}"/>
    <cellStyle name="Vírgula 5 3 3" xfId="43278" xr:uid="{00000000-0005-0000-0000-0000D4A90000}"/>
    <cellStyle name="Vírgula 5 3 3 10" xfId="43279" xr:uid="{00000000-0005-0000-0000-0000D5A90000}"/>
    <cellStyle name="Vírgula 5 3 3 2" xfId="43280" xr:uid="{00000000-0005-0000-0000-0000D6A90000}"/>
    <cellStyle name="Vírgula 5 3 3 2 2" xfId="43281" xr:uid="{00000000-0005-0000-0000-0000D7A90000}"/>
    <cellStyle name="Vírgula 5 3 3 2 2 2" xfId="43282" xr:uid="{00000000-0005-0000-0000-0000D8A90000}"/>
    <cellStyle name="Vírgula 5 3 3 2 2 2 2" xfId="43283" xr:uid="{00000000-0005-0000-0000-0000D9A90000}"/>
    <cellStyle name="Vírgula 5 3 3 2 2 2 3" xfId="43284" xr:uid="{00000000-0005-0000-0000-0000DAA90000}"/>
    <cellStyle name="Vírgula 5 3 3 2 2 3" xfId="43285" xr:uid="{00000000-0005-0000-0000-0000DBA90000}"/>
    <cellStyle name="Vírgula 5 3 3 2 2 4" xfId="43286" xr:uid="{00000000-0005-0000-0000-0000DCA90000}"/>
    <cellStyle name="Vírgula 5 3 3 2 3" xfId="43287" xr:uid="{00000000-0005-0000-0000-0000DDA90000}"/>
    <cellStyle name="Vírgula 5 3 3 2 3 2" xfId="43288" xr:uid="{00000000-0005-0000-0000-0000DEA90000}"/>
    <cellStyle name="Vírgula 5 3 3 2 3 2 2" xfId="43289" xr:uid="{00000000-0005-0000-0000-0000DFA90000}"/>
    <cellStyle name="Vírgula 5 3 3 2 3 2 3" xfId="43290" xr:uid="{00000000-0005-0000-0000-0000E0A90000}"/>
    <cellStyle name="Vírgula 5 3 3 2 3 3" xfId="43291" xr:uid="{00000000-0005-0000-0000-0000E1A90000}"/>
    <cellStyle name="Vírgula 5 3 3 2 3 4" xfId="43292" xr:uid="{00000000-0005-0000-0000-0000E2A90000}"/>
    <cellStyle name="Vírgula 5 3 3 2 4" xfId="43293" xr:uid="{00000000-0005-0000-0000-0000E3A90000}"/>
    <cellStyle name="Vírgula 5 3 3 2 4 2" xfId="43294" xr:uid="{00000000-0005-0000-0000-0000E4A90000}"/>
    <cellStyle name="Vírgula 5 3 3 2 4 2 2" xfId="43295" xr:uid="{00000000-0005-0000-0000-0000E5A90000}"/>
    <cellStyle name="Vírgula 5 3 3 2 4 2 3" xfId="43296" xr:uid="{00000000-0005-0000-0000-0000E6A90000}"/>
    <cellStyle name="Vírgula 5 3 3 2 4 3" xfId="43297" xr:uid="{00000000-0005-0000-0000-0000E7A90000}"/>
    <cellStyle name="Vírgula 5 3 3 2 4 4" xfId="43298" xr:uid="{00000000-0005-0000-0000-0000E8A90000}"/>
    <cellStyle name="Vírgula 5 3 3 2 5" xfId="43299" xr:uid="{00000000-0005-0000-0000-0000E9A90000}"/>
    <cellStyle name="Vírgula 5 3 3 2 5 2" xfId="43300" xr:uid="{00000000-0005-0000-0000-0000EAA90000}"/>
    <cellStyle name="Vírgula 5 3 3 2 5 3" xfId="43301" xr:uid="{00000000-0005-0000-0000-0000EBA90000}"/>
    <cellStyle name="Vírgula 5 3 3 2 6" xfId="43302" xr:uid="{00000000-0005-0000-0000-0000ECA90000}"/>
    <cellStyle name="Vírgula 5 3 3 2 7" xfId="43303" xr:uid="{00000000-0005-0000-0000-0000EDA90000}"/>
    <cellStyle name="Vírgula 5 3 3 3" xfId="43304" xr:uid="{00000000-0005-0000-0000-0000EEA90000}"/>
    <cellStyle name="Vírgula 5 3 3 4" xfId="43305" xr:uid="{00000000-0005-0000-0000-0000EFA90000}"/>
    <cellStyle name="Vírgula 5 3 3 4 2" xfId="43306" xr:uid="{00000000-0005-0000-0000-0000F0A90000}"/>
    <cellStyle name="Vírgula 5 3 3 4 2 2" xfId="43307" xr:uid="{00000000-0005-0000-0000-0000F1A90000}"/>
    <cellStyle name="Vírgula 5 3 3 4 2 3" xfId="43308" xr:uid="{00000000-0005-0000-0000-0000F2A90000}"/>
    <cellStyle name="Vírgula 5 3 3 4 3" xfId="43309" xr:uid="{00000000-0005-0000-0000-0000F3A90000}"/>
    <cellStyle name="Vírgula 5 3 3 4 4" xfId="43310" xr:uid="{00000000-0005-0000-0000-0000F4A90000}"/>
    <cellStyle name="Vírgula 5 3 3 5" xfId="43311" xr:uid="{00000000-0005-0000-0000-0000F5A90000}"/>
    <cellStyle name="Vírgula 5 3 3 5 2" xfId="43312" xr:uid="{00000000-0005-0000-0000-0000F6A90000}"/>
    <cellStyle name="Vírgula 5 3 3 5 2 2" xfId="43313" xr:uid="{00000000-0005-0000-0000-0000F7A90000}"/>
    <cellStyle name="Vírgula 5 3 3 5 2 3" xfId="43314" xr:uid="{00000000-0005-0000-0000-0000F8A90000}"/>
    <cellStyle name="Vírgula 5 3 3 5 3" xfId="43315" xr:uid="{00000000-0005-0000-0000-0000F9A90000}"/>
    <cellStyle name="Vírgula 5 3 3 5 4" xfId="43316" xr:uid="{00000000-0005-0000-0000-0000FAA90000}"/>
    <cellStyle name="Vírgula 5 3 3 6" xfId="43317" xr:uid="{00000000-0005-0000-0000-0000FBA90000}"/>
    <cellStyle name="Vírgula 5 3 3 6 2" xfId="43318" xr:uid="{00000000-0005-0000-0000-0000FCA90000}"/>
    <cellStyle name="Vírgula 5 3 3 6 2 2" xfId="43319" xr:uid="{00000000-0005-0000-0000-0000FDA90000}"/>
    <cellStyle name="Vírgula 5 3 3 6 2 3" xfId="43320" xr:uid="{00000000-0005-0000-0000-0000FEA90000}"/>
    <cellStyle name="Vírgula 5 3 3 6 3" xfId="43321" xr:uid="{00000000-0005-0000-0000-0000FFA90000}"/>
    <cellStyle name="Vírgula 5 3 3 6 4" xfId="43322" xr:uid="{00000000-0005-0000-0000-000000AA0000}"/>
    <cellStyle name="Vírgula 5 3 3 7" xfId="43323" xr:uid="{00000000-0005-0000-0000-000001AA0000}"/>
    <cellStyle name="Vírgula 5 3 3 7 2" xfId="43324" xr:uid="{00000000-0005-0000-0000-000002AA0000}"/>
    <cellStyle name="Vírgula 5 3 3 7 3" xfId="43325" xr:uid="{00000000-0005-0000-0000-000003AA0000}"/>
    <cellStyle name="Vírgula 5 3 3 8" xfId="43326" xr:uid="{00000000-0005-0000-0000-000004AA0000}"/>
    <cellStyle name="Vírgula 5 3 3 9" xfId="43327" xr:uid="{00000000-0005-0000-0000-000005AA0000}"/>
    <cellStyle name="Vírgula 5 3 4" xfId="43328" xr:uid="{00000000-0005-0000-0000-000006AA0000}"/>
    <cellStyle name="Vírgula 5 3 4 2" xfId="43329" xr:uid="{00000000-0005-0000-0000-000007AA0000}"/>
    <cellStyle name="Vírgula 5 3 4 2 2" xfId="43330" xr:uid="{00000000-0005-0000-0000-000008AA0000}"/>
    <cellStyle name="Vírgula 5 3 4 2 2 2" xfId="43331" xr:uid="{00000000-0005-0000-0000-000009AA0000}"/>
    <cellStyle name="Vírgula 5 3 4 2 2 3" xfId="43332" xr:uid="{00000000-0005-0000-0000-00000AAA0000}"/>
    <cellStyle name="Vírgula 5 3 4 2 3" xfId="43333" xr:uid="{00000000-0005-0000-0000-00000BAA0000}"/>
    <cellStyle name="Vírgula 5 3 4 2 4" xfId="43334" xr:uid="{00000000-0005-0000-0000-00000CAA0000}"/>
    <cellStyle name="Vírgula 5 3 4 3" xfId="43335" xr:uid="{00000000-0005-0000-0000-00000DAA0000}"/>
    <cellStyle name="Vírgula 5 3 4 3 2" xfId="43336" xr:uid="{00000000-0005-0000-0000-00000EAA0000}"/>
    <cellStyle name="Vírgula 5 3 4 3 2 2" xfId="43337" xr:uid="{00000000-0005-0000-0000-00000FAA0000}"/>
    <cellStyle name="Vírgula 5 3 4 3 2 3" xfId="43338" xr:uid="{00000000-0005-0000-0000-000010AA0000}"/>
    <cellStyle name="Vírgula 5 3 4 3 3" xfId="43339" xr:uid="{00000000-0005-0000-0000-000011AA0000}"/>
    <cellStyle name="Vírgula 5 3 4 3 4" xfId="43340" xr:uid="{00000000-0005-0000-0000-000012AA0000}"/>
    <cellStyle name="Vírgula 5 3 4 4" xfId="43341" xr:uid="{00000000-0005-0000-0000-000013AA0000}"/>
    <cellStyle name="Vírgula 5 3 4 4 2" xfId="43342" xr:uid="{00000000-0005-0000-0000-000014AA0000}"/>
    <cellStyle name="Vírgula 5 3 4 4 2 2" xfId="43343" xr:uid="{00000000-0005-0000-0000-000015AA0000}"/>
    <cellStyle name="Vírgula 5 3 4 4 2 3" xfId="43344" xr:uid="{00000000-0005-0000-0000-000016AA0000}"/>
    <cellStyle name="Vírgula 5 3 4 4 3" xfId="43345" xr:uid="{00000000-0005-0000-0000-000017AA0000}"/>
    <cellStyle name="Vírgula 5 3 4 4 4" xfId="43346" xr:uid="{00000000-0005-0000-0000-000018AA0000}"/>
    <cellStyle name="Vírgula 5 3 4 5" xfId="43347" xr:uid="{00000000-0005-0000-0000-000019AA0000}"/>
    <cellStyle name="Vírgula 5 3 4 5 2" xfId="43348" xr:uid="{00000000-0005-0000-0000-00001AAA0000}"/>
    <cellStyle name="Vírgula 5 3 4 5 3" xfId="43349" xr:uid="{00000000-0005-0000-0000-00001BAA0000}"/>
    <cellStyle name="Vírgula 5 3 4 6" xfId="43350" xr:uid="{00000000-0005-0000-0000-00001CAA0000}"/>
    <cellStyle name="Vírgula 5 3 4 7" xfId="43351" xr:uid="{00000000-0005-0000-0000-00001DAA0000}"/>
    <cellStyle name="Vírgula 5 3 4 8" xfId="43352" xr:uid="{00000000-0005-0000-0000-00001EAA0000}"/>
    <cellStyle name="Vírgula 5 3 5" xfId="43353" xr:uid="{00000000-0005-0000-0000-00001FAA0000}"/>
    <cellStyle name="Vírgula 5 3 5 2" xfId="43354" xr:uid="{00000000-0005-0000-0000-000020AA0000}"/>
    <cellStyle name="Vírgula 5 3 5 2 2" xfId="43355" xr:uid="{00000000-0005-0000-0000-000021AA0000}"/>
    <cellStyle name="Vírgula 5 3 5 2 3" xfId="43356" xr:uid="{00000000-0005-0000-0000-000022AA0000}"/>
    <cellStyle name="Vírgula 5 3 5 3" xfId="43357" xr:uid="{00000000-0005-0000-0000-000023AA0000}"/>
    <cellStyle name="Vírgula 5 3 5 4" xfId="43358" xr:uid="{00000000-0005-0000-0000-000024AA0000}"/>
    <cellStyle name="Vírgula 5 3 6" xfId="43359" xr:uid="{00000000-0005-0000-0000-000025AA0000}"/>
    <cellStyle name="Vírgula 5 3 6 2" xfId="43360" xr:uid="{00000000-0005-0000-0000-000026AA0000}"/>
    <cellStyle name="Vírgula 5 3 6 2 2" xfId="43361" xr:uid="{00000000-0005-0000-0000-000027AA0000}"/>
    <cellStyle name="Vírgula 5 3 6 2 3" xfId="43362" xr:uid="{00000000-0005-0000-0000-000028AA0000}"/>
    <cellStyle name="Vírgula 5 3 6 3" xfId="43363" xr:uid="{00000000-0005-0000-0000-000029AA0000}"/>
    <cellStyle name="Vírgula 5 3 6 4" xfId="43364" xr:uid="{00000000-0005-0000-0000-00002AAA0000}"/>
    <cellStyle name="Vírgula 5 3 7" xfId="43365" xr:uid="{00000000-0005-0000-0000-00002BAA0000}"/>
    <cellStyle name="Vírgula 5 3 7 2" xfId="43366" xr:uid="{00000000-0005-0000-0000-00002CAA0000}"/>
    <cellStyle name="Vírgula 5 3 7 2 2" xfId="43367" xr:uid="{00000000-0005-0000-0000-00002DAA0000}"/>
    <cellStyle name="Vírgula 5 3 7 2 3" xfId="43368" xr:uid="{00000000-0005-0000-0000-00002EAA0000}"/>
    <cellStyle name="Vírgula 5 3 7 3" xfId="43369" xr:uid="{00000000-0005-0000-0000-00002FAA0000}"/>
    <cellStyle name="Vírgula 5 3 7 4" xfId="43370" xr:uid="{00000000-0005-0000-0000-000030AA0000}"/>
    <cellStyle name="Vírgula 5 3 8" xfId="43371" xr:uid="{00000000-0005-0000-0000-000031AA0000}"/>
    <cellStyle name="Vírgula 5 3 8 2" xfId="43372" xr:uid="{00000000-0005-0000-0000-000032AA0000}"/>
    <cellStyle name="Vírgula 5 3 8 3" xfId="43373" xr:uid="{00000000-0005-0000-0000-000033AA0000}"/>
    <cellStyle name="Vírgula 5 3 9" xfId="43374" xr:uid="{00000000-0005-0000-0000-000034AA0000}"/>
    <cellStyle name="Vírgula 5 4" xfId="43375" xr:uid="{00000000-0005-0000-0000-000035AA0000}"/>
    <cellStyle name="Vírgula 5 4 10" xfId="43376" xr:uid="{00000000-0005-0000-0000-000036AA0000}"/>
    <cellStyle name="Vírgula 5 4 11" xfId="43377" xr:uid="{00000000-0005-0000-0000-000037AA0000}"/>
    <cellStyle name="Vírgula 5 4 12" xfId="43378" xr:uid="{00000000-0005-0000-0000-000038AA0000}"/>
    <cellStyle name="Vírgula 5 4 2" xfId="43379" xr:uid="{00000000-0005-0000-0000-000039AA0000}"/>
    <cellStyle name="Vírgula 5 4 2 2" xfId="43380" xr:uid="{00000000-0005-0000-0000-00003AAA0000}"/>
    <cellStyle name="Vírgula 5 4 2 2 2" xfId="43381" xr:uid="{00000000-0005-0000-0000-00003BAA0000}"/>
    <cellStyle name="Vírgula 5 4 2 2 2 2" xfId="43382" xr:uid="{00000000-0005-0000-0000-00003CAA0000}"/>
    <cellStyle name="Vírgula 5 4 2 2 2 2 2" xfId="43383" xr:uid="{00000000-0005-0000-0000-00003DAA0000}"/>
    <cellStyle name="Vírgula 5 4 2 2 2 2 3" xfId="43384" xr:uid="{00000000-0005-0000-0000-00003EAA0000}"/>
    <cellStyle name="Vírgula 5 4 2 2 2 3" xfId="43385" xr:uid="{00000000-0005-0000-0000-00003FAA0000}"/>
    <cellStyle name="Vírgula 5 4 2 2 2 4" xfId="43386" xr:uid="{00000000-0005-0000-0000-000040AA0000}"/>
    <cellStyle name="Vírgula 5 4 2 2 3" xfId="43387" xr:uid="{00000000-0005-0000-0000-000041AA0000}"/>
    <cellStyle name="Vírgula 5 4 2 2 3 2" xfId="43388" xr:uid="{00000000-0005-0000-0000-000042AA0000}"/>
    <cellStyle name="Vírgula 5 4 2 2 3 2 2" xfId="43389" xr:uid="{00000000-0005-0000-0000-000043AA0000}"/>
    <cellStyle name="Vírgula 5 4 2 2 3 2 3" xfId="43390" xr:uid="{00000000-0005-0000-0000-000044AA0000}"/>
    <cellStyle name="Vírgula 5 4 2 2 3 3" xfId="43391" xr:uid="{00000000-0005-0000-0000-000045AA0000}"/>
    <cellStyle name="Vírgula 5 4 2 2 3 4" xfId="43392" xr:uid="{00000000-0005-0000-0000-000046AA0000}"/>
    <cellStyle name="Vírgula 5 4 2 2 4" xfId="43393" xr:uid="{00000000-0005-0000-0000-000047AA0000}"/>
    <cellStyle name="Vírgula 5 4 2 2 4 2" xfId="43394" xr:uid="{00000000-0005-0000-0000-000048AA0000}"/>
    <cellStyle name="Vírgula 5 4 2 2 4 2 2" xfId="43395" xr:uid="{00000000-0005-0000-0000-000049AA0000}"/>
    <cellStyle name="Vírgula 5 4 2 2 4 2 3" xfId="43396" xr:uid="{00000000-0005-0000-0000-00004AAA0000}"/>
    <cellStyle name="Vírgula 5 4 2 2 4 3" xfId="43397" xr:uid="{00000000-0005-0000-0000-00004BAA0000}"/>
    <cellStyle name="Vírgula 5 4 2 2 4 4" xfId="43398" xr:uid="{00000000-0005-0000-0000-00004CAA0000}"/>
    <cellStyle name="Vírgula 5 4 2 2 5" xfId="43399" xr:uid="{00000000-0005-0000-0000-00004DAA0000}"/>
    <cellStyle name="Vírgula 5 4 2 2 5 2" xfId="43400" xr:uid="{00000000-0005-0000-0000-00004EAA0000}"/>
    <cellStyle name="Vírgula 5 4 2 2 5 3" xfId="43401" xr:uid="{00000000-0005-0000-0000-00004FAA0000}"/>
    <cellStyle name="Vírgula 5 4 2 2 6" xfId="43402" xr:uid="{00000000-0005-0000-0000-000050AA0000}"/>
    <cellStyle name="Vírgula 5 4 2 2 7" xfId="43403" xr:uid="{00000000-0005-0000-0000-000051AA0000}"/>
    <cellStyle name="Vírgula 5 4 2 3" xfId="43404" xr:uid="{00000000-0005-0000-0000-000052AA0000}"/>
    <cellStyle name="Vírgula 5 4 2 3 2" xfId="43405" xr:uid="{00000000-0005-0000-0000-000053AA0000}"/>
    <cellStyle name="Vírgula 5 4 2 3 2 2" xfId="43406" xr:uid="{00000000-0005-0000-0000-000054AA0000}"/>
    <cellStyle name="Vírgula 5 4 2 3 2 3" xfId="43407" xr:uid="{00000000-0005-0000-0000-000055AA0000}"/>
    <cellStyle name="Vírgula 5 4 2 3 3" xfId="43408" xr:uid="{00000000-0005-0000-0000-000056AA0000}"/>
    <cellStyle name="Vírgula 5 4 2 3 4" xfId="43409" xr:uid="{00000000-0005-0000-0000-000057AA0000}"/>
    <cellStyle name="Vírgula 5 4 2 4" xfId="43410" xr:uid="{00000000-0005-0000-0000-000058AA0000}"/>
    <cellStyle name="Vírgula 5 4 2 4 2" xfId="43411" xr:uid="{00000000-0005-0000-0000-000059AA0000}"/>
    <cellStyle name="Vírgula 5 4 2 4 2 2" xfId="43412" xr:uid="{00000000-0005-0000-0000-00005AAA0000}"/>
    <cellStyle name="Vírgula 5 4 2 4 2 3" xfId="43413" xr:uid="{00000000-0005-0000-0000-00005BAA0000}"/>
    <cellStyle name="Vírgula 5 4 2 4 3" xfId="43414" xr:uid="{00000000-0005-0000-0000-00005CAA0000}"/>
    <cellStyle name="Vírgula 5 4 2 4 4" xfId="43415" xr:uid="{00000000-0005-0000-0000-00005DAA0000}"/>
    <cellStyle name="Vírgula 5 4 2 5" xfId="43416" xr:uid="{00000000-0005-0000-0000-00005EAA0000}"/>
    <cellStyle name="Vírgula 5 4 2 5 2" xfId="43417" xr:uid="{00000000-0005-0000-0000-00005FAA0000}"/>
    <cellStyle name="Vírgula 5 4 2 5 2 2" xfId="43418" xr:uid="{00000000-0005-0000-0000-000060AA0000}"/>
    <cellStyle name="Vírgula 5 4 2 5 2 3" xfId="43419" xr:uid="{00000000-0005-0000-0000-000061AA0000}"/>
    <cellStyle name="Vírgula 5 4 2 5 3" xfId="43420" xr:uid="{00000000-0005-0000-0000-000062AA0000}"/>
    <cellStyle name="Vírgula 5 4 2 5 4" xfId="43421" xr:uid="{00000000-0005-0000-0000-000063AA0000}"/>
    <cellStyle name="Vírgula 5 4 2 6" xfId="43422" xr:uid="{00000000-0005-0000-0000-000064AA0000}"/>
    <cellStyle name="Vírgula 5 4 2 6 2" xfId="43423" xr:uid="{00000000-0005-0000-0000-000065AA0000}"/>
    <cellStyle name="Vírgula 5 4 2 6 3" xfId="43424" xr:uid="{00000000-0005-0000-0000-000066AA0000}"/>
    <cellStyle name="Vírgula 5 4 2 7" xfId="43425" xr:uid="{00000000-0005-0000-0000-000067AA0000}"/>
    <cellStyle name="Vírgula 5 4 2 8" xfId="43426" xr:uid="{00000000-0005-0000-0000-000068AA0000}"/>
    <cellStyle name="Vírgula 5 4 2 9" xfId="43427" xr:uid="{00000000-0005-0000-0000-000069AA0000}"/>
    <cellStyle name="Vírgula 5 4 3" xfId="43428" xr:uid="{00000000-0005-0000-0000-00006AAA0000}"/>
    <cellStyle name="Vírgula 5 4 3 2" xfId="43429" xr:uid="{00000000-0005-0000-0000-00006BAA0000}"/>
    <cellStyle name="Vírgula 5 4 3 2 2" xfId="43430" xr:uid="{00000000-0005-0000-0000-00006CAA0000}"/>
    <cellStyle name="Vírgula 5 4 3 2 2 2" xfId="43431" xr:uid="{00000000-0005-0000-0000-00006DAA0000}"/>
    <cellStyle name="Vírgula 5 4 3 2 2 3" xfId="43432" xr:uid="{00000000-0005-0000-0000-00006EAA0000}"/>
    <cellStyle name="Vírgula 5 4 3 2 3" xfId="43433" xr:uid="{00000000-0005-0000-0000-00006FAA0000}"/>
    <cellStyle name="Vírgula 5 4 3 2 4" xfId="43434" xr:uid="{00000000-0005-0000-0000-000070AA0000}"/>
    <cellStyle name="Vírgula 5 4 3 3" xfId="43435" xr:uid="{00000000-0005-0000-0000-000071AA0000}"/>
    <cellStyle name="Vírgula 5 4 3 3 2" xfId="43436" xr:uid="{00000000-0005-0000-0000-000072AA0000}"/>
    <cellStyle name="Vírgula 5 4 3 3 2 2" xfId="43437" xr:uid="{00000000-0005-0000-0000-000073AA0000}"/>
    <cellStyle name="Vírgula 5 4 3 3 2 3" xfId="43438" xr:uid="{00000000-0005-0000-0000-000074AA0000}"/>
    <cellStyle name="Vírgula 5 4 3 3 3" xfId="43439" xr:uid="{00000000-0005-0000-0000-000075AA0000}"/>
    <cellStyle name="Vírgula 5 4 3 3 4" xfId="43440" xr:uid="{00000000-0005-0000-0000-000076AA0000}"/>
    <cellStyle name="Vírgula 5 4 3 4" xfId="43441" xr:uid="{00000000-0005-0000-0000-000077AA0000}"/>
    <cellStyle name="Vírgula 5 4 3 4 2" xfId="43442" xr:uid="{00000000-0005-0000-0000-000078AA0000}"/>
    <cellStyle name="Vírgula 5 4 3 4 2 2" xfId="43443" xr:uid="{00000000-0005-0000-0000-000079AA0000}"/>
    <cellStyle name="Vírgula 5 4 3 4 2 3" xfId="43444" xr:uid="{00000000-0005-0000-0000-00007AAA0000}"/>
    <cellStyle name="Vírgula 5 4 3 4 3" xfId="43445" xr:uid="{00000000-0005-0000-0000-00007BAA0000}"/>
    <cellStyle name="Vírgula 5 4 3 4 4" xfId="43446" xr:uid="{00000000-0005-0000-0000-00007CAA0000}"/>
    <cellStyle name="Vírgula 5 4 3 5" xfId="43447" xr:uid="{00000000-0005-0000-0000-00007DAA0000}"/>
    <cellStyle name="Vírgula 5 4 3 5 2" xfId="43448" xr:uid="{00000000-0005-0000-0000-00007EAA0000}"/>
    <cellStyle name="Vírgula 5 4 3 5 3" xfId="43449" xr:uid="{00000000-0005-0000-0000-00007FAA0000}"/>
    <cellStyle name="Vírgula 5 4 3 6" xfId="43450" xr:uid="{00000000-0005-0000-0000-000080AA0000}"/>
    <cellStyle name="Vírgula 5 4 3 7" xfId="43451" xr:uid="{00000000-0005-0000-0000-000081AA0000}"/>
    <cellStyle name="Vírgula 5 4 4" xfId="43452" xr:uid="{00000000-0005-0000-0000-000082AA0000}"/>
    <cellStyle name="Vírgula 5 4 5" xfId="43453" xr:uid="{00000000-0005-0000-0000-000083AA0000}"/>
    <cellStyle name="Vírgula 5 4 5 2" xfId="43454" xr:uid="{00000000-0005-0000-0000-000084AA0000}"/>
    <cellStyle name="Vírgula 5 4 5 2 2" xfId="43455" xr:uid="{00000000-0005-0000-0000-000085AA0000}"/>
    <cellStyle name="Vírgula 5 4 5 2 3" xfId="43456" xr:uid="{00000000-0005-0000-0000-000086AA0000}"/>
    <cellStyle name="Vírgula 5 4 5 3" xfId="43457" xr:uid="{00000000-0005-0000-0000-000087AA0000}"/>
    <cellStyle name="Vírgula 5 4 5 4" xfId="43458" xr:uid="{00000000-0005-0000-0000-000088AA0000}"/>
    <cellStyle name="Vírgula 5 4 6" xfId="43459" xr:uid="{00000000-0005-0000-0000-000089AA0000}"/>
    <cellStyle name="Vírgula 5 4 6 2" xfId="43460" xr:uid="{00000000-0005-0000-0000-00008AAA0000}"/>
    <cellStyle name="Vírgula 5 4 6 2 2" xfId="43461" xr:uid="{00000000-0005-0000-0000-00008BAA0000}"/>
    <cellStyle name="Vírgula 5 4 6 2 3" xfId="43462" xr:uid="{00000000-0005-0000-0000-00008CAA0000}"/>
    <cellStyle name="Vírgula 5 4 6 3" xfId="43463" xr:uid="{00000000-0005-0000-0000-00008DAA0000}"/>
    <cellStyle name="Vírgula 5 4 6 4" xfId="43464" xr:uid="{00000000-0005-0000-0000-00008EAA0000}"/>
    <cellStyle name="Vírgula 5 4 7" xfId="43465" xr:uid="{00000000-0005-0000-0000-00008FAA0000}"/>
    <cellStyle name="Vírgula 5 4 7 2" xfId="43466" xr:uid="{00000000-0005-0000-0000-000090AA0000}"/>
    <cellStyle name="Vírgula 5 4 7 2 2" xfId="43467" xr:uid="{00000000-0005-0000-0000-000091AA0000}"/>
    <cellStyle name="Vírgula 5 4 7 2 3" xfId="43468" xr:uid="{00000000-0005-0000-0000-000092AA0000}"/>
    <cellStyle name="Vírgula 5 4 7 3" xfId="43469" xr:uid="{00000000-0005-0000-0000-000093AA0000}"/>
    <cellStyle name="Vírgula 5 4 7 4" xfId="43470" xr:uid="{00000000-0005-0000-0000-000094AA0000}"/>
    <cellStyle name="Vírgula 5 4 8" xfId="43471" xr:uid="{00000000-0005-0000-0000-000095AA0000}"/>
    <cellStyle name="Vírgula 5 4 8 2" xfId="43472" xr:uid="{00000000-0005-0000-0000-000096AA0000}"/>
    <cellStyle name="Vírgula 5 4 8 3" xfId="43473" xr:uid="{00000000-0005-0000-0000-000097AA0000}"/>
    <cellStyle name="Vírgula 5 4 9" xfId="43474" xr:uid="{00000000-0005-0000-0000-000098AA0000}"/>
    <cellStyle name="Vírgula 5 5" xfId="43475" xr:uid="{00000000-0005-0000-0000-000099AA0000}"/>
    <cellStyle name="Vírgula 5 5 10" xfId="43476" xr:uid="{00000000-0005-0000-0000-00009AAA0000}"/>
    <cellStyle name="Vírgula 5 5 11" xfId="43477" xr:uid="{00000000-0005-0000-0000-00009BAA0000}"/>
    <cellStyle name="Vírgula 5 5 2" xfId="43478" xr:uid="{00000000-0005-0000-0000-00009CAA0000}"/>
    <cellStyle name="Vírgula 5 5 2 2" xfId="43479" xr:uid="{00000000-0005-0000-0000-00009DAA0000}"/>
    <cellStyle name="Vírgula 5 5 2 2 2" xfId="43480" xr:uid="{00000000-0005-0000-0000-00009EAA0000}"/>
    <cellStyle name="Vírgula 5 5 2 2 2 2" xfId="43481" xr:uid="{00000000-0005-0000-0000-00009FAA0000}"/>
    <cellStyle name="Vírgula 5 5 2 2 2 2 2" xfId="43482" xr:uid="{00000000-0005-0000-0000-0000A0AA0000}"/>
    <cellStyle name="Vírgula 5 5 2 2 2 2 3" xfId="43483" xr:uid="{00000000-0005-0000-0000-0000A1AA0000}"/>
    <cellStyle name="Vírgula 5 5 2 2 2 3" xfId="43484" xr:uid="{00000000-0005-0000-0000-0000A2AA0000}"/>
    <cellStyle name="Vírgula 5 5 2 2 2 4" xfId="43485" xr:uid="{00000000-0005-0000-0000-0000A3AA0000}"/>
    <cellStyle name="Vírgula 5 5 2 2 3" xfId="43486" xr:uid="{00000000-0005-0000-0000-0000A4AA0000}"/>
    <cellStyle name="Vírgula 5 5 2 2 3 2" xfId="43487" xr:uid="{00000000-0005-0000-0000-0000A5AA0000}"/>
    <cellStyle name="Vírgula 5 5 2 2 3 2 2" xfId="43488" xr:uid="{00000000-0005-0000-0000-0000A6AA0000}"/>
    <cellStyle name="Vírgula 5 5 2 2 3 2 3" xfId="43489" xr:uid="{00000000-0005-0000-0000-0000A7AA0000}"/>
    <cellStyle name="Vírgula 5 5 2 2 3 3" xfId="43490" xr:uid="{00000000-0005-0000-0000-0000A8AA0000}"/>
    <cellStyle name="Vírgula 5 5 2 2 3 4" xfId="43491" xr:uid="{00000000-0005-0000-0000-0000A9AA0000}"/>
    <cellStyle name="Vírgula 5 5 2 2 4" xfId="43492" xr:uid="{00000000-0005-0000-0000-0000AAAA0000}"/>
    <cellStyle name="Vírgula 5 5 2 2 4 2" xfId="43493" xr:uid="{00000000-0005-0000-0000-0000ABAA0000}"/>
    <cellStyle name="Vírgula 5 5 2 2 4 2 2" xfId="43494" xr:uid="{00000000-0005-0000-0000-0000ACAA0000}"/>
    <cellStyle name="Vírgula 5 5 2 2 4 2 3" xfId="43495" xr:uid="{00000000-0005-0000-0000-0000ADAA0000}"/>
    <cellStyle name="Vírgula 5 5 2 2 4 3" xfId="43496" xr:uid="{00000000-0005-0000-0000-0000AEAA0000}"/>
    <cellStyle name="Vírgula 5 5 2 2 4 4" xfId="43497" xr:uid="{00000000-0005-0000-0000-0000AFAA0000}"/>
    <cellStyle name="Vírgula 5 5 2 2 5" xfId="43498" xr:uid="{00000000-0005-0000-0000-0000B0AA0000}"/>
    <cellStyle name="Vírgula 5 5 2 2 5 2" xfId="43499" xr:uid="{00000000-0005-0000-0000-0000B1AA0000}"/>
    <cellStyle name="Vírgula 5 5 2 2 5 3" xfId="43500" xr:uid="{00000000-0005-0000-0000-0000B2AA0000}"/>
    <cellStyle name="Vírgula 5 5 2 2 6" xfId="43501" xr:uid="{00000000-0005-0000-0000-0000B3AA0000}"/>
    <cellStyle name="Vírgula 5 5 2 2 7" xfId="43502" xr:uid="{00000000-0005-0000-0000-0000B4AA0000}"/>
    <cellStyle name="Vírgula 5 5 2 3" xfId="43503" xr:uid="{00000000-0005-0000-0000-0000B5AA0000}"/>
    <cellStyle name="Vírgula 5 5 2 3 2" xfId="43504" xr:uid="{00000000-0005-0000-0000-0000B6AA0000}"/>
    <cellStyle name="Vírgula 5 5 2 3 2 2" xfId="43505" xr:uid="{00000000-0005-0000-0000-0000B7AA0000}"/>
    <cellStyle name="Vírgula 5 5 2 3 2 3" xfId="43506" xr:uid="{00000000-0005-0000-0000-0000B8AA0000}"/>
    <cellStyle name="Vírgula 5 5 2 3 3" xfId="43507" xr:uid="{00000000-0005-0000-0000-0000B9AA0000}"/>
    <cellStyle name="Vírgula 5 5 2 3 4" xfId="43508" xr:uid="{00000000-0005-0000-0000-0000BAAA0000}"/>
    <cellStyle name="Vírgula 5 5 2 4" xfId="43509" xr:uid="{00000000-0005-0000-0000-0000BBAA0000}"/>
    <cellStyle name="Vírgula 5 5 2 4 2" xfId="43510" xr:uid="{00000000-0005-0000-0000-0000BCAA0000}"/>
    <cellStyle name="Vírgula 5 5 2 4 2 2" xfId="43511" xr:uid="{00000000-0005-0000-0000-0000BDAA0000}"/>
    <cellStyle name="Vírgula 5 5 2 4 2 3" xfId="43512" xr:uid="{00000000-0005-0000-0000-0000BEAA0000}"/>
    <cellStyle name="Vírgula 5 5 2 4 3" xfId="43513" xr:uid="{00000000-0005-0000-0000-0000BFAA0000}"/>
    <cellStyle name="Vírgula 5 5 2 4 4" xfId="43514" xr:uid="{00000000-0005-0000-0000-0000C0AA0000}"/>
    <cellStyle name="Vírgula 5 5 2 5" xfId="43515" xr:uid="{00000000-0005-0000-0000-0000C1AA0000}"/>
    <cellStyle name="Vírgula 5 5 2 5 2" xfId="43516" xr:uid="{00000000-0005-0000-0000-0000C2AA0000}"/>
    <cellStyle name="Vírgula 5 5 2 5 2 2" xfId="43517" xr:uid="{00000000-0005-0000-0000-0000C3AA0000}"/>
    <cellStyle name="Vírgula 5 5 2 5 2 3" xfId="43518" xr:uid="{00000000-0005-0000-0000-0000C4AA0000}"/>
    <cellStyle name="Vírgula 5 5 2 5 3" xfId="43519" xr:uid="{00000000-0005-0000-0000-0000C5AA0000}"/>
    <cellStyle name="Vírgula 5 5 2 5 4" xfId="43520" xr:uid="{00000000-0005-0000-0000-0000C6AA0000}"/>
    <cellStyle name="Vírgula 5 5 2 6" xfId="43521" xr:uid="{00000000-0005-0000-0000-0000C7AA0000}"/>
    <cellStyle name="Vírgula 5 5 2 6 2" xfId="43522" xr:uid="{00000000-0005-0000-0000-0000C8AA0000}"/>
    <cellStyle name="Vírgula 5 5 2 6 3" xfId="43523" xr:uid="{00000000-0005-0000-0000-0000C9AA0000}"/>
    <cellStyle name="Vírgula 5 5 2 7" xfId="43524" xr:uid="{00000000-0005-0000-0000-0000CAAA0000}"/>
    <cellStyle name="Vírgula 5 5 2 8" xfId="43525" xr:uid="{00000000-0005-0000-0000-0000CBAA0000}"/>
    <cellStyle name="Vírgula 5 5 2 9" xfId="43526" xr:uid="{00000000-0005-0000-0000-0000CCAA0000}"/>
    <cellStyle name="Vírgula 5 5 3" xfId="43527" xr:uid="{00000000-0005-0000-0000-0000CDAA0000}"/>
    <cellStyle name="Vírgula 5 5 3 2" xfId="43528" xr:uid="{00000000-0005-0000-0000-0000CEAA0000}"/>
    <cellStyle name="Vírgula 5 5 3 2 2" xfId="43529" xr:uid="{00000000-0005-0000-0000-0000CFAA0000}"/>
    <cellStyle name="Vírgula 5 5 3 2 2 2" xfId="43530" xr:uid="{00000000-0005-0000-0000-0000D0AA0000}"/>
    <cellStyle name="Vírgula 5 5 3 2 2 3" xfId="43531" xr:uid="{00000000-0005-0000-0000-0000D1AA0000}"/>
    <cellStyle name="Vírgula 5 5 3 2 3" xfId="43532" xr:uid="{00000000-0005-0000-0000-0000D2AA0000}"/>
    <cellStyle name="Vírgula 5 5 3 2 4" xfId="43533" xr:uid="{00000000-0005-0000-0000-0000D3AA0000}"/>
    <cellStyle name="Vírgula 5 5 3 3" xfId="43534" xr:uid="{00000000-0005-0000-0000-0000D4AA0000}"/>
    <cellStyle name="Vírgula 5 5 3 3 2" xfId="43535" xr:uid="{00000000-0005-0000-0000-0000D5AA0000}"/>
    <cellStyle name="Vírgula 5 5 3 3 2 2" xfId="43536" xr:uid="{00000000-0005-0000-0000-0000D6AA0000}"/>
    <cellStyle name="Vírgula 5 5 3 3 2 3" xfId="43537" xr:uid="{00000000-0005-0000-0000-0000D7AA0000}"/>
    <cellStyle name="Vírgula 5 5 3 3 3" xfId="43538" xr:uid="{00000000-0005-0000-0000-0000D8AA0000}"/>
    <cellStyle name="Vírgula 5 5 3 3 4" xfId="43539" xr:uid="{00000000-0005-0000-0000-0000D9AA0000}"/>
    <cellStyle name="Vírgula 5 5 3 4" xfId="43540" xr:uid="{00000000-0005-0000-0000-0000DAAA0000}"/>
    <cellStyle name="Vírgula 5 5 3 4 2" xfId="43541" xr:uid="{00000000-0005-0000-0000-0000DBAA0000}"/>
    <cellStyle name="Vírgula 5 5 3 4 2 2" xfId="43542" xr:uid="{00000000-0005-0000-0000-0000DCAA0000}"/>
    <cellStyle name="Vírgula 5 5 3 4 2 3" xfId="43543" xr:uid="{00000000-0005-0000-0000-0000DDAA0000}"/>
    <cellStyle name="Vírgula 5 5 3 4 3" xfId="43544" xr:uid="{00000000-0005-0000-0000-0000DEAA0000}"/>
    <cellStyle name="Vírgula 5 5 3 4 4" xfId="43545" xr:uid="{00000000-0005-0000-0000-0000DFAA0000}"/>
    <cellStyle name="Vírgula 5 5 3 5" xfId="43546" xr:uid="{00000000-0005-0000-0000-0000E0AA0000}"/>
    <cellStyle name="Vírgula 5 5 3 5 2" xfId="43547" xr:uid="{00000000-0005-0000-0000-0000E1AA0000}"/>
    <cellStyle name="Vírgula 5 5 3 5 3" xfId="43548" xr:uid="{00000000-0005-0000-0000-0000E2AA0000}"/>
    <cellStyle name="Vírgula 5 5 3 6" xfId="43549" xr:uid="{00000000-0005-0000-0000-0000E3AA0000}"/>
    <cellStyle name="Vírgula 5 5 3 7" xfId="43550" xr:uid="{00000000-0005-0000-0000-0000E4AA0000}"/>
    <cellStyle name="Vírgula 5 5 4" xfId="43551" xr:uid="{00000000-0005-0000-0000-0000E5AA0000}"/>
    <cellStyle name="Vírgula 5 5 5" xfId="43552" xr:uid="{00000000-0005-0000-0000-0000E6AA0000}"/>
    <cellStyle name="Vírgula 5 5 5 2" xfId="43553" xr:uid="{00000000-0005-0000-0000-0000E7AA0000}"/>
    <cellStyle name="Vírgula 5 5 5 2 2" xfId="43554" xr:uid="{00000000-0005-0000-0000-0000E8AA0000}"/>
    <cellStyle name="Vírgula 5 5 5 2 3" xfId="43555" xr:uid="{00000000-0005-0000-0000-0000E9AA0000}"/>
    <cellStyle name="Vírgula 5 5 5 3" xfId="43556" xr:uid="{00000000-0005-0000-0000-0000EAAA0000}"/>
    <cellStyle name="Vírgula 5 5 5 4" xfId="43557" xr:uid="{00000000-0005-0000-0000-0000EBAA0000}"/>
    <cellStyle name="Vírgula 5 5 6" xfId="43558" xr:uid="{00000000-0005-0000-0000-0000ECAA0000}"/>
    <cellStyle name="Vírgula 5 5 6 2" xfId="43559" xr:uid="{00000000-0005-0000-0000-0000EDAA0000}"/>
    <cellStyle name="Vírgula 5 5 6 2 2" xfId="43560" xr:uid="{00000000-0005-0000-0000-0000EEAA0000}"/>
    <cellStyle name="Vírgula 5 5 6 2 3" xfId="43561" xr:uid="{00000000-0005-0000-0000-0000EFAA0000}"/>
    <cellStyle name="Vírgula 5 5 6 3" xfId="43562" xr:uid="{00000000-0005-0000-0000-0000F0AA0000}"/>
    <cellStyle name="Vírgula 5 5 6 4" xfId="43563" xr:uid="{00000000-0005-0000-0000-0000F1AA0000}"/>
    <cellStyle name="Vírgula 5 5 7" xfId="43564" xr:uid="{00000000-0005-0000-0000-0000F2AA0000}"/>
    <cellStyle name="Vírgula 5 5 7 2" xfId="43565" xr:uid="{00000000-0005-0000-0000-0000F3AA0000}"/>
    <cellStyle name="Vírgula 5 5 7 2 2" xfId="43566" xr:uid="{00000000-0005-0000-0000-0000F4AA0000}"/>
    <cellStyle name="Vírgula 5 5 7 2 3" xfId="43567" xr:uid="{00000000-0005-0000-0000-0000F5AA0000}"/>
    <cellStyle name="Vírgula 5 5 7 3" xfId="43568" xr:uid="{00000000-0005-0000-0000-0000F6AA0000}"/>
    <cellStyle name="Vírgula 5 5 7 4" xfId="43569" xr:uid="{00000000-0005-0000-0000-0000F7AA0000}"/>
    <cellStyle name="Vírgula 5 5 8" xfId="43570" xr:uid="{00000000-0005-0000-0000-0000F8AA0000}"/>
    <cellStyle name="Vírgula 5 5 8 2" xfId="43571" xr:uid="{00000000-0005-0000-0000-0000F9AA0000}"/>
    <cellStyle name="Vírgula 5 5 8 3" xfId="43572" xr:uid="{00000000-0005-0000-0000-0000FAAA0000}"/>
    <cellStyle name="Vírgula 5 5 9" xfId="43573" xr:uid="{00000000-0005-0000-0000-0000FBAA0000}"/>
    <cellStyle name="Vírgula 5 6" xfId="43574" xr:uid="{00000000-0005-0000-0000-0000FCAA0000}"/>
    <cellStyle name="Vírgula 5 6 2" xfId="43575" xr:uid="{00000000-0005-0000-0000-0000FDAA0000}"/>
    <cellStyle name="Vírgula 5 6 3" xfId="43576" xr:uid="{00000000-0005-0000-0000-0000FEAA0000}"/>
    <cellStyle name="Vírgula 5 6 4" xfId="43577" xr:uid="{00000000-0005-0000-0000-0000FFAA0000}"/>
    <cellStyle name="Vírgula 5 6 4 2" xfId="43578" xr:uid="{00000000-0005-0000-0000-000000AB0000}"/>
    <cellStyle name="Vírgula 5 6 4 2 2" xfId="43579" xr:uid="{00000000-0005-0000-0000-000001AB0000}"/>
    <cellStyle name="Vírgula 5 6 4 2 2 2" xfId="43580" xr:uid="{00000000-0005-0000-0000-000002AB0000}"/>
    <cellStyle name="Vírgula 5 6 4 2 2 3" xfId="43581" xr:uid="{00000000-0005-0000-0000-000003AB0000}"/>
    <cellStyle name="Vírgula 5 6 4 2 3" xfId="43582" xr:uid="{00000000-0005-0000-0000-000004AB0000}"/>
    <cellStyle name="Vírgula 5 6 4 2 4" xfId="43583" xr:uid="{00000000-0005-0000-0000-000005AB0000}"/>
    <cellStyle name="Vírgula 5 6 4 3" xfId="43584" xr:uid="{00000000-0005-0000-0000-000006AB0000}"/>
    <cellStyle name="Vírgula 5 6 4 3 2" xfId="43585" xr:uid="{00000000-0005-0000-0000-000007AB0000}"/>
    <cellStyle name="Vírgula 5 6 4 3 2 2" xfId="43586" xr:uid="{00000000-0005-0000-0000-000008AB0000}"/>
    <cellStyle name="Vírgula 5 6 4 3 2 3" xfId="43587" xr:uid="{00000000-0005-0000-0000-000009AB0000}"/>
    <cellStyle name="Vírgula 5 6 4 3 3" xfId="43588" xr:uid="{00000000-0005-0000-0000-00000AAB0000}"/>
    <cellStyle name="Vírgula 5 6 4 3 4" xfId="43589" xr:uid="{00000000-0005-0000-0000-00000BAB0000}"/>
    <cellStyle name="Vírgula 5 6 4 4" xfId="43590" xr:uid="{00000000-0005-0000-0000-00000CAB0000}"/>
    <cellStyle name="Vírgula 5 6 4 4 2" xfId="43591" xr:uid="{00000000-0005-0000-0000-00000DAB0000}"/>
    <cellStyle name="Vírgula 5 6 4 4 2 2" xfId="43592" xr:uid="{00000000-0005-0000-0000-00000EAB0000}"/>
    <cellStyle name="Vírgula 5 6 4 4 2 3" xfId="43593" xr:uid="{00000000-0005-0000-0000-00000FAB0000}"/>
    <cellStyle name="Vírgula 5 6 4 4 3" xfId="43594" xr:uid="{00000000-0005-0000-0000-000010AB0000}"/>
    <cellStyle name="Vírgula 5 6 4 4 4" xfId="43595" xr:uid="{00000000-0005-0000-0000-000011AB0000}"/>
    <cellStyle name="Vírgula 5 6 4 5" xfId="43596" xr:uid="{00000000-0005-0000-0000-000012AB0000}"/>
    <cellStyle name="Vírgula 5 6 4 5 2" xfId="43597" xr:uid="{00000000-0005-0000-0000-000013AB0000}"/>
    <cellStyle name="Vírgula 5 6 4 5 3" xfId="43598" xr:uid="{00000000-0005-0000-0000-000014AB0000}"/>
    <cellStyle name="Vírgula 5 6 4 6" xfId="43599" xr:uid="{00000000-0005-0000-0000-000015AB0000}"/>
    <cellStyle name="Vírgula 5 6 4 7" xfId="43600" xr:uid="{00000000-0005-0000-0000-000016AB0000}"/>
    <cellStyle name="Vírgula 5 7" xfId="43601" xr:uid="{00000000-0005-0000-0000-000017AB0000}"/>
    <cellStyle name="Vírgula 5 7 10" xfId="43602" xr:uid="{00000000-0005-0000-0000-000018AB0000}"/>
    <cellStyle name="Vírgula 5 7 2" xfId="43603" xr:uid="{00000000-0005-0000-0000-000019AB0000}"/>
    <cellStyle name="Vírgula 5 7 2 2" xfId="43604" xr:uid="{00000000-0005-0000-0000-00001AAB0000}"/>
    <cellStyle name="Vírgula 5 7 2 2 2" xfId="43605" xr:uid="{00000000-0005-0000-0000-00001BAB0000}"/>
    <cellStyle name="Vírgula 5 7 2 2 2 2" xfId="43606" xr:uid="{00000000-0005-0000-0000-00001CAB0000}"/>
    <cellStyle name="Vírgula 5 7 2 2 2 2 2" xfId="43607" xr:uid="{00000000-0005-0000-0000-00001DAB0000}"/>
    <cellStyle name="Vírgula 5 7 2 2 2 2 3" xfId="43608" xr:uid="{00000000-0005-0000-0000-00001EAB0000}"/>
    <cellStyle name="Vírgula 5 7 2 2 2 3" xfId="43609" xr:uid="{00000000-0005-0000-0000-00001FAB0000}"/>
    <cellStyle name="Vírgula 5 7 2 2 2 4" xfId="43610" xr:uid="{00000000-0005-0000-0000-000020AB0000}"/>
    <cellStyle name="Vírgula 5 7 2 2 3" xfId="43611" xr:uid="{00000000-0005-0000-0000-000021AB0000}"/>
    <cellStyle name="Vírgula 5 7 2 2 3 2" xfId="43612" xr:uid="{00000000-0005-0000-0000-000022AB0000}"/>
    <cellStyle name="Vírgula 5 7 2 2 3 2 2" xfId="43613" xr:uid="{00000000-0005-0000-0000-000023AB0000}"/>
    <cellStyle name="Vírgula 5 7 2 2 3 2 3" xfId="43614" xr:uid="{00000000-0005-0000-0000-000024AB0000}"/>
    <cellStyle name="Vírgula 5 7 2 2 3 3" xfId="43615" xr:uid="{00000000-0005-0000-0000-000025AB0000}"/>
    <cellStyle name="Vírgula 5 7 2 2 3 4" xfId="43616" xr:uid="{00000000-0005-0000-0000-000026AB0000}"/>
    <cellStyle name="Vírgula 5 7 2 2 4" xfId="43617" xr:uid="{00000000-0005-0000-0000-000027AB0000}"/>
    <cellStyle name="Vírgula 5 7 2 2 4 2" xfId="43618" xr:uid="{00000000-0005-0000-0000-000028AB0000}"/>
    <cellStyle name="Vírgula 5 7 2 2 4 2 2" xfId="43619" xr:uid="{00000000-0005-0000-0000-000029AB0000}"/>
    <cellStyle name="Vírgula 5 7 2 2 4 2 3" xfId="43620" xr:uid="{00000000-0005-0000-0000-00002AAB0000}"/>
    <cellStyle name="Vírgula 5 7 2 2 4 3" xfId="43621" xr:uid="{00000000-0005-0000-0000-00002BAB0000}"/>
    <cellStyle name="Vírgula 5 7 2 2 4 4" xfId="43622" xr:uid="{00000000-0005-0000-0000-00002CAB0000}"/>
    <cellStyle name="Vírgula 5 7 2 2 5" xfId="43623" xr:uid="{00000000-0005-0000-0000-00002DAB0000}"/>
    <cellStyle name="Vírgula 5 7 2 2 5 2" xfId="43624" xr:uid="{00000000-0005-0000-0000-00002EAB0000}"/>
    <cellStyle name="Vírgula 5 7 2 2 5 3" xfId="43625" xr:uid="{00000000-0005-0000-0000-00002FAB0000}"/>
    <cellStyle name="Vírgula 5 7 2 2 6" xfId="43626" xr:uid="{00000000-0005-0000-0000-000030AB0000}"/>
    <cellStyle name="Vírgula 5 7 2 2 7" xfId="43627" xr:uid="{00000000-0005-0000-0000-000031AB0000}"/>
    <cellStyle name="Vírgula 5 7 2 3" xfId="43628" xr:uid="{00000000-0005-0000-0000-000032AB0000}"/>
    <cellStyle name="Vírgula 5 7 2 3 2" xfId="43629" xr:uid="{00000000-0005-0000-0000-000033AB0000}"/>
    <cellStyle name="Vírgula 5 7 2 3 2 2" xfId="43630" xr:uid="{00000000-0005-0000-0000-000034AB0000}"/>
    <cellStyle name="Vírgula 5 7 2 3 2 3" xfId="43631" xr:uid="{00000000-0005-0000-0000-000035AB0000}"/>
    <cellStyle name="Vírgula 5 7 2 3 3" xfId="43632" xr:uid="{00000000-0005-0000-0000-000036AB0000}"/>
    <cellStyle name="Vírgula 5 7 2 3 4" xfId="43633" xr:uid="{00000000-0005-0000-0000-000037AB0000}"/>
    <cellStyle name="Vírgula 5 7 2 4" xfId="43634" xr:uid="{00000000-0005-0000-0000-000038AB0000}"/>
    <cellStyle name="Vírgula 5 7 2 4 2" xfId="43635" xr:uid="{00000000-0005-0000-0000-000039AB0000}"/>
    <cellStyle name="Vírgula 5 7 2 4 2 2" xfId="43636" xr:uid="{00000000-0005-0000-0000-00003AAB0000}"/>
    <cellStyle name="Vírgula 5 7 2 4 2 3" xfId="43637" xr:uid="{00000000-0005-0000-0000-00003BAB0000}"/>
    <cellStyle name="Vírgula 5 7 2 4 3" xfId="43638" xr:uid="{00000000-0005-0000-0000-00003CAB0000}"/>
    <cellStyle name="Vírgula 5 7 2 4 4" xfId="43639" xr:uid="{00000000-0005-0000-0000-00003DAB0000}"/>
    <cellStyle name="Vírgula 5 7 2 5" xfId="43640" xr:uid="{00000000-0005-0000-0000-00003EAB0000}"/>
    <cellStyle name="Vírgula 5 7 2 5 2" xfId="43641" xr:uid="{00000000-0005-0000-0000-00003FAB0000}"/>
    <cellStyle name="Vírgula 5 7 2 5 2 2" xfId="43642" xr:uid="{00000000-0005-0000-0000-000040AB0000}"/>
    <cellStyle name="Vírgula 5 7 2 5 2 3" xfId="43643" xr:uid="{00000000-0005-0000-0000-000041AB0000}"/>
    <cellStyle name="Vírgula 5 7 2 5 3" xfId="43644" xr:uid="{00000000-0005-0000-0000-000042AB0000}"/>
    <cellStyle name="Vírgula 5 7 2 5 4" xfId="43645" xr:uid="{00000000-0005-0000-0000-000043AB0000}"/>
    <cellStyle name="Vírgula 5 7 2 6" xfId="43646" xr:uid="{00000000-0005-0000-0000-000044AB0000}"/>
    <cellStyle name="Vírgula 5 7 2 6 2" xfId="43647" xr:uid="{00000000-0005-0000-0000-000045AB0000}"/>
    <cellStyle name="Vírgula 5 7 2 6 3" xfId="43648" xr:uid="{00000000-0005-0000-0000-000046AB0000}"/>
    <cellStyle name="Vírgula 5 7 2 7" xfId="43649" xr:uid="{00000000-0005-0000-0000-000047AB0000}"/>
    <cellStyle name="Vírgula 5 7 2 8" xfId="43650" xr:uid="{00000000-0005-0000-0000-000048AB0000}"/>
    <cellStyle name="Vírgula 5 7 2 9" xfId="43651" xr:uid="{00000000-0005-0000-0000-000049AB0000}"/>
    <cellStyle name="Vírgula 5 7 3" xfId="43652" xr:uid="{00000000-0005-0000-0000-00004AAB0000}"/>
    <cellStyle name="Vírgula 5 7 3 2" xfId="43653" xr:uid="{00000000-0005-0000-0000-00004BAB0000}"/>
    <cellStyle name="Vírgula 5 7 3 2 2" xfId="43654" xr:uid="{00000000-0005-0000-0000-00004CAB0000}"/>
    <cellStyle name="Vírgula 5 7 3 2 2 2" xfId="43655" xr:uid="{00000000-0005-0000-0000-00004DAB0000}"/>
    <cellStyle name="Vírgula 5 7 3 2 2 3" xfId="43656" xr:uid="{00000000-0005-0000-0000-00004EAB0000}"/>
    <cellStyle name="Vírgula 5 7 3 2 3" xfId="43657" xr:uid="{00000000-0005-0000-0000-00004FAB0000}"/>
    <cellStyle name="Vírgula 5 7 3 2 4" xfId="43658" xr:uid="{00000000-0005-0000-0000-000050AB0000}"/>
    <cellStyle name="Vírgula 5 7 3 3" xfId="43659" xr:uid="{00000000-0005-0000-0000-000051AB0000}"/>
    <cellStyle name="Vírgula 5 7 3 3 2" xfId="43660" xr:uid="{00000000-0005-0000-0000-000052AB0000}"/>
    <cellStyle name="Vírgula 5 7 3 3 2 2" xfId="43661" xr:uid="{00000000-0005-0000-0000-000053AB0000}"/>
    <cellStyle name="Vírgula 5 7 3 3 2 3" xfId="43662" xr:uid="{00000000-0005-0000-0000-000054AB0000}"/>
    <cellStyle name="Vírgula 5 7 3 3 3" xfId="43663" xr:uid="{00000000-0005-0000-0000-000055AB0000}"/>
    <cellStyle name="Vírgula 5 7 3 3 4" xfId="43664" xr:uid="{00000000-0005-0000-0000-000056AB0000}"/>
    <cellStyle name="Vírgula 5 7 3 4" xfId="43665" xr:uid="{00000000-0005-0000-0000-000057AB0000}"/>
    <cellStyle name="Vírgula 5 7 3 4 2" xfId="43666" xr:uid="{00000000-0005-0000-0000-000058AB0000}"/>
    <cellStyle name="Vírgula 5 7 3 4 2 2" xfId="43667" xr:uid="{00000000-0005-0000-0000-000059AB0000}"/>
    <cellStyle name="Vírgula 5 7 3 4 2 3" xfId="43668" xr:uid="{00000000-0005-0000-0000-00005AAB0000}"/>
    <cellStyle name="Vírgula 5 7 3 4 3" xfId="43669" xr:uid="{00000000-0005-0000-0000-00005BAB0000}"/>
    <cellStyle name="Vírgula 5 7 3 4 4" xfId="43670" xr:uid="{00000000-0005-0000-0000-00005CAB0000}"/>
    <cellStyle name="Vírgula 5 7 3 5" xfId="43671" xr:uid="{00000000-0005-0000-0000-00005DAB0000}"/>
    <cellStyle name="Vírgula 5 7 3 5 2" xfId="43672" xr:uid="{00000000-0005-0000-0000-00005EAB0000}"/>
    <cellStyle name="Vírgula 5 7 3 5 3" xfId="43673" xr:uid="{00000000-0005-0000-0000-00005FAB0000}"/>
    <cellStyle name="Vírgula 5 7 3 6" xfId="43674" xr:uid="{00000000-0005-0000-0000-000060AB0000}"/>
    <cellStyle name="Vírgula 5 7 3 7" xfId="43675" xr:uid="{00000000-0005-0000-0000-000061AB0000}"/>
    <cellStyle name="Vírgula 5 7 4" xfId="43676" xr:uid="{00000000-0005-0000-0000-000062AB0000}"/>
    <cellStyle name="Vírgula 5 7 4 2" xfId="43677" xr:uid="{00000000-0005-0000-0000-000063AB0000}"/>
    <cellStyle name="Vírgula 5 7 4 2 2" xfId="43678" xr:uid="{00000000-0005-0000-0000-000064AB0000}"/>
    <cellStyle name="Vírgula 5 7 4 2 3" xfId="43679" xr:uid="{00000000-0005-0000-0000-000065AB0000}"/>
    <cellStyle name="Vírgula 5 7 4 3" xfId="43680" xr:uid="{00000000-0005-0000-0000-000066AB0000}"/>
    <cellStyle name="Vírgula 5 7 4 4" xfId="43681" xr:uid="{00000000-0005-0000-0000-000067AB0000}"/>
    <cellStyle name="Vírgula 5 7 5" xfId="43682" xr:uid="{00000000-0005-0000-0000-000068AB0000}"/>
    <cellStyle name="Vírgula 5 7 5 2" xfId="43683" xr:uid="{00000000-0005-0000-0000-000069AB0000}"/>
    <cellStyle name="Vírgula 5 7 5 2 2" xfId="43684" xr:uid="{00000000-0005-0000-0000-00006AAB0000}"/>
    <cellStyle name="Vírgula 5 7 5 2 3" xfId="43685" xr:uid="{00000000-0005-0000-0000-00006BAB0000}"/>
    <cellStyle name="Vírgula 5 7 5 3" xfId="43686" xr:uid="{00000000-0005-0000-0000-00006CAB0000}"/>
    <cellStyle name="Vírgula 5 7 5 4" xfId="43687" xr:uid="{00000000-0005-0000-0000-00006DAB0000}"/>
    <cellStyle name="Vírgula 5 7 6" xfId="43688" xr:uid="{00000000-0005-0000-0000-00006EAB0000}"/>
    <cellStyle name="Vírgula 5 7 6 2" xfId="43689" xr:uid="{00000000-0005-0000-0000-00006FAB0000}"/>
    <cellStyle name="Vírgula 5 7 6 2 2" xfId="43690" xr:uid="{00000000-0005-0000-0000-000070AB0000}"/>
    <cellStyle name="Vírgula 5 7 6 2 3" xfId="43691" xr:uid="{00000000-0005-0000-0000-000071AB0000}"/>
    <cellStyle name="Vírgula 5 7 6 3" xfId="43692" xr:uid="{00000000-0005-0000-0000-000072AB0000}"/>
    <cellStyle name="Vírgula 5 7 6 4" xfId="43693" xr:uid="{00000000-0005-0000-0000-000073AB0000}"/>
    <cellStyle name="Vírgula 5 7 7" xfId="43694" xr:uid="{00000000-0005-0000-0000-000074AB0000}"/>
    <cellStyle name="Vírgula 5 7 7 2" xfId="43695" xr:uid="{00000000-0005-0000-0000-000075AB0000}"/>
    <cellStyle name="Vírgula 5 7 7 3" xfId="43696" xr:uid="{00000000-0005-0000-0000-000076AB0000}"/>
    <cellStyle name="Vírgula 5 7 8" xfId="43697" xr:uid="{00000000-0005-0000-0000-000077AB0000}"/>
    <cellStyle name="Vírgula 5 7 9" xfId="43698" xr:uid="{00000000-0005-0000-0000-000078AB0000}"/>
    <cellStyle name="Vírgula 5 8" xfId="43699" xr:uid="{00000000-0005-0000-0000-000079AB0000}"/>
    <cellStyle name="Vírgula 5 9" xfId="43700" xr:uid="{00000000-0005-0000-0000-00007AAB0000}"/>
    <cellStyle name="Vírgula 5 9 2" xfId="43701" xr:uid="{00000000-0005-0000-0000-00007BAB0000}"/>
    <cellStyle name="Vírgula 5 9 2 2" xfId="43702" xr:uid="{00000000-0005-0000-0000-00007CAB0000}"/>
    <cellStyle name="Vírgula 5 9 2 2 2" xfId="43703" xr:uid="{00000000-0005-0000-0000-00007DAB0000}"/>
    <cellStyle name="Vírgula 5 9 2 2 2 2" xfId="43704" xr:uid="{00000000-0005-0000-0000-00007EAB0000}"/>
    <cellStyle name="Vírgula 5 9 2 2 2 3" xfId="43705" xr:uid="{00000000-0005-0000-0000-00007FAB0000}"/>
    <cellStyle name="Vírgula 5 9 2 2 3" xfId="43706" xr:uid="{00000000-0005-0000-0000-000080AB0000}"/>
    <cellStyle name="Vírgula 5 9 2 2 4" xfId="43707" xr:uid="{00000000-0005-0000-0000-000081AB0000}"/>
    <cellStyle name="Vírgula 5 9 2 3" xfId="43708" xr:uid="{00000000-0005-0000-0000-000082AB0000}"/>
    <cellStyle name="Vírgula 5 9 2 3 2" xfId="43709" xr:uid="{00000000-0005-0000-0000-000083AB0000}"/>
    <cellStyle name="Vírgula 5 9 2 3 2 2" xfId="43710" xr:uid="{00000000-0005-0000-0000-000084AB0000}"/>
    <cellStyle name="Vírgula 5 9 2 3 2 3" xfId="43711" xr:uid="{00000000-0005-0000-0000-000085AB0000}"/>
    <cellStyle name="Vírgula 5 9 2 3 3" xfId="43712" xr:uid="{00000000-0005-0000-0000-000086AB0000}"/>
    <cellStyle name="Vírgula 5 9 2 3 4" xfId="43713" xr:uid="{00000000-0005-0000-0000-000087AB0000}"/>
    <cellStyle name="Vírgula 5 9 2 4" xfId="43714" xr:uid="{00000000-0005-0000-0000-000088AB0000}"/>
    <cellStyle name="Vírgula 5 9 2 4 2" xfId="43715" xr:uid="{00000000-0005-0000-0000-000089AB0000}"/>
    <cellStyle name="Vírgula 5 9 2 4 2 2" xfId="43716" xr:uid="{00000000-0005-0000-0000-00008AAB0000}"/>
    <cellStyle name="Vírgula 5 9 2 4 2 3" xfId="43717" xr:uid="{00000000-0005-0000-0000-00008BAB0000}"/>
    <cellStyle name="Vírgula 5 9 2 4 3" xfId="43718" xr:uid="{00000000-0005-0000-0000-00008CAB0000}"/>
    <cellStyle name="Vírgula 5 9 2 4 4" xfId="43719" xr:uid="{00000000-0005-0000-0000-00008DAB0000}"/>
    <cellStyle name="Vírgula 5 9 2 5" xfId="43720" xr:uid="{00000000-0005-0000-0000-00008EAB0000}"/>
    <cellStyle name="Vírgula 5 9 2 5 2" xfId="43721" xr:uid="{00000000-0005-0000-0000-00008FAB0000}"/>
    <cellStyle name="Vírgula 5 9 2 5 3" xfId="43722" xr:uid="{00000000-0005-0000-0000-000090AB0000}"/>
    <cellStyle name="Vírgula 5 9 2 6" xfId="43723" xr:uid="{00000000-0005-0000-0000-000091AB0000}"/>
    <cellStyle name="Vírgula 5 9 2 7" xfId="43724" xr:uid="{00000000-0005-0000-0000-000092AB0000}"/>
    <cellStyle name="Vírgula 5 9 3" xfId="43725" xr:uid="{00000000-0005-0000-0000-000093AB0000}"/>
    <cellStyle name="Vírgula 5 9 3 2" xfId="43726" xr:uid="{00000000-0005-0000-0000-000094AB0000}"/>
    <cellStyle name="Vírgula 5 9 3 2 2" xfId="43727" xr:uid="{00000000-0005-0000-0000-000095AB0000}"/>
    <cellStyle name="Vírgula 5 9 3 2 3" xfId="43728" xr:uid="{00000000-0005-0000-0000-000096AB0000}"/>
    <cellStyle name="Vírgula 5 9 3 3" xfId="43729" xr:uid="{00000000-0005-0000-0000-000097AB0000}"/>
    <cellStyle name="Vírgula 5 9 3 4" xfId="43730" xr:uid="{00000000-0005-0000-0000-000098AB0000}"/>
    <cellStyle name="Vírgula 5 9 4" xfId="43731" xr:uid="{00000000-0005-0000-0000-000099AB0000}"/>
    <cellStyle name="Vírgula 5 9 4 2" xfId="43732" xr:uid="{00000000-0005-0000-0000-00009AAB0000}"/>
    <cellStyle name="Vírgula 5 9 4 2 2" xfId="43733" xr:uid="{00000000-0005-0000-0000-00009BAB0000}"/>
    <cellStyle name="Vírgula 5 9 4 2 3" xfId="43734" xr:uid="{00000000-0005-0000-0000-00009CAB0000}"/>
    <cellStyle name="Vírgula 5 9 4 3" xfId="43735" xr:uid="{00000000-0005-0000-0000-00009DAB0000}"/>
    <cellStyle name="Vírgula 5 9 4 4" xfId="43736" xr:uid="{00000000-0005-0000-0000-00009EAB0000}"/>
    <cellStyle name="Vírgula 5 9 5" xfId="43737" xr:uid="{00000000-0005-0000-0000-00009FAB0000}"/>
    <cellStyle name="Vírgula 5 9 5 2" xfId="43738" xr:uid="{00000000-0005-0000-0000-0000A0AB0000}"/>
    <cellStyle name="Vírgula 5 9 5 2 2" xfId="43739" xr:uid="{00000000-0005-0000-0000-0000A1AB0000}"/>
    <cellStyle name="Vírgula 5 9 5 2 3" xfId="43740" xr:uid="{00000000-0005-0000-0000-0000A2AB0000}"/>
    <cellStyle name="Vírgula 5 9 5 3" xfId="43741" xr:uid="{00000000-0005-0000-0000-0000A3AB0000}"/>
    <cellStyle name="Vírgula 5 9 5 4" xfId="43742" xr:uid="{00000000-0005-0000-0000-0000A4AB0000}"/>
    <cellStyle name="Vírgula 5 9 6" xfId="43743" xr:uid="{00000000-0005-0000-0000-0000A5AB0000}"/>
    <cellStyle name="Vírgula 5 9 6 2" xfId="43744" xr:uid="{00000000-0005-0000-0000-0000A6AB0000}"/>
    <cellStyle name="Vírgula 5 9 6 3" xfId="43745" xr:uid="{00000000-0005-0000-0000-0000A7AB0000}"/>
    <cellStyle name="Vírgula 5 9 7" xfId="43746" xr:uid="{00000000-0005-0000-0000-0000A8AB0000}"/>
    <cellStyle name="Vírgula 5 9 8" xfId="43747" xr:uid="{00000000-0005-0000-0000-0000A9AB0000}"/>
    <cellStyle name="Vírgula 5 9 9" xfId="43748" xr:uid="{00000000-0005-0000-0000-0000AAAB0000}"/>
    <cellStyle name="Vírgula 6" xfId="43749" xr:uid="{00000000-0005-0000-0000-0000ABAB0000}"/>
    <cellStyle name="Vírgula 6 2" xfId="43750" xr:uid="{00000000-0005-0000-0000-0000ACAB0000}"/>
    <cellStyle name="Vírgula 6 2 2" xfId="43751" xr:uid="{00000000-0005-0000-0000-0000ADAB0000}"/>
    <cellStyle name="Vírgula 6 2 2 2" xfId="43752" xr:uid="{00000000-0005-0000-0000-0000AEAB0000}"/>
    <cellStyle name="Vírgula 6 2 3" xfId="43753" xr:uid="{00000000-0005-0000-0000-0000AFAB0000}"/>
    <cellStyle name="Vírgula 6 2 4" xfId="43754" xr:uid="{00000000-0005-0000-0000-0000B0AB0000}"/>
    <cellStyle name="Vírgula 6 3" xfId="43755" xr:uid="{00000000-0005-0000-0000-0000B1AB0000}"/>
    <cellStyle name="Vírgula 6 3 2" xfId="43756" xr:uid="{00000000-0005-0000-0000-0000B2AB0000}"/>
    <cellStyle name="Vírgula 6 3 2 2" xfId="43757" xr:uid="{00000000-0005-0000-0000-0000B3AB0000}"/>
    <cellStyle name="Vírgula 6 3 2 2 2" xfId="43758" xr:uid="{00000000-0005-0000-0000-0000B4AB0000}"/>
    <cellStyle name="Vírgula 6 3 2 2 2 2" xfId="43759" xr:uid="{00000000-0005-0000-0000-0000B5AB0000}"/>
    <cellStyle name="Vírgula 6 3 2 2 2 3" xfId="43760" xr:uid="{00000000-0005-0000-0000-0000B6AB0000}"/>
    <cellStyle name="Vírgula 6 3 2 2 3" xfId="43761" xr:uid="{00000000-0005-0000-0000-0000B7AB0000}"/>
    <cellStyle name="Vírgula 6 3 2 2 4" xfId="43762" xr:uid="{00000000-0005-0000-0000-0000B8AB0000}"/>
    <cellStyle name="Vírgula 6 3 2 3" xfId="43763" xr:uid="{00000000-0005-0000-0000-0000B9AB0000}"/>
    <cellStyle name="Vírgula 6 3 2 3 2" xfId="43764" xr:uid="{00000000-0005-0000-0000-0000BAAB0000}"/>
    <cellStyle name="Vírgula 6 3 2 3 2 2" xfId="43765" xr:uid="{00000000-0005-0000-0000-0000BBAB0000}"/>
    <cellStyle name="Vírgula 6 3 2 3 2 3" xfId="43766" xr:uid="{00000000-0005-0000-0000-0000BCAB0000}"/>
    <cellStyle name="Vírgula 6 3 2 3 3" xfId="43767" xr:uid="{00000000-0005-0000-0000-0000BDAB0000}"/>
    <cellStyle name="Vírgula 6 3 2 3 4" xfId="43768" xr:uid="{00000000-0005-0000-0000-0000BEAB0000}"/>
    <cellStyle name="Vírgula 6 3 2 4" xfId="43769" xr:uid="{00000000-0005-0000-0000-0000BFAB0000}"/>
    <cellStyle name="Vírgula 6 3 2 4 2" xfId="43770" xr:uid="{00000000-0005-0000-0000-0000C0AB0000}"/>
    <cellStyle name="Vírgula 6 3 2 4 2 2" xfId="43771" xr:uid="{00000000-0005-0000-0000-0000C1AB0000}"/>
    <cellStyle name="Vírgula 6 3 2 4 2 3" xfId="43772" xr:uid="{00000000-0005-0000-0000-0000C2AB0000}"/>
    <cellStyle name="Vírgula 6 3 2 4 3" xfId="43773" xr:uid="{00000000-0005-0000-0000-0000C3AB0000}"/>
    <cellStyle name="Vírgula 6 3 2 4 4" xfId="43774" xr:uid="{00000000-0005-0000-0000-0000C4AB0000}"/>
    <cellStyle name="Vírgula 6 3 2 5" xfId="43775" xr:uid="{00000000-0005-0000-0000-0000C5AB0000}"/>
    <cellStyle name="Vírgula 6 3 2 5 2" xfId="43776" xr:uid="{00000000-0005-0000-0000-0000C6AB0000}"/>
    <cellStyle name="Vírgula 6 3 2 5 3" xfId="43777" xr:uid="{00000000-0005-0000-0000-0000C7AB0000}"/>
    <cellStyle name="Vírgula 6 3 2 6" xfId="43778" xr:uid="{00000000-0005-0000-0000-0000C8AB0000}"/>
    <cellStyle name="Vírgula 6 3 2 7" xfId="43779" xr:uid="{00000000-0005-0000-0000-0000C9AB0000}"/>
    <cellStyle name="Vírgula 6 3 3" xfId="43780" xr:uid="{00000000-0005-0000-0000-0000CAAB0000}"/>
    <cellStyle name="Vírgula 6 3 3 2" xfId="43781" xr:uid="{00000000-0005-0000-0000-0000CBAB0000}"/>
    <cellStyle name="Vírgula 6 3 3 2 2" xfId="43782" xr:uid="{00000000-0005-0000-0000-0000CCAB0000}"/>
    <cellStyle name="Vírgula 6 3 3 2 3" xfId="43783" xr:uid="{00000000-0005-0000-0000-0000CDAB0000}"/>
    <cellStyle name="Vírgula 6 3 3 3" xfId="43784" xr:uid="{00000000-0005-0000-0000-0000CEAB0000}"/>
    <cellStyle name="Vírgula 6 3 3 4" xfId="43785" xr:uid="{00000000-0005-0000-0000-0000CFAB0000}"/>
    <cellStyle name="Vírgula 6 3 4" xfId="43786" xr:uid="{00000000-0005-0000-0000-0000D0AB0000}"/>
    <cellStyle name="Vírgula 6 3 4 2" xfId="43787" xr:uid="{00000000-0005-0000-0000-0000D1AB0000}"/>
    <cellStyle name="Vírgula 6 3 4 2 2" xfId="43788" xr:uid="{00000000-0005-0000-0000-0000D2AB0000}"/>
    <cellStyle name="Vírgula 6 3 4 2 3" xfId="43789" xr:uid="{00000000-0005-0000-0000-0000D3AB0000}"/>
    <cellStyle name="Vírgula 6 3 4 3" xfId="43790" xr:uid="{00000000-0005-0000-0000-0000D4AB0000}"/>
    <cellStyle name="Vírgula 6 3 4 4" xfId="43791" xr:uid="{00000000-0005-0000-0000-0000D5AB0000}"/>
    <cellStyle name="Vírgula 6 3 5" xfId="43792" xr:uid="{00000000-0005-0000-0000-0000D6AB0000}"/>
    <cellStyle name="Vírgula 6 3 5 2" xfId="43793" xr:uid="{00000000-0005-0000-0000-0000D7AB0000}"/>
    <cellStyle name="Vírgula 6 3 5 2 2" xfId="43794" xr:uid="{00000000-0005-0000-0000-0000D8AB0000}"/>
    <cellStyle name="Vírgula 6 3 5 2 3" xfId="43795" xr:uid="{00000000-0005-0000-0000-0000D9AB0000}"/>
    <cellStyle name="Vírgula 6 3 5 3" xfId="43796" xr:uid="{00000000-0005-0000-0000-0000DAAB0000}"/>
    <cellStyle name="Vírgula 6 3 5 4" xfId="43797" xr:uid="{00000000-0005-0000-0000-0000DBAB0000}"/>
    <cellStyle name="Vírgula 6 3 6" xfId="43798" xr:uid="{00000000-0005-0000-0000-0000DCAB0000}"/>
    <cellStyle name="Vírgula 6 3 6 2" xfId="43799" xr:uid="{00000000-0005-0000-0000-0000DDAB0000}"/>
    <cellStyle name="Vírgula 6 3 6 3" xfId="43800" xr:uid="{00000000-0005-0000-0000-0000DEAB0000}"/>
    <cellStyle name="Vírgula 6 3 7" xfId="43801" xr:uid="{00000000-0005-0000-0000-0000DFAB0000}"/>
    <cellStyle name="Vírgula 6 3 8" xfId="43802" xr:uid="{00000000-0005-0000-0000-0000E0AB0000}"/>
    <cellStyle name="Vírgula 6 3 9" xfId="43803" xr:uid="{00000000-0005-0000-0000-0000E1AB0000}"/>
    <cellStyle name="Vírgula 6 4" xfId="43804" xr:uid="{00000000-0005-0000-0000-0000E2AB0000}"/>
    <cellStyle name="Vírgula 6 4 2" xfId="43805" xr:uid="{00000000-0005-0000-0000-0000E3AB0000}"/>
    <cellStyle name="Vírgula 6 4 2 2" xfId="43806" xr:uid="{00000000-0005-0000-0000-0000E4AB0000}"/>
    <cellStyle name="Vírgula 6 4 2 2 2" xfId="43807" xr:uid="{00000000-0005-0000-0000-0000E5AB0000}"/>
    <cellStyle name="Vírgula 6 4 2 2 2 2" xfId="43808" xr:uid="{00000000-0005-0000-0000-0000E6AB0000}"/>
    <cellStyle name="Vírgula 6 4 2 2 2 3" xfId="43809" xr:uid="{00000000-0005-0000-0000-0000E7AB0000}"/>
    <cellStyle name="Vírgula 6 4 2 2 3" xfId="43810" xr:uid="{00000000-0005-0000-0000-0000E8AB0000}"/>
    <cellStyle name="Vírgula 6 4 2 2 4" xfId="43811" xr:uid="{00000000-0005-0000-0000-0000E9AB0000}"/>
    <cellStyle name="Vírgula 6 4 2 3" xfId="43812" xr:uid="{00000000-0005-0000-0000-0000EAAB0000}"/>
    <cellStyle name="Vírgula 6 4 2 3 2" xfId="43813" xr:uid="{00000000-0005-0000-0000-0000EBAB0000}"/>
    <cellStyle name="Vírgula 6 4 2 3 2 2" xfId="43814" xr:uid="{00000000-0005-0000-0000-0000ECAB0000}"/>
    <cellStyle name="Vírgula 6 4 2 3 2 3" xfId="43815" xr:uid="{00000000-0005-0000-0000-0000EDAB0000}"/>
    <cellStyle name="Vírgula 6 4 2 3 3" xfId="43816" xr:uid="{00000000-0005-0000-0000-0000EEAB0000}"/>
    <cellStyle name="Vírgula 6 4 2 3 4" xfId="43817" xr:uid="{00000000-0005-0000-0000-0000EFAB0000}"/>
    <cellStyle name="Vírgula 6 4 2 4" xfId="43818" xr:uid="{00000000-0005-0000-0000-0000F0AB0000}"/>
    <cellStyle name="Vírgula 6 4 2 4 2" xfId="43819" xr:uid="{00000000-0005-0000-0000-0000F1AB0000}"/>
    <cellStyle name="Vírgula 6 4 2 4 2 2" xfId="43820" xr:uid="{00000000-0005-0000-0000-0000F2AB0000}"/>
    <cellStyle name="Vírgula 6 4 2 4 2 3" xfId="43821" xr:uid="{00000000-0005-0000-0000-0000F3AB0000}"/>
    <cellStyle name="Vírgula 6 4 2 4 3" xfId="43822" xr:uid="{00000000-0005-0000-0000-0000F4AB0000}"/>
    <cellStyle name="Vírgula 6 4 2 4 4" xfId="43823" xr:uid="{00000000-0005-0000-0000-0000F5AB0000}"/>
    <cellStyle name="Vírgula 6 4 2 5" xfId="43824" xr:uid="{00000000-0005-0000-0000-0000F6AB0000}"/>
    <cellStyle name="Vírgula 6 4 2 5 2" xfId="43825" xr:uid="{00000000-0005-0000-0000-0000F7AB0000}"/>
    <cellStyle name="Vírgula 6 4 2 5 3" xfId="43826" xr:uid="{00000000-0005-0000-0000-0000F8AB0000}"/>
    <cellStyle name="Vírgula 6 4 2 6" xfId="43827" xr:uid="{00000000-0005-0000-0000-0000F9AB0000}"/>
    <cellStyle name="Vírgula 6 4 2 7" xfId="43828" xr:uid="{00000000-0005-0000-0000-0000FAAB0000}"/>
    <cellStyle name="Vírgula 6 4 3" xfId="43829" xr:uid="{00000000-0005-0000-0000-0000FBAB0000}"/>
    <cellStyle name="Vírgula 6 4 3 2" xfId="43830" xr:uid="{00000000-0005-0000-0000-0000FCAB0000}"/>
    <cellStyle name="Vírgula 6 4 3 2 2" xfId="43831" xr:uid="{00000000-0005-0000-0000-0000FDAB0000}"/>
    <cellStyle name="Vírgula 6 4 3 2 3" xfId="43832" xr:uid="{00000000-0005-0000-0000-0000FEAB0000}"/>
    <cellStyle name="Vírgula 6 4 3 3" xfId="43833" xr:uid="{00000000-0005-0000-0000-0000FFAB0000}"/>
    <cellStyle name="Vírgula 6 4 3 4" xfId="43834" xr:uid="{00000000-0005-0000-0000-000000AC0000}"/>
    <cellStyle name="Vírgula 6 4 4" xfId="43835" xr:uid="{00000000-0005-0000-0000-000001AC0000}"/>
    <cellStyle name="Vírgula 6 4 4 2" xfId="43836" xr:uid="{00000000-0005-0000-0000-000002AC0000}"/>
    <cellStyle name="Vírgula 6 4 4 2 2" xfId="43837" xr:uid="{00000000-0005-0000-0000-000003AC0000}"/>
    <cellStyle name="Vírgula 6 4 4 2 3" xfId="43838" xr:uid="{00000000-0005-0000-0000-000004AC0000}"/>
    <cellStyle name="Vírgula 6 4 4 3" xfId="43839" xr:uid="{00000000-0005-0000-0000-000005AC0000}"/>
    <cellStyle name="Vírgula 6 4 4 4" xfId="43840" xr:uid="{00000000-0005-0000-0000-000006AC0000}"/>
    <cellStyle name="Vírgula 6 4 5" xfId="43841" xr:uid="{00000000-0005-0000-0000-000007AC0000}"/>
    <cellStyle name="Vírgula 6 4 5 2" xfId="43842" xr:uid="{00000000-0005-0000-0000-000008AC0000}"/>
    <cellStyle name="Vírgula 6 4 5 2 2" xfId="43843" xr:uid="{00000000-0005-0000-0000-000009AC0000}"/>
    <cellStyle name="Vírgula 6 4 5 2 3" xfId="43844" xr:uid="{00000000-0005-0000-0000-00000AAC0000}"/>
    <cellStyle name="Vírgula 6 4 5 3" xfId="43845" xr:uid="{00000000-0005-0000-0000-00000BAC0000}"/>
    <cellStyle name="Vírgula 6 4 5 4" xfId="43846" xr:uid="{00000000-0005-0000-0000-00000CAC0000}"/>
    <cellStyle name="Vírgula 6 4 6" xfId="43847" xr:uid="{00000000-0005-0000-0000-00000DAC0000}"/>
    <cellStyle name="Vírgula 6 4 6 2" xfId="43848" xr:uid="{00000000-0005-0000-0000-00000EAC0000}"/>
    <cellStyle name="Vírgula 6 4 6 3" xfId="43849" xr:uid="{00000000-0005-0000-0000-00000FAC0000}"/>
    <cellStyle name="Vírgula 6 4 7" xfId="43850" xr:uid="{00000000-0005-0000-0000-000010AC0000}"/>
    <cellStyle name="Vírgula 6 4 8" xfId="43851" xr:uid="{00000000-0005-0000-0000-000011AC0000}"/>
    <cellStyle name="Vírgula 6 5" xfId="43852" xr:uid="{00000000-0005-0000-0000-000012AC0000}"/>
    <cellStyle name="Vírgula 6 5 2" xfId="43853" xr:uid="{00000000-0005-0000-0000-000013AC0000}"/>
    <cellStyle name="Vírgula 6 5 3" xfId="43854" xr:uid="{00000000-0005-0000-0000-000014AC0000}"/>
    <cellStyle name="Vírgula 6 6" xfId="43855" xr:uid="{00000000-0005-0000-0000-000015AC0000}"/>
    <cellStyle name="Vírgula 7" xfId="43856" xr:uid="{00000000-0005-0000-0000-000016AC0000}"/>
    <cellStyle name="Vírgula 7 2" xfId="43857" xr:uid="{00000000-0005-0000-0000-000017AC0000}"/>
    <cellStyle name="Vírgula 7 3" xfId="43858" xr:uid="{00000000-0005-0000-0000-000018AC0000}"/>
    <cellStyle name="Vírgula 7 4" xfId="43859" xr:uid="{00000000-0005-0000-0000-000019AC0000}"/>
    <cellStyle name="Vírgula 8" xfId="43860" xr:uid="{00000000-0005-0000-0000-00001AAC0000}"/>
    <cellStyle name="Vírgula 8 2" xfId="43861" xr:uid="{00000000-0005-0000-0000-00001BAC0000}"/>
    <cellStyle name="Vírgula 8 2 2" xfId="43862" xr:uid="{00000000-0005-0000-0000-00001CAC0000}"/>
    <cellStyle name="Vírgula 8 3" xfId="43863" xr:uid="{00000000-0005-0000-0000-00001DAC0000}"/>
    <cellStyle name="Vírgula 8 4" xfId="43922" xr:uid="{00000000-0005-0000-0000-00001EAC0000}"/>
    <cellStyle name="Vírgula 9" xfId="43864" xr:uid="{00000000-0005-0000-0000-00001FAC0000}"/>
    <cellStyle name="Vírgula 9 2" xfId="43865" xr:uid="{00000000-0005-0000-0000-000020AC0000}"/>
    <cellStyle name="Vírgula 9 2 2" xfId="43866" xr:uid="{00000000-0005-0000-0000-000021AC0000}"/>
    <cellStyle name="Vírgula 9 2 3" xfId="43867" xr:uid="{00000000-0005-0000-0000-000022AC0000}"/>
    <cellStyle name="Vírgula 9 3" xfId="43868" xr:uid="{00000000-0005-0000-0000-000023AC0000}"/>
    <cellStyle name="Vírgula 9 3 2" xfId="43869" xr:uid="{00000000-0005-0000-0000-000024AC0000}"/>
    <cellStyle name="Vírgula 9 3 3" xfId="43870" xr:uid="{00000000-0005-0000-0000-000025AC0000}"/>
    <cellStyle name="Vírgula 9 4" xfId="43871" xr:uid="{00000000-0005-0000-0000-000026AC0000}"/>
    <cellStyle name="Vírgula 9 5" xfId="43872" xr:uid="{00000000-0005-0000-0000-000027AC0000}"/>
    <cellStyle name="Vírgula 9 6" xfId="43873" xr:uid="{00000000-0005-0000-0000-000028AC0000}"/>
    <cellStyle name="Warning Text" xfId="43874" xr:uid="{00000000-0005-0000-0000-000029AC0000}"/>
  </cellStyles>
  <dxfs count="2">
    <dxf>
      <font>
        <color theme="0"/>
      </font>
      <fill>
        <patternFill patternType="none">
          <bgColor auto="1"/>
        </patternFill>
      </fill>
    </dxf>
    <dxf>
      <font>
        <color theme="0"/>
      </font>
      <fill>
        <patternFill patternType="none">
          <bgColor auto="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7.xml"/><Relationship Id="rId21" Type="http://schemas.openxmlformats.org/officeDocument/2006/relationships/externalLink" Target="externalLinks/externalLink2.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6.xml"/><Relationship Id="rId33" Type="http://schemas.openxmlformats.org/officeDocument/2006/relationships/externalLink" Target="externalLinks/externalLink14.xml"/><Relationship Id="rId38"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29" Type="http://schemas.openxmlformats.org/officeDocument/2006/relationships/externalLink" Target="externalLinks/externalLink1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5.xml"/><Relationship Id="rId32" Type="http://schemas.openxmlformats.org/officeDocument/2006/relationships/externalLink" Target="externalLinks/externalLink13.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4.xml"/><Relationship Id="rId28" Type="http://schemas.openxmlformats.org/officeDocument/2006/relationships/externalLink" Target="externalLinks/externalLink9.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1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3.xml"/><Relationship Id="rId27" Type="http://schemas.openxmlformats.org/officeDocument/2006/relationships/externalLink" Target="externalLinks/externalLink8.xml"/><Relationship Id="rId30" Type="http://schemas.openxmlformats.org/officeDocument/2006/relationships/externalLink" Target="externalLinks/externalLink11.xml"/><Relationship Id="rId35" Type="http://schemas.openxmlformats.org/officeDocument/2006/relationships/styles" Target="styles.xml"/><Relationship Id="rId8" Type="http://schemas.openxmlformats.org/officeDocument/2006/relationships/worksheet" Target="worksheets/sheet8.xml"/><Relationship Id="rId3"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4.jpeg"/><Relationship Id="rId1" Type="http://schemas.openxmlformats.org/officeDocument/2006/relationships/image" Target="../media/image3.JP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5.jpeg"/></Relationships>
</file>

<file path=xl/drawings/_rels/drawing6.xml.rels><?xml version="1.0" encoding="UTF-8" standalone="yes"?>
<Relationships xmlns="http://schemas.openxmlformats.org/package/2006/relationships"><Relationship Id="rId1" Type="http://schemas.openxmlformats.org/officeDocument/2006/relationships/image" Target="../media/image6.jpeg"/></Relationships>
</file>

<file path=xl/drawings/_rels/drawing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8.jpeg"/><Relationship Id="rId1" Type="http://schemas.openxmlformats.org/officeDocument/2006/relationships/image" Target="../media/image7.emf"/></Relationships>
</file>

<file path=xl/drawings/_rels/drawing8.xml.rels><?xml version="1.0" encoding="UTF-8" standalone="yes"?>
<Relationships xmlns="http://schemas.openxmlformats.org/package/2006/relationships"><Relationship Id="rId1" Type="http://schemas.openxmlformats.org/officeDocument/2006/relationships/image" Target="../media/image9.jpeg"/></Relationships>
</file>

<file path=xl/drawings/_rels/drawing9.xml.rels><?xml version="1.0" encoding="UTF-8" standalone="yes"?>
<Relationships xmlns="http://schemas.openxmlformats.org/package/2006/relationships"><Relationship Id="rId1" Type="http://schemas.openxmlformats.org/officeDocument/2006/relationships/image" Target="../media/image9.jpeg"/></Relationships>
</file>

<file path=xl/drawings/_rels/drawing10.xml.rels><?xml version="1.0" encoding="UTF-8" standalone="yes"?>
<Relationships xmlns="http://schemas.openxmlformats.org/package/2006/relationships"><Relationship Id="rId2" Type="http://schemas.openxmlformats.org/officeDocument/2006/relationships/image" Target="../media/image10.jpg"/><Relationship Id="rId1" Type="http://schemas.openxmlformats.org/officeDocument/2006/relationships/image" Target="../media/image9.jpeg"/></Relationships>
</file>

<file path=xl/drawings/_rels/drawing11.xml.rels><?xml version="1.0" encoding="UTF-8" standalone="yes"?>
<Relationships xmlns="http://schemas.openxmlformats.org/package/2006/relationships"><Relationship Id="rId2" Type="http://schemas.openxmlformats.org/officeDocument/2006/relationships/image" Target="../media/image12.jpeg"/><Relationship Id="rId1" Type="http://schemas.openxmlformats.org/officeDocument/2006/relationships/image" Target="../media/image1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9.jpeg"/></Relationships>
</file>

<file path=xl/drawings/_rels/drawing13.xml.rels><?xml version="1.0" encoding="UTF-8" standalone="yes"?>
<Relationships xmlns="http://schemas.openxmlformats.org/package/2006/relationships"><Relationship Id="rId8" Type="http://schemas.openxmlformats.org/officeDocument/2006/relationships/image" Target="../media/image19.emf"/><Relationship Id="rId13" Type="http://schemas.openxmlformats.org/officeDocument/2006/relationships/image" Target="../media/image24.emf"/><Relationship Id="rId3" Type="http://schemas.openxmlformats.org/officeDocument/2006/relationships/image" Target="../media/image2.png"/><Relationship Id="rId7" Type="http://schemas.openxmlformats.org/officeDocument/2006/relationships/image" Target="../media/image18.emf"/><Relationship Id="rId12" Type="http://schemas.openxmlformats.org/officeDocument/2006/relationships/image" Target="../media/image23.emf"/><Relationship Id="rId2" Type="http://schemas.openxmlformats.org/officeDocument/2006/relationships/image" Target="../media/image14.emf"/><Relationship Id="rId1" Type="http://schemas.openxmlformats.org/officeDocument/2006/relationships/image" Target="../media/image13.png"/><Relationship Id="rId6" Type="http://schemas.openxmlformats.org/officeDocument/2006/relationships/image" Target="../media/image17.emf"/><Relationship Id="rId11" Type="http://schemas.openxmlformats.org/officeDocument/2006/relationships/image" Target="../media/image22.emf"/><Relationship Id="rId5" Type="http://schemas.openxmlformats.org/officeDocument/2006/relationships/image" Target="../media/image16.emf"/><Relationship Id="rId10" Type="http://schemas.openxmlformats.org/officeDocument/2006/relationships/image" Target="../media/image21.emf"/><Relationship Id="rId4" Type="http://schemas.openxmlformats.org/officeDocument/2006/relationships/image" Target="../media/image15.emf"/><Relationship Id="rId9" Type="http://schemas.openxmlformats.org/officeDocument/2006/relationships/image" Target="../media/image20.emf"/></Relationships>
</file>

<file path=xl/drawings/_rels/drawing1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25.png"/></Relationships>
</file>

<file path=xl/drawings/_rels/drawing15.xml.rels><?xml version="1.0" encoding="UTF-8" standalone="yes"?>
<Relationships xmlns="http://schemas.openxmlformats.org/package/2006/relationships"><Relationship Id="rId1" Type="http://schemas.openxmlformats.org/officeDocument/2006/relationships/image" Target="../media/image2.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2.jpeg"/></Relationships>
</file>

<file path=xl/drawings/_rels/drawing17.xml.rels><?xml version="1.0" encoding="UTF-8" standalone="yes"?>
<Relationships xmlns="http://schemas.openxmlformats.org/package/2006/relationships"><Relationship Id="rId1" Type="http://schemas.openxmlformats.org/officeDocument/2006/relationships/image" Target="../media/image12.jpeg"/></Relationships>
</file>

<file path=xl/drawings/_rels/drawing18.xml.rels><?xml version="1.0" encoding="UTF-8" standalone="yes"?>
<Relationships xmlns="http://schemas.openxmlformats.org/package/2006/relationships"><Relationship Id="rId8" Type="http://schemas.openxmlformats.org/officeDocument/2006/relationships/image" Target="../media/image12.jpeg"/><Relationship Id="rId3" Type="http://schemas.openxmlformats.org/officeDocument/2006/relationships/image" Target="../media/image29.jpg"/><Relationship Id="rId7" Type="http://schemas.openxmlformats.org/officeDocument/2006/relationships/image" Target="../media/image33.jpg"/><Relationship Id="rId2" Type="http://schemas.openxmlformats.org/officeDocument/2006/relationships/image" Target="../media/image28.jpg"/><Relationship Id="rId1" Type="http://schemas.openxmlformats.org/officeDocument/2006/relationships/image" Target="../media/image27.jpg"/><Relationship Id="rId6" Type="http://schemas.openxmlformats.org/officeDocument/2006/relationships/image" Target="../media/image32.jpg"/><Relationship Id="rId5" Type="http://schemas.openxmlformats.org/officeDocument/2006/relationships/image" Target="../media/image31.jpg"/><Relationship Id="rId4" Type="http://schemas.openxmlformats.org/officeDocument/2006/relationships/image" Target="../media/image30.jp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6.emf"/></Relationships>
</file>

<file path=xl/drawings/drawing1.xml><?xml version="1.0" encoding="utf-8"?>
<xdr:wsDr xmlns:xdr="http://schemas.openxmlformats.org/drawingml/2006/spreadsheetDrawing" xmlns:a="http://schemas.openxmlformats.org/drawingml/2006/main">
  <xdr:twoCellAnchor editAs="oneCell">
    <xdr:from>
      <xdr:col>0</xdr:col>
      <xdr:colOff>66677</xdr:colOff>
      <xdr:row>1</xdr:row>
      <xdr:rowOff>1</xdr:rowOff>
    </xdr:from>
    <xdr:to>
      <xdr:col>1</xdr:col>
      <xdr:colOff>381923</xdr:colOff>
      <xdr:row>3</xdr:row>
      <xdr:rowOff>60960</xdr:rowOff>
    </xdr:to>
    <xdr:pic>
      <xdr:nvPicPr>
        <xdr:cNvPr id="4" name="Imagem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6677" y="167641"/>
          <a:ext cx="1519206" cy="396239"/>
        </a:xfrm>
        <a:prstGeom prst="rect">
          <a:avLst/>
        </a:prstGeom>
      </xdr:spPr>
    </xdr:pic>
    <xdr:clientData/>
  </xdr:twoCellAnchor>
  <xdr:oneCellAnchor>
    <xdr:from>
      <xdr:col>0</xdr:col>
      <xdr:colOff>247650</xdr:colOff>
      <xdr:row>62</xdr:row>
      <xdr:rowOff>57150</xdr:rowOff>
    </xdr:from>
    <xdr:ext cx="717972" cy="487679"/>
    <xdr:pic>
      <xdr:nvPicPr>
        <xdr:cNvPr id="6" name="Imagem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2"/>
        <a:stretch>
          <a:fillRect/>
        </a:stretch>
      </xdr:blipFill>
      <xdr:spPr>
        <a:xfrm>
          <a:off x="247650" y="12363450"/>
          <a:ext cx="717972" cy="487679"/>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347139</xdr:colOff>
      <xdr:row>197</xdr:row>
      <xdr:rowOff>50799</xdr:rowOff>
    </xdr:from>
    <xdr:ext cx="717972" cy="487679"/>
    <xdr:pic>
      <xdr:nvPicPr>
        <xdr:cNvPr id="3" name="Imagem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stretch>
          <a:fillRect/>
        </a:stretch>
      </xdr:blipFill>
      <xdr:spPr>
        <a:xfrm>
          <a:off x="347139" y="11159066"/>
          <a:ext cx="717972" cy="487679"/>
        </a:xfrm>
        <a:prstGeom prst="rect">
          <a:avLst/>
        </a:prstGeom>
      </xdr:spPr>
    </xdr:pic>
    <xdr:clientData/>
  </xdr:oneCellAnchor>
  <xdr:oneCellAnchor>
    <xdr:from>
      <xdr:col>0</xdr:col>
      <xdr:colOff>347139</xdr:colOff>
      <xdr:row>51</xdr:row>
      <xdr:rowOff>50799</xdr:rowOff>
    </xdr:from>
    <xdr:ext cx="717972" cy="487679"/>
    <xdr:pic>
      <xdr:nvPicPr>
        <xdr:cNvPr id="4" name="Imagem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1"/>
        <a:stretch>
          <a:fillRect/>
        </a:stretch>
      </xdr:blipFill>
      <xdr:spPr>
        <a:xfrm>
          <a:off x="347139" y="20616332"/>
          <a:ext cx="717972" cy="487679"/>
        </a:xfrm>
        <a:prstGeom prst="rect">
          <a:avLst/>
        </a:prstGeom>
      </xdr:spPr>
    </xdr:pic>
    <xdr:clientData/>
  </xdr:oneCellAnchor>
  <xdr:oneCellAnchor>
    <xdr:from>
      <xdr:col>0</xdr:col>
      <xdr:colOff>347139</xdr:colOff>
      <xdr:row>101</xdr:row>
      <xdr:rowOff>50799</xdr:rowOff>
    </xdr:from>
    <xdr:ext cx="717972" cy="487679"/>
    <xdr:pic>
      <xdr:nvPicPr>
        <xdr:cNvPr id="5" name="Imagem 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1"/>
        <a:stretch>
          <a:fillRect/>
        </a:stretch>
      </xdr:blipFill>
      <xdr:spPr>
        <a:xfrm>
          <a:off x="347139" y="10471149"/>
          <a:ext cx="717972" cy="487679"/>
        </a:xfrm>
        <a:prstGeom prst="rect">
          <a:avLst/>
        </a:prstGeom>
      </xdr:spPr>
    </xdr:pic>
    <xdr:clientData/>
  </xdr:oneCellAnchor>
  <xdr:oneCellAnchor>
    <xdr:from>
      <xdr:col>0</xdr:col>
      <xdr:colOff>347139</xdr:colOff>
      <xdr:row>149</xdr:row>
      <xdr:rowOff>50799</xdr:rowOff>
    </xdr:from>
    <xdr:ext cx="717972" cy="487679"/>
    <xdr:pic>
      <xdr:nvPicPr>
        <xdr:cNvPr id="6" name="Imagem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1"/>
        <a:stretch>
          <a:fillRect/>
        </a:stretch>
      </xdr:blipFill>
      <xdr:spPr>
        <a:xfrm>
          <a:off x="347139" y="21129624"/>
          <a:ext cx="717972" cy="487679"/>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twoCellAnchor editAs="oneCell">
    <xdr:from>
      <xdr:col>0</xdr:col>
      <xdr:colOff>45508</xdr:colOff>
      <xdr:row>0</xdr:row>
      <xdr:rowOff>304799</xdr:rowOff>
    </xdr:from>
    <xdr:to>
      <xdr:col>0</xdr:col>
      <xdr:colOff>619884</xdr:colOff>
      <xdr:row>1</xdr:row>
      <xdr:rowOff>426508</xdr:rowOff>
    </xdr:to>
    <xdr:pic>
      <xdr:nvPicPr>
        <xdr:cNvPr id="2" name="Imagem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rot="5400000">
          <a:off x="-90109" y="440416"/>
          <a:ext cx="845609" cy="57437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16</xdr:col>
      <xdr:colOff>4084</xdr:colOff>
      <xdr:row>96</xdr:row>
      <xdr:rowOff>164305</xdr:rowOff>
    </xdr:from>
    <xdr:to>
      <xdr:col>29</xdr:col>
      <xdr:colOff>185397</xdr:colOff>
      <xdr:row>115</xdr:row>
      <xdr:rowOff>227919</xdr:rowOff>
    </xdr:to>
    <xdr:grpSp>
      <xdr:nvGrpSpPr>
        <xdr:cNvPr id="2" name="Agrupar 1">
          <a:extLst>
            <a:ext uri="{FF2B5EF4-FFF2-40B4-BE49-F238E27FC236}">
              <a16:creationId xmlns:a16="http://schemas.microsoft.com/office/drawing/2014/main" id="{B51CBE88-F5AB-4530-9690-8277C9B30CE8}"/>
            </a:ext>
          </a:extLst>
        </xdr:cNvPr>
        <xdr:cNvGrpSpPr/>
      </xdr:nvGrpSpPr>
      <xdr:grpSpPr>
        <a:xfrm>
          <a:off x="15815584" y="24561912"/>
          <a:ext cx="13992563" cy="5084650"/>
          <a:chOff x="15749248" y="24481971"/>
          <a:chExt cx="13141211" cy="4657154"/>
        </a:xfrm>
      </xdr:grpSpPr>
      <xdr:pic>
        <xdr:nvPicPr>
          <xdr:cNvPr id="3" name="Imagem 2">
            <a:extLst>
              <a:ext uri="{FF2B5EF4-FFF2-40B4-BE49-F238E27FC236}">
                <a16:creationId xmlns:a16="http://schemas.microsoft.com/office/drawing/2014/main" id="{36149AC1-DBC0-B639-3FC7-47735690E6A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5749248" y="24481971"/>
            <a:ext cx="13141211" cy="4657154"/>
          </a:xfrm>
          <a:prstGeom prst="rect">
            <a:avLst/>
          </a:prstGeom>
        </xdr:spPr>
      </xdr:pic>
      <xdr:sp macro="" textlink="">
        <xdr:nvSpPr>
          <xdr:cNvPr id="4" name="Elipse 3">
            <a:extLst>
              <a:ext uri="{FF2B5EF4-FFF2-40B4-BE49-F238E27FC236}">
                <a16:creationId xmlns:a16="http://schemas.microsoft.com/office/drawing/2014/main" id="{CE1EFE2D-2478-9A7F-E4C4-6B85B3DD17D2}"/>
              </a:ext>
            </a:extLst>
          </xdr:cNvPr>
          <xdr:cNvSpPr/>
        </xdr:nvSpPr>
        <xdr:spPr>
          <a:xfrm>
            <a:off x="16025812" y="28027311"/>
            <a:ext cx="357188" cy="357188"/>
          </a:xfrm>
          <a:prstGeom prst="ellipse">
            <a:avLst/>
          </a:prstGeom>
          <a:solidFill>
            <a:srgbClr val="FF0000">
              <a:alpha val="50000"/>
            </a:srgb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rtlCol="0" anchor="t"/>
          <a:lstStyle/>
          <a:p>
            <a:pPr algn="l"/>
            <a:endParaRPr lang="pt-BR" sz="1100"/>
          </a:p>
        </xdr:txBody>
      </xdr:sp>
    </xdr:grpSp>
    <xdr:clientData/>
  </xdr:twoCellAnchor>
  <xdr:twoCellAnchor editAs="oneCell">
    <xdr:from>
      <xdr:col>1</xdr:col>
      <xdr:colOff>76202</xdr:colOff>
      <xdr:row>1</xdr:row>
      <xdr:rowOff>108852</xdr:rowOff>
    </xdr:from>
    <xdr:to>
      <xdr:col>4</xdr:col>
      <xdr:colOff>118384</xdr:colOff>
      <xdr:row>3</xdr:row>
      <xdr:rowOff>224226</xdr:rowOff>
    </xdr:to>
    <xdr:pic>
      <xdr:nvPicPr>
        <xdr:cNvPr id="5" name="Imagem 4">
          <a:extLst>
            <a:ext uri="{FF2B5EF4-FFF2-40B4-BE49-F238E27FC236}">
              <a16:creationId xmlns:a16="http://schemas.microsoft.com/office/drawing/2014/main" id="{62A3501D-373F-45DF-8F66-7F2A897E899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23877" y="308877"/>
          <a:ext cx="2890157" cy="744024"/>
        </a:xfrm>
        <a:prstGeom prst="rect">
          <a:avLst/>
        </a:prstGeom>
      </xdr:spPr>
    </xdr:pic>
    <xdr:clientData/>
  </xdr:twoCellAnchor>
  <xdr:twoCellAnchor editAs="oneCell">
    <xdr:from>
      <xdr:col>4</xdr:col>
      <xdr:colOff>172811</xdr:colOff>
      <xdr:row>1</xdr:row>
      <xdr:rowOff>133348</xdr:rowOff>
    </xdr:from>
    <xdr:to>
      <xdr:col>4</xdr:col>
      <xdr:colOff>1163413</xdr:colOff>
      <xdr:row>3</xdr:row>
      <xdr:rowOff>174837</xdr:rowOff>
    </xdr:to>
    <xdr:pic>
      <xdr:nvPicPr>
        <xdr:cNvPr id="6" name="Imagem 5">
          <a:extLst>
            <a:ext uri="{FF2B5EF4-FFF2-40B4-BE49-F238E27FC236}">
              <a16:creationId xmlns:a16="http://schemas.microsoft.com/office/drawing/2014/main" id="{598C8DCA-A6FE-481E-A46F-535FAE5982C0}"/>
            </a:ext>
          </a:extLst>
        </xdr:cNvPr>
        <xdr:cNvPicPr>
          <a:picLocks noChangeAspect="1"/>
        </xdr:cNvPicPr>
      </xdr:nvPicPr>
      <xdr:blipFill>
        <a:blip xmlns:r="http://schemas.openxmlformats.org/officeDocument/2006/relationships" r:embed="rId3"/>
        <a:stretch>
          <a:fillRect/>
        </a:stretch>
      </xdr:blipFill>
      <xdr:spPr>
        <a:xfrm>
          <a:off x="3468461" y="333373"/>
          <a:ext cx="990602" cy="67013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123825</xdr:colOff>
      <xdr:row>0</xdr:row>
      <xdr:rowOff>57150</xdr:rowOff>
    </xdr:from>
    <xdr:to>
      <xdr:col>2</xdr:col>
      <xdr:colOff>1932214</xdr:colOff>
      <xdr:row>2</xdr:row>
      <xdr:rowOff>251447</xdr:rowOff>
    </xdr:to>
    <xdr:pic>
      <xdr:nvPicPr>
        <xdr:cNvPr id="2" name="Imagem 1">
          <a:extLst>
            <a:ext uri="{FF2B5EF4-FFF2-40B4-BE49-F238E27FC236}">
              <a16:creationId xmlns:a16="http://schemas.microsoft.com/office/drawing/2014/main" id="{DFA7FE04-099E-4310-B49C-BDF113919FF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3825" y="57150"/>
          <a:ext cx="2941864" cy="746747"/>
        </a:xfrm>
        <a:prstGeom prst="rect">
          <a:avLst/>
        </a:prstGeom>
      </xdr:spPr>
    </xdr:pic>
    <xdr:clientData/>
  </xdr:twoCellAnchor>
  <xdr:twoCellAnchor editAs="oneCell">
    <xdr:from>
      <xdr:col>2</xdr:col>
      <xdr:colOff>1986641</xdr:colOff>
      <xdr:row>0</xdr:row>
      <xdr:rowOff>81646</xdr:rowOff>
    </xdr:from>
    <xdr:to>
      <xdr:col>2</xdr:col>
      <xdr:colOff>2977243</xdr:colOff>
      <xdr:row>2</xdr:row>
      <xdr:rowOff>202058</xdr:rowOff>
    </xdr:to>
    <xdr:pic>
      <xdr:nvPicPr>
        <xdr:cNvPr id="3" name="Imagem 2">
          <a:extLst>
            <a:ext uri="{FF2B5EF4-FFF2-40B4-BE49-F238E27FC236}">
              <a16:creationId xmlns:a16="http://schemas.microsoft.com/office/drawing/2014/main" id="{92C9AF10-6D49-4DEC-B6F9-B6D170AD41E9}"/>
            </a:ext>
          </a:extLst>
        </xdr:cNvPr>
        <xdr:cNvPicPr>
          <a:picLocks noChangeAspect="1"/>
        </xdr:cNvPicPr>
      </xdr:nvPicPr>
      <xdr:blipFill>
        <a:blip xmlns:r="http://schemas.openxmlformats.org/officeDocument/2006/relationships" r:embed="rId2"/>
        <a:stretch>
          <a:fillRect/>
        </a:stretch>
      </xdr:blipFill>
      <xdr:spPr>
        <a:xfrm>
          <a:off x="3120116" y="81646"/>
          <a:ext cx="990602" cy="672862"/>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35719</xdr:colOff>
      <xdr:row>0</xdr:row>
      <xdr:rowOff>134937</xdr:rowOff>
    </xdr:from>
    <xdr:to>
      <xdr:col>1</xdr:col>
      <xdr:colOff>1273968</xdr:colOff>
      <xdr:row>3</xdr:row>
      <xdr:rowOff>65355</xdr:rowOff>
    </xdr:to>
    <xdr:pic>
      <xdr:nvPicPr>
        <xdr:cNvPr id="2" name="Imagem 1">
          <a:extLst>
            <a:ext uri="{FF2B5EF4-FFF2-40B4-BE49-F238E27FC236}">
              <a16:creationId xmlns:a16="http://schemas.microsoft.com/office/drawing/2014/main" id="{F6AE35E0-2B1C-4E31-8FAB-658C95C4C45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5719" y="134937"/>
          <a:ext cx="1933574" cy="50191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47626</xdr:colOff>
      <xdr:row>87</xdr:row>
      <xdr:rowOff>214313</xdr:rowOff>
    </xdr:from>
    <xdr:to>
      <xdr:col>5</xdr:col>
      <xdr:colOff>619125</xdr:colOff>
      <xdr:row>90</xdr:row>
      <xdr:rowOff>47657</xdr:rowOff>
    </xdr:to>
    <xdr:pic>
      <xdr:nvPicPr>
        <xdr:cNvPr id="2" name="Imagem 1">
          <a:extLst>
            <a:ext uri="{FF2B5EF4-FFF2-40B4-BE49-F238E27FC236}">
              <a16:creationId xmlns:a16="http://schemas.microsoft.com/office/drawing/2014/main" id="{7F42F7EB-5152-431A-AE4B-CEBCB42A79F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05026" y="22512338"/>
          <a:ext cx="4362449" cy="5762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131989</xdr:colOff>
      <xdr:row>1</xdr:row>
      <xdr:rowOff>117020</xdr:rowOff>
    </xdr:from>
    <xdr:to>
      <xdr:col>3</xdr:col>
      <xdr:colOff>97971</xdr:colOff>
      <xdr:row>3</xdr:row>
      <xdr:rowOff>232394</xdr:rowOff>
    </xdr:to>
    <xdr:pic>
      <xdr:nvPicPr>
        <xdr:cNvPr id="3" name="Imagem 2">
          <a:extLst>
            <a:ext uri="{FF2B5EF4-FFF2-40B4-BE49-F238E27FC236}">
              <a16:creationId xmlns:a16="http://schemas.microsoft.com/office/drawing/2014/main" id="{0851769A-99DA-4F4A-B4C7-E9620E4955F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79664" y="317045"/>
          <a:ext cx="2890157" cy="744024"/>
        </a:xfrm>
        <a:prstGeom prst="rect">
          <a:avLst/>
        </a:prstGeom>
      </xdr:spPr>
    </xdr:pic>
    <xdr:clientData/>
  </xdr:twoCellAnchor>
  <xdr:twoCellAnchor editAs="oneCell">
    <xdr:from>
      <xdr:col>3</xdr:col>
      <xdr:colOff>152398</xdr:colOff>
      <xdr:row>1</xdr:row>
      <xdr:rowOff>141516</xdr:rowOff>
    </xdr:from>
    <xdr:to>
      <xdr:col>3</xdr:col>
      <xdr:colOff>1143000</xdr:colOff>
      <xdr:row>3</xdr:row>
      <xdr:rowOff>183005</xdr:rowOff>
    </xdr:to>
    <xdr:pic>
      <xdr:nvPicPr>
        <xdr:cNvPr id="4" name="Imagem 3">
          <a:extLst>
            <a:ext uri="{FF2B5EF4-FFF2-40B4-BE49-F238E27FC236}">
              <a16:creationId xmlns:a16="http://schemas.microsoft.com/office/drawing/2014/main" id="{B382C379-D9BE-44C1-8168-8D30ACBE69D0}"/>
            </a:ext>
          </a:extLst>
        </xdr:cNvPr>
        <xdr:cNvPicPr>
          <a:picLocks noChangeAspect="1"/>
        </xdr:cNvPicPr>
      </xdr:nvPicPr>
      <xdr:blipFill>
        <a:blip xmlns:r="http://schemas.openxmlformats.org/officeDocument/2006/relationships" r:embed="rId3"/>
        <a:stretch>
          <a:fillRect/>
        </a:stretch>
      </xdr:blipFill>
      <xdr:spPr>
        <a:xfrm>
          <a:off x="3524248" y="341541"/>
          <a:ext cx="990602" cy="670139"/>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114300</xdr:colOff>
      <xdr:row>0</xdr:row>
      <xdr:rowOff>137160</xdr:rowOff>
    </xdr:from>
    <xdr:to>
      <xdr:col>2</xdr:col>
      <xdr:colOff>388522</xdr:colOff>
      <xdr:row>3</xdr:row>
      <xdr:rowOff>86393</xdr:rowOff>
    </xdr:to>
    <xdr:pic>
      <xdr:nvPicPr>
        <xdr:cNvPr id="2" name="Imagem 1">
          <a:extLst>
            <a:ext uri="{FF2B5EF4-FFF2-40B4-BE49-F238E27FC236}">
              <a16:creationId xmlns:a16="http://schemas.microsoft.com/office/drawing/2014/main" id="{7B0C1D7B-2955-4082-A115-CD5217A30D4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300" y="137160"/>
          <a:ext cx="1864897" cy="492158"/>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154781</xdr:colOff>
      <xdr:row>0</xdr:row>
      <xdr:rowOff>178593</xdr:rowOff>
    </xdr:from>
    <xdr:to>
      <xdr:col>1</xdr:col>
      <xdr:colOff>992565</xdr:colOff>
      <xdr:row>2</xdr:row>
      <xdr:rowOff>167513</xdr:rowOff>
    </xdr:to>
    <xdr:pic>
      <xdr:nvPicPr>
        <xdr:cNvPr id="2" name="Imagem 1">
          <a:extLst>
            <a:ext uri="{FF2B5EF4-FFF2-40B4-BE49-F238E27FC236}">
              <a16:creationId xmlns:a16="http://schemas.microsoft.com/office/drawing/2014/main" id="{BB44D7EA-3E92-4B54-A665-F0B4165AB68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4781" y="178593"/>
          <a:ext cx="1866484" cy="48422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85723</xdr:colOff>
      <xdr:row>0</xdr:row>
      <xdr:rowOff>104775</xdr:rowOff>
    </xdr:from>
    <xdr:to>
      <xdr:col>2</xdr:col>
      <xdr:colOff>317044</xdr:colOff>
      <xdr:row>3</xdr:row>
      <xdr:rowOff>76200</xdr:rowOff>
    </xdr:to>
    <xdr:pic>
      <xdr:nvPicPr>
        <xdr:cNvPr id="2" name="Imagem 1">
          <a:extLst>
            <a:ext uri="{FF2B5EF4-FFF2-40B4-BE49-F238E27FC236}">
              <a16:creationId xmlns:a16="http://schemas.microsoft.com/office/drawing/2014/main" id="{E56CDE1A-A6D4-45ED-8F63-1A8FBAC6708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5723" y="104775"/>
          <a:ext cx="1736271" cy="514350"/>
        </a:xfrm>
        <a:prstGeom prst="rect">
          <a:avLst/>
        </a:prstGeom>
      </xdr:spPr>
    </xdr:pic>
    <xdr:clientData/>
  </xdr:twoCellAnchor>
  <xdr:twoCellAnchor editAs="oneCell">
    <xdr:from>
      <xdr:col>0</xdr:col>
      <xdr:colOff>296333</xdr:colOff>
      <xdr:row>11</xdr:row>
      <xdr:rowOff>21166</xdr:rowOff>
    </xdr:from>
    <xdr:to>
      <xdr:col>16</xdr:col>
      <xdr:colOff>247650</xdr:colOff>
      <xdr:row>39</xdr:row>
      <xdr:rowOff>114088</xdr:rowOff>
    </xdr:to>
    <xdr:pic>
      <xdr:nvPicPr>
        <xdr:cNvPr id="3" name="Imagem 2">
          <a:extLst>
            <a:ext uri="{FF2B5EF4-FFF2-40B4-BE49-F238E27FC236}">
              <a16:creationId xmlns:a16="http://schemas.microsoft.com/office/drawing/2014/main" id="{C4F0F4C1-202A-4C1F-A8EA-3779BD0FE00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96333" y="1897591"/>
          <a:ext cx="9990667" cy="5465022"/>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59530</xdr:colOff>
      <xdr:row>19</xdr:row>
      <xdr:rowOff>104775</xdr:rowOff>
    </xdr:from>
    <xdr:to>
      <xdr:col>5</xdr:col>
      <xdr:colOff>514674</xdr:colOff>
      <xdr:row>28</xdr:row>
      <xdr:rowOff>83344</xdr:rowOff>
    </xdr:to>
    <xdr:pic>
      <xdr:nvPicPr>
        <xdr:cNvPr id="2" name="Imagem 1">
          <a:extLst>
            <a:ext uri="{FF2B5EF4-FFF2-40B4-BE49-F238E27FC236}">
              <a16:creationId xmlns:a16="http://schemas.microsoft.com/office/drawing/2014/main" id="{9B4624C6-E8A7-4F0A-9EE5-82E6C7005DE5}"/>
            </a:ext>
          </a:extLst>
        </xdr:cNvPr>
        <xdr:cNvPicPr>
          <a:picLocks noChangeAspect="1"/>
        </xdr:cNvPicPr>
      </xdr:nvPicPr>
      <xdr:blipFill>
        <a:blip xmlns:r="http://schemas.openxmlformats.org/officeDocument/2006/relationships" r:embed="rId1"/>
        <a:stretch>
          <a:fillRect/>
        </a:stretch>
      </xdr:blipFill>
      <xdr:spPr>
        <a:xfrm>
          <a:off x="59530" y="3990975"/>
          <a:ext cx="4741394" cy="1693069"/>
        </a:xfrm>
        <a:prstGeom prst="rect">
          <a:avLst/>
        </a:prstGeom>
      </xdr:spPr>
    </xdr:pic>
    <xdr:clientData/>
  </xdr:twoCellAnchor>
  <xdr:twoCellAnchor editAs="oneCell">
    <xdr:from>
      <xdr:col>0</xdr:col>
      <xdr:colOff>38100</xdr:colOff>
      <xdr:row>1</xdr:row>
      <xdr:rowOff>0</xdr:rowOff>
    </xdr:from>
    <xdr:to>
      <xdr:col>1</xdr:col>
      <xdr:colOff>396240</xdr:colOff>
      <xdr:row>2</xdr:row>
      <xdr:rowOff>75405</xdr:rowOff>
    </xdr:to>
    <xdr:pic>
      <xdr:nvPicPr>
        <xdr:cNvPr id="3" name="Imagem 2">
          <a:extLst>
            <a:ext uri="{FF2B5EF4-FFF2-40B4-BE49-F238E27FC236}">
              <a16:creationId xmlns:a16="http://schemas.microsoft.com/office/drawing/2014/main" id="{0627A50B-006A-40C5-BB00-96F9C25F75E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8100" y="238125"/>
          <a:ext cx="1224915" cy="313530"/>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133350</xdr:colOff>
      <xdr:row>1</xdr:row>
      <xdr:rowOff>161925</xdr:rowOff>
    </xdr:from>
    <xdr:to>
      <xdr:col>2</xdr:col>
      <xdr:colOff>1360</xdr:colOff>
      <xdr:row>3</xdr:row>
      <xdr:rowOff>171450</xdr:rowOff>
    </xdr:to>
    <xdr:pic>
      <xdr:nvPicPr>
        <xdr:cNvPr id="2" name="Imagem 1">
          <a:extLst>
            <a:ext uri="{FF2B5EF4-FFF2-40B4-BE49-F238E27FC236}">
              <a16:creationId xmlns:a16="http://schemas.microsoft.com/office/drawing/2014/main" id="{2F60898F-5592-4892-AA44-C638A483D76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38150" y="361950"/>
          <a:ext cx="1639660" cy="542925"/>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142875</xdr:colOff>
      <xdr:row>1</xdr:row>
      <xdr:rowOff>79375</xdr:rowOff>
    </xdr:from>
    <xdr:to>
      <xdr:col>2</xdr:col>
      <xdr:colOff>1914541</xdr:colOff>
      <xdr:row>3</xdr:row>
      <xdr:rowOff>267406</xdr:rowOff>
    </xdr:to>
    <xdr:pic>
      <xdr:nvPicPr>
        <xdr:cNvPr id="2" name="Imagem 1">
          <a:extLst>
            <a:ext uri="{FF2B5EF4-FFF2-40B4-BE49-F238E27FC236}">
              <a16:creationId xmlns:a16="http://schemas.microsoft.com/office/drawing/2014/main" id="{A4525D16-6F53-4F4B-9D54-62B5CF749832}"/>
            </a:ext>
          </a:extLst>
        </xdr:cNvPr>
        <xdr:cNvPicPr>
          <a:picLocks noChangeAspect="1"/>
        </xdr:cNvPicPr>
      </xdr:nvPicPr>
      <xdr:blipFill>
        <a:blip xmlns:r="http://schemas.openxmlformats.org/officeDocument/2006/relationships" r:embed="rId1"/>
        <a:stretch>
          <a:fillRect/>
        </a:stretch>
      </xdr:blipFill>
      <xdr:spPr>
        <a:xfrm>
          <a:off x="590550" y="279400"/>
          <a:ext cx="3114691" cy="816681"/>
        </a:xfrm>
        <a:prstGeom prst="rect">
          <a:avLst/>
        </a:prstGeom>
      </xdr:spPr>
    </xdr:pic>
    <xdr:clientData/>
  </xdr:twoCellAnchor>
  <xdr:twoCellAnchor editAs="oneCell">
    <xdr:from>
      <xdr:col>1</xdr:col>
      <xdr:colOff>333375</xdr:colOff>
      <xdr:row>131</xdr:row>
      <xdr:rowOff>-1</xdr:rowOff>
    </xdr:from>
    <xdr:to>
      <xdr:col>9</xdr:col>
      <xdr:colOff>942953</xdr:colOff>
      <xdr:row>197</xdr:row>
      <xdr:rowOff>0</xdr:rowOff>
    </xdr:to>
    <xdr:pic>
      <xdr:nvPicPr>
        <xdr:cNvPr id="3" name="Imagem 2">
          <a:extLst>
            <a:ext uri="{FF2B5EF4-FFF2-40B4-BE49-F238E27FC236}">
              <a16:creationId xmlns:a16="http://schemas.microsoft.com/office/drawing/2014/main" id="{546616D5-AA1F-40E6-8702-E66FE7E3281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81050" y="25431749"/>
          <a:ext cx="14087453" cy="194881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54429</xdr:colOff>
      <xdr:row>1</xdr:row>
      <xdr:rowOff>119742</xdr:rowOff>
    </xdr:from>
    <xdr:to>
      <xdr:col>3</xdr:col>
      <xdr:colOff>1096131</xdr:colOff>
      <xdr:row>3</xdr:row>
      <xdr:rowOff>195941</xdr:rowOff>
    </xdr:to>
    <xdr:pic>
      <xdr:nvPicPr>
        <xdr:cNvPr id="4" name="Imagem 3">
          <a:extLst>
            <a:ext uri="{FF2B5EF4-FFF2-40B4-BE49-F238E27FC236}">
              <a16:creationId xmlns:a16="http://schemas.microsoft.com/office/drawing/2014/main" id="{BA51D1F4-E88C-4CA7-8E1D-673DBBD91C57}"/>
            </a:ext>
          </a:extLst>
        </xdr:cNvPr>
        <xdr:cNvPicPr>
          <a:picLocks noChangeAspect="1"/>
        </xdr:cNvPicPr>
      </xdr:nvPicPr>
      <xdr:blipFill>
        <a:blip xmlns:r="http://schemas.openxmlformats.org/officeDocument/2006/relationships" r:embed="rId3"/>
        <a:stretch>
          <a:fillRect/>
        </a:stretch>
      </xdr:blipFill>
      <xdr:spPr>
        <a:xfrm>
          <a:off x="3788229" y="319767"/>
          <a:ext cx="1041702" cy="704849"/>
        </a:xfrm>
        <a:prstGeom prst="rect">
          <a:avLst/>
        </a:prstGeom>
      </xdr:spPr>
    </xdr:pic>
    <xdr:clientData/>
  </xdr:twoCellAnchor>
  <xdr:twoCellAnchor editAs="oneCell">
    <xdr:from>
      <xdr:col>1</xdr:col>
      <xdr:colOff>380998</xdr:colOff>
      <xdr:row>12</xdr:row>
      <xdr:rowOff>142875</xdr:rowOff>
    </xdr:from>
    <xdr:to>
      <xdr:col>9</xdr:col>
      <xdr:colOff>1148641</xdr:colOff>
      <xdr:row>114</xdr:row>
      <xdr:rowOff>126999</xdr:rowOff>
    </xdr:to>
    <xdr:pic>
      <xdr:nvPicPr>
        <xdr:cNvPr id="5" name="Imagem 4">
          <a:extLst>
            <a:ext uri="{FF2B5EF4-FFF2-40B4-BE49-F238E27FC236}">
              <a16:creationId xmlns:a16="http://schemas.microsoft.com/office/drawing/2014/main" id="{098F94E5-1815-4060-B367-050657454288}"/>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828673" y="2733675"/>
          <a:ext cx="14245518" cy="194151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619124</xdr:colOff>
      <xdr:row>209</xdr:row>
      <xdr:rowOff>71437</xdr:rowOff>
    </xdr:from>
    <xdr:to>
      <xdr:col>9</xdr:col>
      <xdr:colOff>829245</xdr:colOff>
      <xdr:row>276</xdr:row>
      <xdr:rowOff>261937</xdr:rowOff>
    </xdr:to>
    <xdr:pic>
      <xdr:nvPicPr>
        <xdr:cNvPr id="6" name="Imagem 5">
          <a:extLst>
            <a:ext uri="{FF2B5EF4-FFF2-40B4-BE49-F238E27FC236}">
              <a16:creationId xmlns:a16="http://schemas.microsoft.com/office/drawing/2014/main" id="{9824C310-B0E3-4337-BA8A-612A24599176}"/>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066799" y="48534637"/>
          <a:ext cx="13687996" cy="19973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357187</xdr:colOff>
      <xdr:row>285</xdr:row>
      <xdr:rowOff>238124</xdr:rowOff>
    </xdr:from>
    <xdr:to>
      <xdr:col>9</xdr:col>
      <xdr:colOff>1093454</xdr:colOff>
      <xdr:row>380</xdr:row>
      <xdr:rowOff>95249</xdr:rowOff>
    </xdr:to>
    <xdr:pic>
      <xdr:nvPicPr>
        <xdr:cNvPr id="7" name="Imagem 6">
          <a:extLst>
            <a:ext uri="{FF2B5EF4-FFF2-40B4-BE49-F238E27FC236}">
              <a16:creationId xmlns:a16="http://schemas.microsoft.com/office/drawing/2014/main" id="{B3DE9084-5A33-4726-82AD-03594D587CC6}"/>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804862" y="71142224"/>
          <a:ext cx="14214142" cy="186880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619125</xdr:colOff>
      <xdr:row>402</xdr:row>
      <xdr:rowOff>1</xdr:rowOff>
    </xdr:from>
    <xdr:to>
      <xdr:col>9</xdr:col>
      <xdr:colOff>904874</xdr:colOff>
      <xdr:row>503</xdr:row>
      <xdr:rowOff>187755</xdr:rowOff>
    </xdr:to>
    <xdr:pic>
      <xdr:nvPicPr>
        <xdr:cNvPr id="8" name="Imagem 7">
          <a:extLst>
            <a:ext uri="{FF2B5EF4-FFF2-40B4-BE49-F238E27FC236}">
              <a16:creationId xmlns:a16="http://schemas.microsoft.com/office/drawing/2014/main" id="{2731275B-FEE2-487F-9116-13ACCBBBFFC2}"/>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066800" y="93935551"/>
          <a:ext cx="13763624" cy="1942825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642937</xdr:colOff>
      <xdr:row>878</xdr:row>
      <xdr:rowOff>71436</xdr:rowOff>
    </xdr:from>
    <xdr:to>
      <xdr:col>9</xdr:col>
      <xdr:colOff>785812</xdr:colOff>
      <xdr:row>982</xdr:row>
      <xdr:rowOff>37578</xdr:rowOff>
    </xdr:to>
    <xdr:pic>
      <xdr:nvPicPr>
        <xdr:cNvPr id="9" name="Imagem 8">
          <a:extLst>
            <a:ext uri="{FF2B5EF4-FFF2-40B4-BE49-F238E27FC236}">
              <a16:creationId xmlns:a16="http://schemas.microsoft.com/office/drawing/2014/main" id="{E244E390-3AE2-47AD-832D-A589AA6A9EA5}"/>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1090612" y="184723086"/>
          <a:ext cx="13620750" cy="1977814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500062</xdr:colOff>
      <xdr:row>996</xdr:row>
      <xdr:rowOff>47624</xdr:rowOff>
    </xdr:from>
    <xdr:to>
      <xdr:col>9</xdr:col>
      <xdr:colOff>768677</xdr:colOff>
      <xdr:row>1103</xdr:row>
      <xdr:rowOff>95250</xdr:rowOff>
    </xdr:to>
    <xdr:pic>
      <xdr:nvPicPr>
        <xdr:cNvPr id="10" name="Imagem 9">
          <a:extLst>
            <a:ext uri="{FF2B5EF4-FFF2-40B4-BE49-F238E27FC236}">
              <a16:creationId xmlns:a16="http://schemas.microsoft.com/office/drawing/2014/main" id="{73E86341-5384-40C9-B26B-5BCA0706E4F8}"/>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947737" y="207187799"/>
          <a:ext cx="13746490" cy="204311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428624</xdr:colOff>
      <xdr:row>1114</xdr:row>
      <xdr:rowOff>166686</xdr:rowOff>
    </xdr:from>
    <xdr:to>
      <xdr:col>9</xdr:col>
      <xdr:colOff>941201</xdr:colOff>
      <xdr:row>1222</xdr:row>
      <xdr:rowOff>95249</xdr:rowOff>
    </xdr:to>
    <xdr:pic>
      <xdr:nvPicPr>
        <xdr:cNvPr id="11" name="Imagem 10">
          <a:extLst>
            <a:ext uri="{FF2B5EF4-FFF2-40B4-BE49-F238E27FC236}">
              <a16:creationId xmlns:a16="http://schemas.microsoft.com/office/drawing/2014/main" id="{06ADB17F-D1FC-4B71-92CA-55292F6A2280}"/>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876299" y="229795386"/>
          <a:ext cx="13990452" cy="205025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595312</xdr:colOff>
      <xdr:row>1234</xdr:row>
      <xdr:rowOff>95249</xdr:rowOff>
    </xdr:from>
    <xdr:to>
      <xdr:col>9</xdr:col>
      <xdr:colOff>864141</xdr:colOff>
      <xdr:row>1344</xdr:row>
      <xdr:rowOff>71436</xdr:rowOff>
    </xdr:to>
    <xdr:pic>
      <xdr:nvPicPr>
        <xdr:cNvPr id="12" name="Imagem 11">
          <a:extLst>
            <a:ext uri="{FF2B5EF4-FFF2-40B4-BE49-F238E27FC236}">
              <a16:creationId xmlns:a16="http://schemas.microsoft.com/office/drawing/2014/main" id="{B5EF19DA-9E04-4484-A92E-EC7D246F77B9}"/>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042987" y="252593474"/>
          <a:ext cx="13746704" cy="2093118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500061</xdr:colOff>
      <xdr:row>521</xdr:row>
      <xdr:rowOff>47624</xdr:rowOff>
    </xdr:from>
    <xdr:to>
      <xdr:col>9</xdr:col>
      <xdr:colOff>1082677</xdr:colOff>
      <xdr:row>621</xdr:row>
      <xdr:rowOff>119061</xdr:rowOff>
    </xdr:to>
    <xdr:pic>
      <xdr:nvPicPr>
        <xdr:cNvPr id="13" name="Imagem 12">
          <a:extLst>
            <a:ext uri="{FF2B5EF4-FFF2-40B4-BE49-F238E27FC236}">
              <a16:creationId xmlns:a16="http://schemas.microsoft.com/office/drawing/2014/main" id="{1F193A6A-E616-4496-B44C-C8AB7DF9A0C4}"/>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947736" y="116662199"/>
          <a:ext cx="14060491" cy="191214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238124</xdr:colOff>
      <xdr:row>757</xdr:row>
      <xdr:rowOff>95249</xdr:rowOff>
    </xdr:from>
    <xdr:to>
      <xdr:col>9</xdr:col>
      <xdr:colOff>1042800</xdr:colOff>
      <xdr:row>864</xdr:row>
      <xdr:rowOff>111124</xdr:rowOff>
    </xdr:to>
    <xdr:pic>
      <xdr:nvPicPr>
        <xdr:cNvPr id="14" name="Imagem 13">
          <a:extLst>
            <a:ext uri="{FF2B5EF4-FFF2-40B4-BE49-F238E27FC236}">
              <a16:creationId xmlns:a16="http://schemas.microsoft.com/office/drawing/2014/main" id="{2F6810BD-2CB4-495A-BDD9-6B47CD20C710}"/>
            </a:ext>
          </a:extLst>
        </xdr:cNvPr>
        <xdr:cNvPicPr>
          <a:picLocks noChangeAspect="1" noChangeArrowheads="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685799" y="161686874"/>
          <a:ext cx="14282551" cy="203993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142875</xdr:colOff>
      <xdr:row>1</xdr:row>
      <xdr:rowOff>79375</xdr:rowOff>
    </xdr:from>
    <xdr:to>
      <xdr:col>2</xdr:col>
      <xdr:colOff>1670894</xdr:colOff>
      <xdr:row>3</xdr:row>
      <xdr:rowOff>248428</xdr:rowOff>
    </xdr:to>
    <xdr:pic>
      <xdr:nvPicPr>
        <xdr:cNvPr id="2" name="Imagem 1">
          <a:extLst>
            <a:ext uri="{FF2B5EF4-FFF2-40B4-BE49-F238E27FC236}">
              <a16:creationId xmlns:a16="http://schemas.microsoft.com/office/drawing/2014/main" id="{EA0C5DFA-369C-484F-B9D2-7D975922D4C4}"/>
            </a:ext>
          </a:extLst>
        </xdr:cNvPr>
        <xdr:cNvPicPr>
          <a:picLocks noChangeAspect="1"/>
        </xdr:cNvPicPr>
      </xdr:nvPicPr>
      <xdr:blipFill>
        <a:blip xmlns:r="http://schemas.openxmlformats.org/officeDocument/2006/relationships" r:embed="rId1"/>
        <a:stretch>
          <a:fillRect/>
        </a:stretch>
      </xdr:blipFill>
      <xdr:spPr>
        <a:xfrm>
          <a:off x="590550" y="279400"/>
          <a:ext cx="3109169" cy="797703"/>
        </a:xfrm>
        <a:prstGeom prst="rect">
          <a:avLst/>
        </a:prstGeom>
      </xdr:spPr>
    </xdr:pic>
    <xdr:clientData/>
  </xdr:twoCellAnchor>
  <xdr:twoCellAnchor editAs="oneCell">
    <xdr:from>
      <xdr:col>2</xdr:col>
      <xdr:colOff>1807027</xdr:colOff>
      <xdr:row>1</xdr:row>
      <xdr:rowOff>108857</xdr:rowOff>
    </xdr:from>
    <xdr:to>
      <xdr:col>3</xdr:col>
      <xdr:colOff>823986</xdr:colOff>
      <xdr:row>3</xdr:row>
      <xdr:rowOff>185056</xdr:rowOff>
    </xdr:to>
    <xdr:pic>
      <xdr:nvPicPr>
        <xdr:cNvPr id="3" name="Imagem 2">
          <a:extLst>
            <a:ext uri="{FF2B5EF4-FFF2-40B4-BE49-F238E27FC236}">
              <a16:creationId xmlns:a16="http://schemas.microsoft.com/office/drawing/2014/main" id="{D707BBBD-1397-4E2D-99F3-719B1D5B6141}"/>
            </a:ext>
          </a:extLst>
        </xdr:cNvPr>
        <xdr:cNvPicPr>
          <a:picLocks noChangeAspect="1"/>
        </xdr:cNvPicPr>
      </xdr:nvPicPr>
      <xdr:blipFill>
        <a:blip xmlns:r="http://schemas.openxmlformats.org/officeDocument/2006/relationships" r:embed="rId2"/>
        <a:stretch>
          <a:fillRect/>
        </a:stretch>
      </xdr:blipFill>
      <xdr:spPr>
        <a:xfrm>
          <a:off x="3835852" y="308882"/>
          <a:ext cx="979109" cy="704849"/>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xdr:from>
      <xdr:col>6</xdr:col>
      <xdr:colOff>171450</xdr:colOff>
      <xdr:row>27</xdr:row>
      <xdr:rowOff>0</xdr:rowOff>
    </xdr:from>
    <xdr:to>
      <xdr:col>6</xdr:col>
      <xdr:colOff>180975</xdr:colOff>
      <xdr:row>27</xdr:row>
      <xdr:rowOff>0</xdr:rowOff>
    </xdr:to>
    <xdr:sp macro="" textlink="">
      <xdr:nvSpPr>
        <xdr:cNvPr id="2" name="Line 2">
          <a:extLst>
            <a:ext uri="{FF2B5EF4-FFF2-40B4-BE49-F238E27FC236}">
              <a16:creationId xmlns:a16="http://schemas.microsoft.com/office/drawing/2014/main" id="{D302F176-37F7-4638-B9F2-9D1EB21153AD}"/>
            </a:ext>
          </a:extLst>
        </xdr:cNvPr>
        <xdr:cNvSpPr>
          <a:spLocks noChangeShapeType="1"/>
        </xdr:cNvSpPr>
      </xdr:nvSpPr>
      <xdr:spPr bwMode="auto">
        <a:xfrm>
          <a:off x="4924425" y="4419600"/>
          <a:ext cx="9525"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12</xdr:col>
      <xdr:colOff>194580</xdr:colOff>
      <xdr:row>4</xdr:row>
      <xdr:rowOff>130626</xdr:rowOff>
    </xdr:from>
    <xdr:to>
      <xdr:col>13</xdr:col>
      <xdr:colOff>141318</xdr:colOff>
      <xdr:row>6</xdr:row>
      <xdr:rowOff>28120</xdr:rowOff>
    </xdr:to>
    <xdr:sp macro="" textlink="">
      <xdr:nvSpPr>
        <xdr:cNvPr id="3" name="Seta para a Direita 11">
          <a:extLst>
            <a:ext uri="{FF2B5EF4-FFF2-40B4-BE49-F238E27FC236}">
              <a16:creationId xmlns:a16="http://schemas.microsoft.com/office/drawing/2014/main" id="{053CCA45-CE04-4CE2-B742-8F98BC01433B}"/>
            </a:ext>
          </a:extLst>
        </xdr:cNvPr>
        <xdr:cNvSpPr/>
      </xdr:nvSpPr>
      <xdr:spPr>
        <a:xfrm rot="10800000" flipH="1">
          <a:off x="10319655" y="845001"/>
          <a:ext cx="842088" cy="240394"/>
        </a:xfrm>
        <a:prstGeom prst="rightArrow">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3</xdr:col>
      <xdr:colOff>385080</xdr:colOff>
      <xdr:row>4</xdr:row>
      <xdr:rowOff>130626</xdr:rowOff>
    </xdr:from>
    <xdr:to>
      <xdr:col>4</xdr:col>
      <xdr:colOff>731868</xdr:colOff>
      <xdr:row>6</xdr:row>
      <xdr:rowOff>28120</xdr:rowOff>
    </xdr:to>
    <xdr:sp macro="" textlink="">
      <xdr:nvSpPr>
        <xdr:cNvPr id="4" name="Seta para a Direita 11">
          <a:extLst>
            <a:ext uri="{FF2B5EF4-FFF2-40B4-BE49-F238E27FC236}">
              <a16:creationId xmlns:a16="http://schemas.microsoft.com/office/drawing/2014/main" id="{F7F7EBB0-F08B-41B8-813B-758C4070A73B}"/>
            </a:ext>
          </a:extLst>
        </xdr:cNvPr>
        <xdr:cNvSpPr/>
      </xdr:nvSpPr>
      <xdr:spPr>
        <a:xfrm flipH="1">
          <a:off x="2690130" y="845001"/>
          <a:ext cx="861138" cy="240394"/>
        </a:xfrm>
        <a:prstGeom prst="rightArrow">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0</xdr:col>
      <xdr:colOff>485774</xdr:colOff>
      <xdr:row>58</xdr:row>
      <xdr:rowOff>38099</xdr:rowOff>
    </xdr:from>
    <xdr:to>
      <xdr:col>1</xdr:col>
      <xdr:colOff>485774</xdr:colOff>
      <xdr:row>60</xdr:row>
      <xdr:rowOff>155274</xdr:rowOff>
    </xdr:to>
    <xdr:pic>
      <xdr:nvPicPr>
        <xdr:cNvPr id="5" name="Imagem 4">
          <a:extLst>
            <a:ext uri="{FF2B5EF4-FFF2-40B4-BE49-F238E27FC236}">
              <a16:creationId xmlns:a16="http://schemas.microsoft.com/office/drawing/2014/main" id="{A33C46D0-93A2-473D-851F-0B5228A4E590}"/>
            </a:ext>
          </a:extLst>
        </xdr:cNvPr>
        <xdr:cNvPicPr>
          <a:picLocks noChangeAspect="1"/>
        </xdr:cNvPicPr>
      </xdr:nvPicPr>
      <xdr:blipFill>
        <a:blip xmlns:r="http://schemas.openxmlformats.org/officeDocument/2006/relationships" r:embed="rId1"/>
        <a:stretch>
          <a:fillRect/>
        </a:stretch>
      </xdr:blipFill>
      <xdr:spPr>
        <a:xfrm>
          <a:off x="485774" y="10658474"/>
          <a:ext cx="714375" cy="498175"/>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76200</xdr:colOff>
          <xdr:row>39</xdr:row>
          <xdr:rowOff>57150</xdr:rowOff>
        </xdr:from>
        <xdr:to>
          <xdr:col>2</xdr:col>
          <xdr:colOff>914400</xdr:colOff>
          <xdr:row>43</xdr:row>
          <xdr:rowOff>133350</xdr:rowOff>
        </xdr:to>
        <xdr:sp macro="" textlink="">
          <xdr:nvSpPr>
            <xdr:cNvPr id="16385" name="Object 1" hidden="1">
              <a:extLst>
                <a:ext uri="{63B3BB69-23CF-44E3-9099-C40C66FF867C}">
                  <a14:compatExt spid="_x0000_s16385"/>
                </a:ext>
                <a:ext uri="{FF2B5EF4-FFF2-40B4-BE49-F238E27FC236}">
                  <a16:creationId xmlns:a16="http://schemas.microsoft.com/office/drawing/2014/main" id="{330DF9FD-198F-425E-821C-3E8F19D55CB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1</xdr:col>
      <xdr:colOff>54427</xdr:colOff>
      <xdr:row>1</xdr:row>
      <xdr:rowOff>217714</xdr:rowOff>
    </xdr:from>
    <xdr:to>
      <xdr:col>2</xdr:col>
      <xdr:colOff>1085850</xdr:colOff>
      <xdr:row>3</xdr:row>
      <xdr:rowOff>59008</xdr:rowOff>
    </xdr:to>
    <xdr:pic>
      <xdr:nvPicPr>
        <xdr:cNvPr id="2" name="Imagem 1">
          <a:extLst>
            <a:ext uri="{FF2B5EF4-FFF2-40B4-BE49-F238E27FC236}">
              <a16:creationId xmlns:a16="http://schemas.microsoft.com/office/drawing/2014/main" id="{DBCD5C65-8E3F-4260-9F5E-9A04B005BF3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6827" y="417739"/>
          <a:ext cx="2012498" cy="469944"/>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xdr:col>
      <xdr:colOff>142875</xdr:colOff>
      <xdr:row>1</xdr:row>
      <xdr:rowOff>285750</xdr:rowOff>
    </xdr:from>
    <xdr:to>
      <xdr:col>2</xdr:col>
      <xdr:colOff>1068844</xdr:colOff>
      <xdr:row>3</xdr:row>
      <xdr:rowOff>135549</xdr:rowOff>
    </xdr:to>
    <xdr:pic>
      <xdr:nvPicPr>
        <xdr:cNvPr id="2" name="Imagem 1">
          <a:extLst>
            <a:ext uri="{FF2B5EF4-FFF2-40B4-BE49-F238E27FC236}">
              <a16:creationId xmlns:a16="http://schemas.microsoft.com/office/drawing/2014/main" id="{AEEF2DEB-248D-4CD9-A90E-36348CCA7C2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90550" y="485775"/>
          <a:ext cx="2011819" cy="478449"/>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190500</xdr:colOff>
      <xdr:row>10</xdr:row>
      <xdr:rowOff>17318</xdr:rowOff>
    </xdr:from>
    <xdr:to>
      <xdr:col>16</xdr:col>
      <xdr:colOff>360218</xdr:colOff>
      <xdr:row>38</xdr:row>
      <xdr:rowOff>131618</xdr:rowOff>
    </xdr:to>
    <xdr:pic>
      <xdr:nvPicPr>
        <xdr:cNvPr id="2" name="Imagem 1">
          <a:extLst>
            <a:ext uri="{FF2B5EF4-FFF2-40B4-BE49-F238E27FC236}">
              <a16:creationId xmlns:a16="http://schemas.microsoft.com/office/drawing/2014/main" id="{7C7DC201-3FBC-4C6F-A29B-D1D94542974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90500" y="1712768"/>
          <a:ext cx="10113818" cy="5448300"/>
        </a:xfrm>
        <a:prstGeom prst="rect">
          <a:avLst/>
        </a:prstGeom>
      </xdr:spPr>
    </xdr:pic>
    <xdr:clientData/>
  </xdr:twoCellAnchor>
  <xdr:twoCellAnchor editAs="oneCell">
    <xdr:from>
      <xdr:col>0</xdr:col>
      <xdr:colOff>207818</xdr:colOff>
      <xdr:row>44</xdr:row>
      <xdr:rowOff>25977</xdr:rowOff>
    </xdr:from>
    <xdr:to>
      <xdr:col>16</xdr:col>
      <xdr:colOff>377536</xdr:colOff>
      <xdr:row>72</xdr:row>
      <xdr:rowOff>145515</xdr:rowOff>
    </xdr:to>
    <xdr:pic>
      <xdr:nvPicPr>
        <xdr:cNvPr id="3" name="Imagem 2">
          <a:extLst>
            <a:ext uri="{FF2B5EF4-FFF2-40B4-BE49-F238E27FC236}">
              <a16:creationId xmlns:a16="http://schemas.microsoft.com/office/drawing/2014/main" id="{4BE3E5D6-206D-4CE1-A1ED-F257D3DAFFA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07818" y="8198427"/>
          <a:ext cx="10113818" cy="5453538"/>
        </a:xfrm>
        <a:prstGeom prst="rect">
          <a:avLst/>
        </a:prstGeom>
      </xdr:spPr>
    </xdr:pic>
    <xdr:clientData/>
  </xdr:twoCellAnchor>
  <xdr:twoCellAnchor editAs="oneCell">
    <xdr:from>
      <xdr:col>0</xdr:col>
      <xdr:colOff>164523</xdr:colOff>
      <xdr:row>78</xdr:row>
      <xdr:rowOff>25977</xdr:rowOff>
    </xdr:from>
    <xdr:to>
      <xdr:col>16</xdr:col>
      <xdr:colOff>334241</xdr:colOff>
      <xdr:row>106</xdr:row>
      <xdr:rowOff>129799</xdr:rowOff>
    </xdr:to>
    <xdr:pic>
      <xdr:nvPicPr>
        <xdr:cNvPr id="4" name="Imagem 3">
          <a:extLst>
            <a:ext uri="{FF2B5EF4-FFF2-40B4-BE49-F238E27FC236}">
              <a16:creationId xmlns:a16="http://schemas.microsoft.com/office/drawing/2014/main" id="{1DFEA271-3113-4FCF-9798-0E01C92BBBF3}"/>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64523" y="14675427"/>
          <a:ext cx="10113818" cy="5437822"/>
        </a:xfrm>
        <a:prstGeom prst="rect">
          <a:avLst/>
        </a:prstGeom>
      </xdr:spPr>
    </xdr:pic>
    <xdr:clientData/>
  </xdr:twoCellAnchor>
  <xdr:twoCellAnchor editAs="oneCell">
    <xdr:from>
      <xdr:col>0</xdr:col>
      <xdr:colOff>155863</xdr:colOff>
      <xdr:row>112</xdr:row>
      <xdr:rowOff>25978</xdr:rowOff>
    </xdr:from>
    <xdr:to>
      <xdr:col>16</xdr:col>
      <xdr:colOff>325581</xdr:colOff>
      <xdr:row>140</xdr:row>
      <xdr:rowOff>155994</xdr:rowOff>
    </xdr:to>
    <xdr:pic>
      <xdr:nvPicPr>
        <xdr:cNvPr id="5" name="Imagem 4">
          <a:extLst>
            <a:ext uri="{FF2B5EF4-FFF2-40B4-BE49-F238E27FC236}">
              <a16:creationId xmlns:a16="http://schemas.microsoft.com/office/drawing/2014/main" id="{27A9C9DA-20A6-43DA-B353-B3592147F5D4}"/>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155863" y="21152428"/>
          <a:ext cx="10113818" cy="5464016"/>
        </a:xfrm>
        <a:prstGeom prst="rect">
          <a:avLst/>
        </a:prstGeom>
      </xdr:spPr>
    </xdr:pic>
    <xdr:clientData/>
  </xdr:twoCellAnchor>
  <xdr:twoCellAnchor editAs="oneCell">
    <xdr:from>
      <xdr:col>0</xdr:col>
      <xdr:colOff>164521</xdr:colOff>
      <xdr:row>146</xdr:row>
      <xdr:rowOff>25977</xdr:rowOff>
    </xdr:from>
    <xdr:to>
      <xdr:col>16</xdr:col>
      <xdr:colOff>334239</xdr:colOff>
      <xdr:row>174</xdr:row>
      <xdr:rowOff>181244</xdr:rowOff>
    </xdr:to>
    <xdr:pic>
      <xdr:nvPicPr>
        <xdr:cNvPr id="6" name="Imagem 5">
          <a:extLst>
            <a:ext uri="{FF2B5EF4-FFF2-40B4-BE49-F238E27FC236}">
              <a16:creationId xmlns:a16="http://schemas.microsoft.com/office/drawing/2014/main" id="{B347CD0F-41EC-4ECA-AA81-BB38F5A81301}"/>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164521" y="27629427"/>
          <a:ext cx="10113818" cy="5489267"/>
        </a:xfrm>
        <a:prstGeom prst="rect">
          <a:avLst/>
        </a:prstGeom>
      </xdr:spPr>
    </xdr:pic>
    <xdr:clientData/>
  </xdr:twoCellAnchor>
  <xdr:twoCellAnchor editAs="oneCell">
    <xdr:from>
      <xdr:col>0</xdr:col>
      <xdr:colOff>199159</xdr:colOff>
      <xdr:row>180</xdr:row>
      <xdr:rowOff>25978</xdr:rowOff>
    </xdr:from>
    <xdr:to>
      <xdr:col>16</xdr:col>
      <xdr:colOff>368877</xdr:colOff>
      <xdr:row>208</xdr:row>
      <xdr:rowOff>124561</xdr:rowOff>
    </xdr:to>
    <xdr:pic>
      <xdr:nvPicPr>
        <xdr:cNvPr id="7" name="Imagem 6">
          <a:extLst>
            <a:ext uri="{FF2B5EF4-FFF2-40B4-BE49-F238E27FC236}">
              <a16:creationId xmlns:a16="http://schemas.microsoft.com/office/drawing/2014/main" id="{A0D71F98-5820-4F61-9379-7503633846B7}"/>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199159" y="34106428"/>
          <a:ext cx="10113818" cy="5432583"/>
        </a:xfrm>
        <a:prstGeom prst="rect">
          <a:avLst/>
        </a:prstGeom>
      </xdr:spPr>
    </xdr:pic>
    <xdr:clientData/>
  </xdr:twoCellAnchor>
  <xdr:twoCellAnchor editAs="oneCell">
    <xdr:from>
      <xdr:col>0</xdr:col>
      <xdr:colOff>207818</xdr:colOff>
      <xdr:row>214</xdr:row>
      <xdr:rowOff>25978</xdr:rowOff>
    </xdr:from>
    <xdr:to>
      <xdr:col>16</xdr:col>
      <xdr:colOff>377536</xdr:colOff>
      <xdr:row>242</xdr:row>
      <xdr:rowOff>155994</xdr:rowOff>
    </xdr:to>
    <xdr:pic>
      <xdr:nvPicPr>
        <xdr:cNvPr id="8" name="Imagem 7">
          <a:extLst>
            <a:ext uri="{FF2B5EF4-FFF2-40B4-BE49-F238E27FC236}">
              <a16:creationId xmlns:a16="http://schemas.microsoft.com/office/drawing/2014/main" id="{7E3D1FBC-3169-4842-B181-F725D8CED592}"/>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207818" y="40583428"/>
          <a:ext cx="10113818" cy="5464016"/>
        </a:xfrm>
        <a:prstGeom prst="rect">
          <a:avLst/>
        </a:prstGeom>
      </xdr:spPr>
    </xdr:pic>
    <xdr:clientData/>
  </xdr:twoCellAnchor>
  <xdr:twoCellAnchor editAs="oneCell">
    <xdr:from>
      <xdr:col>0</xdr:col>
      <xdr:colOff>38100</xdr:colOff>
      <xdr:row>0</xdr:row>
      <xdr:rowOff>76200</xdr:rowOff>
    </xdr:from>
    <xdr:to>
      <xdr:col>3</xdr:col>
      <xdr:colOff>26536</xdr:colOff>
      <xdr:row>2</xdr:row>
      <xdr:rowOff>155619</xdr:rowOff>
    </xdr:to>
    <xdr:pic>
      <xdr:nvPicPr>
        <xdr:cNvPr id="9" name="Imagem 8">
          <a:extLst>
            <a:ext uri="{FF2B5EF4-FFF2-40B4-BE49-F238E27FC236}">
              <a16:creationId xmlns:a16="http://schemas.microsoft.com/office/drawing/2014/main" id="{15F4BCF0-5E08-4A4A-968F-C0E7E8C5F101}"/>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38100" y="76200"/>
          <a:ext cx="2007736" cy="46041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Startup" Target="PLA/Works/MATRIZ/EAP/Curva%201%20folh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I:\Gerencia%20de%20Pavimentos\Paragon%20II%201.10\indices%20caracterizador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Gerencia%20de%20Pavimentos\Paragon%20II%201.10\Graficos\CARACT%20PAV%20EXISTENT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ndre\castellar%20engenharia%20ltda\Documents%20and%20Settings\Castelar\Meus%20documentos\Backup%20Uni&#227;o%204-5%20(D)\OBRA%20CANOINHAS\Castellar%20Engenharia%20Ltda%20-%20CANOINHAS\FINAN&#199;AS\Uniao\Medi&#231;&#227;o%20Castellar\61MCBMI.DNIT.XLS"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file:///\\srvhost-01\home$\jonatan.feitosa\Desktop\Obra%20PE-060%203&#170;%20Faixa\1.ONERADO\Composi&#231;&#245;es\PE-060_CANTEIRO_ADM%20LOCAL_SEM%20DESONERA&#199;&#195;O.xlsx" TargetMode="External"/><Relationship Id="rId1" Type="http://schemas.openxmlformats.org/officeDocument/2006/relationships/externalLinkPath" Target="PE-060_CANTEIRO_ADM%20LOCAL_SEM%20DESONERA&#199;&#195;O.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PROJETO/2025/24%20-%20BR-232/PROJETO%20BASICO/REV%2001/VOLUME%204%20-%20Or&#231;amento%20e%20Plano%20de%20Execu&#231;&#227;o%20da%20Obra/1.ONERADO/Composi&#231;&#245;es/01.BR-232_MOB-DESMOB_SEM%20DESONERA&#199;&#195;O.xlsx"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file:///\\srvhost-01\home$\jonatan.feitosa\Desktop\Obra%20PE-060%203&#170;%20Faixa\1.ONERADO\Composi&#231;&#245;es\PE-060_MOB_DESMOB_SEM%20DESONERA&#199;&#195;O.xlsx" TargetMode="External"/><Relationship Id="rId1" Type="http://schemas.openxmlformats.org/officeDocument/2006/relationships/externalLinkPath" Target="PE-060_MOB_DESMOB_SEM%20DESONERA&#199;&#195;O.xlsx" TargetMode="External"/></Relationships>
</file>

<file path=xl/externalLinks/_rels/externalLink8.xml.rels><?xml version="1.0" encoding="UTF-8" standalone="yes"?>
<Relationships xmlns="http://schemas.openxmlformats.org/package/2006/relationships"><Relationship Id="rId2" Type="http://schemas.openxmlformats.org/officeDocument/2006/relationships/externalLinkPath" Target="file:///\\srvhost-01\home$\jonatan.feitosa\Desktop\Obra%20PE-060%203&#170;%20Faixa\1.ONERADO\Composi&#231;&#245;es\PE-060_FIT.xlsx" TargetMode="External"/><Relationship Id="rId1" Type="http://schemas.openxmlformats.org/officeDocument/2006/relationships/externalLinkPath" Target="PE-060_FIT.xlsx" TargetMode="External"/></Relationships>
</file>

<file path=xl/externalLinks/_rels/externalLink9.xml.rels><?xml version="1.0" encoding="UTF-8" standalone="yes"?>
<Relationships xmlns="http://schemas.openxmlformats.org/package/2006/relationships"><Relationship Id="rId2" Type="http://schemas.openxmlformats.org/officeDocument/2006/relationships/externalLinkPath" Target="file:///\\srvhost-01\home$\jonatan.feitosa\Desktop\Obra%20PE-060%203&#170;%20Faixa\1.ONERADO\Composi&#231;&#245;es\PE-060_BDI.xlsx" TargetMode="External"/><Relationship Id="rId1" Type="http://schemas.openxmlformats.org/officeDocument/2006/relationships/externalLinkPath" Target="PE-060_BDI.xlsx" TargetMode="External"/></Relationships>
</file>

<file path=xl/externalLinks/_rels/externalLink10.xml.rels><?xml version="1.0" encoding="UTF-8" standalone="yes"?>
<Relationships xmlns="http://schemas.openxmlformats.org/package/2006/relationships"><Relationship Id="rId2" Type="http://schemas.openxmlformats.org/officeDocument/2006/relationships/externalLinkPath" Target="file:///\\srvhost-01\home$\jonatan.feitosa\Desktop\Obra%20PE-060%203&#170;%20Faixa\1.ONERADO\Composi&#231;&#245;es\PE-060_MAPA%20DE%20COTA&#199;&#213;ES_BIN&#212;MIO_DIAG.xlsx" TargetMode="External"/><Relationship Id="rId1" Type="http://schemas.openxmlformats.org/officeDocument/2006/relationships/externalLinkPath" Target="PE-060_MAPA%20DE%20COTA&#199;&#213;ES_BIN&#212;MIO_DIAG.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ng_001\c\Meus%20documentos\Excel\DVOP\8_97%20-%20S&#227;o%20Vicente\Prod.%20Equip.%20Mec.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OTACILIO\SharedDocs\Documents%20and%20Settings\OTACILIO_\Meus%20documentos\OR&#199;AMENTOS\SC-487\NATALINA\DNER\Br116_R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Users\lucio.machado\Downloads\PATO\PATOs%20TOLEDO%20BR-163-272-467-469\ARQUIVOS%20R96\EXCEL\PATOs\BR153_99.XLS" TargetMode="External"/></Relationships>
</file>

<file path=xl/externalLinks/_rels/externalLink14.xml.rels><?xml version="1.0" encoding="UTF-8" standalone="yes"?>
<Relationships xmlns="http://schemas.openxmlformats.org/package/2006/relationships"><Relationship Id="rId2" Type="http://schemas.openxmlformats.org/officeDocument/2006/relationships/externalLinkPath" Target="file:///\\srvhost-01\home$\jonatan.feitosa\Desktop\Obra%20PE-060%203&#170;%20Faixa\1.ONERADO\Composi&#231;&#245;es\PE-060_MATBET.xlsx" TargetMode="External"/><Relationship Id="rId1" Type="http://schemas.openxmlformats.org/officeDocument/2006/relationships/externalLinkPath" Target="PE-060_MATBET.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sheetName val="Curva 1 folha"/>
      <sheetName val="Resumo"/>
      <sheetName val="HIST MO IND SEMANAS"/>
      <sheetName val="Modelo Atual (2)"/>
      <sheetName val="orc_csdareal_eng"/>
      <sheetName val="HISTOGRAMA-M.O"/>
      <sheetName val="Compromissado"/>
      <sheetName val="025"/>
      <sheetName val="A_comprometer"/>
      <sheetName val="Realizado"/>
      <sheetName val="Aportes"/>
      <sheetName val="Comprometido_a_Receber"/>
      <sheetName val="HHdQTD"/>
      <sheetName val="IMPROD RESUMO"/>
      <sheetName val="Equipment Attributes"/>
      <sheetName val="ProcessSheet"/>
      <sheetName val="Price Summary"/>
      <sheetName val="HIST_MO_IND_SEMANAS"/>
      <sheetName val="Curva_1_folha"/>
      <sheetName val="HISTOGRAMA-M_O"/>
      <sheetName val="Modelo_Atual_(2)"/>
      <sheetName val="Orc_Pad_Edif_Analítico"/>
      <sheetName val="Orc_Compl_Analítico"/>
      <sheetName val="CNAExRAT"/>
      <sheetName val="List"/>
      <sheetName val="BD2"/>
      <sheetName val="Condulete AL - DIVERSOS"/>
      <sheetName val="은행"/>
      <sheetName val="VOLUME"/>
      <sheetName val="LISTS"/>
      <sheetName val="Par"/>
      <sheetName val="RG Depots"/>
      <sheetName val="안산기계장치"/>
      <sheetName val="Hoja 1"/>
      <sheetName val="Plants Address"/>
      <sheetName val="AR01"/>
      <sheetName val="Tablas"/>
      <sheetName val="CLASIFICACION DE AI"/>
      <sheetName val="Base da Datos"/>
      <sheetName val="Jun"/>
      <sheetName val="Tables"/>
      <sheetName val="Sheet2"/>
      <sheetName val="DePara"/>
      <sheetName val="BANCO IP"/>
      <sheetName val="B"/>
      <sheetName val="Plan1"/>
      <sheetName val="SFM input"/>
      <sheetName val="Look Ups"/>
      <sheetName val="Params"/>
      <sheetName val="Datos"/>
      <sheetName val="BQMPALOC"/>
      <sheetName val="VIZ4"/>
      <sheetName val="VIZ7"/>
      <sheetName val="UZ"/>
      <sheetName val="apoio"/>
      <sheetName val="RI"/>
      <sheetName val="APPLICATION 1"/>
      <sheetName val="ESTIMATE 1"/>
      <sheetName val="JOB COST SUMMARY"/>
      <sheetName val="Operational &amp; Dim Data 1"/>
      <sheetName val="SPARE PARTS"/>
      <sheetName val="Design Criteria 1"/>
      <sheetName val="Operational &amp; Dim Data 2"/>
      <sheetName val="Design Criteria 2"/>
      <sheetName val="Operational &amp; Dim Data 3"/>
      <sheetName val="Design Criteria 3"/>
      <sheetName val="Operational &amp; Dim Data 4"/>
      <sheetName val="Design Criteria 4"/>
      <sheetName val="Cost-Misc.Comp."/>
      <sheetName val="Cost-Fab &amp; Assm"/>
      <sheetName val="Shaft&amp;Brgs"/>
      <sheetName val="SCHEDULE"/>
      <sheetName val="DRAG CONV."/>
      <sheetName val="Elec. Costs"/>
      <sheetName val="Cost-TractorComp."/>
      <sheetName val="Cost-Pans"/>
      <sheetName val="Drop Downs"/>
      <sheetName val="Revision LOG"/>
      <sheetName val="APPLICATION_1"/>
      <sheetName val="ESTIMATE_1"/>
      <sheetName val="JOB_COST_SUMMARY"/>
      <sheetName val="Operational_&amp;_Dim_Data_1"/>
      <sheetName val="SPARE_PARTS"/>
      <sheetName val="Design_Criteria_1"/>
      <sheetName val="Operational_&amp;_Dim_Data_2"/>
      <sheetName val="Design_Criteria_2"/>
      <sheetName val="Operational_&amp;_Dim_Data_3"/>
      <sheetName val="Design_Criteria_3"/>
      <sheetName val="Operational_&amp;_Dim_Data_4"/>
      <sheetName val="Design_Criteria_4"/>
      <sheetName val="Cost-Misc_Comp_"/>
      <sheetName val="Cost-Fab_&amp;_Assm"/>
      <sheetName val="DRAG_CONV_"/>
      <sheetName val="Elec__Costs"/>
      <sheetName val="Cost-TractorComp_"/>
      <sheetName val="Drop_Downs"/>
      <sheetName val="Revision_LOG"/>
      <sheetName val="Curva_1_folha1"/>
      <sheetName val="APPLICATION_11"/>
      <sheetName val="ESTIMATE_11"/>
      <sheetName val="JOB_COST_SUMMARY1"/>
      <sheetName val="Operational_&amp;_Dim_Data_11"/>
      <sheetName val="SPARE_PARTS1"/>
      <sheetName val="Design_Criteria_11"/>
      <sheetName val="Operational_&amp;_Dim_Data_21"/>
      <sheetName val="Design_Criteria_21"/>
      <sheetName val="Operational_&amp;_Dim_Data_31"/>
      <sheetName val="Design_Criteria_31"/>
      <sheetName val="Operational_&amp;_Dim_Data_41"/>
      <sheetName val="Design_Criteria_41"/>
      <sheetName val="Cost-Misc_Comp_1"/>
      <sheetName val="Cost-Fab_&amp;_Assm1"/>
      <sheetName val="DRAG_CONV_1"/>
      <sheetName val="Elec__Costs1"/>
      <sheetName val="Cost-TractorComp_1"/>
      <sheetName val="Drop_Downs1"/>
      <sheetName val="Revision_LOG1"/>
      <sheetName val="HIST_MO_IND_SEMANAS1"/>
      <sheetName val="Modelo_Atual_(2)1"/>
      <sheetName val="HISTOGRAMA-M_O1"/>
      <sheetName val="Painel"/>
      <sheetName val="Informações"/>
      <sheetName val="Qualidade"/>
      <sheetName val="Quantitativo"/>
      <sheetName val="Segurança"/>
      <sheetName val="Cronograma"/>
      <sheetName val="Pilling"/>
      <sheetName val="IEE"/>
      <sheetName val="Curva IEE - C"/>
      <sheetName val="Curva IEE - M"/>
      <sheetName val="Implatanção"/>
      <sheetName val="Inf. Complementares"/>
      <sheetName val="Curva"/>
      <sheetName val="Mapa Chuvas"/>
      <sheetName val="Críticos"/>
      <sheetName val="Rel. Fot."/>
      <sheetName val="Quantitativo Base"/>
      <sheetName val="Cronog Pessoal Civil"/>
      <sheetName val="Cronog Pessoal Montagem"/>
      <sheetName val="Input"/>
      <sheetName val="Area Livre"/>
      <sheetName val="EAP"/>
      <sheetName val="BD"/>
      <sheetName val="Area Deviation"/>
      <sheetName val="TAB SALÁRIO"/>
      <sheetName val="Principal"/>
      <sheetName val="ATIVOS"/>
      <sheetName val="下拉框数据源"/>
      <sheetName val="分类标准"/>
      <sheetName val="Sheet1"/>
      <sheetName val="成本中心与部门的映射"/>
      <sheetName val="8.2 MD"/>
      <sheetName val="BASE"/>
      <sheetName val="Values"/>
      <sheetName val="Drop Down"/>
      <sheetName val="Data Validation"/>
      <sheetName val="Histograma 502"/>
      <sheetName val="Dados_02"/>
      <sheetName val="Insumos"/>
      <sheetName val="Fig 4-14"/>
      <sheetName val="BASE_GERAL"/>
      <sheetName val="Calendario"/>
      <sheetName val="estgg"/>
      <sheetName val="1"/>
      <sheetName val="input List"/>
      <sheetName val="EAIGESEN"/>
      <sheetName val="Indexadores"/>
    </sheetNames>
    <sheetDataSet>
      <sheetData sheetId="0" refreshError="1">
        <row r="11">
          <cell r="F11">
            <v>1</v>
          </cell>
        </row>
        <row r="58">
          <cell r="AG58" t="e">
            <v>#DIV/0!</v>
          </cell>
        </row>
        <row r="60">
          <cell r="AE60" t="e">
            <v>#DIV/0!</v>
          </cell>
          <cell r="AF60" t="e">
            <v>#DIV/0!</v>
          </cell>
          <cell r="AG60" t="e">
            <v>#DIV/0!</v>
          </cell>
        </row>
        <row r="62">
          <cell r="AE62" t="e">
            <v>#DIV/0!</v>
          </cell>
          <cell r="AF62" t="e">
            <v>#DIV/0!</v>
          </cell>
          <cell r="AG62" t="e">
            <v>#DIV/0!</v>
          </cell>
        </row>
        <row r="64">
          <cell r="AE64" t="e">
            <v>#DIV/0!</v>
          </cell>
          <cell r="AF64" t="e">
            <v>#DIV/0!</v>
          </cell>
          <cell r="AG64" t="e">
            <v>#DIV/0!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 sheetId="13" refreshError="1"/>
      <sheetData sheetId="14" refreshError="1"/>
      <sheetData sheetId="15" refreshError="1"/>
      <sheetData sheetId="16" refreshError="1"/>
      <sheetData sheetId="17" refreshError="1"/>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ow r="11">
          <cell r="F11">
            <v>1</v>
          </cell>
        </row>
      </sheetData>
      <sheetData sheetId="58">
        <row r="11">
          <cell r="F11">
            <v>1</v>
          </cell>
        </row>
      </sheetData>
      <sheetData sheetId="59">
        <row r="11">
          <cell r="F11">
            <v>1</v>
          </cell>
        </row>
      </sheetData>
      <sheetData sheetId="60">
        <row r="11">
          <cell r="F11">
            <v>1</v>
          </cell>
        </row>
      </sheetData>
      <sheetData sheetId="61">
        <row r="11">
          <cell r="F11">
            <v>1</v>
          </cell>
        </row>
      </sheetData>
      <sheetData sheetId="62">
        <row r="11">
          <cell r="F11">
            <v>1</v>
          </cell>
        </row>
      </sheetData>
      <sheetData sheetId="63">
        <row r="11">
          <cell r="F11">
            <v>1</v>
          </cell>
        </row>
      </sheetData>
      <sheetData sheetId="64">
        <row r="11">
          <cell r="F11">
            <v>1</v>
          </cell>
        </row>
      </sheetData>
      <sheetData sheetId="65"/>
      <sheetData sheetId="66"/>
      <sheetData sheetId="67"/>
      <sheetData sheetId="68"/>
      <sheetData sheetId="69"/>
      <sheetData sheetId="70"/>
      <sheetData sheetId="71"/>
      <sheetData sheetId="72"/>
      <sheetData sheetId="73"/>
      <sheetData sheetId="74">
        <row r="11">
          <cell r="F11">
            <v>1</v>
          </cell>
        </row>
      </sheetData>
      <sheetData sheetId="75">
        <row r="11">
          <cell r="F11">
            <v>1</v>
          </cell>
        </row>
      </sheetData>
      <sheetData sheetId="76">
        <row r="11">
          <cell r="F11">
            <v>1</v>
          </cell>
        </row>
      </sheetData>
      <sheetData sheetId="77">
        <row r="11">
          <cell r="F11">
            <v>1</v>
          </cell>
        </row>
      </sheetData>
      <sheetData sheetId="78">
        <row r="11">
          <cell r="F11">
            <v>1</v>
          </cell>
        </row>
      </sheetData>
      <sheetData sheetId="79">
        <row r="11">
          <cell r="F11">
            <v>1</v>
          </cell>
        </row>
      </sheetData>
      <sheetData sheetId="80">
        <row r="11">
          <cell r="F11">
            <v>1</v>
          </cell>
        </row>
      </sheetData>
      <sheetData sheetId="81">
        <row r="11">
          <cell r="F11">
            <v>1</v>
          </cell>
        </row>
      </sheetData>
      <sheetData sheetId="82">
        <row r="11">
          <cell r="F11">
            <v>1</v>
          </cell>
        </row>
      </sheetData>
      <sheetData sheetId="83">
        <row r="11">
          <cell r="F11">
            <v>1</v>
          </cell>
        </row>
      </sheetData>
      <sheetData sheetId="84">
        <row r="11">
          <cell r="F11">
            <v>1</v>
          </cell>
        </row>
      </sheetData>
      <sheetData sheetId="85">
        <row r="11">
          <cell r="F11">
            <v>1</v>
          </cell>
        </row>
      </sheetData>
      <sheetData sheetId="86"/>
      <sheetData sheetId="87"/>
      <sheetData sheetId="88"/>
      <sheetData sheetId="89"/>
      <sheetData sheetId="90"/>
      <sheetData sheetId="91"/>
      <sheetData sheetId="92"/>
      <sheetData sheetId="93"/>
      <sheetData sheetId="94">
        <row r="11">
          <cell r="F11">
            <v>1</v>
          </cell>
        </row>
      </sheetData>
      <sheetData sheetId="95">
        <row r="11">
          <cell r="F11">
            <v>1</v>
          </cell>
        </row>
      </sheetData>
      <sheetData sheetId="96">
        <row r="11">
          <cell r="F11">
            <v>1</v>
          </cell>
        </row>
      </sheetData>
      <sheetData sheetId="97">
        <row r="11">
          <cell r="F11">
            <v>1</v>
          </cell>
        </row>
      </sheetData>
      <sheetData sheetId="98">
        <row r="11">
          <cell r="F11">
            <v>1</v>
          </cell>
        </row>
      </sheetData>
      <sheetData sheetId="99">
        <row r="11">
          <cell r="F11">
            <v>1</v>
          </cell>
        </row>
      </sheetData>
      <sheetData sheetId="100">
        <row r="11">
          <cell r="F11">
            <v>1</v>
          </cell>
        </row>
      </sheetData>
      <sheetData sheetId="101">
        <row r="11">
          <cell r="F11">
            <v>1</v>
          </cell>
        </row>
      </sheetData>
      <sheetData sheetId="102">
        <row r="11">
          <cell r="F11">
            <v>1</v>
          </cell>
        </row>
      </sheetData>
      <sheetData sheetId="103">
        <row r="11">
          <cell r="F11">
            <v>1</v>
          </cell>
        </row>
      </sheetData>
      <sheetData sheetId="104">
        <row r="11">
          <cell r="F11">
            <v>1</v>
          </cell>
        </row>
      </sheetData>
      <sheetData sheetId="105">
        <row r="11">
          <cell r="F11">
            <v>1</v>
          </cell>
        </row>
      </sheetData>
      <sheetData sheetId="106">
        <row r="11">
          <cell r="F11">
            <v>1</v>
          </cell>
        </row>
      </sheetData>
      <sheetData sheetId="107">
        <row r="11">
          <cell r="F11">
            <v>1</v>
          </cell>
        </row>
      </sheetData>
      <sheetData sheetId="108">
        <row r="11">
          <cell r="F11">
            <v>1</v>
          </cell>
        </row>
      </sheetData>
      <sheetData sheetId="109">
        <row r="11">
          <cell r="F11">
            <v>1</v>
          </cell>
        </row>
      </sheetData>
      <sheetData sheetId="110"/>
      <sheetData sheetId="111"/>
      <sheetData sheetId="112"/>
      <sheetData sheetId="113"/>
      <sheetData sheetId="114"/>
      <sheetData sheetId="115">
        <row r="11">
          <cell r="F11">
            <v>0</v>
          </cell>
        </row>
      </sheetData>
      <sheetData sheetId="116">
        <row r="11">
          <cell r="F11">
            <v>0</v>
          </cell>
        </row>
      </sheetData>
      <sheetData sheetId="117">
        <row r="11">
          <cell r="F11">
            <v>0</v>
          </cell>
        </row>
      </sheetData>
      <sheetData sheetId="118">
        <row r="11">
          <cell r="F11">
            <v>0</v>
          </cell>
        </row>
      </sheetData>
      <sheetData sheetId="119">
        <row r="11">
          <cell r="F11">
            <v>0</v>
          </cell>
        </row>
      </sheetData>
      <sheetData sheetId="120">
        <row r="11">
          <cell r="F11">
            <v>0</v>
          </cell>
        </row>
      </sheetData>
      <sheetData sheetId="121">
        <row r="11">
          <cell r="F11">
            <v>0</v>
          </cell>
        </row>
      </sheetData>
      <sheetData sheetId="122">
        <row r="11">
          <cell r="F11">
            <v>1</v>
          </cell>
        </row>
      </sheetData>
      <sheetData sheetId="123">
        <row r="11">
          <cell r="F11">
            <v>1</v>
          </cell>
        </row>
      </sheetData>
      <sheetData sheetId="124">
        <row r="11">
          <cell r="F11">
            <v>1</v>
          </cell>
        </row>
      </sheetData>
      <sheetData sheetId="125">
        <row r="11">
          <cell r="F11">
            <v>1</v>
          </cell>
        </row>
      </sheetData>
      <sheetData sheetId="126">
        <row r="11">
          <cell r="F11">
            <v>1</v>
          </cell>
        </row>
      </sheetData>
      <sheetData sheetId="127">
        <row r="11">
          <cell r="F11">
            <v>1</v>
          </cell>
        </row>
      </sheetData>
      <sheetData sheetId="128">
        <row r="11">
          <cell r="F11">
            <v>1</v>
          </cell>
        </row>
      </sheetData>
      <sheetData sheetId="129">
        <row r="11">
          <cell r="F11">
            <v>1</v>
          </cell>
        </row>
      </sheetData>
      <sheetData sheetId="130">
        <row r="11">
          <cell r="F11">
            <v>1</v>
          </cell>
        </row>
      </sheetData>
      <sheetData sheetId="131">
        <row r="11">
          <cell r="F11">
            <v>1</v>
          </cell>
        </row>
      </sheetData>
      <sheetData sheetId="132">
        <row r="11">
          <cell r="F11">
            <v>1</v>
          </cell>
        </row>
      </sheetData>
      <sheetData sheetId="133"/>
      <sheetData sheetId="134"/>
      <sheetData sheetId="135"/>
      <sheetData sheetId="136"/>
      <sheetData sheetId="137"/>
      <sheetData sheetId="138"/>
      <sheetData sheetId="139"/>
      <sheetData sheetId="140">
        <row r="11">
          <cell r="F11">
            <v>0</v>
          </cell>
        </row>
      </sheetData>
      <sheetData sheetId="141">
        <row r="11">
          <cell r="F11">
            <v>0</v>
          </cell>
        </row>
      </sheetData>
      <sheetData sheetId="142">
        <row r="11">
          <cell r="F11">
            <v>0</v>
          </cell>
        </row>
      </sheetData>
      <sheetData sheetId="143">
        <row r="11">
          <cell r="F11">
            <v>0</v>
          </cell>
        </row>
      </sheetData>
      <sheetData sheetId="144"/>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sheetName val="B"/>
      <sheetName val="Planilha"/>
      <sheetName val="1.6"/>
      <sheetName val="PATO"/>
      <sheetName val="TLCB5"/>
      <sheetName val="TLMR"/>
      <sheetName val="MB"/>
      <sheetName val="Mão de Obra"/>
      <sheetName val="CROQUIS"/>
      <sheetName val="Preâmbulo"/>
      <sheetName val="Mapa de Localização do trecho"/>
      <sheetName val="Justificativas"/>
      <sheetName val="PLANILHA RESUMO DO PATO"/>
      <sheetName val="Metodologia"/>
      <sheetName val="QUESTÕES AMBIENTAIS"/>
      <sheetName val="p a t o 99 b"/>
      <sheetName val="Página 16"/>
      <sheetName val="calendário"/>
      <sheetName val="PNV 2008 - V1"/>
      <sheetName val="Produto 09"/>
      <sheetName val="Produto 10"/>
      <sheetName val="Produto 01"/>
      <sheetName val="Prod. 03A CREMA-CIB"/>
      <sheetName val="Proposta"/>
      <sheetName val="Planilha1"/>
      <sheetName val="aux"/>
      <sheetName val="Produto Novo - I"/>
      <sheetName val="Contrato Inicial"/>
      <sheetName val="indices caracterizadores"/>
      <sheetName val="Vínculo"/>
      <sheetName val="BRASIL"/>
      <sheetName val="6-Recursos"/>
      <sheetName val="3-Recursos"/>
      <sheetName val="2-Resumo Ct"/>
      <sheetName val="cadastro"/>
      <sheetName val="3- Recursos"/>
      <sheetName val="Índices de Reajustamento"/>
      <sheetName val="horário"/>
      <sheetName val="Percentual"/>
      <sheetName val="DADOS"/>
      <sheetName val="Subcontratados_Formal"/>
      <sheetName val="CPU's"/>
      <sheetName val="1.2.1"/>
      <sheetName val="SCO 07.2019"/>
      <sheetName val="precorc.xls"/>
      <sheetName val="Lista Suspensa"/>
      <sheetName val="procedimentos"/>
      <sheetName val="quantidades"/>
      <sheetName val="RESUMO"/>
      <sheetName val="compos1"/>
      <sheetName val="projeto"/>
      <sheetName val="Resumo-SIS"/>
      <sheetName val="2.6-Diárias"/>
      <sheetName val="Equi-SIS"/>
      <sheetName val="NF 131"/>
      <sheetName val="Plan 2.7"/>
      <sheetName val="fresagem de pista ago-98"/>
      <sheetName val="VISTEM"/>
    </sheetNames>
    <sheetDataSet>
      <sheetData sheetId="0">
        <row r="3">
          <cell r="B3" t="str">
            <v>ISP</v>
          </cell>
          <cell r="C3" t="str">
            <v>ICDS</v>
          </cell>
          <cell r="D3" t="str">
            <v>ICDP</v>
          </cell>
          <cell r="E3" t="str">
            <v>ICDE</v>
          </cell>
        </row>
        <row r="4">
          <cell r="A4" t="str">
            <v>EXCELENTE</v>
          </cell>
          <cell r="B4">
            <v>0</v>
          </cell>
          <cell r="C4">
            <v>2.52</v>
          </cell>
          <cell r="D4">
            <v>1.1200000000000001</v>
          </cell>
          <cell r="E4">
            <v>0</v>
          </cell>
        </row>
        <row r="5">
          <cell r="A5" t="str">
            <v>BOM</v>
          </cell>
          <cell r="B5">
            <v>9.86</v>
          </cell>
          <cell r="C5">
            <v>32.18</v>
          </cell>
          <cell r="D5">
            <v>39.72</v>
          </cell>
          <cell r="E5">
            <v>8.2799999999999994</v>
          </cell>
        </row>
        <row r="6">
          <cell r="A6" t="str">
            <v>REGULAR</v>
          </cell>
          <cell r="B6">
            <v>75.14</v>
          </cell>
          <cell r="C6">
            <v>12.9</v>
          </cell>
          <cell r="D6">
            <v>44.48</v>
          </cell>
          <cell r="E6">
            <v>52.96</v>
          </cell>
        </row>
        <row r="7">
          <cell r="A7" t="str">
            <v>MAU</v>
          </cell>
          <cell r="B7">
            <v>0.32</v>
          </cell>
          <cell r="C7">
            <v>37.72</v>
          </cell>
          <cell r="D7">
            <v>0</v>
          </cell>
          <cell r="E7">
            <v>24.08</v>
          </cell>
        </row>
        <row r="8">
          <cell r="A8" t="str">
            <v>PÉSSIMO</v>
          </cell>
          <cell r="B8">
            <v>0</v>
          </cell>
          <cell r="C8">
            <v>0</v>
          </cell>
          <cell r="D8">
            <v>0</v>
          </cell>
          <cell r="E8">
            <v>0</v>
          </cell>
        </row>
        <row r="9">
          <cell r="A9" t="str">
            <v>Total</v>
          </cell>
          <cell r="B9">
            <v>85.32</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3">
          <cell r="B3">
            <v>85.3199462890625</v>
          </cell>
        </row>
      </sheetData>
      <sheetData sheetId="11">
        <row r="3">
          <cell r="B3">
            <v>85.3199462890625</v>
          </cell>
        </row>
      </sheetData>
      <sheetData sheetId="12">
        <row r="3">
          <cell r="B3">
            <v>0</v>
          </cell>
        </row>
      </sheetData>
      <sheetData sheetId="13">
        <row r="3">
          <cell r="B3">
            <v>85.3199462890625</v>
          </cell>
        </row>
      </sheetData>
      <sheetData sheetId="14">
        <row r="3">
          <cell r="B3">
            <v>0</v>
          </cell>
        </row>
      </sheetData>
      <sheetData sheetId="15">
        <row r="3">
          <cell r="B3">
            <v>85.3199462890625</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trada"/>
      <sheetName val="aux"/>
      <sheetName val="graficos"/>
      <sheetName val="graficos (2)"/>
      <sheetName val="A"/>
      <sheetName val="p a t o 99 b"/>
      <sheetName val="DADOS"/>
      <sheetName val="INVENTÁRIO262"/>
      <sheetName val="SERVIÇOS"/>
      <sheetName val="61M-CBMI"/>
      <sheetName val="Produto 09"/>
      <sheetName val="Produto 10"/>
      <sheetName val="Produto 01"/>
      <sheetName val="Prod. 03A CREMA-CIB"/>
      <sheetName val="Reaproveitamento_de_formas"/>
      <sheetName val="PCOMP-06-11-2006"/>
      <sheetName val="inventário"/>
      <sheetName val="1.6"/>
      <sheetName val="Orçam. AET"/>
      <sheetName val="Tab. Consultoria-Set-12"/>
      <sheetName val="Calendário"/>
      <sheetName val="MB"/>
      <sheetName val="equipamentos"/>
      <sheetName val="Vínculo"/>
      <sheetName val="Orçamento Total"/>
      <sheetName val="Percentual"/>
      <sheetName val="elétrica"/>
      <sheetName val="IDENTIFICAÇÃO"/>
      <sheetName val="Insumos"/>
      <sheetName val="P reaj x P atual"/>
      <sheetName val="PPV revisão_13.02.08"/>
      <sheetName val="Cadastro Medição"/>
      <sheetName val="Geral"/>
      <sheetName val="8ª mp_br_459"/>
      <sheetName val="projeto"/>
      <sheetName val="fresagem de pista ago-98"/>
      <sheetName val="Página 16"/>
      <sheetName val="tab. consultoria jan-11"/>
    </sheetNames>
    <sheetDataSet>
      <sheetData sheetId="0">
        <row r="6">
          <cell r="B6">
            <v>11.439114391143912</v>
          </cell>
        </row>
      </sheetData>
      <sheetData sheetId="1">
        <row r="6">
          <cell r="B6">
            <v>11.439114391143912</v>
          </cell>
          <cell r="C6">
            <v>33.210332103321036</v>
          </cell>
          <cell r="D6">
            <v>9.9630996309963091</v>
          </cell>
          <cell r="E6">
            <v>37.269372693726936</v>
          </cell>
          <cell r="F6">
            <v>8.1180811808118083</v>
          </cell>
        </row>
        <row r="8">
          <cell r="B8">
            <v>36.531365313653133</v>
          </cell>
          <cell r="C8">
            <v>14.760147601476014</v>
          </cell>
          <cell r="D8">
            <v>4.7970479704797047</v>
          </cell>
          <cell r="E8">
            <v>36.531365313653133</v>
          </cell>
          <cell r="F8">
            <v>7.3800738007380069</v>
          </cell>
        </row>
        <row r="10">
          <cell r="B10">
            <v>11.439114391143912</v>
          </cell>
          <cell r="C10">
            <v>23.247232472324722</v>
          </cell>
          <cell r="D10">
            <v>9.9630996309963091</v>
          </cell>
          <cell r="E10">
            <v>3.3210332103321036</v>
          </cell>
          <cell r="F10">
            <v>52.02952029520295</v>
          </cell>
        </row>
        <row r="12">
          <cell r="B12">
            <v>0</v>
          </cell>
          <cell r="C12">
            <v>45.38745387453875</v>
          </cell>
          <cell r="D12">
            <v>1.107011070110701</v>
          </cell>
          <cell r="E12">
            <v>53.505535055350549</v>
          </cell>
          <cell r="F12">
            <v>0</v>
          </cell>
        </row>
        <row r="14">
          <cell r="B14">
            <v>0</v>
          </cell>
          <cell r="C14">
            <v>45.38745387453875</v>
          </cell>
          <cell r="D14">
            <v>1.107011070110701</v>
          </cell>
          <cell r="E14">
            <v>53.505535055350549</v>
          </cell>
          <cell r="F14">
            <v>0</v>
          </cell>
        </row>
        <row r="16">
          <cell r="B16">
            <v>100</v>
          </cell>
          <cell r="C16">
            <v>0</v>
          </cell>
          <cell r="D16">
            <v>0</v>
          </cell>
          <cell r="E16">
            <v>0</v>
          </cell>
          <cell r="F16">
            <v>0</v>
          </cell>
        </row>
        <row r="22">
          <cell r="B22">
            <v>0</v>
          </cell>
          <cell r="C22">
            <v>46.494464944649444</v>
          </cell>
          <cell r="D22">
            <v>53.505535055350549</v>
          </cell>
          <cell r="E22">
            <v>0</v>
          </cell>
          <cell r="F22">
            <v>0</v>
          </cell>
          <cell r="I22">
            <v>0</v>
          </cell>
          <cell r="J22">
            <v>2.52</v>
          </cell>
          <cell r="K22">
            <v>2.9</v>
          </cell>
          <cell r="L22">
            <v>0</v>
          </cell>
          <cell r="M22">
            <v>0</v>
          </cell>
        </row>
        <row r="23">
          <cell r="B23" t="str">
            <v xml:space="preserve">  4 - 5</v>
          </cell>
          <cell r="C23" t="str">
            <v xml:space="preserve">  3 -   4</v>
          </cell>
          <cell r="D23" t="str">
            <v xml:space="preserve">  2 -   3</v>
          </cell>
          <cell r="E23" t="str">
            <v xml:space="preserve">  1 -   2</v>
          </cell>
          <cell r="F23" t="str">
            <v>0 -  1</v>
          </cell>
        </row>
        <row r="24">
          <cell r="B24">
            <v>46.494464944649444</v>
          </cell>
          <cell r="C24">
            <v>0</v>
          </cell>
          <cell r="D24">
            <v>4.7970479704797047</v>
          </cell>
          <cell r="E24">
            <v>48.708487084870846</v>
          </cell>
          <cell r="F24">
            <v>0</v>
          </cell>
          <cell r="I24">
            <v>2.52</v>
          </cell>
          <cell r="J24">
            <v>0</v>
          </cell>
          <cell r="K24">
            <v>0.26</v>
          </cell>
          <cell r="L24">
            <v>2.64</v>
          </cell>
          <cell r="M24">
            <v>0</v>
          </cell>
        </row>
        <row r="25">
          <cell r="B25" t="str">
            <v xml:space="preserve">  4 - 5</v>
          </cell>
          <cell r="C25" t="str">
            <v xml:space="preserve">  3 -   4</v>
          </cell>
          <cell r="D25" t="str">
            <v xml:space="preserve">  2 -   3</v>
          </cell>
          <cell r="E25" t="str">
            <v xml:space="preserve">  1 -   2</v>
          </cell>
          <cell r="F25" t="str">
            <v>0 -  1</v>
          </cell>
        </row>
        <row r="26">
          <cell r="B26">
            <v>54.243542435424352</v>
          </cell>
          <cell r="C26">
            <v>45.756457564575648</v>
          </cell>
          <cell r="D26">
            <v>0</v>
          </cell>
          <cell r="E26">
            <v>0</v>
          </cell>
          <cell r="F26">
            <v>0</v>
          </cell>
          <cell r="I26">
            <v>2.94</v>
          </cell>
          <cell r="J26">
            <v>2.48</v>
          </cell>
          <cell r="K26">
            <v>0</v>
          </cell>
          <cell r="L26">
            <v>0</v>
          </cell>
          <cell r="M26">
            <v>0</v>
          </cell>
        </row>
        <row r="27">
          <cell r="B27" t="str">
            <v xml:space="preserve">  4 - 5</v>
          </cell>
          <cell r="C27" t="str">
            <v xml:space="preserve">  3 -   4</v>
          </cell>
          <cell r="D27" t="str">
            <v xml:space="preserve">  2 -   3</v>
          </cell>
          <cell r="E27" t="str">
            <v xml:space="preserve">  1 -   2</v>
          </cell>
          <cell r="F27" t="str">
            <v>0 -  1</v>
          </cell>
        </row>
        <row r="28">
          <cell r="B28">
            <v>0</v>
          </cell>
          <cell r="C28">
            <v>0</v>
          </cell>
          <cell r="D28">
            <v>49.815498154981555</v>
          </cell>
          <cell r="E28">
            <v>50.184501845018445</v>
          </cell>
          <cell r="F28">
            <v>0</v>
          </cell>
          <cell r="I28">
            <v>0</v>
          </cell>
          <cell r="J28">
            <v>0</v>
          </cell>
          <cell r="K28">
            <v>2.7</v>
          </cell>
          <cell r="L28">
            <v>2.72</v>
          </cell>
          <cell r="M28">
            <v>0</v>
          </cell>
        </row>
        <row r="29">
          <cell r="B29" t="str">
            <v xml:space="preserve">  4 - 5</v>
          </cell>
          <cell r="C29" t="str">
            <v xml:space="preserve">  3 -   4</v>
          </cell>
          <cell r="D29" t="str">
            <v xml:space="preserve">  2 -   3</v>
          </cell>
          <cell r="E29" t="str">
            <v xml:space="preserve">  1 -   2</v>
          </cell>
          <cell r="F29" t="str">
            <v>0 -  1</v>
          </cell>
        </row>
      </sheetData>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61M-CBMI"/>
      <sheetName val="MAT-BET"/>
      <sheetName val="REL-AC"/>
      <sheetName val="PLUVIOM"/>
      <sheetName val="TAPA BURACO"/>
      <sheetName val="RECOMP REVESTIMENTO"/>
      <sheetName val="LIMP MEIO FIO"/>
      <sheetName val="LIMP VALETAS"/>
      <sheetName val="REMOCAO MEC BAR"/>
      <sheetName val="REMOCAO MEC BAR (2)"/>
      <sheetName val="M.OBRA MARCO"/>
      <sheetName val="RESUMO "/>
      <sheetName val="WILSON"/>
      <sheetName val="H-HORAS MARCO"/>
      <sheetName val="acertos"/>
      <sheetName val="CONT MAT BET"/>
      <sheetName val="QUADRO COMPARATIVO"/>
      <sheetName val="61M_CBMI"/>
      <sheetName val="MAT_BET"/>
      <sheetName val="PLANO TRAB"/>
      <sheetName val="MATERIAIS"/>
      <sheetName val="matbet"/>
      <sheetName val="quantidades"/>
      <sheetName val="adequação"/>
      <sheetName val="comparativo"/>
      <sheetName val="CROQUI"/>
      <sheetName val="PEM"/>
      <sheetName val="CADASTRO"/>
      <sheetName val="Ativos"/>
      <sheetName val="61MCBMI.DNIT"/>
      <sheetName val="TAPA_BURACO"/>
      <sheetName val="RECOMP_REVESTIMENTO"/>
      <sheetName val="LIMP_MEIO_FIO"/>
      <sheetName val="LIMP_VALETAS"/>
      <sheetName val="REMOCAO_MEC_BAR"/>
      <sheetName val="REMOCAO_MEC_BAR_(2)"/>
      <sheetName val="M_OBRA_MARCO"/>
      <sheetName val="RESUMO_"/>
      <sheetName val="H-HORAS_MARCO"/>
      <sheetName val="CONT_MAT_BET"/>
      <sheetName val="QUADRO_COMPARATIVO"/>
      <sheetName val="PLANO_TRAB"/>
      <sheetName val="61MCBMI_DNIT"/>
      <sheetName val="Mat"/>
      <sheetName val="Faturamento 2016 (Diferimento)"/>
      <sheetName val="Serviços"/>
      <sheetName val="Solicitação Interna de Fab"/>
      <sheetName val="aux"/>
      <sheetName val="Anual"/>
      <sheetName val="equip auxili"/>
      <sheetName val="INDIRETOS"/>
      <sheetName val="veiculos"/>
      <sheetName val="COMPOS1"/>
      <sheetName val="Calendário"/>
      <sheetName val="Clientes"/>
      <sheetName val="Mão de Obra"/>
      <sheetName val="Dados"/>
      <sheetName val="01"/>
      <sheetName val="02"/>
      <sheetName val="03"/>
      <sheetName val="04"/>
      <sheetName val="05"/>
      <sheetName val="06"/>
      <sheetName val="07"/>
      <sheetName val="08"/>
      <sheetName val="0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1 (2)"/>
      <sheetName val="Matriz de Produtividade"/>
      <sheetName val="61M-CBMI:MAT-BET"/>
      <sheetName val="DSS_04"/>
      <sheetName val="Fresagem"/>
      <sheetName val="Meio-fio"/>
      <sheetName val="PintLigacao"/>
      <sheetName val="PMQ"/>
      <sheetName val="STC_01"/>
      <sheetName val="CS#"/>
      <sheetName val="CUSTO INDIRETO"/>
      <sheetName val="CUSTO ZONA SUL"/>
      <sheetName val="CUSTO LARANJEIRAS"/>
      <sheetName val="Índices de Reajustamento"/>
      <sheetName val="CONS_CORR"/>
      <sheetName val="Comp. PU serv. com areia-brita"/>
      <sheetName val="Procedimentos"/>
      <sheetName val="ORÇAMENTO"/>
      <sheetName val="Alteração"/>
      <sheetName val="P A T O 98 D"/>
      <sheetName val="Especif"/>
      <sheetName val="RO"/>
      <sheetName val="IMA"/>
      <sheetName val="CAIAÇÃO"/>
      <sheetName val="DG"/>
      <sheetName val="CONCR"/>
      <sheetName val="CDF"/>
      <sheetName val="CAPMAN"/>
      <sheetName val="DESOBU"/>
      <sheetName val="ESC MAN"/>
      <sheetName val="ENROC"/>
      <sheetName val="FORMA"/>
      <sheetName val="LIMP DA"/>
      <sheetName val="LIMP BU"/>
      <sheetName val="LIMP SARJ"/>
      <sheetName val="ROÇMAN"/>
      <sheetName val="ROÇMEC"/>
      <sheetName val="RMECATER"/>
      <sheetName val="TBF"/>
      <sheetName val="MBUF"/>
      <sheetName val="MOB"/>
      <sheetName val="ROÇCOL"/>
      <sheetName val="RMATER"/>
      <sheetName val="RP"/>
      <sheetName val="TCCB10"/>
      <sheetName val="TCCC4t"/>
      <sheetName val="TLCB10"/>
      <sheetName val="TLCB5"/>
      <sheetName val="TLCC4t"/>
      <sheetName val="TLMR"/>
      <sheetName val="tsd"/>
      <sheetName val="TSS"/>
      <sheetName val="ESTORNO"/>
      <sheetName val="[61MCBMI.DNIT.XLS]61M_CBMI_MA_2"/>
      <sheetName val="[61MCBMI.DNIT.XLS]61M-CBMI:MAT-"/>
      <sheetName val="[61MCBMI.DNIT.XLS][61MCBMI.DNIT"/>
      <sheetName val="Custo Equip"/>
      <sheetName val="SICRO"/>
      <sheetName val="DEQ"/>
      <sheetName val="PT"/>
      <sheetName val="SERVIÇOS digitado"/>
      <sheetName val="EQUIPO1"/>
      <sheetName val="Produto 09"/>
      <sheetName val="Produto 10"/>
      <sheetName val="Produto 01"/>
      <sheetName val="Prod. 03A CREMA-CIB"/>
      <sheetName val="icatu"/>
      <sheetName val="A"/>
      <sheetName val="Planilha"/>
      <sheetName val="TAPA_BURACO1"/>
      <sheetName val="RECOMP_REVESTIMENTO1"/>
      <sheetName val="LIMP_MEIO_FIO1"/>
      <sheetName val="LIMP_VALETAS1"/>
      <sheetName val="REMOCAO_MEC_BAR1"/>
      <sheetName val="REMOCAO_MEC_BAR_(2)1"/>
      <sheetName val="M_OBRA_MARCO1"/>
      <sheetName val="RESUMO_1"/>
      <sheetName val="H-HORAS_MARCO1"/>
      <sheetName val="CONT_MAT_BET1"/>
      <sheetName val="QUADRO_COMPARATIVO1"/>
      <sheetName val="PLANO_TRAB1"/>
      <sheetName val="61MCBMI_DNIT1"/>
      <sheetName val="Faturamento_2016_(Diferimento)"/>
      <sheetName val="Solicitação_Interna_de_Fab"/>
      <sheetName val="Mão_de_Obra"/>
      <sheetName val="31_(2)"/>
      <sheetName val="Matriz_de_Produtividade"/>
      <sheetName val="TAB CONSULT"/>
      <sheetName val="plan1"/>
      <sheetName val="BANCO"/>
      <sheetName val="Listas"/>
      <sheetName val="projeto"/>
      <sheetName val="p a t o 99 b"/>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Orçamentária"/>
      <sheetName val="SAÍDA BRITADOS"/>
      <sheetName val="SAÍDA MASSA"/>
      <sheetName val="PROD.PRIM."/>
      <sheetName val="PROD_REBRIT_"/>
      <sheetName val="RESUMO INDUSTRIAL"/>
      <sheetName val="Preços_BSTC"/>
      <sheetName val="composições"/>
      <sheetName val="#REF"/>
      <sheetName val="RESUMO-DVOP"/>
      <sheetName val="Tabela mês"/>
      <sheetName val="REAJU"/>
      <sheetName val="Material"/>
      <sheetName val="pato"/>
      <sheetName val="CUSTO HORÁRIO"/>
      <sheetName val="pro-08"/>
      <sheetName val="8ª mp_br-459"/>
      <sheetName val="comp p unit "/>
      <sheetName val="Percentual"/>
      <sheetName val="Recuperação da Pista"/>
      <sheetName val="INVENTÁRIO"/>
      <sheetName val="61M-CBMI_MAT-BET"/>
      <sheetName val="p a t o"/>
      <sheetName val="compunit"/>
      <sheetName val="Mobra"/>
      <sheetName val="ficha medição"/>
      <sheetName val="medição "/>
      <sheetName val="mem_quant_conserva"/>
      <sheetName val="memória mat placa sinaliz"/>
      <sheetName val="ind. físicos"/>
      <sheetName val="rel. mensal"/>
      <sheetName val="Transp_CONSERVA"/>
      <sheetName val="inst.cant.obra"/>
      <sheetName val="MEMÓRIA CONS MAT BET CONS"/>
      <sheetName val="CAL MAT BET CONSERVA "/>
      <sheetName val="comp.serviços"/>
      <sheetName val="MEMÓRIA MAT REC PLACA SINALIZ"/>
      <sheetName val="mobilizaçao"/>
      <sheetName val="planilha orçamentária"/>
      <sheetName val="memória quantitativa"/>
      <sheetName val="transportes"/>
      <sheetName val="Quadro DMT"/>
      <sheetName val="Custos Unitarios"/>
      <sheetName val="resumo_aut1"/>
    </sheetNames>
    <sheetDataSet>
      <sheetData sheetId="0">
        <row r="2">
          <cell r="U2" t="str">
            <v>FOLHA 01</v>
          </cell>
        </row>
        <row r="18">
          <cell r="H18">
            <v>0</v>
          </cell>
        </row>
      </sheetData>
      <sheetData sheetId="1">
        <row r="2">
          <cell r="U2" t="str">
            <v>FOLHA 01</v>
          </cell>
        </row>
        <row r="18">
          <cell r="H18">
            <v>0</v>
          </cell>
        </row>
      </sheetData>
      <sheetData sheetId="2">
        <row r="2">
          <cell r="U2" t="str">
            <v>FOLHA 01</v>
          </cell>
        </row>
      </sheetData>
      <sheetData sheetId="3">
        <row r="2">
          <cell r="U2" t="str">
            <v>FOLHA 01</v>
          </cell>
        </row>
      </sheetData>
      <sheetData sheetId="4">
        <row r="2">
          <cell r="U2" t="str">
            <v>FOLHA 01</v>
          </cell>
        </row>
      </sheetData>
      <sheetData sheetId="5">
        <row r="2">
          <cell r="U2" t="str">
            <v>FOLHA 01</v>
          </cell>
        </row>
      </sheetData>
      <sheetData sheetId="6">
        <row r="2">
          <cell r="U2" t="str">
            <v>FOLHA 01</v>
          </cell>
        </row>
      </sheetData>
      <sheetData sheetId="7">
        <row r="2">
          <cell r="U2" t="str">
            <v>FOLHA 01</v>
          </cell>
        </row>
      </sheetData>
      <sheetData sheetId="8">
        <row r="2">
          <cell r="U2" t="str">
            <v>FOLHA 01</v>
          </cell>
        </row>
      </sheetData>
      <sheetData sheetId="9">
        <row r="2">
          <cell r="U2" t="str">
            <v>FOLHA 01</v>
          </cell>
        </row>
      </sheetData>
      <sheetData sheetId="10">
        <row r="2">
          <cell r="U2" t="str">
            <v>FOLHA 01</v>
          </cell>
        </row>
      </sheetData>
      <sheetData sheetId="11">
        <row r="2">
          <cell r="U2" t="str">
            <v>FOLHA 01</v>
          </cell>
        </row>
      </sheetData>
      <sheetData sheetId="12">
        <row r="2">
          <cell r="U2" t="str">
            <v>FOLHA 01</v>
          </cell>
        </row>
      </sheetData>
      <sheetData sheetId="13">
        <row r="2">
          <cell r="U2" t="str">
            <v>FOLHA 01</v>
          </cell>
        </row>
      </sheetData>
      <sheetData sheetId="14">
        <row r="2">
          <cell r="U2" t="str">
            <v>FOLHA 01</v>
          </cell>
        </row>
      </sheetData>
      <sheetData sheetId="15">
        <row r="2">
          <cell r="U2" t="str">
            <v>FOLHA 01</v>
          </cell>
        </row>
      </sheetData>
      <sheetData sheetId="16">
        <row r="2">
          <cell r="U2" t="str">
            <v>FOLHA 01</v>
          </cell>
        </row>
      </sheetData>
      <sheetData sheetId="17">
        <row r="2">
          <cell r="U2" t="str">
            <v>FOLHA 01</v>
          </cell>
        </row>
      </sheetData>
      <sheetData sheetId="18">
        <row r="2">
          <cell r="U2" t="str">
            <v>FOLHA 01</v>
          </cell>
        </row>
      </sheetData>
      <sheetData sheetId="19"/>
      <sheetData sheetId="20"/>
      <sheetData sheetId="21"/>
      <sheetData sheetId="22"/>
      <sheetData sheetId="23"/>
      <sheetData sheetId="24"/>
      <sheetData sheetId="25">
        <row r="2">
          <cell r="U2" t="str">
            <v>FOLHA 01</v>
          </cell>
        </row>
      </sheetData>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ow r="2">
          <cell r="U2" t="str">
            <v>FOLHA 01</v>
          </cell>
        </row>
      </sheetData>
      <sheetData sheetId="158">
        <row r="2">
          <cell r="U2" t="str">
            <v>FOLHA 01</v>
          </cell>
        </row>
      </sheetData>
      <sheetData sheetId="159">
        <row r="2">
          <cell r="U2" t="str">
            <v>FOLHA 01</v>
          </cell>
        </row>
      </sheetData>
      <sheetData sheetId="160">
        <row r="2">
          <cell r="U2" t="str">
            <v>FOLHA 01</v>
          </cell>
        </row>
      </sheetData>
      <sheetData sheetId="161">
        <row r="2">
          <cell r="U2" t="str">
            <v>FOLHA 01</v>
          </cell>
        </row>
      </sheetData>
      <sheetData sheetId="162">
        <row r="2">
          <cell r="U2" t="str">
            <v>FOLHA 01</v>
          </cell>
        </row>
      </sheetData>
      <sheetData sheetId="163">
        <row r="2">
          <cell r="U2" t="str">
            <v>FOLHA 01</v>
          </cell>
        </row>
      </sheetData>
      <sheetData sheetId="164">
        <row r="2">
          <cell r="U2" t="str">
            <v>FOLHA 01</v>
          </cell>
        </row>
      </sheetData>
      <sheetData sheetId="165">
        <row r="2">
          <cell r="U2" t="str">
            <v>FOLHA 01</v>
          </cell>
        </row>
      </sheetData>
      <sheetData sheetId="166">
        <row r="2">
          <cell r="U2" t="str">
            <v>FOLHA 01</v>
          </cell>
        </row>
      </sheetData>
      <sheetData sheetId="167">
        <row r="2">
          <cell r="U2" t="str">
            <v>FOLHA 01</v>
          </cell>
        </row>
      </sheetData>
      <sheetData sheetId="168">
        <row r="2">
          <cell r="U2" t="str">
            <v>FOLHA 01</v>
          </cell>
        </row>
      </sheetData>
      <sheetData sheetId="169">
        <row r="2">
          <cell r="U2" t="str">
            <v>FOLHA 01</v>
          </cell>
        </row>
      </sheetData>
      <sheetData sheetId="170">
        <row r="2">
          <cell r="U2" t="str">
            <v>FOLHA 01</v>
          </cell>
        </row>
      </sheetData>
      <sheetData sheetId="171">
        <row r="2">
          <cell r="U2" t="str">
            <v>FOLHA 01</v>
          </cell>
        </row>
      </sheetData>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Adm Local"/>
      <sheetName val="EFS"/>
      <sheetName val="MÃO DE OBRA"/>
      <sheetName val="Canteiro"/>
      <sheetName val="Material (ok)"/>
      <sheetName val="Mão de Obra (OK)"/>
      <sheetName val="Equipamentos (OK)"/>
    </sheetNames>
    <sheetDataSet>
      <sheetData sheetId="0"/>
      <sheetData sheetId="1"/>
      <sheetData sheetId="2"/>
      <sheetData sheetId="3"/>
      <sheetData sheetId="4">
        <row r="10">
          <cell r="D10" t="str">
            <v>M0003</v>
          </cell>
          <cell r="E10" t="str">
            <v>Aço CA 25</v>
          </cell>
          <cell r="I10" t="str">
            <v>kg</v>
          </cell>
          <cell r="J10">
            <v>6.7770000000000001</v>
          </cell>
        </row>
        <row r="11">
          <cell r="D11" t="str">
            <v>M0004</v>
          </cell>
          <cell r="E11" t="str">
            <v>Aço CA 50</v>
          </cell>
          <cell r="I11" t="str">
            <v>kg</v>
          </cell>
          <cell r="J11">
            <v>6.7385999999999999</v>
          </cell>
        </row>
        <row r="12">
          <cell r="D12" t="str">
            <v>M0005</v>
          </cell>
          <cell r="E12" t="str">
            <v>Brita 0</v>
          </cell>
          <cell r="I12" t="str">
            <v>m³</v>
          </cell>
          <cell r="J12">
            <v>136.13159999999999</v>
          </cell>
        </row>
        <row r="13">
          <cell r="D13" t="str">
            <v>M0006</v>
          </cell>
          <cell r="E13" t="str">
            <v>Fibra de poliamida para concreto</v>
          </cell>
          <cell r="I13" t="str">
            <v>kg</v>
          </cell>
          <cell r="J13">
            <v>27.889299999999999</v>
          </cell>
        </row>
        <row r="14">
          <cell r="D14" t="str">
            <v>M0007</v>
          </cell>
          <cell r="E14" t="str">
            <v>Fibra de aço para concreto</v>
          </cell>
          <cell r="I14" t="str">
            <v>kg</v>
          </cell>
          <cell r="J14">
            <v>16.994299999999999</v>
          </cell>
        </row>
        <row r="15">
          <cell r="D15" t="str">
            <v>M0008</v>
          </cell>
          <cell r="E15" t="str">
            <v>Detergente líquido neutro</v>
          </cell>
          <cell r="I15" t="str">
            <v>l</v>
          </cell>
          <cell r="J15">
            <v>4.1271000000000004</v>
          </cell>
        </row>
        <row r="16">
          <cell r="D16" t="str">
            <v>M0009</v>
          </cell>
          <cell r="E16" t="str">
            <v>Aço CP 175 RB</v>
          </cell>
          <cell r="I16" t="str">
            <v>kg</v>
          </cell>
          <cell r="J16">
            <v>9.9396000000000004</v>
          </cell>
        </row>
        <row r="17">
          <cell r="D17" t="str">
            <v>M0010</v>
          </cell>
          <cell r="E17" t="str">
            <v xml:space="preserve">Aditivo superplastificante à base de policarboxilato para concreto e argamassa </v>
          </cell>
          <cell r="I17" t="str">
            <v>kg</v>
          </cell>
          <cell r="J17">
            <v>16.1416</v>
          </cell>
        </row>
        <row r="18">
          <cell r="D18" t="str">
            <v>M0011</v>
          </cell>
          <cell r="E18" t="str">
            <v>Aditivo modificador de viscosidade para concreto e argamassa</v>
          </cell>
          <cell r="I18" t="str">
            <v>kg</v>
          </cell>
          <cell r="J18">
            <v>9.6593999999999998</v>
          </cell>
        </row>
        <row r="19">
          <cell r="D19" t="str">
            <v>M0012</v>
          </cell>
          <cell r="E19" t="str">
            <v>Silicato de alumínio</v>
          </cell>
          <cell r="I19" t="str">
            <v>kg</v>
          </cell>
          <cell r="J19">
            <v>2.3940000000000001</v>
          </cell>
        </row>
        <row r="20">
          <cell r="D20" t="str">
            <v>M0013</v>
          </cell>
          <cell r="E20" t="str">
            <v>Grampo de ancoragem em aço CA 50 - D = 12,5 mm</v>
          </cell>
          <cell r="I20" t="str">
            <v>kg</v>
          </cell>
          <cell r="J20">
            <v>6.6971999999999996</v>
          </cell>
        </row>
        <row r="21">
          <cell r="D21" t="str">
            <v>M0014</v>
          </cell>
          <cell r="E21" t="str">
            <v>Aço CA 60</v>
          </cell>
          <cell r="I21" t="str">
            <v>kg</v>
          </cell>
          <cell r="J21">
            <v>8.2558000000000007</v>
          </cell>
        </row>
        <row r="22">
          <cell r="D22" t="str">
            <v>M0015</v>
          </cell>
          <cell r="E22" t="str">
            <v>Espoleta elétrica Nº 8 - D = 6,0 mm</v>
          </cell>
          <cell r="I22" t="str">
            <v>un</v>
          </cell>
          <cell r="J22">
            <v>19.295999999999999</v>
          </cell>
        </row>
        <row r="23">
          <cell r="D23" t="str">
            <v>M0016</v>
          </cell>
          <cell r="E23" t="str">
            <v>Grampo sargento em ferro fundido tipo C com abertura útil de 105 mm (4")</v>
          </cell>
          <cell r="I23" t="str">
            <v>un</v>
          </cell>
          <cell r="J23">
            <v>38.720399999999998</v>
          </cell>
        </row>
        <row r="24">
          <cell r="D24" t="str">
            <v>M0017</v>
          </cell>
          <cell r="E24" t="str">
            <v>Saco de aniagem ou de ráfia de 50 kg - C = 95 cm e L = 65 cm</v>
          </cell>
          <cell r="I24" t="str">
            <v>un</v>
          </cell>
          <cell r="J24">
            <v>2.6610999999999998</v>
          </cell>
        </row>
        <row r="25">
          <cell r="D25" t="str">
            <v>M0018</v>
          </cell>
          <cell r="E25" t="str">
            <v>Grampo pesado em aço-carbono para cabo de aço - D = 13 mm (1/2")</v>
          </cell>
          <cell r="I25" t="str">
            <v>un</v>
          </cell>
          <cell r="J25">
            <v>18.046199999999999</v>
          </cell>
        </row>
        <row r="26">
          <cell r="D26" t="str">
            <v>M0019</v>
          </cell>
          <cell r="E26" t="str">
            <v>Esticador em aço tipo olhal x olhal para cabo de aço - D = 13 mm</v>
          </cell>
          <cell r="I26" t="str">
            <v>un</v>
          </cell>
          <cell r="J26">
            <v>126.5018</v>
          </cell>
        </row>
        <row r="27">
          <cell r="D27" t="str">
            <v>M0020</v>
          </cell>
          <cell r="E27" t="str">
            <v>Grampo de ancoragem em aço CA 50 - D = 6,3 mm</v>
          </cell>
          <cell r="I27" t="str">
            <v>kg</v>
          </cell>
          <cell r="J27">
            <v>7.8120000000000003</v>
          </cell>
        </row>
        <row r="28">
          <cell r="D28" t="str">
            <v>M0021</v>
          </cell>
          <cell r="E28" t="str">
            <v>Herbicida glifosato para áreas contínuas</v>
          </cell>
          <cell r="I28" t="str">
            <v>l</v>
          </cell>
          <cell r="J28">
            <v>32.275399999999998</v>
          </cell>
        </row>
        <row r="29">
          <cell r="D29" t="str">
            <v>M0025</v>
          </cell>
          <cell r="E29" t="str">
            <v>Adesivo plástico para tubos de PVC</v>
          </cell>
          <cell r="I29" t="str">
            <v>kg</v>
          </cell>
          <cell r="J29">
            <v>52.994799999999998</v>
          </cell>
        </row>
        <row r="30">
          <cell r="D30" t="str">
            <v>M0026</v>
          </cell>
          <cell r="E30" t="str">
            <v>Aditivo aglutinante para argamassa</v>
          </cell>
          <cell r="I30" t="str">
            <v>l</v>
          </cell>
          <cell r="J30">
            <v>7.6422999999999996</v>
          </cell>
        </row>
        <row r="31">
          <cell r="D31" t="str">
            <v>M0028</v>
          </cell>
          <cell r="E31" t="str">
            <v>Areia média</v>
          </cell>
          <cell r="I31" t="str">
            <v>m³</v>
          </cell>
          <cell r="J31">
            <v>119.2475</v>
          </cell>
        </row>
        <row r="32">
          <cell r="D32" t="str">
            <v>M0029</v>
          </cell>
          <cell r="E32" t="str">
            <v>Sílica ativa para concreto e argamassa (microssílica)</v>
          </cell>
          <cell r="I32" t="str">
            <v>kg</v>
          </cell>
          <cell r="J32">
            <v>2.145</v>
          </cell>
        </row>
        <row r="33">
          <cell r="D33" t="str">
            <v>M0030</v>
          </cell>
          <cell r="E33" t="str">
            <v>Aditivo plastificante e retardador de pega para concreto e argamassa</v>
          </cell>
          <cell r="I33" t="str">
            <v>kg</v>
          </cell>
          <cell r="J33">
            <v>7.3215000000000003</v>
          </cell>
        </row>
        <row r="34">
          <cell r="D34" t="str">
            <v>M0032</v>
          </cell>
          <cell r="E34" t="str">
            <v>Adesivo de contato para laminado elastoplástico</v>
          </cell>
          <cell r="I34" t="str">
            <v>kg</v>
          </cell>
          <cell r="J34">
            <v>48.051699999999997</v>
          </cell>
        </row>
        <row r="35">
          <cell r="D35" t="str">
            <v>M0035</v>
          </cell>
          <cell r="E35" t="str">
            <v>Diluente tipo aguarrás para tintas e vernizes</v>
          </cell>
          <cell r="I35" t="str">
            <v>l</v>
          </cell>
          <cell r="J35">
            <v>15.3628</v>
          </cell>
        </row>
        <row r="36">
          <cell r="D36" t="str">
            <v>M0039</v>
          </cell>
          <cell r="E36" t="str">
            <v>Gasolina comum</v>
          </cell>
          <cell r="I36" t="str">
            <v>l</v>
          </cell>
          <cell r="J36">
            <v>5.14</v>
          </cell>
        </row>
        <row r="37">
          <cell r="D37" t="str">
            <v>M0041</v>
          </cell>
          <cell r="E37" t="str">
            <v>Contêiner com 2 banheiros - L = 2,44 m e C = 6,09 m (1 TEU)</v>
          </cell>
          <cell r="I37" t="str">
            <v>un</v>
          </cell>
          <cell r="J37">
            <v>92336.799899999998</v>
          </cell>
        </row>
        <row r="38">
          <cell r="D38" t="str">
            <v>M0042</v>
          </cell>
          <cell r="E38" t="str">
            <v>Contêiner com janela - L = 2,44 m e C = 6,09 m (1 TEU)</v>
          </cell>
          <cell r="I38" t="str">
            <v>un</v>
          </cell>
          <cell r="J38">
            <v>43777.878599999996</v>
          </cell>
        </row>
        <row r="39">
          <cell r="D39" t="str">
            <v>M0043</v>
          </cell>
          <cell r="E39" t="str">
            <v>Óleo diesel</v>
          </cell>
          <cell r="I39" t="str">
            <v>l</v>
          </cell>
          <cell r="J39">
            <v>5.19</v>
          </cell>
        </row>
        <row r="40">
          <cell r="D40" t="str">
            <v>M0044</v>
          </cell>
          <cell r="E40" t="str">
            <v>Abrasivo de vidro com granulometria de 210 a 420 micra</v>
          </cell>
          <cell r="I40" t="str">
            <v>kg</v>
          </cell>
          <cell r="J40">
            <v>12.865</v>
          </cell>
        </row>
        <row r="41">
          <cell r="D41" t="str">
            <v>M0045</v>
          </cell>
          <cell r="E41" t="str">
            <v>Barreira plástica monobloco para canalização de trânsito - C = 100 cm, L = 50 cm e H = 55 cm</v>
          </cell>
          <cell r="I41" t="str">
            <v>un</v>
          </cell>
          <cell r="J41">
            <v>427.37369999999999</v>
          </cell>
        </row>
        <row r="42">
          <cell r="D42" t="str">
            <v>M0046</v>
          </cell>
          <cell r="E42" t="str">
            <v>Barreira plástica para canalização de trânsito - C = 60 cm, L = 45 cm e H = 60 cm</v>
          </cell>
          <cell r="I42" t="str">
            <v>un</v>
          </cell>
          <cell r="J42">
            <v>305.34840000000003</v>
          </cell>
        </row>
        <row r="43">
          <cell r="D43" t="str">
            <v>M0047</v>
          </cell>
          <cell r="E43" t="str">
            <v>Cone de sinalização em polietileno - H = 75 cm e base quadrada de 40 x 40 cm</v>
          </cell>
          <cell r="I43" t="str">
            <v>un</v>
          </cell>
          <cell r="J43">
            <v>92.95</v>
          </cell>
        </row>
        <row r="44">
          <cell r="D44" t="str">
            <v>M0048</v>
          </cell>
          <cell r="E44" t="str">
            <v>Balizador cônico refletivo em polietileno semiflexível - H = 114 cm e base octogonal de D = 40 cm</v>
          </cell>
          <cell r="I44" t="str">
            <v>un</v>
          </cell>
          <cell r="J44">
            <v>146.53450000000001</v>
          </cell>
        </row>
        <row r="45">
          <cell r="D45" t="str">
            <v>M0049</v>
          </cell>
          <cell r="E45" t="str">
            <v>Delimitador de tráfego flexível com chumbador e duas faixas refletivas - H = 77 cm e D = 21 cm</v>
          </cell>
          <cell r="I45" t="str">
            <v>un</v>
          </cell>
          <cell r="J45">
            <v>167.11619999999999</v>
          </cell>
        </row>
        <row r="46">
          <cell r="D46" t="str">
            <v>M0050</v>
          </cell>
          <cell r="E46" t="str">
            <v>Aditivo natural tipo goma xantana para hidrossemeadura</v>
          </cell>
          <cell r="I46" t="str">
            <v>kg</v>
          </cell>
          <cell r="J46">
            <v>66.278800000000004</v>
          </cell>
        </row>
        <row r="47">
          <cell r="D47" t="str">
            <v>M0051</v>
          </cell>
          <cell r="E47" t="str">
            <v>Cilindro canalizador de tráfego em polietileno - H = 117 cm e base quadrada de 60 x 60 cm</v>
          </cell>
          <cell r="I47" t="str">
            <v>un</v>
          </cell>
          <cell r="J47">
            <v>178.63040000000001</v>
          </cell>
        </row>
        <row r="48">
          <cell r="D48" t="str">
            <v>M0052</v>
          </cell>
          <cell r="E48" t="str">
            <v>Fita adesiva de PVC - L = 50 mm e C = 50 m</v>
          </cell>
          <cell r="I48" t="str">
            <v>m</v>
          </cell>
          <cell r="J48">
            <v>0.12</v>
          </cell>
        </row>
        <row r="49">
          <cell r="D49" t="str">
            <v>M0053</v>
          </cell>
          <cell r="E49" t="str">
            <v>Tela plástica em polipropileno na cor laranja para tapume - L = 1,2 m</v>
          </cell>
          <cell r="I49" t="str">
            <v>m</v>
          </cell>
          <cell r="J49">
            <v>1.8097000000000001</v>
          </cell>
        </row>
        <row r="50">
          <cell r="D50" t="str">
            <v>M0054</v>
          </cell>
          <cell r="E50" t="str">
            <v>Fita zebrada de cor laranja e branca - L = 7 a 8 cm</v>
          </cell>
          <cell r="I50" t="str">
            <v>m</v>
          </cell>
          <cell r="J50">
            <v>7.9799999999999996E-2</v>
          </cell>
        </row>
        <row r="51">
          <cell r="D51" t="str">
            <v>M0055</v>
          </cell>
          <cell r="E51" t="str">
            <v>Barreira plástica articulável modular - C = 240 cm e H = 100 cm</v>
          </cell>
          <cell r="I51" t="str">
            <v>un</v>
          </cell>
          <cell r="J51">
            <v>1291.6709000000001</v>
          </cell>
        </row>
        <row r="52">
          <cell r="D52" t="str">
            <v>M0056</v>
          </cell>
          <cell r="E52" t="str">
            <v>Ferramenta de corte para removedora de faixa de sinalização (Smith Cutter)</v>
          </cell>
          <cell r="I52" t="str">
            <v>un</v>
          </cell>
          <cell r="J52">
            <v>7538.9764999999998</v>
          </cell>
        </row>
        <row r="53">
          <cell r="D53" t="str">
            <v>M0057</v>
          </cell>
          <cell r="E53" t="str">
            <v>Contêiner com janela - L = 4,88 m e C = 6,09 m (1 TEU duplo)</v>
          </cell>
          <cell r="I53" t="str">
            <v>un</v>
          </cell>
          <cell r="J53">
            <v>151644.75409999999</v>
          </cell>
        </row>
        <row r="54">
          <cell r="D54" t="str">
            <v>M0058</v>
          </cell>
          <cell r="E54" t="str">
            <v>Contêiner com janela e 2 banheiros - L = 4,88 m e C = 6,09 m (1 TEU duplo)</v>
          </cell>
          <cell r="I54" t="str">
            <v>un</v>
          </cell>
          <cell r="J54">
            <v>156659.75409999999</v>
          </cell>
        </row>
        <row r="55">
          <cell r="D55" t="str">
            <v>M0059</v>
          </cell>
          <cell r="E55" t="str">
            <v>Contêiner com revestimento térmico, janela e banheiro - L = 2,44 m e C = 6,09 m (1 TEU)</v>
          </cell>
          <cell r="I55" t="str">
            <v>un</v>
          </cell>
          <cell r="J55">
            <v>65025.871899999998</v>
          </cell>
        </row>
        <row r="56">
          <cell r="D56" t="str">
            <v>M0066</v>
          </cell>
          <cell r="E56" t="str">
            <v>Contêiner com revestimento térmico, janela e banheiro - L = 2,44 m e C = 12,19 m (2 TEU)</v>
          </cell>
          <cell r="I56" t="str">
            <v>un</v>
          </cell>
          <cell r="J56">
            <v>143119.25409999999</v>
          </cell>
        </row>
        <row r="57">
          <cell r="D57" t="str">
            <v>M0067</v>
          </cell>
          <cell r="E57" t="str">
            <v>Tubo PEAD PE 100 PN 10 com flanges - D = 160 mm</v>
          </cell>
          <cell r="I57" t="str">
            <v>m</v>
          </cell>
          <cell r="J57">
            <v>175.65600000000001</v>
          </cell>
        </row>
        <row r="58">
          <cell r="D58" t="str">
            <v>M0068</v>
          </cell>
          <cell r="E58" t="str">
            <v>Caibro de pinho - L = 7,5 cm e E = 10,0 cm</v>
          </cell>
          <cell r="I58" t="str">
            <v>m</v>
          </cell>
          <cell r="J58">
            <v>25.892900000000001</v>
          </cell>
        </row>
        <row r="59">
          <cell r="D59" t="str">
            <v>M0069</v>
          </cell>
          <cell r="E59" t="str">
            <v>Arame farpado em aço galvanizado - D = 1,60 mm</v>
          </cell>
          <cell r="I59" t="str">
            <v>m</v>
          </cell>
          <cell r="J59">
            <v>0.79169999999999996</v>
          </cell>
        </row>
        <row r="60">
          <cell r="D60" t="str">
            <v>M0071</v>
          </cell>
          <cell r="E60" t="str">
            <v>Contêiner com 3 janelas para guarita - L = 2,44 m e C = 3,05 m (1/2 TEU)</v>
          </cell>
          <cell r="I60" t="str">
            <v>un</v>
          </cell>
          <cell r="J60">
            <v>51574.921000000002</v>
          </cell>
        </row>
        <row r="61">
          <cell r="D61" t="str">
            <v>M0072</v>
          </cell>
          <cell r="E61" t="str">
            <v>Arame liso em aço galvanizado - D = 2,10 mm (14 BWG)</v>
          </cell>
          <cell r="I61" t="str">
            <v>kg</v>
          </cell>
          <cell r="J61">
            <v>17.1812</v>
          </cell>
        </row>
        <row r="62">
          <cell r="D62" t="str">
            <v>M0073</v>
          </cell>
          <cell r="E62" t="str">
            <v>Muda de árvore com altura de 0,30 a 0,80 m</v>
          </cell>
          <cell r="I62" t="str">
            <v>un</v>
          </cell>
          <cell r="J62">
            <v>17.7956</v>
          </cell>
        </row>
        <row r="63">
          <cell r="D63" t="str">
            <v>M0074</v>
          </cell>
          <cell r="E63" t="str">
            <v>Muda de arbusto com altura até 0,50 m</v>
          </cell>
          <cell r="I63" t="str">
            <v>un</v>
          </cell>
          <cell r="J63">
            <v>21.0944</v>
          </cell>
        </row>
        <row r="64">
          <cell r="D64" t="str">
            <v>M0075</v>
          </cell>
          <cell r="E64" t="str">
            <v>Arame liso recozido em aço-carbono - D = 1,24 mm (18 BWG)</v>
          </cell>
          <cell r="I64" t="str">
            <v>kg</v>
          </cell>
          <cell r="J64">
            <v>15.23</v>
          </cell>
        </row>
        <row r="65">
          <cell r="D65" t="str">
            <v>M0076</v>
          </cell>
          <cell r="E65" t="str">
            <v>Disco de corte abrasivo para policorte - D = 300 mm</v>
          </cell>
          <cell r="I65" t="str">
            <v>un</v>
          </cell>
          <cell r="J65">
            <v>22.221399999999999</v>
          </cell>
        </row>
        <row r="66">
          <cell r="D66" t="str">
            <v>M0080</v>
          </cell>
          <cell r="E66" t="str">
            <v>Areia fina</v>
          </cell>
          <cell r="I66" t="str">
            <v>m³</v>
          </cell>
          <cell r="J66">
            <v>131.97470000000001</v>
          </cell>
        </row>
        <row r="67">
          <cell r="D67" t="str">
            <v>M0081</v>
          </cell>
          <cell r="E67" t="str">
            <v>Areia grossa</v>
          </cell>
          <cell r="I67" t="str">
            <v>m³</v>
          </cell>
          <cell r="J67">
            <v>110.01560000000001</v>
          </cell>
        </row>
        <row r="68">
          <cell r="D68" t="str">
            <v>M0082</v>
          </cell>
          <cell r="E68" t="str">
            <v>Areia média lavada</v>
          </cell>
          <cell r="I68" t="str">
            <v>m³</v>
          </cell>
          <cell r="J68">
            <v>125.2384</v>
          </cell>
        </row>
        <row r="69">
          <cell r="D69" t="str">
            <v>M0083</v>
          </cell>
          <cell r="E69" t="str">
            <v>Argamassa pré-dosada para grauteamento</v>
          </cell>
          <cell r="I69" t="str">
            <v>kg</v>
          </cell>
          <cell r="J69">
            <v>1.8283</v>
          </cell>
        </row>
        <row r="70">
          <cell r="D70" t="str">
            <v>M0084</v>
          </cell>
          <cell r="E70" t="str">
            <v>Argamassa pré-dosada autoadensável para grauteamento</v>
          </cell>
          <cell r="I70" t="str">
            <v>kg</v>
          </cell>
          <cell r="J70">
            <v>2.1109</v>
          </cell>
        </row>
        <row r="71">
          <cell r="D71" t="str">
            <v>M0085</v>
          </cell>
          <cell r="E71" t="str">
            <v>Ancoragem ativa para 4 cordoalhas - D = 12,7 mm</v>
          </cell>
          <cell r="I71" t="str">
            <v>un</v>
          </cell>
          <cell r="J71">
            <v>362.47890000000001</v>
          </cell>
        </row>
        <row r="72">
          <cell r="D72" t="str">
            <v>M0086</v>
          </cell>
          <cell r="E72" t="str">
            <v>Ancoragem ativa para 6 cordoalhas - D = 12,7 mm</v>
          </cell>
          <cell r="I72" t="str">
            <v>un</v>
          </cell>
          <cell r="J72">
            <v>482.6936</v>
          </cell>
        </row>
        <row r="73">
          <cell r="D73" t="str">
            <v>M0087</v>
          </cell>
          <cell r="E73" t="str">
            <v>Ancoragem ativa para 7 cordoalhas - D = 12,7 mm</v>
          </cell>
          <cell r="I73" t="str">
            <v>un</v>
          </cell>
          <cell r="J73">
            <v>548.21960000000001</v>
          </cell>
        </row>
        <row r="74">
          <cell r="D74" t="str">
            <v>M0088</v>
          </cell>
          <cell r="E74" t="str">
            <v>Ancoragem ativa para 8 cordoalhas - D = 12,7 mm</v>
          </cell>
          <cell r="I74" t="str">
            <v>un</v>
          </cell>
          <cell r="J74">
            <v>711.56920000000002</v>
          </cell>
        </row>
        <row r="75">
          <cell r="D75" t="str">
            <v>M0089</v>
          </cell>
          <cell r="E75" t="str">
            <v>Ancoragem ativa para 9 cordoalhas - D = 12,7 mm</v>
          </cell>
          <cell r="I75" t="str">
            <v>un</v>
          </cell>
          <cell r="J75">
            <v>743.93499999999995</v>
          </cell>
        </row>
        <row r="76">
          <cell r="D76" t="str">
            <v>M0091</v>
          </cell>
          <cell r="E76" t="str">
            <v>Ancoragem ativa para 10 cordoalhas - D = 12,7 mm</v>
          </cell>
          <cell r="I76" t="str">
            <v>un</v>
          </cell>
          <cell r="J76">
            <v>817.73919999999998</v>
          </cell>
        </row>
        <row r="77">
          <cell r="D77" t="str">
            <v>M0092</v>
          </cell>
          <cell r="E77" t="str">
            <v>Ancoragem ativa para 12 cordoalhas - D = 12,7 mm</v>
          </cell>
          <cell r="I77" t="str">
            <v>un</v>
          </cell>
          <cell r="J77">
            <v>949.40300000000002</v>
          </cell>
        </row>
        <row r="78">
          <cell r="D78" t="str">
            <v>M0093</v>
          </cell>
          <cell r="E78" t="str">
            <v>Ancoragem ativa para 15 cordoalhas - D = 12,7 mm</v>
          </cell>
          <cell r="I78" t="str">
            <v>un</v>
          </cell>
          <cell r="J78">
            <v>1462.1206999999999</v>
          </cell>
        </row>
        <row r="79">
          <cell r="D79" t="str">
            <v>M0094</v>
          </cell>
          <cell r="E79" t="str">
            <v>Ancoragem ativa para 19 cordoalhas - D = 12,7 mm</v>
          </cell>
          <cell r="I79" t="str">
            <v>un</v>
          </cell>
          <cell r="J79">
            <v>1821.0075999999999</v>
          </cell>
        </row>
        <row r="80">
          <cell r="D80" t="str">
            <v>M0098</v>
          </cell>
          <cell r="E80" t="str">
            <v>Bambu com diâmetro médio de 10 cm</v>
          </cell>
          <cell r="I80" t="str">
            <v>m</v>
          </cell>
          <cell r="J80">
            <v>22.409500000000001</v>
          </cell>
        </row>
        <row r="81">
          <cell r="D81" t="str">
            <v>M0100</v>
          </cell>
          <cell r="E81" t="str">
            <v>Ancoragem ativa para 22 cordoalhas - D = 12,7 mm</v>
          </cell>
          <cell r="I81" t="str">
            <v>un</v>
          </cell>
          <cell r="J81">
            <v>2389.0997000000002</v>
          </cell>
        </row>
        <row r="82">
          <cell r="D82" t="str">
            <v>M0101</v>
          </cell>
          <cell r="E82" t="str">
            <v>Ancoragem ativa para 27 cordoalhas - D = 12,7 mm</v>
          </cell>
          <cell r="I82" t="str">
            <v>un</v>
          </cell>
          <cell r="J82">
            <v>2934.3535999999999</v>
          </cell>
        </row>
        <row r="83">
          <cell r="D83" t="str">
            <v>M0102</v>
          </cell>
          <cell r="E83" t="str">
            <v>Ancoragem ativa para 31 cordoalhas - D = 12,7 mm</v>
          </cell>
          <cell r="I83" t="str">
            <v>un</v>
          </cell>
          <cell r="J83">
            <v>2983.6810999999998</v>
          </cell>
        </row>
        <row r="84">
          <cell r="D84" t="str">
            <v>M0103</v>
          </cell>
          <cell r="E84" t="str">
            <v>Aditivo acelerador de pega para concreto e argamassa projetados</v>
          </cell>
          <cell r="I84" t="str">
            <v>kg</v>
          </cell>
          <cell r="J84">
            <v>8.1773000000000007</v>
          </cell>
        </row>
        <row r="85">
          <cell r="D85" t="str">
            <v>M0104</v>
          </cell>
          <cell r="E85" t="str">
            <v>Asfalto diluído de petróleo - CM-30</v>
          </cell>
          <cell r="I85" t="str">
            <v>t</v>
          </cell>
          <cell r="J85" t="str">
            <v>-</v>
          </cell>
        </row>
        <row r="86">
          <cell r="D86" t="str">
            <v>M0105</v>
          </cell>
          <cell r="E86" t="str">
            <v>Ancoragem ativa para 4 cordoalhas - D = 15,2 mm</v>
          </cell>
          <cell r="I86" t="str">
            <v>un</v>
          </cell>
          <cell r="J86">
            <v>556.32510000000002</v>
          </cell>
        </row>
        <row r="87">
          <cell r="D87" t="str">
            <v>M0106</v>
          </cell>
          <cell r="E87" t="str">
            <v>Ancoragem ativa para 6 cordoalhas - D = 15,2 mm</v>
          </cell>
          <cell r="I87" t="str">
            <v>un</v>
          </cell>
          <cell r="J87">
            <v>609.98990000000003</v>
          </cell>
        </row>
        <row r="88">
          <cell r="D88" t="str">
            <v>M0107</v>
          </cell>
          <cell r="E88" t="str">
            <v>Geocomposto para drenagem</v>
          </cell>
          <cell r="I88" t="str">
            <v>m²</v>
          </cell>
          <cell r="J88">
            <v>49.101999999999997</v>
          </cell>
        </row>
        <row r="89">
          <cell r="D89" t="str">
            <v>M0108</v>
          </cell>
          <cell r="E89" t="str">
            <v>Ancoragem ativa para 7 cordoalhas - D = 15,2 mm</v>
          </cell>
          <cell r="I89" t="str">
            <v>un</v>
          </cell>
          <cell r="J89">
            <v>678.22400000000005</v>
          </cell>
        </row>
        <row r="90">
          <cell r="D90" t="str">
            <v>M0109</v>
          </cell>
          <cell r="E90" t="str">
            <v>Geodreno vertical - L = 10 cm e E = 5 mm</v>
          </cell>
          <cell r="I90" t="str">
            <v>m</v>
          </cell>
          <cell r="J90">
            <v>5.18</v>
          </cell>
        </row>
        <row r="91">
          <cell r="D91" t="str">
            <v>M0110</v>
          </cell>
          <cell r="E91" t="str">
            <v>Ancoragem ativa para 10 cordoalhas - D = 15,2 mm</v>
          </cell>
          <cell r="I91" t="str">
            <v>un</v>
          </cell>
          <cell r="J91">
            <v>1128.7335</v>
          </cell>
        </row>
        <row r="92">
          <cell r="D92" t="str">
            <v>M0111</v>
          </cell>
          <cell r="E92" t="str">
            <v>Ancoragem ativa para 9 cordoalhas - D = 15,2 mm</v>
          </cell>
          <cell r="I92" t="str">
            <v>un</v>
          </cell>
          <cell r="J92">
            <v>1001.3976</v>
          </cell>
        </row>
        <row r="93">
          <cell r="D93" t="str">
            <v>M0112</v>
          </cell>
          <cell r="E93" t="str">
            <v>Disco diamantado segmentado para corte de pavimento - D = 1.000 mm</v>
          </cell>
          <cell r="I93" t="str">
            <v>un</v>
          </cell>
          <cell r="J93">
            <v>6189.9186</v>
          </cell>
        </row>
        <row r="94">
          <cell r="D94" t="str">
            <v>M0113</v>
          </cell>
          <cell r="E94" t="str">
            <v>Ancoragem ativa para 12 cordoalhas - D = 15,2 mm</v>
          </cell>
          <cell r="I94" t="str">
            <v>un</v>
          </cell>
          <cell r="J94">
            <v>1280.7982999999999</v>
          </cell>
        </row>
        <row r="95">
          <cell r="D95" t="str">
            <v>M0114</v>
          </cell>
          <cell r="E95" t="str">
            <v>Disco diamantado segmentado para corte de pavimento - D = 1.500 mm</v>
          </cell>
          <cell r="I95" t="str">
            <v>un</v>
          </cell>
          <cell r="J95">
            <v>26134.819200000002</v>
          </cell>
        </row>
        <row r="96">
          <cell r="D96" t="str">
            <v>M0115</v>
          </cell>
          <cell r="E96" t="str">
            <v>Biomanta vegetal de fibras de coco entrelaçadas com fios de polipropileno biodegradáveis - densidade 0,4 kg/m²</v>
          </cell>
          <cell r="I96" t="str">
            <v>m²</v>
          </cell>
          <cell r="J96">
            <v>6.5</v>
          </cell>
        </row>
        <row r="97">
          <cell r="D97" t="str">
            <v>M0116</v>
          </cell>
          <cell r="E97" t="str">
            <v>Mangote flangeado de borracha reforçada com lonas sintéticas - C = 1,80 m e D = 0,30 m</v>
          </cell>
          <cell r="I97" t="str">
            <v>un</v>
          </cell>
          <cell r="J97">
            <v>10552.895200000001</v>
          </cell>
        </row>
        <row r="98">
          <cell r="D98" t="str">
            <v>M0117</v>
          </cell>
          <cell r="E98" t="str">
            <v>Mangote flangeado de borracha reforçada com lonas sintéticas - C = 1,80 m e D = 0,40 m</v>
          </cell>
          <cell r="I98" t="str">
            <v>un</v>
          </cell>
          <cell r="J98">
            <v>18253.185799999999</v>
          </cell>
        </row>
        <row r="99">
          <cell r="D99" t="str">
            <v>M0118</v>
          </cell>
          <cell r="E99" t="str">
            <v>Mangote flangeado de borracha reforçada com lonas sintéticas - C = 1,80 m e D = 0,45 m</v>
          </cell>
          <cell r="I99" t="str">
            <v>un</v>
          </cell>
          <cell r="J99">
            <v>25385.724399999999</v>
          </cell>
        </row>
        <row r="100">
          <cell r="D100" t="str">
            <v>M0119</v>
          </cell>
          <cell r="E100" t="str">
            <v>Mangote flangeado de borracha reforçada com lonas sintéticas - C = 1,80 m e D = 0,50 m</v>
          </cell>
          <cell r="I100" t="str">
            <v>un</v>
          </cell>
          <cell r="J100">
            <v>30031.036199999999</v>
          </cell>
        </row>
        <row r="101">
          <cell r="D101" t="str">
            <v>M0120</v>
          </cell>
          <cell r="E101" t="str">
            <v>Tubo PEAD PE 100 PN 8 com flanges - D = 250 mm</v>
          </cell>
          <cell r="I101" t="str">
            <v>m</v>
          </cell>
          <cell r="J101">
            <v>327.31209999999999</v>
          </cell>
        </row>
        <row r="102">
          <cell r="D102" t="str">
            <v>M0121</v>
          </cell>
          <cell r="E102" t="str">
            <v>Tubo PEAD PE 100 PN 8 com flanges - D = 400 mm</v>
          </cell>
          <cell r="I102" t="str">
            <v>m</v>
          </cell>
          <cell r="J102">
            <v>2101.6586000000002</v>
          </cell>
        </row>
        <row r="103">
          <cell r="D103" t="str">
            <v>M0122</v>
          </cell>
          <cell r="E103" t="str">
            <v>Tubo PEAD PE 100 PN 8 com flanges - D = 450 mm</v>
          </cell>
          <cell r="I103" t="str">
            <v>m</v>
          </cell>
          <cell r="J103">
            <v>2639.7474000000002</v>
          </cell>
        </row>
        <row r="104">
          <cell r="D104" t="str">
            <v>M0123</v>
          </cell>
          <cell r="E104" t="str">
            <v>Tubo PEAD PE 100 PN 8 com flanges - D = 500 mm</v>
          </cell>
          <cell r="I104" t="str">
            <v>m</v>
          </cell>
          <cell r="J104">
            <v>2955.8543</v>
          </cell>
        </row>
        <row r="105">
          <cell r="D105" t="str">
            <v>M0124</v>
          </cell>
          <cell r="E105" t="str">
            <v>Flutuador bipartido em polietileno com núcleo de espuma em poliuretano para tubos - D = 0,30 m</v>
          </cell>
          <cell r="I105" t="str">
            <v>un</v>
          </cell>
          <cell r="J105">
            <v>4830.7847000000002</v>
          </cell>
        </row>
        <row r="106">
          <cell r="D106" t="str">
            <v>M0125</v>
          </cell>
          <cell r="E106" t="str">
            <v>Flutuador bipartido em polietileno com núcleo de espuma em poliuretano para tubos - D = 0,40 m</v>
          </cell>
          <cell r="I106" t="str">
            <v>un</v>
          </cell>
          <cell r="J106">
            <v>6672.1743999999999</v>
          </cell>
        </row>
        <row r="107">
          <cell r="D107" t="str">
            <v>M0126</v>
          </cell>
          <cell r="E107" t="str">
            <v>Flutuador bipartido em polietileno com núcleo de espuma em poliuretano para tubos - D = 0,45 m</v>
          </cell>
          <cell r="I107" t="str">
            <v>un</v>
          </cell>
          <cell r="J107">
            <v>7678.7749999999996</v>
          </cell>
        </row>
        <row r="108">
          <cell r="D108" t="str">
            <v>M0127</v>
          </cell>
          <cell r="E108" t="str">
            <v>Flutuador bipartido em polietileno com núcleo de espuma em poliuretano para tubos - D = 0,50 m</v>
          </cell>
          <cell r="I108" t="str">
            <v>un</v>
          </cell>
          <cell r="J108">
            <v>8276.4364999999998</v>
          </cell>
        </row>
        <row r="109">
          <cell r="D109" t="str">
            <v>M0128</v>
          </cell>
          <cell r="E109" t="str">
            <v>Biomanta vegetal de fibras de palha entrelaçadas com fios de polipropileno biodegradáveis - densidade 0,6 kg/m²</v>
          </cell>
          <cell r="I109" t="str">
            <v>m²</v>
          </cell>
          <cell r="J109">
            <v>5.9</v>
          </cell>
        </row>
        <row r="110">
          <cell r="D110" t="str">
            <v>M0129</v>
          </cell>
          <cell r="E110" t="str">
            <v>Retentor de sedimento em fibras vegetais - D = 20 cm</v>
          </cell>
          <cell r="I110" t="str">
            <v>m</v>
          </cell>
          <cell r="J110">
            <v>66.735500000000002</v>
          </cell>
        </row>
        <row r="111">
          <cell r="D111" t="str">
            <v>M0130</v>
          </cell>
          <cell r="E111" t="str">
            <v>Ancoragem ativa para 15 cordoalhas - D = 15,2 mm</v>
          </cell>
          <cell r="I111" t="str">
            <v>un</v>
          </cell>
          <cell r="J111">
            <v>1685.9966999999999</v>
          </cell>
        </row>
        <row r="112">
          <cell r="D112" t="str">
            <v>M0131</v>
          </cell>
          <cell r="E112" t="str">
            <v>Tubo PEAD corrugado com paredes estruturadas para drenagem - D = 400 mm</v>
          </cell>
          <cell r="I112" t="str">
            <v>m</v>
          </cell>
          <cell r="J112">
            <v>246.90360000000001</v>
          </cell>
        </row>
        <row r="113">
          <cell r="D113" t="str">
            <v>M0132</v>
          </cell>
          <cell r="E113" t="str">
            <v>Tubo PEAD corrugado com paredes estruturadas para drenagem - D = 450 mm</v>
          </cell>
          <cell r="I113" t="str">
            <v>m</v>
          </cell>
          <cell r="J113">
            <v>310.31760000000003</v>
          </cell>
        </row>
        <row r="114">
          <cell r="D114" t="str">
            <v>M0133</v>
          </cell>
          <cell r="E114" t="str">
            <v>Tubo PEAD corrugado com paredes estruturadas para drenagem - D = 500 mm</v>
          </cell>
          <cell r="I114" t="str">
            <v>m</v>
          </cell>
          <cell r="J114">
            <v>428.20420000000001</v>
          </cell>
        </row>
        <row r="115">
          <cell r="D115" t="str">
            <v>M0134</v>
          </cell>
          <cell r="E115" t="str">
            <v>Tubo PEAD corrugado com paredes estruturadas para drenagem - D = 600 mm</v>
          </cell>
          <cell r="I115" t="str">
            <v>m</v>
          </cell>
          <cell r="J115">
            <v>592.62480000000005</v>
          </cell>
        </row>
        <row r="116">
          <cell r="D116" t="str">
            <v>M0135</v>
          </cell>
          <cell r="E116" t="str">
            <v>Tubo PEAD corrugado com paredes estruturadas para drenagem - D = 750 mm</v>
          </cell>
          <cell r="I116" t="str">
            <v>m</v>
          </cell>
          <cell r="J116">
            <v>836.80219999999997</v>
          </cell>
        </row>
        <row r="117">
          <cell r="D117" t="str">
            <v>M0136</v>
          </cell>
          <cell r="E117" t="str">
            <v>Tubo PEAD corrugado com paredes estruturadas para drenagem - D = 800 mm</v>
          </cell>
          <cell r="I117" t="str">
            <v>m</v>
          </cell>
          <cell r="J117">
            <v>884.06510000000003</v>
          </cell>
        </row>
        <row r="118">
          <cell r="D118" t="str">
            <v>M0137</v>
          </cell>
          <cell r="E118" t="str">
            <v>Tubo PEAD corrugado com paredes estruturadas para drenagem - D = 900 mm</v>
          </cell>
          <cell r="I118" t="str">
            <v>m</v>
          </cell>
          <cell r="J118">
            <v>1219.6659</v>
          </cell>
        </row>
        <row r="119">
          <cell r="D119" t="str">
            <v>M0138</v>
          </cell>
          <cell r="E119" t="str">
            <v>Ancoragem ativa para 19 cordoalhas - D = 15,2 mm</v>
          </cell>
          <cell r="I119" t="str">
            <v>un</v>
          </cell>
          <cell r="J119">
            <v>2223.7982000000002</v>
          </cell>
        </row>
        <row r="120">
          <cell r="D120" t="str">
            <v>M0139</v>
          </cell>
          <cell r="E120" t="str">
            <v>Tubo PEAD corrugado com paredes estruturadas para drenagem - D = 1.000 mm</v>
          </cell>
          <cell r="I120" t="str">
            <v>m</v>
          </cell>
          <cell r="J120">
            <v>1551.9761000000001</v>
          </cell>
        </row>
        <row r="121">
          <cell r="D121" t="str">
            <v>M0140</v>
          </cell>
          <cell r="E121" t="str">
            <v>Bentonita</v>
          </cell>
          <cell r="I121" t="str">
            <v>kg</v>
          </cell>
          <cell r="J121">
            <v>3.3104</v>
          </cell>
        </row>
        <row r="122">
          <cell r="D122" t="str">
            <v>M0141</v>
          </cell>
          <cell r="E122" t="str">
            <v>Tubo PEAD corrugado com paredes estruturadas para drenagem - D = 1.050 mm</v>
          </cell>
          <cell r="I122" t="str">
            <v>m</v>
          </cell>
          <cell r="J122">
            <v>1607.8342</v>
          </cell>
        </row>
        <row r="123">
          <cell r="D123" t="str">
            <v>M0142</v>
          </cell>
          <cell r="E123" t="str">
            <v>Tubo PEAD corrugado com paredes estruturadas para drenagem - D = 1.200 mm</v>
          </cell>
          <cell r="I123" t="str">
            <v>m</v>
          </cell>
          <cell r="J123">
            <v>2178.7492000000002</v>
          </cell>
        </row>
        <row r="124">
          <cell r="D124" t="str">
            <v>M0143</v>
          </cell>
          <cell r="E124" t="str">
            <v>Tubo PEAD corrugado com paredes estruturadas para drenagem - D = 1.500 mm</v>
          </cell>
          <cell r="I124" t="str">
            <v>m</v>
          </cell>
          <cell r="J124">
            <v>3157.8847999999998</v>
          </cell>
        </row>
        <row r="125">
          <cell r="D125" t="str">
            <v>M0145</v>
          </cell>
          <cell r="E125" t="str">
            <v>Ancoragem ativa para 22 cordoalhas - D = 15,2 mm</v>
          </cell>
          <cell r="I125" t="str">
            <v>un</v>
          </cell>
          <cell r="J125">
            <v>2881.1795999999999</v>
          </cell>
        </row>
        <row r="126">
          <cell r="D126" t="str">
            <v>M0146</v>
          </cell>
          <cell r="E126" t="str">
            <v>Ancoragem ativa para 27 cordoalhas - D = 15,2 mm</v>
          </cell>
          <cell r="I126" t="str">
            <v>un</v>
          </cell>
          <cell r="J126">
            <v>3794.3270000000002</v>
          </cell>
        </row>
        <row r="127">
          <cell r="D127" t="str">
            <v>M0148</v>
          </cell>
          <cell r="E127" t="str">
            <v>Ancoragem ativa para lajes para 1 cordoalha - D = 12,7 mm</v>
          </cell>
          <cell r="I127" t="str">
            <v>un</v>
          </cell>
          <cell r="J127">
            <v>81.590900000000005</v>
          </cell>
        </row>
        <row r="128">
          <cell r="D128" t="str">
            <v>M0151</v>
          </cell>
          <cell r="E128" t="str">
            <v>Ancoragem ativa para lajes para 2 cordoalhas - D = 12,7 mm</v>
          </cell>
          <cell r="I128" t="str">
            <v>un</v>
          </cell>
          <cell r="J128">
            <v>159.1036</v>
          </cell>
        </row>
        <row r="129">
          <cell r="D129" t="str">
            <v>M0152</v>
          </cell>
          <cell r="E129" t="str">
            <v>Ancoragem ativa para lajes para 3 cordoalhas - D = 12,7 mm</v>
          </cell>
          <cell r="I129" t="str">
            <v>un</v>
          </cell>
          <cell r="J129">
            <v>218.9084</v>
          </cell>
        </row>
        <row r="130">
          <cell r="D130" t="str">
            <v>M0153</v>
          </cell>
          <cell r="E130" t="str">
            <v>Ancoragem ativa para lajes para 4 cordoalhas - D = 12,7 mm</v>
          </cell>
          <cell r="I130" t="str">
            <v>un</v>
          </cell>
          <cell r="J130">
            <v>291.34699999999998</v>
          </cell>
        </row>
        <row r="131">
          <cell r="D131" t="str">
            <v>M0156</v>
          </cell>
          <cell r="E131" t="str">
            <v>Bloco de concreto - L = 19 cm, A = 19 cm e C = 39 cm</v>
          </cell>
          <cell r="I131" t="str">
            <v>un</v>
          </cell>
          <cell r="J131">
            <v>6.4114000000000004</v>
          </cell>
        </row>
        <row r="132">
          <cell r="D132" t="str">
            <v>M0158</v>
          </cell>
          <cell r="E132" t="str">
            <v>Tela metálica galvanizada dobrada em L - C = 2,0 m, L = 0,4 m e H = 0,4 m</v>
          </cell>
          <cell r="I132" t="str">
            <v>un</v>
          </cell>
          <cell r="J132">
            <v>464.86070000000001</v>
          </cell>
        </row>
        <row r="133">
          <cell r="D133" t="str">
            <v>M0160</v>
          </cell>
          <cell r="E133" t="str">
            <v>Extintor de incêndio tipo espuma mecânica - V = 10 l</v>
          </cell>
          <cell r="I133" t="str">
            <v>un</v>
          </cell>
          <cell r="J133">
            <v>680</v>
          </cell>
        </row>
        <row r="134">
          <cell r="D134" t="str">
            <v>M0161</v>
          </cell>
          <cell r="E134" t="str">
            <v>Barra de fibra de vidro (vergalhão) - D = 25,0 mm</v>
          </cell>
          <cell r="I134" t="str">
            <v>m</v>
          </cell>
          <cell r="J134">
            <v>58.543799999999997</v>
          </cell>
        </row>
        <row r="135">
          <cell r="D135" t="str">
            <v>M0162</v>
          </cell>
          <cell r="E135" t="str">
            <v>Corrente de elo soldado em aço galvanizado com acabamento polido - D = 3,18 mm (1/8")</v>
          </cell>
          <cell r="I135" t="str">
            <v>m</v>
          </cell>
          <cell r="J135">
            <v>6.2882999999999996</v>
          </cell>
        </row>
        <row r="136">
          <cell r="D136" t="str">
            <v>M0163</v>
          </cell>
          <cell r="E136" t="str">
            <v>Gonzo com aba em aço galvanizado - D = 12,7 mm (1/2")</v>
          </cell>
          <cell r="I136" t="str">
            <v>un</v>
          </cell>
          <cell r="J136">
            <v>2.3464</v>
          </cell>
        </row>
        <row r="137">
          <cell r="D137" t="str">
            <v>M0164</v>
          </cell>
          <cell r="E137" t="str">
            <v>Tubo em aço galvanizado - E = 1,50 mm e seção de 20 x 20 mm</v>
          </cell>
          <cell r="I137" t="str">
            <v>m</v>
          </cell>
          <cell r="J137">
            <v>11.4505</v>
          </cell>
        </row>
        <row r="138">
          <cell r="D138" t="str">
            <v>M0166</v>
          </cell>
          <cell r="E138" t="str">
            <v>Tubo em aço galvanizado - E = 2,25 mm e D = 20 mm (3/4")</v>
          </cell>
          <cell r="I138" t="str">
            <v>m</v>
          </cell>
          <cell r="J138">
            <v>25.911799999999999</v>
          </cell>
        </row>
        <row r="139">
          <cell r="D139" t="str">
            <v>M0167</v>
          </cell>
          <cell r="E139" t="str">
            <v>Tela de poliamida industrial - E = 0,40 mm e malha de 1,6 mm</v>
          </cell>
          <cell r="I139" t="str">
            <v>m²</v>
          </cell>
          <cell r="J139">
            <v>12.4491</v>
          </cell>
        </row>
        <row r="140">
          <cell r="D140" t="str">
            <v>M0168</v>
          </cell>
          <cell r="E140" t="str">
            <v>Abraçadeira de poliamida - E = 3,6 mm e C = 200 mm</v>
          </cell>
          <cell r="I140" t="str">
            <v>un</v>
          </cell>
          <cell r="J140">
            <v>0.1666</v>
          </cell>
        </row>
        <row r="141">
          <cell r="D141" t="str">
            <v>M0169</v>
          </cell>
          <cell r="E141" t="str">
            <v>Roda em aço e pneu com câmara de ar 83/203 mm (3,25"/8") para carrinho de mão</v>
          </cell>
          <cell r="I141" t="str">
            <v>un</v>
          </cell>
          <cell r="J141">
            <v>82.506699999999995</v>
          </cell>
        </row>
        <row r="142">
          <cell r="D142" t="str">
            <v>M0173</v>
          </cell>
          <cell r="E142" t="str">
            <v>Ancoragem ativa para lajes para 1 cordoalha - D = 15,2 mm</v>
          </cell>
          <cell r="I142" t="str">
            <v>un</v>
          </cell>
          <cell r="J142">
            <v>90.799800000000005</v>
          </cell>
        </row>
        <row r="143">
          <cell r="D143" t="str">
            <v>M0178</v>
          </cell>
          <cell r="E143" t="str">
            <v>Ancoragem ativa para lajes para 2 cordoalhas - D = 15,2 mm</v>
          </cell>
          <cell r="I143" t="str">
            <v>un</v>
          </cell>
          <cell r="J143">
            <v>202.90649999999999</v>
          </cell>
        </row>
        <row r="144">
          <cell r="D144" t="str">
            <v>M0181</v>
          </cell>
          <cell r="E144" t="str">
            <v>Ancoragem ativa para lajes para 3 cordoalhas - D = 15,2 mm</v>
          </cell>
          <cell r="I144" t="str">
            <v>un</v>
          </cell>
          <cell r="J144">
            <v>278.0736</v>
          </cell>
        </row>
        <row r="145">
          <cell r="D145" t="str">
            <v>M0184</v>
          </cell>
          <cell r="E145" t="str">
            <v>Ancoragem ativa para lajes para 4 cordoalhas - D = 15,2 mm</v>
          </cell>
          <cell r="I145" t="str">
            <v>un</v>
          </cell>
          <cell r="J145">
            <v>348.40449999999998</v>
          </cell>
        </row>
        <row r="146">
          <cell r="D146" t="str">
            <v>M0191</v>
          </cell>
          <cell r="E146" t="str">
            <v>Brita 1</v>
          </cell>
          <cell r="I146" t="str">
            <v>m³</v>
          </cell>
          <cell r="J146">
            <v>127.184</v>
          </cell>
        </row>
        <row r="147">
          <cell r="D147" t="str">
            <v>M0192</v>
          </cell>
          <cell r="E147" t="str">
            <v>Brita 2</v>
          </cell>
          <cell r="I147" t="str">
            <v>m³</v>
          </cell>
          <cell r="J147">
            <v>120.8506</v>
          </cell>
        </row>
        <row r="148">
          <cell r="D148" t="str">
            <v>M0193</v>
          </cell>
          <cell r="E148" t="str">
            <v>Brita 3</v>
          </cell>
          <cell r="I148" t="str">
            <v>m³</v>
          </cell>
          <cell r="J148">
            <v>119.0728</v>
          </cell>
        </row>
        <row r="149">
          <cell r="D149" t="str">
            <v>M0194</v>
          </cell>
          <cell r="E149" t="str">
            <v>Escória de aciaria</v>
          </cell>
          <cell r="I149" t="str">
            <v>m³</v>
          </cell>
          <cell r="J149">
            <v>16.5</v>
          </cell>
        </row>
        <row r="150">
          <cell r="D150" t="str">
            <v>M0198</v>
          </cell>
          <cell r="E150" t="str">
            <v>Parafuso de cabeça chata em aço - D = 4,5 mm e bucha plástica - D = 8 mm (S8)</v>
          </cell>
          <cell r="I150" t="str">
            <v>un</v>
          </cell>
          <cell r="J150">
            <v>0.34429999999999999</v>
          </cell>
        </row>
        <row r="151">
          <cell r="D151" t="str">
            <v>M0199</v>
          </cell>
          <cell r="E151" t="str">
            <v>Coroa de botões cruzados linha R32 - D = 43 mm (1 11/16’’)</v>
          </cell>
          <cell r="I151" t="str">
            <v>un</v>
          </cell>
          <cell r="J151">
            <v>345.0994</v>
          </cell>
        </row>
        <row r="152">
          <cell r="D152" t="str">
            <v>M0201</v>
          </cell>
          <cell r="E152" t="str">
            <v>Coroa de botões esféricos linha T38 - D = 89 mm (3 1/2")</v>
          </cell>
          <cell r="I152" t="str">
            <v>un</v>
          </cell>
          <cell r="J152">
            <v>833.93690000000004</v>
          </cell>
        </row>
        <row r="153">
          <cell r="D153" t="str">
            <v>M0202</v>
          </cell>
          <cell r="E153" t="str">
            <v>Coroa de botões esféricos linha T45 - D = 76 mm (3")</v>
          </cell>
          <cell r="I153" t="str">
            <v>un</v>
          </cell>
          <cell r="J153">
            <v>742.5874</v>
          </cell>
        </row>
        <row r="154">
          <cell r="D154" t="str">
            <v>M0217</v>
          </cell>
          <cell r="E154" t="str">
            <v>Enxofre</v>
          </cell>
          <cell r="I154" t="str">
            <v>kg</v>
          </cell>
          <cell r="J154">
            <v>3.8361999999999998</v>
          </cell>
        </row>
        <row r="155">
          <cell r="D155" t="str">
            <v>M0220</v>
          </cell>
          <cell r="E155" t="str">
            <v>Adubo à base de nitrogênio, fósforo e potássio (NPK)</v>
          </cell>
          <cell r="I155" t="str">
            <v>kg</v>
          </cell>
          <cell r="J155">
            <v>3.395</v>
          </cell>
        </row>
        <row r="156">
          <cell r="D156" t="str">
            <v>M0222</v>
          </cell>
          <cell r="E156" t="str">
            <v>Filer calcário</v>
          </cell>
          <cell r="I156" t="str">
            <v>kg</v>
          </cell>
          <cell r="J156">
            <v>0.21299999999999999</v>
          </cell>
        </row>
        <row r="157">
          <cell r="D157" t="str">
            <v>M0223</v>
          </cell>
          <cell r="E157" t="str">
            <v>Sementes para hidrossemeadura</v>
          </cell>
          <cell r="I157" t="str">
            <v>kg</v>
          </cell>
          <cell r="J157">
            <v>27.0121</v>
          </cell>
        </row>
        <row r="158">
          <cell r="D158" t="str">
            <v>M0224</v>
          </cell>
          <cell r="E158" t="str">
            <v>Guia-chapéu pré-moldada - C = 120 cm</v>
          </cell>
          <cell r="I158" t="str">
            <v>un</v>
          </cell>
          <cell r="J158">
            <v>59.204000000000001</v>
          </cell>
        </row>
        <row r="159">
          <cell r="D159" t="str">
            <v>M0225</v>
          </cell>
          <cell r="E159" t="str">
            <v>Adubo orgânico composto</v>
          </cell>
          <cell r="I159" t="str">
            <v>kg</v>
          </cell>
          <cell r="J159">
            <v>0.34649999999999997</v>
          </cell>
        </row>
        <row r="160">
          <cell r="D160" t="str">
            <v>M0229</v>
          </cell>
          <cell r="E160" t="str">
            <v>Gabião tipo colchão em liga de zinco e alumínio revestido com polímero de malha hexagonal - E = 0,17 m</v>
          </cell>
          <cell r="I160" t="str">
            <v>m²</v>
          </cell>
          <cell r="J160">
            <v>166.94290000000001</v>
          </cell>
        </row>
        <row r="161">
          <cell r="D161" t="str">
            <v>M0230</v>
          </cell>
          <cell r="E161" t="str">
            <v>Gabião tipo caixa em liga de zinco e alumínio de malha hexagonal - C = 2,00 m, L = 1,00 m e H = 0,50 m</v>
          </cell>
          <cell r="I161" t="str">
            <v>un</v>
          </cell>
          <cell r="J161">
            <v>526.92579999999998</v>
          </cell>
        </row>
        <row r="162">
          <cell r="D162" t="str">
            <v>M0231</v>
          </cell>
          <cell r="E162" t="str">
            <v>Gabião tipo caixa em liga de zinco e alumínio de malha hexagonal - C = 2,00 m, L = 1,00 m e H = 1,00 m</v>
          </cell>
          <cell r="I162" t="str">
            <v>un</v>
          </cell>
          <cell r="J162">
            <v>789.75070000000005</v>
          </cell>
        </row>
        <row r="163">
          <cell r="D163" t="str">
            <v>M0232</v>
          </cell>
          <cell r="E163" t="str">
            <v>Gabião tipo caixa em liga de zinco e alumínio revestido com polímero de malha hexagonal - C = 2,00 m, L = 1,00 m e H = 0,50 m</v>
          </cell>
          <cell r="I163" t="str">
            <v>un</v>
          </cell>
          <cell r="J163">
            <v>658.68010000000004</v>
          </cell>
        </row>
        <row r="164">
          <cell r="D164" t="str">
            <v>M0233</v>
          </cell>
          <cell r="E164" t="str">
            <v>Gabião tipo caixa em liga de zinco e alumínio revestido com polímero de malha hexagonal - C = 2,00 m, L = 1,00 m e H = 1,00 m</v>
          </cell>
          <cell r="I164" t="str">
            <v>un</v>
          </cell>
          <cell r="J164">
            <v>919.67970000000003</v>
          </cell>
        </row>
        <row r="165">
          <cell r="D165" t="str">
            <v>M0234</v>
          </cell>
          <cell r="E165" t="str">
            <v>Gabião tipo saco em liga de zinco e alumínio revestido com polímero de malha hexagonal - D = 0,65 m</v>
          </cell>
          <cell r="I165" t="str">
            <v>m³</v>
          </cell>
          <cell r="J165">
            <v>479.13099999999997</v>
          </cell>
        </row>
        <row r="166">
          <cell r="D166" t="str">
            <v>M0235</v>
          </cell>
          <cell r="E166" t="str">
            <v>Gabião tipo colchão em liga de zinco e alumínio revestido com polímero de malha hexagonal - E = 0,23 m</v>
          </cell>
          <cell r="I166" t="str">
            <v>m²</v>
          </cell>
          <cell r="J166">
            <v>174.53530000000001</v>
          </cell>
        </row>
        <row r="167">
          <cell r="D167" t="str">
            <v>M0236</v>
          </cell>
          <cell r="E167" t="str">
            <v>Gabião tipo colchão em liga de zinco e alumínio revestido com polímero de malha hexagonal - E = 0,30 m</v>
          </cell>
          <cell r="I167" t="str">
            <v>m²</v>
          </cell>
          <cell r="J167">
            <v>200.19040000000001</v>
          </cell>
        </row>
        <row r="168">
          <cell r="D168" t="str">
            <v>M0237</v>
          </cell>
          <cell r="E168" t="str">
            <v>Energia elétrica</v>
          </cell>
          <cell r="I168" t="str">
            <v>kWh</v>
          </cell>
          <cell r="J168">
            <v>1.0530999999999999</v>
          </cell>
        </row>
        <row r="169">
          <cell r="D169" t="str">
            <v>M0253</v>
          </cell>
          <cell r="E169" t="str">
            <v>Cabo de cobre flexível antichama isolado em PVC - tensão de 450/750 V e seção de 16 mm²</v>
          </cell>
          <cell r="I169" t="str">
            <v>m</v>
          </cell>
          <cell r="J169">
            <v>13.8432</v>
          </cell>
        </row>
        <row r="170">
          <cell r="D170" t="str">
            <v>M0254</v>
          </cell>
          <cell r="E170" t="str">
            <v>Mistura gasosa de argônio e dióxido de carbono para solda MIG/MAG</v>
          </cell>
          <cell r="I170" t="str">
            <v>m³</v>
          </cell>
          <cell r="J170">
            <v>56.069899999999997</v>
          </cell>
        </row>
        <row r="171">
          <cell r="D171" t="str">
            <v>M0256</v>
          </cell>
          <cell r="E171" t="str">
            <v>Tinta à base de etil silicato de zinco bicomponente para fundo preparador de pintura</v>
          </cell>
          <cell r="I171" t="str">
            <v>l</v>
          </cell>
          <cell r="J171">
            <v>252.60890000000001</v>
          </cell>
        </row>
        <row r="172">
          <cell r="D172" t="str">
            <v>M0257</v>
          </cell>
          <cell r="E172" t="str">
            <v>Diluente para tinta à base de etil silicato de zinco</v>
          </cell>
          <cell r="I172" t="str">
            <v>l</v>
          </cell>
          <cell r="J172">
            <v>37.800699999999999</v>
          </cell>
        </row>
        <row r="173">
          <cell r="D173" t="str">
            <v>M0260</v>
          </cell>
          <cell r="E173" t="str">
            <v>Cabo de cobre PP flexível isolado em PVC - tensão de 300/500 V e seção de 3 x 1,5 mm²</v>
          </cell>
          <cell r="I173" t="str">
            <v>m</v>
          </cell>
          <cell r="J173">
            <v>4.8906999999999998</v>
          </cell>
        </row>
        <row r="174">
          <cell r="D174" t="str">
            <v>M0264</v>
          </cell>
          <cell r="E174" t="str">
            <v>Bomba de combustível industrial eletrônica simples</v>
          </cell>
          <cell r="I174" t="str">
            <v>un</v>
          </cell>
          <cell r="J174">
            <v>30952.713800000001</v>
          </cell>
        </row>
        <row r="175">
          <cell r="D175" t="str">
            <v>M0265</v>
          </cell>
          <cell r="E175" t="str">
            <v>Tanque de combustível aéreo horizontal com escada para visita - capacidade de 5.000 l</v>
          </cell>
          <cell r="I175" t="str">
            <v>un</v>
          </cell>
          <cell r="J175">
            <v>20805.952600000001</v>
          </cell>
        </row>
        <row r="176">
          <cell r="D176" t="str">
            <v>M0266</v>
          </cell>
          <cell r="E176" t="str">
            <v>Cabo de cobre flexível antichama isolado em PVC - tensão de 0,6/1,0 kV e seção de 240 mm²</v>
          </cell>
          <cell r="I176" t="str">
            <v>m</v>
          </cell>
          <cell r="J176">
            <v>182.0838</v>
          </cell>
        </row>
        <row r="177">
          <cell r="D177" t="str">
            <v>M0267</v>
          </cell>
          <cell r="E177" t="str">
            <v>Módulo de torre de elevador de cremalheira</v>
          </cell>
          <cell r="I177" t="str">
            <v>un</v>
          </cell>
          <cell r="J177">
            <v>3539.9020999999998</v>
          </cell>
        </row>
        <row r="178">
          <cell r="D178" t="str">
            <v>M0268</v>
          </cell>
          <cell r="E178" t="str">
            <v>Módulo de ancoragem de torre de elevador de cremalheira</v>
          </cell>
          <cell r="I178" t="str">
            <v>un</v>
          </cell>
          <cell r="J178">
            <v>2837.7215999999999</v>
          </cell>
        </row>
        <row r="179">
          <cell r="D179" t="str">
            <v>M0269</v>
          </cell>
          <cell r="E179" t="str">
            <v>Cabo de cobre flexível antichama isolado em PVC - tensão de 0,6/1,0 kV e seção de 50 mm²</v>
          </cell>
          <cell r="I179" t="str">
            <v>m</v>
          </cell>
          <cell r="J179">
            <v>37.873600000000003</v>
          </cell>
        </row>
        <row r="180">
          <cell r="D180" t="str">
            <v>M0284</v>
          </cell>
          <cell r="E180" t="str">
            <v>Caibro de pinho - L = 7,5 cm e E = 7,5 cm</v>
          </cell>
          <cell r="I180" t="str">
            <v>m</v>
          </cell>
          <cell r="J180">
            <v>19.419599999999999</v>
          </cell>
        </row>
        <row r="181">
          <cell r="D181" t="str">
            <v>M0285</v>
          </cell>
          <cell r="E181" t="str">
            <v>Pontalete para escoramento - D = 15 cm</v>
          </cell>
          <cell r="I181" t="str">
            <v>m</v>
          </cell>
          <cell r="J181">
            <v>6</v>
          </cell>
        </row>
        <row r="182">
          <cell r="D182" t="str">
            <v>M0286</v>
          </cell>
          <cell r="E182" t="str">
            <v>Tábua - E = 2,5 cm e L = 30 cm</v>
          </cell>
          <cell r="I182" t="str">
            <v>m</v>
          </cell>
          <cell r="J182">
            <v>21.374700000000001</v>
          </cell>
        </row>
        <row r="183">
          <cell r="D183" t="str">
            <v>M0289</v>
          </cell>
          <cell r="E183" t="str">
            <v>Tábua - E = 2,5 cm e L = 15 cm</v>
          </cell>
          <cell r="I183" t="str">
            <v>m</v>
          </cell>
          <cell r="J183">
            <v>10.8</v>
          </cell>
        </row>
        <row r="184">
          <cell r="D184" t="str">
            <v>M0290</v>
          </cell>
          <cell r="E184" t="str">
            <v>Tábua - E = 2,5 cm e L = 10 cm</v>
          </cell>
          <cell r="I184" t="str">
            <v>m</v>
          </cell>
          <cell r="J184">
            <v>6.5167000000000002</v>
          </cell>
        </row>
        <row r="185">
          <cell r="D185" t="str">
            <v>M0301</v>
          </cell>
          <cell r="E185" t="str">
            <v>Pontalete para escoramento - D = 10 cm</v>
          </cell>
          <cell r="I185" t="str">
            <v>m</v>
          </cell>
          <cell r="J185">
            <v>2.9769999999999999</v>
          </cell>
        </row>
        <row r="186">
          <cell r="D186" t="str">
            <v>M0310</v>
          </cell>
          <cell r="E186" t="str">
            <v>Peça de madeira - L = 7,5 cm e E = 2,5 cm</v>
          </cell>
          <cell r="I186" t="str">
            <v>m</v>
          </cell>
          <cell r="J186">
            <v>6.6963999999999997</v>
          </cell>
        </row>
        <row r="187">
          <cell r="D187" t="str">
            <v>M0311</v>
          </cell>
          <cell r="E187" t="str">
            <v xml:space="preserve">Filtro de aspiração de ar externo com capacidade 3,58 l/s para compressor de ar respirável </v>
          </cell>
          <cell r="I187" t="str">
            <v>un</v>
          </cell>
          <cell r="J187">
            <v>350.42489999999998</v>
          </cell>
        </row>
        <row r="188">
          <cell r="D188" t="str">
            <v>M0312</v>
          </cell>
          <cell r="E188" t="str">
            <v xml:space="preserve">Filtro de purificação de ar comprimido com capacidade de 35 MPa para compressor de ar respirável </v>
          </cell>
          <cell r="I188" t="str">
            <v>un</v>
          </cell>
          <cell r="J188">
            <v>316.86529999999999</v>
          </cell>
        </row>
        <row r="189">
          <cell r="D189" t="str">
            <v>M0344</v>
          </cell>
          <cell r="E189" t="str">
            <v>Cal hidratada - a granel</v>
          </cell>
          <cell r="I189" t="str">
            <v>kg</v>
          </cell>
          <cell r="J189">
            <v>0.55740000000000001</v>
          </cell>
        </row>
        <row r="190">
          <cell r="D190" t="str">
            <v>M0345</v>
          </cell>
          <cell r="E190" t="str">
            <v>Cal hidratada - saco</v>
          </cell>
          <cell r="I190" t="str">
            <v>kg</v>
          </cell>
          <cell r="J190">
            <v>0.92500000000000004</v>
          </cell>
        </row>
        <row r="191">
          <cell r="D191" t="str">
            <v>M0346</v>
          </cell>
          <cell r="E191" t="str">
            <v>Disco de aço para bomba de projeção via seca</v>
          </cell>
          <cell r="I191" t="str">
            <v>un</v>
          </cell>
          <cell r="J191">
            <v>371.47039999999998</v>
          </cell>
        </row>
        <row r="192">
          <cell r="D192" t="str">
            <v>M0347</v>
          </cell>
          <cell r="E192" t="str">
            <v>Disco de aço para bomba de projeção via úmida</v>
          </cell>
          <cell r="I192" t="str">
            <v>un</v>
          </cell>
          <cell r="J192">
            <v>1559.1705999999999</v>
          </cell>
        </row>
        <row r="193">
          <cell r="D193" t="str">
            <v>M0348</v>
          </cell>
          <cell r="E193" t="str">
            <v>Disco de borracha para bomba de projeção via seca</v>
          </cell>
          <cell r="I193" t="str">
            <v>un</v>
          </cell>
          <cell r="J193">
            <v>301.08019999999999</v>
          </cell>
        </row>
        <row r="194">
          <cell r="D194" t="str">
            <v>M0349</v>
          </cell>
          <cell r="E194" t="str">
            <v>Disco de borracha para bomba de projeção via úmida</v>
          </cell>
          <cell r="I194" t="str">
            <v>un</v>
          </cell>
          <cell r="J194">
            <v>701.91300000000001</v>
          </cell>
        </row>
        <row r="195">
          <cell r="D195" t="str">
            <v>M0350</v>
          </cell>
          <cell r="E195" t="str">
            <v>Bico para bomba de projeção</v>
          </cell>
          <cell r="I195" t="str">
            <v>un</v>
          </cell>
          <cell r="J195">
            <v>296.02370000000002</v>
          </cell>
        </row>
        <row r="196">
          <cell r="D196" t="str">
            <v>M0351</v>
          </cell>
          <cell r="E196" t="str">
            <v>Mangote para bomba de projeção</v>
          </cell>
          <cell r="I196" t="str">
            <v>m</v>
          </cell>
          <cell r="J196">
            <v>383.63249999999999</v>
          </cell>
        </row>
        <row r="197">
          <cell r="D197" t="str">
            <v>M0364</v>
          </cell>
          <cell r="E197" t="str">
            <v>Perfil cartola em aço carbono SAE 1010/1020 galvanizado - 50 x 70 x 3 mm - aba 20 mm</v>
          </cell>
          <cell r="I197" t="str">
            <v>m</v>
          </cell>
          <cell r="J197">
            <v>124.19970000000001</v>
          </cell>
        </row>
        <row r="198">
          <cell r="D198" t="str">
            <v>M0365</v>
          </cell>
          <cell r="E198" t="str">
            <v>Cantoneira em ferro de abas iguais - L = 25,4 mm e E = 4,76 mm</v>
          </cell>
          <cell r="I198" t="str">
            <v>kg</v>
          </cell>
          <cell r="J198">
            <v>10.152699999999999</v>
          </cell>
        </row>
        <row r="199">
          <cell r="D199" t="str">
            <v>M0366</v>
          </cell>
          <cell r="E199" t="str">
            <v>Cantoneira em aço ASTM A36 galvanizado</v>
          </cell>
          <cell r="I199" t="str">
            <v>kg</v>
          </cell>
          <cell r="J199">
            <v>10.4955</v>
          </cell>
        </row>
        <row r="200">
          <cell r="D200" t="str">
            <v>M0375</v>
          </cell>
          <cell r="E200" t="str">
            <v>Serra copo com suporte para furadeira para chapas de até 3 mm - D = 25 mm</v>
          </cell>
          <cell r="I200" t="str">
            <v>un</v>
          </cell>
          <cell r="J200">
            <v>113.5656</v>
          </cell>
        </row>
        <row r="201">
          <cell r="D201" t="str">
            <v>M0377</v>
          </cell>
          <cell r="E201" t="str">
            <v>Cinta para elevação de cargas tipo grab com 4 ramais - C = 1,50 m, capacidade de carga de 31,5 t, F. S. = 4:1</v>
          </cell>
          <cell r="I201" t="str">
            <v>un</v>
          </cell>
          <cell r="J201">
            <v>9000</v>
          </cell>
        </row>
        <row r="202">
          <cell r="D202" t="str">
            <v>M0378</v>
          </cell>
          <cell r="E202" t="str">
            <v>Cinta para elevação de cargas tipo grab com 4 ramais - C = 2,00 m, capacidade de carga de 63 t, F. S. = 4:1</v>
          </cell>
          <cell r="I202" t="str">
            <v>un</v>
          </cell>
          <cell r="J202">
            <v>37250</v>
          </cell>
        </row>
        <row r="203">
          <cell r="D203" t="str">
            <v>M0379</v>
          </cell>
          <cell r="E203" t="str">
            <v>Manilha reta em aço forjado com porca e cupilha - DN = 50,8 mm (2”)</v>
          </cell>
          <cell r="I203" t="str">
            <v>un</v>
          </cell>
          <cell r="J203">
            <v>1475.13</v>
          </cell>
        </row>
        <row r="204">
          <cell r="D204" t="str">
            <v>M0380</v>
          </cell>
          <cell r="E204" t="str">
            <v>Sapatilha em aço carbono - D = 19,05 mm (3/4”)</v>
          </cell>
          <cell r="I204" t="str">
            <v>un</v>
          </cell>
          <cell r="J204">
            <v>35.56</v>
          </cell>
        </row>
        <row r="205">
          <cell r="D205" t="str">
            <v>M0381</v>
          </cell>
          <cell r="E205" t="str">
            <v>Sapatilha em aço carbono - D = 25,4 mm (1”)</v>
          </cell>
          <cell r="I205" t="str">
            <v>un</v>
          </cell>
          <cell r="J205">
            <v>37.130000000000003</v>
          </cell>
        </row>
        <row r="206">
          <cell r="D206" t="str">
            <v>M0382</v>
          </cell>
          <cell r="E206" t="str">
            <v>Grampo pesado em aço-carbono para cabo de aço - D = 19,05 mm (3/4”)</v>
          </cell>
          <cell r="I206" t="str">
            <v>un</v>
          </cell>
          <cell r="J206">
            <v>30.1</v>
          </cell>
        </row>
        <row r="207">
          <cell r="D207" t="str">
            <v>M0383</v>
          </cell>
          <cell r="E207" t="str">
            <v>Grampo pesado em aço-carbono para cabo de aço - D = 25,4 mm (1”)</v>
          </cell>
          <cell r="I207" t="str">
            <v>un</v>
          </cell>
          <cell r="J207">
            <v>61.6</v>
          </cell>
        </row>
        <row r="208">
          <cell r="D208" t="str">
            <v>M0395</v>
          </cell>
          <cell r="E208" t="str">
            <v>Chapa de alumínio - E = 1,5 mm</v>
          </cell>
          <cell r="I208" t="str">
            <v>m²</v>
          </cell>
          <cell r="J208">
            <v>162.3955</v>
          </cell>
        </row>
        <row r="209">
          <cell r="D209" t="str">
            <v>M0408</v>
          </cell>
          <cell r="E209" t="str">
            <v>Chumbador de expansão controlada por torque em aço zincado para concreto - D = 12,5 mm</v>
          </cell>
          <cell r="I209" t="str">
            <v>un</v>
          </cell>
          <cell r="J209">
            <v>7.6853999999999996</v>
          </cell>
        </row>
        <row r="210">
          <cell r="D210" t="str">
            <v>M0409</v>
          </cell>
          <cell r="E210" t="str">
            <v>Chumbador de expansão controlada por torque em aço zincado para concreto - D = 6,3 mm</v>
          </cell>
          <cell r="I210" t="str">
            <v>un</v>
          </cell>
          <cell r="J210">
            <v>0.75560000000000005</v>
          </cell>
        </row>
        <row r="211">
          <cell r="D211" t="str">
            <v>M0410</v>
          </cell>
          <cell r="E211" t="str">
            <v>Chumbador de expansão controlada por torque em aço zincado para concreto - D = 20,0 mm</v>
          </cell>
          <cell r="I211" t="str">
            <v>un</v>
          </cell>
          <cell r="J211">
            <v>14.218299999999999</v>
          </cell>
        </row>
        <row r="212">
          <cell r="D212" t="str">
            <v>M0411</v>
          </cell>
          <cell r="E212" t="str">
            <v>Chumbador de expansão controlada por torque em aço zincado para concreto - D = 10,0 mm</v>
          </cell>
          <cell r="I212" t="str">
            <v>un</v>
          </cell>
          <cell r="J212">
            <v>2.8420999999999998</v>
          </cell>
        </row>
        <row r="213">
          <cell r="D213" t="str">
            <v>M0412</v>
          </cell>
          <cell r="E213" t="str">
            <v>Chumbador de expansão controlada por torque em aço zincado para concreto - D = 16,0 mm</v>
          </cell>
          <cell r="I213" t="str">
            <v>un</v>
          </cell>
          <cell r="J213">
            <v>9.9772999999999996</v>
          </cell>
        </row>
        <row r="214">
          <cell r="D214" t="str">
            <v>M0413</v>
          </cell>
          <cell r="E214" t="str">
            <v>Chumbador de expansão controlada por torque em aço zincado para concreto - D = 25,0 mm</v>
          </cell>
          <cell r="I214" t="str">
            <v>un</v>
          </cell>
          <cell r="J214">
            <v>36.911700000000003</v>
          </cell>
        </row>
        <row r="215">
          <cell r="D215" t="str">
            <v>M0421</v>
          </cell>
          <cell r="E215" t="str">
            <v>Argamassa expansiva para desmonte de rocha e demolição de concreto</v>
          </cell>
          <cell r="I215" t="str">
            <v>kg</v>
          </cell>
          <cell r="J215">
            <v>13.771599999999999</v>
          </cell>
        </row>
        <row r="216">
          <cell r="D216" t="str">
            <v>M0424</v>
          </cell>
          <cell r="E216" t="str">
            <v>Cimento Portland CP II - 32 - saco</v>
          </cell>
          <cell r="I216" t="str">
            <v>kg</v>
          </cell>
          <cell r="J216">
            <v>0.6623</v>
          </cell>
        </row>
        <row r="217">
          <cell r="D217" t="str">
            <v>M0427</v>
          </cell>
          <cell r="E217" t="str">
            <v>Cordoalha nua tipo CP 190 RB - D = 12,7 mm</v>
          </cell>
          <cell r="I217" t="str">
            <v>kg</v>
          </cell>
          <cell r="J217">
            <v>10.1538</v>
          </cell>
        </row>
        <row r="218">
          <cell r="D218" t="str">
            <v>M0428</v>
          </cell>
          <cell r="E218" t="str">
            <v>Cordoalha nua tipo CP 190 RB - D = 15,2 mm</v>
          </cell>
          <cell r="I218" t="str">
            <v>kg</v>
          </cell>
          <cell r="J218">
            <v>10.1538</v>
          </cell>
        </row>
        <row r="219">
          <cell r="D219" t="str">
            <v>M0429</v>
          </cell>
          <cell r="E219" t="str">
            <v>Perfil de alumínio tipo L421 para placa de sinalização - seção de 33 x 40 mm</v>
          </cell>
          <cell r="I219" t="str">
            <v>m</v>
          </cell>
          <cell r="J219">
            <v>13.8027</v>
          </cell>
        </row>
        <row r="220">
          <cell r="D220" t="str">
            <v>M0434</v>
          </cell>
          <cell r="E220" t="str">
            <v>Tirante de barra de aço - tensão de escoamento = 950 MPa, tensão de ruptura = 1.050 MPa e D = 32 mm</v>
          </cell>
          <cell r="I220" t="str">
            <v>m</v>
          </cell>
          <cell r="J220">
            <v>266.0367</v>
          </cell>
        </row>
        <row r="221">
          <cell r="D221" t="str">
            <v>M0442</v>
          </cell>
          <cell r="E221" t="str">
            <v>Compensado plastificado - E = 10 mm</v>
          </cell>
          <cell r="I221" t="str">
            <v>m²</v>
          </cell>
          <cell r="J221">
            <v>39.256100000000004</v>
          </cell>
        </row>
        <row r="222">
          <cell r="D222" t="str">
            <v>M0443</v>
          </cell>
          <cell r="E222" t="str">
            <v>Compensado plastificado - E = 12 mm</v>
          </cell>
          <cell r="I222" t="str">
            <v>m²</v>
          </cell>
          <cell r="J222">
            <v>45.454500000000003</v>
          </cell>
        </row>
        <row r="223">
          <cell r="D223" t="str">
            <v>M0444</v>
          </cell>
          <cell r="E223" t="str">
            <v>Luva em aço para emenda tipo prensada - D = 12,5 mm</v>
          </cell>
          <cell r="I223" t="str">
            <v>un</v>
          </cell>
          <cell r="J223">
            <v>17.04</v>
          </cell>
        </row>
        <row r="224">
          <cell r="D224" t="str">
            <v>M0445</v>
          </cell>
          <cell r="E224" t="str">
            <v>Luva em aço para emenda tipo prensada - D = 16,0 mm</v>
          </cell>
          <cell r="I224" t="str">
            <v>un</v>
          </cell>
          <cell r="J224">
            <v>24.32</v>
          </cell>
        </row>
        <row r="225">
          <cell r="D225" t="str">
            <v>M0446</v>
          </cell>
          <cell r="E225" t="str">
            <v>Compensado resinado - E = 10 mm</v>
          </cell>
          <cell r="I225" t="str">
            <v>m²</v>
          </cell>
          <cell r="J225">
            <v>29.625800000000002</v>
          </cell>
        </row>
        <row r="226">
          <cell r="D226" t="str">
            <v>M0447</v>
          </cell>
          <cell r="E226" t="str">
            <v>Compensado resinado - E = 12 mm</v>
          </cell>
          <cell r="I226" t="str">
            <v>m²</v>
          </cell>
          <cell r="J226">
            <v>34.592199999999998</v>
          </cell>
        </row>
        <row r="227">
          <cell r="D227" t="str">
            <v>M0448</v>
          </cell>
          <cell r="E227" t="str">
            <v>Compensado resinado - E = 14 mm</v>
          </cell>
          <cell r="I227" t="str">
            <v>m²</v>
          </cell>
          <cell r="J227">
            <v>38.107700000000001</v>
          </cell>
        </row>
        <row r="228">
          <cell r="D228" t="str">
            <v>M0450</v>
          </cell>
          <cell r="E228" t="str">
            <v>Compensado de virola - E = 6 mm</v>
          </cell>
          <cell r="I228" t="str">
            <v>m²</v>
          </cell>
          <cell r="J228">
            <v>34.287100000000002</v>
          </cell>
        </row>
        <row r="229">
          <cell r="D229" t="str">
            <v>M0451</v>
          </cell>
          <cell r="E229" t="str">
            <v>Concreto usinado - fck = 20 MPa (comercial)</v>
          </cell>
          <cell r="I229" t="str">
            <v>m³</v>
          </cell>
          <cell r="J229" t="str">
            <v>-</v>
          </cell>
        </row>
        <row r="230">
          <cell r="D230" t="str">
            <v>M0452</v>
          </cell>
          <cell r="E230" t="str">
            <v>Concreto usinado - fck = 25 MPa (comercial)</v>
          </cell>
          <cell r="I230" t="str">
            <v>m³</v>
          </cell>
          <cell r="J230" t="str">
            <v>-</v>
          </cell>
        </row>
        <row r="231">
          <cell r="D231" t="str">
            <v>M0453</v>
          </cell>
          <cell r="E231" t="str">
            <v>Concreto usinado - fck = 30 MPa (comercial)</v>
          </cell>
          <cell r="I231" t="str">
            <v>m³</v>
          </cell>
          <cell r="J231" t="str">
            <v>-</v>
          </cell>
        </row>
        <row r="232">
          <cell r="D232" t="str">
            <v>M0454</v>
          </cell>
          <cell r="E232" t="str">
            <v>Concreto usinado - fck = 35 MPa (comercial)</v>
          </cell>
          <cell r="I232" t="str">
            <v>m³</v>
          </cell>
          <cell r="J232" t="str">
            <v>-</v>
          </cell>
        </row>
        <row r="233">
          <cell r="D233" t="str">
            <v>M0459</v>
          </cell>
          <cell r="E233" t="str">
            <v>Compensado plastificado - E = 14 mm</v>
          </cell>
          <cell r="I233" t="str">
            <v>m²</v>
          </cell>
          <cell r="J233">
            <v>53.719000000000001</v>
          </cell>
        </row>
        <row r="234">
          <cell r="D234" t="str">
            <v>M0467</v>
          </cell>
          <cell r="E234" t="str">
            <v>Luva em aço para emenda tipo prensada - D = 20,0 mm</v>
          </cell>
          <cell r="I234" t="str">
            <v>un</v>
          </cell>
          <cell r="J234">
            <v>34.33</v>
          </cell>
        </row>
        <row r="235">
          <cell r="D235" t="str">
            <v>M0468</v>
          </cell>
          <cell r="E235" t="str">
            <v>Luva em aço para emenda tipo prensada - D = 25,0 mm</v>
          </cell>
          <cell r="I235" t="str">
            <v>un</v>
          </cell>
          <cell r="J235">
            <v>59.73</v>
          </cell>
        </row>
        <row r="236">
          <cell r="D236" t="str">
            <v>M0469</v>
          </cell>
          <cell r="E236" t="str">
            <v>Luva em aço para emenda tipo prensada - D = 32,0 mm</v>
          </cell>
          <cell r="I236" t="str">
            <v>un</v>
          </cell>
          <cell r="J236">
            <v>137.85</v>
          </cell>
        </row>
        <row r="237">
          <cell r="D237" t="str">
            <v>M0470</v>
          </cell>
          <cell r="E237" t="str">
            <v>Luva em aço para emenda com rosca cônica - D = 12,5 mm</v>
          </cell>
          <cell r="I237" t="str">
            <v>un</v>
          </cell>
          <cell r="J237">
            <v>11.65</v>
          </cell>
        </row>
        <row r="238">
          <cell r="D238" t="str">
            <v>M0471</v>
          </cell>
          <cell r="E238" t="str">
            <v>Luva em aço para emenda com rosca cônica - D = 16,0 mm</v>
          </cell>
          <cell r="I238" t="str">
            <v>un</v>
          </cell>
          <cell r="J238">
            <v>17.59</v>
          </cell>
        </row>
        <row r="239">
          <cell r="D239" t="str">
            <v>M0472</v>
          </cell>
          <cell r="E239" t="str">
            <v>Luva em aço para emenda com rosca cônica - D = 20,0 mm</v>
          </cell>
          <cell r="I239" t="str">
            <v>un</v>
          </cell>
          <cell r="J239">
            <v>25.05</v>
          </cell>
        </row>
        <row r="240">
          <cell r="D240" t="str">
            <v>M0481</v>
          </cell>
          <cell r="E240" t="str">
            <v>Luva em aço para emenda com rosca cônica - D = 25,0 mm</v>
          </cell>
          <cell r="I240" t="str">
            <v>un</v>
          </cell>
          <cell r="J240">
            <v>34.479999999999997</v>
          </cell>
        </row>
        <row r="241">
          <cell r="D241" t="str">
            <v>M0502</v>
          </cell>
          <cell r="E241" t="str">
            <v>Luva em aço para emenda com rosca cônica - D = 32,0 mm</v>
          </cell>
          <cell r="I241" t="str">
            <v>un</v>
          </cell>
          <cell r="J241">
            <v>60.7273</v>
          </cell>
        </row>
        <row r="242">
          <cell r="D242" t="str">
            <v>M0505</v>
          </cell>
          <cell r="E242" t="str">
            <v>Broca de widia - D = 6,5 mm e C = 100 mm</v>
          </cell>
          <cell r="I242" t="str">
            <v>un</v>
          </cell>
          <cell r="J242">
            <v>5.7916999999999996</v>
          </cell>
        </row>
        <row r="243">
          <cell r="D243" t="str">
            <v>M0506</v>
          </cell>
          <cell r="E243" t="str">
            <v>Broca de widia - D = 8 mm e C = 120 mm</v>
          </cell>
          <cell r="I243" t="str">
            <v>un</v>
          </cell>
          <cell r="J243">
            <v>9.1499000000000006</v>
          </cell>
        </row>
        <row r="244">
          <cell r="D244" t="str">
            <v>M0511</v>
          </cell>
          <cell r="E244" t="str">
            <v>Abrasivo tipo granalha de aço</v>
          </cell>
          <cell r="I244" t="str">
            <v>kg</v>
          </cell>
          <cell r="J244">
            <v>11.2643</v>
          </cell>
        </row>
        <row r="245">
          <cell r="D245" t="str">
            <v>M0512</v>
          </cell>
          <cell r="E245" t="str">
            <v>Bico venturi longo - D = 7,9 mm (5/16")</v>
          </cell>
          <cell r="I245" t="str">
            <v>un</v>
          </cell>
          <cell r="J245">
            <v>631.81370000000004</v>
          </cell>
        </row>
        <row r="246">
          <cell r="D246" t="str">
            <v>M0521</v>
          </cell>
          <cell r="E246" t="str">
            <v>Laminado elastoplástico - E = 1,5 mm</v>
          </cell>
          <cell r="I246" t="str">
            <v>m²</v>
          </cell>
          <cell r="J246">
            <v>168.63130000000001</v>
          </cell>
        </row>
        <row r="247">
          <cell r="D247" t="str">
            <v>M0532</v>
          </cell>
          <cell r="E247" t="str">
            <v>Escora tubular galvanizada regulável telescópica para tunnel liner - L = 2,42 a 4,00 m e capacidade de 1.750 a 625 kg</v>
          </cell>
          <cell r="I247" t="str">
            <v>kg</v>
          </cell>
          <cell r="J247">
            <v>21.555900000000001</v>
          </cell>
        </row>
        <row r="248">
          <cell r="D248" t="str">
            <v>M0533</v>
          </cell>
          <cell r="E248" t="str">
            <v>Escora tubular galvanizada regulável - L = 3,00 a 4,50 m e capacidade de 2.100 a 750 kg</v>
          </cell>
          <cell r="I248" t="str">
            <v>un</v>
          </cell>
          <cell r="J248">
            <v>232.6095</v>
          </cell>
        </row>
        <row r="249">
          <cell r="D249" t="str">
            <v>M0534</v>
          </cell>
          <cell r="E249" t="str">
            <v>Escora tubular galvanizada regulável - L = 2,00 a 3,10 m e capacidade de 3.200 a 1.500 kg</v>
          </cell>
          <cell r="I249" t="str">
            <v>un</v>
          </cell>
          <cell r="J249">
            <v>236.9367</v>
          </cell>
        </row>
        <row r="250">
          <cell r="D250" t="str">
            <v>M0536</v>
          </cell>
          <cell r="E250" t="str">
            <v>Quadro tubular contraventado com acessórios - C = 1,00 m, L = 1,00 m e H = 1,25 m</v>
          </cell>
          <cell r="I250" t="str">
            <v>un</v>
          </cell>
          <cell r="J250">
            <v>498.85</v>
          </cell>
        </row>
        <row r="251">
          <cell r="D251" t="str">
            <v>M0537</v>
          </cell>
          <cell r="E251" t="str">
            <v>Sapata ajustável para andaime - base quadrada de 15 x 15 cm</v>
          </cell>
          <cell r="I251" t="str">
            <v>un</v>
          </cell>
          <cell r="J251">
            <v>110.8116</v>
          </cell>
        </row>
        <row r="252">
          <cell r="D252" t="str">
            <v>M0538</v>
          </cell>
          <cell r="E252" t="str">
            <v>Escada metálica tipo marinheiro para andaime</v>
          </cell>
          <cell r="I252" t="str">
            <v>m</v>
          </cell>
          <cell r="J252">
            <v>212.22200000000001</v>
          </cell>
        </row>
        <row r="253">
          <cell r="D253" t="str">
            <v>M0539</v>
          </cell>
          <cell r="E253" t="str">
            <v>Quadro tubular contraventado para andaime - H = 100 cm e L = 100 cm</v>
          </cell>
          <cell r="I253" t="str">
            <v>un</v>
          </cell>
          <cell r="J253">
            <v>237.16220000000001</v>
          </cell>
        </row>
        <row r="254">
          <cell r="D254" t="str">
            <v>M0540</v>
          </cell>
          <cell r="E254" t="str">
            <v>Quadro tubular contraventado para andaime - H = 100 cm e L = 150 cm</v>
          </cell>
          <cell r="I254" t="str">
            <v>un</v>
          </cell>
          <cell r="J254">
            <v>263.82560000000001</v>
          </cell>
        </row>
        <row r="255">
          <cell r="D255" t="str">
            <v>M0541</v>
          </cell>
          <cell r="E255" t="str">
            <v>Quadro tubular contraventado para andaime - H = 100 cm e L = 200 cm</v>
          </cell>
          <cell r="I255" t="str">
            <v>un</v>
          </cell>
          <cell r="J255">
            <v>223.82249999999999</v>
          </cell>
        </row>
        <row r="256">
          <cell r="D256" t="str">
            <v>M0542</v>
          </cell>
          <cell r="E256" t="str">
            <v>Diagonal tubular para andaime - C = 141 cm</v>
          </cell>
          <cell r="I256" t="str">
            <v>un</v>
          </cell>
          <cell r="J256">
            <v>70.687799999999996</v>
          </cell>
        </row>
        <row r="257">
          <cell r="D257" t="str">
            <v>M0543</v>
          </cell>
          <cell r="E257" t="str">
            <v>Diagonal tubular para andaime - C = 212 cm</v>
          </cell>
          <cell r="I257" t="str">
            <v>un</v>
          </cell>
          <cell r="J257">
            <v>73.832400000000007</v>
          </cell>
        </row>
        <row r="258">
          <cell r="D258" t="str">
            <v>M0544</v>
          </cell>
          <cell r="E258" t="str">
            <v>Diagonal tubular para andaime - C = 283 cm</v>
          </cell>
          <cell r="I258" t="str">
            <v>un</v>
          </cell>
          <cell r="J258">
            <v>94.543400000000005</v>
          </cell>
        </row>
        <row r="259">
          <cell r="D259" t="str">
            <v>M0545</v>
          </cell>
          <cell r="E259" t="str">
            <v>Plataforma metálica de piso para andaime - C = 100 e L = 33 cm</v>
          </cell>
          <cell r="I259" t="str">
            <v>un</v>
          </cell>
          <cell r="J259">
            <v>213.3236</v>
          </cell>
        </row>
        <row r="260">
          <cell r="D260" t="str">
            <v>M0546</v>
          </cell>
          <cell r="E260" t="str">
            <v>Plataforma metálica de piso para andaime - C = 150 e L = 37 cm</v>
          </cell>
          <cell r="I260" t="str">
            <v>un</v>
          </cell>
          <cell r="J260">
            <v>245.2167</v>
          </cell>
        </row>
        <row r="261">
          <cell r="D261" t="str">
            <v>M0547</v>
          </cell>
          <cell r="E261" t="str">
            <v>Plataforma metálica de piso para andaime - C = 200 e L = 33 cm</v>
          </cell>
          <cell r="I261" t="str">
            <v>un</v>
          </cell>
          <cell r="J261">
            <v>328.45159999999998</v>
          </cell>
        </row>
        <row r="262">
          <cell r="D262" t="str">
            <v>M0548</v>
          </cell>
          <cell r="E262" t="str">
            <v>Quadro tubular tipo guarda-corpo para andaime - H = 120 cm e L = 100 cm</v>
          </cell>
          <cell r="I262" t="str">
            <v>un</v>
          </cell>
          <cell r="J262">
            <v>321.07170000000002</v>
          </cell>
        </row>
        <row r="263">
          <cell r="D263" t="str">
            <v>M0549</v>
          </cell>
          <cell r="E263" t="str">
            <v>Quadro tubular tipo guarda-corpo com acessórios para andaime - H = 120 cm e L = 150 cm</v>
          </cell>
          <cell r="I263" t="str">
            <v>un</v>
          </cell>
          <cell r="J263">
            <v>343.16090000000003</v>
          </cell>
        </row>
        <row r="264">
          <cell r="D264" t="str">
            <v>M0550</v>
          </cell>
          <cell r="E264" t="str">
            <v>Quadro tubular tipo guarda-corpo com acessórios para andaime - H = 120 cm e L = 200 cm</v>
          </cell>
          <cell r="I264" t="str">
            <v>un</v>
          </cell>
          <cell r="J264">
            <v>443.46089999999998</v>
          </cell>
        </row>
        <row r="265">
          <cell r="D265" t="str">
            <v>M0560</v>
          </cell>
          <cell r="E265" t="str">
            <v>Desmoldante para fôrmas de madeira</v>
          </cell>
          <cell r="I265" t="str">
            <v>l</v>
          </cell>
          <cell r="J265">
            <v>12.7279</v>
          </cell>
        </row>
        <row r="266">
          <cell r="D266" t="str">
            <v>M0562</v>
          </cell>
          <cell r="E266" t="str">
            <v>Abraçadeira giratória em aço galvanizado para escada multidirecional - D = 48 mm</v>
          </cell>
          <cell r="I266" t="str">
            <v>un</v>
          </cell>
          <cell r="J266">
            <v>56.998199999999997</v>
          </cell>
        </row>
        <row r="267">
          <cell r="D267" t="str">
            <v>M0563</v>
          </cell>
          <cell r="E267" t="str">
            <v>Tubo em aço galvanizado para escada multidirecional - C = 100 cm</v>
          </cell>
          <cell r="I267" t="str">
            <v>un</v>
          </cell>
          <cell r="J267">
            <v>104.8583</v>
          </cell>
        </row>
        <row r="268">
          <cell r="D268" t="str">
            <v>M0564</v>
          </cell>
          <cell r="E268" t="str">
            <v>Peça base em aço galvanizado para escada multidirecional - C = 33 cm</v>
          </cell>
          <cell r="I268" t="str">
            <v>un</v>
          </cell>
          <cell r="J268">
            <v>141.5496</v>
          </cell>
        </row>
        <row r="269">
          <cell r="D269" t="str">
            <v>M0565</v>
          </cell>
          <cell r="E269" t="str">
            <v>Poste vertical em aço galvanizado para escada multidirecional - C = 100 cm</v>
          </cell>
          <cell r="I269" t="str">
            <v>un</v>
          </cell>
          <cell r="J269">
            <v>297.72640000000001</v>
          </cell>
        </row>
        <row r="270">
          <cell r="D270" t="str">
            <v>M0566</v>
          </cell>
          <cell r="E270" t="str">
            <v>Poste vertical em aço galvanizado para escada multidirecional - C = 200 cm</v>
          </cell>
          <cell r="I270" t="str">
            <v>un</v>
          </cell>
          <cell r="J270">
            <v>512.19169999999997</v>
          </cell>
        </row>
        <row r="271">
          <cell r="D271" t="str">
            <v>M0567</v>
          </cell>
          <cell r="E271" t="str">
            <v>Travessa em aço galvanizado para escada multidirecional - C = 75 cm</v>
          </cell>
          <cell r="I271" t="str">
            <v>un</v>
          </cell>
          <cell r="J271">
            <v>176.05520000000001</v>
          </cell>
        </row>
        <row r="272">
          <cell r="D272" t="str">
            <v>M0568</v>
          </cell>
          <cell r="E272" t="str">
            <v>Travessa em aço galvanizado para escada multidirecional - C = 150 cm</v>
          </cell>
          <cell r="I272" t="str">
            <v>un</v>
          </cell>
          <cell r="J272">
            <v>304.39640000000003</v>
          </cell>
        </row>
        <row r="273">
          <cell r="D273" t="str">
            <v>M0569</v>
          </cell>
          <cell r="E273" t="str">
            <v>Travessa em aço galvanizado para escada multidirecional - C = 250 cm</v>
          </cell>
          <cell r="I273" t="str">
            <v>un</v>
          </cell>
          <cell r="J273">
            <v>414.27100000000002</v>
          </cell>
        </row>
        <row r="274">
          <cell r="D274" t="str">
            <v>M0570</v>
          </cell>
          <cell r="E274" t="str">
            <v>Diagonal em aço galvanizado para escada multidirecional - C = 150 cm para módulos de H = 200 cm</v>
          </cell>
          <cell r="I274" t="str">
            <v>un</v>
          </cell>
          <cell r="J274">
            <v>297.173</v>
          </cell>
        </row>
        <row r="275">
          <cell r="D275" t="str">
            <v>M0571</v>
          </cell>
          <cell r="E275" t="str">
            <v>Diagonal em aço galvanizado para escada multidirecional - C = 250 cm para módulos de H = 200 cm</v>
          </cell>
          <cell r="I275" t="str">
            <v>un</v>
          </cell>
          <cell r="J275">
            <v>334.24369999999999</v>
          </cell>
        </row>
        <row r="276">
          <cell r="D276" t="str">
            <v>M0572</v>
          </cell>
          <cell r="E276" t="str">
            <v>Piso em aço galvanizado para escada multidirecional - L = 32 cm e C = 150 cm</v>
          </cell>
          <cell r="I276" t="str">
            <v>un</v>
          </cell>
          <cell r="J276">
            <v>597.35609999999997</v>
          </cell>
        </row>
        <row r="277">
          <cell r="D277" t="str">
            <v>M0573</v>
          </cell>
          <cell r="E277" t="str">
            <v>Escada de alumínio para escada multidirecional - H = 200 cm e C = 250 cm</v>
          </cell>
          <cell r="I277" t="str">
            <v>un</v>
          </cell>
          <cell r="J277">
            <v>3812.8126999999999</v>
          </cell>
        </row>
        <row r="278">
          <cell r="D278" t="str">
            <v>M0574</v>
          </cell>
          <cell r="E278" t="str">
            <v>Corrimão externo em alumínio para escada multidirecional - C = 250 cm</v>
          </cell>
          <cell r="I278" t="str">
            <v>un</v>
          </cell>
          <cell r="J278">
            <v>777.91</v>
          </cell>
        </row>
        <row r="279">
          <cell r="D279" t="str">
            <v>M0575</v>
          </cell>
          <cell r="E279" t="str">
            <v>Corrimão interno em alumínio para escada multidirecional - C = 250 cm</v>
          </cell>
          <cell r="I279" t="str">
            <v>un</v>
          </cell>
          <cell r="J279">
            <v>986.58299999999997</v>
          </cell>
        </row>
        <row r="280">
          <cell r="D280" t="str">
            <v>M0576</v>
          </cell>
          <cell r="E280" t="str">
            <v>Conexão tubular em aço galvanizado com semiabraçadeira para travessas - C = 30 cm e D = 48,3 mm</v>
          </cell>
          <cell r="I280" t="str">
            <v>un</v>
          </cell>
          <cell r="J280">
            <v>301.85840000000002</v>
          </cell>
        </row>
        <row r="281">
          <cell r="D281" t="str">
            <v>M0601</v>
          </cell>
          <cell r="E281" t="str">
            <v>Ponteiro para martelete - D = 32 mm e C = 1,00 m</v>
          </cell>
          <cell r="I281" t="str">
            <v>un</v>
          </cell>
          <cell r="J281">
            <v>815.30340000000001</v>
          </cell>
        </row>
        <row r="282">
          <cell r="D282" t="str">
            <v>M0602</v>
          </cell>
          <cell r="E282" t="str">
            <v>Ponteiro para rompedor hidráulico de 1.700 kg</v>
          </cell>
          <cell r="I282" t="str">
            <v>un</v>
          </cell>
          <cell r="J282">
            <v>7668.6642000000002</v>
          </cell>
        </row>
        <row r="283">
          <cell r="D283" t="str">
            <v>M0603</v>
          </cell>
          <cell r="E283" t="str">
            <v>Ponteiro para rompedor hidráulico de 520 kg</v>
          </cell>
          <cell r="I283" t="str">
            <v>un</v>
          </cell>
          <cell r="J283">
            <v>6222.2223000000004</v>
          </cell>
        </row>
        <row r="284">
          <cell r="D284" t="str">
            <v>M0614</v>
          </cell>
          <cell r="E284" t="str">
            <v>Concreto usinado - fctM,k = 4,5 MPa (comercial)</v>
          </cell>
          <cell r="I284" t="str">
            <v>m³</v>
          </cell>
          <cell r="J284" t="str">
            <v>-</v>
          </cell>
        </row>
        <row r="285">
          <cell r="D285" t="str">
            <v>M0615</v>
          </cell>
          <cell r="E285" t="str">
            <v>Aditivo incorporador de ar para concreto e argamassa</v>
          </cell>
          <cell r="I285" t="str">
            <v>kg</v>
          </cell>
          <cell r="J285">
            <v>8.0261999999999993</v>
          </cell>
        </row>
        <row r="286">
          <cell r="D286" t="str">
            <v>M0639</v>
          </cell>
          <cell r="E286" t="str">
            <v>Bico para corte a plasma CNC - 130A</v>
          </cell>
          <cell r="I286" t="str">
            <v>un</v>
          </cell>
          <cell r="J286">
            <v>115.4263</v>
          </cell>
        </row>
        <row r="287">
          <cell r="D287" t="str">
            <v>M0640</v>
          </cell>
          <cell r="E287" t="str">
            <v>Bocal para corte a plasma CNC - 130A</v>
          </cell>
          <cell r="I287" t="str">
            <v>un</v>
          </cell>
          <cell r="J287">
            <v>112.5313</v>
          </cell>
        </row>
        <row r="288">
          <cell r="D288" t="str">
            <v>M0641</v>
          </cell>
          <cell r="E288" t="str">
            <v>Capa do bico para corte a plasma CNC - 130A</v>
          </cell>
          <cell r="I288" t="str">
            <v>un</v>
          </cell>
          <cell r="J288">
            <v>1541.8693000000001</v>
          </cell>
        </row>
        <row r="289">
          <cell r="D289" t="str">
            <v>M0642</v>
          </cell>
          <cell r="E289" t="str">
            <v>Capa do bocal para corte a plasma CNC - 130A</v>
          </cell>
          <cell r="I289" t="str">
            <v>un</v>
          </cell>
          <cell r="J289">
            <v>776.88919999999996</v>
          </cell>
        </row>
        <row r="290">
          <cell r="D290" t="str">
            <v>M0643</v>
          </cell>
          <cell r="E290" t="str">
            <v>Distribuidor de gás para corte a plasma CNC - 130A</v>
          </cell>
          <cell r="I290" t="str">
            <v>un</v>
          </cell>
          <cell r="J290">
            <v>208.53919999999999</v>
          </cell>
        </row>
        <row r="291">
          <cell r="D291" t="str">
            <v>M0644</v>
          </cell>
          <cell r="E291" t="str">
            <v>Eletrodo para corte a plasma CNC - 130A</v>
          </cell>
          <cell r="I291" t="str">
            <v>un</v>
          </cell>
          <cell r="J291">
            <v>126.2209</v>
          </cell>
        </row>
        <row r="292">
          <cell r="D292" t="str">
            <v>M0645</v>
          </cell>
          <cell r="E292" t="str">
            <v>Tubo de água para corte a plasma CNC - 130A</v>
          </cell>
          <cell r="I292" t="str">
            <v>un</v>
          </cell>
          <cell r="J292">
            <v>197.27430000000001</v>
          </cell>
        </row>
        <row r="293">
          <cell r="D293" t="str">
            <v>M0646</v>
          </cell>
          <cell r="E293" t="str">
            <v>Estaca pré-moldada de concreto protendido com compressão admissível de 100 t</v>
          </cell>
          <cell r="I293" t="str">
            <v>m</v>
          </cell>
          <cell r="J293">
            <v>262.59449999999998</v>
          </cell>
        </row>
        <row r="294">
          <cell r="D294" t="str">
            <v>M0647</v>
          </cell>
          <cell r="E294" t="str">
            <v>Estaca pré-moldada de concreto protendido com compressão admissível de 25 t</v>
          </cell>
          <cell r="I294" t="str">
            <v>m</v>
          </cell>
          <cell r="J294">
            <v>82.566599999999994</v>
          </cell>
        </row>
        <row r="295">
          <cell r="D295" t="str">
            <v>M0648</v>
          </cell>
          <cell r="E295" t="str">
            <v>Estaca pré-moldada de concreto protendido com compressão admissível de 35 t</v>
          </cell>
          <cell r="I295" t="str">
            <v>m</v>
          </cell>
          <cell r="J295">
            <v>113.2471</v>
          </cell>
        </row>
        <row r="296">
          <cell r="D296" t="str">
            <v>M0649</v>
          </cell>
          <cell r="E296" t="str">
            <v>Estaca pré-moldada de concreto protendido com compressão admissível de 60 t</v>
          </cell>
          <cell r="I296" t="str">
            <v>m</v>
          </cell>
          <cell r="J296">
            <v>141.87289999999999</v>
          </cell>
        </row>
        <row r="297">
          <cell r="D297" t="str">
            <v>M0650</v>
          </cell>
          <cell r="E297" t="str">
            <v>Estaca pré-moldada de concreto protendido com compressão admissível de 75 t</v>
          </cell>
          <cell r="I297" t="str">
            <v>m</v>
          </cell>
          <cell r="J297">
            <v>200.202</v>
          </cell>
        </row>
        <row r="298">
          <cell r="D298" t="str">
            <v>M0666</v>
          </cell>
          <cell r="E298" t="str">
            <v>Martelo de fundo DTH - DN = 76 mm (3")</v>
          </cell>
          <cell r="I298" t="str">
            <v>un</v>
          </cell>
          <cell r="J298">
            <v>8894.0004000000008</v>
          </cell>
        </row>
        <row r="299">
          <cell r="D299" t="str">
            <v>M0667</v>
          </cell>
          <cell r="E299" t="str">
            <v>Martelo de fundo DTH - DN = 127 mm (5")</v>
          </cell>
          <cell r="I299" t="str">
            <v>un</v>
          </cell>
          <cell r="J299">
            <v>14823.3986</v>
          </cell>
        </row>
        <row r="300">
          <cell r="D300" t="str">
            <v>M0668</v>
          </cell>
          <cell r="E300" t="str">
            <v>Martelo de fundo DTH - DN = 152 mm (6")</v>
          </cell>
          <cell r="I300" t="str">
            <v>un</v>
          </cell>
          <cell r="J300">
            <v>18295.263299999999</v>
          </cell>
        </row>
        <row r="301">
          <cell r="D301" t="str">
            <v>M0669</v>
          </cell>
          <cell r="E301" t="str">
            <v>Martelo de fundo DTH - DN = 203 mm (8")</v>
          </cell>
          <cell r="I301" t="str">
            <v>un</v>
          </cell>
          <cell r="J301">
            <v>30515.5684</v>
          </cell>
        </row>
        <row r="302">
          <cell r="D302" t="str">
            <v>M0673</v>
          </cell>
          <cell r="E302" t="str">
            <v>Estaca pré-moldada de concreto armado centrifugado com compressão admissível de 55 t</v>
          </cell>
          <cell r="I302" t="str">
            <v>m</v>
          </cell>
          <cell r="J302">
            <v>191.22049999999999</v>
          </cell>
        </row>
        <row r="303">
          <cell r="D303" t="str">
            <v>M0677</v>
          </cell>
          <cell r="E303" t="str">
            <v>Estaca pré-moldada de concreto armado centrifugado com compressão admissível de 80 t</v>
          </cell>
          <cell r="I303" t="str">
            <v>m</v>
          </cell>
          <cell r="J303">
            <v>265.77010000000001</v>
          </cell>
        </row>
        <row r="304">
          <cell r="D304" t="str">
            <v>M0682</v>
          </cell>
          <cell r="E304" t="str">
            <v>Aço em perfis ASTM A36</v>
          </cell>
          <cell r="I304" t="str">
            <v>kg</v>
          </cell>
          <cell r="J304">
            <v>10.6935</v>
          </cell>
        </row>
        <row r="305">
          <cell r="D305" t="str">
            <v>M0686</v>
          </cell>
          <cell r="E305" t="str">
            <v>Estaca pré-moldada de concreto armado centrifugado com compressão admissível de 100 t</v>
          </cell>
          <cell r="I305" t="str">
            <v>m</v>
          </cell>
          <cell r="J305">
            <v>292.20909999999998</v>
          </cell>
        </row>
        <row r="306">
          <cell r="D306" t="str">
            <v>M0713</v>
          </cell>
          <cell r="E306" t="str">
            <v>Cinta com cerdas de aço</v>
          </cell>
          <cell r="I306" t="str">
            <v>un</v>
          </cell>
          <cell r="J306">
            <v>372.20949999999999</v>
          </cell>
        </row>
        <row r="307">
          <cell r="D307" t="str">
            <v>M0714</v>
          </cell>
          <cell r="E307" t="str">
            <v>Tinta de acabamento poliuretano acrílico alifático brilhante bicomponente</v>
          </cell>
          <cell r="I307" t="str">
            <v>l</v>
          </cell>
          <cell r="J307">
            <v>97.258499999999998</v>
          </cell>
        </row>
        <row r="308">
          <cell r="D308" t="str">
            <v>M0715</v>
          </cell>
          <cell r="E308" t="str">
            <v>Tinta selante epóxi vinílico bicomponente curada com poliamida</v>
          </cell>
          <cell r="I308" t="str">
            <v>l</v>
          </cell>
          <cell r="J308">
            <v>129.3732</v>
          </cell>
        </row>
        <row r="309">
          <cell r="D309" t="str">
            <v>M0716</v>
          </cell>
          <cell r="E309" t="str">
            <v>Tinta anti-incrustante livre de estanho</v>
          </cell>
          <cell r="I309" t="str">
            <v>l</v>
          </cell>
          <cell r="J309">
            <v>194.37200000000001</v>
          </cell>
        </row>
        <row r="310">
          <cell r="D310" t="str">
            <v>M0717</v>
          </cell>
          <cell r="E310" t="str">
            <v>Tinta à base de resina epóxi bicomponente para fundo preparador de pintura</v>
          </cell>
          <cell r="I310" t="str">
            <v>l</v>
          </cell>
          <cell r="J310">
            <v>302.00720000000001</v>
          </cell>
        </row>
        <row r="311">
          <cell r="D311" t="str">
            <v>M0718</v>
          </cell>
          <cell r="E311" t="str">
            <v>Tinta esmalte à base de resina epóxi bicomponente</v>
          </cell>
          <cell r="I311" t="str">
            <v>l</v>
          </cell>
          <cell r="J311">
            <v>66.566400000000002</v>
          </cell>
        </row>
        <row r="312">
          <cell r="D312" t="str">
            <v>M0719</v>
          </cell>
          <cell r="E312" t="str">
            <v>Diluente epóxi</v>
          </cell>
          <cell r="I312" t="str">
            <v>l</v>
          </cell>
          <cell r="J312">
            <v>41.523600000000002</v>
          </cell>
        </row>
        <row r="313">
          <cell r="D313" t="str">
            <v>M0721</v>
          </cell>
          <cell r="E313" t="str">
            <v>Tinta anticorrosiva zarcão para fundo preparador de pintura</v>
          </cell>
          <cell r="I313" t="str">
            <v>l</v>
          </cell>
          <cell r="J313">
            <v>38.769599999999997</v>
          </cell>
        </row>
        <row r="314">
          <cell r="D314" t="str">
            <v>M0722</v>
          </cell>
          <cell r="E314" t="str">
            <v>Estaca pré-moldada de concreto armado centrifugado com compressão admissível de 125 t</v>
          </cell>
          <cell r="I314" t="str">
            <v>m</v>
          </cell>
          <cell r="J314">
            <v>407.53570000000002</v>
          </cell>
        </row>
        <row r="315">
          <cell r="D315" t="str">
            <v>M0729</v>
          </cell>
          <cell r="E315" t="str">
            <v>Fixador de cal para pintura</v>
          </cell>
          <cell r="I315" t="str">
            <v>l</v>
          </cell>
          <cell r="J315">
            <v>4.5796999999999999</v>
          </cell>
        </row>
        <row r="316">
          <cell r="D316" t="str">
            <v>M0734</v>
          </cell>
          <cell r="E316" t="str">
            <v>Estaca pré-moldada de concreto armado centrifugado com compressão admissível de 170 t</v>
          </cell>
          <cell r="I316" t="str">
            <v>m</v>
          </cell>
          <cell r="J316">
            <v>545.87879999999996</v>
          </cell>
        </row>
        <row r="317">
          <cell r="D317" t="str">
            <v>M0741</v>
          </cell>
          <cell r="E317" t="str">
            <v>Grama tipo batatais</v>
          </cell>
          <cell r="I317" t="str">
            <v>m²</v>
          </cell>
          <cell r="J317">
            <v>7.1708999999999996</v>
          </cell>
        </row>
        <row r="318">
          <cell r="D318" t="str">
            <v>M0745</v>
          </cell>
          <cell r="E318" t="str">
            <v>Grampo em aço galvanizado para cerca - C = 25,4 mm e E = 3,76 mm (1" x 9 BWG)</v>
          </cell>
          <cell r="I318" t="str">
            <v>kg</v>
          </cell>
          <cell r="J318">
            <v>13.119</v>
          </cell>
        </row>
        <row r="319">
          <cell r="D319" t="str">
            <v>M0755</v>
          </cell>
          <cell r="E319" t="str">
            <v>Estaca pré-moldada de concreto armado centrifugado com compressão admissível de 230 t</v>
          </cell>
          <cell r="I319" t="str">
            <v>m</v>
          </cell>
          <cell r="J319">
            <v>733.12459999999999</v>
          </cell>
        </row>
        <row r="320">
          <cell r="D320" t="str">
            <v>M0756</v>
          </cell>
          <cell r="E320" t="str">
            <v>Estaca pré-moldada de concreto armado centrifugado com compressão admissível de 300 t</v>
          </cell>
          <cell r="I320" t="str">
            <v>m</v>
          </cell>
          <cell r="J320">
            <v>865.79660000000001</v>
          </cell>
        </row>
        <row r="321">
          <cell r="D321" t="str">
            <v>M0767</v>
          </cell>
          <cell r="E321" t="str">
            <v>Sinalizador a LED com bateria</v>
          </cell>
          <cell r="I321" t="str">
            <v>un</v>
          </cell>
          <cell r="J321">
            <v>216.24590000000001</v>
          </cell>
        </row>
        <row r="322">
          <cell r="D322" t="str">
            <v>M0769</v>
          </cell>
          <cell r="E322" t="str">
            <v>Lona plástica - E = 200 micra</v>
          </cell>
          <cell r="I322" t="str">
            <v>m²</v>
          </cell>
          <cell r="J322">
            <v>1.7516</v>
          </cell>
        </row>
        <row r="323">
          <cell r="D323" t="str">
            <v>M0771</v>
          </cell>
          <cell r="E323" t="str">
            <v>Cavalete em polietileno zebrado com faixa refletiva</v>
          </cell>
          <cell r="I323" t="str">
            <v>un</v>
          </cell>
          <cell r="J323">
            <v>358.7276</v>
          </cell>
        </row>
        <row r="324">
          <cell r="D324" t="str">
            <v>M0773</v>
          </cell>
          <cell r="E324" t="str">
            <v>Perfil de alumínio tipo L463 para placa de sinalização - seção de 50 x 50 mm</v>
          </cell>
          <cell r="I324" t="str">
            <v>m</v>
          </cell>
          <cell r="J324">
            <v>53.187899999999999</v>
          </cell>
        </row>
        <row r="325">
          <cell r="D325" t="str">
            <v>M0785</v>
          </cell>
          <cell r="E325" t="str">
            <v>Massa asfáltica comercial</v>
          </cell>
          <cell r="I325" t="str">
            <v>t</v>
          </cell>
          <cell r="J325" t="str">
            <v>-</v>
          </cell>
        </row>
        <row r="326">
          <cell r="D326" t="str">
            <v>M0786</v>
          </cell>
          <cell r="E326" t="str">
            <v>Placa de poliestireno expandido (EPS)</v>
          </cell>
          <cell r="I326" t="str">
            <v>m³</v>
          </cell>
          <cell r="J326">
            <v>348.00360000000001</v>
          </cell>
        </row>
        <row r="327">
          <cell r="D327" t="str">
            <v>M0787</v>
          </cell>
          <cell r="E327" t="str">
            <v>Suporte em aço-carbono galvanizado tipo perfil C para placa de sinalização</v>
          </cell>
          <cell r="I327" t="str">
            <v>kg</v>
          </cell>
          <cell r="J327">
            <v>31.1937</v>
          </cell>
        </row>
        <row r="328">
          <cell r="D328" t="str">
            <v>M0789</v>
          </cell>
          <cell r="E328" t="str">
            <v>Conjunto para fixação de placas em aço galvanizado composto por barra chata, abraçadeira, parafusos, porcas e arruelas</v>
          </cell>
          <cell r="I328" t="str">
            <v>kg</v>
          </cell>
          <cell r="J328">
            <v>35.537799999999997</v>
          </cell>
        </row>
        <row r="329">
          <cell r="D329" t="str">
            <v>M0796</v>
          </cell>
          <cell r="E329" t="str">
            <v>Semipórtico metálico para vão de 8,3 m e vento de 35 m/s</v>
          </cell>
          <cell r="I329" t="str">
            <v>un</v>
          </cell>
          <cell r="J329">
            <v>64624.249799999998</v>
          </cell>
        </row>
        <row r="330">
          <cell r="D330" t="str">
            <v>M0798</v>
          </cell>
          <cell r="E330" t="str">
            <v>Apoio de neoprene fretado</v>
          </cell>
          <cell r="I330" t="str">
            <v>dm³</v>
          </cell>
          <cell r="J330">
            <v>120.66330000000001</v>
          </cell>
        </row>
        <row r="331">
          <cell r="D331" t="str">
            <v>M0804</v>
          </cell>
          <cell r="E331" t="str">
            <v>Cabo de aço - D = 12,70 mm (1/2")</v>
          </cell>
          <cell r="I331" t="str">
            <v>m</v>
          </cell>
          <cell r="J331">
            <v>26.3048</v>
          </cell>
        </row>
        <row r="332">
          <cell r="D332" t="str">
            <v>M0805</v>
          </cell>
          <cell r="E332" t="str">
            <v>Semipórtico duplo metálico para vão de 2 x 8,3 m e vento de 35 m/s</v>
          </cell>
          <cell r="I332" t="str">
            <v>un</v>
          </cell>
          <cell r="J332">
            <v>99984.732999999993</v>
          </cell>
        </row>
        <row r="333">
          <cell r="D333" t="str">
            <v>M0808</v>
          </cell>
          <cell r="E333" t="str">
            <v>Brita 4</v>
          </cell>
          <cell r="I333" t="str">
            <v>m³</v>
          </cell>
          <cell r="J333">
            <v>117.398</v>
          </cell>
        </row>
        <row r="334">
          <cell r="D334" t="str">
            <v>M0809</v>
          </cell>
          <cell r="E334" t="str">
            <v>Cabo de aço - D = 6,35 mm (1/4")</v>
          </cell>
          <cell r="I334" t="str">
            <v>m</v>
          </cell>
          <cell r="J334">
            <v>7.6139000000000001</v>
          </cell>
        </row>
        <row r="335">
          <cell r="D335" t="str">
            <v>M0810</v>
          </cell>
          <cell r="E335" t="str">
            <v>Cabo de aço - D = 52,00 mm (2")</v>
          </cell>
          <cell r="I335" t="str">
            <v>m</v>
          </cell>
          <cell r="J335">
            <v>471.80040000000002</v>
          </cell>
        </row>
        <row r="336">
          <cell r="D336" t="str">
            <v>M0812</v>
          </cell>
          <cell r="E336" t="str">
            <v>Sapatilha em aço inox - D = 6,35 mm (1/4")</v>
          </cell>
          <cell r="I336" t="str">
            <v>un</v>
          </cell>
          <cell r="J336">
            <v>3.9</v>
          </cell>
        </row>
        <row r="337">
          <cell r="D337" t="str">
            <v>M0818</v>
          </cell>
          <cell r="E337" t="str">
            <v>Semipórtico metálico para vão de 8,3 m e vento de 40 m/s</v>
          </cell>
          <cell r="I337" t="str">
            <v>un</v>
          </cell>
          <cell r="J337">
            <v>65335.538699999997</v>
          </cell>
        </row>
        <row r="338">
          <cell r="D338" t="str">
            <v>M0824</v>
          </cell>
          <cell r="E338" t="str">
            <v>Semipórtico duplo metálico para vão de 2 x 8,3 m e vento de 40 m/s</v>
          </cell>
          <cell r="I338" t="str">
            <v>un</v>
          </cell>
          <cell r="J338">
            <v>110959.1743</v>
          </cell>
        </row>
        <row r="339">
          <cell r="D339" t="str">
            <v>M0831</v>
          </cell>
          <cell r="E339" t="str">
            <v>Pórtico metálico para vão de 15,9 m e vento de 40 m/s</v>
          </cell>
          <cell r="I339" t="str">
            <v>un</v>
          </cell>
          <cell r="J339">
            <v>110478.68150000001</v>
          </cell>
        </row>
        <row r="340">
          <cell r="D340" t="str">
            <v>M0848</v>
          </cell>
          <cell r="E340" t="str">
            <v>Semipórtico metálico para vão de 8,3 m e vento de 45 m/s</v>
          </cell>
          <cell r="I340" t="str">
            <v>un</v>
          </cell>
          <cell r="J340">
            <v>72646.032699999996</v>
          </cell>
        </row>
        <row r="341">
          <cell r="D341" t="str">
            <v>M0849</v>
          </cell>
          <cell r="E341" t="str">
            <v>Corda de sisal - D = 12,0 mm</v>
          </cell>
          <cell r="I341" t="str">
            <v>m</v>
          </cell>
          <cell r="J341">
            <v>2.5316000000000001</v>
          </cell>
        </row>
        <row r="342">
          <cell r="D342" t="str">
            <v>M0851</v>
          </cell>
          <cell r="E342" t="str">
            <v>Grampo leve em aço-carbono para cabo de aço - D = 6,3 mm (1/4")</v>
          </cell>
          <cell r="I342" t="str">
            <v>un</v>
          </cell>
          <cell r="J342">
            <v>0.94799999999999995</v>
          </cell>
        </row>
        <row r="343">
          <cell r="D343" t="str">
            <v>M0852</v>
          </cell>
          <cell r="E343" t="str">
            <v>Poste de concreto - carga nominal de 800 daN, H = 15 m e D = 520 mm</v>
          </cell>
          <cell r="I343" t="str">
            <v>un</v>
          </cell>
          <cell r="J343">
            <v>7263.6031999999996</v>
          </cell>
        </row>
        <row r="344">
          <cell r="D344" t="str">
            <v>M0858</v>
          </cell>
          <cell r="E344" t="str">
            <v>Semipórtico duplo metálico para vão de 2 x 8,3 m e vento de 45 m/s</v>
          </cell>
          <cell r="I344" t="str">
            <v>un</v>
          </cell>
          <cell r="J344">
            <v>121933.6155</v>
          </cell>
        </row>
        <row r="345">
          <cell r="D345" t="str">
            <v>M0865</v>
          </cell>
          <cell r="E345" t="str">
            <v>Pórtico metálico para vão de 15,9 m e vento de 45 m/s</v>
          </cell>
          <cell r="I345" t="str">
            <v>un</v>
          </cell>
          <cell r="J345">
            <v>111164.7335</v>
          </cell>
        </row>
        <row r="346">
          <cell r="D346" t="str">
            <v>M0868</v>
          </cell>
          <cell r="E346" t="str">
            <v>Lâmpada fluorescente compacta eletrônica - potência de 20 W</v>
          </cell>
          <cell r="I346" t="str">
            <v>un</v>
          </cell>
          <cell r="J346">
            <v>12.5869</v>
          </cell>
        </row>
        <row r="347">
          <cell r="D347" t="str">
            <v>M0875</v>
          </cell>
          <cell r="E347" t="str">
            <v>Manta asfáltica não-tecido em poliéster - E = 3 mm</v>
          </cell>
          <cell r="I347" t="str">
            <v>m²</v>
          </cell>
          <cell r="J347">
            <v>40.75</v>
          </cell>
        </row>
        <row r="348">
          <cell r="D348" t="str">
            <v>M0876</v>
          </cell>
          <cell r="E348" t="str">
            <v>Manta asfáltica não-tecido em poliéster - E = 4 mm</v>
          </cell>
          <cell r="I348" t="str">
            <v>m²</v>
          </cell>
          <cell r="J348">
            <v>49.092700000000001</v>
          </cell>
        </row>
        <row r="349">
          <cell r="D349" t="str">
            <v>M0879</v>
          </cell>
          <cell r="E349" t="str">
            <v>Lixa para ferro Nº 150</v>
          </cell>
          <cell r="I349" t="str">
            <v>un</v>
          </cell>
          <cell r="J349">
            <v>2.7</v>
          </cell>
        </row>
        <row r="350">
          <cell r="D350" t="str">
            <v>M0942</v>
          </cell>
          <cell r="E350" t="str">
            <v>Estaca prancha metálica</v>
          </cell>
          <cell r="I350" t="str">
            <v>kg</v>
          </cell>
          <cell r="J350">
            <v>17.434799999999999</v>
          </cell>
        </row>
        <row r="351">
          <cell r="D351" t="str">
            <v>M0945</v>
          </cell>
          <cell r="E351" t="str">
            <v>Parafuso de cabeça sextavada em aço galvanizado com porca e arruela de pressão - D = 6,35 mm (1/4")</v>
          </cell>
          <cell r="I351" t="str">
            <v>cj</v>
          </cell>
          <cell r="J351">
            <v>0.62729999999999997</v>
          </cell>
        </row>
        <row r="352">
          <cell r="D352" t="str">
            <v>M0946</v>
          </cell>
          <cell r="E352" t="str">
            <v>Aço em perfis ASTM A572 grau 50</v>
          </cell>
          <cell r="I352" t="str">
            <v>kg</v>
          </cell>
          <cell r="J352">
            <v>13.3817</v>
          </cell>
        </row>
        <row r="353">
          <cell r="D353" t="str">
            <v>M0947</v>
          </cell>
          <cell r="E353" t="str">
            <v>Parafuso de cabeça sextavada em aço galvanizado com porca e arruela de pressão - D = 9,525 mm (3/8")</v>
          </cell>
          <cell r="I353" t="str">
            <v>cj</v>
          </cell>
          <cell r="J353">
            <v>1.8</v>
          </cell>
        </row>
        <row r="354">
          <cell r="D354" t="str">
            <v>M0948</v>
          </cell>
          <cell r="E354" t="str">
            <v>Arruela lisa em aço ASTM F436 para parafuso - D = 12,7 mm</v>
          </cell>
          <cell r="I354" t="str">
            <v>un</v>
          </cell>
          <cell r="J354">
            <v>0.91339999999999999</v>
          </cell>
        </row>
        <row r="355">
          <cell r="D355" t="str">
            <v>M0949</v>
          </cell>
          <cell r="E355" t="str">
            <v>Arruela lisa em aço ASTM F436 para parafuso - D = 16,0 mm</v>
          </cell>
          <cell r="I355" t="str">
            <v>un</v>
          </cell>
          <cell r="J355">
            <v>1.3182</v>
          </cell>
        </row>
        <row r="356">
          <cell r="D356" t="str">
            <v>M0950</v>
          </cell>
          <cell r="E356" t="str">
            <v>Arruela lisa em aço ASTM F436 para parafuso - D = 20,0 mm</v>
          </cell>
          <cell r="I356" t="str">
            <v>un</v>
          </cell>
          <cell r="J356">
            <v>1.6</v>
          </cell>
        </row>
        <row r="357">
          <cell r="D357" t="str">
            <v>M0951</v>
          </cell>
          <cell r="E357" t="str">
            <v>Parafuso de cabeça sextavada em aço ASTM A325 de alta resistência com rosca parcial - D = 12,7 mm e C = 38,10 mm</v>
          </cell>
          <cell r="I357" t="str">
            <v>un</v>
          </cell>
          <cell r="J357">
            <v>2.3833000000000002</v>
          </cell>
        </row>
        <row r="358">
          <cell r="D358" t="str">
            <v>M0952</v>
          </cell>
          <cell r="E358" t="str">
            <v>Parafuso de cabeça sextavada em aço ASTM A325 de alta resistência com rosca parcial - D = 12,7 mm e C = 44,45 mm</v>
          </cell>
          <cell r="I358" t="str">
            <v>un</v>
          </cell>
          <cell r="J358">
            <v>2.6953</v>
          </cell>
        </row>
        <row r="359">
          <cell r="D359" t="str">
            <v>M0953</v>
          </cell>
          <cell r="E359" t="str">
            <v>Parafuso de cabeça sextavada em aço ASTM A325 de alta resistência com rosca parcial - D = 12,7 mm e C = 50,80 mm</v>
          </cell>
          <cell r="I359" t="str">
            <v>un</v>
          </cell>
          <cell r="J359">
            <v>2.9630999999999998</v>
          </cell>
        </row>
        <row r="360">
          <cell r="D360" t="str">
            <v>M0954</v>
          </cell>
          <cell r="E360" t="str">
            <v>Parafuso de cabeça sextavada em aço ASTM A325 de alta resistência com rosca parcial - D = 12,7 mm e C = 57,15 mm</v>
          </cell>
          <cell r="I360" t="str">
            <v>un</v>
          </cell>
          <cell r="J360">
            <v>3.3142999999999998</v>
          </cell>
        </row>
        <row r="361">
          <cell r="D361" t="str">
            <v>M0955</v>
          </cell>
          <cell r="E361" t="str">
            <v>Parafuso de cabeça sextavada em aço ASTM A325 de alta resistência com rosca parcial - D = 16 mm e C = 44,45 mm</v>
          </cell>
          <cell r="I361" t="str">
            <v>un</v>
          </cell>
          <cell r="J361">
            <v>4.5853999999999999</v>
          </cell>
        </row>
        <row r="362">
          <cell r="D362" t="str">
            <v>M0956</v>
          </cell>
          <cell r="E362" t="str">
            <v>Parafuso de cabeça sextavada em aço ASTM A325 de alta resistência com rosca parcial - D = 16 mm e C = 50,80 mm</v>
          </cell>
          <cell r="I362" t="str">
            <v>un</v>
          </cell>
          <cell r="J362">
            <v>4.9515000000000002</v>
          </cell>
        </row>
        <row r="363">
          <cell r="D363" t="str">
            <v>M0957</v>
          </cell>
          <cell r="E363" t="str">
            <v>Parafuso de cabeça sextavada em aço ASTM A325 de alta resistência com rosca parcial - D = 16 mm e C = 63,50 mm</v>
          </cell>
          <cell r="I363" t="str">
            <v>un</v>
          </cell>
          <cell r="J363">
            <v>6.5475000000000003</v>
          </cell>
        </row>
        <row r="364">
          <cell r="D364" t="str">
            <v>M0958</v>
          </cell>
          <cell r="E364" t="str">
            <v>Parafuso de cabeça sextavada em aço ASTM A325 de alta resistência com rosca parcial - D = 20 mm e C = 50,80 mm</v>
          </cell>
          <cell r="I364" t="str">
            <v>un</v>
          </cell>
          <cell r="J364">
            <v>7.3182</v>
          </cell>
        </row>
        <row r="365">
          <cell r="D365" t="str">
            <v>M0959</v>
          </cell>
          <cell r="E365" t="str">
            <v>Parafuso de cabeça sextavada em aço ASTM A325 de alta resistência com rosca parcial - D = 20 mm e C = 57,15 mm</v>
          </cell>
          <cell r="I365" t="str">
            <v>un</v>
          </cell>
          <cell r="J365">
            <v>7.9862000000000002</v>
          </cell>
        </row>
        <row r="366">
          <cell r="D366" t="str">
            <v>M0960</v>
          </cell>
          <cell r="E366" t="str">
            <v>Parafuso de cabeça sextavada em aço ASTM A325 de alta resistência com rosca parcial - D = 20 mm e C = 63,50 mm</v>
          </cell>
          <cell r="I366" t="str">
            <v>un</v>
          </cell>
          <cell r="J366">
            <v>8.82</v>
          </cell>
        </row>
        <row r="367">
          <cell r="D367" t="str">
            <v>M0961</v>
          </cell>
          <cell r="E367" t="str">
            <v>Parafuso de cabeça sextavada em aço ASTM A325 de alta resistência com rosca parcial - D = 20 mm e C = 76,20 mm</v>
          </cell>
          <cell r="I367" t="str">
            <v>un</v>
          </cell>
          <cell r="J367">
            <v>10.3927</v>
          </cell>
        </row>
        <row r="368">
          <cell r="D368" t="str">
            <v>M0962</v>
          </cell>
          <cell r="E368" t="str">
            <v>Tubo em aço galvanizado - E = 2,00 mm e D = 50,80 mm (2")</v>
          </cell>
          <cell r="I368" t="str">
            <v>m</v>
          </cell>
          <cell r="J368">
            <v>28.365600000000001</v>
          </cell>
        </row>
        <row r="369">
          <cell r="D369" t="str">
            <v>M0963</v>
          </cell>
          <cell r="E369" t="str">
            <v>Tubo em aço galvanizado - E = 3,00 mm e seção de 80 x 80 mm</v>
          </cell>
          <cell r="I369" t="str">
            <v>m</v>
          </cell>
          <cell r="J369">
            <v>70.764300000000006</v>
          </cell>
        </row>
        <row r="370">
          <cell r="D370" t="str">
            <v>M0964</v>
          </cell>
          <cell r="E370" t="str">
            <v>Aço em perfis ASTM A572 grau 50 perfurado</v>
          </cell>
          <cell r="I370" t="str">
            <v>kg</v>
          </cell>
          <cell r="J370">
            <v>14.790100000000001</v>
          </cell>
        </row>
        <row r="371">
          <cell r="D371" t="str">
            <v>M0965</v>
          </cell>
          <cell r="E371" t="str">
            <v>Pino conector de cisalhamento para laje steel deck - D = 19 mm e C = 80 mm</v>
          </cell>
          <cell r="I371" t="str">
            <v>un</v>
          </cell>
          <cell r="J371">
            <v>7.2173999999999996</v>
          </cell>
        </row>
        <row r="372">
          <cell r="D372" t="str">
            <v>M0966</v>
          </cell>
          <cell r="E372" t="str">
            <v>Porca sextavada pesada em aço ASTM A194 grau 2H para parafuso - D = 12,7 mm</v>
          </cell>
          <cell r="I372" t="str">
            <v>un</v>
          </cell>
          <cell r="J372">
            <v>1.2040999999999999</v>
          </cell>
        </row>
        <row r="373">
          <cell r="D373" t="str">
            <v>M0967</v>
          </cell>
          <cell r="E373" t="str">
            <v>Porca sextavada pesada em aço ASTM A194 grau 2H para parafuso - D = 16 mm</v>
          </cell>
          <cell r="I373" t="str">
            <v>un</v>
          </cell>
          <cell r="J373">
            <v>2.1385999999999998</v>
          </cell>
        </row>
        <row r="374">
          <cell r="D374" t="str">
            <v>M0968</v>
          </cell>
          <cell r="E374" t="str">
            <v>Porca sextavada pesada em aço ASTM A194 grau 2H para parafuso - D = 20 mm</v>
          </cell>
          <cell r="I374" t="str">
            <v>un</v>
          </cell>
          <cell r="J374">
            <v>3.7349999999999999</v>
          </cell>
        </row>
        <row r="375">
          <cell r="D375" t="str">
            <v>M0969</v>
          </cell>
          <cell r="E375" t="str">
            <v>Steel deck em aço galvanizado ASTM A653 grau 40</v>
          </cell>
          <cell r="I375" t="str">
            <v>m²</v>
          </cell>
          <cell r="J375">
            <v>115.37260000000001</v>
          </cell>
        </row>
        <row r="376">
          <cell r="D376" t="str">
            <v>M0970</v>
          </cell>
          <cell r="E376" t="str">
            <v>Chapa de aço ASTM A572 grau 50 cortada e perfurada</v>
          </cell>
          <cell r="I376" t="str">
            <v>kg</v>
          </cell>
          <cell r="J376">
            <v>16.781099999999999</v>
          </cell>
        </row>
        <row r="377">
          <cell r="D377" t="str">
            <v>M0971</v>
          </cell>
          <cell r="E377" t="str">
            <v>Suporte em aço-carbono para corrimão de guarda-corpo metálico</v>
          </cell>
          <cell r="I377" t="str">
            <v>un</v>
          </cell>
          <cell r="J377">
            <v>22.2836</v>
          </cell>
        </row>
        <row r="378">
          <cell r="D378" t="str">
            <v>M0972</v>
          </cell>
          <cell r="E378" t="str">
            <v>Fluido de resfriamento para usinagem de metais</v>
          </cell>
          <cell r="I378" t="str">
            <v>l</v>
          </cell>
          <cell r="J378">
            <v>23.400400000000001</v>
          </cell>
        </row>
        <row r="379">
          <cell r="D379" t="str">
            <v>M0998</v>
          </cell>
          <cell r="E379" t="str">
            <v>Madeira estrutural de eucalipto</v>
          </cell>
          <cell r="I379" t="str">
            <v>m³</v>
          </cell>
          <cell r="J379">
            <v>2600.8638999999998</v>
          </cell>
        </row>
        <row r="380">
          <cell r="D380" t="str">
            <v>M0999</v>
          </cell>
          <cell r="E380" t="str">
            <v>Tela em aço CA 60 soldada nervurada</v>
          </cell>
          <cell r="I380" t="str">
            <v>kg</v>
          </cell>
          <cell r="J380">
            <v>8.4341000000000008</v>
          </cell>
        </row>
        <row r="381">
          <cell r="D381" t="str">
            <v>M1000</v>
          </cell>
          <cell r="E381" t="str">
            <v>Tela em aço galvanizado para alambrado - E = 1,64 mm (BWG 16) e malha de 50 mm</v>
          </cell>
          <cell r="I381" t="str">
            <v>m²</v>
          </cell>
          <cell r="J381">
            <v>19.749099999999999</v>
          </cell>
        </row>
        <row r="382">
          <cell r="D382" t="str">
            <v>M1001</v>
          </cell>
          <cell r="E382" t="str">
            <v>Tela em aço galvanizado para passarelas rodoviárias - E = 2,75 mm e malha de 50 mm</v>
          </cell>
          <cell r="I382" t="str">
            <v>m²</v>
          </cell>
          <cell r="J382">
            <v>48.043799999999997</v>
          </cell>
        </row>
        <row r="383">
          <cell r="D383" t="str">
            <v>M1010</v>
          </cell>
          <cell r="E383" t="str">
            <v>Manta de PVC reforçada com tela de poliéster - E = 1,2 mm</v>
          </cell>
          <cell r="I383" t="str">
            <v>m²</v>
          </cell>
          <cell r="J383">
            <v>157.667</v>
          </cell>
        </row>
        <row r="384">
          <cell r="D384" t="str">
            <v>M1011</v>
          </cell>
          <cell r="E384" t="str">
            <v>Manta de PVC reforçada com tela de poliéster - E = 1,5 mm</v>
          </cell>
          <cell r="I384" t="str">
            <v>m²</v>
          </cell>
          <cell r="J384">
            <v>224.624</v>
          </cell>
        </row>
        <row r="385">
          <cell r="D385" t="str">
            <v>M1022</v>
          </cell>
          <cell r="E385" t="str">
            <v>Massa para vidro</v>
          </cell>
          <cell r="I385" t="str">
            <v>kg</v>
          </cell>
          <cell r="J385">
            <v>3.9165999999999999</v>
          </cell>
        </row>
        <row r="386">
          <cell r="D386" t="str">
            <v>M1066</v>
          </cell>
          <cell r="E386" t="str">
            <v>Cera de proteção para ancoragem de estais</v>
          </cell>
          <cell r="I386" t="str">
            <v>kg</v>
          </cell>
          <cell r="J386">
            <v>32.1205</v>
          </cell>
        </row>
        <row r="387">
          <cell r="D387" t="str">
            <v>M1078</v>
          </cell>
          <cell r="E387" t="str">
            <v>Parafuso de cabeça sextavada em aço inox - D = 12,7 mm (1/2") e C = 127,0 mm (5")</v>
          </cell>
          <cell r="I387" t="str">
            <v>un</v>
          </cell>
          <cell r="J387">
            <v>6.5670000000000002</v>
          </cell>
        </row>
        <row r="388">
          <cell r="D388" t="str">
            <v>M1079</v>
          </cell>
          <cell r="E388" t="str">
            <v>Parafuso de cabeça sextavada em aço galvanizado tipo auto-atarraxante com arruelas de vedação - D = 6,3 mm e C = 19 mm</v>
          </cell>
          <cell r="I388" t="str">
            <v>un</v>
          </cell>
          <cell r="J388">
            <v>0.46</v>
          </cell>
        </row>
        <row r="389">
          <cell r="D389" t="str">
            <v>M1097</v>
          </cell>
          <cell r="E389" t="str">
            <v>Pedra de mão ou rachão</v>
          </cell>
          <cell r="I389" t="str">
            <v>m³</v>
          </cell>
          <cell r="J389">
            <v>108.184</v>
          </cell>
        </row>
        <row r="390">
          <cell r="D390" t="str">
            <v>M1103</v>
          </cell>
          <cell r="E390" t="str">
            <v>Pedrisco</v>
          </cell>
          <cell r="I390" t="str">
            <v>m³</v>
          </cell>
          <cell r="J390">
            <v>135.6326</v>
          </cell>
        </row>
        <row r="391">
          <cell r="D391" t="str">
            <v>M1118</v>
          </cell>
          <cell r="E391" t="str">
            <v>Cruzeta de madeira para poste - H = 240 cm</v>
          </cell>
          <cell r="I391" t="str">
            <v>un</v>
          </cell>
          <cell r="J391">
            <v>156</v>
          </cell>
        </row>
        <row r="392">
          <cell r="D392" t="str">
            <v>M1129</v>
          </cell>
          <cell r="E392" t="str">
            <v>Junta de dilatação em perfil extrudado de borracha vulcanizada</v>
          </cell>
          <cell r="I392" t="str">
            <v>m</v>
          </cell>
          <cell r="J392" t="str">
            <v>-</v>
          </cell>
        </row>
        <row r="393">
          <cell r="D393" t="str">
            <v>M1130</v>
          </cell>
          <cell r="E393" t="str">
            <v>Selante elástico à base de poliuretano</v>
          </cell>
          <cell r="I393" t="str">
            <v>kg</v>
          </cell>
          <cell r="J393">
            <v>111.97620000000001</v>
          </cell>
        </row>
        <row r="394">
          <cell r="D394" t="str">
            <v>M1131</v>
          </cell>
          <cell r="E394" t="str">
            <v>Cordão de polietileno expandido de baixa densidade - D = 15,0 mm</v>
          </cell>
          <cell r="I394" t="str">
            <v>m</v>
          </cell>
          <cell r="J394">
            <v>0.76800000000000002</v>
          </cell>
        </row>
        <row r="395">
          <cell r="D395" t="str">
            <v>M1132</v>
          </cell>
          <cell r="E395" t="str">
            <v>Junta de dilatação em elastômero e perfil VV - L = 20 mm e H = 40 mm</v>
          </cell>
          <cell r="I395" t="str">
            <v>m</v>
          </cell>
          <cell r="J395">
            <v>186.36439999999999</v>
          </cell>
        </row>
        <row r="396">
          <cell r="D396" t="str">
            <v>M1134</v>
          </cell>
          <cell r="E396" t="str">
            <v>Junta de dilatação em elastômero e perfil VV - L = 25 mm e H = 50 mm</v>
          </cell>
          <cell r="I396" t="str">
            <v>m</v>
          </cell>
          <cell r="J396">
            <v>206.01490000000001</v>
          </cell>
        </row>
        <row r="397">
          <cell r="D397" t="str">
            <v>M1135</v>
          </cell>
          <cell r="E397" t="str">
            <v>Pó de pedra</v>
          </cell>
          <cell r="I397" t="str">
            <v>m³</v>
          </cell>
          <cell r="J397">
            <v>103.5265</v>
          </cell>
        </row>
        <row r="398">
          <cell r="D398" t="str">
            <v>M1136</v>
          </cell>
          <cell r="E398" t="str">
            <v>Cordão de polietileno expandido de baixa densidade - D = 10,0 mm</v>
          </cell>
          <cell r="I398" t="str">
            <v>m</v>
          </cell>
          <cell r="J398">
            <v>0.2555</v>
          </cell>
        </row>
        <row r="399">
          <cell r="D399" t="str">
            <v>M1142</v>
          </cell>
          <cell r="E399" t="str">
            <v>Junta de dilatação em elastômero e perfil VV - L = 35 mm e H = 60 mm</v>
          </cell>
          <cell r="I399" t="str">
            <v>m</v>
          </cell>
          <cell r="J399">
            <v>301.95240000000001</v>
          </cell>
        </row>
        <row r="400">
          <cell r="D400" t="str">
            <v>M1150</v>
          </cell>
          <cell r="E400" t="str">
            <v>Adesivo estrutural à base de resina epóxi bicomponente tipo ADE-52 ou similar</v>
          </cell>
          <cell r="I400" t="str">
            <v>kg</v>
          </cell>
          <cell r="J400">
            <v>136.28970000000001</v>
          </cell>
        </row>
        <row r="401">
          <cell r="D401" t="str">
            <v>M1151</v>
          </cell>
          <cell r="E401" t="str">
            <v>Junta de dilatação em elastômero e perfil VV - L = 40 mm e H = 70 mm</v>
          </cell>
          <cell r="I401" t="str">
            <v>m</v>
          </cell>
          <cell r="J401">
            <v>409.53699999999998</v>
          </cell>
        </row>
        <row r="402">
          <cell r="D402" t="str">
            <v>M1152</v>
          </cell>
          <cell r="E402" t="str">
            <v>Junta de dilatação em elastômero e perfil VV - L = 50 mm e H = 80 mm</v>
          </cell>
          <cell r="I402" t="str">
            <v>m</v>
          </cell>
          <cell r="J402">
            <v>418.36689999999999</v>
          </cell>
        </row>
        <row r="403">
          <cell r="D403" t="str">
            <v>M1176</v>
          </cell>
          <cell r="E403" t="str">
            <v>Arame liso em aço galvanizado - D = 1,65 mm (16 BWG)</v>
          </cell>
          <cell r="I403" t="str">
            <v>kg</v>
          </cell>
          <cell r="J403">
            <v>18.543099999999999</v>
          </cell>
        </row>
        <row r="404">
          <cell r="D404" t="str">
            <v>M1205</v>
          </cell>
          <cell r="E404" t="str">
            <v>Prego de ferro</v>
          </cell>
          <cell r="I404" t="str">
            <v>kg</v>
          </cell>
          <cell r="J404">
            <v>13.1562</v>
          </cell>
        </row>
        <row r="405">
          <cell r="D405" t="str">
            <v>M1210</v>
          </cell>
          <cell r="E405" t="str">
            <v>Pórtico metálico para vão de 15,9 m e vento de 35 m/s</v>
          </cell>
          <cell r="I405" t="str">
            <v>un</v>
          </cell>
          <cell r="J405">
            <v>100912.41650000001</v>
          </cell>
        </row>
        <row r="406">
          <cell r="D406" t="str">
            <v>M1218</v>
          </cell>
          <cell r="E406" t="str">
            <v>Projetor externo em alumínio fundido para lâmpada de até 2.000 W</v>
          </cell>
          <cell r="I406" t="str">
            <v>un</v>
          </cell>
          <cell r="J406">
            <v>516.34649999999999</v>
          </cell>
        </row>
        <row r="407">
          <cell r="D407" t="str">
            <v>M1242</v>
          </cell>
          <cell r="E407" t="str">
            <v>Coroa diamantada - D = 15,87 mm (5/8")</v>
          </cell>
          <cell r="I407" t="str">
            <v>un</v>
          </cell>
          <cell r="J407">
            <v>236.19470000000001</v>
          </cell>
        </row>
        <row r="408">
          <cell r="D408" t="str">
            <v>M1243</v>
          </cell>
          <cell r="E408" t="str">
            <v>Coroa diamantada - D = 19,50 mm (3/4")</v>
          </cell>
          <cell r="I408" t="str">
            <v>un</v>
          </cell>
          <cell r="J408">
            <v>257.01299999999998</v>
          </cell>
        </row>
        <row r="409">
          <cell r="D409" t="str">
            <v>M1244</v>
          </cell>
          <cell r="E409" t="str">
            <v>Coroa diamantada - D = 25,40 mm (1")</v>
          </cell>
          <cell r="I409" t="str">
            <v>un</v>
          </cell>
          <cell r="J409">
            <v>293.27</v>
          </cell>
        </row>
        <row r="410">
          <cell r="D410" t="str">
            <v>M1245</v>
          </cell>
          <cell r="E410" t="str">
            <v>Barra em aço SAE 1010/1020 roscada - D = 9,5 mm (3/8")</v>
          </cell>
          <cell r="I410" t="str">
            <v>m</v>
          </cell>
          <cell r="J410">
            <v>9.8533000000000008</v>
          </cell>
        </row>
        <row r="411">
          <cell r="D411" t="str">
            <v>M1300</v>
          </cell>
          <cell r="E411" t="str">
            <v>Roller bit - Tooth cutter - série 8 - D = 700 mm</v>
          </cell>
          <cell r="I411" t="str">
            <v>un</v>
          </cell>
          <cell r="J411">
            <v>280069.58840000001</v>
          </cell>
        </row>
        <row r="412">
          <cell r="D412" t="str">
            <v>M1301</v>
          </cell>
          <cell r="E412" t="str">
            <v>Roller bit - Tooth cutter - série 8 - D = 800 mm</v>
          </cell>
          <cell r="I412" t="str">
            <v>un</v>
          </cell>
          <cell r="J412">
            <v>301038.35119999998</v>
          </cell>
        </row>
        <row r="413">
          <cell r="D413" t="str">
            <v>M1302</v>
          </cell>
          <cell r="E413" t="str">
            <v>Roller bit - Tooth cutter - série 8 - D = 900 mm</v>
          </cell>
          <cell r="I413" t="str">
            <v>un</v>
          </cell>
          <cell r="J413">
            <v>322093.1813</v>
          </cell>
        </row>
        <row r="414">
          <cell r="D414" t="str">
            <v>M1303</v>
          </cell>
          <cell r="E414" t="str">
            <v>Roller bit - Tooth cutter - série 8 - D = 1.000 mm</v>
          </cell>
          <cell r="I414" t="str">
            <v>un</v>
          </cell>
          <cell r="J414">
            <v>359159.15120000002</v>
          </cell>
        </row>
        <row r="415">
          <cell r="D415" t="str">
            <v>M1304</v>
          </cell>
          <cell r="E415" t="str">
            <v>Roller bit - Tooth cutter - série 8 - D = 1.100 mm</v>
          </cell>
          <cell r="I415" t="str">
            <v>un</v>
          </cell>
          <cell r="J415">
            <v>397487.6874</v>
          </cell>
        </row>
        <row r="416">
          <cell r="D416" t="str">
            <v>M1305</v>
          </cell>
          <cell r="E416" t="str">
            <v>Roller bit - Tooth cutter - série 8 - D = 1.200 mm</v>
          </cell>
          <cell r="I416" t="str">
            <v>un</v>
          </cell>
          <cell r="J416">
            <v>403847.58689999999</v>
          </cell>
        </row>
        <row r="417">
          <cell r="D417" t="str">
            <v>M1306</v>
          </cell>
          <cell r="E417" t="str">
            <v>Roller bit - Tooth cutter - série 8 - D = 1.300 mm</v>
          </cell>
          <cell r="I417" t="str">
            <v>un</v>
          </cell>
          <cell r="J417">
            <v>519442.46759999997</v>
          </cell>
        </row>
        <row r="418">
          <cell r="D418" t="str">
            <v>M1307</v>
          </cell>
          <cell r="E418" t="str">
            <v>Roller bit - Tooth cutter - série 13 - D = 1.400 mm</v>
          </cell>
          <cell r="I418" t="str">
            <v>un</v>
          </cell>
          <cell r="J418">
            <v>527877.73380000005</v>
          </cell>
        </row>
        <row r="419">
          <cell r="D419" t="str">
            <v>M1308</v>
          </cell>
          <cell r="E419" t="str">
            <v>Roller bit - Tooth cutter - série 13 - D = 1.500 mm</v>
          </cell>
          <cell r="I419" t="str">
            <v>un</v>
          </cell>
          <cell r="J419">
            <v>591861.32720000006</v>
          </cell>
        </row>
        <row r="420">
          <cell r="D420" t="str">
            <v>M1309</v>
          </cell>
          <cell r="E420" t="str">
            <v>Roller bit - Tooth cutter - série 13 - D = 1.600 mm</v>
          </cell>
          <cell r="I420" t="str">
            <v>un</v>
          </cell>
          <cell r="J420">
            <v>648647.97860000003</v>
          </cell>
        </row>
        <row r="421">
          <cell r="D421" t="str">
            <v>M1310</v>
          </cell>
          <cell r="E421" t="str">
            <v>Roller bit - Tooth cutter - série 13 - D = 1.700 mm</v>
          </cell>
          <cell r="I421" t="str">
            <v>un</v>
          </cell>
          <cell r="J421">
            <v>666273.20600000001</v>
          </cell>
        </row>
        <row r="422">
          <cell r="D422" t="str">
            <v>M1311</v>
          </cell>
          <cell r="E422" t="str">
            <v>Roller bit - Tooth cutter - série 13 - D = 1.800 mm</v>
          </cell>
          <cell r="I422" t="str">
            <v>un</v>
          </cell>
          <cell r="J422">
            <v>721303.51249999995</v>
          </cell>
        </row>
        <row r="423">
          <cell r="D423" t="str">
            <v>M1312</v>
          </cell>
          <cell r="E423" t="str">
            <v>Roller bit - Tooth cutter - cantilever - D = 600 mm</v>
          </cell>
          <cell r="I423" t="str">
            <v>un</v>
          </cell>
          <cell r="J423">
            <v>238810.1868</v>
          </cell>
        </row>
        <row r="424">
          <cell r="D424" t="str">
            <v>M1313</v>
          </cell>
          <cell r="E424" t="str">
            <v>Roller bit - TCI button cutter - cantilever - D = 600 mm</v>
          </cell>
          <cell r="I424" t="str">
            <v>un</v>
          </cell>
          <cell r="J424">
            <v>245070.31020000001</v>
          </cell>
        </row>
        <row r="425">
          <cell r="D425" t="str">
            <v>M1314</v>
          </cell>
          <cell r="E425" t="str">
            <v>Roller bit - TCI button cutter - série 8 - D = 700 mm</v>
          </cell>
          <cell r="I425" t="str">
            <v>un</v>
          </cell>
          <cell r="J425">
            <v>263808.53129999997</v>
          </cell>
        </row>
        <row r="426">
          <cell r="D426" t="str">
            <v>M1315</v>
          </cell>
          <cell r="E426" t="str">
            <v>Roller bit - TCI button cutter - série 8 - D = 800 mm</v>
          </cell>
          <cell r="I426" t="str">
            <v>un</v>
          </cell>
          <cell r="J426">
            <v>282542.63030000002</v>
          </cell>
        </row>
        <row r="427">
          <cell r="D427" t="str">
            <v>M1316</v>
          </cell>
          <cell r="E427" t="str">
            <v>Roller bit - TCI button cutter - série 8 - D = 900 mm</v>
          </cell>
          <cell r="I427" t="str">
            <v>un</v>
          </cell>
          <cell r="J427">
            <v>301303.22360000003</v>
          </cell>
        </row>
        <row r="428">
          <cell r="D428" t="str">
            <v>M1317</v>
          </cell>
          <cell r="E428" t="str">
            <v>Roller bit - TCI button cutter - série 8 - D = 1.000 mm</v>
          </cell>
          <cell r="I428" t="str">
            <v>un</v>
          </cell>
          <cell r="J428">
            <v>333923.93150000001</v>
          </cell>
        </row>
        <row r="429">
          <cell r="D429" t="str">
            <v>M1318</v>
          </cell>
          <cell r="E429" t="str">
            <v>Roller bit - TCI button cutter - série 8 - D = 1.100 mm</v>
          </cell>
          <cell r="I429" t="str">
            <v>un</v>
          </cell>
          <cell r="J429">
            <v>367785.52100000001</v>
          </cell>
        </row>
        <row r="430">
          <cell r="D430" t="str">
            <v>M1319</v>
          </cell>
          <cell r="E430" t="str">
            <v>Roller bit - TCI button cutter - série 8 - D = 1.200 mm</v>
          </cell>
          <cell r="I430" t="str">
            <v>un</v>
          </cell>
          <cell r="J430">
            <v>374042.16379999998</v>
          </cell>
        </row>
        <row r="431">
          <cell r="D431" t="str">
            <v>M1320</v>
          </cell>
          <cell r="E431" t="str">
            <v>Roller bit - TCI button cutter - série 8 - D = 1.300 mm</v>
          </cell>
          <cell r="I431" t="str">
            <v>un</v>
          </cell>
          <cell r="J431">
            <v>401230.56020000001</v>
          </cell>
        </row>
        <row r="432">
          <cell r="D432" t="str">
            <v>M1321</v>
          </cell>
          <cell r="E432" t="str">
            <v>Roller bit - TCI button cutter - série 13 - D = 1.400 mm</v>
          </cell>
          <cell r="I432" t="str">
            <v>un</v>
          </cell>
          <cell r="J432">
            <v>409521.26650000003</v>
          </cell>
        </row>
        <row r="433">
          <cell r="D433" t="str">
            <v>M1322</v>
          </cell>
          <cell r="E433" t="str">
            <v>Roller bit - TCI button cutter - série 13 - D = 1.500 mm</v>
          </cell>
          <cell r="I433" t="str">
            <v>un</v>
          </cell>
          <cell r="J433">
            <v>436988.7635</v>
          </cell>
        </row>
        <row r="434">
          <cell r="D434" t="str">
            <v>M1323</v>
          </cell>
          <cell r="E434" t="str">
            <v>Roller bit - TCI button cutter - série 13 - D = 1.600 mm</v>
          </cell>
          <cell r="I434" t="str">
            <v>un</v>
          </cell>
          <cell r="J434">
            <v>500877.05719999998</v>
          </cell>
        </row>
        <row r="435">
          <cell r="D435" t="str">
            <v>M1324</v>
          </cell>
          <cell r="E435" t="str">
            <v>Roller bit - TCI button cutter - série 13 - D = 1.700 mm</v>
          </cell>
          <cell r="I435" t="str">
            <v>un</v>
          </cell>
          <cell r="J435">
            <v>518208.00150000001</v>
          </cell>
        </row>
        <row r="436">
          <cell r="D436" t="str">
            <v>M1325</v>
          </cell>
          <cell r="E436" t="str">
            <v>Roller bit - TCI button cutter - série 13 - D = 1.800 mm</v>
          </cell>
          <cell r="I436" t="str">
            <v>un</v>
          </cell>
          <cell r="J436">
            <v>558652.76639999996</v>
          </cell>
        </row>
        <row r="437">
          <cell r="D437" t="str">
            <v>M1328</v>
          </cell>
          <cell r="E437" t="str">
            <v>Ripa de madeira - E = 4,0 cm e L = 1,5 cm</v>
          </cell>
          <cell r="I437" t="str">
            <v>m</v>
          </cell>
          <cell r="J437">
            <v>2</v>
          </cell>
        </row>
        <row r="438">
          <cell r="D438" t="str">
            <v>M1337</v>
          </cell>
          <cell r="E438" t="str">
            <v>Série de brocas integrais S11</v>
          </cell>
          <cell r="I438" t="str">
            <v>un</v>
          </cell>
          <cell r="J438">
            <v>1166.1512</v>
          </cell>
        </row>
        <row r="439">
          <cell r="D439" t="str">
            <v>M1341</v>
          </cell>
          <cell r="E439" t="str">
            <v>Parafuso de cabeça sextavada em aço galvanizado - D = 15,875 mm (5/8") e C = 101,600 mm (4")</v>
          </cell>
          <cell r="I439" t="str">
            <v>un</v>
          </cell>
          <cell r="J439">
            <v>4.3964999999999996</v>
          </cell>
        </row>
        <row r="440">
          <cell r="D440" t="str">
            <v>M1350</v>
          </cell>
          <cell r="E440" t="str">
            <v>Muda de árvore ornamental com altura de 2,00 a 3,00 m</v>
          </cell>
          <cell r="I440" t="str">
            <v>un</v>
          </cell>
          <cell r="J440">
            <v>96.916499999999999</v>
          </cell>
        </row>
        <row r="441">
          <cell r="D441" t="str">
            <v>M1351</v>
          </cell>
          <cell r="E441" t="str">
            <v>Muda de árvore ornamental com altura de 1,00 a 2,00 m</v>
          </cell>
          <cell r="I441" t="str">
            <v>un</v>
          </cell>
          <cell r="J441">
            <v>58.591900000000003</v>
          </cell>
        </row>
        <row r="442">
          <cell r="D442" t="str">
            <v>M1356</v>
          </cell>
          <cell r="E442" t="str">
            <v>Muda de árvore ornamental com altura até 1,00 m</v>
          </cell>
          <cell r="I442" t="str">
            <v>un</v>
          </cell>
          <cell r="J442">
            <v>34.052</v>
          </cell>
        </row>
        <row r="443">
          <cell r="D443" t="str">
            <v>M1358</v>
          </cell>
          <cell r="E443" t="str">
            <v>Sarrafo em madeira de terceira - E = 2,5 cm e L = 5 cm</v>
          </cell>
          <cell r="I443" t="str">
            <v>m</v>
          </cell>
          <cell r="J443">
            <v>3.125</v>
          </cell>
        </row>
        <row r="444">
          <cell r="D444" t="str">
            <v>M1359</v>
          </cell>
          <cell r="E444" t="str">
            <v>Muda de árvore frutífera com altura de 2,00 a 3,00 m</v>
          </cell>
          <cell r="I444" t="str">
            <v>un</v>
          </cell>
          <cell r="J444">
            <v>195.3065</v>
          </cell>
        </row>
        <row r="445">
          <cell r="D445" t="str">
            <v>M1360</v>
          </cell>
          <cell r="E445" t="str">
            <v>Muda de árvore frutífera com altura de 1,00 a 2,00 m</v>
          </cell>
          <cell r="I445" t="str">
            <v>un</v>
          </cell>
          <cell r="J445">
            <v>83.553399999999996</v>
          </cell>
        </row>
        <row r="446">
          <cell r="D446" t="str">
            <v>M1361</v>
          </cell>
          <cell r="E446" t="str">
            <v>Muda de árvore frutífera com altura até 1,00 m</v>
          </cell>
          <cell r="I446" t="str">
            <v>un</v>
          </cell>
          <cell r="J446">
            <v>30.151399999999999</v>
          </cell>
        </row>
        <row r="447">
          <cell r="D447" t="str">
            <v>M1362</v>
          </cell>
          <cell r="E447" t="str">
            <v>Tapete de floríferas com altura até 0,50 m</v>
          </cell>
          <cell r="I447" t="str">
            <v>m²</v>
          </cell>
          <cell r="J447">
            <v>55.984900000000003</v>
          </cell>
        </row>
        <row r="448">
          <cell r="D448" t="str">
            <v>M1364</v>
          </cell>
          <cell r="E448" t="str">
            <v>Herbicida glifosato para aplicação localizada</v>
          </cell>
          <cell r="I448" t="str">
            <v>l</v>
          </cell>
          <cell r="J448">
            <v>27.069299999999998</v>
          </cell>
        </row>
        <row r="449">
          <cell r="D449" t="str">
            <v>M1366</v>
          </cell>
          <cell r="E449" t="str">
            <v>Desengraxante líquido biodegradável</v>
          </cell>
          <cell r="I449" t="str">
            <v>l</v>
          </cell>
          <cell r="J449">
            <v>24.472200000000001</v>
          </cell>
        </row>
        <row r="450">
          <cell r="D450" t="str">
            <v>M1367</v>
          </cell>
          <cell r="E450" t="str">
            <v>Chapa fina em aço galvanizado</v>
          </cell>
          <cell r="I450" t="str">
            <v>kg</v>
          </cell>
          <cell r="J450">
            <v>11.7525</v>
          </cell>
        </row>
        <row r="451">
          <cell r="D451" t="str">
            <v>M1368</v>
          </cell>
          <cell r="E451" t="str">
            <v>Pingadeira de elastômero com aba inclinada - L = 40 mm e H = 40 mm</v>
          </cell>
          <cell r="I451" t="str">
            <v>m</v>
          </cell>
          <cell r="J451">
            <v>171.976</v>
          </cell>
        </row>
        <row r="452">
          <cell r="D452" t="str">
            <v>M1369</v>
          </cell>
          <cell r="E452" t="str">
            <v>Selador acrílico para pintura</v>
          </cell>
          <cell r="I452" t="str">
            <v>l</v>
          </cell>
          <cell r="J452">
            <v>8.3966999999999992</v>
          </cell>
        </row>
        <row r="453">
          <cell r="D453" t="str">
            <v>M1370</v>
          </cell>
          <cell r="E453" t="str">
            <v>Aditivo látex de polímero SBR para concreto e argamassa</v>
          </cell>
          <cell r="I453" t="str">
            <v>l</v>
          </cell>
          <cell r="J453">
            <v>8.7169000000000008</v>
          </cell>
        </row>
        <row r="454">
          <cell r="D454" t="str">
            <v>M1374</v>
          </cell>
          <cell r="E454" t="str">
            <v>Chapa fina em aço ASTM A588 - Aço Corten</v>
          </cell>
          <cell r="I454" t="str">
            <v>kg</v>
          </cell>
          <cell r="J454">
            <v>5.87</v>
          </cell>
        </row>
        <row r="455">
          <cell r="D455" t="str">
            <v>M1375</v>
          </cell>
          <cell r="E455" t="str">
            <v>Chapa grossa em aço ASTM A588 - Aço Corten</v>
          </cell>
          <cell r="I455" t="str">
            <v>kg</v>
          </cell>
          <cell r="J455">
            <v>6.5</v>
          </cell>
        </row>
        <row r="456">
          <cell r="D456" t="str">
            <v>M1376</v>
          </cell>
          <cell r="E456" t="str">
            <v>Chapa fina em aço ASTM A36</v>
          </cell>
          <cell r="I456" t="str">
            <v>kg</v>
          </cell>
          <cell r="J456">
            <v>10.4946</v>
          </cell>
        </row>
        <row r="457">
          <cell r="D457" t="str">
            <v>M1377</v>
          </cell>
          <cell r="E457" t="str">
            <v>Treliça nervurada eletrossoldada em aço CA 60</v>
          </cell>
          <cell r="I457" t="str">
            <v>kg</v>
          </cell>
          <cell r="J457">
            <v>9.1292000000000009</v>
          </cell>
        </row>
        <row r="458">
          <cell r="D458" t="str">
            <v>M1378</v>
          </cell>
          <cell r="E458" t="str">
            <v>Chapa grossa em aço ASTM A36</v>
          </cell>
          <cell r="I458" t="str">
            <v>kg</v>
          </cell>
          <cell r="J458">
            <v>10.211600000000001</v>
          </cell>
        </row>
        <row r="459">
          <cell r="D459" t="str">
            <v>M1379</v>
          </cell>
          <cell r="E459" t="str">
            <v>Argamassa polimérica monocomponente para reparos estruturais</v>
          </cell>
          <cell r="I459" t="str">
            <v>kg</v>
          </cell>
          <cell r="J459">
            <v>5.6792999999999996</v>
          </cell>
        </row>
        <row r="460">
          <cell r="D460" t="str">
            <v>M1382</v>
          </cell>
          <cell r="E460" t="str">
            <v>Areia grossa lavada</v>
          </cell>
          <cell r="I460" t="str">
            <v>m³</v>
          </cell>
          <cell r="J460">
            <v>113.38200000000001</v>
          </cell>
        </row>
        <row r="461">
          <cell r="D461" t="str">
            <v>M1383</v>
          </cell>
          <cell r="E461" t="str">
            <v>Areia fina lavada</v>
          </cell>
          <cell r="I461" t="str">
            <v>m³</v>
          </cell>
          <cell r="J461">
            <v>146.71850000000001</v>
          </cell>
        </row>
        <row r="462">
          <cell r="D462" t="str">
            <v>M1384</v>
          </cell>
          <cell r="E462" t="str">
            <v>Tubo em aço-carbono com funil cônico tremonha para lançamento de concreto</v>
          </cell>
          <cell r="I462" t="str">
            <v>kg</v>
          </cell>
          <cell r="J462">
            <v>25.991900000000001</v>
          </cell>
        </row>
        <row r="463">
          <cell r="D463" t="str">
            <v>M1385</v>
          </cell>
          <cell r="E463" t="str">
            <v>Disco de corte diamantado para concreto e asfalto - D = 350 mm</v>
          </cell>
          <cell r="I463" t="str">
            <v>un</v>
          </cell>
          <cell r="J463">
            <v>461.99340000000001</v>
          </cell>
        </row>
        <row r="464">
          <cell r="D464" t="str">
            <v>M1387</v>
          </cell>
          <cell r="E464" t="str">
            <v>Adesivo estrutural à base de resina epóxi de média viscosidade</v>
          </cell>
          <cell r="I464" t="str">
            <v>kg</v>
          </cell>
          <cell r="J464">
            <v>60.105400000000003</v>
          </cell>
        </row>
        <row r="465">
          <cell r="D465" t="str">
            <v>M1388</v>
          </cell>
          <cell r="E465" t="str">
            <v>Cordoalha tipo CP 177 RB para estais - D = 15,7 mm</v>
          </cell>
          <cell r="I465" t="str">
            <v>kg</v>
          </cell>
          <cell r="J465">
            <v>24.818200000000001</v>
          </cell>
        </row>
        <row r="466">
          <cell r="D466" t="str">
            <v>M1390</v>
          </cell>
          <cell r="E466" t="str">
            <v>Adesivo estrutural à base de resina epóxi de baixa viscosidade</v>
          </cell>
          <cell r="I466" t="str">
            <v>kg</v>
          </cell>
          <cell r="J466">
            <v>176.27600000000001</v>
          </cell>
        </row>
        <row r="467">
          <cell r="D467" t="str">
            <v>M1391</v>
          </cell>
          <cell r="E467" t="str">
            <v>Ponteiro para martelete - D = 22 mm e C = 1,00 m</v>
          </cell>
          <cell r="I467" t="str">
            <v>un</v>
          </cell>
          <cell r="J467">
            <v>491.76659999999998</v>
          </cell>
        </row>
        <row r="468">
          <cell r="D468" t="str">
            <v>M1397</v>
          </cell>
          <cell r="E468" t="str">
            <v>Eletrodo revestido E60XX</v>
          </cell>
          <cell r="I468" t="str">
            <v>kg</v>
          </cell>
          <cell r="J468">
            <v>30.795100000000001</v>
          </cell>
        </row>
        <row r="469">
          <cell r="D469" t="str">
            <v>M1398</v>
          </cell>
          <cell r="E469" t="str">
            <v>Vareta em aço-carbono para solda oxiacetileno AWS A 5.2 R45</v>
          </cell>
          <cell r="I469" t="str">
            <v>kg</v>
          </cell>
          <cell r="J469">
            <v>33.831000000000003</v>
          </cell>
        </row>
        <row r="470">
          <cell r="D470" t="str">
            <v>M1399</v>
          </cell>
          <cell r="E470" t="str">
            <v>Broca de widia - D = 14 mm e C = 150 mm</v>
          </cell>
          <cell r="I470" t="str">
            <v>un</v>
          </cell>
          <cell r="J470">
            <v>31.148900000000001</v>
          </cell>
        </row>
        <row r="471">
          <cell r="D471" t="str">
            <v>M1400</v>
          </cell>
          <cell r="E471" t="str">
            <v>Adesivo estrutural à base de resina epóxi de alta viscosidade</v>
          </cell>
          <cell r="I471" t="str">
            <v>kg</v>
          </cell>
          <cell r="J471">
            <v>53.757800000000003</v>
          </cell>
        </row>
        <row r="472">
          <cell r="D472" t="str">
            <v>M1401</v>
          </cell>
          <cell r="E472" t="str">
            <v>Bico de adesão para injeção de adesivo estrutural à base de resina epóxi</v>
          </cell>
          <cell r="I472" t="str">
            <v>un</v>
          </cell>
          <cell r="J472">
            <v>7.907</v>
          </cell>
        </row>
        <row r="473">
          <cell r="D473" t="str">
            <v>M1402</v>
          </cell>
          <cell r="E473" t="str">
            <v>Bico de perfuração para injeção de adesivo estrutural à base de resina epóxi</v>
          </cell>
          <cell r="I473" t="str">
            <v>un</v>
          </cell>
          <cell r="J473">
            <v>6.6051000000000002</v>
          </cell>
        </row>
        <row r="474">
          <cell r="D474" t="str">
            <v>M1404</v>
          </cell>
          <cell r="E474" t="str">
            <v>Aplicador manual de adesivo estrutural</v>
          </cell>
          <cell r="I474" t="str">
            <v>un</v>
          </cell>
          <cell r="J474">
            <v>3080.1496999999999</v>
          </cell>
        </row>
        <row r="475">
          <cell r="D475" t="str">
            <v>M1405</v>
          </cell>
          <cell r="E475" t="str">
            <v>Disco diamantado para desbaste - D = 180 mm</v>
          </cell>
          <cell r="I475" t="str">
            <v>un</v>
          </cell>
          <cell r="J475">
            <v>563.12599999999998</v>
          </cell>
        </row>
        <row r="476">
          <cell r="D476" t="str">
            <v>M1406</v>
          </cell>
          <cell r="E476" t="str">
            <v>Broca de aço rápido - D = 12,5 mm e C = 151 mm</v>
          </cell>
          <cell r="I476" t="str">
            <v>un</v>
          </cell>
          <cell r="J476">
            <v>36.959600000000002</v>
          </cell>
        </row>
        <row r="477">
          <cell r="D477" t="str">
            <v>M1408</v>
          </cell>
          <cell r="E477" t="str">
            <v>Grelha metálica para canaletas - C = 1,00 m e L = 0,30 m</v>
          </cell>
          <cell r="I477" t="str">
            <v>un</v>
          </cell>
          <cell r="J477">
            <v>386.35019999999997</v>
          </cell>
        </row>
        <row r="478">
          <cell r="D478" t="str">
            <v>M1409</v>
          </cell>
          <cell r="E478" t="str">
            <v>Porta-grelha metálica - C = 1,00 m e L = 0,30 m</v>
          </cell>
          <cell r="I478" t="str">
            <v>m</v>
          </cell>
          <cell r="J478">
            <v>94.107600000000005</v>
          </cell>
        </row>
        <row r="479">
          <cell r="D479" t="str">
            <v>M1429</v>
          </cell>
          <cell r="E479" t="str">
            <v>Tábua de pinho de terceira - E = 2,5 cm</v>
          </cell>
          <cell r="I479" t="str">
            <v>m²</v>
          </cell>
          <cell r="J479">
            <v>59.94</v>
          </cell>
        </row>
        <row r="480">
          <cell r="D480" t="str">
            <v>M1432</v>
          </cell>
          <cell r="E480" t="str">
            <v>Tampão de ferro fundido articulado para águas pluviais - DN 600 classe 400</v>
          </cell>
          <cell r="I480" t="str">
            <v>un</v>
          </cell>
          <cell r="J480">
            <v>587.62469999999996</v>
          </cell>
        </row>
        <row r="481">
          <cell r="D481" t="str">
            <v>M1433</v>
          </cell>
          <cell r="E481" t="str">
            <v>Grelha metálica para canaletas - C = 0,50 m e L = 0,50 m</v>
          </cell>
          <cell r="I481" t="str">
            <v>un</v>
          </cell>
          <cell r="J481">
            <v>310.45420000000001</v>
          </cell>
        </row>
        <row r="482">
          <cell r="D482" t="str">
            <v>M1434</v>
          </cell>
          <cell r="E482" t="str">
            <v>Porta-grelha metálica - C = 0,50 m e L = 0,50 m</v>
          </cell>
          <cell r="I482" t="str">
            <v>m</v>
          </cell>
          <cell r="J482">
            <v>168.9162</v>
          </cell>
        </row>
        <row r="483">
          <cell r="D483" t="str">
            <v>M1446</v>
          </cell>
          <cell r="E483" t="str">
            <v>Geogrelha bidirecional em polipropileno extrudado - resistência à tração de 30 kN/m, deformação inferior a 5% e malha de 36 x 34 mm</v>
          </cell>
          <cell r="I483" t="str">
            <v>m²</v>
          </cell>
          <cell r="J483">
            <v>43.0931</v>
          </cell>
        </row>
        <row r="484">
          <cell r="D484" t="str">
            <v>M1447</v>
          </cell>
          <cell r="E484" t="str">
            <v>Geogrelha unidirecional em poliéster - resistência à tração longitudinal de 50 kN/m</v>
          </cell>
          <cell r="I484" t="str">
            <v>m²</v>
          </cell>
          <cell r="J484">
            <v>23.2241</v>
          </cell>
        </row>
        <row r="485">
          <cell r="D485" t="str">
            <v>M1448</v>
          </cell>
          <cell r="E485" t="str">
            <v>Geogrelha unidirecional em poliéster - resistência à tração longitudinal de 90 kN/m</v>
          </cell>
          <cell r="I485" t="str">
            <v>m²</v>
          </cell>
          <cell r="J485">
            <v>29.598199999999999</v>
          </cell>
        </row>
        <row r="486">
          <cell r="D486" t="str">
            <v>M1449</v>
          </cell>
          <cell r="E486" t="str">
            <v>Geogrelha unidirecional em poliéster - resistência à tração longitudinal de 100 kN/m</v>
          </cell>
          <cell r="I486" t="str">
            <v>m²</v>
          </cell>
          <cell r="J486">
            <v>30.600300000000001</v>
          </cell>
        </row>
        <row r="487">
          <cell r="D487" t="str">
            <v>M1450</v>
          </cell>
          <cell r="E487" t="str">
            <v>Geogrelha unidirecional em poliéster - resistência à tração longitudinal de 150 kN/m</v>
          </cell>
          <cell r="I487" t="str">
            <v>m²</v>
          </cell>
          <cell r="J487">
            <v>32.718200000000003</v>
          </cell>
        </row>
        <row r="488">
          <cell r="D488" t="str">
            <v>M1451</v>
          </cell>
          <cell r="E488" t="str">
            <v>Geogrelha unidirecional em poliéster - resistência à tração longitudinal de 200 kN/m</v>
          </cell>
          <cell r="I488" t="str">
            <v>m²</v>
          </cell>
          <cell r="J488">
            <v>42.801099999999998</v>
          </cell>
        </row>
        <row r="489">
          <cell r="D489" t="str">
            <v>M1452</v>
          </cell>
          <cell r="E489" t="str">
            <v>Geogrelha unidirecional em poliéster - resistência à tração longitudinal de 300 kN/m</v>
          </cell>
          <cell r="I489" t="str">
            <v>m²</v>
          </cell>
          <cell r="J489">
            <v>62.946399999999997</v>
          </cell>
        </row>
        <row r="490">
          <cell r="D490" t="str">
            <v>M1453</v>
          </cell>
          <cell r="E490" t="str">
            <v>Geogrelha unidirecional em poliéster - resistência à tração longitudinal de 400 kN/m</v>
          </cell>
          <cell r="I490" t="str">
            <v>m²</v>
          </cell>
          <cell r="J490">
            <v>83.070999999999998</v>
          </cell>
        </row>
        <row r="491">
          <cell r="D491" t="str">
            <v>M1454</v>
          </cell>
          <cell r="E491" t="str">
            <v>Geocélula em PEAD - H = 75 mm e célula de 289 cm²</v>
          </cell>
          <cell r="I491" t="str">
            <v>m²</v>
          </cell>
          <cell r="J491">
            <v>40.9634</v>
          </cell>
        </row>
        <row r="492">
          <cell r="D492" t="str">
            <v>M1455</v>
          </cell>
          <cell r="E492" t="str">
            <v>Geocélula em PEAD - H = 100 mm e célula de 289 cm²</v>
          </cell>
          <cell r="I492" t="str">
            <v>m²</v>
          </cell>
          <cell r="J492">
            <v>52.927599999999998</v>
          </cell>
        </row>
        <row r="493">
          <cell r="D493" t="str">
            <v>M1456</v>
          </cell>
          <cell r="E493" t="str">
            <v>Geocélula em PEAD - H = 150 mm e célula de 289 cm²</v>
          </cell>
          <cell r="I493" t="str">
            <v>m²</v>
          </cell>
          <cell r="J493">
            <v>69.080100000000002</v>
          </cell>
        </row>
        <row r="494">
          <cell r="D494" t="str">
            <v>M1457</v>
          </cell>
          <cell r="E494" t="str">
            <v>Geocélula em PEAD - H = 200 mm e célula de 289 cm²</v>
          </cell>
          <cell r="I494" t="str">
            <v>m²</v>
          </cell>
          <cell r="J494">
            <v>79.514700000000005</v>
          </cell>
        </row>
        <row r="495">
          <cell r="D495" t="str">
            <v>M1458</v>
          </cell>
          <cell r="E495" t="str">
            <v>Geocélula em PEAD - H = 75 mm e célula de 460 cm²</v>
          </cell>
          <cell r="I495" t="str">
            <v>m²</v>
          </cell>
          <cell r="J495">
            <v>34.652299999999997</v>
          </cell>
        </row>
        <row r="496">
          <cell r="D496" t="str">
            <v>M1459</v>
          </cell>
          <cell r="E496" t="str">
            <v>Geocélula em PEAD - H = 100 mm e célula de 460 cm²</v>
          </cell>
          <cell r="I496" t="str">
            <v>m²</v>
          </cell>
          <cell r="J496">
            <v>39.490699999999997</v>
          </cell>
        </row>
        <row r="497">
          <cell r="D497" t="str">
            <v>M1460</v>
          </cell>
          <cell r="E497" t="str">
            <v>Geocélula em PEAD - H = 150 mm e célula de 460 cm²</v>
          </cell>
          <cell r="I497" t="str">
            <v>m²</v>
          </cell>
          <cell r="J497">
            <v>53.561999999999998</v>
          </cell>
        </row>
        <row r="498">
          <cell r="D498" t="str">
            <v>M1461</v>
          </cell>
          <cell r="E498" t="str">
            <v>Geocélula em PEAD - H = 200 mm e célula de 460 cm²</v>
          </cell>
          <cell r="I498" t="str">
            <v>m²</v>
          </cell>
          <cell r="J498">
            <v>66.054100000000005</v>
          </cell>
        </row>
        <row r="499">
          <cell r="D499" t="str">
            <v>M1462</v>
          </cell>
          <cell r="E499" t="str">
            <v>Geocélula em PEAD - H = 75 mm e célula de 1.206 cm²</v>
          </cell>
          <cell r="I499" t="str">
            <v>m²</v>
          </cell>
          <cell r="J499">
            <v>28.9787</v>
          </cell>
        </row>
        <row r="500">
          <cell r="D500" t="str">
            <v>M1463</v>
          </cell>
          <cell r="E500" t="str">
            <v>Geocélula em PEAD - H = 100 mm e célula de 1.206 cm²</v>
          </cell>
          <cell r="I500" t="str">
            <v>m²</v>
          </cell>
          <cell r="J500">
            <v>37.814</v>
          </cell>
        </row>
        <row r="501">
          <cell r="D501" t="str">
            <v>M1464</v>
          </cell>
          <cell r="E501" t="str">
            <v>Geocélula em PEAD - H = 150 mm e célula de 1.206 cm²</v>
          </cell>
          <cell r="I501" t="str">
            <v>m²</v>
          </cell>
          <cell r="J501">
            <v>51.981400000000001</v>
          </cell>
        </row>
        <row r="502">
          <cell r="D502" t="str">
            <v>M1465</v>
          </cell>
          <cell r="E502" t="str">
            <v>Geocélula em PEAD - H = 200 mm e célula de 1.206 cm²</v>
          </cell>
          <cell r="I502" t="str">
            <v>m²</v>
          </cell>
          <cell r="J502">
            <v>62.053199999999997</v>
          </cell>
        </row>
        <row r="503">
          <cell r="D503" t="str">
            <v>M1472</v>
          </cell>
          <cell r="E503" t="str">
            <v>Tubo de PVC rosqueável para água fria - D = 75 mm (3")</v>
          </cell>
          <cell r="I503" t="str">
            <v>m</v>
          </cell>
          <cell r="J503">
            <v>66.989999999999995</v>
          </cell>
        </row>
        <row r="504">
          <cell r="D504" t="str">
            <v>M1481</v>
          </cell>
          <cell r="E504" t="str">
            <v>Coroa diamantada - D = 31,80 mm (1 1/4")</v>
          </cell>
          <cell r="I504" t="str">
            <v>un</v>
          </cell>
          <cell r="J504">
            <v>332.64319999999998</v>
          </cell>
        </row>
        <row r="505">
          <cell r="D505" t="str">
            <v>M1496</v>
          </cell>
          <cell r="E505" t="str">
            <v>Coroa diamantada - D = 38,10 mm (1 1/2")</v>
          </cell>
          <cell r="I505" t="str">
            <v>un</v>
          </cell>
          <cell r="J505">
            <v>337.37830000000002</v>
          </cell>
        </row>
        <row r="506">
          <cell r="D506" t="str">
            <v>M1498</v>
          </cell>
          <cell r="E506" t="str">
            <v>Coroa diamantada - D = 44,50 mm (1 3/4")</v>
          </cell>
          <cell r="I506" t="str">
            <v>un</v>
          </cell>
          <cell r="J506">
            <v>359.19549999999998</v>
          </cell>
        </row>
        <row r="507">
          <cell r="D507" t="str">
            <v>M1518</v>
          </cell>
          <cell r="E507" t="str">
            <v>Coroa diamantada - D = 50,80 mm (2")</v>
          </cell>
          <cell r="I507" t="str">
            <v>un</v>
          </cell>
          <cell r="J507">
            <v>381.13580000000002</v>
          </cell>
        </row>
        <row r="508">
          <cell r="D508" t="str">
            <v>M1519</v>
          </cell>
          <cell r="E508" t="str">
            <v>Coroa diamantada - D = 63,50 mm (2 1/2")</v>
          </cell>
          <cell r="I508" t="str">
            <v>un</v>
          </cell>
          <cell r="J508">
            <v>430.13040000000001</v>
          </cell>
        </row>
        <row r="509">
          <cell r="D509" t="str">
            <v>M1520</v>
          </cell>
          <cell r="E509" t="str">
            <v>Coroa diamantada - D = 76,20 mm (3")</v>
          </cell>
          <cell r="I509" t="str">
            <v>un</v>
          </cell>
          <cell r="J509">
            <v>600.07169999999996</v>
          </cell>
        </row>
        <row r="510">
          <cell r="D510" t="str">
            <v>M1526</v>
          </cell>
          <cell r="E510" t="str">
            <v>Coroa diamantada - D = 101,60 mm (4")</v>
          </cell>
          <cell r="I510" t="str">
            <v>un</v>
          </cell>
          <cell r="J510">
            <v>755.61699999999996</v>
          </cell>
        </row>
        <row r="511">
          <cell r="D511" t="str">
            <v>M1527</v>
          </cell>
          <cell r="E511" t="str">
            <v>Broca de widia - D = 10 mm e C = 150 mm</v>
          </cell>
          <cell r="I511" t="str">
            <v>un</v>
          </cell>
          <cell r="J511">
            <v>12.276</v>
          </cell>
        </row>
        <row r="512">
          <cell r="D512" t="str">
            <v>M1528</v>
          </cell>
          <cell r="E512" t="str">
            <v>Broca de widia - D = 13 mm e C = 150 mm</v>
          </cell>
          <cell r="I512" t="str">
            <v>un</v>
          </cell>
          <cell r="J512">
            <v>20.560199999999998</v>
          </cell>
        </row>
        <row r="513">
          <cell r="D513" t="str">
            <v>M1546</v>
          </cell>
          <cell r="E513" t="str">
            <v>Telha trapezoidal em aço zincado - E = 0,43 mm</v>
          </cell>
          <cell r="I513" t="str">
            <v>m²</v>
          </cell>
          <cell r="J513">
            <v>41.621299999999998</v>
          </cell>
        </row>
        <row r="514">
          <cell r="D514" t="str">
            <v>M1553</v>
          </cell>
          <cell r="E514" t="str">
            <v>Geotêxtil não-tecido agulhado em poliéster - resistência à tração longitudinal de 31 kN/m</v>
          </cell>
          <cell r="I514" t="str">
            <v>m²</v>
          </cell>
          <cell r="J514">
            <v>16.135899999999999</v>
          </cell>
        </row>
        <row r="515">
          <cell r="D515" t="str">
            <v>M1556</v>
          </cell>
          <cell r="E515" t="str">
            <v>Terra vegetal produzida</v>
          </cell>
          <cell r="I515" t="str">
            <v>m³</v>
          </cell>
          <cell r="J515" t="str">
            <v>-</v>
          </cell>
        </row>
        <row r="516">
          <cell r="D516" t="str">
            <v>M1575</v>
          </cell>
          <cell r="E516" t="str">
            <v>Tinta látex à base de resina acrílica</v>
          </cell>
          <cell r="I516" t="str">
            <v>l</v>
          </cell>
          <cell r="J516">
            <v>15.0062</v>
          </cell>
        </row>
        <row r="517">
          <cell r="D517" t="str">
            <v>M1577</v>
          </cell>
          <cell r="E517" t="str">
            <v>Tinta plástica à base de resina metacrílica aplicada a frio por dispersão ou extrusão</v>
          </cell>
          <cell r="I517" t="str">
            <v>kg</v>
          </cell>
          <cell r="J517">
            <v>34.706099999999999</v>
          </cell>
        </row>
        <row r="518">
          <cell r="D518" t="str">
            <v>M1585</v>
          </cell>
          <cell r="E518" t="str">
            <v>Massa termoplástica aplicada por extrusão</v>
          </cell>
          <cell r="I518" t="str">
            <v>kg</v>
          </cell>
          <cell r="J518">
            <v>11.924899999999999</v>
          </cell>
        </row>
        <row r="519">
          <cell r="D519" t="str">
            <v>M1591</v>
          </cell>
          <cell r="E519" t="str">
            <v>Suporte polimérico ecológico maciço colapsível para placa de sinalização - D = 6,4 cm</v>
          </cell>
          <cell r="I519" t="str">
            <v>m</v>
          </cell>
          <cell r="J519">
            <v>183.83080000000001</v>
          </cell>
        </row>
        <row r="520">
          <cell r="D520" t="str">
            <v>M1600</v>
          </cell>
          <cell r="E520" t="str">
            <v>Trilho TR25 em aço-carbono usado</v>
          </cell>
          <cell r="I520" t="str">
            <v>kg</v>
          </cell>
          <cell r="J520">
            <v>5.4089999999999998</v>
          </cell>
        </row>
        <row r="521">
          <cell r="D521" t="str">
            <v>M1602</v>
          </cell>
          <cell r="E521" t="str">
            <v>Trilho TR37 em aço-carbono usado</v>
          </cell>
          <cell r="I521" t="str">
            <v>kg</v>
          </cell>
          <cell r="J521">
            <v>5.4089999999999998</v>
          </cell>
        </row>
        <row r="522">
          <cell r="D522" t="str">
            <v>M1603</v>
          </cell>
          <cell r="E522" t="str">
            <v>Trilho TR45 em aço-carbono usado</v>
          </cell>
          <cell r="I522" t="str">
            <v>kg</v>
          </cell>
          <cell r="J522">
            <v>5.4089999999999998</v>
          </cell>
        </row>
        <row r="523">
          <cell r="D523" t="str">
            <v>M1605</v>
          </cell>
          <cell r="E523" t="str">
            <v>Trilho TR57 em aço-carbono usado</v>
          </cell>
          <cell r="I523" t="str">
            <v>kg</v>
          </cell>
          <cell r="J523">
            <v>5.4089999999999998</v>
          </cell>
        </row>
        <row r="524">
          <cell r="D524" t="str">
            <v>M1606</v>
          </cell>
          <cell r="E524" t="str">
            <v>Trilho TR68 em aço-carbono usado</v>
          </cell>
          <cell r="I524" t="str">
            <v>kg</v>
          </cell>
          <cell r="J524">
            <v>5.4092000000000002</v>
          </cell>
        </row>
        <row r="525">
          <cell r="D525" t="str">
            <v>M1614</v>
          </cell>
          <cell r="E525" t="str">
            <v>Tubo em aço galvanizado com rosca BSP classe leve - D = 50 mm (2")</v>
          </cell>
          <cell r="I525" t="str">
            <v>m</v>
          </cell>
          <cell r="J525">
            <v>64.453299999999999</v>
          </cell>
        </row>
        <row r="526">
          <cell r="D526" t="str">
            <v>M1616</v>
          </cell>
          <cell r="E526" t="str">
            <v>Tubo em aço galvanizado com rosca BSP classe leve - D = 20 mm (3/4")</v>
          </cell>
          <cell r="I526" t="str">
            <v>m</v>
          </cell>
          <cell r="J526">
            <v>14.243</v>
          </cell>
        </row>
        <row r="527">
          <cell r="D527" t="str">
            <v>M1617</v>
          </cell>
          <cell r="E527" t="str">
            <v>Tubo em aço galvanizado com rosca BSP classe leve - D = 80 mm (3")</v>
          </cell>
          <cell r="I527" t="str">
            <v>m</v>
          </cell>
          <cell r="J527">
            <v>122.3719</v>
          </cell>
        </row>
        <row r="528">
          <cell r="D528" t="str">
            <v>M1618</v>
          </cell>
          <cell r="E528" t="str">
            <v>Tubo em aço galvanizado com rosca BSP classe leve - D = 100 mm (4")</v>
          </cell>
          <cell r="I528" t="str">
            <v>m</v>
          </cell>
          <cell r="J528">
            <v>132.6541</v>
          </cell>
        </row>
        <row r="529">
          <cell r="D529" t="str">
            <v>M1624</v>
          </cell>
          <cell r="E529" t="str">
            <v>Suporte polimérico ecológico maciço colapsível para placa de sinalização - seção de 8 x 8 cm</v>
          </cell>
          <cell r="I529" t="str">
            <v>m</v>
          </cell>
          <cell r="J529">
            <v>283.20870000000002</v>
          </cell>
        </row>
        <row r="530">
          <cell r="D530" t="str">
            <v>M1636</v>
          </cell>
          <cell r="E530" t="str">
            <v>Suporte polimérico ecológico maciço colapsível para placa de sinalização - seção de 7 x 15 cm</v>
          </cell>
          <cell r="I530" t="str">
            <v>m</v>
          </cell>
          <cell r="J530">
            <v>538.7568</v>
          </cell>
        </row>
        <row r="531">
          <cell r="D531" t="str">
            <v>M1638</v>
          </cell>
          <cell r="E531" t="str">
            <v>Mourão de madeira - H = 2,10 m e D = 0,10 m</v>
          </cell>
          <cell r="I531" t="str">
            <v>un</v>
          </cell>
          <cell r="J531">
            <v>25.990100000000002</v>
          </cell>
        </row>
        <row r="532">
          <cell r="D532" t="str">
            <v>M1639</v>
          </cell>
          <cell r="E532" t="str">
            <v>Mourão de madeira - H = 2,20 m e D = 0,15 m</v>
          </cell>
          <cell r="I532" t="str">
            <v>un</v>
          </cell>
          <cell r="J532">
            <v>49.2849</v>
          </cell>
        </row>
        <row r="533">
          <cell r="D533" t="str">
            <v>M1640</v>
          </cell>
          <cell r="E533" t="str">
            <v>Nonel iniciador - C = 300,0 m</v>
          </cell>
          <cell r="I533" t="str">
            <v>un</v>
          </cell>
          <cell r="J533">
            <v>228.0855</v>
          </cell>
        </row>
        <row r="534">
          <cell r="D534" t="str">
            <v>M1642</v>
          </cell>
          <cell r="E534" t="str">
            <v>Coroa de botões esféricos - D = 130 mm (5 1/8")</v>
          </cell>
          <cell r="I534" t="str">
            <v>un</v>
          </cell>
          <cell r="J534">
            <v>3451.0331000000001</v>
          </cell>
        </row>
        <row r="535">
          <cell r="D535" t="str">
            <v>M1643</v>
          </cell>
          <cell r="E535" t="str">
            <v>Coroa de botões esféricos - D = 194 mm (7 5/8")</v>
          </cell>
          <cell r="I535" t="str">
            <v>un</v>
          </cell>
          <cell r="J535">
            <v>7967.0654999999997</v>
          </cell>
        </row>
        <row r="536">
          <cell r="D536" t="str">
            <v>M1644</v>
          </cell>
          <cell r="E536" t="str">
            <v>Coroa de botões esféricos - D = 251 mm (9 7/8")</v>
          </cell>
          <cell r="I536" t="str">
            <v>un</v>
          </cell>
          <cell r="J536">
            <v>9565.8384000000005</v>
          </cell>
        </row>
        <row r="537">
          <cell r="D537" t="str">
            <v>M1645</v>
          </cell>
          <cell r="E537" t="str">
            <v>Coroa de botões esféricos - D = 305 mm (12")</v>
          </cell>
          <cell r="I537" t="str">
            <v>un</v>
          </cell>
          <cell r="J537">
            <v>14550.343999999999</v>
          </cell>
        </row>
        <row r="538">
          <cell r="D538" t="str">
            <v>M1646</v>
          </cell>
          <cell r="E538" t="str">
            <v>Coroa de botões esféricos - D = 355 mm (14")</v>
          </cell>
          <cell r="I538" t="str">
            <v>un</v>
          </cell>
          <cell r="J538">
            <v>10842.106299999999</v>
          </cell>
        </row>
        <row r="539">
          <cell r="D539" t="str">
            <v>M1648</v>
          </cell>
          <cell r="E539" t="str">
            <v>Dente de corte para trado ou caçamba de perfuração</v>
          </cell>
          <cell r="I539" t="str">
            <v>un</v>
          </cell>
          <cell r="J539">
            <v>34.535499999999999</v>
          </cell>
        </row>
        <row r="540">
          <cell r="D540" t="str">
            <v>M1649</v>
          </cell>
          <cell r="E540" t="str">
            <v>Coroa de botões esféricos linha ST68 - D = 102 mm (4")</v>
          </cell>
          <cell r="I540" t="str">
            <v>un</v>
          </cell>
          <cell r="J540">
            <v>2382.6936999999998</v>
          </cell>
        </row>
        <row r="541">
          <cell r="D541" t="str">
            <v>M1650</v>
          </cell>
          <cell r="E541" t="str">
            <v>Coroa de botões esféricos para tirante autoinjetável - D = 87 mm (3 7/16")</v>
          </cell>
          <cell r="I541" t="str">
            <v>un</v>
          </cell>
          <cell r="J541">
            <v>890</v>
          </cell>
        </row>
        <row r="542">
          <cell r="D542" t="str">
            <v>M1651</v>
          </cell>
          <cell r="E542" t="str">
            <v>Tricone para tirante autoinjetável - D = 120 mm</v>
          </cell>
          <cell r="I542" t="str">
            <v>un</v>
          </cell>
          <cell r="J542">
            <v>366.4982</v>
          </cell>
        </row>
        <row r="543">
          <cell r="D543" t="str">
            <v>M1653</v>
          </cell>
          <cell r="E543" t="str">
            <v>Coroa piloto de botões esféricos para sistema autoperfurante - D = 76,2 mm (3")</v>
          </cell>
          <cell r="I543" t="str">
            <v>un</v>
          </cell>
          <cell r="J543">
            <v>1369.5558000000001</v>
          </cell>
        </row>
        <row r="544">
          <cell r="D544" t="str">
            <v>M1655</v>
          </cell>
          <cell r="E544" t="str">
            <v>Tubo de PVC ponta e bolsa para esgoto - D = 50 mm (2")</v>
          </cell>
          <cell r="I544" t="str">
            <v>m</v>
          </cell>
          <cell r="J544">
            <v>9.1361000000000008</v>
          </cell>
        </row>
        <row r="545">
          <cell r="D545" t="str">
            <v>M1656</v>
          </cell>
          <cell r="E545" t="str">
            <v>Tubo de PVC ponta e bolsa para esgoto - D = 75 mm (3")</v>
          </cell>
          <cell r="I545" t="str">
            <v>m</v>
          </cell>
          <cell r="J545">
            <v>14.392899999999999</v>
          </cell>
        </row>
        <row r="546">
          <cell r="D546" t="str">
            <v>M1657</v>
          </cell>
          <cell r="E546" t="str">
            <v>Tubo PEAD corrugado perfurado para drenagem - D = 170 mm</v>
          </cell>
          <cell r="I546" t="str">
            <v>m</v>
          </cell>
          <cell r="J546">
            <v>30.102699999999999</v>
          </cell>
        </row>
        <row r="547">
          <cell r="D547" t="str">
            <v>M1658</v>
          </cell>
          <cell r="E547" t="str">
            <v>Tubo PEAD corrugado perfurado para drenagem - D = 230 mm</v>
          </cell>
          <cell r="I547" t="str">
            <v>m</v>
          </cell>
          <cell r="J547">
            <v>48.158099999999997</v>
          </cell>
        </row>
        <row r="548">
          <cell r="D548" t="str">
            <v>M1662</v>
          </cell>
          <cell r="E548" t="str">
            <v>Suporte em madeira de eucalipto tratado - seção de 8 x 8 cm</v>
          </cell>
          <cell r="I548" t="str">
            <v>m</v>
          </cell>
          <cell r="J548">
            <v>17.920000000000002</v>
          </cell>
        </row>
        <row r="549">
          <cell r="D549" t="str">
            <v>M1665</v>
          </cell>
          <cell r="E549" t="str">
            <v>Tubo de PVC rosqueável para água fria - D = 40 mm (1 1/2")</v>
          </cell>
          <cell r="I549" t="str">
            <v>m</v>
          </cell>
          <cell r="J549">
            <v>26.946899999999999</v>
          </cell>
        </row>
        <row r="550">
          <cell r="D550" t="str">
            <v>M1673</v>
          </cell>
          <cell r="E550" t="str">
            <v>Tubo de PVC rosqueável para água fria - D = 100 mm (4")</v>
          </cell>
          <cell r="I550" t="str">
            <v>m</v>
          </cell>
          <cell r="J550">
            <v>78.898300000000006</v>
          </cell>
        </row>
        <row r="551">
          <cell r="D551" t="str">
            <v>M1675</v>
          </cell>
          <cell r="E551" t="str">
            <v>Tubo de PVC rosqueável para água fria - D = 150 mm (6")</v>
          </cell>
          <cell r="I551" t="str">
            <v>m</v>
          </cell>
          <cell r="J551">
            <v>85.246399999999994</v>
          </cell>
        </row>
        <row r="552">
          <cell r="D552" t="str">
            <v>M1702</v>
          </cell>
          <cell r="E552" t="str">
            <v>Duto flexível de ventilação em PVC - D = 1,20 m</v>
          </cell>
          <cell r="I552" t="str">
            <v>m</v>
          </cell>
          <cell r="J552">
            <v>146.10589999999999</v>
          </cell>
        </row>
        <row r="553">
          <cell r="D553" t="str">
            <v>M1719</v>
          </cell>
          <cell r="E553" t="str">
            <v>Broca integral série H19 - D = 24 mm e C = 0,4 m</v>
          </cell>
          <cell r="I553" t="str">
            <v>un</v>
          </cell>
          <cell r="J553">
            <v>503.68430000000001</v>
          </cell>
        </row>
        <row r="554">
          <cell r="D554" t="str">
            <v>M1720</v>
          </cell>
          <cell r="E554" t="str">
            <v>Geotêxtil não-tecido agulhado em poliéster - resistência à tração longitudinal de 10 kN/m</v>
          </cell>
          <cell r="I554" t="str">
            <v>m²</v>
          </cell>
          <cell r="J554">
            <v>5.9855</v>
          </cell>
        </row>
        <row r="555">
          <cell r="D555" t="str">
            <v>M1728</v>
          </cell>
          <cell r="E555" t="str">
            <v>Punho linha R25 para martelete perfurador e rompedor - D = 25 mm (1")</v>
          </cell>
          <cell r="I555" t="str">
            <v>un</v>
          </cell>
          <cell r="J555">
            <v>815.89099999999996</v>
          </cell>
        </row>
        <row r="556">
          <cell r="D556" t="str">
            <v>M1729</v>
          </cell>
          <cell r="E556" t="str">
            <v>Haste linha R25 para martelete perfurador e rompedor - D = 25 mm (1") e C = 1,00 m</v>
          </cell>
          <cell r="I556" t="str">
            <v>un</v>
          </cell>
          <cell r="J556">
            <v>1416.5262</v>
          </cell>
        </row>
        <row r="557">
          <cell r="D557" t="str">
            <v>M1730</v>
          </cell>
          <cell r="E557" t="str">
            <v>Luva de acoplamento linha R25 para martelete perfurador e rompedor - D = 25 mm (1")</v>
          </cell>
          <cell r="I557" t="str">
            <v>un</v>
          </cell>
          <cell r="J557">
            <v>292.35719999999998</v>
          </cell>
        </row>
        <row r="558">
          <cell r="D558" t="str">
            <v>M1731</v>
          </cell>
          <cell r="E558" t="str">
            <v>Haste de perfuração simples para jet grouting - D = 88,9 mm (3 1/2") e C = 3,00 m</v>
          </cell>
          <cell r="I558" t="str">
            <v>un</v>
          </cell>
          <cell r="J558">
            <v>1640.1215</v>
          </cell>
        </row>
        <row r="559">
          <cell r="D559" t="str">
            <v>M1732</v>
          </cell>
          <cell r="E559" t="str">
            <v>Luva em aço galvanizado com rosca BSP classe leve - D = 50 mm (2")</v>
          </cell>
          <cell r="I559" t="str">
            <v>un</v>
          </cell>
          <cell r="J559">
            <v>16.5778</v>
          </cell>
        </row>
        <row r="560">
          <cell r="D560" t="str">
            <v>M1733</v>
          </cell>
          <cell r="E560" t="str">
            <v>Manta drenante em malha de polietileno e geotêxtil de polipropileno em uma das faces</v>
          </cell>
          <cell r="I560" t="str">
            <v>m²</v>
          </cell>
          <cell r="J560">
            <v>48.810600000000001</v>
          </cell>
        </row>
        <row r="561">
          <cell r="D561" t="str">
            <v>M1735</v>
          </cell>
          <cell r="E561" t="str">
            <v>Punho linha ST68 para perfuração - D = 80 mm (3 5/32")</v>
          </cell>
          <cell r="I561" t="str">
            <v>un</v>
          </cell>
          <cell r="J561">
            <v>7381.9967999999999</v>
          </cell>
        </row>
        <row r="562">
          <cell r="D562" t="str">
            <v>M1736</v>
          </cell>
          <cell r="E562" t="str">
            <v>Adesivo à base de resina poliéster bicomponente para ancoragem</v>
          </cell>
          <cell r="I562" t="str">
            <v>kg</v>
          </cell>
          <cell r="J562">
            <v>57.821899999999999</v>
          </cell>
        </row>
        <row r="563">
          <cell r="D563" t="str">
            <v>M1737</v>
          </cell>
          <cell r="E563" t="str">
            <v>Tubo em aço-carbono para ar comprimido - D = 150 mm (6")</v>
          </cell>
          <cell r="I563" t="str">
            <v>m</v>
          </cell>
          <cell r="J563">
            <v>223.83690000000001</v>
          </cell>
        </row>
        <row r="564">
          <cell r="D564" t="str">
            <v>M1739</v>
          </cell>
          <cell r="E564" t="str">
            <v>Haste linha T45 para perfuratriz sobre esteiras - D = 45,0 mm (1 3/4") e C = 3,60 m</v>
          </cell>
          <cell r="I564" t="str">
            <v>un</v>
          </cell>
          <cell r="J564">
            <v>4927.4279999999999</v>
          </cell>
        </row>
        <row r="565">
          <cell r="D565" t="str">
            <v>M1740</v>
          </cell>
          <cell r="E565" t="str">
            <v>Punho linha T45 para perfuratriz sobre esteiras - D = 45 mm (1 3/4")</v>
          </cell>
          <cell r="I565" t="str">
            <v>un</v>
          </cell>
          <cell r="J565">
            <v>2606.3971000000001</v>
          </cell>
        </row>
        <row r="566">
          <cell r="D566" t="str">
            <v>M1741</v>
          </cell>
          <cell r="E566" t="str">
            <v>Luva em aço linha T45 para perfuratriz sobre esteiras - D = 45,0 mm (1 3/4")</v>
          </cell>
          <cell r="I566" t="str">
            <v>un</v>
          </cell>
          <cell r="J566">
            <v>561.68119999999999</v>
          </cell>
        </row>
        <row r="567">
          <cell r="D567" t="str">
            <v>M1742</v>
          </cell>
          <cell r="E567" t="str">
            <v>Coroa de botões esféricos linha T45 - D = 89 mm (3 1/2")</v>
          </cell>
          <cell r="I567" t="str">
            <v>un</v>
          </cell>
          <cell r="J567">
            <v>1268.9570000000001</v>
          </cell>
        </row>
        <row r="568">
          <cell r="D568" t="str">
            <v>M1747</v>
          </cell>
          <cell r="E568" t="str">
            <v>Tubo em aço-carbono para sistema autoperfurante - D = 76,2 mm</v>
          </cell>
          <cell r="I568" t="str">
            <v>m</v>
          </cell>
          <cell r="J568">
            <v>168.64590000000001</v>
          </cell>
        </row>
        <row r="569">
          <cell r="D569" t="str">
            <v>M1748</v>
          </cell>
          <cell r="E569" t="str">
            <v>Tubo em aço-carbono iniciador para sistema autoperfurante com anel da coroa piloto - D = 76,2 mm (3") e C = 3 m</v>
          </cell>
          <cell r="I569" t="str">
            <v>un</v>
          </cell>
          <cell r="J569">
            <v>1256.3933</v>
          </cell>
        </row>
        <row r="570">
          <cell r="D570" t="str">
            <v>M1749</v>
          </cell>
          <cell r="E570" t="str">
            <v>Haste linha ST68 para perfuração - D = 87,0 mm (3 7/16") e C = 1,83 m</v>
          </cell>
          <cell r="I570" t="str">
            <v>un</v>
          </cell>
          <cell r="J570">
            <v>12164.1716</v>
          </cell>
        </row>
        <row r="571">
          <cell r="D571" t="str">
            <v>M1750</v>
          </cell>
          <cell r="E571" t="str">
            <v>Hidromonitor com bico de injeção para jet grouting - D = 88,9 mm (3 1/2")</v>
          </cell>
          <cell r="I571" t="str">
            <v>un</v>
          </cell>
          <cell r="J571">
            <v>11171.929700000001</v>
          </cell>
        </row>
        <row r="572">
          <cell r="D572" t="str">
            <v>M1751</v>
          </cell>
          <cell r="E572" t="str">
            <v>Válvula manchete - D = 73 mm</v>
          </cell>
          <cell r="I572" t="str">
            <v>un</v>
          </cell>
          <cell r="J572">
            <v>6.1666999999999996</v>
          </cell>
        </row>
        <row r="573">
          <cell r="D573" t="str">
            <v>M1752</v>
          </cell>
          <cell r="E573" t="str">
            <v>Borracha para obturador mecânico</v>
          </cell>
          <cell r="I573" t="str">
            <v>un</v>
          </cell>
          <cell r="J573">
            <v>390</v>
          </cell>
        </row>
        <row r="574">
          <cell r="D574" t="str">
            <v>M1753</v>
          </cell>
          <cell r="E574" t="str">
            <v>Disco de corte diamantado segmentado para concreto - D = 110 mm</v>
          </cell>
          <cell r="I574" t="str">
            <v>un</v>
          </cell>
          <cell r="J574">
            <v>39.434199999999997</v>
          </cell>
        </row>
        <row r="575">
          <cell r="D575" t="str">
            <v>M1754</v>
          </cell>
          <cell r="E575" t="str">
            <v>Conjunto de lâminas de corte para trituradora de galhos e troncos</v>
          </cell>
          <cell r="I575" t="str">
            <v>un</v>
          </cell>
          <cell r="J575">
            <v>3803.9666000000002</v>
          </cell>
        </row>
        <row r="576">
          <cell r="D576" t="str">
            <v>M1755</v>
          </cell>
          <cell r="E576" t="str">
            <v>Pó calcário dolomítico</v>
          </cell>
          <cell r="I576" t="str">
            <v>kg</v>
          </cell>
          <cell r="J576">
            <v>0.189</v>
          </cell>
        </row>
        <row r="577">
          <cell r="D577" t="str">
            <v>M1756</v>
          </cell>
          <cell r="E577" t="str">
            <v>Material formador de camada protetora para hidrossemeadura</v>
          </cell>
          <cell r="I577" t="str">
            <v>kg</v>
          </cell>
          <cell r="J577">
            <v>3.2195999999999998</v>
          </cell>
        </row>
        <row r="578">
          <cell r="D578" t="str">
            <v>M1765</v>
          </cell>
          <cell r="E578" t="str">
            <v>Tubo em aço-carbono schedule 40 - D = 65 mm (2 1/2")</v>
          </cell>
          <cell r="I578" t="str">
            <v>m</v>
          </cell>
          <cell r="J578">
            <v>104.89109999999999</v>
          </cell>
        </row>
        <row r="579">
          <cell r="D579" t="str">
            <v>M1773</v>
          </cell>
          <cell r="E579" t="str">
            <v>Ancoragem regulável para estais de 19 cordoalhas - D = 15,7 mm</v>
          </cell>
          <cell r="I579" t="str">
            <v>un</v>
          </cell>
          <cell r="J579">
            <v>31295.284500000002</v>
          </cell>
        </row>
        <row r="580">
          <cell r="D580" t="str">
            <v>M1774</v>
          </cell>
          <cell r="E580" t="str">
            <v>Ancoragem regulável para estais de 31 cordoalhas - D = 15,7 mm</v>
          </cell>
          <cell r="I580" t="str">
            <v>un</v>
          </cell>
          <cell r="J580">
            <v>50645.855900000002</v>
          </cell>
        </row>
        <row r="581">
          <cell r="D581" t="str">
            <v>M1775</v>
          </cell>
          <cell r="E581" t="str">
            <v>Ancoragem regulável para estais de 37 cordoalhas - D = 15,7 mm</v>
          </cell>
          <cell r="I581" t="str">
            <v>un</v>
          </cell>
          <cell r="J581">
            <v>60100.875099999997</v>
          </cell>
        </row>
        <row r="582">
          <cell r="D582" t="str">
            <v>M1776</v>
          </cell>
          <cell r="E582" t="str">
            <v>Ancoragem regulável para estais de 55 cordoalhas - D = 15,7 mm</v>
          </cell>
          <cell r="I582" t="str">
            <v>un</v>
          </cell>
          <cell r="J582">
            <v>88105.7503</v>
          </cell>
        </row>
        <row r="583">
          <cell r="D583" t="str">
            <v>M1777</v>
          </cell>
          <cell r="E583" t="str">
            <v>Ancoragem regulável para estais de 61 cordoalhas - D = 15,7 mm</v>
          </cell>
          <cell r="I583" t="str">
            <v>un</v>
          </cell>
          <cell r="J583">
            <v>97233.050300000003</v>
          </cell>
        </row>
        <row r="584">
          <cell r="D584" t="str">
            <v>M1778</v>
          </cell>
          <cell r="E584" t="str">
            <v>Ancoragem regulável para estais de 73 cordoalhas - D = 15,7 mm</v>
          </cell>
          <cell r="I584" t="str">
            <v>un</v>
          </cell>
          <cell r="J584">
            <v>115722.9575</v>
          </cell>
        </row>
        <row r="585">
          <cell r="D585" t="str">
            <v>M1779</v>
          </cell>
          <cell r="E585" t="str">
            <v>Ancoragem regulável para estais de 91 cordoalhas - D = 15,7 mm</v>
          </cell>
          <cell r="I585" t="str">
            <v>un</v>
          </cell>
          <cell r="J585">
            <v>143614.0007</v>
          </cell>
        </row>
        <row r="586">
          <cell r="D586" t="str">
            <v>M1780</v>
          </cell>
          <cell r="E586" t="str">
            <v>Ancoragem fixa para estais de 19 cordoalhas - D = 15,7 mm</v>
          </cell>
          <cell r="I586" t="str">
            <v>un</v>
          </cell>
          <cell r="J586">
            <v>18393.463500000002</v>
          </cell>
        </row>
        <row r="587">
          <cell r="D587" t="str">
            <v>M1781</v>
          </cell>
          <cell r="E587" t="str">
            <v>Ancoragem fixa para estais de 31 cordoalhas - D = 15,7 mm</v>
          </cell>
          <cell r="I587" t="str">
            <v>un</v>
          </cell>
          <cell r="J587">
            <v>29683.155900000002</v>
          </cell>
        </row>
        <row r="588">
          <cell r="D588" t="str">
            <v>M1782</v>
          </cell>
          <cell r="E588" t="str">
            <v>Ancoragem fixa para estais de 37 cordoalhas - D = 15,7 mm</v>
          </cell>
          <cell r="I588" t="str">
            <v>un</v>
          </cell>
          <cell r="J588">
            <v>35309.421499999997</v>
          </cell>
        </row>
        <row r="589">
          <cell r="D589" t="str">
            <v>M1783</v>
          </cell>
          <cell r="E589" t="str">
            <v>Ancoragem fixa para estais de 55 cordoalhas - D = 15,7 mm</v>
          </cell>
          <cell r="I589" t="str">
            <v>un</v>
          </cell>
          <cell r="J589">
            <v>51656.3586</v>
          </cell>
        </row>
        <row r="590">
          <cell r="D590" t="str">
            <v>M1784</v>
          </cell>
          <cell r="E590" t="str">
            <v>Ancoragem fixa para estais de 61 cordoalhas - D = 15,7 mm</v>
          </cell>
          <cell r="I590" t="str">
            <v>un</v>
          </cell>
          <cell r="J590">
            <v>57012.7503</v>
          </cell>
        </row>
        <row r="591">
          <cell r="D591" t="str">
            <v>M1785</v>
          </cell>
          <cell r="E591" t="str">
            <v>Ancoragem fixa para estais de 73 cordoalhas - D = 15,7 mm</v>
          </cell>
          <cell r="I591" t="str">
            <v>un</v>
          </cell>
          <cell r="J591">
            <v>67980.157500000001</v>
          </cell>
        </row>
        <row r="592">
          <cell r="D592" t="str">
            <v>M1786</v>
          </cell>
          <cell r="E592" t="str">
            <v>Ancoragem fixa para estais de 91 cordoalhas - D = 15,7 mm</v>
          </cell>
          <cell r="I592" t="str">
            <v>un</v>
          </cell>
          <cell r="J592">
            <v>84437.000700000004</v>
          </cell>
        </row>
        <row r="593">
          <cell r="D593" t="str">
            <v>M1787</v>
          </cell>
          <cell r="E593" t="str">
            <v>Estaca de tutoramento - D = 5 cm e H = 2 m</v>
          </cell>
          <cell r="I593" t="str">
            <v>un</v>
          </cell>
          <cell r="J593">
            <v>6.8460000000000001</v>
          </cell>
        </row>
        <row r="594">
          <cell r="D594" t="str">
            <v>M1789</v>
          </cell>
          <cell r="E594" t="str">
            <v>Ancoragem ativa para 31 cordoalhas - D = 15,2 mm</v>
          </cell>
          <cell r="I594" t="str">
            <v>un</v>
          </cell>
          <cell r="J594">
            <v>4729.9466000000002</v>
          </cell>
        </row>
        <row r="595">
          <cell r="D595" t="str">
            <v>M1790</v>
          </cell>
          <cell r="E595" t="str">
            <v>Gás liquefeito de petróleo (GLP)</v>
          </cell>
          <cell r="I595" t="str">
            <v>kg</v>
          </cell>
          <cell r="J595">
            <v>8.3846000000000007</v>
          </cell>
        </row>
        <row r="596">
          <cell r="D596" t="str">
            <v>M1795</v>
          </cell>
          <cell r="E596" t="str">
            <v>Gás oxigênio</v>
          </cell>
          <cell r="I596" t="str">
            <v>m³</v>
          </cell>
          <cell r="J596">
            <v>21.9</v>
          </cell>
        </row>
        <row r="597">
          <cell r="D597" t="str">
            <v>M1796</v>
          </cell>
          <cell r="E597" t="str">
            <v>Gás acetileno</v>
          </cell>
          <cell r="I597" t="str">
            <v>kg</v>
          </cell>
          <cell r="J597">
            <v>123</v>
          </cell>
        </row>
        <row r="598">
          <cell r="D598" t="str">
            <v>M1797</v>
          </cell>
          <cell r="E598" t="str">
            <v>Fita de espuma EPDM para vedação com adesivo em uma face - E = 4 mm e L = 40 mm</v>
          </cell>
          <cell r="I598" t="str">
            <v>m</v>
          </cell>
          <cell r="J598">
            <v>3.2761999999999998</v>
          </cell>
        </row>
        <row r="599">
          <cell r="D599" t="str">
            <v>M1800</v>
          </cell>
          <cell r="E599" t="str">
            <v>Manta asfáltica não-tecido em poliéster - antirraíz - E = 3 mm</v>
          </cell>
          <cell r="I599" t="str">
            <v>m²</v>
          </cell>
          <cell r="J599">
            <v>43.810400000000001</v>
          </cell>
        </row>
        <row r="600">
          <cell r="D600" t="str">
            <v>M1811</v>
          </cell>
          <cell r="E600" t="str">
            <v>Longarina de madeira de primeira - L = 16 cm e E = 6 cm</v>
          </cell>
          <cell r="I600" t="str">
            <v>m</v>
          </cell>
          <cell r="J600">
            <v>44.3767</v>
          </cell>
        </row>
        <row r="601">
          <cell r="D601" t="str">
            <v>M1812</v>
          </cell>
          <cell r="E601" t="str">
            <v>Estronca de madeira - D = 20 cm</v>
          </cell>
          <cell r="I601" t="str">
            <v>m</v>
          </cell>
          <cell r="J601">
            <v>25</v>
          </cell>
        </row>
        <row r="602">
          <cell r="D602" t="str">
            <v>M1814</v>
          </cell>
          <cell r="E602" t="str">
            <v>Tela metálica galvanizada dobrada em L - C = 2,0 m, L = 0,5 m e H = 0,5 m</v>
          </cell>
          <cell r="I602" t="str">
            <v>un</v>
          </cell>
          <cell r="J602">
            <v>500.8775</v>
          </cell>
        </row>
        <row r="603">
          <cell r="D603" t="str">
            <v>M1819</v>
          </cell>
          <cell r="E603" t="str">
            <v>Cartucho de cimento - D = 25 mm e C = 320 mm</v>
          </cell>
          <cell r="I603" t="str">
            <v>un</v>
          </cell>
          <cell r="J603">
            <v>3.6562000000000001</v>
          </cell>
        </row>
        <row r="604">
          <cell r="D604" t="str">
            <v>M1820</v>
          </cell>
          <cell r="E604" t="str">
            <v>Cartucho de resina poliéster - D = 38 mm e C = 500 mm</v>
          </cell>
          <cell r="I604" t="str">
            <v>un</v>
          </cell>
          <cell r="J604">
            <v>15.3485</v>
          </cell>
        </row>
        <row r="605">
          <cell r="D605" t="str">
            <v>M1844</v>
          </cell>
          <cell r="E605" t="str">
            <v>Ancoragem ativa para 8 cordoalhas - D = 15,2 mm</v>
          </cell>
          <cell r="I605" t="str">
            <v>un</v>
          </cell>
          <cell r="J605">
            <v>894.10469999999998</v>
          </cell>
        </row>
        <row r="606">
          <cell r="D606" t="str">
            <v>M1845</v>
          </cell>
          <cell r="E606" t="str">
            <v>Ancoragem passiva aderente para 10 cordoalhas - D = 15,2 mm</v>
          </cell>
          <cell r="I606" t="str">
            <v>un</v>
          </cell>
          <cell r="J606">
            <v>160.7492</v>
          </cell>
        </row>
        <row r="607">
          <cell r="D607" t="str">
            <v>M1868</v>
          </cell>
          <cell r="E607" t="str">
            <v>Tinta em pó à base de resina epóxi</v>
          </cell>
          <cell r="I607" t="str">
            <v>kg</v>
          </cell>
          <cell r="J607">
            <v>103.1674</v>
          </cell>
        </row>
        <row r="608">
          <cell r="D608" t="str">
            <v>M1869</v>
          </cell>
          <cell r="E608" t="str">
            <v>Coroa de botões esféricos - D = 120 mm (4 3/4")</v>
          </cell>
          <cell r="I608" t="str">
            <v>un</v>
          </cell>
          <cell r="J608">
            <v>2467.2716</v>
          </cell>
        </row>
        <row r="609">
          <cell r="D609" t="str">
            <v>M1870</v>
          </cell>
          <cell r="E609" t="str">
            <v>Cunha metálica para cordoalha - D = 12,7 mm</v>
          </cell>
          <cell r="I609" t="str">
            <v>un</v>
          </cell>
          <cell r="J609">
            <v>15.748900000000001</v>
          </cell>
        </row>
        <row r="610">
          <cell r="D610" t="str">
            <v>M1874</v>
          </cell>
          <cell r="E610" t="str">
            <v>Martelo de fundo DTH - DN = 102 mm (4")</v>
          </cell>
          <cell r="I610" t="str">
            <v>un</v>
          </cell>
          <cell r="J610">
            <v>10265.3249</v>
          </cell>
        </row>
        <row r="611">
          <cell r="D611" t="str">
            <v>M1875</v>
          </cell>
          <cell r="E611" t="str">
            <v>Haste de perfuração com rosca API 2 3/8" - D = 73 mm (2 7/8")</v>
          </cell>
          <cell r="I611" t="str">
            <v>m</v>
          </cell>
          <cell r="J611">
            <v>697.84680000000003</v>
          </cell>
        </row>
        <row r="612">
          <cell r="D612" t="str">
            <v>M1876</v>
          </cell>
          <cell r="E612" t="str">
            <v>Válvula manchete - D = 32 mm</v>
          </cell>
          <cell r="I612" t="str">
            <v>un</v>
          </cell>
          <cell r="J612">
            <v>2.3325</v>
          </cell>
        </row>
        <row r="613">
          <cell r="D613" t="str">
            <v>M1877</v>
          </cell>
          <cell r="E613" t="str">
            <v>Válvula manchete - D = 40 mm</v>
          </cell>
          <cell r="I613" t="str">
            <v>un</v>
          </cell>
          <cell r="J613">
            <v>4.0102000000000002</v>
          </cell>
        </row>
        <row r="614">
          <cell r="D614" t="str">
            <v>M1879</v>
          </cell>
          <cell r="E614" t="str">
            <v>Tubo PEAD PE 80 PN 6 - D = 40 mm</v>
          </cell>
          <cell r="I614" t="str">
            <v>m</v>
          </cell>
          <cell r="J614">
            <v>6.9311999999999996</v>
          </cell>
        </row>
        <row r="615">
          <cell r="D615" t="str">
            <v>M1880</v>
          </cell>
          <cell r="E615" t="str">
            <v>Tubo PEAD PE 80 PN 16 - D = 20 mm</v>
          </cell>
          <cell r="I615" t="str">
            <v>m</v>
          </cell>
          <cell r="J615">
            <v>4.3741000000000003</v>
          </cell>
        </row>
        <row r="616">
          <cell r="D616" t="str">
            <v>M1894</v>
          </cell>
          <cell r="E616" t="str">
            <v>Cabo de aço - D = 16,00 mm (5/8")</v>
          </cell>
          <cell r="I616" t="str">
            <v>m</v>
          </cell>
          <cell r="J616">
            <v>33.875700000000002</v>
          </cell>
        </row>
        <row r="617">
          <cell r="D617" t="str">
            <v>M1895</v>
          </cell>
          <cell r="E617" t="str">
            <v>Coroa de botões esféricos linha R25 - D = 48 mm (1 7/8")</v>
          </cell>
          <cell r="I617" t="str">
            <v>un</v>
          </cell>
          <cell r="J617">
            <v>442.73250000000002</v>
          </cell>
        </row>
        <row r="618">
          <cell r="D618" t="str">
            <v>M1898</v>
          </cell>
          <cell r="E618" t="str">
            <v>Pasta lubrificante para tubo PEAD</v>
          </cell>
          <cell r="I618" t="str">
            <v>kg</v>
          </cell>
          <cell r="J618">
            <v>36.390999999999998</v>
          </cell>
        </row>
        <row r="619">
          <cell r="D619" t="str">
            <v>M1899</v>
          </cell>
          <cell r="E619" t="str">
            <v>Tela metálica de dupla torção em liga de zinco e alumínio com cabos de aço longitudinais - resistência longitudinal à tração de 121 kN/m - inclusive grampos e clipes de junção</v>
          </cell>
          <cell r="I619" t="str">
            <v>m²</v>
          </cell>
          <cell r="J619">
            <v>189.20269999999999</v>
          </cell>
        </row>
        <row r="620">
          <cell r="D620" t="str">
            <v>M1907</v>
          </cell>
          <cell r="E620" t="str">
            <v>Tubo PEAD PE 80 PN 8 - D = 32 mm</v>
          </cell>
          <cell r="I620" t="str">
            <v>m</v>
          </cell>
          <cell r="J620">
            <v>5.7016</v>
          </cell>
        </row>
        <row r="621">
          <cell r="D621" t="str">
            <v>M1909</v>
          </cell>
          <cell r="E621" t="str">
            <v>Tubo PEAD PE 80 PN 8 - D = 40 mm</v>
          </cell>
          <cell r="I621" t="str">
            <v>m</v>
          </cell>
          <cell r="J621">
            <v>8.4149999999999991</v>
          </cell>
        </row>
        <row r="622">
          <cell r="D622" t="str">
            <v>M1911</v>
          </cell>
          <cell r="E622" t="str">
            <v>Tubo PEAD PE 80 PN 8 - D = 50 mm</v>
          </cell>
          <cell r="I622" t="str">
            <v>m</v>
          </cell>
          <cell r="J622">
            <v>12.8552</v>
          </cell>
        </row>
        <row r="623">
          <cell r="D623" t="str">
            <v>M1912</v>
          </cell>
          <cell r="E623" t="str">
            <v>Tubo PEAD PE 80 PN 8 - D = 63 mm</v>
          </cell>
          <cell r="I623" t="str">
            <v>m</v>
          </cell>
          <cell r="J623">
            <v>22.466000000000001</v>
          </cell>
        </row>
        <row r="624">
          <cell r="D624" t="str">
            <v>M1913</v>
          </cell>
          <cell r="E624" t="str">
            <v>Tubo PEAD PE 80 PN 8 - D = 75 mm</v>
          </cell>
          <cell r="I624" t="str">
            <v>m</v>
          </cell>
          <cell r="J624">
            <v>28.903099999999998</v>
          </cell>
        </row>
        <row r="625">
          <cell r="D625" t="str">
            <v>M1919</v>
          </cell>
          <cell r="E625" t="str">
            <v>Tubo PEAD PE 80 PN 8 - D = 110 mm</v>
          </cell>
          <cell r="I625" t="str">
            <v>m</v>
          </cell>
          <cell r="J625">
            <v>77.145399999999995</v>
          </cell>
        </row>
        <row r="626">
          <cell r="D626" t="str">
            <v>M1920</v>
          </cell>
          <cell r="E626" t="str">
            <v>Duto flexível de poliéster aluminizado sem isolamento para exaustão - D = 263 mm</v>
          </cell>
          <cell r="I626" t="str">
            <v>m</v>
          </cell>
          <cell r="J626">
            <v>28.497299999999999</v>
          </cell>
        </row>
        <row r="627">
          <cell r="D627" t="str">
            <v>M1922</v>
          </cell>
          <cell r="E627" t="str">
            <v>Tubo de PVC espaguete - D = 14 mm</v>
          </cell>
          <cell r="I627" t="str">
            <v>m</v>
          </cell>
          <cell r="J627">
            <v>2.1286</v>
          </cell>
        </row>
        <row r="628">
          <cell r="D628" t="str">
            <v>M1923</v>
          </cell>
          <cell r="E628" t="str">
            <v>Duto flexível de poliéster aluminizado sem isolamento para ventilação forçada - D = 161 mm</v>
          </cell>
          <cell r="I628" t="str">
            <v>m</v>
          </cell>
          <cell r="J628">
            <v>12.0036</v>
          </cell>
        </row>
        <row r="629">
          <cell r="D629" t="str">
            <v>M1926</v>
          </cell>
          <cell r="E629" t="str">
            <v>Espaçador plástico tipo disco separador para tirante com 6 cordoalhas - D = 12,7 mm</v>
          </cell>
          <cell r="I629" t="str">
            <v>un</v>
          </cell>
          <cell r="J629">
            <v>1.1858</v>
          </cell>
        </row>
        <row r="630">
          <cell r="D630" t="str">
            <v>M1927</v>
          </cell>
          <cell r="E630" t="str">
            <v>Espaçador plástico tipo disco separador para tirante com 8 cordoalhas - D = 12,7 mm</v>
          </cell>
          <cell r="I630" t="str">
            <v>un</v>
          </cell>
          <cell r="J630">
            <v>1.1858</v>
          </cell>
        </row>
        <row r="631">
          <cell r="D631" t="str">
            <v>M1928</v>
          </cell>
          <cell r="E631" t="str">
            <v>Espaçador plástico tipo disco separador para tirante com 10 cordoalhas - D = 12,7 mm</v>
          </cell>
          <cell r="I631" t="str">
            <v>un</v>
          </cell>
          <cell r="J631">
            <v>1.1858</v>
          </cell>
        </row>
        <row r="632">
          <cell r="D632" t="str">
            <v>M1931</v>
          </cell>
          <cell r="E632" t="str">
            <v>Espaçador plástico tipo disco separador para tirante com 12 cordoalhas - D = 12,7 mm</v>
          </cell>
          <cell r="I632" t="str">
            <v>un</v>
          </cell>
          <cell r="J632">
            <v>1.1858</v>
          </cell>
        </row>
        <row r="633">
          <cell r="D633" t="str">
            <v>M1935</v>
          </cell>
          <cell r="E633" t="str">
            <v>Espaçador plástico tipo centralizador carambola para tirante de barra de aço - D = 32,0 mm</v>
          </cell>
          <cell r="I633" t="str">
            <v>un</v>
          </cell>
          <cell r="J633">
            <v>3.6823000000000001</v>
          </cell>
        </row>
        <row r="634">
          <cell r="D634" t="str">
            <v>M1936</v>
          </cell>
          <cell r="E634" t="str">
            <v>Espaçador plástico tipo centralizador carambola para tirante de barra de aço - D = 30,0 mm</v>
          </cell>
          <cell r="I634" t="str">
            <v>un</v>
          </cell>
          <cell r="J634">
            <v>3.6772</v>
          </cell>
        </row>
        <row r="635">
          <cell r="D635" t="str">
            <v>M1937</v>
          </cell>
          <cell r="E635" t="str">
            <v>Espaçador plástico tipo centralizador carambola para tirante de barra de aço - D = 40,0 mm</v>
          </cell>
          <cell r="I635" t="str">
            <v>un</v>
          </cell>
          <cell r="J635">
            <v>4.1340000000000003</v>
          </cell>
        </row>
        <row r="636">
          <cell r="D636" t="str">
            <v>M1941</v>
          </cell>
          <cell r="E636" t="str">
            <v>Óleo tipo A1</v>
          </cell>
          <cell r="I636" t="str">
            <v>l</v>
          </cell>
          <cell r="J636">
            <v>6.1291000000000002</v>
          </cell>
        </row>
        <row r="637">
          <cell r="D637" t="str">
            <v>M1942</v>
          </cell>
          <cell r="E637" t="str">
            <v>Espaçador plástico tipo centralizador carambola para tirante de barra de aço - D = 47,0 mm</v>
          </cell>
          <cell r="I637" t="str">
            <v>un</v>
          </cell>
          <cell r="J637">
            <v>4.1519000000000004</v>
          </cell>
        </row>
        <row r="638">
          <cell r="D638" t="str">
            <v>M1943</v>
          </cell>
          <cell r="E638" t="str">
            <v>Cimento asfáltico de petróleo - CAP 50/70</v>
          </cell>
          <cell r="I638" t="str">
            <v>t</v>
          </cell>
          <cell r="J638" t="str">
            <v>-</v>
          </cell>
        </row>
        <row r="639">
          <cell r="D639" t="str">
            <v>M1944</v>
          </cell>
          <cell r="E639" t="str">
            <v>Cimento asfáltico de petróleo - CAP 150/200</v>
          </cell>
          <cell r="I639" t="str">
            <v>t</v>
          </cell>
          <cell r="J639" t="str">
            <v>-</v>
          </cell>
        </row>
        <row r="640">
          <cell r="D640" t="str">
            <v>M1945</v>
          </cell>
          <cell r="E640" t="str">
            <v>Cimento asfáltico de petróleo - CAP 85/100</v>
          </cell>
          <cell r="I640" t="str">
            <v>t</v>
          </cell>
          <cell r="J640" t="str">
            <v>-</v>
          </cell>
        </row>
        <row r="641">
          <cell r="D641" t="str">
            <v>M1946</v>
          </cell>
          <cell r="E641" t="str">
            <v>Emulsão asfáltica - RR-1C</v>
          </cell>
          <cell r="I641" t="str">
            <v>t</v>
          </cell>
          <cell r="J641" t="str">
            <v>-</v>
          </cell>
        </row>
        <row r="642">
          <cell r="D642" t="str">
            <v>M1947</v>
          </cell>
          <cell r="E642" t="str">
            <v>Emulsão asfáltica - RM-1C</v>
          </cell>
          <cell r="I642" t="str">
            <v>t</v>
          </cell>
          <cell r="J642" t="str">
            <v>-</v>
          </cell>
        </row>
        <row r="643">
          <cell r="D643" t="str">
            <v>M1948</v>
          </cell>
          <cell r="E643" t="str">
            <v>Espaçador plástico tipo centralizador carambola para tirante de barra de aço - D = 50,0 mm</v>
          </cell>
          <cell r="I643" t="str">
            <v>un</v>
          </cell>
          <cell r="J643">
            <v>4.1595000000000004</v>
          </cell>
        </row>
        <row r="644">
          <cell r="D644" t="str">
            <v>M1949</v>
          </cell>
          <cell r="E644" t="str">
            <v>Emulsão asfáltica - RL-1C</v>
          </cell>
          <cell r="I644" t="str">
            <v>t</v>
          </cell>
          <cell r="J644" t="str">
            <v>-</v>
          </cell>
        </row>
        <row r="645">
          <cell r="D645" t="str">
            <v>M1950</v>
          </cell>
          <cell r="E645" t="str">
            <v>Emulsão asfáltica com polímero - RC-1C-E</v>
          </cell>
          <cell r="I645" t="str">
            <v>t</v>
          </cell>
          <cell r="J645" t="str">
            <v>-</v>
          </cell>
        </row>
        <row r="646">
          <cell r="D646" t="str">
            <v>M1952</v>
          </cell>
          <cell r="E646" t="str">
            <v>Cimento asfáltico de petróleo com polímero - CAP 150/200-E</v>
          </cell>
          <cell r="I646" t="str">
            <v>t</v>
          </cell>
          <cell r="J646" t="str">
            <v>-</v>
          </cell>
        </row>
        <row r="647">
          <cell r="D647" t="str">
            <v>M1953</v>
          </cell>
          <cell r="E647" t="str">
            <v>Aditivo asfáltico de reciclagem para misturas a quente</v>
          </cell>
          <cell r="I647" t="str">
            <v>t</v>
          </cell>
          <cell r="J647">
            <v>7641.8710000000001</v>
          </cell>
        </row>
        <row r="648">
          <cell r="D648" t="str">
            <v>M1954</v>
          </cell>
          <cell r="E648" t="str">
            <v>Cimento Portland CP II - 32 - a granel</v>
          </cell>
          <cell r="I648" t="str">
            <v>kg</v>
          </cell>
          <cell r="J648">
            <v>0.62329999999999997</v>
          </cell>
        </row>
        <row r="649">
          <cell r="D649" t="str">
            <v>M1955</v>
          </cell>
          <cell r="E649" t="str">
            <v>Cimento asfáltico de petróleo com polímero - CAP 55/75-E</v>
          </cell>
          <cell r="I649" t="str">
            <v>t</v>
          </cell>
          <cell r="J649" t="str">
            <v>-</v>
          </cell>
        </row>
        <row r="650">
          <cell r="D650" t="str">
            <v>M1956</v>
          </cell>
          <cell r="E650" t="str">
            <v>Emulsão asfáltica com polímero - RR-2C-E</v>
          </cell>
          <cell r="I650" t="str">
            <v>t</v>
          </cell>
          <cell r="J650" t="str">
            <v>-</v>
          </cell>
        </row>
        <row r="651">
          <cell r="D651" t="str">
            <v>M1958</v>
          </cell>
          <cell r="E651" t="str">
            <v>Emulsão asfáltica com polímero - RM-1C-E</v>
          </cell>
          <cell r="I651" t="str">
            <v>t</v>
          </cell>
          <cell r="J651" t="str">
            <v>-</v>
          </cell>
        </row>
        <row r="652">
          <cell r="D652" t="str">
            <v>M1959</v>
          </cell>
          <cell r="E652" t="str">
            <v>Espaçador plástico tipo centralizador carambola para tirante de barra de aço - D = 53,0 mm</v>
          </cell>
          <cell r="I652" t="str">
            <v>un</v>
          </cell>
          <cell r="J652">
            <v>5.1752000000000002</v>
          </cell>
        </row>
        <row r="653">
          <cell r="D653" t="str">
            <v>M1960</v>
          </cell>
          <cell r="E653" t="str">
            <v>Espaçador plástico tipo centralizador carambola para tirante de barra de aço - D = 57,0 mm</v>
          </cell>
          <cell r="I653" t="str">
            <v>un</v>
          </cell>
          <cell r="J653">
            <v>9.1189</v>
          </cell>
        </row>
        <row r="654">
          <cell r="D654" t="str">
            <v>M1961</v>
          </cell>
          <cell r="E654" t="str">
            <v>Espaçador plástico tipo centralizador carambola para tirante de barra de aço - D = 63,0 mm</v>
          </cell>
          <cell r="I654" t="str">
            <v>un</v>
          </cell>
          <cell r="J654">
            <v>10.1302</v>
          </cell>
        </row>
        <row r="655">
          <cell r="D655" t="str">
            <v>M1962</v>
          </cell>
          <cell r="E655" t="str">
            <v>Espaçador plástico tipo centralizador carambola para tirante de barra de aço - D = 69,0 mm</v>
          </cell>
          <cell r="I655" t="str">
            <v>un</v>
          </cell>
          <cell r="J655">
            <v>10.1404</v>
          </cell>
        </row>
        <row r="656">
          <cell r="D656" t="str">
            <v>M1965</v>
          </cell>
          <cell r="E656" t="str">
            <v>Cantoneira em ferro de abas iguais - L = 63,5 mm e E = 9,53 mm</v>
          </cell>
          <cell r="I656" t="str">
            <v>kg</v>
          </cell>
          <cell r="J656">
            <v>10.285399999999999</v>
          </cell>
        </row>
        <row r="657">
          <cell r="D657" t="str">
            <v>M1966</v>
          </cell>
          <cell r="E657" t="str">
            <v>Defensa metálica maleável simples</v>
          </cell>
          <cell r="I657" t="str">
            <v>un</v>
          </cell>
          <cell r="J657">
            <v>3164.3483999999999</v>
          </cell>
        </row>
        <row r="658">
          <cell r="D658" t="str">
            <v>M1967</v>
          </cell>
          <cell r="E658" t="str">
            <v>Defensa metálica maleável dupla</v>
          </cell>
          <cell r="I658" t="str">
            <v>un</v>
          </cell>
          <cell r="J658">
            <v>3787.9290999999998</v>
          </cell>
        </row>
        <row r="659">
          <cell r="D659" t="str">
            <v>M1968</v>
          </cell>
          <cell r="E659" t="str">
            <v>Defensa metálica semimaleável simples</v>
          </cell>
          <cell r="I659" t="str">
            <v>un</v>
          </cell>
          <cell r="J659">
            <v>1346.2363</v>
          </cell>
        </row>
        <row r="660">
          <cell r="D660" t="str">
            <v>M1969</v>
          </cell>
          <cell r="E660" t="str">
            <v>Defensa metálica semimaleável dupla</v>
          </cell>
          <cell r="I660" t="str">
            <v>un</v>
          </cell>
          <cell r="J660">
            <v>1885.8529000000001</v>
          </cell>
        </row>
        <row r="661">
          <cell r="D661" t="str">
            <v>M1970</v>
          </cell>
          <cell r="E661" t="str">
            <v>Dente de corte para fresadora de 155 kW</v>
          </cell>
          <cell r="I661" t="str">
            <v>un</v>
          </cell>
          <cell r="J661">
            <v>38.06</v>
          </cell>
        </row>
        <row r="662">
          <cell r="D662" t="str">
            <v>M1971</v>
          </cell>
          <cell r="E662" t="str">
            <v>Módulo de transição de defensa metálica tipo dupla onda com lâmina adicional para barreira rígida</v>
          </cell>
          <cell r="I662" t="str">
            <v>un</v>
          </cell>
          <cell r="J662">
            <v>6841.0712000000003</v>
          </cell>
        </row>
        <row r="663">
          <cell r="D663" t="str">
            <v>M1974</v>
          </cell>
          <cell r="E663" t="str">
            <v>Dente de corte para fresadora de 455 kW</v>
          </cell>
          <cell r="I663" t="str">
            <v>un</v>
          </cell>
          <cell r="J663">
            <v>40.196399999999997</v>
          </cell>
        </row>
        <row r="664">
          <cell r="D664" t="str">
            <v>M1976</v>
          </cell>
          <cell r="E664" t="str">
            <v>Terminal aéreo de defensa metálica (tipo A)</v>
          </cell>
          <cell r="I664" t="str">
            <v>un</v>
          </cell>
          <cell r="J664">
            <v>390.26600000000002</v>
          </cell>
        </row>
        <row r="665">
          <cell r="D665" t="str">
            <v>M1977</v>
          </cell>
          <cell r="E665" t="str">
            <v>Terminal de ancoragem de defensa metálica em barreira rígida (tipo D)</v>
          </cell>
          <cell r="I665" t="str">
            <v>un</v>
          </cell>
          <cell r="J665">
            <v>390.26600000000002</v>
          </cell>
        </row>
        <row r="666">
          <cell r="D666" t="str">
            <v>M1979</v>
          </cell>
          <cell r="E666" t="str">
            <v>Luva em aço para emenda de tirantes - D = 38 mm e C = 115 mm</v>
          </cell>
          <cell r="I666" t="str">
            <v>un</v>
          </cell>
          <cell r="J666">
            <v>87.629400000000004</v>
          </cell>
        </row>
        <row r="667">
          <cell r="D667" t="str">
            <v>M1980</v>
          </cell>
          <cell r="E667" t="str">
            <v>Luva em aço para emenda de tirantes - D = 48 mm e C = 120 mm</v>
          </cell>
          <cell r="I667" t="str">
            <v>un</v>
          </cell>
          <cell r="J667">
            <v>98.355500000000006</v>
          </cell>
        </row>
        <row r="668">
          <cell r="D668" t="str">
            <v>M1981</v>
          </cell>
          <cell r="E668" t="str">
            <v>Luva em aço para emenda de tirantes - D = 60 mm e C = 160 mm</v>
          </cell>
          <cell r="I668" t="str">
            <v>un</v>
          </cell>
          <cell r="J668">
            <v>138.71109999999999</v>
          </cell>
        </row>
        <row r="669">
          <cell r="D669" t="str">
            <v>M1982</v>
          </cell>
          <cell r="E669" t="str">
            <v>Luva em aço para emenda de tirantes - D = 50 mm e C = 130 mm</v>
          </cell>
          <cell r="I669" t="str">
            <v>un</v>
          </cell>
          <cell r="J669">
            <v>103.28270000000001</v>
          </cell>
        </row>
        <row r="670">
          <cell r="D670" t="str">
            <v>M1983</v>
          </cell>
          <cell r="E670" t="str">
            <v>Luva em aço para emenda de tirantes - D = 63 mm e C = 180 mm</v>
          </cell>
          <cell r="I670" t="str">
            <v>un</v>
          </cell>
          <cell r="J670">
            <v>149.03800000000001</v>
          </cell>
        </row>
        <row r="671">
          <cell r="D671" t="str">
            <v>M1984</v>
          </cell>
          <cell r="E671" t="str">
            <v>Luva em aço para emenda de tirantes - D = 73 mm e C = 180 mm</v>
          </cell>
          <cell r="I671" t="str">
            <v>un</v>
          </cell>
          <cell r="J671">
            <v>210.2886</v>
          </cell>
        </row>
        <row r="672">
          <cell r="D672" t="str">
            <v>M1985</v>
          </cell>
          <cell r="E672" t="str">
            <v>Luva em aço para emenda de tirantes - D = 73 mm e C = 200 mm</v>
          </cell>
          <cell r="I672" t="str">
            <v>un</v>
          </cell>
          <cell r="J672">
            <v>216.83760000000001</v>
          </cell>
        </row>
        <row r="673">
          <cell r="D673" t="str">
            <v>M1986</v>
          </cell>
          <cell r="E673" t="str">
            <v>Luva em aço para emenda de tirantes - D = 82 mm e C = 200 mm</v>
          </cell>
          <cell r="I673" t="str">
            <v>un</v>
          </cell>
          <cell r="J673">
            <v>255.71379999999999</v>
          </cell>
        </row>
        <row r="674">
          <cell r="D674" t="str">
            <v>M1987</v>
          </cell>
          <cell r="E674" t="str">
            <v>Luva em aço para emenda de tirantes - D = 89 mm e C = 210 mm</v>
          </cell>
          <cell r="I674" t="str">
            <v>un</v>
          </cell>
          <cell r="J674">
            <v>284.36410000000001</v>
          </cell>
        </row>
        <row r="675">
          <cell r="D675" t="str">
            <v>M1988</v>
          </cell>
          <cell r="E675" t="str">
            <v>Luva em aço para emenda de tirantes - D = 97 mm e C = 210 mm</v>
          </cell>
          <cell r="I675" t="str">
            <v>un</v>
          </cell>
          <cell r="J675">
            <v>381.18610000000001</v>
          </cell>
        </row>
        <row r="676">
          <cell r="D676" t="str">
            <v>M1990</v>
          </cell>
          <cell r="E676" t="str">
            <v>Placa de ancoragem para tirante de barra de aço - E = 16,0 mm e seção de 160 x 160 mm</v>
          </cell>
          <cell r="I676" t="str">
            <v>un</v>
          </cell>
          <cell r="J676">
            <v>128.26130000000001</v>
          </cell>
        </row>
        <row r="677">
          <cell r="D677" t="str">
            <v>M1991</v>
          </cell>
          <cell r="E677" t="str">
            <v>Placa de ancoragem para tirante de barra de aço - E = 16,0 mm e seção de 200 x 200 mm</v>
          </cell>
          <cell r="I677" t="str">
            <v>un</v>
          </cell>
          <cell r="J677">
            <v>200.40639999999999</v>
          </cell>
        </row>
        <row r="678">
          <cell r="D678" t="str">
            <v>M1994</v>
          </cell>
          <cell r="E678" t="str">
            <v>Placa de ancoragem para tirante de barra de aço - E = 22,0 mm e seção de 200 x 200 mm</v>
          </cell>
          <cell r="I678" t="str">
            <v>un</v>
          </cell>
          <cell r="J678">
            <v>275.64190000000002</v>
          </cell>
        </row>
        <row r="679">
          <cell r="D679" t="str">
            <v>M1996</v>
          </cell>
          <cell r="E679" t="str">
            <v>Amortecedor retrátil tipo TAU II paralelo PCB ou similar para velocidade de projeto de 100 km/h</v>
          </cell>
          <cell r="I679" t="str">
            <v>un</v>
          </cell>
          <cell r="J679">
            <v>180384.11379999999</v>
          </cell>
        </row>
        <row r="680">
          <cell r="D680" t="str">
            <v>M1997</v>
          </cell>
          <cell r="E680" t="str">
            <v>Amortecedor retrátil tipo TAU II combinado PCB ou similar para velocidade de projeto de 100 km/h e âncora traseira de 900 mm</v>
          </cell>
          <cell r="I680" t="str">
            <v>un</v>
          </cell>
          <cell r="J680">
            <v>190380.2672</v>
          </cell>
        </row>
        <row r="681">
          <cell r="D681" t="str">
            <v>M1998</v>
          </cell>
          <cell r="E681" t="str">
            <v>Amortecedor retrátil tipo TAU II combinado PCB ou similar para velocidade de projeto de 100 km/h e âncora traseira de 1.060 mm</v>
          </cell>
          <cell r="I681" t="str">
            <v>un</v>
          </cell>
          <cell r="J681">
            <v>231212.27789999999</v>
          </cell>
        </row>
        <row r="682">
          <cell r="D682" t="str">
            <v>M1999</v>
          </cell>
          <cell r="E682" t="str">
            <v>Amortecedor retrátil tipo TAU II combinado PCB ou similar para velocidade de projeto de 100 km/h e âncora traseira de 1.220 mm</v>
          </cell>
          <cell r="I682" t="str">
            <v>un</v>
          </cell>
          <cell r="J682">
            <v>245010.9945</v>
          </cell>
        </row>
        <row r="683">
          <cell r="D683" t="str">
            <v>M2000</v>
          </cell>
          <cell r="E683" t="str">
            <v>Amortecedor retrátil tipo TAU II combinado PCB ou similar para velocidade de projeto de 100 km/h e âncora traseira de 1.370 mm</v>
          </cell>
          <cell r="I683" t="str">
            <v>un</v>
          </cell>
          <cell r="J683">
            <v>263999.9129</v>
          </cell>
        </row>
        <row r="684">
          <cell r="D684" t="str">
            <v>M2001</v>
          </cell>
          <cell r="E684" t="str">
            <v>Dispositivo de ancoragem de fixação elástica Pandrol - ombreira</v>
          </cell>
          <cell r="I684" t="str">
            <v>un</v>
          </cell>
          <cell r="J684">
            <v>16.475000000000001</v>
          </cell>
        </row>
        <row r="685">
          <cell r="D685" t="str">
            <v>M2002</v>
          </cell>
          <cell r="E685" t="str">
            <v>Amortecedor retrátil tipo TAU II combinado PCB ou similar para velocidade de projeto de 100 km/h e âncora traseira de 1.520 mm</v>
          </cell>
          <cell r="I685" t="str">
            <v>un</v>
          </cell>
          <cell r="J685">
            <v>277540.4129</v>
          </cell>
        </row>
        <row r="686">
          <cell r="D686" t="str">
            <v>M2003</v>
          </cell>
          <cell r="E686" t="str">
            <v>Amortecedor retrátil tipo TAU II afunilado PCB ou similar para velocidade de projeto de 100 km/h e âncora traseira de 1.680 mm</v>
          </cell>
          <cell r="I686" t="str">
            <v>un</v>
          </cell>
          <cell r="J686">
            <v>275245.2156</v>
          </cell>
        </row>
        <row r="687">
          <cell r="D687" t="str">
            <v>M2004</v>
          </cell>
          <cell r="E687" t="str">
            <v>Amortecedor retrátil tipo TAU II afunilado PCB ou similar para velocidade de projeto de 100 km/h e âncora traseira de 1.830 mm</v>
          </cell>
          <cell r="I687" t="str">
            <v>un</v>
          </cell>
          <cell r="J687">
            <v>276135.7818</v>
          </cell>
        </row>
        <row r="688">
          <cell r="D688" t="str">
            <v>M2005</v>
          </cell>
          <cell r="E688" t="str">
            <v>Placa de ancoragem para tirante de barra de aço - E = 32,0 mm e seção de 250 x 250 mm</v>
          </cell>
          <cell r="I688" t="str">
            <v>un</v>
          </cell>
          <cell r="J688">
            <v>626.30259999999998</v>
          </cell>
        </row>
        <row r="689">
          <cell r="D689" t="str">
            <v>M2006</v>
          </cell>
          <cell r="E689" t="str">
            <v>Placa de ancoragem para tirante de barra de aço - E = 38,0 mm e seção de 250 x 250 mm</v>
          </cell>
          <cell r="I689" t="str">
            <v>un</v>
          </cell>
          <cell r="J689">
            <v>743.8732</v>
          </cell>
        </row>
        <row r="690">
          <cell r="D690" t="str">
            <v>M2007</v>
          </cell>
          <cell r="E690" t="str">
            <v>Placa de ancoragem para tirante de barra de aço - E = 51,0 mm e seção de 300 x 300 mm</v>
          </cell>
          <cell r="I690" t="str">
            <v>un</v>
          </cell>
          <cell r="J690">
            <v>1437.4766999999999</v>
          </cell>
        </row>
        <row r="691">
          <cell r="D691" t="str">
            <v>M2008</v>
          </cell>
          <cell r="E691" t="str">
            <v>Placa de ancoragem para tirante de barra de aço - E = 64,0 mm e seção de 350 x 350 mm</v>
          </cell>
          <cell r="I691" t="str">
            <v>un</v>
          </cell>
          <cell r="J691">
            <v>2455.1549</v>
          </cell>
        </row>
        <row r="692">
          <cell r="D692" t="str">
            <v>M2009</v>
          </cell>
          <cell r="E692" t="str">
            <v>Placa de ancoragem para tirante com 6 cordoalhas de D = 12,7 mm</v>
          </cell>
          <cell r="I692" t="str">
            <v>un</v>
          </cell>
          <cell r="J692">
            <v>476.29500000000002</v>
          </cell>
        </row>
        <row r="693">
          <cell r="D693" t="str">
            <v>M2010</v>
          </cell>
          <cell r="E693" t="str">
            <v>Placa de ancoragem para tirante com 8 cordoalhas de D = 12,7 mm</v>
          </cell>
          <cell r="I693" t="str">
            <v>un</v>
          </cell>
          <cell r="J693">
            <v>547.52639999999997</v>
          </cell>
        </row>
        <row r="694">
          <cell r="D694" t="str">
            <v>M2011</v>
          </cell>
          <cell r="E694" t="str">
            <v>Placa de ancoragem para tirante com 10 cordoalhas de D = 12,7 mm</v>
          </cell>
          <cell r="I694" t="str">
            <v>un</v>
          </cell>
          <cell r="J694">
            <v>734.45960000000002</v>
          </cell>
        </row>
        <row r="695">
          <cell r="D695" t="str">
            <v>M2012</v>
          </cell>
          <cell r="E695" t="str">
            <v>Placa de ancoragem para tirante com 12 cordoalhas de D = 12,7 mm</v>
          </cell>
          <cell r="I695" t="str">
            <v>un</v>
          </cell>
          <cell r="J695">
            <v>787.86659999999995</v>
          </cell>
        </row>
        <row r="696">
          <cell r="D696" t="str">
            <v>M2014</v>
          </cell>
          <cell r="E696" t="str">
            <v>Mourão de madeira - H = 2,20 m e D = 0,10 m</v>
          </cell>
          <cell r="I696" t="str">
            <v>un</v>
          </cell>
          <cell r="J696">
            <v>29.927499999999998</v>
          </cell>
        </row>
        <row r="697">
          <cell r="D697" t="str">
            <v>M2016</v>
          </cell>
          <cell r="E697" t="str">
            <v>Amortecedor retrátil tipo TAU II afunilado PCB ou similar para velocidade de projeto de 100 km/h e âncora traseira de 1.980 mm</v>
          </cell>
          <cell r="I697" t="str">
            <v>un</v>
          </cell>
          <cell r="J697">
            <v>276882.43660000002</v>
          </cell>
        </row>
        <row r="698">
          <cell r="D698" t="str">
            <v>M2017</v>
          </cell>
          <cell r="E698" t="str">
            <v>Porca em aço para ancoragem de tirantes - D = 38 mm e C = 55 mm</v>
          </cell>
          <cell r="I698" t="str">
            <v>un</v>
          </cell>
          <cell r="J698">
            <v>49.7682</v>
          </cell>
        </row>
        <row r="699">
          <cell r="D699" t="str">
            <v>M2018</v>
          </cell>
          <cell r="E699" t="str">
            <v>Gastalho - L = 10 cm e E = 2 cm</v>
          </cell>
          <cell r="I699" t="str">
            <v>m</v>
          </cell>
          <cell r="J699">
            <v>4.3</v>
          </cell>
        </row>
        <row r="700">
          <cell r="D700" t="str">
            <v>M2019</v>
          </cell>
          <cell r="E700" t="str">
            <v>Porca em aço para ancoragem de tirantes - D = 38 mm e C = 60 mm</v>
          </cell>
          <cell r="I700" t="str">
            <v>un</v>
          </cell>
          <cell r="J700">
            <v>59.953299999999999</v>
          </cell>
        </row>
        <row r="701">
          <cell r="D701" t="str">
            <v>M2020</v>
          </cell>
          <cell r="E701" t="str">
            <v>Porca em aço para ancoragem de tirantes - D = 48 mm e C = 65 mm</v>
          </cell>
          <cell r="I701" t="str">
            <v>un</v>
          </cell>
          <cell r="J701">
            <v>61.950600000000001</v>
          </cell>
        </row>
        <row r="702">
          <cell r="D702" t="str">
            <v>M2021</v>
          </cell>
          <cell r="E702" t="str">
            <v>Amortecedor retrátil tipo TAU II afunilado PCB ou similar para velocidade de projeto de 100 km/h e âncora traseira de 2.130 mm</v>
          </cell>
          <cell r="I702" t="str">
            <v>un</v>
          </cell>
          <cell r="J702">
            <v>278437.08659999998</v>
          </cell>
        </row>
        <row r="703">
          <cell r="D703" t="str">
            <v>M2024</v>
          </cell>
          <cell r="E703" t="str">
            <v>Cordel detonante NP 10</v>
          </cell>
          <cell r="I703" t="str">
            <v>m</v>
          </cell>
          <cell r="J703">
            <v>2.1543999999999999</v>
          </cell>
        </row>
        <row r="704">
          <cell r="D704" t="str">
            <v>M2025</v>
          </cell>
          <cell r="E704" t="str">
            <v>Retardo de cordel</v>
          </cell>
          <cell r="I704" t="str">
            <v>un</v>
          </cell>
          <cell r="J704">
            <v>27.266500000000001</v>
          </cell>
        </row>
        <row r="705">
          <cell r="D705" t="str">
            <v>M2026</v>
          </cell>
          <cell r="E705" t="str">
            <v>Estopim</v>
          </cell>
          <cell r="I705" t="str">
            <v>m</v>
          </cell>
          <cell r="J705">
            <v>2.9573999999999998</v>
          </cell>
        </row>
        <row r="706">
          <cell r="D706" t="str">
            <v>M2027</v>
          </cell>
          <cell r="E706" t="str">
            <v>Tinta à base de resina acrílica estirenada para demarcação viária</v>
          </cell>
          <cell r="I706" t="str">
            <v>l</v>
          </cell>
          <cell r="J706">
            <v>32.988599999999998</v>
          </cell>
        </row>
        <row r="707">
          <cell r="D707" t="str">
            <v>M2028</v>
          </cell>
          <cell r="E707" t="str">
            <v>Coroa de botões cônicos - TCI tricone - D = 75 mm (2 15/16")</v>
          </cell>
          <cell r="I707" t="str">
            <v>un</v>
          </cell>
          <cell r="J707">
            <v>1249.7688000000001</v>
          </cell>
        </row>
        <row r="708">
          <cell r="D708" t="str">
            <v>M2029</v>
          </cell>
          <cell r="E708" t="str">
            <v>Porca em aço para ancoragem de tirantes - D = 60 mm e C = 65 mm</v>
          </cell>
          <cell r="I708" t="str">
            <v>un</v>
          </cell>
          <cell r="J708">
            <v>90.639600000000002</v>
          </cell>
        </row>
        <row r="709">
          <cell r="D709" t="str">
            <v>M2030</v>
          </cell>
          <cell r="E709" t="str">
            <v>Porca em aço para ancoragem de tirantes - D = 73 mm e C = 80 mm</v>
          </cell>
          <cell r="I709" t="str">
            <v>un</v>
          </cell>
          <cell r="J709">
            <v>155.12020000000001</v>
          </cell>
        </row>
        <row r="710">
          <cell r="D710" t="str">
            <v>M2031</v>
          </cell>
          <cell r="E710" t="str">
            <v>Porca em aço para ancoragem de tirantes - D = 73 mm e C = 100 mm</v>
          </cell>
          <cell r="I710" t="str">
            <v>un</v>
          </cell>
          <cell r="J710">
            <v>176.5558</v>
          </cell>
        </row>
        <row r="711">
          <cell r="D711" t="str">
            <v>M2032</v>
          </cell>
          <cell r="E711" t="str">
            <v>Porca em aço para ancoragem de tirantes - D = 82 mm e C = 100 mm</v>
          </cell>
          <cell r="I711" t="str">
            <v>un</v>
          </cell>
          <cell r="J711">
            <v>194.6602</v>
          </cell>
        </row>
        <row r="712">
          <cell r="D712" t="str">
            <v>M2033</v>
          </cell>
          <cell r="E712" t="str">
            <v>Porca em aço para ancoragem de tirantes - D = 89 mm e C = 100 mm</v>
          </cell>
          <cell r="I712" t="str">
            <v>un</v>
          </cell>
          <cell r="J712">
            <v>245.01499999999999</v>
          </cell>
        </row>
        <row r="713">
          <cell r="D713" t="str">
            <v>M2034</v>
          </cell>
          <cell r="E713" t="str">
            <v>Solvente para tinta à base de resina acrílica</v>
          </cell>
          <cell r="I713" t="str">
            <v>l</v>
          </cell>
          <cell r="J713">
            <v>16.4938</v>
          </cell>
        </row>
        <row r="714">
          <cell r="D714" t="str">
            <v>M2035</v>
          </cell>
          <cell r="E714" t="str">
            <v>Porca em aço para ancoragem de tirantes - D = 97 mm e C = 110 mm</v>
          </cell>
          <cell r="I714" t="str">
            <v>un</v>
          </cell>
          <cell r="J714">
            <v>281.03390000000002</v>
          </cell>
        </row>
        <row r="715">
          <cell r="D715" t="str">
            <v>M2036</v>
          </cell>
          <cell r="E715" t="str">
            <v>Tinta à base de resina acrílica emulsionada em água para demarcação viária</v>
          </cell>
          <cell r="I715" t="str">
            <v>l</v>
          </cell>
          <cell r="J715">
            <v>21.595700000000001</v>
          </cell>
        </row>
        <row r="716">
          <cell r="D716" t="str">
            <v>M2037</v>
          </cell>
          <cell r="E716" t="str">
            <v>Microesferas refletivas de vidro tipo I-B</v>
          </cell>
          <cell r="I716" t="str">
            <v>kg</v>
          </cell>
          <cell r="J716">
            <v>9.6080000000000005</v>
          </cell>
        </row>
        <row r="717">
          <cell r="D717" t="str">
            <v>M2038</v>
          </cell>
          <cell r="E717" t="str">
            <v>Microesferas refletivas de vidro tipo II-A</v>
          </cell>
          <cell r="I717" t="str">
            <v>kg</v>
          </cell>
          <cell r="J717">
            <v>9.2939000000000007</v>
          </cell>
        </row>
        <row r="718">
          <cell r="D718" t="str">
            <v>M2040</v>
          </cell>
          <cell r="E718" t="str">
            <v>Massa termoplástica para aspersão</v>
          </cell>
          <cell r="I718" t="str">
            <v>kg</v>
          </cell>
          <cell r="J718">
            <v>11.881399999999999</v>
          </cell>
        </row>
        <row r="719">
          <cell r="D719" t="str">
            <v>M2041</v>
          </cell>
          <cell r="E719" t="str">
            <v>Adesivo à base de resina poliéster</v>
          </cell>
          <cell r="I719" t="str">
            <v>kg</v>
          </cell>
          <cell r="J719">
            <v>30.16</v>
          </cell>
        </row>
        <row r="720">
          <cell r="D720" t="str">
            <v>M2042</v>
          </cell>
          <cell r="E720" t="str">
            <v>Emulsão explosiva encartuchada</v>
          </cell>
          <cell r="I720" t="str">
            <v>kg</v>
          </cell>
          <cell r="J720">
            <v>13.28</v>
          </cell>
        </row>
        <row r="721">
          <cell r="D721" t="str">
            <v>M2044</v>
          </cell>
          <cell r="E721" t="str">
            <v>Tinta à base de resina acrílica emulsionada em água para pré-marcação viária</v>
          </cell>
          <cell r="I721" t="str">
            <v>l</v>
          </cell>
          <cell r="J721">
            <v>21.595700000000001</v>
          </cell>
        </row>
        <row r="722">
          <cell r="D722" t="str">
            <v>M2045</v>
          </cell>
          <cell r="E722" t="str">
            <v>Microesferas refletivas de vidro tipo II-C</v>
          </cell>
          <cell r="I722" t="str">
            <v>kg</v>
          </cell>
          <cell r="J722">
            <v>11.5611</v>
          </cell>
        </row>
        <row r="723">
          <cell r="D723" t="str">
            <v>M2046</v>
          </cell>
          <cell r="E723" t="str">
            <v>Coroa de botões cônicos - TCI tricone - D = 121 mm (4 3/4")</v>
          </cell>
          <cell r="I723" t="str">
            <v>un</v>
          </cell>
          <cell r="J723">
            <v>1737.2655999999999</v>
          </cell>
        </row>
        <row r="724">
          <cell r="D724" t="str">
            <v>M2047</v>
          </cell>
          <cell r="E724" t="str">
            <v>Tirante autoinjetável de aço - tensão de escoamento = 440 MPa, tensão de ruptura = 580 MPa, seção de 684 mm² e D = 40 mm</v>
          </cell>
          <cell r="I724" t="str">
            <v>m</v>
          </cell>
          <cell r="J724">
            <v>239.74549999999999</v>
          </cell>
        </row>
        <row r="725">
          <cell r="D725" t="str">
            <v>M2048</v>
          </cell>
          <cell r="E725" t="str">
            <v>Tirante autoinjetável de aço - tensão de escoamento = 470 MPa, tensão de ruptura = 600 MPa, seção de 822 mm² e D = 40 mm</v>
          </cell>
          <cell r="I725" t="str">
            <v>m</v>
          </cell>
          <cell r="J725">
            <v>279.04640000000001</v>
          </cell>
        </row>
        <row r="726">
          <cell r="D726" t="str">
            <v>M2049</v>
          </cell>
          <cell r="E726" t="str">
            <v>Tirante autoinjetável de aço - tensão de escoamento = 700 MPa, tensão de ruptura = 830 MPa, seção de 936 mm² e D = 40 mm</v>
          </cell>
          <cell r="I726" t="str">
            <v>m</v>
          </cell>
          <cell r="J726">
            <v>318.48200000000003</v>
          </cell>
        </row>
        <row r="727">
          <cell r="D727" t="str">
            <v>M2050</v>
          </cell>
          <cell r="E727" t="str">
            <v>Geotêxtil não-tecido agulhado em poliéster - resistência à tração longitudinal de 9 kN/m</v>
          </cell>
          <cell r="I727" t="str">
            <v>m²</v>
          </cell>
          <cell r="J727">
            <v>5.5833000000000004</v>
          </cell>
        </row>
        <row r="728">
          <cell r="D728" t="str">
            <v>M2051</v>
          </cell>
          <cell r="E728" t="str">
            <v>Geotêxtil não-tecido agulhado em poliéster - resistência à tração longitudinal de 14 kN/m</v>
          </cell>
          <cell r="I728" t="str">
            <v>m²</v>
          </cell>
          <cell r="J728">
            <v>7.2483000000000004</v>
          </cell>
        </row>
        <row r="729">
          <cell r="D729" t="str">
            <v>M2052</v>
          </cell>
          <cell r="E729" t="str">
            <v>Tirante autoinjetável de aço - tensão de escoamento = 630 MPa, tensão de ruptura = 740 MPa, seção de 1.330 mm² e D = 50 mm</v>
          </cell>
          <cell r="I729" t="str">
            <v>m</v>
          </cell>
          <cell r="J729">
            <v>421.41070000000002</v>
          </cell>
        </row>
        <row r="730">
          <cell r="D730" t="str">
            <v>M2053</v>
          </cell>
          <cell r="E730" t="str">
            <v>Tirante autoinjetável de aço - tensão de escoamento = 630 MPa, tensão de ruptura = 740 MPa, seção de 1.569 mm² e D = 50 mm</v>
          </cell>
          <cell r="I730" t="str">
            <v>m</v>
          </cell>
          <cell r="J730">
            <v>498.14850000000001</v>
          </cell>
        </row>
        <row r="731">
          <cell r="D731" t="str">
            <v>M2054</v>
          </cell>
          <cell r="E731" t="str">
            <v>Tirante de barra de aço - tensão de escoamento = 600 MPa, tensão de ruptura = 720 MPa e D = 30 mm</v>
          </cell>
          <cell r="I731" t="str">
            <v>m</v>
          </cell>
          <cell r="J731">
            <v>151.28829999999999</v>
          </cell>
        </row>
        <row r="732">
          <cell r="D732" t="str">
            <v>M2055</v>
          </cell>
          <cell r="E732" t="str">
            <v>Tirante de barra de aço - tensão de escoamento = 600 MPa, tensão de ruptura = 720 MPa e D = 40 mm</v>
          </cell>
          <cell r="I732" t="str">
            <v>m</v>
          </cell>
          <cell r="J732">
            <v>255.9068</v>
          </cell>
        </row>
        <row r="733">
          <cell r="D733" t="str">
            <v>M2056</v>
          </cell>
          <cell r="E733" t="str">
            <v>Tirante de barra de aço - tensão de escoamento = 680 MPa, tensão de ruptura = 870 MPa e D = 44 mm</v>
          </cell>
          <cell r="I733" t="str">
            <v>m</v>
          </cell>
          <cell r="J733">
            <v>309.8673</v>
          </cell>
        </row>
        <row r="734">
          <cell r="D734" t="str">
            <v>M2057</v>
          </cell>
          <cell r="E734" t="str">
            <v>Tirante de barra de aço - tensão de escoamento = 600 MPa, tensão de ruptura = 720 MPa e D = 50 mm</v>
          </cell>
          <cell r="I734" t="str">
            <v>m</v>
          </cell>
          <cell r="J734">
            <v>352.87970000000001</v>
          </cell>
        </row>
        <row r="735">
          <cell r="D735" t="str">
            <v>M2058</v>
          </cell>
          <cell r="E735" t="str">
            <v>Tirante de barra de aço - tensão de escoamento = 600 MPa, tensão de ruptura = 720 MPa e D = 53 mm</v>
          </cell>
          <cell r="I735" t="str">
            <v>m</v>
          </cell>
          <cell r="J735">
            <v>358.42529999999999</v>
          </cell>
        </row>
        <row r="736">
          <cell r="D736" t="str">
            <v>M2059</v>
          </cell>
          <cell r="E736" t="str">
            <v>Tirante de barra de aço - tensão de escoamento = 600 MPa, tensão de ruptura = 720 MPa e D = 57 mm</v>
          </cell>
          <cell r="I736" t="str">
            <v>m</v>
          </cell>
          <cell r="J736">
            <v>511.56869999999998</v>
          </cell>
        </row>
        <row r="737">
          <cell r="D737" t="str">
            <v>M2060</v>
          </cell>
          <cell r="E737" t="str">
            <v>Amortecedor retrátil tipo TAU II afunilado PCB ou similar para velocidade de projeto de 100 km/h e âncora traseira de 2.290 mm</v>
          </cell>
          <cell r="I737" t="str">
            <v>un</v>
          </cell>
          <cell r="J737">
            <v>281730.75959999999</v>
          </cell>
        </row>
        <row r="738">
          <cell r="D738" t="str">
            <v>M2061</v>
          </cell>
          <cell r="E738" t="str">
            <v>Amortecedor retrátil tipo TAU II afunilado PCB ou similar para velocidade de projeto de 100 km/h e âncora traseira de 2.440 mm</v>
          </cell>
          <cell r="I738" t="str">
            <v>un</v>
          </cell>
          <cell r="J738">
            <v>283384.55729999999</v>
          </cell>
        </row>
        <row r="739">
          <cell r="D739" t="str">
            <v>M2062</v>
          </cell>
          <cell r="E739" t="str">
            <v>Coroa de botões esféricos linha T38 - D = 64 mm (2 1/2")</v>
          </cell>
          <cell r="I739" t="str">
            <v>un</v>
          </cell>
          <cell r="J739">
            <v>660.41899999999998</v>
          </cell>
        </row>
        <row r="740">
          <cell r="D740" t="str">
            <v>M2063</v>
          </cell>
          <cell r="E740" t="str">
            <v>Tirante de barra de aço - tensão de escoamento = 600 MPa, tensão de ruptura = 720 MPa e D = 63 mm</v>
          </cell>
          <cell r="I740" t="str">
            <v>m</v>
          </cell>
          <cell r="J740">
            <v>637.14049999999997</v>
          </cell>
        </row>
        <row r="741">
          <cell r="D741" t="str">
            <v>M2064</v>
          </cell>
          <cell r="E741" t="str">
            <v>Termoplástico pré-formado - E = 2,00 mm</v>
          </cell>
          <cell r="I741" t="str">
            <v>m²</v>
          </cell>
          <cell r="J741">
            <v>335.05270000000002</v>
          </cell>
        </row>
        <row r="742">
          <cell r="D742" t="str">
            <v>M2065</v>
          </cell>
          <cell r="E742" t="str">
            <v>Haste linha T38 para perfuratriz sobre esteiras - D = 38,0 mm (1 1/2") e C = 3,05 m</v>
          </cell>
          <cell r="I742" t="str">
            <v>un</v>
          </cell>
          <cell r="J742">
            <v>2230.8964999999998</v>
          </cell>
        </row>
        <row r="743">
          <cell r="D743" t="str">
            <v>M2066</v>
          </cell>
          <cell r="E743" t="str">
            <v>Luva em aço linha T38 para perfuratriz sobre esteiras - D = 38,0 mm (1 1/2")</v>
          </cell>
          <cell r="I743" t="str">
            <v>un</v>
          </cell>
          <cell r="J743">
            <v>350.94049999999999</v>
          </cell>
        </row>
        <row r="744">
          <cell r="D744" t="str">
            <v>M2067</v>
          </cell>
          <cell r="E744" t="str">
            <v>Punho linha T38 para perfuratriz sobre esteiras - D = 38 mm (1 1/2")</v>
          </cell>
          <cell r="I744" t="str">
            <v>un</v>
          </cell>
          <cell r="J744">
            <v>1133.0604000000001</v>
          </cell>
        </row>
        <row r="745">
          <cell r="D745" t="str">
            <v>M2069</v>
          </cell>
          <cell r="E745" t="str">
            <v>Tirante de barra de aço - tensão de escoamento = 600 MPa, tensão de ruptura = 720 MPa e D = 69 mm</v>
          </cell>
          <cell r="I745" t="str">
            <v>m</v>
          </cell>
          <cell r="J745">
            <v>775.05650000000003</v>
          </cell>
        </row>
        <row r="746">
          <cell r="D746" t="str">
            <v>M2070</v>
          </cell>
          <cell r="E746" t="str">
            <v>Haste linha R/T38 - R32 para jumbo hidráulico - D = 38 mm (1 1/2") e C = 4,50 m</v>
          </cell>
          <cell r="I746" t="str">
            <v>un</v>
          </cell>
          <cell r="J746">
            <v>4543.8209999999999</v>
          </cell>
        </row>
        <row r="747">
          <cell r="D747" t="str">
            <v>M2071</v>
          </cell>
          <cell r="E747" t="str">
            <v>Coroa de botões esféricos linha R32 - D = 51 mm (2")</v>
          </cell>
          <cell r="I747" t="str">
            <v>un</v>
          </cell>
          <cell r="J747">
            <v>652.38070000000005</v>
          </cell>
        </row>
        <row r="748">
          <cell r="D748" t="str">
            <v>M2072</v>
          </cell>
          <cell r="E748" t="str">
            <v>Luva de acoplamento linha T38 para jumbo hidráulico - D = 38,0 mm (1 1/2")</v>
          </cell>
          <cell r="I748" t="str">
            <v>un</v>
          </cell>
          <cell r="J748">
            <v>267.29739999999998</v>
          </cell>
        </row>
        <row r="749">
          <cell r="D749" t="str">
            <v>M2073</v>
          </cell>
          <cell r="E749" t="str">
            <v>Punho linha T38 para jumbo hidráulico - D = 38 mm (1 1/2")</v>
          </cell>
          <cell r="I749" t="str">
            <v>un</v>
          </cell>
          <cell r="J749">
            <v>1763.6307999999999</v>
          </cell>
        </row>
        <row r="750">
          <cell r="D750" t="str">
            <v>M2074</v>
          </cell>
          <cell r="E750" t="str">
            <v>Cartucho de absorção de energia para amortecedor retrátil - tipo A</v>
          </cell>
          <cell r="I750" t="str">
            <v>un</v>
          </cell>
          <cell r="J750">
            <v>5580.9429</v>
          </cell>
        </row>
        <row r="751">
          <cell r="D751" t="str">
            <v>M2075</v>
          </cell>
          <cell r="E751" t="str">
            <v>Cartucho de absorção de energia para amortecedor retrátil - tipo B</v>
          </cell>
          <cell r="I751" t="str">
            <v>un</v>
          </cell>
          <cell r="J751">
            <v>5460.9660999999996</v>
          </cell>
        </row>
        <row r="752">
          <cell r="D752" t="str">
            <v>M2079</v>
          </cell>
          <cell r="E752" t="str">
            <v>Fio de poliamida Nº 40 - E = 0,40 mm</v>
          </cell>
          <cell r="I752" t="str">
            <v>m</v>
          </cell>
          <cell r="J752">
            <v>8.8400000000000006E-2</v>
          </cell>
        </row>
        <row r="753">
          <cell r="D753" t="str">
            <v>M2087</v>
          </cell>
          <cell r="E753" t="str">
            <v>Placa de ancoragem para tirante de barra de aço - E = 25,4 mm e seção de 225 x 225 mm</v>
          </cell>
          <cell r="I753" t="str">
            <v>un</v>
          </cell>
          <cell r="J753">
            <v>398.39429999999999</v>
          </cell>
        </row>
        <row r="754">
          <cell r="D754" t="str">
            <v>M2088</v>
          </cell>
          <cell r="E754" t="str">
            <v>Placa de ancoragem para tirante de barra de aço - E = 20,0 mm e seção de 200 x 200 mm</v>
          </cell>
          <cell r="I754" t="str">
            <v>un</v>
          </cell>
          <cell r="J754">
            <v>239.4117</v>
          </cell>
        </row>
        <row r="755">
          <cell r="D755" t="str">
            <v>M2089</v>
          </cell>
          <cell r="E755" t="str">
            <v>Porca sextavada em aço para ancoragem de tirantes - D = 50 mm e C = 85 mm</v>
          </cell>
          <cell r="I755" t="str">
            <v>un</v>
          </cell>
          <cell r="J755">
            <v>92.4071</v>
          </cell>
        </row>
        <row r="756">
          <cell r="D756" t="str">
            <v>M2090</v>
          </cell>
          <cell r="E756" t="str">
            <v>Porca em aço para ancoragem de tirantes - D = 73 mm e C = 60 mm</v>
          </cell>
          <cell r="I756" t="str">
            <v>un</v>
          </cell>
          <cell r="J756">
            <v>113.673</v>
          </cell>
        </row>
        <row r="757">
          <cell r="D757" t="str">
            <v>M2091</v>
          </cell>
          <cell r="E757" t="str">
            <v>Porca sextavada em aço para ancoragem de tirantes - D = 50 mm e C = 50 mm</v>
          </cell>
          <cell r="I757" t="str">
            <v>un</v>
          </cell>
          <cell r="J757">
            <v>67.291399999999996</v>
          </cell>
        </row>
        <row r="758">
          <cell r="D758" t="str">
            <v>M2092</v>
          </cell>
          <cell r="E758" t="str">
            <v>Emulsão asfáltica para imprimação</v>
          </cell>
          <cell r="I758" t="str">
            <v>t</v>
          </cell>
          <cell r="J758" t="str">
            <v>-</v>
          </cell>
        </row>
        <row r="759">
          <cell r="D759" t="str">
            <v>M2093</v>
          </cell>
          <cell r="E759" t="str">
            <v>Material fresado</v>
          </cell>
          <cell r="I759" t="str">
            <v>m³</v>
          </cell>
          <cell r="J759" t="str">
            <v>-</v>
          </cell>
        </row>
        <row r="760">
          <cell r="D760" t="str">
            <v>M2094</v>
          </cell>
          <cell r="E760" t="str">
            <v>Porca em aço para ancoragem de tirantes - D = 49 mm e C = 60 mm</v>
          </cell>
          <cell r="I760" t="str">
            <v>un</v>
          </cell>
          <cell r="J760">
            <v>74.144599999999997</v>
          </cell>
        </row>
        <row r="761">
          <cell r="D761" t="str">
            <v>M2095</v>
          </cell>
          <cell r="E761" t="str">
            <v>Porca em aço para ancoragem de tirantes - D = 60 mm e C = 90 mm</v>
          </cell>
          <cell r="I761" t="str">
            <v>un</v>
          </cell>
          <cell r="J761">
            <v>89.807199999999995</v>
          </cell>
        </row>
        <row r="762">
          <cell r="D762" t="str">
            <v>M2096</v>
          </cell>
          <cell r="E762" t="str">
            <v>Porca em aço para ancoragem de tirantes - D = 60 mm e C = 110 mm</v>
          </cell>
          <cell r="I762" t="str">
            <v>un</v>
          </cell>
          <cell r="J762">
            <v>143.01070000000001</v>
          </cell>
        </row>
        <row r="763">
          <cell r="D763" t="str">
            <v>M2097</v>
          </cell>
          <cell r="E763" t="str">
            <v>Emulsão asfáltica - RR-2C</v>
          </cell>
          <cell r="I763" t="str">
            <v>t</v>
          </cell>
          <cell r="J763" t="str">
            <v>-</v>
          </cell>
        </row>
        <row r="764">
          <cell r="D764" t="str">
            <v>M2100</v>
          </cell>
          <cell r="E764" t="str">
            <v>Placa de ancoragem para tirante de barra de aço - E = 16,0 mm e seção de 140 x 140 mm</v>
          </cell>
          <cell r="I764" t="str">
            <v>un</v>
          </cell>
          <cell r="J764">
            <v>97.120999999999995</v>
          </cell>
        </row>
        <row r="765">
          <cell r="D765" t="str">
            <v>M2101</v>
          </cell>
          <cell r="E765" t="str">
            <v>Porca sextavada em aço para ancoragem de tirantes - D = 41 mm e C = 50 mm</v>
          </cell>
          <cell r="I765" t="str">
            <v>un</v>
          </cell>
          <cell r="J765">
            <v>48.528100000000002</v>
          </cell>
        </row>
        <row r="766">
          <cell r="D766" t="str">
            <v>M2102</v>
          </cell>
          <cell r="E766" t="str">
            <v>Adesivo à base de PVA</v>
          </cell>
          <cell r="I766" t="str">
            <v>kg</v>
          </cell>
          <cell r="J766">
            <v>11.539899999999999</v>
          </cell>
        </row>
        <row r="767">
          <cell r="D767" t="str">
            <v>M2110</v>
          </cell>
          <cell r="E767" t="str">
            <v>Mandíbula móvel para britador - abertura de alimentação com L = 930 mm</v>
          </cell>
          <cell r="I767" t="str">
            <v>un</v>
          </cell>
          <cell r="J767">
            <v>23344.658299999999</v>
          </cell>
        </row>
        <row r="768">
          <cell r="D768" t="str">
            <v>M2111</v>
          </cell>
          <cell r="E768" t="str">
            <v>Mandíbula fixa para britador - abertura de alimentação com L = 930 mm</v>
          </cell>
          <cell r="I768" t="str">
            <v>un</v>
          </cell>
          <cell r="J768">
            <v>29494.934300000001</v>
          </cell>
        </row>
        <row r="769">
          <cell r="D769" t="str">
            <v>M2112</v>
          </cell>
          <cell r="E769" t="str">
            <v>Manta do britador cônico HP200 ou similar</v>
          </cell>
          <cell r="I769" t="str">
            <v>un</v>
          </cell>
          <cell r="J769">
            <v>21462.615699999998</v>
          </cell>
        </row>
        <row r="770">
          <cell r="D770" t="str">
            <v>M2113</v>
          </cell>
          <cell r="E770" t="str">
            <v>Revestimento do bojo interno do britador cônico HP200 ou similar</v>
          </cell>
          <cell r="I770" t="str">
            <v>un</v>
          </cell>
          <cell r="J770">
            <v>23450.227999999999</v>
          </cell>
        </row>
        <row r="771">
          <cell r="D771" t="str">
            <v>M2114</v>
          </cell>
          <cell r="E771" t="str">
            <v>Cunha lateral superior para britador</v>
          </cell>
          <cell r="I771" t="str">
            <v>un</v>
          </cell>
          <cell r="J771">
            <v>2498.3004999999998</v>
          </cell>
        </row>
        <row r="772">
          <cell r="D772" t="str">
            <v>M2115</v>
          </cell>
          <cell r="E772" t="str">
            <v>Cunha lateral inferior para britador</v>
          </cell>
          <cell r="I772" t="str">
            <v>un</v>
          </cell>
          <cell r="J772">
            <v>1947.8402000000001</v>
          </cell>
        </row>
        <row r="773">
          <cell r="D773" t="str">
            <v>M2117</v>
          </cell>
          <cell r="E773" t="str">
            <v>Meio tubo de concreto simples - D = 0,40 m</v>
          </cell>
          <cell r="I773" t="str">
            <v>m</v>
          </cell>
          <cell r="J773">
            <v>40.000399999999999</v>
          </cell>
        </row>
        <row r="774">
          <cell r="D774" t="str">
            <v>M2118</v>
          </cell>
          <cell r="E774" t="str">
            <v>Calha metálica semicircular corrugada e galvanizada, incluindo fixações - D = 400 mm</v>
          </cell>
          <cell r="I774" t="str">
            <v>m</v>
          </cell>
          <cell r="J774">
            <v>538.82000000000005</v>
          </cell>
        </row>
        <row r="775">
          <cell r="D775" t="str">
            <v>M2119</v>
          </cell>
          <cell r="E775" t="str">
            <v>Mourão de madeira - H = 2,80 m e D = 0,15 m</v>
          </cell>
          <cell r="I775" t="str">
            <v>un</v>
          </cell>
          <cell r="J775">
            <v>71.249600000000001</v>
          </cell>
        </row>
        <row r="776">
          <cell r="D776" t="str">
            <v>M2128</v>
          </cell>
          <cell r="E776" t="str">
            <v>Tinta esmalte sintético acetinado</v>
          </cell>
          <cell r="I776" t="str">
            <v>l</v>
          </cell>
          <cell r="J776">
            <v>36.714399999999998</v>
          </cell>
        </row>
        <row r="777">
          <cell r="D777" t="str">
            <v>M2130</v>
          </cell>
          <cell r="E777" t="str">
            <v>Eletrodo revestido E70XX</v>
          </cell>
          <cell r="I777" t="str">
            <v>kg</v>
          </cell>
          <cell r="J777">
            <v>31.9</v>
          </cell>
        </row>
        <row r="778">
          <cell r="D778" t="str">
            <v>M2131</v>
          </cell>
          <cell r="E778" t="str">
            <v>Eletrodo revestido E80XX</v>
          </cell>
          <cell r="I778" t="str">
            <v>kg</v>
          </cell>
          <cell r="J778">
            <v>78.234399999999994</v>
          </cell>
        </row>
        <row r="779">
          <cell r="D779" t="str">
            <v>M2135</v>
          </cell>
          <cell r="E779" t="str">
            <v>Nonel de coluna (túnel) - C = 4,8 m</v>
          </cell>
          <cell r="I779" t="str">
            <v>un</v>
          </cell>
          <cell r="J779">
            <v>20.529699999999998</v>
          </cell>
        </row>
        <row r="780">
          <cell r="D780" t="str">
            <v>M2137</v>
          </cell>
          <cell r="E780" t="str">
            <v>Tubo de PVC soldável para água fria - D = 50 mm (2")</v>
          </cell>
          <cell r="I780" t="str">
            <v>m</v>
          </cell>
          <cell r="J780">
            <v>12.7399</v>
          </cell>
        </row>
        <row r="781">
          <cell r="D781" t="str">
            <v>M2138</v>
          </cell>
          <cell r="E781" t="str">
            <v>Nonel de coluna - C = 12,0 m</v>
          </cell>
          <cell r="I781" t="str">
            <v>un</v>
          </cell>
          <cell r="J781">
            <v>18.0823</v>
          </cell>
        </row>
        <row r="782">
          <cell r="D782" t="str">
            <v>M2140</v>
          </cell>
          <cell r="E782" t="str">
            <v>Coroa de diamante linha AWG</v>
          </cell>
          <cell r="I782" t="str">
            <v>un</v>
          </cell>
          <cell r="J782">
            <v>797.05</v>
          </cell>
        </row>
        <row r="783">
          <cell r="D783" t="str">
            <v>M2141</v>
          </cell>
          <cell r="E783" t="str">
            <v>Nonel de iniciação para fogacho - C = 6,0 m</v>
          </cell>
          <cell r="I783" t="str">
            <v>un</v>
          </cell>
          <cell r="J783">
            <v>13.886799999999999</v>
          </cell>
        </row>
        <row r="784">
          <cell r="D784" t="str">
            <v>M2142</v>
          </cell>
          <cell r="E784" t="str">
            <v>Nonel de coluna - C = 4,8 m</v>
          </cell>
          <cell r="I784" t="str">
            <v>un</v>
          </cell>
          <cell r="J784">
            <v>16.744</v>
          </cell>
        </row>
        <row r="785">
          <cell r="D785" t="str">
            <v>M2143</v>
          </cell>
          <cell r="E785" t="str">
            <v>Nonel de ligação - C = 6,0 m</v>
          </cell>
          <cell r="I785" t="str">
            <v>un</v>
          </cell>
          <cell r="J785">
            <v>16.316299999999998</v>
          </cell>
        </row>
        <row r="786">
          <cell r="D786" t="str">
            <v>M2144</v>
          </cell>
          <cell r="E786" t="str">
            <v>Nonel de coluna - C = 6,0 m</v>
          </cell>
          <cell r="I786" t="str">
            <v>un</v>
          </cell>
          <cell r="J786">
            <v>13.5082</v>
          </cell>
        </row>
        <row r="787">
          <cell r="D787" t="str">
            <v>M2145</v>
          </cell>
          <cell r="E787" t="str">
            <v>Série de brocas integrais S12</v>
          </cell>
          <cell r="I787" t="str">
            <v>un</v>
          </cell>
          <cell r="J787">
            <v>1175.1356000000001</v>
          </cell>
        </row>
        <row r="788">
          <cell r="D788" t="str">
            <v>M2146</v>
          </cell>
          <cell r="E788" t="str">
            <v>Nonel iniciador - C = 150,0 m</v>
          </cell>
          <cell r="I788" t="str">
            <v>un</v>
          </cell>
          <cell r="J788">
            <v>191.333</v>
          </cell>
        </row>
        <row r="789">
          <cell r="D789" t="str">
            <v>M2147</v>
          </cell>
          <cell r="E789" t="str">
            <v>Dente de corte para recicladora</v>
          </cell>
          <cell r="I789" t="str">
            <v>un</v>
          </cell>
          <cell r="J789">
            <v>54.188200000000002</v>
          </cell>
        </row>
        <row r="790">
          <cell r="D790" t="str">
            <v>M2148</v>
          </cell>
          <cell r="E790" t="str">
            <v>Porta-dente de corte para fresadora e recicladora a frio</v>
          </cell>
          <cell r="I790" t="str">
            <v>un</v>
          </cell>
          <cell r="J790">
            <v>493.64729999999997</v>
          </cell>
        </row>
        <row r="791">
          <cell r="D791" t="str">
            <v>M2150</v>
          </cell>
          <cell r="E791" t="str">
            <v>Selante elástico à base de poliuretano e asfalto</v>
          </cell>
          <cell r="I791" t="str">
            <v>kg</v>
          </cell>
          <cell r="J791">
            <v>46.8645</v>
          </cell>
        </row>
        <row r="792">
          <cell r="D792" t="str">
            <v>M2152</v>
          </cell>
          <cell r="E792" t="str">
            <v>Aditivo de cura para concreto</v>
          </cell>
          <cell r="I792" t="str">
            <v>kg</v>
          </cell>
          <cell r="J792">
            <v>11.154999999999999</v>
          </cell>
        </row>
        <row r="793">
          <cell r="D793" t="str">
            <v>M2153</v>
          </cell>
          <cell r="E793" t="str">
            <v>Coroa de diamante linha HWG</v>
          </cell>
          <cell r="I793" t="str">
            <v>un</v>
          </cell>
          <cell r="J793">
            <v>1829.1815999999999</v>
          </cell>
        </row>
        <row r="794">
          <cell r="D794" t="str">
            <v>M2156</v>
          </cell>
          <cell r="E794" t="str">
            <v>Coroa de diamante linha NWG</v>
          </cell>
          <cell r="I794" t="str">
            <v>un</v>
          </cell>
          <cell r="J794">
            <v>1371.2647999999999</v>
          </cell>
        </row>
        <row r="795">
          <cell r="D795" t="str">
            <v>M2158</v>
          </cell>
          <cell r="E795" t="str">
            <v>Argamassa asfáltica</v>
          </cell>
          <cell r="I795" t="str">
            <v>kg</v>
          </cell>
          <cell r="J795">
            <v>30.958300000000001</v>
          </cell>
        </row>
        <row r="796">
          <cell r="D796" t="str">
            <v>M2160</v>
          </cell>
          <cell r="E796" t="str">
            <v>Tubo PEAD corrugado perfurado para drenagem - D = 100 mm</v>
          </cell>
          <cell r="I796" t="str">
            <v>m</v>
          </cell>
          <cell r="J796">
            <v>21.905000000000001</v>
          </cell>
        </row>
        <row r="797">
          <cell r="D797" t="str">
            <v>M2162</v>
          </cell>
          <cell r="E797" t="str">
            <v>Coroa de widia linha AWG</v>
          </cell>
          <cell r="I797" t="str">
            <v>un</v>
          </cell>
          <cell r="J797">
            <v>400.67189999999999</v>
          </cell>
        </row>
        <row r="798">
          <cell r="D798" t="str">
            <v>M2163</v>
          </cell>
          <cell r="E798" t="str">
            <v>Tubo de concreto armado PA1 - D = 0,40 m</v>
          </cell>
          <cell r="I798" t="str">
            <v>m</v>
          </cell>
          <cell r="J798">
            <v>98.8</v>
          </cell>
        </row>
        <row r="799">
          <cell r="D799" t="str">
            <v>M2164</v>
          </cell>
          <cell r="E799" t="str">
            <v>Tubo de concreto armado PA2 - D = 0,40 m</v>
          </cell>
          <cell r="I799" t="str">
            <v>m</v>
          </cell>
          <cell r="J799">
            <v>133.4</v>
          </cell>
        </row>
        <row r="800">
          <cell r="D800" t="str">
            <v>M2165</v>
          </cell>
          <cell r="E800" t="str">
            <v>Tubo de concreto armado PA3 - D = 0,40 m</v>
          </cell>
          <cell r="I800" t="str">
            <v>m</v>
          </cell>
          <cell r="J800">
            <v>134.67359999999999</v>
          </cell>
        </row>
        <row r="801">
          <cell r="D801" t="str">
            <v>M2166</v>
          </cell>
          <cell r="E801" t="str">
            <v>Tubo de concreto armado PA4 - D = 0,40 m</v>
          </cell>
          <cell r="I801" t="str">
            <v>m</v>
          </cell>
          <cell r="J801">
            <v>175.24780000000001</v>
          </cell>
        </row>
        <row r="802">
          <cell r="D802" t="str">
            <v>M2167</v>
          </cell>
          <cell r="E802" t="str">
            <v>Tubo de concreto armado PA1 - D = 0,60 m</v>
          </cell>
          <cell r="I802" t="str">
            <v>m</v>
          </cell>
          <cell r="J802">
            <v>183.4</v>
          </cell>
        </row>
        <row r="803">
          <cell r="D803" t="str">
            <v>M2168</v>
          </cell>
          <cell r="E803" t="str">
            <v>Tubo de concreto armado PA2 - D = 0,60 m</v>
          </cell>
          <cell r="I803" t="str">
            <v>m</v>
          </cell>
          <cell r="J803">
            <v>221.4</v>
          </cell>
        </row>
        <row r="804">
          <cell r="D804" t="str">
            <v>M2169</v>
          </cell>
          <cell r="E804" t="str">
            <v>Tubo de concreto armado PA3 - D = 0,60 m</v>
          </cell>
          <cell r="I804" t="str">
            <v>m</v>
          </cell>
          <cell r="J804">
            <v>254.8</v>
          </cell>
        </row>
        <row r="805">
          <cell r="D805" t="str">
            <v>M2170</v>
          </cell>
          <cell r="E805" t="str">
            <v>Tubo de concreto armado PA4 - D = 0,60 m</v>
          </cell>
          <cell r="I805" t="str">
            <v>m</v>
          </cell>
          <cell r="J805">
            <v>271.1232</v>
          </cell>
        </row>
        <row r="806">
          <cell r="D806" t="str">
            <v>M2171</v>
          </cell>
          <cell r="E806" t="str">
            <v>Tubo de concreto armado PA1 - D = 0,80 m</v>
          </cell>
          <cell r="I806" t="str">
            <v>m</v>
          </cell>
          <cell r="J806">
            <v>360.9</v>
          </cell>
        </row>
        <row r="807">
          <cell r="D807" t="str">
            <v>M2172</v>
          </cell>
          <cell r="E807" t="str">
            <v>Tubo de concreto armado PA2 - D = 0,80 m</v>
          </cell>
          <cell r="I807" t="str">
            <v>m</v>
          </cell>
          <cell r="J807">
            <v>372.8</v>
          </cell>
        </row>
        <row r="808">
          <cell r="D808" t="str">
            <v>M2173</v>
          </cell>
          <cell r="E808" t="str">
            <v>Tubo de concreto armado PA3 - D = 0,80 m</v>
          </cell>
          <cell r="I808" t="str">
            <v>m</v>
          </cell>
          <cell r="J808">
            <v>438.3202</v>
          </cell>
        </row>
        <row r="809">
          <cell r="D809" t="str">
            <v>M2174</v>
          </cell>
          <cell r="E809" t="str">
            <v>Tubo de concreto armado PA4 - D = 0,80 m</v>
          </cell>
          <cell r="I809" t="str">
            <v>m</v>
          </cell>
          <cell r="J809">
            <v>472.55169999999998</v>
          </cell>
        </row>
        <row r="810">
          <cell r="D810" t="str">
            <v>M2175</v>
          </cell>
          <cell r="E810" t="str">
            <v>Tubo de concreto armado PA1 - D = 1,00 m</v>
          </cell>
          <cell r="I810" t="str">
            <v>m</v>
          </cell>
          <cell r="J810">
            <v>444.8</v>
          </cell>
        </row>
        <row r="811">
          <cell r="D811" t="str">
            <v>M2176</v>
          </cell>
          <cell r="E811" t="str">
            <v>Tubo de concreto armado PA2 - D = 1,00 m</v>
          </cell>
          <cell r="I811" t="str">
            <v>m</v>
          </cell>
          <cell r="J811">
            <v>453.67630000000003</v>
          </cell>
        </row>
        <row r="812">
          <cell r="D812" t="str">
            <v>M2177</v>
          </cell>
          <cell r="E812" t="str">
            <v>Tubo de concreto armado PA3 - D = 1,00 m</v>
          </cell>
          <cell r="I812" t="str">
            <v>m</v>
          </cell>
          <cell r="J812">
            <v>491.40429999999998</v>
          </cell>
        </row>
        <row r="813">
          <cell r="D813" t="str">
            <v>M2178</v>
          </cell>
          <cell r="E813" t="str">
            <v>Tubo de concreto armado PA4 - D = 1,00 m</v>
          </cell>
          <cell r="I813" t="str">
            <v>m</v>
          </cell>
          <cell r="J813">
            <v>523.05690000000004</v>
          </cell>
        </row>
        <row r="814">
          <cell r="D814" t="str">
            <v>M2179</v>
          </cell>
          <cell r="E814" t="str">
            <v>Tubo de concreto armado PA1 - D = 1,20 m</v>
          </cell>
          <cell r="I814" t="str">
            <v>m</v>
          </cell>
          <cell r="J814">
            <v>545.05089999999996</v>
          </cell>
        </row>
        <row r="815">
          <cell r="D815" t="str">
            <v>M2180</v>
          </cell>
          <cell r="E815" t="str">
            <v>Tubo de concreto armado PA2 - D = 1,20 m</v>
          </cell>
          <cell r="I815" t="str">
            <v>m</v>
          </cell>
          <cell r="J815">
            <v>602.16790000000003</v>
          </cell>
        </row>
        <row r="816">
          <cell r="D816" t="str">
            <v>M2181</v>
          </cell>
          <cell r="E816" t="str">
            <v>Tubo de concreto armado PA3 - D = 1,20 m</v>
          </cell>
          <cell r="I816" t="str">
            <v>m</v>
          </cell>
          <cell r="J816">
            <v>713.42809999999997</v>
          </cell>
        </row>
        <row r="817">
          <cell r="D817" t="str">
            <v>M2182</v>
          </cell>
          <cell r="E817" t="str">
            <v>Tubo de concreto armado PA4 - D = 1,20 m</v>
          </cell>
          <cell r="I817" t="str">
            <v>m</v>
          </cell>
          <cell r="J817">
            <v>859.50189999999998</v>
          </cell>
        </row>
        <row r="818">
          <cell r="D818" t="str">
            <v>M2183</v>
          </cell>
          <cell r="E818" t="str">
            <v>Tubo de concreto armado PA1 - D = 1,50 m</v>
          </cell>
          <cell r="I818" t="str">
            <v>m</v>
          </cell>
          <cell r="J818">
            <v>988.83309999999994</v>
          </cell>
        </row>
        <row r="819">
          <cell r="D819" t="str">
            <v>M2184</v>
          </cell>
          <cell r="E819" t="str">
            <v>Tubo de concreto armado PA2 - D = 1,50 m</v>
          </cell>
          <cell r="I819" t="str">
            <v>m</v>
          </cell>
          <cell r="J819">
            <v>1039.7402</v>
          </cell>
        </row>
        <row r="820">
          <cell r="D820" t="str">
            <v>M2185</v>
          </cell>
          <cell r="E820" t="str">
            <v>Tubo de concreto armado PA3 - D = 1,50 m</v>
          </cell>
          <cell r="I820" t="str">
            <v>m</v>
          </cell>
          <cell r="J820">
            <v>1109.0482</v>
          </cell>
        </row>
        <row r="821">
          <cell r="D821" t="str">
            <v>M2186</v>
          </cell>
          <cell r="E821" t="str">
            <v>Tubo de concreto armado PA4 - D = 1,50 m</v>
          </cell>
          <cell r="I821" t="str">
            <v>m</v>
          </cell>
          <cell r="J821">
            <v>1152.5517</v>
          </cell>
        </row>
        <row r="822">
          <cell r="D822" t="str">
            <v>M2187</v>
          </cell>
          <cell r="E822" t="str">
            <v>Tubo de concreto armado PA1 - D = 0,50 m</v>
          </cell>
          <cell r="I822" t="str">
            <v>m</v>
          </cell>
          <cell r="J822">
            <v>109.1</v>
          </cell>
        </row>
        <row r="823">
          <cell r="D823" t="str">
            <v>M2188</v>
          </cell>
          <cell r="E823" t="str">
            <v>Tubo de concreto armado PA2 - D = 0,50 m</v>
          </cell>
          <cell r="I823" t="str">
            <v>m</v>
          </cell>
          <cell r="J823">
            <v>161.8272</v>
          </cell>
        </row>
        <row r="824">
          <cell r="D824" t="str">
            <v>M2189</v>
          </cell>
          <cell r="E824" t="str">
            <v>Tubo de concreto armado PA3 - D = 0,50 m</v>
          </cell>
          <cell r="I824" t="str">
            <v>m</v>
          </cell>
          <cell r="J824">
            <v>181.41149999999999</v>
          </cell>
        </row>
        <row r="825">
          <cell r="D825" t="str">
            <v>M2190</v>
          </cell>
          <cell r="E825" t="str">
            <v>Tubo de concreto armado PA4 - D = 0,50 m</v>
          </cell>
          <cell r="I825" t="str">
            <v>m</v>
          </cell>
          <cell r="J825">
            <v>242.38589999999999</v>
          </cell>
        </row>
        <row r="826">
          <cell r="D826" t="str">
            <v>M2192</v>
          </cell>
          <cell r="E826" t="str">
            <v>Coroa de widia linha HWG</v>
          </cell>
          <cell r="I826" t="str">
            <v>un</v>
          </cell>
          <cell r="J826">
            <v>673.77260000000001</v>
          </cell>
        </row>
        <row r="827">
          <cell r="D827" t="str">
            <v>M2193</v>
          </cell>
          <cell r="E827" t="str">
            <v>Coroa de widia linha NWG</v>
          </cell>
          <cell r="I827" t="str">
            <v>un</v>
          </cell>
          <cell r="J827">
            <v>579.19200000000001</v>
          </cell>
        </row>
        <row r="828">
          <cell r="D828" t="str">
            <v>M2197</v>
          </cell>
          <cell r="E828" t="str">
            <v>Haste de paredes paralelas com niple linha NW</v>
          </cell>
          <cell r="I828" t="str">
            <v>m</v>
          </cell>
          <cell r="J828">
            <v>738.42700000000002</v>
          </cell>
        </row>
        <row r="829">
          <cell r="D829" t="str">
            <v>M2198</v>
          </cell>
          <cell r="E829" t="str">
            <v>Trilho UIC60 em aço-carbono - C = 12 m</v>
          </cell>
          <cell r="I829" t="str">
            <v>t</v>
          </cell>
          <cell r="J829">
            <v>10312.7551</v>
          </cell>
        </row>
        <row r="830">
          <cell r="D830" t="str">
            <v>M2200</v>
          </cell>
          <cell r="E830" t="str">
            <v>Trilho TR45 em aço-carbono - C = 12 m</v>
          </cell>
          <cell r="I830" t="str">
            <v>t</v>
          </cell>
          <cell r="J830">
            <v>8808.2551000000003</v>
          </cell>
        </row>
        <row r="831">
          <cell r="D831" t="str">
            <v>M2202</v>
          </cell>
          <cell r="E831" t="str">
            <v>Trilho TR57 em aço-carbono - C = 12 m</v>
          </cell>
          <cell r="I831" t="str">
            <v>t</v>
          </cell>
          <cell r="J831">
            <v>9811.2551000000003</v>
          </cell>
        </row>
        <row r="832">
          <cell r="D832" t="str">
            <v>M2204</v>
          </cell>
          <cell r="E832" t="str">
            <v>Trilho TR68 em aço-carbono - C = 12 m</v>
          </cell>
          <cell r="I832" t="str">
            <v>t</v>
          </cell>
          <cell r="J832">
            <v>10312.7551</v>
          </cell>
        </row>
        <row r="833">
          <cell r="D833" t="str">
            <v>M2206</v>
          </cell>
          <cell r="E833" t="str">
            <v>Lubrificador de trilhos e de flanges de rodas</v>
          </cell>
          <cell r="I833" t="str">
            <v>un</v>
          </cell>
          <cell r="J833">
            <v>92430.891699999993</v>
          </cell>
        </row>
        <row r="834">
          <cell r="D834" t="str">
            <v>M2207</v>
          </cell>
          <cell r="E834" t="str">
            <v>Tirefão - D = 24 mm e C = 188 mm</v>
          </cell>
          <cell r="I834" t="str">
            <v>un</v>
          </cell>
          <cell r="J834">
            <v>14.0245</v>
          </cell>
        </row>
        <row r="835">
          <cell r="D835" t="str">
            <v>M2208</v>
          </cell>
          <cell r="E835" t="str">
            <v>Tirefão - D = 22 mm e C = 155 mm</v>
          </cell>
          <cell r="I835" t="str">
            <v>un</v>
          </cell>
          <cell r="J835">
            <v>11.5572</v>
          </cell>
        </row>
        <row r="836">
          <cell r="D836" t="str">
            <v>M2209</v>
          </cell>
          <cell r="E836" t="str">
            <v>Retensor para via férrea de TR45</v>
          </cell>
          <cell r="I836" t="str">
            <v>un</v>
          </cell>
          <cell r="J836">
            <v>55.226999999999997</v>
          </cell>
        </row>
        <row r="837">
          <cell r="D837" t="str">
            <v>M2210</v>
          </cell>
          <cell r="E837" t="str">
            <v>Retensor para via férrea de TR57</v>
          </cell>
          <cell r="I837" t="str">
            <v>un</v>
          </cell>
          <cell r="J837">
            <v>57.038800000000002</v>
          </cell>
        </row>
        <row r="838">
          <cell r="D838" t="str">
            <v>M2211</v>
          </cell>
          <cell r="E838" t="str">
            <v>Retensor para via férrea de TR68</v>
          </cell>
          <cell r="I838" t="str">
            <v>un</v>
          </cell>
          <cell r="J838">
            <v>60.236899999999999</v>
          </cell>
        </row>
        <row r="839">
          <cell r="D839" t="str">
            <v>M2213</v>
          </cell>
          <cell r="E839" t="str">
            <v>Placa de apoio em aço laminado para UIC60 com fixação rígida</v>
          </cell>
          <cell r="I839" t="str">
            <v>un</v>
          </cell>
          <cell r="J839">
            <v>131.14850000000001</v>
          </cell>
        </row>
        <row r="840">
          <cell r="D840" t="str">
            <v>M2214</v>
          </cell>
          <cell r="E840" t="str">
            <v>Grampo elástico Pandrol para fixação elástica</v>
          </cell>
          <cell r="I840" t="str">
            <v>un</v>
          </cell>
          <cell r="J840">
            <v>14.527900000000001</v>
          </cell>
        </row>
        <row r="841">
          <cell r="D841" t="str">
            <v>M2215</v>
          </cell>
          <cell r="E841" t="str">
            <v>Placa de apoio em aço laminado para TR45 com fixação elástica</v>
          </cell>
          <cell r="I841" t="str">
            <v>un</v>
          </cell>
          <cell r="J841">
            <v>103.26479999999999</v>
          </cell>
        </row>
        <row r="842">
          <cell r="D842" t="str">
            <v>M2216</v>
          </cell>
          <cell r="E842" t="str">
            <v>Placa de apoio em aço laminado para TR57 com fixação elástica</v>
          </cell>
          <cell r="I842" t="str">
            <v>un</v>
          </cell>
          <cell r="J842">
            <v>120.2218</v>
          </cell>
        </row>
        <row r="843">
          <cell r="D843" t="str">
            <v>M2217</v>
          </cell>
          <cell r="E843" t="str">
            <v>Placa de apoio em aço laminado para TR68 com fixação elástica</v>
          </cell>
          <cell r="I843" t="str">
            <v>un</v>
          </cell>
          <cell r="J843">
            <v>130.0284</v>
          </cell>
        </row>
        <row r="844">
          <cell r="D844" t="str">
            <v>M2218</v>
          </cell>
          <cell r="E844" t="str">
            <v>Placa de apoio em aço laminado para TR45 com fixação rígida</v>
          </cell>
          <cell r="I844" t="str">
            <v>un</v>
          </cell>
          <cell r="J844">
            <v>72.114699999999999</v>
          </cell>
        </row>
        <row r="845">
          <cell r="D845" t="str">
            <v>M2219</v>
          </cell>
          <cell r="E845" t="str">
            <v>Placa de apoio em aço laminado para TR57 com fixação rígida</v>
          </cell>
          <cell r="I845" t="str">
            <v>un</v>
          </cell>
          <cell r="J845">
            <v>101.4598</v>
          </cell>
        </row>
        <row r="846">
          <cell r="D846" t="str">
            <v>M2220</v>
          </cell>
          <cell r="E846" t="str">
            <v>Placa de apoio em aço laminado para TR68 com fixação rígida</v>
          </cell>
          <cell r="I846" t="str">
            <v>un</v>
          </cell>
          <cell r="J846">
            <v>105.5515</v>
          </cell>
        </row>
        <row r="847">
          <cell r="D847" t="str">
            <v>M2221</v>
          </cell>
          <cell r="E847" t="str">
            <v>Retensor para via férrea de UIC60</v>
          </cell>
          <cell r="I847" t="str">
            <v>un</v>
          </cell>
          <cell r="J847">
            <v>62.681399999999996</v>
          </cell>
        </row>
        <row r="848">
          <cell r="D848" t="str">
            <v>M2222</v>
          </cell>
          <cell r="E848" t="str">
            <v>Placa de apoio em aço laminado para UIC60 com fixação elástica</v>
          </cell>
          <cell r="I848" t="str">
            <v>un</v>
          </cell>
          <cell r="J848">
            <v>129.26150000000001</v>
          </cell>
        </row>
        <row r="849">
          <cell r="D849" t="str">
            <v>M2225</v>
          </cell>
          <cell r="E849" t="str">
            <v>Tala de junção TJ 45 não isolada com 6 furos</v>
          </cell>
          <cell r="I849" t="str">
            <v>par</v>
          </cell>
          <cell r="J849">
            <v>762.4511</v>
          </cell>
        </row>
        <row r="850">
          <cell r="D850" t="str">
            <v>M2227</v>
          </cell>
          <cell r="E850" t="str">
            <v>Tala de junção TJ 57 não isolada com 6 furos</v>
          </cell>
          <cell r="I850" t="str">
            <v>par</v>
          </cell>
          <cell r="J850">
            <v>890.2002</v>
          </cell>
        </row>
        <row r="851">
          <cell r="D851" t="str">
            <v>M2229</v>
          </cell>
          <cell r="E851" t="str">
            <v>Tala de junção TJ 68 não isolada com 6 furos</v>
          </cell>
          <cell r="I851" t="str">
            <v>par</v>
          </cell>
          <cell r="J851">
            <v>1044.3965000000001</v>
          </cell>
        </row>
        <row r="852">
          <cell r="D852" t="str">
            <v>M2233</v>
          </cell>
          <cell r="E852" t="str">
            <v>Parafuso de cabeça abaulada em aço inox com porca e arruela de pressão para tala de junção - D = 25,4 mm</v>
          </cell>
          <cell r="I852" t="str">
            <v>un</v>
          </cell>
          <cell r="J852">
            <v>50.852400000000003</v>
          </cell>
        </row>
        <row r="853">
          <cell r="D853" t="str">
            <v>M2234</v>
          </cell>
          <cell r="E853" t="str">
            <v>Tala de junção TJ 60 não isolada com 6 furos</v>
          </cell>
          <cell r="I853" t="str">
            <v>par</v>
          </cell>
          <cell r="J853">
            <v>947.77819999999997</v>
          </cell>
        </row>
        <row r="854">
          <cell r="D854" t="str">
            <v>M2236</v>
          </cell>
          <cell r="E854" t="str">
            <v>AMV tipo TR45, abertura 1:8, bitola métrica</v>
          </cell>
          <cell r="I854" t="str">
            <v>un</v>
          </cell>
          <cell r="J854">
            <v>443722.64179999998</v>
          </cell>
        </row>
        <row r="855">
          <cell r="D855" t="str">
            <v>M2237</v>
          </cell>
          <cell r="E855" t="str">
            <v>AMV tipo TR45, abertura 1:10, bitola métrica</v>
          </cell>
          <cell r="I855" t="str">
            <v>un</v>
          </cell>
          <cell r="J855">
            <v>487122.97600000002</v>
          </cell>
        </row>
        <row r="856">
          <cell r="D856" t="str">
            <v>M2238</v>
          </cell>
          <cell r="E856" t="str">
            <v>AMV tipo TR45, abertura 1:12, bitola métrica</v>
          </cell>
          <cell r="I856" t="str">
            <v>un</v>
          </cell>
          <cell r="J856">
            <v>534863.79350000003</v>
          </cell>
        </row>
        <row r="857">
          <cell r="D857" t="str">
            <v>M2239</v>
          </cell>
          <cell r="E857" t="str">
            <v>AMV tipo TR45, abertura 1:14, bitola métrica</v>
          </cell>
          <cell r="I857" t="str">
            <v>un</v>
          </cell>
          <cell r="J857">
            <v>592556.97380000004</v>
          </cell>
        </row>
        <row r="858">
          <cell r="D858" t="str">
            <v>M2240</v>
          </cell>
          <cell r="E858" t="str">
            <v>AMV tipo TR57, abertura 1:8, bitola métrica</v>
          </cell>
          <cell r="I858" t="str">
            <v>un</v>
          </cell>
          <cell r="J858">
            <v>564523.42810000002</v>
          </cell>
        </row>
        <row r="859">
          <cell r="D859" t="str">
            <v>M2241</v>
          </cell>
          <cell r="E859" t="str">
            <v>AMV tipo TR57, abertura 1:10, bitola métrica</v>
          </cell>
          <cell r="I859" t="str">
            <v>un</v>
          </cell>
          <cell r="J859">
            <v>619485.96140000003</v>
          </cell>
        </row>
        <row r="860">
          <cell r="D860" t="str">
            <v>M2242</v>
          </cell>
          <cell r="E860" t="str">
            <v>AMV tipo TR57, abertura 1:12, bitola métrica</v>
          </cell>
          <cell r="I860" t="str">
            <v>un</v>
          </cell>
          <cell r="J860">
            <v>675417.86159999995</v>
          </cell>
        </row>
        <row r="861">
          <cell r="D861" t="str">
            <v>M2243</v>
          </cell>
          <cell r="E861" t="str">
            <v>AMV tipo TR57, abertura 1:14, bitola métrica</v>
          </cell>
          <cell r="I861" t="str">
            <v>un</v>
          </cell>
          <cell r="J861">
            <v>741922.67469999997</v>
          </cell>
        </row>
        <row r="862">
          <cell r="D862" t="str">
            <v>M2244</v>
          </cell>
          <cell r="E862" t="str">
            <v>AMV tipo TR57, abertura 1:20, bitola métrica</v>
          </cell>
          <cell r="I862" t="str">
            <v>un</v>
          </cell>
          <cell r="J862">
            <v>900208.74769999995</v>
          </cell>
        </row>
        <row r="863">
          <cell r="D863" t="str">
            <v>M2245</v>
          </cell>
          <cell r="E863" t="str">
            <v>AMV tipo TR68, abertura 1:10, bitola métrica</v>
          </cell>
          <cell r="I863" t="str">
            <v>un</v>
          </cell>
          <cell r="J863">
            <v>731003.19400000002</v>
          </cell>
        </row>
        <row r="864">
          <cell r="D864" t="str">
            <v>M2246</v>
          </cell>
          <cell r="E864" t="str">
            <v>AMV tipo TR68, abertura 1:12, bitola métrica</v>
          </cell>
          <cell r="I864" t="str">
            <v>un</v>
          </cell>
          <cell r="J864">
            <v>807991.00820000004</v>
          </cell>
        </row>
        <row r="865">
          <cell r="D865" t="str">
            <v>M2247</v>
          </cell>
          <cell r="E865" t="str">
            <v>AMV tipo TR68, abertura 1:14, bitola métrica</v>
          </cell>
          <cell r="I865" t="str">
            <v>un</v>
          </cell>
          <cell r="J865">
            <v>887332.21420000005</v>
          </cell>
        </row>
        <row r="866">
          <cell r="D866" t="str">
            <v>M2248</v>
          </cell>
          <cell r="E866" t="str">
            <v>AMV tipo UIC60, abertura 1:10, bitola métrica</v>
          </cell>
          <cell r="I866" t="str">
            <v>un</v>
          </cell>
          <cell r="J866">
            <v>646169.71860000002</v>
          </cell>
        </row>
        <row r="867">
          <cell r="D867" t="str">
            <v>M2249</v>
          </cell>
          <cell r="E867" t="str">
            <v>AMV tipo TR68, abertura 1:20, bitola métrica</v>
          </cell>
          <cell r="I867" t="str">
            <v>un</v>
          </cell>
          <cell r="J867">
            <v>1061883.2527000001</v>
          </cell>
        </row>
        <row r="868">
          <cell r="D868" t="str">
            <v>M2250</v>
          </cell>
          <cell r="E868" t="str">
            <v>AMV tipo TR45, abertura 1:8, bitola larga</v>
          </cell>
          <cell r="I868" t="str">
            <v>un</v>
          </cell>
          <cell r="J868">
            <v>508726.75939999998</v>
          </cell>
        </row>
        <row r="869">
          <cell r="D869" t="str">
            <v>M2251</v>
          </cell>
          <cell r="E869" t="str">
            <v>AMV tipo TR45, abertura 1:10, bitola larga</v>
          </cell>
          <cell r="I869" t="str">
            <v>un</v>
          </cell>
          <cell r="J869">
            <v>558627.53749999998</v>
          </cell>
        </row>
        <row r="870">
          <cell r="D870" t="str">
            <v>M2252</v>
          </cell>
          <cell r="E870" t="str">
            <v>AMV tipo TR45, abertura 1:12, bitola larga</v>
          </cell>
          <cell r="I870" t="str">
            <v>un</v>
          </cell>
          <cell r="J870">
            <v>613518.74679999996</v>
          </cell>
        </row>
        <row r="871">
          <cell r="D871" t="str">
            <v>M2253</v>
          </cell>
          <cell r="E871" t="str">
            <v>AMV tipo TR45, abertura 1:14, bitola larga</v>
          </cell>
          <cell r="I871" t="str">
            <v>un</v>
          </cell>
          <cell r="J871">
            <v>673898.69160000002</v>
          </cell>
        </row>
        <row r="872">
          <cell r="D872" t="str">
            <v>M2254</v>
          </cell>
          <cell r="E872" t="str">
            <v>AMV tipo TR57, abertura 1:8, bitola larga</v>
          </cell>
          <cell r="I872" t="str">
            <v>un</v>
          </cell>
          <cell r="J872">
            <v>646910.36159999995</v>
          </cell>
        </row>
        <row r="873">
          <cell r="D873" t="str">
            <v>M2255</v>
          </cell>
          <cell r="E873" t="str">
            <v>AMV tipo TR57, abertura 1:10, bitola larga</v>
          </cell>
          <cell r="I873" t="str">
            <v>un</v>
          </cell>
          <cell r="J873">
            <v>710161.25809999998</v>
          </cell>
        </row>
        <row r="874">
          <cell r="D874" t="str">
            <v>M2256</v>
          </cell>
          <cell r="E874" t="str">
            <v>AMV tipo TR57, abertura 1:12, bitola larga</v>
          </cell>
          <cell r="I874" t="str">
            <v>un</v>
          </cell>
          <cell r="J874">
            <v>779687.70299999998</v>
          </cell>
        </row>
        <row r="875">
          <cell r="D875" t="str">
            <v>M2257</v>
          </cell>
          <cell r="E875" t="str">
            <v>AMV tipo TR57, abertura 1:14, bitola larga</v>
          </cell>
          <cell r="I875" t="str">
            <v>un</v>
          </cell>
          <cell r="J875">
            <v>863615.03650000005</v>
          </cell>
        </row>
        <row r="876">
          <cell r="D876" t="str">
            <v>M2258</v>
          </cell>
          <cell r="E876" t="str">
            <v>AMV tipo TR57, abertura 1:20, bitola larga</v>
          </cell>
          <cell r="I876" t="str">
            <v>un</v>
          </cell>
          <cell r="J876">
            <v>1031869.0009</v>
          </cell>
        </row>
        <row r="877">
          <cell r="D877" t="str">
            <v>M2259</v>
          </cell>
          <cell r="E877" t="str">
            <v>AMV tipo TR68, abertura 1:10, bitola larga</v>
          </cell>
          <cell r="I877" t="str">
            <v>un</v>
          </cell>
          <cell r="J877">
            <v>851829.86950000003</v>
          </cell>
        </row>
        <row r="878">
          <cell r="D878" t="str">
            <v>M2260</v>
          </cell>
          <cell r="E878" t="str">
            <v>AMV tipo TR68, abertura 1:12, bitola larga</v>
          </cell>
          <cell r="I878" t="str">
            <v>un</v>
          </cell>
          <cell r="J878">
            <v>927010.20649999997</v>
          </cell>
        </row>
        <row r="879">
          <cell r="D879" t="str">
            <v>M2261</v>
          </cell>
          <cell r="E879" t="str">
            <v>AMV tipo TR68, abertura 1:14, bitola larga</v>
          </cell>
          <cell r="I879" t="str">
            <v>un</v>
          </cell>
          <cell r="J879">
            <v>1026021.7178</v>
          </cell>
        </row>
        <row r="880">
          <cell r="D880" t="str">
            <v>M2262</v>
          </cell>
          <cell r="E880" t="str">
            <v>AMV tipo UIC60, abertura 1:10, bitola larga</v>
          </cell>
          <cell r="I880" t="str">
            <v>un</v>
          </cell>
          <cell r="J880">
            <v>741597.69979999994</v>
          </cell>
        </row>
        <row r="881">
          <cell r="D881" t="str">
            <v>M2263</v>
          </cell>
          <cell r="E881" t="str">
            <v>AMV tipo TR68, abertura 1:20, bitola larga</v>
          </cell>
          <cell r="I881" t="str">
            <v>un</v>
          </cell>
          <cell r="J881">
            <v>1233565.8473</v>
          </cell>
        </row>
        <row r="882">
          <cell r="D882" t="str">
            <v>M2264</v>
          </cell>
          <cell r="E882" t="str">
            <v>AMV tipo TR45, abertura 1:8, bitola mista</v>
          </cell>
          <cell r="I882" t="str">
            <v>un</v>
          </cell>
          <cell r="J882">
            <v>613523.98160000006</v>
          </cell>
        </row>
        <row r="883">
          <cell r="D883" t="str">
            <v>M2265</v>
          </cell>
          <cell r="E883" t="str">
            <v>AMV tipo TR45, abertura 1:10, bitola mista</v>
          </cell>
          <cell r="I883" t="str">
            <v>un</v>
          </cell>
          <cell r="J883">
            <v>673386.66669999994</v>
          </cell>
        </row>
        <row r="884">
          <cell r="D884" t="str">
            <v>M2266</v>
          </cell>
          <cell r="E884" t="str">
            <v>AMV tipo TR45, abertura 1:12, bitola mista</v>
          </cell>
          <cell r="I884" t="str">
            <v>un</v>
          </cell>
          <cell r="J884">
            <v>739235.74879999994</v>
          </cell>
        </row>
        <row r="885">
          <cell r="D885" t="str">
            <v>M2267</v>
          </cell>
          <cell r="E885" t="str">
            <v>AMV tipo TR45, abertura 1:14, bitola mista</v>
          </cell>
          <cell r="I885" t="str">
            <v>un</v>
          </cell>
          <cell r="J885">
            <v>819117.85470000003</v>
          </cell>
        </row>
        <row r="886">
          <cell r="D886" t="str">
            <v>M2268</v>
          </cell>
          <cell r="E886" t="str">
            <v>AMV tipo TR57, abertura 1:8, bitola mista</v>
          </cell>
          <cell r="I886" t="str">
            <v>un</v>
          </cell>
          <cell r="J886">
            <v>773439.46329999994</v>
          </cell>
        </row>
        <row r="887">
          <cell r="D887" t="str">
            <v>M2269</v>
          </cell>
          <cell r="E887" t="str">
            <v>AMV tipo TR57, abertura 1:10, bitola mista</v>
          </cell>
          <cell r="I887" t="str">
            <v>un</v>
          </cell>
          <cell r="J887">
            <v>856741.90859999997</v>
          </cell>
        </row>
        <row r="888">
          <cell r="D888" t="str">
            <v>M2270</v>
          </cell>
          <cell r="E888" t="str">
            <v>AMV tipo TR57, abertura 1:12, bitola mista</v>
          </cell>
          <cell r="I888" t="str">
            <v>un</v>
          </cell>
          <cell r="J888">
            <v>940181.67440000002</v>
          </cell>
        </row>
        <row r="889">
          <cell r="D889" t="str">
            <v>M2271</v>
          </cell>
          <cell r="E889" t="str">
            <v>AMV tipo TR57, abertura 1:14, bitola mista</v>
          </cell>
          <cell r="I889" t="str">
            <v>un</v>
          </cell>
          <cell r="J889">
            <v>1024197.1919</v>
          </cell>
        </row>
        <row r="890">
          <cell r="D890" t="str">
            <v>M2272</v>
          </cell>
          <cell r="E890" t="str">
            <v>AMV tipo TR57, abertura 1:20, bitola mista</v>
          </cell>
          <cell r="I890" t="str">
            <v>un</v>
          </cell>
          <cell r="J890">
            <v>1256234.6331</v>
          </cell>
        </row>
        <row r="891">
          <cell r="D891" t="str">
            <v>M2273</v>
          </cell>
          <cell r="E891" t="str">
            <v>AMV tipo TR68, abertura 1:10, bitola mista</v>
          </cell>
          <cell r="I891" t="str">
            <v>un</v>
          </cell>
          <cell r="J891">
            <v>1017779.9402</v>
          </cell>
        </row>
        <row r="892">
          <cell r="D892" t="str">
            <v>M2274</v>
          </cell>
          <cell r="E892" t="str">
            <v>AMV tipo TR68, abertura 1:12, bitola mista</v>
          </cell>
          <cell r="I892" t="str">
            <v>un</v>
          </cell>
          <cell r="J892">
            <v>1109555.3163999999</v>
          </cell>
        </row>
        <row r="893">
          <cell r="D893" t="str">
            <v>M2275</v>
          </cell>
          <cell r="E893" t="str">
            <v>AMV tipo TR68, abertura 1:14, bitola mista</v>
          </cell>
          <cell r="I893" t="str">
            <v>un</v>
          </cell>
          <cell r="J893">
            <v>1233630.1030999999</v>
          </cell>
        </row>
        <row r="894">
          <cell r="D894" t="str">
            <v>M2276</v>
          </cell>
          <cell r="E894" t="str">
            <v>Revestimento com conector linha AW</v>
          </cell>
          <cell r="I894" t="str">
            <v>m</v>
          </cell>
          <cell r="J894">
            <v>383.57080000000002</v>
          </cell>
        </row>
        <row r="895">
          <cell r="D895" t="str">
            <v>M2277</v>
          </cell>
          <cell r="E895" t="str">
            <v>AMV tipo TR68, abertura 1:20, bitola mista</v>
          </cell>
          <cell r="I895" t="str">
            <v>un</v>
          </cell>
          <cell r="J895">
            <v>1474525.3152000001</v>
          </cell>
        </row>
        <row r="896">
          <cell r="D896" t="str">
            <v>M2281</v>
          </cell>
          <cell r="E896" t="str">
            <v>Dormente de madeira bitola larga - C = 280 cm, L = 24 cm e H = 17 cm</v>
          </cell>
          <cell r="I896" t="str">
            <v>un</v>
          </cell>
          <cell r="J896">
            <v>493.339</v>
          </cell>
        </row>
        <row r="897">
          <cell r="D897" t="str">
            <v>M2282</v>
          </cell>
          <cell r="E897" t="str">
            <v>Dormente de madeira bitola métrica - C = 200 cm, L = 22 cm e H = 16 cm</v>
          </cell>
          <cell r="I897" t="str">
            <v>un</v>
          </cell>
          <cell r="J897">
            <v>261.89260000000002</v>
          </cell>
        </row>
        <row r="898">
          <cell r="D898" t="str">
            <v>M2284</v>
          </cell>
          <cell r="E898" t="str">
            <v>Revestimento com conector linha HW</v>
          </cell>
          <cell r="I898" t="str">
            <v>m</v>
          </cell>
          <cell r="J898">
            <v>804.90300000000002</v>
          </cell>
        </row>
        <row r="899">
          <cell r="D899" t="str">
            <v>M2285</v>
          </cell>
          <cell r="E899" t="str">
            <v>Revestimento com conector linha NW</v>
          </cell>
          <cell r="I899" t="str">
            <v>m</v>
          </cell>
          <cell r="J899">
            <v>636.29380000000003</v>
          </cell>
        </row>
        <row r="900">
          <cell r="D900" t="str">
            <v>M2292</v>
          </cell>
          <cell r="E900" t="str">
            <v>AMV tipo UIC60, abertura 1:12, bitola métrica</v>
          </cell>
          <cell r="I900" t="str">
            <v>un</v>
          </cell>
          <cell r="J900">
            <v>709814.8247</v>
          </cell>
        </row>
        <row r="901">
          <cell r="D901" t="str">
            <v>M2293</v>
          </cell>
          <cell r="E901" t="str">
            <v>AMV tipo UIC60, abertura 1:14, bitola métrica</v>
          </cell>
          <cell r="I901" t="str">
            <v>un</v>
          </cell>
          <cell r="J901">
            <v>779824.47369999997</v>
          </cell>
        </row>
        <row r="902">
          <cell r="D902" t="str">
            <v>M2294</v>
          </cell>
          <cell r="E902" t="str">
            <v>AMV tipo UIC60, abertura 1:20, bitola métrica</v>
          </cell>
          <cell r="I902" t="str">
            <v>un</v>
          </cell>
          <cell r="J902">
            <v>938704.77269999997</v>
          </cell>
        </row>
        <row r="903">
          <cell r="D903" t="str">
            <v>M2298</v>
          </cell>
          <cell r="E903" t="str">
            <v>AMV tipo UIC60, abertura 1:10, bitola mista</v>
          </cell>
          <cell r="I903" t="str">
            <v>un</v>
          </cell>
          <cell r="J903">
            <v>892917.33330000006</v>
          </cell>
        </row>
        <row r="904">
          <cell r="D904" t="str">
            <v>M2299</v>
          </cell>
          <cell r="E904" t="str">
            <v>AMV tipo UIC60, abertura 1:12, bitola mista</v>
          </cell>
          <cell r="I904" t="str">
            <v>un</v>
          </cell>
          <cell r="J904">
            <v>980751.55729999999</v>
          </cell>
        </row>
        <row r="905">
          <cell r="D905" t="str">
            <v>M2300</v>
          </cell>
          <cell r="E905" t="str">
            <v>AMV tipo UIC60, abertura 1:14, bitola mista</v>
          </cell>
          <cell r="I905" t="str">
            <v>un</v>
          </cell>
          <cell r="J905">
            <v>1077368.9145</v>
          </cell>
        </row>
        <row r="906">
          <cell r="D906" t="str">
            <v>M2301</v>
          </cell>
          <cell r="E906" t="str">
            <v>AMV tipo UIC60, abertura 1:20, bitola mista</v>
          </cell>
          <cell r="I906" t="str">
            <v>un</v>
          </cell>
          <cell r="J906">
            <v>1304504.3145999999</v>
          </cell>
        </row>
        <row r="907">
          <cell r="D907" t="str">
            <v>M2303</v>
          </cell>
          <cell r="E907" t="str">
            <v>Sapata de widia linha NW</v>
          </cell>
          <cell r="I907" t="str">
            <v>un</v>
          </cell>
          <cell r="J907">
            <v>504.58330000000001</v>
          </cell>
        </row>
        <row r="908">
          <cell r="D908" t="str">
            <v>M2304</v>
          </cell>
          <cell r="E908" t="str">
            <v>Broca de arraste com três asas linha NW</v>
          </cell>
          <cell r="I908" t="str">
            <v>un</v>
          </cell>
          <cell r="J908">
            <v>1904.4971</v>
          </cell>
        </row>
        <row r="909">
          <cell r="D909" t="str">
            <v>M2308</v>
          </cell>
          <cell r="E909" t="str">
            <v>Dormente de madeira para pontes - C = 300 cm, L = 25 cm e H = 20 cm</v>
          </cell>
          <cell r="I909" t="str">
            <v>un</v>
          </cell>
          <cell r="J909">
            <v>549.81619999999998</v>
          </cell>
        </row>
        <row r="910">
          <cell r="D910" t="str">
            <v>M2313</v>
          </cell>
          <cell r="E910" t="str">
            <v>AMV tipo UIC60, abertura 1:12, bitola larga</v>
          </cell>
          <cell r="I910" t="str">
            <v>un</v>
          </cell>
          <cell r="J910">
            <v>819644.45070000004</v>
          </cell>
        </row>
        <row r="911">
          <cell r="D911" t="str">
            <v>M2314</v>
          </cell>
          <cell r="E911" t="str">
            <v>AMV tipo UIC60, abertura 1:14, bitola larga</v>
          </cell>
          <cell r="I911" t="str">
            <v>un</v>
          </cell>
          <cell r="J911">
            <v>900151.25780000002</v>
          </cell>
        </row>
        <row r="912">
          <cell r="D912" t="str">
            <v>M2316</v>
          </cell>
          <cell r="E912" t="str">
            <v>AMV tipo UIC60, abertura 1:20, bitola larga</v>
          </cell>
          <cell r="I912" t="str">
            <v>un</v>
          </cell>
          <cell r="J912">
            <v>1077266.1051</v>
          </cell>
        </row>
        <row r="913">
          <cell r="D913" t="str">
            <v>M2317</v>
          </cell>
          <cell r="E913" t="str">
            <v>Tubo de revestimento em aço-carbono schedule 40 para estaca raiz - ponteira schedule 80, D = 141,3 mm, peso 24 kg/m</v>
          </cell>
          <cell r="I913" t="str">
            <v>m</v>
          </cell>
          <cell r="J913">
            <v>476.51569999999998</v>
          </cell>
        </row>
        <row r="914">
          <cell r="D914" t="str">
            <v>M2318</v>
          </cell>
          <cell r="E914" t="str">
            <v>Tubo de revestimento em aço-carbono schedule 40 para estaca raiz - ponteira schedule 80, D = 168,3 mm, peso 31 kg/m</v>
          </cell>
          <cell r="I914" t="str">
            <v>m</v>
          </cell>
          <cell r="J914">
            <v>592.38040000000001</v>
          </cell>
        </row>
        <row r="915">
          <cell r="D915" t="str">
            <v>M2319</v>
          </cell>
          <cell r="E915" t="str">
            <v>Tubo de revestimento em aço-carbono schedule 40 para estaca raiz - ponteira schedule 80, D = 219,1 mm, peso 47 kg/m</v>
          </cell>
          <cell r="I915" t="str">
            <v>m</v>
          </cell>
          <cell r="J915">
            <v>787.71519999999998</v>
          </cell>
        </row>
        <row r="916">
          <cell r="D916" t="str">
            <v>M2320</v>
          </cell>
          <cell r="E916" t="str">
            <v>Tubo de revestimento em aço-carbono schedule 40 para estaca raiz - ponteira schedule 80, D = 273,0 mm, peso 67 kg/m</v>
          </cell>
          <cell r="I916" t="str">
            <v>m</v>
          </cell>
          <cell r="J916">
            <v>1280.0118</v>
          </cell>
        </row>
        <row r="917">
          <cell r="D917" t="str">
            <v>M2321</v>
          </cell>
          <cell r="E917" t="str">
            <v>Tubo de revestimento em aço-carbono schedule 40 para estaca raiz - ponteira schedule 80, D = 323,8 mm, peso 90 kg/m</v>
          </cell>
          <cell r="I917" t="str">
            <v>m</v>
          </cell>
          <cell r="J917">
            <v>1626.2166</v>
          </cell>
        </row>
        <row r="918">
          <cell r="D918" t="str">
            <v>M2322</v>
          </cell>
          <cell r="E918" t="str">
            <v>Tubo de revestimento em aço-carbono schedule 40 para estaca raiz - ponteira schedule 80, D = 406,0 mm, peso 143 kg/m</v>
          </cell>
          <cell r="I918" t="str">
            <v>m</v>
          </cell>
          <cell r="J918">
            <v>3136.6842999999999</v>
          </cell>
        </row>
        <row r="919">
          <cell r="D919" t="str">
            <v>M2325</v>
          </cell>
          <cell r="E919" t="str">
            <v>Anel de compensação angular para tirantes com diâmetro de 30 mm</v>
          </cell>
          <cell r="I919" t="str">
            <v>un</v>
          </cell>
          <cell r="J919">
            <v>70.860699999999994</v>
          </cell>
        </row>
        <row r="920">
          <cell r="D920" t="str">
            <v>M2326</v>
          </cell>
          <cell r="E920" t="str">
            <v>Anel de compensação angular para tirantes com diâmetro de 32 mm</v>
          </cell>
          <cell r="I920" t="str">
            <v>un</v>
          </cell>
          <cell r="J920">
            <v>87.686300000000003</v>
          </cell>
        </row>
        <row r="921">
          <cell r="D921" t="str">
            <v>M2327</v>
          </cell>
          <cell r="E921" t="str">
            <v>Anel de compensação angular para tirantes com diâmetro de 40 mm</v>
          </cell>
          <cell r="I921" t="str">
            <v>un</v>
          </cell>
          <cell r="J921">
            <v>105.65049999999999</v>
          </cell>
        </row>
        <row r="922">
          <cell r="D922" t="str">
            <v>M2328</v>
          </cell>
          <cell r="E922" t="str">
            <v>Anel de compensação angular para tirantes com diâmetro de 44 mm</v>
          </cell>
          <cell r="I922" t="str">
            <v>un</v>
          </cell>
          <cell r="J922">
            <v>120.95740000000001</v>
          </cell>
        </row>
        <row r="923">
          <cell r="D923" t="str">
            <v>M2329</v>
          </cell>
          <cell r="E923" t="str">
            <v>Anel de compensação angular para tirantes com diâmetro de 50 mm</v>
          </cell>
          <cell r="I923" t="str">
            <v>un</v>
          </cell>
          <cell r="J923">
            <v>133.10400000000001</v>
          </cell>
        </row>
        <row r="924">
          <cell r="D924" t="str">
            <v>M2330</v>
          </cell>
          <cell r="E924" t="str">
            <v>Anel de compensação angular para tirantes com diâmetro de 53 mm</v>
          </cell>
          <cell r="I924" t="str">
            <v>un</v>
          </cell>
          <cell r="J924">
            <v>145.32169999999999</v>
          </cell>
        </row>
        <row r="925">
          <cell r="D925" t="str">
            <v>M2331</v>
          </cell>
          <cell r="E925" t="str">
            <v>Anel de compensação angular para tirantes com diâmetro de 57 mm</v>
          </cell>
          <cell r="I925" t="str">
            <v>un</v>
          </cell>
          <cell r="J925">
            <v>159.3648</v>
          </cell>
        </row>
        <row r="926">
          <cell r="D926" t="str">
            <v>M2332</v>
          </cell>
          <cell r="E926" t="str">
            <v>Anel de compensação angular para tirantes com diâmetro de 63 mm</v>
          </cell>
          <cell r="I926" t="str">
            <v>un</v>
          </cell>
          <cell r="J926">
            <v>176.25909999999999</v>
          </cell>
        </row>
        <row r="927">
          <cell r="D927" t="str">
            <v>M2333</v>
          </cell>
          <cell r="E927" t="str">
            <v>Anel de compensação angular para tirantes com diâmetro de 69 mm</v>
          </cell>
          <cell r="I927" t="str">
            <v>un</v>
          </cell>
          <cell r="J927">
            <v>199.57300000000001</v>
          </cell>
        </row>
        <row r="928">
          <cell r="D928" t="str">
            <v>M2334</v>
          </cell>
          <cell r="E928" t="str">
            <v>Coroa de widia linha BWG</v>
          </cell>
          <cell r="I928" t="str">
            <v>un</v>
          </cell>
          <cell r="J928">
            <v>470.39</v>
          </cell>
        </row>
        <row r="929">
          <cell r="D929" t="str">
            <v>M2335</v>
          </cell>
          <cell r="E929" t="str">
            <v>Jogo de dormentes de concreto para AMV 1:10, bitola métrica</v>
          </cell>
          <cell r="I929" t="str">
            <v>un</v>
          </cell>
          <cell r="J929">
            <v>37910.813999999998</v>
          </cell>
        </row>
        <row r="930">
          <cell r="D930" t="str">
            <v>M2336</v>
          </cell>
          <cell r="E930" t="str">
            <v>Jogo de dormentes de concreto para AMV 1:10, bitola larga</v>
          </cell>
          <cell r="I930" t="str">
            <v>un</v>
          </cell>
          <cell r="J930">
            <v>75970.575700000001</v>
          </cell>
        </row>
        <row r="931">
          <cell r="D931" t="str">
            <v>M2337</v>
          </cell>
          <cell r="E931" t="str">
            <v>Jogo de dormentes de concreto para AMV 1:10, bitola mista</v>
          </cell>
          <cell r="I931" t="str">
            <v>un</v>
          </cell>
          <cell r="J931">
            <v>104164.1972</v>
          </cell>
        </row>
        <row r="932">
          <cell r="D932" t="str">
            <v>M2338</v>
          </cell>
          <cell r="E932" t="str">
            <v>Jogo de dormentes de concreto para AMV 1:12, bitola métrica</v>
          </cell>
          <cell r="I932" t="str">
            <v>un</v>
          </cell>
          <cell r="J932">
            <v>43410.072</v>
          </cell>
        </row>
        <row r="933">
          <cell r="D933" t="str">
            <v>M2339</v>
          </cell>
          <cell r="E933" t="str">
            <v>Jogo de dormentes de concreto para AMV 1:12, bitola larga</v>
          </cell>
          <cell r="I933" t="str">
            <v>un</v>
          </cell>
          <cell r="J933">
            <v>85616.175700000007</v>
          </cell>
        </row>
        <row r="934">
          <cell r="D934" t="str">
            <v>M2340</v>
          </cell>
          <cell r="E934" t="str">
            <v>Jogo de dormentes de concreto para AMV 1:12, bitola mista</v>
          </cell>
          <cell r="I934" t="str">
            <v>un</v>
          </cell>
          <cell r="J934">
            <v>117389.39720000001</v>
          </cell>
        </row>
        <row r="935">
          <cell r="D935" t="str">
            <v>M2341</v>
          </cell>
          <cell r="E935" t="str">
            <v>Jogo de dormentes de concreto para AMV 1:14, bitola métrica</v>
          </cell>
          <cell r="I935" t="str">
            <v>un</v>
          </cell>
          <cell r="J935">
            <v>52899.942000000003</v>
          </cell>
        </row>
        <row r="936">
          <cell r="D936" t="str">
            <v>M2342</v>
          </cell>
          <cell r="E936" t="str">
            <v>Jogo de dormentes de concreto para AMV 1:14, bitola larga</v>
          </cell>
          <cell r="I936" t="str">
            <v>un</v>
          </cell>
          <cell r="J936">
            <v>100589.8238</v>
          </cell>
        </row>
        <row r="937">
          <cell r="D937" t="str">
            <v>M2343</v>
          </cell>
          <cell r="E937" t="str">
            <v>Jogo de dormentes de concreto para AMV 1:14, bitola mista</v>
          </cell>
          <cell r="I937" t="str">
            <v>un</v>
          </cell>
          <cell r="J937">
            <v>137919.9516</v>
          </cell>
        </row>
        <row r="938">
          <cell r="D938" t="str">
            <v>M2344</v>
          </cell>
          <cell r="E938" t="str">
            <v>Jogo de dormentes de concreto para AMV 1:20, bitola métrica</v>
          </cell>
          <cell r="I938" t="str">
            <v>un</v>
          </cell>
          <cell r="J938">
            <v>66477.755999999994</v>
          </cell>
        </row>
        <row r="939">
          <cell r="D939" t="str">
            <v>M2345</v>
          </cell>
          <cell r="E939" t="str">
            <v>Jogo de dormentes de concreto para AMV 1:20, bitola larga</v>
          </cell>
          <cell r="I939" t="str">
            <v>un</v>
          </cell>
          <cell r="J939">
            <v>132604.0319</v>
          </cell>
        </row>
        <row r="940">
          <cell r="D940" t="str">
            <v>M2346</v>
          </cell>
          <cell r="E940" t="str">
            <v>Jogo de dormentes de concreto para AMV 1:20, bitola mista</v>
          </cell>
          <cell r="I940" t="str">
            <v>un</v>
          </cell>
          <cell r="J940">
            <v>181815.0055</v>
          </cell>
        </row>
        <row r="941">
          <cell r="D941" t="str">
            <v>M2352</v>
          </cell>
          <cell r="E941" t="str">
            <v>Conjunto para solda aluminotérmica de TR45 - porção, fôrmas, acendedor, pasta de vedação e cadinho descartável</v>
          </cell>
          <cell r="I941" t="str">
            <v>un</v>
          </cell>
          <cell r="J941">
            <v>1434.98</v>
          </cell>
        </row>
        <row r="942">
          <cell r="D942" t="str">
            <v>M2353</v>
          </cell>
          <cell r="E942" t="str">
            <v>Conjunto para solda aluminotérmica de TR57 - porção, fôrmas, acendedor, pasta de vedação e cadinho descartável</v>
          </cell>
          <cell r="I942" t="str">
            <v>un</v>
          </cell>
          <cell r="J942">
            <v>1419.61</v>
          </cell>
        </row>
        <row r="943">
          <cell r="D943" t="str">
            <v>M2354</v>
          </cell>
          <cell r="E943" t="str">
            <v>Conjunto para solda aluminotérmica de TR68 - porção, fôrmas, acendedor, pasta de vedação e cadinho descartável</v>
          </cell>
          <cell r="I943" t="str">
            <v>un</v>
          </cell>
          <cell r="J943">
            <v>1486.34</v>
          </cell>
        </row>
        <row r="944">
          <cell r="D944" t="str">
            <v>M2355</v>
          </cell>
          <cell r="E944" t="str">
            <v>Conjunto para solda aluminotérmica de UIC60 - porção, fôrmas, acendedor, pasta de vedação e cadinho descartável</v>
          </cell>
          <cell r="I944" t="str">
            <v>un</v>
          </cell>
          <cell r="J944">
            <v>1435.12</v>
          </cell>
        </row>
        <row r="945">
          <cell r="D945" t="str">
            <v>M2356</v>
          </cell>
          <cell r="E945" t="str">
            <v>Brita padrão para lastro ferroviário</v>
          </cell>
          <cell r="I945" t="str">
            <v>m³</v>
          </cell>
          <cell r="J945">
            <v>119.6413</v>
          </cell>
        </row>
        <row r="946">
          <cell r="D946" t="str">
            <v>M2358</v>
          </cell>
          <cell r="E946" t="str">
            <v>Palmilha de borracha para dormente de concreto</v>
          </cell>
          <cell r="I946" t="str">
            <v>un</v>
          </cell>
          <cell r="J946">
            <v>9.8087999999999997</v>
          </cell>
        </row>
        <row r="947">
          <cell r="D947" t="str">
            <v>M2364</v>
          </cell>
          <cell r="E947" t="str">
            <v>Broca para furar trilho - D = 29 mm (1 1/8")</v>
          </cell>
          <cell r="I947" t="str">
            <v>un</v>
          </cell>
          <cell r="J947">
            <v>1352.7743</v>
          </cell>
        </row>
        <row r="948">
          <cell r="D948" t="str">
            <v>M2365</v>
          </cell>
          <cell r="E948" t="str">
            <v>Disco de corte abrasivo para máquina para serrar trilho - D = 350 mm</v>
          </cell>
          <cell r="I948" t="str">
            <v>un</v>
          </cell>
          <cell r="J948">
            <v>26.2654</v>
          </cell>
        </row>
        <row r="949">
          <cell r="D949" t="str">
            <v>M2370</v>
          </cell>
          <cell r="E949" t="str">
            <v>Dormentes de madeira para AMV</v>
          </cell>
          <cell r="I949" t="str">
            <v>m³</v>
          </cell>
          <cell r="J949">
            <v>3797.2094999999999</v>
          </cell>
        </row>
        <row r="950">
          <cell r="D950" t="str">
            <v>M2379</v>
          </cell>
          <cell r="E950" t="str">
            <v>Coroa de diamante linha BWG</v>
          </cell>
          <cell r="I950" t="str">
            <v>un</v>
          </cell>
          <cell r="J950">
            <v>1013.9347</v>
          </cell>
        </row>
        <row r="951">
          <cell r="D951" t="str">
            <v>M2383</v>
          </cell>
          <cell r="E951" t="str">
            <v>Revestimento com conector linha BW</v>
          </cell>
          <cell r="I951" t="str">
            <v>m</v>
          </cell>
          <cell r="J951">
            <v>533.57539999999995</v>
          </cell>
        </row>
        <row r="952">
          <cell r="D952" t="str">
            <v>M2386</v>
          </cell>
          <cell r="E952" t="str">
            <v>Corda de poliamida - D = 12,0 mm e capacidade de carga de 2.200 kg</v>
          </cell>
          <cell r="I952" t="str">
            <v>m</v>
          </cell>
          <cell r="J952">
            <v>4.1879999999999997</v>
          </cell>
        </row>
        <row r="953">
          <cell r="D953" t="str">
            <v>M2388</v>
          </cell>
          <cell r="E953" t="str">
            <v>Broca de widia - D = 16 mm e C = 150 mm</v>
          </cell>
          <cell r="I953" t="str">
            <v>un</v>
          </cell>
          <cell r="J953">
            <v>38.120899999999999</v>
          </cell>
        </row>
        <row r="954">
          <cell r="D954" t="str">
            <v>M2389</v>
          </cell>
          <cell r="E954" t="str">
            <v>Broca de widia - D = 19 mm e C = 160 mm</v>
          </cell>
          <cell r="I954" t="str">
            <v>un</v>
          </cell>
          <cell r="J954">
            <v>80.8536</v>
          </cell>
        </row>
        <row r="955">
          <cell r="D955" t="str">
            <v>M2419</v>
          </cell>
          <cell r="E955" t="str">
            <v>Parafuso de cabeça abaulada em aço inox com porca e arruela - D = 6 mm (M6) e C = 30 mm</v>
          </cell>
          <cell r="I955" t="str">
            <v>un</v>
          </cell>
          <cell r="J955">
            <v>0.9546</v>
          </cell>
        </row>
        <row r="956">
          <cell r="D956" t="str">
            <v>M2420</v>
          </cell>
          <cell r="E956" t="str">
            <v>Parafuso de cabeça abaulada em aço inox com porca e arruela - D = 8 mm (M8) e C = 50 mm</v>
          </cell>
          <cell r="I956" t="str">
            <v>un</v>
          </cell>
          <cell r="J956">
            <v>2.7526999999999999</v>
          </cell>
        </row>
        <row r="957">
          <cell r="D957" t="str">
            <v>M2421</v>
          </cell>
          <cell r="E957" t="str">
            <v>Mangueira cristal trançada de PVC com pressão de trabalho de 1,50 MPa (250 psi) - D = 9,5 mm (3/8")</v>
          </cell>
          <cell r="I957" t="str">
            <v>m</v>
          </cell>
          <cell r="J957">
            <v>3.6753</v>
          </cell>
        </row>
        <row r="958">
          <cell r="D958" t="str">
            <v>M2423</v>
          </cell>
          <cell r="E958" t="str">
            <v>Fôrma plástica para nicho de protensão de cordoalha - D = 15,2 mm</v>
          </cell>
          <cell r="I958" t="str">
            <v>un</v>
          </cell>
          <cell r="J958">
            <v>2.4872999999999998</v>
          </cell>
        </row>
        <row r="959">
          <cell r="D959" t="str">
            <v>M2424</v>
          </cell>
          <cell r="E959" t="str">
            <v>Fôrma plástica para nicho de protensão de cordoalha - D = 12,7 mm</v>
          </cell>
          <cell r="I959" t="str">
            <v>un</v>
          </cell>
          <cell r="J959">
            <v>1.1011</v>
          </cell>
        </row>
        <row r="960">
          <cell r="D960" t="str">
            <v>M2425</v>
          </cell>
          <cell r="E960" t="str">
            <v>Cordoalha engraxada tipo CP 190 RB - D = 15,2 mm</v>
          </cell>
          <cell r="I960" t="str">
            <v>kg</v>
          </cell>
          <cell r="J960">
            <v>13.4245</v>
          </cell>
        </row>
        <row r="961">
          <cell r="D961" t="str">
            <v>M2426</v>
          </cell>
          <cell r="E961" t="str">
            <v>Cordoalha engraxada tipo CP 190 RB - D = 12,7 mm</v>
          </cell>
          <cell r="I961" t="str">
            <v>kg</v>
          </cell>
          <cell r="J961">
            <v>13.4245</v>
          </cell>
        </row>
        <row r="962">
          <cell r="D962" t="str">
            <v>M2427</v>
          </cell>
          <cell r="E962" t="str">
            <v>Bainha metálica para protensão - D = 35 mm</v>
          </cell>
          <cell r="I962" t="str">
            <v>m</v>
          </cell>
          <cell r="J962">
            <v>12.902900000000001</v>
          </cell>
        </row>
        <row r="963">
          <cell r="D963" t="str">
            <v>M2428</v>
          </cell>
          <cell r="E963" t="str">
            <v>Bainha metálica para protensão - D = 30 mm</v>
          </cell>
          <cell r="I963" t="str">
            <v>m</v>
          </cell>
          <cell r="J963">
            <v>12.104200000000001</v>
          </cell>
        </row>
        <row r="964">
          <cell r="D964" t="str">
            <v>M2429</v>
          </cell>
          <cell r="E964" t="str">
            <v>Ancoragem passiva aderente para 8 cordoalhas - D = 15,2 mm</v>
          </cell>
          <cell r="I964" t="str">
            <v>un</v>
          </cell>
          <cell r="J964">
            <v>106.64790000000001</v>
          </cell>
        </row>
        <row r="965">
          <cell r="D965" t="str">
            <v>M2430</v>
          </cell>
          <cell r="E965" t="str">
            <v>Ancoragem passiva aderente para 31 cordoalhas - D = 15,2 mm</v>
          </cell>
          <cell r="I965" t="str">
            <v>un</v>
          </cell>
          <cell r="J965">
            <v>637.56989999999996</v>
          </cell>
        </row>
        <row r="966">
          <cell r="D966" t="str">
            <v>M2431</v>
          </cell>
          <cell r="E966" t="str">
            <v>Ancoragem ativa para cordoalha engraxada - D = 12,7 mm</v>
          </cell>
          <cell r="I966" t="str">
            <v>un</v>
          </cell>
          <cell r="J966">
            <v>70.292000000000002</v>
          </cell>
        </row>
        <row r="967">
          <cell r="D967" t="str">
            <v>M2432</v>
          </cell>
          <cell r="E967" t="str">
            <v>Ancoragem ativa para cordoalha engraxada - D = 15,2 mm</v>
          </cell>
          <cell r="I967" t="str">
            <v>un</v>
          </cell>
          <cell r="J967">
            <v>102.0613</v>
          </cell>
        </row>
        <row r="968">
          <cell r="D968" t="str">
            <v>M2433</v>
          </cell>
          <cell r="E968" t="str">
            <v>Ancoragem passiva aderente para 10 cordoalhas - D = 12,7 mm</v>
          </cell>
          <cell r="I968" t="str">
            <v>un</v>
          </cell>
          <cell r="J968">
            <v>134.62819999999999</v>
          </cell>
        </row>
        <row r="969">
          <cell r="D969" t="str">
            <v>M2434</v>
          </cell>
          <cell r="E969" t="str">
            <v>Ancoragem passiva aderente para 12 cordoalhas - D = 12,7 mm</v>
          </cell>
          <cell r="I969" t="str">
            <v>un</v>
          </cell>
          <cell r="J969">
            <v>157.37629999999999</v>
          </cell>
        </row>
        <row r="970">
          <cell r="D970" t="str">
            <v>M2435</v>
          </cell>
          <cell r="E970" t="str">
            <v>Ancoragem passiva aderente para 12 cordoalhas - D = 15,2 mm</v>
          </cell>
          <cell r="I970" t="str">
            <v>un</v>
          </cell>
          <cell r="J970">
            <v>166.95779999999999</v>
          </cell>
        </row>
        <row r="971">
          <cell r="D971" t="str">
            <v>M2436</v>
          </cell>
          <cell r="E971" t="str">
            <v>Ancoragem passiva aderente para 15 cordoalhas - D = 12,7 mm</v>
          </cell>
          <cell r="I971" t="str">
            <v>un</v>
          </cell>
          <cell r="J971">
            <v>216.84219999999999</v>
          </cell>
        </row>
        <row r="972">
          <cell r="D972" t="str">
            <v>M2437</v>
          </cell>
          <cell r="E972" t="str">
            <v>Ancoragem passiva aderente para 15 cordoalhas - D = 15,2 mm</v>
          </cell>
          <cell r="I972" t="str">
            <v>un</v>
          </cell>
          <cell r="J972">
            <v>262.53440000000001</v>
          </cell>
        </row>
        <row r="973">
          <cell r="D973" t="str">
            <v>M2438</v>
          </cell>
          <cell r="E973" t="str">
            <v>Ancoragem passiva aderente para 19 cordoalhas - D = 12,7 mm</v>
          </cell>
          <cell r="I973" t="str">
            <v>un</v>
          </cell>
          <cell r="J973">
            <v>267.46839999999997</v>
          </cell>
        </row>
        <row r="974">
          <cell r="D974" t="str">
            <v>M2439</v>
          </cell>
          <cell r="E974" t="str">
            <v>Ancoragem passiva aderente para 19 cordoalhas - D = 15,2 mm</v>
          </cell>
          <cell r="I974" t="str">
            <v>un</v>
          </cell>
          <cell r="J974">
            <v>281.96839999999997</v>
          </cell>
        </row>
        <row r="975">
          <cell r="D975" t="str">
            <v>M2440</v>
          </cell>
          <cell r="E975" t="str">
            <v>Ancoragem passiva aderente para 22 cordoalhas - D = 12,7 mm</v>
          </cell>
          <cell r="I975" t="str">
            <v>un</v>
          </cell>
          <cell r="J975">
            <v>327.89879999999999</v>
          </cell>
        </row>
        <row r="976">
          <cell r="D976" t="str">
            <v>M2441</v>
          </cell>
          <cell r="E976" t="str">
            <v>Ancoragem passiva aderente para 22 cordoalhas - D = 15,2 mm</v>
          </cell>
          <cell r="I976" t="str">
            <v>un</v>
          </cell>
          <cell r="J976">
            <v>368.62189999999998</v>
          </cell>
        </row>
        <row r="977">
          <cell r="D977" t="str">
            <v>M2442</v>
          </cell>
          <cell r="E977" t="str">
            <v>Ancoragem passiva aderente para 27 cordoalhas - D = 12,7 mm</v>
          </cell>
          <cell r="I977" t="str">
            <v>un</v>
          </cell>
          <cell r="J977">
            <v>449.91770000000002</v>
          </cell>
        </row>
        <row r="978">
          <cell r="D978" t="str">
            <v>M2443</v>
          </cell>
          <cell r="E978" t="str">
            <v>Ancoragem passiva aderente para 27 cordoalhas - D = 15,2 mm</v>
          </cell>
          <cell r="I978" t="str">
            <v>un</v>
          </cell>
          <cell r="J978">
            <v>521.19269999999995</v>
          </cell>
        </row>
        <row r="979">
          <cell r="D979" t="str">
            <v>M2444</v>
          </cell>
          <cell r="E979" t="str">
            <v>Ancoragem passiva aderente para 31 cordoalhas - D = 12,7 mm</v>
          </cell>
          <cell r="I979" t="str">
            <v>un</v>
          </cell>
          <cell r="J979">
            <v>519.86410000000001</v>
          </cell>
        </row>
        <row r="980">
          <cell r="D980" t="str">
            <v>M2445</v>
          </cell>
          <cell r="E980" t="str">
            <v>Ancoragem passiva aderente para 4 cordoalhas - D = 12,7 mm</v>
          </cell>
          <cell r="I980" t="str">
            <v>un</v>
          </cell>
          <cell r="J980">
            <v>55.298299999999998</v>
          </cell>
        </row>
        <row r="981">
          <cell r="D981" t="str">
            <v>M2446</v>
          </cell>
          <cell r="E981" t="str">
            <v>Ancoragem passiva aderente para 4 cordoalhas - D = 15,2 mm</v>
          </cell>
          <cell r="I981" t="str">
            <v>un</v>
          </cell>
          <cell r="J981">
            <v>57.738599999999998</v>
          </cell>
        </row>
        <row r="982">
          <cell r="D982" t="str">
            <v>M2447</v>
          </cell>
          <cell r="E982" t="str">
            <v>Ancoragem passiva aderente para 6 cordoalhas - D = 12,7 mm</v>
          </cell>
          <cell r="I982" t="str">
            <v>un</v>
          </cell>
          <cell r="J982">
            <v>84.379099999999994</v>
          </cell>
        </row>
        <row r="983">
          <cell r="D983" t="str">
            <v>M2448</v>
          </cell>
          <cell r="E983" t="str">
            <v>Ancoragem passiva aderente para 6 cordoalhas - D = 15,2 mm</v>
          </cell>
          <cell r="I983" t="str">
            <v>un</v>
          </cell>
          <cell r="J983">
            <v>85.675200000000004</v>
          </cell>
        </row>
        <row r="984">
          <cell r="D984" t="str">
            <v>M2449</v>
          </cell>
          <cell r="E984" t="str">
            <v>Ancoragem passiva aderente para 7 cordoalhas - D = 12,7 mm</v>
          </cell>
          <cell r="I984" t="str">
            <v>un</v>
          </cell>
          <cell r="J984">
            <v>103.065</v>
          </cell>
        </row>
        <row r="985">
          <cell r="D985" t="str">
            <v>M2450</v>
          </cell>
          <cell r="E985" t="str">
            <v>Ancoragem passiva aderente para 7 cordoalhas - D = 15,2 mm</v>
          </cell>
          <cell r="I985" t="str">
            <v>un</v>
          </cell>
          <cell r="J985">
            <v>106.64790000000001</v>
          </cell>
        </row>
        <row r="986">
          <cell r="D986" t="str">
            <v>M2451</v>
          </cell>
          <cell r="E986" t="str">
            <v>Ancoragem passiva aderente para 8 cordoalhas - D = 12,7 mm</v>
          </cell>
          <cell r="I986" t="str">
            <v>un</v>
          </cell>
          <cell r="J986">
            <v>103.065</v>
          </cell>
        </row>
        <row r="987">
          <cell r="D987" t="str">
            <v>M2452</v>
          </cell>
          <cell r="E987" t="str">
            <v>Ancoragem passiva aderente para 9 cordoalhas - D = 12,7 mm</v>
          </cell>
          <cell r="I987" t="str">
            <v>un</v>
          </cell>
          <cell r="J987">
            <v>130.21299999999999</v>
          </cell>
        </row>
        <row r="988">
          <cell r="D988" t="str">
            <v>M2453</v>
          </cell>
          <cell r="E988" t="str">
            <v>Ancoragem passiva aderente para 9 cordoalhas - D = 15,2 mm</v>
          </cell>
          <cell r="I988" t="str">
            <v>un</v>
          </cell>
          <cell r="J988">
            <v>135.96690000000001</v>
          </cell>
        </row>
        <row r="989">
          <cell r="D989" t="str">
            <v>M2454</v>
          </cell>
          <cell r="E989" t="str">
            <v>Ancoragem passiva aderente para lajes para 1 cordoalha - D = 12,7 mm</v>
          </cell>
          <cell r="I989" t="str">
            <v>un</v>
          </cell>
          <cell r="J989">
            <v>18.347799999999999</v>
          </cell>
        </row>
        <row r="990">
          <cell r="D990" t="str">
            <v>M2455</v>
          </cell>
          <cell r="E990" t="str">
            <v>Ancoragem passiva aderente para lajes para 1 cordoalha - D = 15,2 mm</v>
          </cell>
          <cell r="I990" t="str">
            <v>un</v>
          </cell>
          <cell r="J990">
            <v>25.708500000000001</v>
          </cell>
        </row>
        <row r="991">
          <cell r="D991" t="str">
            <v>M2456</v>
          </cell>
          <cell r="E991" t="str">
            <v>Ancoragem passiva aderente para lajes para 2 cordoalhas - D = 12,7 mm</v>
          </cell>
          <cell r="I991" t="str">
            <v>un</v>
          </cell>
          <cell r="J991">
            <v>24.140899999999998</v>
          </cell>
        </row>
        <row r="992">
          <cell r="D992" t="str">
            <v>M2457</v>
          </cell>
          <cell r="E992" t="str">
            <v>Ancoragem passiva aderente para lajes para 2 cordoalhas - D = 15,2 mm</v>
          </cell>
          <cell r="I992" t="str">
            <v>un</v>
          </cell>
          <cell r="J992">
            <v>32.494100000000003</v>
          </cell>
        </row>
        <row r="993">
          <cell r="D993" t="str">
            <v>M2458</v>
          </cell>
          <cell r="E993" t="str">
            <v>Ancoragem passiva aderente para lajes para 3 cordoalhas - D = 12,7 mm</v>
          </cell>
          <cell r="I993" t="str">
            <v>un</v>
          </cell>
          <cell r="J993">
            <v>50.930700000000002</v>
          </cell>
        </row>
        <row r="994">
          <cell r="D994" t="str">
            <v>M2459</v>
          </cell>
          <cell r="E994" t="str">
            <v>Ancoragem passiva aderente para lajes para 3 cordoalhas - D = 15,2 mm</v>
          </cell>
          <cell r="I994" t="str">
            <v>un</v>
          </cell>
          <cell r="J994">
            <v>55.816600000000001</v>
          </cell>
        </row>
        <row r="995">
          <cell r="D995" t="str">
            <v>M2460</v>
          </cell>
          <cell r="E995" t="str">
            <v>Ancoragem passiva aderente para lajes para 4 cordoalhas - D = 12,7 mm</v>
          </cell>
          <cell r="I995" t="str">
            <v>un</v>
          </cell>
          <cell r="J995">
            <v>56.088200000000001</v>
          </cell>
        </row>
        <row r="996">
          <cell r="D996" t="str">
            <v>M2461</v>
          </cell>
          <cell r="E996" t="str">
            <v>Ancoragem passiva aderente para lajes para 4 cordoalhas - D = 15,2 mm</v>
          </cell>
          <cell r="I996" t="str">
            <v>un</v>
          </cell>
          <cell r="J996">
            <v>60.587600000000002</v>
          </cell>
        </row>
        <row r="997">
          <cell r="D997" t="str">
            <v>M2462</v>
          </cell>
          <cell r="E997" t="str">
            <v>Mangueira cristal trançada de PVC com pressão de trabalho de 1,50 MPa (250 psi) - D = 19,0 mm (3/4")</v>
          </cell>
          <cell r="I997" t="str">
            <v>m</v>
          </cell>
          <cell r="J997">
            <v>8.8630999999999993</v>
          </cell>
        </row>
        <row r="998">
          <cell r="D998" t="str">
            <v>M2465</v>
          </cell>
          <cell r="E998" t="str">
            <v>Bainha metálica para protensão - D = 40 mm</v>
          </cell>
          <cell r="I998" t="str">
            <v>m</v>
          </cell>
          <cell r="J998">
            <v>14.3139</v>
          </cell>
        </row>
        <row r="999">
          <cell r="D999" t="str">
            <v>M2466</v>
          </cell>
          <cell r="E999" t="str">
            <v>Bainha metálica para protensão - D = 45 mm</v>
          </cell>
          <cell r="I999" t="str">
            <v>m</v>
          </cell>
          <cell r="J999">
            <v>15.831200000000001</v>
          </cell>
        </row>
        <row r="1000">
          <cell r="D1000" t="str">
            <v>M2467</v>
          </cell>
          <cell r="E1000" t="str">
            <v>Bainha metálica para protensão - D = 50 mm</v>
          </cell>
          <cell r="I1000" t="str">
            <v>m</v>
          </cell>
          <cell r="J1000">
            <v>17.256599999999999</v>
          </cell>
        </row>
        <row r="1001">
          <cell r="D1001" t="str">
            <v>M2468</v>
          </cell>
          <cell r="E1001" t="str">
            <v>Bainha metálica para protensão - D = 55 mm</v>
          </cell>
          <cell r="I1001" t="str">
            <v>m</v>
          </cell>
          <cell r="J1001">
            <v>18.877800000000001</v>
          </cell>
        </row>
        <row r="1002">
          <cell r="D1002" t="str">
            <v>M2469</v>
          </cell>
          <cell r="E1002" t="str">
            <v>Bainha metálica para protensão - D = 60 mm</v>
          </cell>
          <cell r="I1002" t="str">
            <v>m</v>
          </cell>
          <cell r="J1002">
            <v>21.406400000000001</v>
          </cell>
        </row>
        <row r="1003">
          <cell r="D1003" t="str">
            <v>M2470</v>
          </cell>
          <cell r="E1003" t="str">
            <v>Bainha metálica para protensão - D = 65 mm</v>
          </cell>
          <cell r="I1003" t="str">
            <v>m</v>
          </cell>
          <cell r="J1003">
            <v>22.7013</v>
          </cell>
        </row>
        <row r="1004">
          <cell r="D1004" t="str">
            <v>M2471</v>
          </cell>
          <cell r="E1004" t="str">
            <v>Bainha metálica para protensão - D = 70 mm</v>
          </cell>
          <cell r="I1004" t="str">
            <v>m</v>
          </cell>
          <cell r="J1004">
            <v>24.5503</v>
          </cell>
        </row>
        <row r="1005">
          <cell r="D1005" t="str">
            <v>M2472</v>
          </cell>
          <cell r="E1005" t="str">
            <v>Bainha metálica para protensão - D = 75 mm</v>
          </cell>
          <cell r="I1005" t="str">
            <v>m</v>
          </cell>
          <cell r="J1005">
            <v>25.548100000000002</v>
          </cell>
        </row>
        <row r="1006">
          <cell r="D1006" t="str">
            <v>M2473</v>
          </cell>
          <cell r="E1006" t="str">
            <v>Bainha metálica para protensão - D = 80 mm</v>
          </cell>
          <cell r="I1006" t="str">
            <v>m</v>
          </cell>
          <cell r="J1006">
            <v>28.187899999999999</v>
          </cell>
        </row>
        <row r="1007">
          <cell r="D1007" t="str">
            <v>M2474</v>
          </cell>
          <cell r="E1007" t="str">
            <v>Bainha metálica para protensão - D = 85 mm</v>
          </cell>
          <cell r="I1007" t="str">
            <v>m</v>
          </cell>
          <cell r="J1007">
            <v>30.1891</v>
          </cell>
        </row>
        <row r="1008">
          <cell r="D1008" t="str">
            <v>M2475</v>
          </cell>
          <cell r="E1008" t="str">
            <v>Bainha metálica para protensão - D = 90 mm</v>
          </cell>
          <cell r="I1008" t="str">
            <v>m</v>
          </cell>
          <cell r="J1008">
            <v>34.372900000000001</v>
          </cell>
        </row>
        <row r="1009">
          <cell r="D1009" t="str">
            <v>M2476</v>
          </cell>
          <cell r="E1009" t="str">
            <v>Bainha metálica para protensão - D = 95 mm</v>
          </cell>
          <cell r="I1009" t="str">
            <v>m</v>
          </cell>
          <cell r="J1009">
            <v>32.688800000000001</v>
          </cell>
        </row>
        <row r="1010">
          <cell r="D1010" t="str">
            <v>M2477</v>
          </cell>
          <cell r="E1010" t="str">
            <v>Bainha metálica para protensão - D = 100 mm</v>
          </cell>
          <cell r="I1010" t="str">
            <v>m</v>
          </cell>
          <cell r="J1010">
            <v>38.553600000000003</v>
          </cell>
        </row>
        <row r="1011">
          <cell r="D1011" t="str">
            <v>M2478</v>
          </cell>
          <cell r="E1011" t="str">
            <v>Bainha metálica para protensão - D = 110 mm</v>
          </cell>
          <cell r="I1011" t="str">
            <v>m</v>
          </cell>
          <cell r="J1011">
            <v>43.204500000000003</v>
          </cell>
        </row>
        <row r="1012">
          <cell r="D1012" t="str">
            <v>M2479</v>
          </cell>
          <cell r="E1012" t="str">
            <v>Bainha metálica para protensão - D = 120 mm</v>
          </cell>
          <cell r="I1012" t="str">
            <v>m</v>
          </cell>
          <cell r="J1012">
            <v>46.69</v>
          </cell>
        </row>
        <row r="1013">
          <cell r="D1013" t="str">
            <v>M2480</v>
          </cell>
          <cell r="E1013" t="str">
            <v>Bainha metálica para protensão - D = 130 mm</v>
          </cell>
          <cell r="I1013" t="str">
            <v>m</v>
          </cell>
          <cell r="J1013">
            <v>49.799399999999999</v>
          </cell>
        </row>
        <row r="1014">
          <cell r="D1014" t="str">
            <v>M2481</v>
          </cell>
          <cell r="E1014" t="str">
            <v>Bainha metálica ovalizada para protensão - seção de 19 x 36 mm</v>
          </cell>
          <cell r="I1014" t="str">
            <v>m</v>
          </cell>
          <cell r="J1014">
            <v>11.9847</v>
          </cell>
        </row>
        <row r="1015">
          <cell r="D1015" t="str">
            <v>M2482</v>
          </cell>
          <cell r="E1015" t="str">
            <v>Bainha metálica ovalizada para protensão - seção de 19 x 48 mm</v>
          </cell>
          <cell r="I1015" t="str">
            <v>m</v>
          </cell>
          <cell r="J1015">
            <v>15.149699999999999</v>
          </cell>
        </row>
        <row r="1016">
          <cell r="D1016" t="str">
            <v>M2483</v>
          </cell>
          <cell r="E1016" t="str">
            <v>Bainha metálica ovalizada para protensão - seção de 19 x 62 mm</v>
          </cell>
          <cell r="I1016" t="str">
            <v>m</v>
          </cell>
          <cell r="J1016">
            <v>15.5573</v>
          </cell>
        </row>
        <row r="1017">
          <cell r="D1017" t="str">
            <v>M2484</v>
          </cell>
          <cell r="E1017" t="str">
            <v>Bainha metálica ovalizada para protensão - seção de 22 x 32 mm</v>
          </cell>
          <cell r="I1017" t="str">
            <v>m</v>
          </cell>
          <cell r="J1017">
            <v>12.2563</v>
          </cell>
        </row>
        <row r="1018">
          <cell r="D1018" t="str">
            <v>M2485</v>
          </cell>
          <cell r="E1018" t="str">
            <v>Bainha metálica ovalizada para protensão - seção de 22 x 55 mm</v>
          </cell>
          <cell r="I1018" t="str">
            <v>m</v>
          </cell>
          <cell r="J1018">
            <v>16.6523</v>
          </cell>
        </row>
        <row r="1019">
          <cell r="D1019" t="str">
            <v>M2486</v>
          </cell>
          <cell r="E1019" t="str">
            <v>Bainha metálica ovalizada para protensão - seção de 22 x 73 mm</v>
          </cell>
          <cell r="I1019" t="str">
            <v>m</v>
          </cell>
          <cell r="J1019">
            <v>18.1708</v>
          </cell>
        </row>
        <row r="1020">
          <cell r="D1020" t="str">
            <v>M2487</v>
          </cell>
          <cell r="E1020" t="str">
            <v>Espaçador plástico tipo centralizador carambola para grampo de barra de aço - D ≤ 25,4 mm</v>
          </cell>
          <cell r="I1020" t="str">
            <v>un</v>
          </cell>
          <cell r="J1020">
            <v>0.5736</v>
          </cell>
        </row>
        <row r="1021">
          <cell r="D1021" t="str">
            <v>M2488</v>
          </cell>
          <cell r="E1021" t="str">
            <v>Cinta para elevação de cargas tipo Grab com 1 ramal, anel de suspensão e gancho - C = 3 m a 5 m, capacidade de carga de 5.000 kg, F. S. = 4:1</v>
          </cell>
          <cell r="I1021" t="str">
            <v>un</v>
          </cell>
          <cell r="J1021">
            <v>1495.6974</v>
          </cell>
        </row>
        <row r="1022">
          <cell r="D1022" t="str">
            <v>M2489</v>
          </cell>
          <cell r="E1022" t="str">
            <v>Cinta para elevação de cargas tipo Grab com 2 ramais, anel de suspensão e ganchos - C = 3 m a 5 m, capacidade de carga de 5.000 kg, F. S. = 4:1</v>
          </cell>
          <cell r="I1022" t="str">
            <v>un</v>
          </cell>
          <cell r="J1022">
            <v>2861.5722000000001</v>
          </cell>
        </row>
        <row r="1023">
          <cell r="D1023" t="str">
            <v>M2490</v>
          </cell>
          <cell r="E1023" t="str">
            <v>Cinta para elevação de cargas tipo sling com 1 ramal - C = 2 m a 3 m, capacidade de carga de 1.000 kg, F. S. = 7:1</v>
          </cell>
          <cell r="I1023" t="str">
            <v>un</v>
          </cell>
          <cell r="J1023">
            <v>31.49</v>
          </cell>
        </row>
        <row r="1024">
          <cell r="D1024" t="str">
            <v>M2500</v>
          </cell>
          <cell r="E1024" t="str">
            <v>Chapa metálica corrugada galvanizada para tunnel liner - E = 2,2 mm e D = 1,2 m</v>
          </cell>
          <cell r="I1024" t="str">
            <v>m</v>
          </cell>
          <cell r="J1024">
            <v>3146.5798</v>
          </cell>
        </row>
        <row r="1025">
          <cell r="D1025" t="str">
            <v>M2501</v>
          </cell>
          <cell r="E1025" t="str">
            <v>Chapa metálica corrugada galvanizada para tunnel liner - E = 2,2 mm e D = 1,4 m</v>
          </cell>
          <cell r="I1025" t="str">
            <v>m</v>
          </cell>
          <cell r="J1025">
            <v>3572.7112000000002</v>
          </cell>
        </row>
        <row r="1026">
          <cell r="D1026" t="str">
            <v>M2502</v>
          </cell>
          <cell r="E1026" t="str">
            <v>Chapa metálica corrugada galvanizada para tunnel liner - E = 2,2 mm e D = 1,6 m</v>
          </cell>
          <cell r="I1026" t="str">
            <v>m</v>
          </cell>
          <cell r="J1026">
            <v>4228.2730000000001</v>
          </cell>
        </row>
        <row r="1027">
          <cell r="D1027" t="str">
            <v>M2503</v>
          </cell>
          <cell r="E1027" t="str">
            <v>Chapa metálica corrugada galvanizada para tunnel liner - E = 2,2 mm e D = 1,8 m</v>
          </cell>
          <cell r="I1027" t="str">
            <v>m</v>
          </cell>
          <cell r="J1027">
            <v>4835.4162999999999</v>
          </cell>
        </row>
        <row r="1028">
          <cell r="D1028" t="str">
            <v>M2504</v>
          </cell>
          <cell r="E1028" t="str">
            <v>Chapa metálica corrugada galvanizada para tunnel liner - E = 2,2 mm e D = 2,0 m</v>
          </cell>
          <cell r="I1028" t="str">
            <v>m</v>
          </cell>
          <cell r="J1028">
            <v>5329.0659999999998</v>
          </cell>
        </row>
        <row r="1029">
          <cell r="D1029" t="str">
            <v>M2505</v>
          </cell>
          <cell r="E1029" t="str">
            <v>Chapa metálica corrugada galvanizada para tunnel liner - E = 2,2 mm e D = 2,2 m</v>
          </cell>
          <cell r="I1029" t="str">
            <v>m</v>
          </cell>
          <cell r="J1029">
            <v>5888.9791999999998</v>
          </cell>
        </row>
        <row r="1030">
          <cell r="D1030" t="str">
            <v>M2506</v>
          </cell>
          <cell r="E1030" t="str">
            <v>Chapa metálica corrugada galvanizada para tunnel liner - E = 2,2 mm e D = 2,4 m</v>
          </cell>
          <cell r="I1030" t="str">
            <v>m</v>
          </cell>
          <cell r="J1030">
            <v>6349.5577999999996</v>
          </cell>
        </row>
        <row r="1031">
          <cell r="D1031" t="str">
            <v>M2507</v>
          </cell>
          <cell r="E1031" t="str">
            <v>Chapa metálica corrugada galvanizada para tunnel liner - E = 2,2 mm e D = 2,6 m</v>
          </cell>
          <cell r="I1031" t="str">
            <v>m</v>
          </cell>
          <cell r="J1031">
            <v>6908.4013999999997</v>
          </cell>
        </row>
        <row r="1032">
          <cell r="D1032" t="str">
            <v>M2508</v>
          </cell>
          <cell r="E1032" t="str">
            <v>Chapa metálica corrugada galvanizada para tunnel liner - E = 2,2 mm e D = 2,8 m</v>
          </cell>
          <cell r="I1032" t="str">
            <v>m</v>
          </cell>
          <cell r="J1032">
            <v>7401.0977000000003</v>
          </cell>
        </row>
        <row r="1033">
          <cell r="D1033" t="str">
            <v>M2509</v>
          </cell>
          <cell r="E1033" t="str">
            <v>Chapa metálica corrugada galvanizada para tunnel liner - E = 2,2 mm e D = 3,0 m</v>
          </cell>
          <cell r="I1033" t="str">
            <v>m</v>
          </cell>
          <cell r="J1033">
            <v>7993.9618</v>
          </cell>
        </row>
        <row r="1034">
          <cell r="D1034" t="str">
            <v>M2510</v>
          </cell>
          <cell r="E1034" t="str">
            <v>Chapa metálica corrugada galvanizada para tunnel liner - E = 2,7 mm e D = 3,2 m</v>
          </cell>
          <cell r="I1034" t="str">
            <v>m</v>
          </cell>
          <cell r="J1034">
            <v>9597.3508000000002</v>
          </cell>
        </row>
        <row r="1035">
          <cell r="D1035" t="str">
            <v>M2511</v>
          </cell>
          <cell r="E1035" t="str">
            <v>Chapa metálica corrugada galvanizada para tunnel liner - E = 2,7 mm e D = 3,4 m</v>
          </cell>
          <cell r="I1035" t="str">
            <v>m</v>
          </cell>
          <cell r="J1035">
            <v>10275.528200000001</v>
          </cell>
        </row>
        <row r="1036">
          <cell r="D1036" t="str">
            <v>M2512</v>
          </cell>
          <cell r="E1036" t="str">
            <v>Chapa metálica corrugada galvanizada para tunnel liner - E = 2,7 mm e D = 3,6 m</v>
          </cell>
          <cell r="I1036" t="str">
            <v>m</v>
          </cell>
          <cell r="J1036">
            <v>10800.804700000001</v>
          </cell>
        </row>
        <row r="1037">
          <cell r="D1037" t="str">
            <v>M2513</v>
          </cell>
          <cell r="E1037" t="str">
            <v>Chapa metálica corrugada galvanizada para tunnel liner - E = 2,7 mm e D = 3,8 m</v>
          </cell>
          <cell r="I1037" t="str">
            <v>m</v>
          </cell>
          <cell r="J1037">
            <v>11418.1363</v>
          </cell>
        </row>
        <row r="1038">
          <cell r="D1038" t="str">
            <v>M2514</v>
          </cell>
          <cell r="E1038" t="str">
            <v>Chapa metálica corrugada galvanizada para tunnel liner - E = 2,7 mm e D = 4,0 m</v>
          </cell>
          <cell r="I1038" t="str">
            <v>m</v>
          </cell>
          <cell r="J1038">
            <v>11997.3393</v>
          </cell>
        </row>
        <row r="1039">
          <cell r="D1039" t="str">
            <v>M2515</v>
          </cell>
          <cell r="E1039" t="str">
            <v>Chapa metálica corrugada galvanizada para tunnel liner - E = 3,4 mm e D = 4,2 m</v>
          </cell>
          <cell r="I1039" t="str">
            <v>m</v>
          </cell>
          <cell r="J1039">
            <v>15001.774100000001</v>
          </cell>
        </row>
        <row r="1040">
          <cell r="D1040" t="str">
            <v>M2516</v>
          </cell>
          <cell r="E1040" t="str">
            <v>Chapa metálica corrugada galvanizada para tunnel liner - E = 3,4 mm e D = 4,4 m</v>
          </cell>
          <cell r="I1040" t="str">
            <v>m</v>
          </cell>
          <cell r="J1040">
            <v>15652.717500000001</v>
          </cell>
        </row>
        <row r="1041">
          <cell r="D1041" t="str">
            <v>M2517</v>
          </cell>
          <cell r="E1041" t="str">
            <v>Chapa metálica corrugada galvanizada para tunnel liner - E = 3,4 mm e D = 4,6 m</v>
          </cell>
          <cell r="I1041" t="str">
            <v>m</v>
          </cell>
          <cell r="J1041">
            <v>16420.878100000002</v>
          </cell>
        </row>
        <row r="1042">
          <cell r="D1042" t="str">
            <v>M2518</v>
          </cell>
          <cell r="E1042" t="str">
            <v>Chapa metálica corrugada galvanizada para tunnel liner - E = 3,9 mm e D = 4,8 m</v>
          </cell>
          <cell r="I1042" t="str">
            <v>m</v>
          </cell>
          <cell r="J1042">
            <v>18846.86</v>
          </cell>
        </row>
        <row r="1043">
          <cell r="D1043" t="str">
            <v>M2519</v>
          </cell>
          <cell r="E1043" t="str">
            <v>Chapa metálica corrugada galvanizada para tunnel liner - E = 3,9 mm e D = 5,0 m</v>
          </cell>
          <cell r="I1043" t="str">
            <v>m</v>
          </cell>
          <cell r="J1043">
            <v>19717.0517</v>
          </cell>
        </row>
        <row r="1044">
          <cell r="D1044" t="str">
            <v>M2520</v>
          </cell>
          <cell r="E1044" t="str">
            <v>Chapa metálica corrugada galvanizada revestida com epóxi para tunnel liner - E = 2,2 mm e D = 1,2 m</v>
          </cell>
          <cell r="I1044" t="str">
            <v>m</v>
          </cell>
          <cell r="J1044">
            <v>3293.9647</v>
          </cell>
        </row>
        <row r="1045">
          <cell r="D1045" t="str">
            <v>M2521</v>
          </cell>
          <cell r="E1045" t="str">
            <v>Chapa metálica corrugada galvanizada revestida com epóxi para tunnel liner - E = 2,2 mm e D = 1,4 m</v>
          </cell>
          <cell r="I1045" t="str">
            <v>m</v>
          </cell>
          <cell r="J1045">
            <v>3740.0504000000001</v>
          </cell>
        </row>
        <row r="1046">
          <cell r="D1046" t="str">
            <v>M2522</v>
          </cell>
          <cell r="E1046" t="str">
            <v>Chapa metálica corrugada galvanizada revestida com epóxi para tunnel liner - E = 2,2 mm e D = 1,6 m</v>
          </cell>
          <cell r="I1046" t="str">
            <v>m</v>
          </cell>
          <cell r="J1046">
            <v>4426.3253999999997</v>
          </cell>
        </row>
        <row r="1047">
          <cell r="D1047" t="str">
            <v>M2523</v>
          </cell>
          <cell r="E1047" t="str">
            <v>Chapa metálica corrugada galvanizada revestida com epóxi para tunnel liner - E = 2,2 mm e D = 1,8 m</v>
          </cell>
          <cell r="I1047" t="str">
            <v>m</v>
          </cell>
          <cell r="J1047">
            <v>5061.1013000000003</v>
          </cell>
        </row>
        <row r="1048">
          <cell r="D1048" t="str">
            <v>M2524</v>
          </cell>
          <cell r="E1048" t="str">
            <v>Chapa metálica corrugada galvanizada revestida com epóxi para tunnel liner - E = 2,2 mm e D = 2,0 m</v>
          </cell>
          <cell r="I1048" t="str">
            <v>m</v>
          </cell>
          <cell r="J1048">
            <v>5577.7799000000005</v>
          </cell>
        </row>
        <row r="1049">
          <cell r="D1049" t="str">
            <v>M2525</v>
          </cell>
          <cell r="E1049" t="str">
            <v>Chapa metálica corrugada galvanizada revestida com epóxi para tunnel liner - E = 2,2 mm e D = 2,2 m</v>
          </cell>
          <cell r="I1049" t="str">
            <v>m</v>
          </cell>
          <cell r="J1049">
            <v>6163.7911999999997</v>
          </cell>
        </row>
        <row r="1050">
          <cell r="D1050" t="str">
            <v>M2526</v>
          </cell>
          <cell r="E1050" t="str">
            <v>Chapa metálica corrugada galvanizada revestida com epóxi para tunnel liner - E = 2,2 mm e D = 2,4 m</v>
          </cell>
          <cell r="I1050" t="str">
            <v>m</v>
          </cell>
          <cell r="J1050">
            <v>6645.8640999999998</v>
          </cell>
        </row>
        <row r="1051">
          <cell r="D1051" t="str">
            <v>M2527</v>
          </cell>
          <cell r="E1051" t="str">
            <v>Chapa metálica corrugada galvanizada revestida com epóxi para tunnel liner - E = 2,2 mm e D = 2,6 m</v>
          </cell>
          <cell r="I1051" t="str">
            <v>m</v>
          </cell>
          <cell r="J1051">
            <v>7230.8056999999999</v>
          </cell>
        </row>
        <row r="1052">
          <cell r="D1052" t="str">
            <v>M2528</v>
          </cell>
          <cell r="E1052" t="str">
            <v>Chapa metálica corrugada galvanizada revestida com epóxi para tunnel liner - E = 2,2 mm e D = 2,8 m</v>
          </cell>
          <cell r="I1052" t="str">
            <v>m</v>
          </cell>
          <cell r="J1052">
            <v>7746.5308999999997</v>
          </cell>
        </row>
        <row r="1053">
          <cell r="D1053" t="str">
            <v>M2529</v>
          </cell>
          <cell r="E1053" t="str">
            <v>Chapa metálica corrugada galvanizada revestida com epóxi para tunnel liner - E = 2,2 mm e D = 3,0 m</v>
          </cell>
          <cell r="I1053" t="str">
            <v>m</v>
          </cell>
          <cell r="J1053">
            <v>8367.0275999999994</v>
          </cell>
        </row>
        <row r="1054">
          <cell r="D1054" t="str">
            <v>M2530</v>
          </cell>
          <cell r="E1054" t="str">
            <v>Chapa metálica corrugada galvanizada revestida com epóxi para tunnel liner - E = 2,7 mm e D = 3,2 m</v>
          </cell>
          <cell r="I1054" t="str">
            <v>m</v>
          </cell>
          <cell r="J1054">
            <v>10143.0229</v>
          </cell>
        </row>
        <row r="1055">
          <cell r="D1055" t="str">
            <v>M2531</v>
          </cell>
          <cell r="E1055" t="str">
            <v>Chapa múltipla metálica corrugada galvanizada tipo MP 100 ou similar - E = 1,60 mm e D = 0,60 m</v>
          </cell>
          <cell r="I1055" t="str">
            <v>m</v>
          </cell>
          <cell r="J1055">
            <v>1304.1275000000001</v>
          </cell>
        </row>
        <row r="1056">
          <cell r="D1056" t="str">
            <v>M2532</v>
          </cell>
          <cell r="E1056" t="str">
            <v>Chapa múltipla metálica corrugada galvanizada tipo MP 100 ou similar - E = 1,60 mm e D = 0,70 m</v>
          </cell>
          <cell r="I1056" t="str">
            <v>m</v>
          </cell>
          <cell r="J1056">
            <v>1507.8952999999999</v>
          </cell>
        </row>
        <row r="1057">
          <cell r="D1057" t="str">
            <v>M2533</v>
          </cell>
          <cell r="E1057" t="str">
            <v>Chapa múltipla metálica corrugada galvanizada tipo MP 100 ou similar - E = 1,60 mm e D = 0,80 m</v>
          </cell>
          <cell r="I1057" t="str">
            <v>m</v>
          </cell>
          <cell r="J1057">
            <v>1711.6684</v>
          </cell>
        </row>
        <row r="1058">
          <cell r="D1058" t="str">
            <v>M2534</v>
          </cell>
          <cell r="E1058" t="str">
            <v>Chapa múltipla metálica corrugada galvanizada tipo MP 100 ou similar - E = 1,60 mm e D = 0,90 m</v>
          </cell>
          <cell r="I1058" t="str">
            <v>m</v>
          </cell>
          <cell r="J1058">
            <v>1874.6776</v>
          </cell>
        </row>
        <row r="1059">
          <cell r="D1059" t="str">
            <v>M2535</v>
          </cell>
          <cell r="E1059" t="str">
            <v>Chapa múltipla metálica corrugada galvanizada tipo MP 100 ou similar - E = 1,60 mm e D = 1,00 m</v>
          </cell>
          <cell r="I1059" t="str">
            <v>m</v>
          </cell>
          <cell r="J1059">
            <v>2078.4594999999999</v>
          </cell>
        </row>
        <row r="1060">
          <cell r="D1060" t="str">
            <v>M2536</v>
          </cell>
          <cell r="E1060" t="str">
            <v>Chapa múltipla metálica corrugada galvanizada tipo MP 100 ou similar - E = 1,60 mm e D = 1,10 m</v>
          </cell>
          <cell r="I1060" t="str">
            <v>m</v>
          </cell>
          <cell r="J1060">
            <v>2363.7629999999999</v>
          </cell>
        </row>
        <row r="1061">
          <cell r="D1061" t="str">
            <v>M2537</v>
          </cell>
          <cell r="E1061" t="str">
            <v>Chapa múltipla metálica corrugada galvanizada tipo MP 100 ou similar - E = 1,60 mm e D = 1,20 m</v>
          </cell>
          <cell r="I1061" t="str">
            <v>m</v>
          </cell>
          <cell r="J1061">
            <v>2526.7773999999999</v>
          </cell>
        </row>
        <row r="1062">
          <cell r="D1062" t="str">
            <v>M2538</v>
          </cell>
          <cell r="E1062" t="str">
            <v>Chapa múltipla metálica corrugada galvanizada tipo MP 100 ou similar - E = 1,60 mm e D = 1,30 m</v>
          </cell>
          <cell r="I1062" t="str">
            <v>m</v>
          </cell>
          <cell r="J1062">
            <v>2730.5418</v>
          </cell>
        </row>
        <row r="1063">
          <cell r="D1063" t="str">
            <v>M2539</v>
          </cell>
          <cell r="E1063" t="str">
            <v>Chapa múltipla metálica corrugada galvanizada tipo MP 100 ou similar - E = 1,60 mm e D = 1,40 m</v>
          </cell>
          <cell r="I1063" t="str">
            <v>m</v>
          </cell>
          <cell r="J1063">
            <v>2893.5684999999999</v>
          </cell>
        </row>
        <row r="1064">
          <cell r="D1064" t="str">
            <v>M2540</v>
          </cell>
          <cell r="E1064" t="str">
            <v>Chapa múltipla metálica corrugada galvanizada tipo MP 100 ou similar - E = 1,60 mm e D = 1,50 m</v>
          </cell>
          <cell r="I1064" t="str">
            <v>m</v>
          </cell>
          <cell r="J1064">
            <v>3097.3017</v>
          </cell>
        </row>
        <row r="1065">
          <cell r="D1065" t="str">
            <v>M2541</v>
          </cell>
          <cell r="E1065" t="str">
            <v>Chapa múltipla metálica corrugada galvanizada tipo MP 100 ou similar - E = 1,60 mm e D = 1,60 m</v>
          </cell>
          <cell r="I1065" t="str">
            <v>m</v>
          </cell>
          <cell r="J1065">
            <v>3301.1078000000002</v>
          </cell>
        </row>
        <row r="1066">
          <cell r="D1066" t="str">
            <v>M2542</v>
          </cell>
          <cell r="E1066" t="str">
            <v>Chapa múltipla metálica corrugada galvanizada tipo MP 100 ou similar - E = 1,60 mm e D = 1,70 m</v>
          </cell>
          <cell r="I1066" t="str">
            <v>m</v>
          </cell>
          <cell r="J1066">
            <v>3464.1109999999999</v>
          </cell>
        </row>
        <row r="1067">
          <cell r="D1067" t="str">
            <v>M2543</v>
          </cell>
          <cell r="E1067" t="str">
            <v>Chapa múltipla metálica corrugada galvanizada tipo MP 100 ou similar - E = 1,60 mm e D = 1,80 m</v>
          </cell>
          <cell r="I1067" t="str">
            <v>m</v>
          </cell>
          <cell r="J1067">
            <v>3667.8402000000001</v>
          </cell>
        </row>
        <row r="1068">
          <cell r="D1068" t="str">
            <v>M2544</v>
          </cell>
          <cell r="E1068" t="str">
            <v>Chapa múltipla metálica corrugada galvanizada tipo MP 100 ou similar - E = 2,00 mm e D = 1,90 m</v>
          </cell>
          <cell r="I1068" t="str">
            <v>m</v>
          </cell>
          <cell r="J1068">
            <v>4281.8149000000003</v>
          </cell>
        </row>
        <row r="1069">
          <cell r="D1069" t="str">
            <v>M2545</v>
          </cell>
          <cell r="E1069" t="str">
            <v>Chapa múltipla metálica corrugada galvanizada tipo MP 100 ou similar - E = 2,00 mm e D = 2,00 m</v>
          </cell>
          <cell r="I1069" t="str">
            <v>m</v>
          </cell>
          <cell r="J1069">
            <v>4513.3002999999999</v>
          </cell>
        </row>
        <row r="1070">
          <cell r="D1070" t="str">
            <v>M2546</v>
          </cell>
          <cell r="E1070" t="str">
            <v>Chapa múltipla metálica corrugada galvanizada tipo MP 100 ou similar - E = 2,00 mm e D = 2,10 m</v>
          </cell>
          <cell r="I1070" t="str">
            <v>m</v>
          </cell>
          <cell r="J1070">
            <v>4821.7860000000001</v>
          </cell>
        </row>
        <row r="1071">
          <cell r="D1071" t="str">
            <v>M2547</v>
          </cell>
          <cell r="E1071" t="str">
            <v>Chapa múltipla metálica corrugada galvanizada tipo MP 100 ou similar - E = 2,00 mm e D = 2,20 m</v>
          </cell>
          <cell r="I1071" t="str">
            <v>m</v>
          </cell>
          <cell r="J1071">
            <v>4937.6307999999999</v>
          </cell>
        </row>
        <row r="1072">
          <cell r="D1072" t="str">
            <v>M2548</v>
          </cell>
          <cell r="E1072" t="str">
            <v>Chapa múltipla metálica corrugada galvanizada tipo MP 100 ou similar - E = 2,00 mm e D = 2,30 m</v>
          </cell>
          <cell r="I1072" t="str">
            <v>m</v>
          </cell>
          <cell r="J1072">
            <v>5130.4557000000004</v>
          </cell>
        </row>
        <row r="1073">
          <cell r="D1073" t="str">
            <v>M2549</v>
          </cell>
          <cell r="E1073" t="str">
            <v>Chapa múltipla metálica corrugada galvanizada tipo MP 100 ou similar - E = 2,70 mm e D = 2,40 m</v>
          </cell>
          <cell r="I1073" t="str">
            <v>m</v>
          </cell>
          <cell r="J1073">
            <v>6803.7209999999995</v>
          </cell>
        </row>
        <row r="1074">
          <cell r="D1074" t="str">
            <v>M2550</v>
          </cell>
          <cell r="E1074" t="str">
            <v>Chapa múltipla metálica corrugada galvanizada tipo MP 100 ou similar - E = 3,40 mm e D = 2,50 m</v>
          </cell>
          <cell r="I1074" t="str">
            <v>m</v>
          </cell>
          <cell r="J1074">
            <v>8650.3456000000006</v>
          </cell>
        </row>
        <row r="1075">
          <cell r="D1075" t="str">
            <v>M2551</v>
          </cell>
          <cell r="E1075" t="str">
            <v>Chapa múltipla metálica corrugada galvanizada tipo MP 100 ou similar - E = 3,40 mm e D = 2,60 m</v>
          </cell>
          <cell r="I1075" t="str">
            <v>m</v>
          </cell>
          <cell r="J1075">
            <v>9141.9534999999996</v>
          </cell>
        </row>
        <row r="1076">
          <cell r="D1076" t="str">
            <v>M2552</v>
          </cell>
          <cell r="E1076" t="str">
            <v>Chapa múltipla metálica corrugada galvanizada tipo MP 100 ou similar - E = 3,40 mm e D = 2,70 m</v>
          </cell>
          <cell r="I1076" t="str">
            <v>m</v>
          </cell>
          <cell r="J1076">
            <v>9318.4225000000006</v>
          </cell>
        </row>
        <row r="1077">
          <cell r="D1077" t="str">
            <v>M2553</v>
          </cell>
          <cell r="E1077" t="str">
            <v>Chapa múltipla metálica corrugada galvanizada tipo MP 100 ou similar - E = 3,40 mm e D = 2,80 m</v>
          </cell>
          <cell r="I1077" t="str">
            <v>m</v>
          </cell>
          <cell r="J1077">
            <v>9775.6486999999997</v>
          </cell>
        </row>
        <row r="1078">
          <cell r="D1078" t="str">
            <v>M2554</v>
          </cell>
          <cell r="E1078" t="str">
            <v>Chapa múltipla metálica corrugada galvanizada tipo MP 152 ou similar - E = 2,70 mm e D = 1,50 m</v>
          </cell>
          <cell r="I1078" t="str">
            <v>m</v>
          </cell>
          <cell r="J1078">
            <v>6472.3575000000001</v>
          </cell>
        </row>
        <row r="1079">
          <cell r="D1079" t="str">
            <v>M2555</v>
          </cell>
          <cell r="E1079" t="str">
            <v>Chapa múltipla metálica corrugada galvanizada tipo MP 152 ou similar - E = 2,70 mm e D = 1,80 m</v>
          </cell>
          <cell r="I1079" t="str">
            <v>m</v>
          </cell>
          <cell r="J1079">
            <v>7826.1214</v>
          </cell>
        </row>
        <row r="1080">
          <cell r="D1080" t="str">
            <v>M2556</v>
          </cell>
          <cell r="E1080" t="str">
            <v>Chapa múltipla metálica corrugada galvanizada tipo MP 152 ou similar - E = 2,70 mm e D = 1,90 m</v>
          </cell>
          <cell r="I1080" t="str">
            <v>m</v>
          </cell>
          <cell r="J1080">
            <v>8080.1167999999998</v>
          </cell>
        </row>
        <row r="1081">
          <cell r="D1081" t="str">
            <v>M2557</v>
          </cell>
          <cell r="E1081" t="str">
            <v>Chapa múltipla metálica corrugada galvanizada tipo MP 152 ou similar - E = 2,70 mm e D = 2,15 m</v>
          </cell>
          <cell r="I1081" t="str">
            <v>m</v>
          </cell>
          <cell r="J1081">
            <v>9179.9325000000008</v>
          </cell>
        </row>
        <row r="1082">
          <cell r="D1082" t="str">
            <v>M2558</v>
          </cell>
          <cell r="E1082" t="str">
            <v>Chapa múltipla metálica corrugada galvanizada tipo MP 152 ou similar - E = 2,70 mm e D = 2,30 m</v>
          </cell>
          <cell r="I1082" t="str">
            <v>m</v>
          </cell>
          <cell r="J1082">
            <v>9687.6787999999997</v>
          </cell>
        </row>
        <row r="1083">
          <cell r="D1083" t="str">
            <v>M2559</v>
          </cell>
          <cell r="E1083" t="str">
            <v>Chapa múltipla metálica corrugada galvanizada tipo MP 152 ou similar - E = 2,70 mm e D = 2,65 m</v>
          </cell>
          <cell r="I1083" t="str">
            <v>m</v>
          </cell>
          <cell r="J1083">
            <v>11337.982</v>
          </cell>
        </row>
        <row r="1084">
          <cell r="D1084" t="str">
            <v>M2560</v>
          </cell>
          <cell r="E1084" t="str">
            <v>Chapa múltipla metálica corrugada galvanizada tipo MP 152 ou similar - E = 2,70 mm e D = 3,05 m</v>
          </cell>
          <cell r="I1084" t="str">
            <v>m</v>
          </cell>
          <cell r="J1084">
            <v>12944.725</v>
          </cell>
        </row>
        <row r="1085">
          <cell r="D1085" t="str">
            <v>M2561</v>
          </cell>
          <cell r="E1085" t="str">
            <v>Chapa múltipla metálica corrugada galvanizada tipo MP 152 ou similar - E = 2,70 mm e D = 3,20 m</v>
          </cell>
          <cell r="I1085" t="str">
            <v>m</v>
          </cell>
          <cell r="J1085">
            <v>13749.0314</v>
          </cell>
        </row>
        <row r="1086">
          <cell r="D1086" t="str">
            <v>M2562</v>
          </cell>
          <cell r="E1086" t="str">
            <v>Chapa múltipla metálica corrugada galvanizada tipo MP 152 ou similar - E = 2,70 mm e D = 3,40 m</v>
          </cell>
          <cell r="I1086" t="str">
            <v>m</v>
          </cell>
          <cell r="J1086">
            <v>14553.396699999999</v>
          </cell>
        </row>
        <row r="1087">
          <cell r="D1087" t="str">
            <v>M2563</v>
          </cell>
          <cell r="E1087" t="str">
            <v>Chapa múltipla metálica corrugada galvanizada tipo MP 152 ou similar - E = 2,70 mm e D = 3,65 m</v>
          </cell>
          <cell r="I1087" t="str">
            <v>m</v>
          </cell>
          <cell r="J1087">
            <v>15611.3984</v>
          </cell>
        </row>
        <row r="1088">
          <cell r="D1088" t="str">
            <v>M2564</v>
          </cell>
          <cell r="E1088" t="str">
            <v>Chapa múltipla metálica corrugada galvanizada tipo MP 152 ou similar - E = 2,70 mm e D = 3,80 m</v>
          </cell>
          <cell r="I1088" t="str">
            <v>m</v>
          </cell>
          <cell r="J1088">
            <v>16161.165199999999</v>
          </cell>
        </row>
        <row r="1089">
          <cell r="D1089" t="str">
            <v>M2565</v>
          </cell>
          <cell r="E1089" t="str">
            <v>Chapa múltipla metálica corrugada galvanizada tipo MP 152 ou similar - E = 2,70 mm e D = 4,20 m</v>
          </cell>
          <cell r="I1089" t="str">
            <v>m</v>
          </cell>
          <cell r="J1089">
            <v>17811.5036</v>
          </cell>
        </row>
        <row r="1090">
          <cell r="D1090" t="str">
            <v>M2566</v>
          </cell>
          <cell r="E1090" t="str">
            <v>Chapa múltipla metálica corrugada galvanizada tipo MP 152 ou similar - E = 2,70 mm e D = 4,60 m</v>
          </cell>
          <cell r="I1090" t="str">
            <v>m</v>
          </cell>
          <cell r="J1090">
            <v>19417.0825</v>
          </cell>
        </row>
        <row r="1091">
          <cell r="D1091" t="str">
            <v>M2567</v>
          </cell>
          <cell r="E1091" t="str">
            <v>Chapa múltipla metálica corrugada galvanizada tipo MP 152 ou similar - E = 3,40 mm e D = 4,80 m</v>
          </cell>
          <cell r="I1091" t="str">
            <v>m</v>
          </cell>
          <cell r="J1091">
            <v>22065.830900000001</v>
          </cell>
        </row>
        <row r="1092">
          <cell r="D1092" t="str">
            <v>M2568</v>
          </cell>
          <cell r="E1092" t="str">
            <v>Chapa múltipla metálica corrugada galvanizada tipo MP 152 ou similar - E = 3,40 mm e D = 5,00 m</v>
          </cell>
          <cell r="I1092" t="str">
            <v>m</v>
          </cell>
          <cell r="J1092">
            <v>22688.792600000001</v>
          </cell>
        </row>
        <row r="1093">
          <cell r="D1093" t="str">
            <v>M2569</v>
          </cell>
          <cell r="E1093" t="str">
            <v>Chapa múltipla metálica corrugada galvanizada tipo MP 152 ou similar - E = 3,90 mm e D = 5,35 m</v>
          </cell>
          <cell r="I1093" t="str">
            <v>m</v>
          </cell>
          <cell r="J1093">
            <v>28441.115099999999</v>
          </cell>
        </row>
        <row r="1094">
          <cell r="D1094" t="str">
            <v>M2570</v>
          </cell>
          <cell r="E1094" t="str">
            <v>Chapa múltipla metálica corrugada galvanizada tipo MP 152 ou similar - E = 3,90 mm e D = 5,70 m</v>
          </cell>
          <cell r="I1094" t="str">
            <v>m</v>
          </cell>
          <cell r="J1094">
            <v>30476.405500000001</v>
          </cell>
        </row>
        <row r="1095">
          <cell r="D1095" t="str">
            <v>M2571</v>
          </cell>
          <cell r="E1095" t="str">
            <v>Chapa múltipla metálica corrugada galvanizada tipo MP 152 ou similar - E = 4,70 mm e D = 6,10 m</v>
          </cell>
          <cell r="I1095" t="str">
            <v>m</v>
          </cell>
          <cell r="J1095">
            <v>37649.7399</v>
          </cell>
        </row>
        <row r="1096">
          <cell r="D1096" t="str">
            <v>M2572</v>
          </cell>
          <cell r="E1096" t="str">
            <v>Chapa múltipla metálica corrugada galvanizada tipo MP 152 ou similar - E = 6,40 mm e D = 6,50 m</v>
          </cell>
          <cell r="I1096" t="str">
            <v>m</v>
          </cell>
          <cell r="J1096">
            <v>44804.064100000003</v>
          </cell>
        </row>
        <row r="1097">
          <cell r="D1097" t="str">
            <v>M2573</v>
          </cell>
          <cell r="E1097" t="str">
            <v>Chapa múltipla metálica corrugada galvanizada tipo MP 152 ou similar - E = 6,40 mm e D = 6,85 m</v>
          </cell>
          <cell r="I1097" t="str">
            <v>m</v>
          </cell>
          <cell r="J1097">
            <v>47271.486400000002</v>
          </cell>
        </row>
        <row r="1098">
          <cell r="D1098" t="str">
            <v>M2574</v>
          </cell>
          <cell r="E1098" t="str">
            <v>Chapa múltipla metálica corrugada galvanizada tipo MP 152 ou similar - E = 6,40 mm e D = 7,25 m</v>
          </cell>
          <cell r="I1098" t="str">
            <v>m</v>
          </cell>
          <cell r="J1098">
            <v>50052.704599999997</v>
          </cell>
        </row>
        <row r="1099">
          <cell r="D1099" t="str">
            <v>M2580</v>
          </cell>
          <cell r="E1099" t="str">
            <v>Parafuso de cabeça sextavada em aço galvanizado com porca e arruela de pressão - D = 7,938 mm (5/16")</v>
          </cell>
          <cell r="I1099" t="str">
            <v>cj</v>
          </cell>
          <cell r="J1099">
            <v>0.8629</v>
          </cell>
        </row>
        <row r="1100">
          <cell r="D1100" t="str">
            <v>M2585</v>
          </cell>
          <cell r="E1100" t="str">
            <v>Tirante de barra de aço - tensão de escoamento = 520 MPa, tensão de ruptura = 690 MPa e D = 25 mm</v>
          </cell>
          <cell r="I1100" t="str">
            <v>m</v>
          </cell>
          <cell r="J1100">
            <v>72.694199999999995</v>
          </cell>
        </row>
        <row r="1101">
          <cell r="D1101" t="str">
            <v>M2586</v>
          </cell>
          <cell r="E1101" t="str">
            <v>Tirante de barra de aço - tensão de escoamento = 700 MPa, tensão de ruptura = 800 MPa e D = 19 mm</v>
          </cell>
          <cell r="I1101" t="str">
            <v>m</v>
          </cell>
          <cell r="J1101">
            <v>48.5901</v>
          </cell>
        </row>
        <row r="1102">
          <cell r="D1102" t="str">
            <v>M2587</v>
          </cell>
          <cell r="E1102" t="str">
            <v>Tirante de barra de aço - tensão de escoamento = 700 MPa, tensão de ruptura = 800 MPa e D = 22 mm</v>
          </cell>
          <cell r="I1102" t="str">
            <v>m</v>
          </cell>
          <cell r="J1102">
            <v>64.2346</v>
          </cell>
        </row>
        <row r="1103">
          <cell r="D1103" t="str">
            <v>M2588</v>
          </cell>
          <cell r="E1103" t="str">
            <v>Tirante de barra de aço - tensão de escoamento = 700 MPa, tensão de ruptura = 800 MPa e D = 25 mm</v>
          </cell>
          <cell r="I1103" t="str">
            <v>m</v>
          </cell>
          <cell r="J1103">
            <v>82.223799999999997</v>
          </cell>
        </row>
        <row r="1104">
          <cell r="D1104" t="str">
            <v>M2589</v>
          </cell>
          <cell r="E1104" t="str">
            <v>Tirante de barra de aço - tensão de escoamento = 700 MPa, tensão de ruptura = 800 MPa e D = 32 mm</v>
          </cell>
          <cell r="I1104" t="str">
            <v>m</v>
          </cell>
          <cell r="J1104">
            <v>133.13220000000001</v>
          </cell>
        </row>
        <row r="1105">
          <cell r="D1105" t="str">
            <v>M2590</v>
          </cell>
          <cell r="E1105" t="str">
            <v>Tirante de barra de aço - tensão de escoamento = 700 MPa, tensão de ruptura = 800 MPa e D = 36 mm</v>
          </cell>
          <cell r="I1105" t="str">
            <v>m</v>
          </cell>
          <cell r="J1105">
            <v>164.8741</v>
          </cell>
        </row>
        <row r="1106">
          <cell r="D1106" t="str">
            <v>M2591</v>
          </cell>
          <cell r="E1106" t="str">
            <v>Luva em aço para emenda de tirantes - D = 73 mm e C = 150 mm</v>
          </cell>
          <cell r="I1106" t="str">
            <v>un</v>
          </cell>
          <cell r="J1106">
            <v>199.00399999999999</v>
          </cell>
        </row>
        <row r="1107">
          <cell r="D1107" t="str">
            <v>M2597</v>
          </cell>
          <cell r="E1107" t="str">
            <v>Concreto usinado - fck = 40 MPa (comercial)</v>
          </cell>
          <cell r="I1107" t="str">
            <v>m³</v>
          </cell>
          <cell r="J1107" t="str">
            <v>-</v>
          </cell>
        </row>
        <row r="1108">
          <cell r="D1108" t="str">
            <v>M2598</v>
          </cell>
          <cell r="E1108" t="str">
            <v>Concreto usinado - fck = 45 MPa (comercial)</v>
          </cell>
          <cell r="I1108" t="str">
            <v>m³</v>
          </cell>
          <cell r="J1108" t="str">
            <v>-</v>
          </cell>
        </row>
        <row r="1109">
          <cell r="D1109" t="str">
            <v>M2599</v>
          </cell>
          <cell r="E1109" t="str">
            <v>Concreto usinado - fck = 50 MPa (comercial)</v>
          </cell>
          <cell r="I1109" t="str">
            <v>m³</v>
          </cell>
          <cell r="J1109" t="str">
            <v>-</v>
          </cell>
        </row>
        <row r="1110">
          <cell r="D1110" t="str">
            <v>M2601</v>
          </cell>
          <cell r="E1110" t="str">
            <v>Aparelho de apoio metálico esférico fixo com 4 chumbadores e capacidade de 1.000 kN</v>
          </cell>
          <cell r="I1110" t="str">
            <v>un</v>
          </cell>
          <cell r="J1110">
            <v>8039.3065999999999</v>
          </cell>
        </row>
        <row r="1111">
          <cell r="D1111" t="str">
            <v>M2602</v>
          </cell>
          <cell r="E1111" t="str">
            <v>Aparelho de apoio metálico esférico unidirecional com 4 chumbadores e capacidade de 1.500 kN</v>
          </cell>
          <cell r="I1111" t="str">
            <v>un</v>
          </cell>
          <cell r="J1111">
            <v>15719.6903</v>
          </cell>
        </row>
        <row r="1112">
          <cell r="D1112" t="str">
            <v>M2603</v>
          </cell>
          <cell r="E1112" t="str">
            <v>Aparelho de apoio metálico esférico fixo com 4 chumbadores e capacidade de 1.500 kN</v>
          </cell>
          <cell r="I1112" t="str">
            <v>un</v>
          </cell>
          <cell r="J1112">
            <v>12734.860199999999</v>
          </cell>
        </row>
        <row r="1113">
          <cell r="D1113" t="str">
            <v>M2604</v>
          </cell>
          <cell r="E1113" t="str">
            <v>Aparelho de apoio metálico esférico fixo com 4 chumbadores e capacidade de 2.000 kN</v>
          </cell>
          <cell r="I1113" t="str">
            <v>un</v>
          </cell>
          <cell r="J1113">
            <v>14641.844300000001</v>
          </cell>
        </row>
        <row r="1114">
          <cell r="D1114" t="str">
            <v>M2605</v>
          </cell>
          <cell r="E1114" t="str">
            <v>Aparelho de apoio metálico esférico fixo com 4 chumbadores e capacidade de 2.500 kN</v>
          </cell>
          <cell r="I1114" t="str">
            <v>un</v>
          </cell>
          <cell r="J1114">
            <v>17700.059300000001</v>
          </cell>
        </row>
        <row r="1115">
          <cell r="D1115" t="str">
            <v>M2606</v>
          </cell>
          <cell r="E1115" t="str">
            <v>Aparelho de apoio metálico esférico fixo com 4 chumbadores e capacidade de 3.000 kN</v>
          </cell>
          <cell r="I1115" t="str">
            <v>un</v>
          </cell>
          <cell r="J1115">
            <v>20735.885200000001</v>
          </cell>
        </row>
        <row r="1116">
          <cell r="D1116" t="str">
            <v>M2607</v>
          </cell>
          <cell r="E1116" t="str">
            <v>Aparelho de apoio metálico esférico fixo com 4 chumbadores e capacidade de 3.500 kN</v>
          </cell>
          <cell r="I1116" t="str">
            <v>un</v>
          </cell>
          <cell r="J1116">
            <v>24504.141299999999</v>
          </cell>
        </row>
        <row r="1117">
          <cell r="D1117" t="str">
            <v>M2608</v>
          </cell>
          <cell r="E1117" t="str">
            <v>Aparelho de apoio metálico esférico fixo com 4 chumbadores e capacidade de 4.000 kN</v>
          </cell>
          <cell r="I1117" t="str">
            <v>un</v>
          </cell>
          <cell r="J1117">
            <v>33466.797200000001</v>
          </cell>
        </row>
        <row r="1118">
          <cell r="D1118" t="str">
            <v>M2609</v>
          </cell>
          <cell r="E1118" t="str">
            <v>Aparelho de apoio metálico esférico unidirecional com 4 chumbadores e capacidade de 1.000 kN</v>
          </cell>
          <cell r="I1118" t="str">
            <v>un</v>
          </cell>
          <cell r="J1118">
            <v>11580.575699999999</v>
          </cell>
        </row>
        <row r="1119">
          <cell r="D1119" t="str">
            <v>M2610</v>
          </cell>
          <cell r="E1119" t="str">
            <v>Aparelho de apoio metálico esférico unidirecional com 4 chumbadores e capacidade de 2.000 kN</v>
          </cell>
          <cell r="I1119" t="str">
            <v>un</v>
          </cell>
          <cell r="J1119">
            <v>19197.368299999998</v>
          </cell>
        </row>
        <row r="1120">
          <cell r="D1120" t="str">
            <v>M2611</v>
          </cell>
          <cell r="E1120" t="str">
            <v>Aparelho de apoio metálico esférico unidirecional com 4 chumbadores e capacidade de 2.500 kN</v>
          </cell>
          <cell r="I1120" t="str">
            <v>un</v>
          </cell>
          <cell r="J1120">
            <v>22825.389299999999</v>
          </cell>
        </row>
        <row r="1121">
          <cell r="D1121" t="str">
            <v>M2612</v>
          </cell>
          <cell r="E1121" t="str">
            <v>Aparelho de apoio metálico esférico unidirecional com 4 chumbadores e capacidade de 3.000 kN</v>
          </cell>
          <cell r="I1121" t="str">
            <v>un</v>
          </cell>
          <cell r="J1121">
            <v>26140.471300000001</v>
          </cell>
        </row>
        <row r="1122">
          <cell r="D1122" t="str">
            <v>M2613</v>
          </cell>
          <cell r="E1122" t="str">
            <v>Aparelho de apoio metálico esférico unidirecional com 4 chumbadores e capacidade de 3.500 kN</v>
          </cell>
          <cell r="I1122" t="str">
            <v>un</v>
          </cell>
          <cell r="J1122">
            <v>30341.940600000002</v>
          </cell>
        </row>
        <row r="1123">
          <cell r="D1123" t="str">
            <v>M2614</v>
          </cell>
          <cell r="E1123" t="str">
            <v>Aparelho de apoio metálico esférico unidirecional com 4 chumbadores e capacidade de 4.000 kN</v>
          </cell>
          <cell r="I1123" t="str">
            <v>un</v>
          </cell>
          <cell r="J1123">
            <v>34005.024799999999</v>
          </cell>
        </row>
        <row r="1124">
          <cell r="D1124" t="str">
            <v>M2615</v>
          </cell>
          <cell r="E1124" t="str">
            <v>Aparelho de apoio metálico esférico fixo com 4 chumbadores e capacidade de 4.500 kN</v>
          </cell>
          <cell r="I1124" t="str">
            <v>un</v>
          </cell>
          <cell r="J1124">
            <v>36094.794500000004</v>
          </cell>
        </row>
        <row r="1125">
          <cell r="D1125" t="str">
            <v>M2616</v>
          </cell>
          <cell r="E1125" t="str">
            <v>Aparelho de apoio metálico esférico fixo com 4 chumbadores e capacidade de 5.000 kN</v>
          </cell>
          <cell r="I1125" t="str">
            <v>un</v>
          </cell>
          <cell r="J1125">
            <v>39448.489200000004</v>
          </cell>
        </row>
        <row r="1126">
          <cell r="D1126" t="str">
            <v>M2617</v>
          </cell>
          <cell r="E1126" t="str">
            <v>Aparelho de apoio metálico esférico fixo com 4 chumbadores e capacidade de 5.500 kN</v>
          </cell>
          <cell r="I1126" t="str">
            <v>un</v>
          </cell>
          <cell r="J1126">
            <v>40411.690799999997</v>
          </cell>
        </row>
        <row r="1127">
          <cell r="D1127" t="str">
            <v>M2618</v>
          </cell>
          <cell r="E1127" t="str">
            <v>Aparelho de apoio metálico esférico fixo com 4 chumbadores e capacidade de 6.000 kN</v>
          </cell>
          <cell r="I1127" t="str">
            <v>un</v>
          </cell>
          <cell r="J1127">
            <v>45521.721100000002</v>
          </cell>
        </row>
        <row r="1128">
          <cell r="D1128" t="str">
            <v>M2619</v>
          </cell>
          <cell r="E1128" t="str">
            <v>Aparelho de apoio metálico esférico fixo com 4 chumbadores e capacidade de 6.500 kN</v>
          </cell>
          <cell r="I1128" t="str">
            <v>un</v>
          </cell>
          <cell r="J1128">
            <v>49177.013700000003</v>
          </cell>
        </row>
        <row r="1129">
          <cell r="D1129" t="str">
            <v>M2620</v>
          </cell>
          <cell r="E1129" t="str">
            <v>Aparelho de apoio metálico esférico fixo com 4 chumbadores e capacidade de 7.000 kN</v>
          </cell>
          <cell r="I1129" t="str">
            <v>un</v>
          </cell>
          <cell r="J1129">
            <v>58360.711300000003</v>
          </cell>
        </row>
        <row r="1130">
          <cell r="D1130" t="str">
            <v>M2621</v>
          </cell>
          <cell r="E1130" t="str">
            <v>Aparelho de apoio metálico esférico fixo com 4 chumbadores e capacidade de 7.500 kN</v>
          </cell>
          <cell r="I1130" t="str">
            <v>un</v>
          </cell>
          <cell r="J1130">
            <v>60403.138700000003</v>
          </cell>
        </row>
        <row r="1131">
          <cell r="D1131" t="str">
            <v>M2622</v>
          </cell>
          <cell r="E1131" t="str">
            <v>Aparelho de apoio metálico esférico fixo com 4 chumbadores e capacidade de 8.000 kN</v>
          </cell>
          <cell r="I1131" t="str">
            <v>un</v>
          </cell>
          <cell r="J1131">
            <v>61092.733500000002</v>
          </cell>
        </row>
        <row r="1132">
          <cell r="D1132" t="str">
            <v>M2623</v>
          </cell>
          <cell r="E1132" t="str">
            <v>Grelha metálica para boca de lobo com capacidade de até 300 kN - C = 0,90 m e L = 0,30 m</v>
          </cell>
          <cell r="I1132" t="str">
            <v>un</v>
          </cell>
          <cell r="J1132">
            <v>480.495</v>
          </cell>
        </row>
        <row r="1133">
          <cell r="D1133" t="str">
            <v>M2624</v>
          </cell>
          <cell r="E1133" t="str">
            <v>Grelha de piso em PVC para passagem de pedestres - C = 50 cm e L = 13 cm</v>
          </cell>
          <cell r="I1133" t="str">
            <v>un</v>
          </cell>
          <cell r="J1133">
            <v>71.427800000000005</v>
          </cell>
        </row>
        <row r="1134">
          <cell r="D1134" t="str">
            <v>M2625</v>
          </cell>
          <cell r="E1134" t="str">
            <v>Marco em PVC para grelha de piso - L = 2,50 m</v>
          </cell>
          <cell r="I1134" t="str">
            <v>un</v>
          </cell>
          <cell r="J1134">
            <v>88.1614</v>
          </cell>
        </row>
        <row r="1135">
          <cell r="D1135" t="str">
            <v>M2626</v>
          </cell>
          <cell r="E1135" t="str">
            <v>Grelha de piso em PVC para passagem de veículos de até 3 t - C = 50 cm e L = 13 cm</v>
          </cell>
          <cell r="I1135" t="str">
            <v>un</v>
          </cell>
          <cell r="J1135">
            <v>90.355599999999995</v>
          </cell>
        </row>
        <row r="1136">
          <cell r="D1136" t="str">
            <v>M2627</v>
          </cell>
          <cell r="E1136" t="str">
            <v>Grelha de piso em PVC para passagem de veículos de até 10 t - C = 50 cm e L = 13 cm</v>
          </cell>
          <cell r="I1136" t="str">
            <v>un</v>
          </cell>
          <cell r="J1136">
            <v>130.0574</v>
          </cell>
        </row>
        <row r="1137">
          <cell r="D1137" t="str">
            <v>M2628</v>
          </cell>
          <cell r="E1137" t="str">
            <v>Grelha de piso em PVC para passagem de pedestres - C = 50 cm e L = 20 cm</v>
          </cell>
          <cell r="I1137" t="str">
            <v>un</v>
          </cell>
          <cell r="J1137">
            <v>119.30549999999999</v>
          </cell>
        </row>
        <row r="1138">
          <cell r="D1138" t="str">
            <v>M2629</v>
          </cell>
          <cell r="E1138" t="str">
            <v>Grelha de piso em PVC para passagem de veículos de até 3 t - C = 50 cm e L = 20 cm</v>
          </cell>
          <cell r="I1138" t="str">
            <v>un</v>
          </cell>
          <cell r="J1138">
            <v>140.8861</v>
          </cell>
        </row>
        <row r="1139">
          <cell r="D1139" t="str">
            <v>M2631</v>
          </cell>
          <cell r="E1139" t="str">
            <v>Grelha metálica para canaletas - C = 1,00 m e L = 0,10 m</v>
          </cell>
          <cell r="I1139" t="str">
            <v>un</v>
          </cell>
          <cell r="J1139">
            <v>76.774299999999997</v>
          </cell>
        </row>
        <row r="1140">
          <cell r="D1140" t="str">
            <v>M2632</v>
          </cell>
          <cell r="E1140" t="str">
            <v>Grelha metálica para canaletas - C = 1,00 m e L = 0,15 m</v>
          </cell>
          <cell r="I1140" t="str">
            <v>un</v>
          </cell>
          <cell r="J1140">
            <v>159.57509999999999</v>
          </cell>
        </row>
        <row r="1141">
          <cell r="D1141" t="str">
            <v>M2633</v>
          </cell>
          <cell r="E1141" t="str">
            <v>Porta-grelha metálica - C = 1,00 m e L = 0,15 m</v>
          </cell>
          <cell r="I1141" t="str">
            <v>m</v>
          </cell>
          <cell r="J1141">
            <v>126.8779</v>
          </cell>
        </row>
        <row r="1142">
          <cell r="D1142" t="str">
            <v>M2634</v>
          </cell>
          <cell r="E1142" t="str">
            <v>Grelha metálica para canaletas - C = 1,00 m e L = 0,20 m</v>
          </cell>
          <cell r="I1142" t="str">
            <v>un</v>
          </cell>
          <cell r="J1142">
            <v>308.67809999999997</v>
          </cell>
        </row>
        <row r="1143">
          <cell r="D1143" t="str">
            <v>M2635</v>
          </cell>
          <cell r="E1143" t="str">
            <v>Porta-grelha metálica - C = 1,00 m e L = 0,20 m</v>
          </cell>
          <cell r="I1143" t="str">
            <v>m</v>
          </cell>
          <cell r="J1143">
            <v>123.1746</v>
          </cell>
        </row>
        <row r="1144">
          <cell r="D1144" t="str">
            <v>M2636</v>
          </cell>
          <cell r="E1144" t="str">
            <v>Porta-grelha metálica - C = 1,00 m e L = 0,10 m</v>
          </cell>
          <cell r="I1144" t="str">
            <v>m</v>
          </cell>
          <cell r="J1144">
            <v>84.630700000000004</v>
          </cell>
        </row>
        <row r="1145">
          <cell r="D1145" t="str">
            <v>M2637</v>
          </cell>
          <cell r="E1145" t="str">
            <v>Aparelho de apoio metálico esférico fixo com 4 chumbadores e capacidade de 8.500 kN</v>
          </cell>
          <cell r="I1145" t="str">
            <v>un</v>
          </cell>
          <cell r="J1145">
            <v>61119.529499999997</v>
          </cell>
        </row>
        <row r="1146">
          <cell r="D1146" t="str">
            <v>M2638</v>
          </cell>
          <cell r="E1146" t="str">
            <v>Aparelho de apoio metálico esférico fixo com 4 chumbadores e capacidade de 9.000 kN</v>
          </cell>
          <cell r="I1146" t="str">
            <v>un</v>
          </cell>
          <cell r="J1146">
            <v>71959.511100000003</v>
          </cell>
        </row>
        <row r="1147">
          <cell r="D1147" t="str">
            <v>M2639</v>
          </cell>
          <cell r="E1147" t="str">
            <v>Aparelho de apoio metálico esférico fixo com 4 chumbadores e capacidade de 9.500 kN</v>
          </cell>
          <cell r="I1147" t="str">
            <v>un</v>
          </cell>
          <cell r="J1147">
            <v>76361.750799999994</v>
          </cell>
        </row>
        <row r="1148">
          <cell r="D1148" t="str">
            <v>M2640</v>
          </cell>
          <cell r="E1148" t="str">
            <v>Aparelho de apoio metálico esférico fixo com 4 chumbadores e capacidade de 10.000 kN</v>
          </cell>
          <cell r="I1148" t="str">
            <v>un</v>
          </cell>
          <cell r="J1148">
            <v>80203.160799999998</v>
          </cell>
        </row>
        <row r="1149">
          <cell r="D1149" t="str">
            <v>M2641</v>
          </cell>
          <cell r="E1149" t="str">
            <v>Aparelho de apoio metálico esférico unidirecional com 4 chumbadores e capacidade de 4.500 kN</v>
          </cell>
          <cell r="I1149" t="str">
            <v>un</v>
          </cell>
          <cell r="J1149">
            <v>39024.697899999999</v>
          </cell>
        </row>
        <row r="1150">
          <cell r="D1150" t="str">
            <v>M2642</v>
          </cell>
          <cell r="E1150" t="str">
            <v>Aparelho de apoio metálico esférico unidirecional com 4 chumbadores e capacidade de 5.000 kN</v>
          </cell>
          <cell r="I1150" t="str">
            <v>un</v>
          </cell>
          <cell r="J1150">
            <v>45098.207799999996</v>
          </cell>
        </row>
        <row r="1151">
          <cell r="D1151" t="str">
            <v>M2643</v>
          </cell>
          <cell r="E1151" t="str">
            <v>Aparelho de apoio metálico esférico unidirecional com 4 chumbadores e capacidade de 5.500 kN</v>
          </cell>
          <cell r="I1151" t="str">
            <v>un</v>
          </cell>
          <cell r="J1151">
            <v>46761.372900000002</v>
          </cell>
        </row>
        <row r="1152">
          <cell r="D1152" t="str">
            <v>M2644</v>
          </cell>
          <cell r="E1152" t="str">
            <v>Aparelho de apoio metálico esférico unidirecional com 4 chumbadores e capacidade de 6.000 kN</v>
          </cell>
          <cell r="I1152" t="str">
            <v>un</v>
          </cell>
          <cell r="J1152">
            <v>52382.650500000003</v>
          </cell>
        </row>
        <row r="1153">
          <cell r="D1153" t="str">
            <v>M2645</v>
          </cell>
          <cell r="E1153" t="str">
            <v>Aparelho de apoio metálico esférico unidirecional com 4 chumbadores e capacidade de 6.500 kN</v>
          </cell>
          <cell r="I1153" t="str">
            <v>un</v>
          </cell>
          <cell r="J1153">
            <v>56046.589699999997</v>
          </cell>
        </row>
        <row r="1154">
          <cell r="D1154" t="str">
            <v>M2646</v>
          </cell>
          <cell r="E1154" t="str">
            <v>Aparelho de apoio metálico esférico unidirecional com 4 chumbadores e capacidade de 7.000 kN</v>
          </cell>
          <cell r="I1154" t="str">
            <v>un</v>
          </cell>
          <cell r="J1154">
            <v>60216.766100000001</v>
          </cell>
        </row>
        <row r="1155">
          <cell r="D1155" t="str">
            <v>M2647</v>
          </cell>
          <cell r="E1155" t="str">
            <v>Aparelho de apoio metálico esférico unidirecional com 4 chumbadores e capacidade de 7.500 kN</v>
          </cell>
          <cell r="I1155" t="str">
            <v>un</v>
          </cell>
          <cell r="J1155">
            <v>64646.573199999999</v>
          </cell>
        </row>
        <row r="1156">
          <cell r="D1156" t="str">
            <v>M2648</v>
          </cell>
          <cell r="E1156" t="str">
            <v>Fincapino de ação direta e pino com furo - D = 6,35 mm (1/4")</v>
          </cell>
          <cell r="I1156" t="str">
            <v>un</v>
          </cell>
          <cell r="J1156">
            <v>1.3726</v>
          </cell>
        </row>
        <row r="1157">
          <cell r="D1157" t="str">
            <v>M2649</v>
          </cell>
          <cell r="E1157" t="str">
            <v>Aparelho de apoio metálico esférico unidirecional com 4 chumbadores e capacidade de 8.000 kN</v>
          </cell>
          <cell r="I1157" t="str">
            <v>un</v>
          </cell>
          <cell r="J1157">
            <v>68693.823399999994</v>
          </cell>
        </row>
        <row r="1158">
          <cell r="D1158" t="str">
            <v>M2650</v>
          </cell>
          <cell r="E1158" t="str">
            <v>Aparelho de apoio metálico esférico unidirecional com 4 chumbadores e capacidade de 8.500 kN</v>
          </cell>
          <cell r="I1158" t="str">
            <v>un</v>
          </cell>
          <cell r="J1158">
            <v>74037.0815</v>
          </cell>
        </row>
        <row r="1159">
          <cell r="D1159" t="str">
            <v>M2651</v>
          </cell>
          <cell r="E1159" t="str">
            <v>Chapa múltipla metálica corrugada revestida em epóxi tipo MP 100 ou similar - E = 1,60 mm e D = 0,60 m</v>
          </cell>
          <cell r="I1159" t="str">
            <v>m</v>
          </cell>
          <cell r="J1159">
            <v>1369.4829999999999</v>
          </cell>
        </row>
        <row r="1160">
          <cell r="D1160" t="str">
            <v>M2652</v>
          </cell>
          <cell r="E1160" t="str">
            <v>Chapa múltipla metálica corrugada revestida em epóxi tipo MP 100 ou similar - E = 1,60 mm e D = 0,70 m</v>
          </cell>
          <cell r="I1160" t="str">
            <v>m</v>
          </cell>
          <cell r="J1160">
            <v>1583.4612999999999</v>
          </cell>
        </row>
        <row r="1161">
          <cell r="D1161" t="str">
            <v>M2653</v>
          </cell>
          <cell r="E1161" t="str">
            <v>Chapa múltipla metálica corrugada revestida em epóxi tipo MP 100 ou similar - E = 1,60 mm e D = 0,80 m</v>
          </cell>
          <cell r="I1161" t="str">
            <v>m</v>
          </cell>
          <cell r="J1161">
            <v>1797.4549999999999</v>
          </cell>
        </row>
        <row r="1162">
          <cell r="D1162" t="str">
            <v>M2654</v>
          </cell>
          <cell r="E1162" t="str">
            <v>Chapa múltipla metálica corrugada revestida em epóxi tipo MP 100 ou similar - E = 1,60 mm e D = 0,90 m</v>
          </cell>
          <cell r="I1162" t="str">
            <v>m</v>
          </cell>
          <cell r="J1162">
            <v>1968.6386</v>
          </cell>
        </row>
        <row r="1163">
          <cell r="D1163" t="str">
            <v>M2655</v>
          </cell>
          <cell r="E1163" t="str">
            <v>Chapa múltipla metálica corrugada revestida em epóxi tipo MP 100 ou similar - E = 1,60 mm e D = 1,00 m</v>
          </cell>
          <cell r="I1163" t="str">
            <v>m</v>
          </cell>
          <cell r="J1163">
            <v>2182.6210999999998</v>
          </cell>
        </row>
        <row r="1164">
          <cell r="D1164" t="str">
            <v>M2656</v>
          </cell>
          <cell r="E1164" t="str">
            <v>Chapa múltipla metálica corrugada revestida em epóxi tipo MP 100 ou similar - E = 1,60 mm e D = 1,10 m</v>
          </cell>
          <cell r="I1164" t="str">
            <v>m</v>
          </cell>
          <cell r="J1164">
            <v>2482.2172999999998</v>
          </cell>
        </row>
        <row r="1165">
          <cell r="D1165" t="str">
            <v>M2657</v>
          </cell>
          <cell r="E1165" t="str">
            <v>Chapa múltipla metálica corrugada revestida em epóxi tipo MP 100 ou similar - E = 1,60 mm e D = 1,20 m</v>
          </cell>
          <cell r="I1165" t="str">
            <v>m</v>
          </cell>
          <cell r="J1165">
            <v>2653.4061000000002</v>
          </cell>
        </row>
        <row r="1166">
          <cell r="D1166" t="str">
            <v>M2658</v>
          </cell>
          <cell r="E1166" t="str">
            <v>Chapa múltipla metálica corrugada revestida em epóxi tipo MP 100 ou similar - E = 1,60 mm e D = 1,30 m</v>
          </cell>
          <cell r="I1166" t="str">
            <v>m</v>
          </cell>
          <cell r="J1166">
            <v>2867.3811000000001</v>
          </cell>
        </row>
        <row r="1167">
          <cell r="D1167" t="str">
            <v>M2659</v>
          </cell>
          <cell r="E1167" t="str">
            <v>Chapa múltipla metálica corrugada revestida em epóxi tipo MP 100 ou similar - E = 1,60 mm e D = 1,40 m</v>
          </cell>
          <cell r="I1167" t="str">
            <v>m</v>
          </cell>
          <cell r="J1167">
            <v>3038.5821999999998</v>
          </cell>
        </row>
        <row r="1168">
          <cell r="D1168" t="str">
            <v>M2660</v>
          </cell>
          <cell r="E1168" t="str">
            <v>Chapa múltipla metálica corrugada revestida em epóxi tipo MP 100 ou similar - E = 1,60 mm e D = 1,50 m</v>
          </cell>
          <cell r="I1168" t="str">
            <v>m</v>
          </cell>
          <cell r="J1168">
            <v>3252.5259999999998</v>
          </cell>
        </row>
        <row r="1169">
          <cell r="D1169" t="str">
            <v>M2661</v>
          </cell>
          <cell r="E1169" t="str">
            <v>Chapa múltipla metálica corrugada revestida em epóxi tipo MP 100 ou similar - E = 1,60 mm e D = 1,60 m</v>
          </cell>
          <cell r="I1169" t="str">
            <v>m</v>
          </cell>
          <cell r="J1169">
            <v>3466.5427</v>
          </cell>
        </row>
        <row r="1170">
          <cell r="D1170" t="str">
            <v>M2662</v>
          </cell>
          <cell r="E1170" t="str">
            <v>Chapa múltipla metálica corrugada revestida em epóxi tipo MP 100 ou similar - E = 1,60 mm e D = 1,70 m</v>
          </cell>
          <cell r="I1170" t="str">
            <v>m</v>
          </cell>
          <cell r="J1170">
            <v>3637.7203</v>
          </cell>
        </row>
        <row r="1171">
          <cell r="D1171" t="str">
            <v>M2663</v>
          </cell>
          <cell r="E1171" t="str">
            <v>Chapa múltipla metálica corrugada revestida em epóxi tipo MP 100 ou similar - E = 1,60 mm e D = 1,80 m</v>
          </cell>
          <cell r="I1171" t="str">
            <v>m</v>
          </cell>
          <cell r="J1171">
            <v>3851.66</v>
          </cell>
        </row>
        <row r="1172">
          <cell r="D1172" t="str">
            <v>M2664</v>
          </cell>
          <cell r="E1172" t="str">
            <v>Chapa múltipla metálica corrugada revestida em epóxi tipo MP 100 ou similar - E = 2,00 mm e D = 1,90 m</v>
          </cell>
          <cell r="I1172" t="str">
            <v>m</v>
          </cell>
          <cell r="J1172">
            <v>4522.2139999999999</v>
          </cell>
        </row>
        <row r="1173">
          <cell r="D1173" t="str">
            <v>M2665</v>
          </cell>
          <cell r="E1173" t="str">
            <v>Chapa múltipla metálica corrugada revestida em epóxi tipo MP 100 ou similar - E = 2,00 mm e D = 2,00 m</v>
          </cell>
          <cell r="I1173" t="str">
            <v>m</v>
          </cell>
          <cell r="J1173">
            <v>4766.7003999999997</v>
          </cell>
        </row>
        <row r="1174">
          <cell r="D1174" t="str">
            <v>M2666</v>
          </cell>
          <cell r="E1174" t="str">
            <v>Chapa múltipla metálica corrugada revestida em epóxi tipo MP 100 ou similar - E = 2,00 mm e D = 2,10 m</v>
          </cell>
          <cell r="I1174" t="str">
            <v>m</v>
          </cell>
          <cell r="J1174">
            <v>5092.5158000000001</v>
          </cell>
        </row>
        <row r="1175">
          <cell r="D1175" t="str">
            <v>M2667</v>
          </cell>
          <cell r="E1175" t="str">
            <v>Chapa múltipla metálica corrugada revestida em epóxi tipo MP 100 ou similar - E = 2,00 mm e D = 2,20 m</v>
          </cell>
          <cell r="I1175" t="str">
            <v>m</v>
          </cell>
          <cell r="J1175">
            <v>5214.8500000000004</v>
          </cell>
        </row>
        <row r="1176">
          <cell r="D1176" t="str">
            <v>M2668</v>
          </cell>
          <cell r="E1176" t="str">
            <v>Chapa múltipla metálica corrugada revestida em epóxi tipo MP 100 ou similar - E = 2,00 mm e D = 2,30 m</v>
          </cell>
          <cell r="I1176" t="str">
            <v>m</v>
          </cell>
          <cell r="J1176">
            <v>5418.5173000000004</v>
          </cell>
        </row>
        <row r="1177">
          <cell r="D1177" t="str">
            <v>M2669</v>
          </cell>
          <cell r="E1177" t="str">
            <v>Chapa múltipla metálica corrugada revestida em epóxi tipo MP 100 ou similar - E = 2,70 mm e D = 2,40 m</v>
          </cell>
          <cell r="I1177" t="str">
            <v>m</v>
          </cell>
          <cell r="J1177">
            <v>7285.6324000000004</v>
          </cell>
        </row>
        <row r="1178">
          <cell r="D1178" t="str">
            <v>M2670</v>
          </cell>
          <cell r="E1178" t="str">
            <v>Chapa múltipla metálica corrugada revestida em epóxi tipo MP 100 ou similar - E = 3,40 mm e D = 2,50 m</v>
          </cell>
          <cell r="I1178" t="str">
            <v>m</v>
          </cell>
          <cell r="J1178">
            <v>9334.8830999999991</v>
          </cell>
        </row>
        <row r="1179">
          <cell r="D1179" t="str">
            <v>M2671</v>
          </cell>
          <cell r="E1179" t="str">
            <v>Chapa múltipla metálica corrugada revestida em epóxi tipo MP 100 ou similar - E = 3,40 mm e D = 2,60 m</v>
          </cell>
          <cell r="I1179" t="str">
            <v>m</v>
          </cell>
          <cell r="J1179">
            <v>9865.4375</v>
          </cell>
        </row>
        <row r="1180">
          <cell r="D1180" t="str">
            <v>M2672</v>
          </cell>
          <cell r="E1180" t="str">
            <v>Chapa múltipla metálica corrugada revestida em epóxi tipo MP 100 ou similar - E = 3,40 mm e D = 2,70 m</v>
          </cell>
          <cell r="I1180" t="str">
            <v>m</v>
          </cell>
          <cell r="J1180">
            <v>10055.828100000001</v>
          </cell>
        </row>
        <row r="1181">
          <cell r="D1181" t="str">
            <v>M2673</v>
          </cell>
          <cell r="E1181" t="str">
            <v>Chapa múltipla metálica corrugada revestida em epóxi tipo MP 100 ou similar - E = 3,40 mm e D = 2,80 m</v>
          </cell>
          <cell r="I1181" t="str">
            <v>m</v>
          </cell>
          <cell r="J1181">
            <v>10549.222400000001</v>
          </cell>
        </row>
        <row r="1182">
          <cell r="D1182" t="str">
            <v>M2674</v>
          </cell>
          <cell r="E1182" t="str">
            <v>Chapa múltipla metálica corrugada revestida em epóxi tipo MP 152 ou similar - E = 2,70 mm e D = 1,50 m</v>
          </cell>
          <cell r="I1182" t="str">
            <v>m</v>
          </cell>
          <cell r="J1182">
            <v>6686.2873</v>
          </cell>
        </row>
        <row r="1183">
          <cell r="D1183" t="str">
            <v>M2675</v>
          </cell>
          <cell r="E1183" t="str">
            <v>Chapa múltipla metálica corrugada revestida em epóxi tipo MP 152 ou similar - E = 2,70 mm e D = 1,80 m</v>
          </cell>
          <cell r="I1183" t="str">
            <v>m</v>
          </cell>
          <cell r="J1183">
            <v>8084.7849999999999</v>
          </cell>
        </row>
        <row r="1184">
          <cell r="D1184" t="str">
            <v>M2676</v>
          </cell>
          <cell r="E1184" t="str">
            <v>Chapa múltipla metálica corrugada revestida em epóxi tipo MP 152 ou similar - E = 2,70 mm e D = 1,90 m</v>
          </cell>
          <cell r="I1184" t="str">
            <v>m</v>
          </cell>
          <cell r="J1184">
            <v>8347.1656000000003</v>
          </cell>
        </row>
        <row r="1185">
          <cell r="D1185" t="str">
            <v>M2677</v>
          </cell>
          <cell r="E1185" t="str">
            <v>Chapa múltipla metálica corrugada revestida em epóxi tipo MP 152 ou similar - E = 2,70 mm e D = 2,15 m</v>
          </cell>
          <cell r="I1185" t="str">
            <v>m</v>
          </cell>
          <cell r="J1185">
            <v>9483.33</v>
          </cell>
        </row>
        <row r="1186">
          <cell r="D1186" t="str">
            <v>M2678</v>
          </cell>
          <cell r="E1186" t="str">
            <v>Chapa múltipla metálica corrugada revestida em epóxi tipo MP 152 ou similar - E = 2,70 mm e D = 2,30 m</v>
          </cell>
          <cell r="I1186" t="str">
            <v>m</v>
          </cell>
          <cell r="J1186">
            <v>10007.8565</v>
          </cell>
        </row>
        <row r="1187">
          <cell r="D1187" t="str">
            <v>M2679</v>
          </cell>
          <cell r="E1187" t="str">
            <v>Chapa múltipla metálica corrugada revestida em epóxi tipo MP 152 ou similar - E = 2,70 mm e D = 2,65 m</v>
          </cell>
          <cell r="I1187" t="str">
            <v>m</v>
          </cell>
          <cell r="J1187">
            <v>11712.702799999999</v>
          </cell>
        </row>
        <row r="1188">
          <cell r="D1188" t="str">
            <v>M2680</v>
          </cell>
          <cell r="E1188" t="str">
            <v>Chapa múltipla metálica corrugada revestida em epóxi tipo MP 152 ou similar - E = 2,70 mm e D = 3,05 m</v>
          </cell>
          <cell r="I1188" t="str">
            <v>m</v>
          </cell>
          <cell r="J1188">
            <v>13372.564700000001</v>
          </cell>
        </row>
        <row r="1189">
          <cell r="D1189" t="str">
            <v>M2681</v>
          </cell>
          <cell r="E1189" t="str">
            <v>Chapa múltipla metálica corrugada revestida em epóxi tipo MP 152 ou similar - E = 2,70 mm e D = 3,20 m</v>
          </cell>
          <cell r="I1189" t="str">
            <v>m</v>
          </cell>
          <cell r="J1189">
            <v>14203.4406</v>
          </cell>
        </row>
        <row r="1190">
          <cell r="D1190" t="str">
            <v>M2682</v>
          </cell>
          <cell r="E1190" t="str">
            <v>Chapa múltipla metálica corrugada revestida em epóxi tipo MP 152 ou similar - E = 2,70 mm e D = 3,40 m</v>
          </cell>
          <cell r="I1190" t="str">
            <v>m</v>
          </cell>
          <cell r="J1190">
            <v>15034.365299999999</v>
          </cell>
        </row>
        <row r="1191">
          <cell r="D1191" t="str">
            <v>M2683</v>
          </cell>
          <cell r="E1191" t="str">
            <v>Chapa múltipla metálica corrugada revestida em epóxi tipo MP 152 ou similar - E = 2,70 mm e D = 3,65 m</v>
          </cell>
          <cell r="I1191" t="str">
            <v>m</v>
          </cell>
          <cell r="J1191">
            <v>16127.321599999999</v>
          </cell>
        </row>
        <row r="1192">
          <cell r="D1192" t="str">
            <v>M2684</v>
          </cell>
          <cell r="E1192" t="str">
            <v>Chapa múltipla metálica corrugada revestida em epóxi tipo MP 152 ou similar - E = 2,70 mm e D = 3,80 m</v>
          </cell>
          <cell r="I1192" t="str">
            <v>m</v>
          </cell>
          <cell r="J1192">
            <v>16695.272799999999</v>
          </cell>
        </row>
        <row r="1193">
          <cell r="D1193" t="str">
            <v>M2685</v>
          </cell>
          <cell r="E1193" t="str">
            <v>Chapa múltipla metálica corrugada revestida em epóxi tipo MP 152 ou similar - E = 2,70 mm e D = 4,20 m</v>
          </cell>
          <cell r="I1193" t="str">
            <v>m</v>
          </cell>
          <cell r="J1193">
            <v>18400.1342</v>
          </cell>
        </row>
        <row r="1194">
          <cell r="D1194" t="str">
            <v>M2686</v>
          </cell>
          <cell r="E1194" t="str">
            <v>Chapa múltipla metálica corrugada revestida em epóxi tipo MP 152 ou similar - E = 2,70 mm e D = 4,60 m</v>
          </cell>
          <cell r="I1194" t="str">
            <v>m</v>
          </cell>
          <cell r="J1194">
            <v>20058.8521</v>
          </cell>
        </row>
        <row r="1195">
          <cell r="D1195" t="str">
            <v>M2687</v>
          </cell>
          <cell r="E1195" t="str">
            <v>Chapa múltipla metálica corrugada revestida em epóxi tipo MP 152 ou similar - E = 3,40 mm e D = 4,80 m</v>
          </cell>
          <cell r="I1195" t="str">
            <v>m</v>
          </cell>
          <cell r="J1195">
            <v>25766.860799999999</v>
          </cell>
        </row>
        <row r="1196">
          <cell r="D1196" t="str">
            <v>M2688</v>
          </cell>
          <cell r="E1196" t="str">
            <v>Chapa múltipla metálica corrugada revestida em epóxi tipo MP 152 ou similar - E = 3,40 mm e D = 5,00 m</v>
          </cell>
          <cell r="I1196" t="str">
            <v>m</v>
          </cell>
          <cell r="J1196">
            <v>26494.334999999999</v>
          </cell>
        </row>
        <row r="1197">
          <cell r="D1197" t="str">
            <v>M2689</v>
          </cell>
          <cell r="E1197" t="str">
            <v>Chapa múltipla metálica corrugada revestida em epóxi tipo MP 152 ou similar - E = 3,90 mm e D = 5,35 m</v>
          </cell>
          <cell r="I1197" t="str">
            <v>m</v>
          </cell>
          <cell r="J1197">
            <v>32049.888999999999</v>
          </cell>
        </row>
        <row r="1198">
          <cell r="D1198" t="str">
            <v>M2690</v>
          </cell>
          <cell r="E1198" t="str">
            <v>Chapa múltipla metálica corrugada revestida em epóxi tipo MP 152 ou similar - E = 3,90 mm e D = 5,70 m</v>
          </cell>
          <cell r="I1198" t="str">
            <v>m</v>
          </cell>
          <cell r="J1198">
            <v>34343.2814</v>
          </cell>
        </row>
        <row r="1199">
          <cell r="D1199" t="str">
            <v>M2691</v>
          </cell>
          <cell r="E1199" t="str">
            <v>Chapa múltipla metálica corrugada revestida em epóxi tipo MP 152 ou similar - E = 4,70 mm e D = 6,10 m</v>
          </cell>
          <cell r="I1199" t="str">
            <v>m</v>
          </cell>
          <cell r="J1199">
            <v>42002.8</v>
          </cell>
        </row>
        <row r="1200">
          <cell r="D1200" t="str">
            <v>M2692</v>
          </cell>
          <cell r="E1200" t="str">
            <v>Chapa múltipla metálica corrugada revestida em epóxi tipo MP 152 ou similar - E = 6,40 mm e D = 6,50 m</v>
          </cell>
          <cell r="I1200" t="str">
            <v>m</v>
          </cell>
          <cell r="J1200">
            <v>53963.640700000004</v>
          </cell>
        </row>
        <row r="1201">
          <cell r="D1201" t="str">
            <v>M2693</v>
          </cell>
          <cell r="E1201" t="str">
            <v>Chapa múltipla metálica corrugada revestida em epóxi tipo MP 152 ou similar - E = 6,40 mm e D = 6,85 m</v>
          </cell>
          <cell r="I1201" t="str">
            <v>m</v>
          </cell>
          <cell r="J1201">
            <v>54629.036399999997</v>
          </cell>
        </row>
        <row r="1202">
          <cell r="D1202" t="str">
            <v>M2694</v>
          </cell>
          <cell r="E1202" t="str">
            <v>Chapa múltipla metálica corrugada revestida em epóxi tipo MP 152 ou similar - E = 6,40 mm e D = 7,25 m</v>
          </cell>
          <cell r="I1202" t="str">
            <v>m</v>
          </cell>
          <cell r="J1202">
            <v>60285.621500000001</v>
          </cell>
        </row>
        <row r="1203">
          <cell r="D1203" t="str">
            <v>M2695</v>
          </cell>
          <cell r="E1203" t="str">
            <v>Aparelho de apoio metálico esférico unidirecional com 4 chumbadores e capacidade de 9.000 kN</v>
          </cell>
          <cell r="I1203" t="str">
            <v>un</v>
          </cell>
          <cell r="J1203">
            <v>78394.918999999994</v>
          </cell>
        </row>
        <row r="1204">
          <cell r="D1204" t="str">
            <v>M2696</v>
          </cell>
          <cell r="E1204" t="str">
            <v>Aparelho de apoio metálico esférico unidirecional com 4 chumbadores e capacidade de 9.500 kN</v>
          </cell>
          <cell r="I1204" t="str">
            <v>un</v>
          </cell>
          <cell r="J1204">
            <v>82916.354200000002</v>
          </cell>
        </row>
        <row r="1205">
          <cell r="D1205" t="str">
            <v>M2697</v>
          </cell>
          <cell r="E1205" t="str">
            <v>Aparelho de apoio metálico esférico unidirecional com 4 chumbadores e capacidade de 10.000 kN</v>
          </cell>
          <cell r="I1205" t="str">
            <v>un</v>
          </cell>
          <cell r="J1205">
            <v>87332.864700000006</v>
          </cell>
        </row>
        <row r="1206">
          <cell r="D1206" t="str">
            <v>M2698</v>
          </cell>
          <cell r="E1206" t="str">
            <v>Fincapino de ação indireta e pino liso - D = 6,35 mm (1/4")</v>
          </cell>
          <cell r="I1206" t="str">
            <v>un</v>
          </cell>
          <cell r="J1206">
            <v>0.99809999999999999</v>
          </cell>
        </row>
        <row r="1207">
          <cell r="D1207" t="str">
            <v>M2700</v>
          </cell>
          <cell r="E1207" t="str">
            <v>Corpo de BSCC pré-moldado comercial - seção de 1,5 m x 1,5 m - tipo I</v>
          </cell>
          <cell r="I1207" t="str">
            <v>m</v>
          </cell>
          <cell r="J1207">
            <v>2389.2282</v>
          </cell>
        </row>
        <row r="1208">
          <cell r="D1208" t="str">
            <v>M2701</v>
          </cell>
          <cell r="E1208" t="str">
            <v>Corpo de BSCC pré-moldado comercial - seção de 1,5 m x 1,5 m - tipo II</v>
          </cell>
          <cell r="I1208" t="str">
            <v>m</v>
          </cell>
          <cell r="J1208">
            <v>2452.3818999999999</v>
          </cell>
        </row>
        <row r="1209">
          <cell r="D1209" t="str">
            <v>M2702</v>
          </cell>
          <cell r="E1209" t="str">
            <v>Corpo de BSCC pré-moldado comercial - seção de 1,5 m x 1,5 m - tipo III</v>
          </cell>
          <cell r="I1209" t="str">
            <v>m</v>
          </cell>
          <cell r="J1209">
            <v>2474.7202000000002</v>
          </cell>
        </row>
        <row r="1210">
          <cell r="D1210" t="str">
            <v>M2703</v>
          </cell>
          <cell r="E1210" t="str">
            <v>Corpo de BSCC pré-moldado comercial - seção de 1,5 m x 1,5 m - tipo IV</v>
          </cell>
          <cell r="I1210" t="str">
            <v>m</v>
          </cell>
          <cell r="J1210">
            <v>2499.4268999999999</v>
          </cell>
        </row>
        <row r="1211">
          <cell r="D1211" t="str">
            <v>M2704</v>
          </cell>
          <cell r="E1211" t="str">
            <v>Corpo de BSCC pré-moldado comercial - seção de 1,5 m x 1,5 m - tipo V</v>
          </cell>
          <cell r="I1211" t="str">
            <v>m</v>
          </cell>
          <cell r="J1211">
            <v>3267.1763000000001</v>
          </cell>
        </row>
        <row r="1212">
          <cell r="D1212" t="str">
            <v>M2705</v>
          </cell>
          <cell r="E1212" t="str">
            <v>Corpo de BSCC pré-moldado comercial - seção de 1,5 m x 1,5 m - tipo VI</v>
          </cell>
          <cell r="I1212" t="str">
            <v>m</v>
          </cell>
          <cell r="J1212">
            <v>3338.7957999999999</v>
          </cell>
        </row>
        <row r="1213">
          <cell r="D1213" t="str">
            <v>M2706</v>
          </cell>
          <cell r="E1213" t="str">
            <v>Corpo de BSCC pré-moldado comercial - seção de 1,5 m x 1,5 m - tipo VII</v>
          </cell>
          <cell r="I1213" t="str">
            <v>m</v>
          </cell>
          <cell r="J1213">
            <v>3384.7460999999998</v>
          </cell>
        </row>
        <row r="1214">
          <cell r="D1214" t="str">
            <v>M2707</v>
          </cell>
          <cell r="E1214" t="str">
            <v>Corpo de BSCC pré-moldado comercial - seção de 2,0 m x 2,0 m - tipo I</v>
          </cell>
          <cell r="I1214" t="str">
            <v>m</v>
          </cell>
          <cell r="J1214">
            <v>3119.6017000000002</v>
          </cell>
        </row>
        <row r="1215">
          <cell r="D1215" t="str">
            <v>M2708</v>
          </cell>
          <cell r="E1215" t="str">
            <v>Corpo de BSCC pré-moldado comercial - seção de 2,0 m x 2,0 m - tipo II</v>
          </cell>
          <cell r="I1215" t="str">
            <v>m</v>
          </cell>
          <cell r="J1215">
            <v>3170.7087999999999</v>
          </cell>
        </row>
        <row r="1216">
          <cell r="D1216" t="str">
            <v>M2709</v>
          </cell>
          <cell r="E1216" t="str">
            <v>Corpo de BSCC pré-moldado comercial - seção de 2,0 m x 2,0 m - tipo III</v>
          </cell>
          <cell r="I1216" t="str">
            <v>m</v>
          </cell>
          <cell r="J1216">
            <v>3235.7444</v>
          </cell>
        </row>
        <row r="1217">
          <cell r="D1217" t="str">
            <v>M2710</v>
          </cell>
          <cell r="E1217" t="str">
            <v>Corpo de BSCC pré-moldado comercial - seção de 2,0 m x 2,0 m - tipo IV</v>
          </cell>
          <cell r="I1217" t="str">
            <v>m</v>
          </cell>
          <cell r="J1217">
            <v>3880.3748999999998</v>
          </cell>
        </row>
        <row r="1218">
          <cell r="D1218" t="str">
            <v>M2711</v>
          </cell>
          <cell r="E1218" t="str">
            <v>Corpo de BSCC pré-moldado comercial - seção de 2,0 m x 2,0 m - tipo V</v>
          </cell>
          <cell r="I1218" t="str">
            <v>m</v>
          </cell>
          <cell r="J1218">
            <v>4051.5210999999999</v>
          </cell>
        </row>
        <row r="1219">
          <cell r="D1219" t="str">
            <v>M2712</v>
          </cell>
          <cell r="E1219" t="str">
            <v>Corpo de BSCC pré-moldado comercial - seção de 2,0 m x 2,0 m - tipo VI</v>
          </cell>
          <cell r="I1219" t="str">
            <v>m</v>
          </cell>
          <cell r="J1219">
            <v>4133.6576999999997</v>
          </cell>
        </row>
        <row r="1220">
          <cell r="D1220" t="str">
            <v>M2713</v>
          </cell>
          <cell r="E1220" t="str">
            <v>Corpo de BSCC pré-moldado comercial - seção de 2,0 m x 2,0 m - tipo VII</v>
          </cell>
          <cell r="I1220" t="str">
            <v>m</v>
          </cell>
          <cell r="J1220">
            <v>4624.1763000000001</v>
          </cell>
        </row>
        <row r="1221">
          <cell r="D1221" t="str">
            <v>M2714</v>
          </cell>
          <cell r="E1221" t="str">
            <v>Corpo de BSCC pré-moldado comercial - seção de 2,5 m x 2,5 m - tipo I</v>
          </cell>
          <cell r="I1221" t="str">
            <v>m</v>
          </cell>
          <cell r="J1221">
            <v>3273.1936000000001</v>
          </cell>
        </row>
        <row r="1222">
          <cell r="D1222" t="str">
            <v>M2715</v>
          </cell>
          <cell r="E1222" t="str">
            <v>Corpo de BSCC pré-moldado comercial - seção de 2,5 m x 2,5 m - tipo II</v>
          </cell>
          <cell r="I1222" t="str">
            <v>m</v>
          </cell>
          <cell r="J1222">
            <v>3666.4904999999999</v>
          </cell>
        </row>
        <row r="1223">
          <cell r="D1223" t="str">
            <v>M2716</v>
          </cell>
          <cell r="E1223" t="str">
            <v>Corpo de BSCC pré-moldado comercial - seção de 2,5 m x 2,5 m - tipo III</v>
          </cell>
          <cell r="I1223" t="str">
            <v>m</v>
          </cell>
          <cell r="J1223">
            <v>4789.5808999999999</v>
          </cell>
        </row>
        <row r="1224">
          <cell r="D1224" t="str">
            <v>M2717</v>
          </cell>
          <cell r="E1224" t="str">
            <v>Corpo de BSCC pré-moldado comercial - seção de 2,5 m x 2,5 m - tipo IV</v>
          </cell>
          <cell r="I1224" t="str">
            <v>m</v>
          </cell>
          <cell r="J1224">
            <v>4844.5702000000001</v>
          </cell>
        </row>
        <row r="1225">
          <cell r="D1225" t="str">
            <v>M2718</v>
          </cell>
          <cell r="E1225" t="str">
            <v>Corpo de BSCC pré-moldado comercial - seção de 2,5 m x 2,5 m - tipo V</v>
          </cell>
          <cell r="I1225" t="str">
            <v>m</v>
          </cell>
          <cell r="J1225">
            <v>5051.9786000000004</v>
          </cell>
        </row>
        <row r="1226">
          <cell r="D1226" t="str">
            <v>M2719</v>
          </cell>
          <cell r="E1226" t="str">
            <v>Corpo de BSCC pré-moldado comercial - seção de 2,5 m x 2,5 m - tipo VI</v>
          </cell>
          <cell r="I1226" t="str">
            <v>m</v>
          </cell>
          <cell r="J1226">
            <v>6072.2539999999999</v>
          </cell>
        </row>
        <row r="1227">
          <cell r="D1227" t="str">
            <v>M2720</v>
          </cell>
          <cell r="E1227" t="str">
            <v>Corpo de BSCC pré-moldado comercial - seção de 2,5 m x 2,5 m - tipo VII</v>
          </cell>
          <cell r="I1227" t="str">
            <v>m</v>
          </cell>
          <cell r="J1227">
            <v>6347.616</v>
          </cell>
        </row>
        <row r="1228">
          <cell r="D1228" t="str">
            <v>M2721</v>
          </cell>
          <cell r="E1228" t="str">
            <v>Corpo de BSCC pré-moldado comercial - seção de 3,0 m x 3,0 m - tipo I</v>
          </cell>
          <cell r="I1228" t="str">
            <v>m</v>
          </cell>
          <cell r="J1228">
            <v>4971.8141999999998</v>
          </cell>
        </row>
        <row r="1229">
          <cell r="D1229" t="str">
            <v>M2722</v>
          </cell>
          <cell r="E1229" t="str">
            <v>Corpo de BSCC pré-moldado comercial - seção de 3,0 m x 3,0 m - tipo II</v>
          </cell>
          <cell r="I1229" t="str">
            <v>m</v>
          </cell>
          <cell r="J1229">
            <v>5187.0312999999996</v>
          </cell>
        </row>
        <row r="1230">
          <cell r="D1230" t="str">
            <v>M2723</v>
          </cell>
          <cell r="E1230" t="str">
            <v>Corpo de BSCC pré-moldado comercial - seção de 3,0 m x 3,0 m - tipo III</v>
          </cell>
          <cell r="I1230" t="str">
            <v>m</v>
          </cell>
          <cell r="J1230">
            <v>6358.2388000000001</v>
          </cell>
        </row>
        <row r="1231">
          <cell r="D1231" t="str">
            <v>M2724</v>
          </cell>
          <cell r="E1231" t="str">
            <v>Corpo de BSCC pré-moldado comercial - seção de 3,0 m x 3,0 m - tipo IV</v>
          </cell>
          <cell r="I1231" t="str">
            <v>m</v>
          </cell>
          <cell r="J1231">
            <v>6588.3275000000003</v>
          </cell>
        </row>
        <row r="1232">
          <cell r="D1232" t="str">
            <v>M2725</v>
          </cell>
          <cell r="E1232" t="str">
            <v>Corpo de BSCC pré-moldado comercial - seção de 3,0 m x 3,0 m - tipo V</v>
          </cell>
          <cell r="I1232" t="str">
            <v>m</v>
          </cell>
          <cell r="J1232">
            <v>7336.9507000000003</v>
          </cell>
        </row>
        <row r="1233">
          <cell r="D1233" t="str">
            <v>M2726</v>
          </cell>
          <cell r="E1233" t="str">
            <v>Corpo de BSCC pré-moldado comercial - seção de 3,0 m x 3,0 m - tipo VI</v>
          </cell>
          <cell r="I1233" t="str">
            <v>m</v>
          </cell>
          <cell r="J1233">
            <v>7352.7268999999997</v>
          </cell>
        </row>
        <row r="1234">
          <cell r="D1234" t="str">
            <v>M2727</v>
          </cell>
          <cell r="E1234" t="str">
            <v>Corpo de BSCC pré-moldado comercial - seção de 3,0 m x 3,0 m - tipo VII</v>
          </cell>
          <cell r="I1234" t="str">
            <v>m</v>
          </cell>
          <cell r="J1234">
            <v>8145.3050999999996</v>
          </cell>
        </row>
        <row r="1235">
          <cell r="D1235" t="str">
            <v>M2728</v>
          </cell>
          <cell r="E1235" t="str">
            <v>Corpo de BSCC pré-moldado comercial - seção canal de 1,5 m x 1,5 m</v>
          </cell>
          <cell r="I1235" t="str">
            <v>m</v>
          </cell>
          <cell r="J1235">
            <v>1862.4728</v>
          </cell>
        </row>
        <row r="1236">
          <cell r="D1236" t="str">
            <v>M2729</v>
          </cell>
          <cell r="E1236" t="str">
            <v>Corpo de BSCC pré-moldado comercial - seção canal de 2,0 m x 1,5 m</v>
          </cell>
          <cell r="I1236" t="str">
            <v>m</v>
          </cell>
          <cell r="J1236">
            <v>2026.8783000000001</v>
          </cell>
        </row>
        <row r="1237">
          <cell r="D1237" t="str">
            <v>M2730</v>
          </cell>
          <cell r="E1237" t="str">
            <v>Corpo de BSCC pré-moldado comercial - seção canal de 2,0 m x 2,0 m - tipo I</v>
          </cell>
          <cell r="I1237" t="str">
            <v>m</v>
          </cell>
          <cell r="J1237">
            <v>3119.3067999999998</v>
          </cell>
        </row>
        <row r="1238">
          <cell r="D1238" t="str">
            <v>M2731</v>
          </cell>
          <cell r="E1238" t="str">
            <v>Corpo de BSCC pré-moldado comercial - seção canal de 2,0 m x 2,0 m - tipo II</v>
          </cell>
          <cell r="I1238" t="str">
            <v>m</v>
          </cell>
          <cell r="J1238">
            <v>3247.6806000000001</v>
          </cell>
        </row>
        <row r="1239">
          <cell r="D1239" t="str">
            <v>M2732</v>
          </cell>
          <cell r="E1239" t="str">
            <v>Corpo de BSCC pré-moldado comercial - seção canal de 2,5 m x 1,5 m</v>
          </cell>
          <cell r="I1239" t="str">
            <v>m</v>
          </cell>
          <cell r="J1239">
            <v>2181.4171000000001</v>
          </cell>
        </row>
        <row r="1240">
          <cell r="D1240" t="str">
            <v>M2733</v>
          </cell>
          <cell r="E1240" t="str">
            <v>Corpo de BSCC pré-moldado comercial - seção canal de 2,5 m x 2,0 m - tipo I</v>
          </cell>
          <cell r="I1240" t="str">
            <v>m</v>
          </cell>
          <cell r="J1240">
            <v>3356.7981</v>
          </cell>
        </row>
        <row r="1241">
          <cell r="D1241" t="str">
            <v>M2734</v>
          </cell>
          <cell r="E1241" t="str">
            <v>Corpo de BSCC pré-moldado comercial - seção canal de 2,5 m x 2,0 m - tipo II</v>
          </cell>
          <cell r="I1241" t="str">
            <v>m</v>
          </cell>
          <cell r="J1241">
            <v>3494.2024000000001</v>
          </cell>
        </row>
        <row r="1242">
          <cell r="D1242" t="str">
            <v>M2735</v>
          </cell>
          <cell r="E1242" t="str">
            <v>Corpo de BSCC pré-moldado comercial - seção canal de 3,0 m x 1,5 m</v>
          </cell>
          <cell r="I1242" t="str">
            <v>m</v>
          </cell>
          <cell r="J1242">
            <v>2495.5459999999998</v>
          </cell>
        </row>
        <row r="1243">
          <cell r="D1243" t="str">
            <v>M2736</v>
          </cell>
          <cell r="E1243" t="str">
            <v>Corpo de BSCC pré-moldado comercial - seção canal de 3,0 m x 2,0 m - tipo I</v>
          </cell>
          <cell r="I1243" t="str">
            <v>m</v>
          </cell>
          <cell r="J1243">
            <v>3682.9492</v>
          </cell>
        </row>
        <row r="1244">
          <cell r="D1244" t="str">
            <v>M2737</v>
          </cell>
          <cell r="E1244" t="str">
            <v>Corpo de BSCC pré-moldado comercial - seção canal de 3,0 m x 2,0 m - tipo II</v>
          </cell>
          <cell r="I1244" t="str">
            <v>m</v>
          </cell>
          <cell r="J1244">
            <v>3827.9852000000001</v>
          </cell>
        </row>
        <row r="1245">
          <cell r="D1245" t="str">
            <v>M2738</v>
          </cell>
          <cell r="E1245" t="str">
            <v>Aparelho de apoio metálico esférico multidirecional com 4 chumbadores e capacidade de 1.000 kN</v>
          </cell>
          <cell r="I1245" t="str">
            <v>un</v>
          </cell>
          <cell r="J1245">
            <v>8591.2782000000007</v>
          </cell>
        </row>
        <row r="1246">
          <cell r="D1246" t="str">
            <v>M2739</v>
          </cell>
          <cell r="E1246" t="str">
            <v>Aparelho de apoio metálico esférico multidirecional com 4 chumbadores e capacidade de 1.500 kN</v>
          </cell>
          <cell r="I1246" t="str">
            <v>un</v>
          </cell>
          <cell r="J1246">
            <v>12015.9337</v>
          </cell>
        </row>
        <row r="1247">
          <cell r="D1247" t="str">
            <v>M2740</v>
          </cell>
          <cell r="E1247" t="str">
            <v>Aparelho de apoio metálico esférico multidirecional com 4 chumbadores e capacidade de 2.000 kN</v>
          </cell>
          <cell r="I1247" t="str">
            <v>un</v>
          </cell>
          <cell r="J1247">
            <v>15828.935299999999</v>
          </cell>
        </row>
        <row r="1248">
          <cell r="D1248" t="str">
            <v>M2741</v>
          </cell>
          <cell r="E1248" t="str">
            <v>Aparelho de apoio metálico esférico multidirecional com 4 chumbadores e capacidade de 2.500 kN</v>
          </cell>
          <cell r="I1248" t="str">
            <v>un</v>
          </cell>
          <cell r="J1248">
            <v>18973.544900000001</v>
          </cell>
        </row>
        <row r="1249">
          <cell r="D1249" t="str">
            <v>M2742</v>
          </cell>
          <cell r="E1249" t="str">
            <v>Aparelho de apoio metálico esférico multidirecional com 4 chumbadores e capacidade de 3.000 kN</v>
          </cell>
          <cell r="I1249" t="str">
            <v>un</v>
          </cell>
          <cell r="J1249">
            <v>21948.393199999999</v>
          </cell>
        </row>
        <row r="1250">
          <cell r="D1250" t="str">
            <v>M2743</v>
          </cell>
          <cell r="E1250" t="str">
            <v>Aparelho de apoio metálico esférico multidirecional com 4 chumbadores e capacidade de 3.500 kN</v>
          </cell>
          <cell r="I1250" t="str">
            <v>un</v>
          </cell>
          <cell r="J1250">
            <v>24850.8573</v>
          </cell>
        </row>
        <row r="1251">
          <cell r="D1251" t="str">
            <v>M2744</v>
          </cell>
          <cell r="E1251" t="str">
            <v>Aparelho de apoio metálico esférico multidirecional com 4 chumbadores e capacidade de 4.000 kN</v>
          </cell>
          <cell r="I1251" t="str">
            <v>un</v>
          </cell>
          <cell r="J1251">
            <v>28209.947499999998</v>
          </cell>
        </row>
        <row r="1252">
          <cell r="D1252" t="str">
            <v>M2745</v>
          </cell>
          <cell r="E1252" t="str">
            <v>Aparelho de apoio metálico esférico multidirecional com 4 chumbadores e capacidade de 4.500 kN</v>
          </cell>
          <cell r="I1252" t="str">
            <v>un</v>
          </cell>
          <cell r="J1252">
            <v>32598.808700000001</v>
          </cell>
        </row>
        <row r="1253">
          <cell r="D1253" t="str">
            <v>M2746</v>
          </cell>
          <cell r="E1253" t="str">
            <v>Aparelho de apoio metálico esférico multidirecional com 4 chumbadores e capacidade de 5.000 kN</v>
          </cell>
          <cell r="I1253" t="str">
            <v>un</v>
          </cell>
          <cell r="J1253">
            <v>36321.555399999997</v>
          </cell>
        </row>
        <row r="1254">
          <cell r="D1254" t="str">
            <v>M2747</v>
          </cell>
          <cell r="E1254" t="str">
            <v>Aparelho de apoio metálico esférico multidirecional com 4 chumbadores e capacidade de 5.500 kN</v>
          </cell>
          <cell r="I1254" t="str">
            <v>un</v>
          </cell>
          <cell r="J1254">
            <v>39334.3485</v>
          </cell>
        </row>
        <row r="1255">
          <cell r="D1255" t="str">
            <v>M2748</v>
          </cell>
          <cell r="E1255" t="str">
            <v>Aparelho de apoio metálico esférico multidirecional com 4 chumbadores e capacidade de 6.000 kN</v>
          </cell>
          <cell r="I1255" t="str">
            <v>un</v>
          </cell>
          <cell r="J1255">
            <v>44571.061600000001</v>
          </cell>
        </row>
        <row r="1256">
          <cell r="D1256" t="str">
            <v>M2749</v>
          </cell>
          <cell r="E1256" t="str">
            <v>Aparelho de apoio metálico esférico multidirecional com 4 chumbadores e capacidade de 6.500 kN</v>
          </cell>
          <cell r="I1256" t="str">
            <v>un</v>
          </cell>
          <cell r="J1256">
            <v>48161.440499999997</v>
          </cell>
        </row>
        <row r="1257">
          <cell r="D1257" t="str">
            <v>M2750</v>
          </cell>
          <cell r="E1257" t="str">
            <v>Aparelho de apoio metálico esférico multidirecional com 4 chumbadores e capacidade de 7.000 kN</v>
          </cell>
          <cell r="I1257" t="str">
            <v>un</v>
          </cell>
          <cell r="J1257">
            <v>51845.720300000001</v>
          </cell>
        </row>
        <row r="1258">
          <cell r="D1258" t="str">
            <v>M2751</v>
          </cell>
          <cell r="E1258" t="str">
            <v>Aparelho de apoio metálico esférico multidirecional com 4 chumbadores e capacidade de 7.500 kN</v>
          </cell>
          <cell r="I1258" t="str">
            <v>un</v>
          </cell>
          <cell r="J1258">
            <v>55934.245699999999</v>
          </cell>
        </row>
        <row r="1259">
          <cell r="D1259" t="str">
            <v>M2752</v>
          </cell>
          <cell r="E1259" t="str">
            <v>Aparelho de apoio metálico esférico multidirecional com 4 chumbadores e capacidade de 8.000 kN</v>
          </cell>
          <cell r="I1259" t="str">
            <v>un</v>
          </cell>
          <cell r="J1259">
            <v>59495.8776</v>
          </cell>
        </row>
        <row r="1260">
          <cell r="D1260" t="str">
            <v>M2753</v>
          </cell>
          <cell r="E1260" t="str">
            <v>Aparelho de apoio metálico esférico multidirecional com 4 chumbadores e capacidade de 8.500 kN</v>
          </cell>
          <cell r="I1260" t="str">
            <v>un</v>
          </cell>
          <cell r="J1260">
            <v>64826.954299999998</v>
          </cell>
        </row>
        <row r="1261">
          <cell r="D1261" t="str">
            <v>M2754</v>
          </cell>
          <cell r="E1261" t="str">
            <v>Aparelho de apoio metálico esférico multidirecional com 4 chumbadores e capacidade de 9.000 kN</v>
          </cell>
          <cell r="I1261" t="str">
            <v>un</v>
          </cell>
          <cell r="J1261">
            <v>68533.907300000006</v>
          </cell>
        </row>
        <row r="1262">
          <cell r="D1262" t="str">
            <v>M2755</v>
          </cell>
          <cell r="E1262" t="str">
            <v>Aparelho de apoio metálico esférico multidirecional com 4 chumbadores e capacidade de 9.500 kN</v>
          </cell>
          <cell r="I1262" t="str">
            <v>un</v>
          </cell>
          <cell r="J1262">
            <v>72711.037299999996</v>
          </cell>
        </row>
        <row r="1263">
          <cell r="D1263" t="str">
            <v>M2756</v>
          </cell>
          <cell r="E1263" t="str">
            <v>Aparelho de apoio metálico esférico multidirecional com 4 chumbadores e capacidade de 10.000 kN</v>
          </cell>
          <cell r="I1263" t="str">
            <v>un</v>
          </cell>
          <cell r="J1263">
            <v>76347.407099999997</v>
          </cell>
        </row>
        <row r="1264">
          <cell r="D1264" t="str">
            <v>M2757</v>
          </cell>
          <cell r="E1264" t="str">
            <v>Aparelho de apoio metálico elastomérico fixo com 4 chumbadores e capacidade de 700 kN</v>
          </cell>
          <cell r="I1264" t="str">
            <v>un</v>
          </cell>
          <cell r="J1264">
            <v>2456.8696</v>
          </cell>
        </row>
        <row r="1265">
          <cell r="D1265" t="str">
            <v>M2758</v>
          </cell>
          <cell r="E1265" t="str">
            <v>Aparelho de apoio metálico elastomérico fixo com 4 chumbadores e capacidade de 1.500 kN</v>
          </cell>
          <cell r="I1265" t="str">
            <v>un</v>
          </cell>
          <cell r="J1265">
            <v>4563.9606000000003</v>
          </cell>
        </row>
        <row r="1266">
          <cell r="D1266" t="str">
            <v>M2759</v>
          </cell>
          <cell r="E1266" t="str">
            <v>Aparelho de apoio metálico elastomérico fixo com 4 chumbadores e capacidade de 2.500 kN</v>
          </cell>
          <cell r="I1266" t="str">
            <v>un</v>
          </cell>
          <cell r="J1266">
            <v>7805.0407999999998</v>
          </cell>
        </row>
        <row r="1267">
          <cell r="D1267" t="str">
            <v>M2760</v>
          </cell>
          <cell r="E1267" t="str">
            <v>Aparelho de apoio metálico elastomérico fixo com 4 chumbadores e capacidade de 4.000 kN</v>
          </cell>
          <cell r="I1267" t="str">
            <v>un</v>
          </cell>
          <cell r="J1267">
            <v>9824.4884999999995</v>
          </cell>
        </row>
        <row r="1268">
          <cell r="D1268" t="str">
            <v>M2761</v>
          </cell>
          <cell r="E1268" t="str">
            <v>Aparelho de apoio metálico elastomérico fixo com 4 chumbadores e capacidade de 5.500 kN</v>
          </cell>
          <cell r="I1268" t="str">
            <v>un</v>
          </cell>
          <cell r="J1268">
            <v>14325.538699999999</v>
          </cell>
        </row>
        <row r="1269">
          <cell r="D1269" t="str">
            <v>M2762</v>
          </cell>
          <cell r="E1269" t="str">
            <v>Aparelho de apoio metálico elastomérico fixo com 4 chumbadores e capacidade de 7.500 kN</v>
          </cell>
          <cell r="I1269" t="str">
            <v>un</v>
          </cell>
          <cell r="J1269">
            <v>20222.069299999999</v>
          </cell>
        </row>
        <row r="1270">
          <cell r="D1270" t="str">
            <v>M2763</v>
          </cell>
          <cell r="E1270" t="str">
            <v>Aparelho de apoio metálico elastomérico fixo com 4 chumbadores e capacidade de 10.000 kN</v>
          </cell>
          <cell r="I1270" t="str">
            <v>un</v>
          </cell>
          <cell r="J1270">
            <v>28866.143</v>
          </cell>
        </row>
        <row r="1271">
          <cell r="D1271" t="str">
            <v>M2764</v>
          </cell>
          <cell r="E1271" t="str">
            <v>Aparelho de apoio metálico elastomérico unidirecional com 4 chumbadores e capacidade de 700 kN</v>
          </cell>
          <cell r="I1271" t="str">
            <v>un</v>
          </cell>
          <cell r="J1271">
            <v>4759.7493000000004</v>
          </cell>
        </row>
        <row r="1272">
          <cell r="D1272" t="str">
            <v>M2765</v>
          </cell>
          <cell r="E1272" t="str">
            <v>Aparelho de apoio metálico elastomérico unidirecional com 4 chumbadores e capacidade de 1.500 kN</v>
          </cell>
          <cell r="I1272" t="str">
            <v>un</v>
          </cell>
          <cell r="J1272">
            <v>6363.4414999999999</v>
          </cell>
        </row>
        <row r="1273">
          <cell r="D1273" t="str">
            <v>M2766</v>
          </cell>
          <cell r="E1273" t="str">
            <v>Aparelho de apoio metálico elastomérico unidirecional com 4 chumbadores e capacidade de 2.500 kN</v>
          </cell>
          <cell r="I1273" t="str">
            <v>un</v>
          </cell>
          <cell r="J1273">
            <v>9246.9321</v>
          </cell>
        </row>
        <row r="1274">
          <cell r="D1274" t="str">
            <v>M2767</v>
          </cell>
          <cell r="E1274" t="str">
            <v>Aparelho de apoio metálico elastomérico unidirecional com 4 chumbadores e capacidade de 4.000 kN</v>
          </cell>
          <cell r="I1274" t="str">
            <v>un</v>
          </cell>
          <cell r="J1274">
            <v>18052.629700000001</v>
          </cell>
        </row>
        <row r="1275">
          <cell r="D1275" t="str">
            <v>M2768</v>
          </cell>
          <cell r="E1275" t="str">
            <v>Aparelho de apoio metálico elastomérico unidirecional com 4 chumbadores e capacidade de 5.500 kN</v>
          </cell>
          <cell r="I1275" t="str">
            <v>un</v>
          </cell>
          <cell r="J1275">
            <v>24599.880499999999</v>
          </cell>
        </row>
        <row r="1276">
          <cell r="D1276" t="str">
            <v>M2769</v>
          </cell>
          <cell r="E1276" t="str">
            <v>Aparelho de apoio metálico elastomérico unidirecional com 4 chumbadores e capacidade de 7.500 kN</v>
          </cell>
          <cell r="I1276" t="str">
            <v>un</v>
          </cell>
          <cell r="J1276">
            <v>26155.303100000001</v>
          </cell>
        </row>
        <row r="1277">
          <cell r="D1277" t="str">
            <v>M2770</v>
          </cell>
          <cell r="E1277" t="str">
            <v>Aparelho de apoio metálico elastomérico unidirecional com 4 chumbadores e capacidade de 10.000 kN</v>
          </cell>
          <cell r="I1277" t="str">
            <v>un</v>
          </cell>
          <cell r="J1277">
            <v>48135.067300000002</v>
          </cell>
        </row>
        <row r="1278">
          <cell r="D1278" t="str">
            <v>M2771</v>
          </cell>
          <cell r="E1278" t="str">
            <v>Aparelho de apoio metálico elastomérico multidirecional com 4 chumbadores e capacidade de 700 kN</v>
          </cell>
          <cell r="I1278" t="str">
            <v>un</v>
          </cell>
          <cell r="J1278">
            <v>4796.5466999999999</v>
          </cell>
        </row>
        <row r="1279">
          <cell r="D1279" t="str">
            <v>M2772</v>
          </cell>
          <cell r="E1279" t="str">
            <v>Aparelho de apoio metálico elastomérico multidirecional com 4 chumbadores e capacidade de 1.500 kN</v>
          </cell>
          <cell r="I1279" t="str">
            <v>un</v>
          </cell>
          <cell r="J1279">
            <v>4815.7408999999998</v>
          </cell>
        </row>
        <row r="1280">
          <cell r="D1280" t="str">
            <v>M2773</v>
          </cell>
          <cell r="E1280" t="str">
            <v>Aparelho de apoio metálico elastomérico multidirecional com 4 chumbadores e capacidade de 2.500 kN</v>
          </cell>
          <cell r="I1280" t="str">
            <v>un</v>
          </cell>
          <cell r="J1280">
            <v>7706.3905999999997</v>
          </cell>
        </row>
        <row r="1281">
          <cell r="D1281" t="str">
            <v>M2774</v>
          </cell>
          <cell r="E1281" t="str">
            <v>Aparelho de apoio metálico elastomérico multidirecional com 4 chumbadores e capacidade de 4.000 kN</v>
          </cell>
          <cell r="I1281" t="str">
            <v>un</v>
          </cell>
          <cell r="J1281">
            <v>11381.8264</v>
          </cell>
        </row>
        <row r="1282">
          <cell r="D1282" t="str">
            <v>M2775</v>
          </cell>
          <cell r="E1282" t="str">
            <v>Aparelho de apoio metálico elastomérico multidirecional com 4 chumbadores e capacidade de 5.500 kN</v>
          </cell>
          <cell r="I1282" t="str">
            <v>un</v>
          </cell>
          <cell r="J1282">
            <v>16131.9892</v>
          </cell>
        </row>
        <row r="1283">
          <cell r="D1283" t="str">
            <v>M2776</v>
          </cell>
          <cell r="E1283" t="str">
            <v>Aparelho de apoio metálico elastomérico multidirecional com 4 chumbadores e capacidade de 7.500 kN</v>
          </cell>
          <cell r="I1283" t="str">
            <v>un</v>
          </cell>
          <cell r="J1283">
            <v>22419.919399999999</v>
          </cell>
        </row>
        <row r="1284">
          <cell r="D1284" t="str">
            <v>M2777</v>
          </cell>
          <cell r="E1284" t="str">
            <v>Aparelho de apoio metálico elastomérico multidirecional com 4 chumbadores e capacidade de 10.000 kN</v>
          </cell>
          <cell r="I1284" t="str">
            <v>un</v>
          </cell>
          <cell r="J1284">
            <v>30225.6594</v>
          </cell>
        </row>
        <row r="1285">
          <cell r="D1285" t="str">
            <v>M2780</v>
          </cell>
          <cell r="E1285" t="str">
            <v>Chapa metálica corrugada galvanizada para tunnel liner - E = 2,7 mm e D = 1,2 m</v>
          </cell>
          <cell r="I1285" t="str">
            <v>m</v>
          </cell>
          <cell r="J1285">
            <v>3641.1750999999999</v>
          </cell>
        </row>
        <row r="1286">
          <cell r="D1286" t="str">
            <v>M2781</v>
          </cell>
          <cell r="E1286" t="str">
            <v>Chapa metálica corrugada galvanizada para tunnel liner - E = 2,7 mm e D = 1,4 m</v>
          </cell>
          <cell r="I1286" t="str">
            <v>m</v>
          </cell>
          <cell r="J1286">
            <v>4104.0430999999999</v>
          </cell>
        </row>
        <row r="1287">
          <cell r="D1287" t="str">
            <v>M2782</v>
          </cell>
          <cell r="E1287" t="str">
            <v>Chapa metálica corrugada galvanizada para tunnel liner - E = 2,7 mm e D = 1,6 m</v>
          </cell>
          <cell r="I1287" t="str">
            <v>m</v>
          </cell>
          <cell r="J1287">
            <v>4782.9152000000004</v>
          </cell>
        </row>
        <row r="1288">
          <cell r="D1288" t="str">
            <v>M2783</v>
          </cell>
          <cell r="E1288" t="str">
            <v>Chapa metálica corrugada galvanizada para tunnel liner - E = 2,7 mm e D = 1,8 m</v>
          </cell>
          <cell r="I1288" t="str">
            <v>m</v>
          </cell>
          <cell r="J1288">
            <v>5461.7596999999996</v>
          </cell>
        </row>
        <row r="1289">
          <cell r="D1289" t="str">
            <v>M2784</v>
          </cell>
          <cell r="E1289" t="str">
            <v>Chapa metálica corrugada galvanizada para tunnel liner - E = 2,7 mm e D = 2,0 m</v>
          </cell>
          <cell r="I1289" t="str">
            <v>m</v>
          </cell>
          <cell r="J1289">
            <v>6017.4650000000001</v>
          </cell>
        </row>
        <row r="1290">
          <cell r="D1290" t="str">
            <v>M2785</v>
          </cell>
          <cell r="E1290" t="str">
            <v>Chapa metálica corrugada galvanizada para tunnel liner - E = 3,4 mm e D = 2,2 m</v>
          </cell>
          <cell r="I1290" t="str">
            <v>m</v>
          </cell>
          <cell r="J1290">
            <v>7884.2619000000004</v>
          </cell>
        </row>
        <row r="1291">
          <cell r="D1291" t="str">
            <v>M2786</v>
          </cell>
          <cell r="E1291" t="str">
            <v>Chapa metálica corrugada galvanizada para tunnel liner - E = 3,4 mm e D = 2,4 m</v>
          </cell>
          <cell r="I1291" t="str">
            <v>m</v>
          </cell>
          <cell r="J1291">
            <v>8534.1308000000008</v>
          </cell>
        </row>
        <row r="1292">
          <cell r="D1292" t="str">
            <v>M2787</v>
          </cell>
          <cell r="E1292" t="str">
            <v>Chapa metálica corrugada galvanizada para tunnel liner - E = 3,4 mm e D = 2,6 m</v>
          </cell>
          <cell r="I1292" t="str">
            <v>m</v>
          </cell>
          <cell r="J1292">
            <v>9302.1723000000002</v>
          </cell>
        </row>
        <row r="1293">
          <cell r="D1293" t="str">
            <v>M2788</v>
          </cell>
          <cell r="E1293" t="str">
            <v>Chapa metálica corrugada galvanizada para tunnel liner - E = 3,4 mm e D = 2,8 m</v>
          </cell>
          <cell r="I1293" t="str">
            <v>m</v>
          </cell>
          <cell r="J1293">
            <v>9951.4539000000004</v>
          </cell>
        </row>
        <row r="1294">
          <cell r="D1294" t="str">
            <v>M2789</v>
          </cell>
          <cell r="E1294" t="str">
            <v>Chapa metálica corrugada galvanizada para tunnel liner - E = 3,4 mm e D = 3,0 m</v>
          </cell>
          <cell r="I1294" t="str">
            <v>m</v>
          </cell>
          <cell r="J1294">
            <v>10720.0298</v>
          </cell>
        </row>
        <row r="1295">
          <cell r="D1295" t="str">
            <v>M2790</v>
          </cell>
          <cell r="E1295" t="str">
            <v>Chapa metálica corrugada galvanizada para tunnel liner - E = 3,4 mm e D = 3,2 m</v>
          </cell>
          <cell r="I1295" t="str">
            <v>m</v>
          </cell>
          <cell r="J1295">
            <v>11369.675499999999</v>
          </cell>
        </row>
        <row r="1296">
          <cell r="D1296" t="str">
            <v>M2791</v>
          </cell>
          <cell r="E1296" t="str">
            <v>Chapa metálica corrugada galvanizada para tunnel liner - E = 3,9 mm e D = 3,4 m</v>
          </cell>
          <cell r="I1296" t="str">
            <v>m</v>
          </cell>
          <cell r="J1296">
            <v>13409.0193</v>
          </cell>
        </row>
        <row r="1297">
          <cell r="D1297" t="str">
            <v>M2792</v>
          </cell>
          <cell r="E1297" t="str">
            <v>Chapa metálica corrugada galvanizada para tunnel liner - E = 3,9 mm e D = 3,6 m</v>
          </cell>
          <cell r="I1297" t="str">
            <v>m</v>
          </cell>
          <cell r="J1297">
            <v>14143.3812</v>
          </cell>
        </row>
        <row r="1298">
          <cell r="D1298" t="str">
            <v>M2793</v>
          </cell>
          <cell r="E1298" t="str">
            <v>Chapa metálica corrugada galvanizada para tunnel liner - E = 3,9 mm e D = 3,8 m</v>
          </cell>
          <cell r="I1298" t="str">
            <v>m</v>
          </cell>
          <cell r="J1298">
            <v>15017.838599999999</v>
          </cell>
        </row>
        <row r="1299">
          <cell r="D1299" t="str">
            <v>M2794</v>
          </cell>
          <cell r="E1299" t="str">
            <v>Chapa metálica corrugada galvanizada para tunnel liner - E = 3,9 mm e D = 4,0 m</v>
          </cell>
          <cell r="I1299" t="str">
            <v>m</v>
          </cell>
          <cell r="J1299">
            <v>15696.842500000001</v>
          </cell>
        </row>
        <row r="1300">
          <cell r="D1300" t="str">
            <v>M2795</v>
          </cell>
          <cell r="E1300" t="str">
            <v>Chapa metálica corrugada galvanizada para tunnel liner - E = 3,9 mm e D = 4,2 m</v>
          </cell>
          <cell r="I1300" t="str">
            <v>m</v>
          </cell>
          <cell r="J1300">
            <v>16543.364600000001</v>
          </cell>
        </row>
        <row r="1301">
          <cell r="D1301" t="str">
            <v>M2796</v>
          </cell>
          <cell r="E1301" t="str">
            <v>Chapa metálica corrugada galvanizada para tunnel liner - E = 3,9 mm e D = 4,4 m</v>
          </cell>
          <cell r="I1301" t="str">
            <v>m</v>
          </cell>
          <cell r="J1301">
            <v>17303.905699999999</v>
          </cell>
        </row>
        <row r="1302">
          <cell r="D1302" t="str">
            <v>M2797</v>
          </cell>
          <cell r="E1302" t="str">
            <v>Chapa metálica corrugada galvanizada para tunnel liner - E = 3,9 mm e D = 4,6 m</v>
          </cell>
          <cell r="I1302" t="str">
            <v>m</v>
          </cell>
          <cell r="J1302">
            <v>18093.299299999999</v>
          </cell>
        </row>
        <row r="1303">
          <cell r="D1303" t="str">
            <v>M2798</v>
          </cell>
          <cell r="E1303" t="str">
            <v>Chapa metálica corrugada galvanizada para tunnel liner - E = 4,7 mm e D = 4,8 m</v>
          </cell>
          <cell r="I1303" t="str">
            <v>m</v>
          </cell>
          <cell r="J1303">
            <v>20578.695400000001</v>
          </cell>
        </row>
        <row r="1304">
          <cell r="D1304" t="str">
            <v>M2799</v>
          </cell>
          <cell r="E1304" t="str">
            <v>Chapa metálica corrugada galvanizada para tunnel liner - E = 4,7 mm e D = 5,0 m</v>
          </cell>
          <cell r="I1304" t="str">
            <v>m</v>
          </cell>
          <cell r="J1304">
            <v>21548.8629</v>
          </cell>
        </row>
        <row r="1305">
          <cell r="D1305" t="str">
            <v>M2800</v>
          </cell>
          <cell r="E1305" t="str">
            <v>Chapa metálica corrugada galvanizada revestida com epóxi para tunnel liner - E = 2,7 mm e D = 1,2 m</v>
          </cell>
          <cell r="I1305" t="str">
            <v>m</v>
          </cell>
          <cell r="J1305">
            <v>3848.2123999999999</v>
          </cell>
        </row>
        <row r="1306">
          <cell r="D1306" t="str">
            <v>M2801</v>
          </cell>
          <cell r="E1306" t="str">
            <v>Chapa metálica corrugada galvanizada revestida com epóxi para tunnel liner - E = 2,7 mm e D = 1,4 m</v>
          </cell>
          <cell r="I1306" t="str">
            <v>m</v>
          </cell>
          <cell r="J1306">
            <v>4337.4023999999999</v>
          </cell>
        </row>
        <row r="1307">
          <cell r="D1307" t="str">
            <v>M2802</v>
          </cell>
          <cell r="E1307" t="str">
            <v>Chapa metálica corrugada galvanizada revestida com epóxi para tunnel liner - E = 2,7 mm e D = 1,6 m</v>
          </cell>
          <cell r="I1307" t="str">
            <v>m</v>
          </cell>
          <cell r="J1307">
            <v>5054.8786</v>
          </cell>
        </row>
        <row r="1308">
          <cell r="D1308" t="str">
            <v>M2803</v>
          </cell>
          <cell r="E1308" t="str">
            <v>Chapa metálica corrugada galvanizada revestida com epóxi para tunnel liner - E = 2,7 mm e D = 1,8 m</v>
          </cell>
          <cell r="I1308" t="str">
            <v>m</v>
          </cell>
          <cell r="J1308">
            <v>5772.3185999999996</v>
          </cell>
        </row>
        <row r="1309">
          <cell r="D1309" t="str">
            <v>M2804</v>
          </cell>
          <cell r="E1309" t="str">
            <v>Chapa metálica corrugada galvanizada revestida com epóxi para tunnel liner - E = 2,7 mm e D = 2,0 m</v>
          </cell>
          <cell r="I1309" t="str">
            <v>m</v>
          </cell>
          <cell r="J1309">
            <v>6359.6082999999999</v>
          </cell>
        </row>
        <row r="1310">
          <cell r="D1310" t="str">
            <v>M2805</v>
          </cell>
          <cell r="E1310" t="str">
            <v>Chapa metálica corrugada galvanizada revestida com epóxi para tunnel liner - E = 3,4 mm e D = 2,2 m</v>
          </cell>
          <cell r="I1310" t="str">
            <v>m</v>
          </cell>
          <cell r="J1310">
            <v>8433.2540000000008</v>
          </cell>
        </row>
        <row r="1311">
          <cell r="D1311" t="str">
            <v>M2806</v>
          </cell>
          <cell r="E1311" t="str">
            <v>Chapa metálica corrugada galvanizada revestida com epóxi para tunnel liner - E = 3,4 mm e D = 2,4 m</v>
          </cell>
          <cell r="I1311" t="str">
            <v>m</v>
          </cell>
          <cell r="J1311">
            <v>9128.3580999999995</v>
          </cell>
        </row>
        <row r="1312">
          <cell r="D1312" t="str">
            <v>M2807</v>
          </cell>
          <cell r="E1312" t="str">
            <v>Chapa metálica corrugada galvanizada revestida com epóxi para tunnel liner - E = 3,4 mm e D = 2,6 m</v>
          </cell>
          <cell r="I1312" t="str">
            <v>m</v>
          </cell>
          <cell r="J1312">
            <v>9949.8595999999998</v>
          </cell>
        </row>
        <row r="1313">
          <cell r="D1313" t="str">
            <v>M2808</v>
          </cell>
          <cell r="E1313" t="str">
            <v>Chapa metálica corrugada galvanizada revestida com epóxi para tunnel liner - E = 3,4 mm e D = 2,8 m</v>
          </cell>
          <cell r="I1313" t="str">
            <v>m</v>
          </cell>
          <cell r="J1313">
            <v>10644.376399999999</v>
          </cell>
        </row>
        <row r="1314">
          <cell r="D1314" t="str">
            <v>M2809</v>
          </cell>
          <cell r="E1314" t="str">
            <v>Chapa metálica corrugada galvanizada revestida com epóxi para tunnel liner - E = 3,4 mm e D = 3,0 m</v>
          </cell>
          <cell r="I1314" t="str">
            <v>m</v>
          </cell>
          <cell r="J1314">
            <v>11466.4123</v>
          </cell>
        </row>
        <row r="1315">
          <cell r="D1315" t="str">
            <v>M2810</v>
          </cell>
          <cell r="E1315" t="str">
            <v>Chapa metálica corrugada galvanizada revestida com epóxi para tunnel liner - E = 3,4 mm e D = 3,2 m</v>
          </cell>
          <cell r="I1315" t="str">
            <v>m</v>
          </cell>
          <cell r="J1315">
            <v>12161.2932</v>
          </cell>
        </row>
        <row r="1316">
          <cell r="D1316" t="str">
            <v>M2811</v>
          </cell>
          <cell r="E1316" t="str">
            <v>Chapa múltipla metálica corrugada galvanizada tipo MP 152 lenticular ou similar - E = 2,70 mm, H = 1,40 m e vão = 1,95 m</v>
          </cell>
          <cell r="I1316" t="str">
            <v>m</v>
          </cell>
          <cell r="J1316">
            <v>7758.8869000000004</v>
          </cell>
        </row>
        <row r="1317">
          <cell r="D1317" t="str">
            <v>M2812</v>
          </cell>
          <cell r="E1317" t="str">
            <v>Chapa múltipla metálica corrugada galvanizada tipo MP 152 lenticular ou similar - E = 2,70 mm, H = 1,50 m e vão = 2,15 m</v>
          </cell>
          <cell r="I1317" t="str">
            <v>m</v>
          </cell>
          <cell r="J1317">
            <v>8573.3842000000004</v>
          </cell>
        </row>
        <row r="1318">
          <cell r="D1318" t="str">
            <v>M2813</v>
          </cell>
          <cell r="E1318" t="str">
            <v>Chapa múltipla metálica corrugada galvanizada tipo MP 152 lenticular ou similar - E = 2,70 mm, H = 1,60 m e vão = 2,30 m</v>
          </cell>
          <cell r="I1318" t="str">
            <v>m</v>
          </cell>
          <cell r="J1318">
            <v>9144.7990000000009</v>
          </cell>
        </row>
        <row r="1319">
          <cell r="D1319" t="str">
            <v>M2814</v>
          </cell>
          <cell r="E1319" t="str">
            <v>Chapa múltipla metálica corrugada galvanizada tipo MP 152 lenticular ou similar - E = 2,70 mm, H = 1,65 m e vão = 2,55 m</v>
          </cell>
          <cell r="I1319" t="str">
            <v>m</v>
          </cell>
          <cell r="J1319">
            <v>9702.5174999999999</v>
          </cell>
        </row>
        <row r="1320">
          <cell r="D1320" t="str">
            <v>M2815</v>
          </cell>
          <cell r="E1320" t="str">
            <v>Chapa múltipla metálica corrugada galvanizada tipo MP 152 lenticular ou similar - E = 2,70 mm, H = 1,85 m e vão = 2,70 m</v>
          </cell>
          <cell r="I1320" t="str">
            <v>m</v>
          </cell>
          <cell r="J1320">
            <v>10516.5879</v>
          </cell>
        </row>
        <row r="1321">
          <cell r="D1321" t="str">
            <v>M2816</v>
          </cell>
          <cell r="E1321" t="str">
            <v>Chapa múltipla metálica corrugada galvanizada tipo MP 152 lenticular ou similar - E = 2,70 mm, H = 1,90 m e vão = 2,75 m</v>
          </cell>
          <cell r="I1321" t="str">
            <v>m</v>
          </cell>
          <cell r="J1321">
            <v>10802.425999999999</v>
          </cell>
        </row>
        <row r="1322">
          <cell r="D1322" t="str">
            <v>M2817</v>
          </cell>
          <cell r="E1322" t="str">
            <v>Chapa múltipla metálica corrugada galvanizada tipo MP 152 lenticular ou similar - E = 2,70 mm, H = 2,00 m e vão = 3,00 m</v>
          </cell>
          <cell r="I1322" t="str">
            <v>m</v>
          </cell>
          <cell r="J1322">
            <v>11359.7945</v>
          </cell>
        </row>
        <row r="1323">
          <cell r="D1323" t="str">
            <v>M2818</v>
          </cell>
          <cell r="E1323" t="str">
            <v>Chapa múltipla metálica corrugada galvanizada tipo MP 152 lenticular ou similar - E = 2,70 mm, H = 2,10 m e vão = 3,20 m</v>
          </cell>
          <cell r="I1323" t="str">
            <v>m</v>
          </cell>
          <cell r="J1323">
            <v>11917.0311</v>
          </cell>
        </row>
        <row r="1324">
          <cell r="D1324" t="str">
            <v>M2819</v>
          </cell>
          <cell r="E1324" t="str">
            <v>Chapa múltipla metálica corrugada galvanizada tipo MP 152 lenticular ou similar - E = 2,70 mm, H = 2,15 m e vão = 3,35 m</v>
          </cell>
          <cell r="I1324" t="str">
            <v>m</v>
          </cell>
          <cell r="J1324">
            <v>12473.9537</v>
          </cell>
        </row>
        <row r="1325">
          <cell r="D1325" t="str">
            <v>M2820</v>
          </cell>
          <cell r="E1325" t="str">
            <v>Chapa múltipla metálica corrugada galvanizada tipo MP 152 lenticular ou similar - E = 2,70 mm, H = 2,25 m e vão = 3,55 m</v>
          </cell>
          <cell r="I1325" t="str">
            <v>m</v>
          </cell>
          <cell r="J1325">
            <v>13031.5432</v>
          </cell>
        </row>
        <row r="1326">
          <cell r="D1326" t="str">
            <v>M2821</v>
          </cell>
          <cell r="E1326" t="str">
            <v>Chapa múltipla metálica corrugada galvanizada tipo MP 152 lenticular ou similar - E = 2,70 mm, H = 2,35 m e vão = 3,70 m</v>
          </cell>
          <cell r="I1326" t="str">
            <v>m</v>
          </cell>
          <cell r="J1326">
            <v>13846.242899999999</v>
          </cell>
        </row>
        <row r="1327">
          <cell r="D1327" t="str">
            <v>M2822</v>
          </cell>
          <cell r="E1327" t="str">
            <v>Chapa múltipla metálica corrugada galvanizada tipo MP 152 lenticular ou similar - E = 2,70 mm, H = 2,45 m e vão = 3,90 m</v>
          </cell>
          <cell r="I1327" t="str">
            <v>m</v>
          </cell>
          <cell r="J1327">
            <v>14418.3896</v>
          </cell>
        </row>
        <row r="1328">
          <cell r="D1328" t="str">
            <v>M2823</v>
          </cell>
          <cell r="E1328" t="str">
            <v>Chapa múltipla metálica corrugada galvanizada tipo MP 152 lenticular ou similar - E = 2,70 mm, H = 2,55 m e vão = 4,00 m</v>
          </cell>
          <cell r="I1328" t="str">
            <v>m</v>
          </cell>
          <cell r="J1328">
            <v>14975.6597</v>
          </cell>
        </row>
        <row r="1329">
          <cell r="D1329" t="str">
            <v>M2824</v>
          </cell>
          <cell r="E1329" t="str">
            <v>Chapa múltipla metálica corrugada galvanizada tipo MP 152 lenticular ou similar - E = 2,70 mm, H = 2,80 m e vão = 4,15 m</v>
          </cell>
          <cell r="I1329" t="str">
            <v>m</v>
          </cell>
          <cell r="J1329">
            <v>15531.866099999999</v>
          </cell>
        </row>
        <row r="1330">
          <cell r="D1330" t="str">
            <v>M2825</v>
          </cell>
          <cell r="E1330" t="str">
            <v>Chapa múltipla metálica corrugada galvanizada tipo MP 152 lenticular ou similar - E = 2,70 mm, H = 2,90 m e vão = 4,40 m</v>
          </cell>
          <cell r="I1330" t="str">
            <v>m</v>
          </cell>
          <cell r="J1330">
            <v>16090.250700000001</v>
          </cell>
        </row>
        <row r="1331">
          <cell r="D1331" t="str">
            <v>M2826</v>
          </cell>
          <cell r="E1331" t="str">
            <v>Chapa múltipla metálica corrugada galvanizada tipo MP 152 lenticular ou similar - E = 2,70 mm, H = 3,00 m e vão = 4,60 m</v>
          </cell>
          <cell r="I1331" t="str">
            <v>m</v>
          </cell>
          <cell r="J1331">
            <v>16919.199000000001</v>
          </cell>
        </row>
        <row r="1332">
          <cell r="D1332" t="str">
            <v>M2827</v>
          </cell>
          <cell r="E1332" t="str">
            <v>Chapa múltipla metálica corrugada galvanizada tipo MP 152 lenticular ou similar - E = 3,40 mm, H = 3,05 m e vão = 4,80 m</v>
          </cell>
          <cell r="I1332" t="str">
            <v>m</v>
          </cell>
          <cell r="J1332">
            <v>20880.830900000001</v>
          </cell>
        </row>
        <row r="1333">
          <cell r="D1333" t="str">
            <v>M2828</v>
          </cell>
          <cell r="E1333" t="str">
            <v>Chapa múltipla metálica corrugada galvanizada tipo MP 152 lenticular ou similar - E = 3,40 mm, H = 3,15 m e vão = 5,05 m</v>
          </cell>
          <cell r="I1333" t="str">
            <v>m</v>
          </cell>
          <cell r="J1333">
            <v>21855.494600000002</v>
          </cell>
        </row>
        <row r="1334">
          <cell r="D1334" t="str">
            <v>M2829</v>
          </cell>
          <cell r="E1334" t="str">
            <v>Chapa múltipla metálica corrugada galvanizada tipo MP 152 lenticular ou similar - E = 3,40 mm, H = 3,25 m e vão = 5,25 m</v>
          </cell>
          <cell r="I1334" t="str">
            <v>m</v>
          </cell>
          <cell r="J1334">
            <v>22543.329399999999</v>
          </cell>
        </row>
        <row r="1335">
          <cell r="D1335" t="str">
            <v>M2830</v>
          </cell>
          <cell r="E1335" t="str">
            <v>Chapa múltipla metálica corrugada galvanizada tipo MP 152 lenticular ou similar - E = 3,90 mm, H = 3,35 m e vão = 5,45 m</v>
          </cell>
          <cell r="I1335" t="str">
            <v>m</v>
          </cell>
          <cell r="J1335">
            <v>25641.0448</v>
          </cell>
        </row>
        <row r="1336">
          <cell r="D1336" t="str">
            <v>M2831</v>
          </cell>
          <cell r="E1336" t="str">
            <v>Chapa múltipla metálica corrugada galvanizada tipo MP 152 lenticular ou similar - E = 3,90 mm, H = 3,40 m e vão = 5,60 m</v>
          </cell>
          <cell r="I1336" t="str">
            <v>m</v>
          </cell>
          <cell r="J1336">
            <v>26021.8475</v>
          </cell>
        </row>
        <row r="1337">
          <cell r="D1337" t="str">
            <v>M2832</v>
          </cell>
          <cell r="E1337" t="str">
            <v>Chapa múltipla metálica corrugada galvanizada tipo MP 152 lenticular ou similar - E = 4,70 mm, H = 3,50 m e vão = 5,80 m</v>
          </cell>
          <cell r="I1337" t="str">
            <v>m</v>
          </cell>
          <cell r="J1337">
            <v>31335.144</v>
          </cell>
        </row>
        <row r="1338">
          <cell r="D1338" t="str">
            <v>M2833</v>
          </cell>
          <cell r="E1338" t="str">
            <v>Chapa múltipla metálica corrugada galvanizada tipo MP 152 lenticular ou similar - E = 4,70 mm, H = 3,55 m e vão = 5,90 m</v>
          </cell>
          <cell r="I1338" t="str">
            <v>m</v>
          </cell>
          <cell r="J1338">
            <v>31774.2772</v>
          </cell>
        </row>
        <row r="1339">
          <cell r="D1339" t="str">
            <v>M2834</v>
          </cell>
          <cell r="E1339" t="str">
            <v>Chapa múltipla metálica corrugada galvanizada tipo MP 152 lenticular ou similar - E = 4,70 mm, H = 3,65 m e vão = 6,10 m</v>
          </cell>
          <cell r="I1339" t="str">
            <v>m</v>
          </cell>
          <cell r="J1339">
            <v>32995.538399999998</v>
          </cell>
        </row>
        <row r="1340">
          <cell r="D1340" t="str">
            <v>M2835</v>
          </cell>
          <cell r="E1340" t="str">
            <v>Chapa múltipla metálica corrugada galvanizada tipo MP 152 lenticular ou similar - E = 4,70 mm, H = 3,65 m e vão = 6,25 m</v>
          </cell>
          <cell r="I1340" t="str">
            <v>m</v>
          </cell>
          <cell r="J1340">
            <v>33435.659699999997</v>
          </cell>
        </row>
        <row r="1341">
          <cell r="D1341" t="str">
            <v>M2836</v>
          </cell>
          <cell r="E1341" t="str">
            <v>Chapa múltipla metálica corrugada galvanizada tipo MP 152 lenticular ou similar - E = 6,40 mm, H = 3,75 m e vão = 6,40 m</v>
          </cell>
          <cell r="I1341" t="str">
            <v>m</v>
          </cell>
          <cell r="J1341">
            <v>45451.248699999996</v>
          </cell>
        </row>
        <row r="1342">
          <cell r="D1342" t="str">
            <v>M2837</v>
          </cell>
          <cell r="E1342" t="str">
            <v>Chapa múltipla metálica corrugada galvanizada tipo MP 152 lenticular ou similar - E = 6,40 mm, H = 3,85 m e vão = 6,60 m</v>
          </cell>
          <cell r="I1342" t="str">
            <v>m</v>
          </cell>
          <cell r="J1342">
            <v>47044.551099999997</v>
          </cell>
        </row>
        <row r="1343">
          <cell r="D1343" t="str">
            <v>M2838</v>
          </cell>
          <cell r="E1343" t="str">
            <v>Chapa múltipla metálica corrugada galvanizada tipo MP 152 ou similar para passagem de gado - E = 2,70 mm, H = 2,25 m e vão = 2,20 m</v>
          </cell>
          <cell r="I1343" t="str">
            <v>m</v>
          </cell>
          <cell r="J1343">
            <v>10545.5345</v>
          </cell>
        </row>
        <row r="1344">
          <cell r="D1344" t="str">
            <v>M2839</v>
          </cell>
          <cell r="E1344" t="str">
            <v>Chapa múltipla metálica corrugada galvanizada tipo MP 152 ou similar para passagem de gado - E = 2,70 mm, H = 3,10 m e vão = 2,90 m</v>
          </cell>
          <cell r="I1344" t="str">
            <v>m</v>
          </cell>
          <cell r="J1344">
            <v>13846.242899999999</v>
          </cell>
        </row>
        <row r="1345">
          <cell r="D1345" t="str">
            <v>M2840</v>
          </cell>
          <cell r="E1345" t="str">
            <v>Chapa múltipla metálica corrugada galvanizada tipo MP 152 ou similar para passagem inferior - E = 2,70 mm, H = 3,50 m e vão = 3,70 m</v>
          </cell>
          <cell r="I1345" t="str">
            <v>m</v>
          </cell>
          <cell r="J1345">
            <v>16076.148499999999</v>
          </cell>
        </row>
        <row r="1346">
          <cell r="D1346" t="str">
            <v>M2841</v>
          </cell>
          <cell r="E1346" t="str">
            <v>Chapa múltipla metálica corrugada galvanizada tipo MP 152 ou similar para passagem inferior - E = 2,70 mm, H = 3,60 m e vão = 3,90 m</v>
          </cell>
          <cell r="I1346" t="str">
            <v>m</v>
          </cell>
          <cell r="J1346">
            <v>16905.096799999999</v>
          </cell>
        </row>
        <row r="1347">
          <cell r="D1347" t="str">
            <v>M2842</v>
          </cell>
          <cell r="E1347" t="str">
            <v>Chapa múltipla metálica corrugada galvanizada tipo MP 152 ou similar para passagem inferior - E = 2,70 mm, H = 3,75 m e vão = 4,00 m</v>
          </cell>
          <cell r="I1347" t="str">
            <v>m</v>
          </cell>
          <cell r="J1347">
            <v>17461.021199999999</v>
          </cell>
        </row>
        <row r="1348">
          <cell r="D1348" t="str">
            <v>M2843</v>
          </cell>
          <cell r="E1348" t="str">
            <v>Chapa múltipla metálica corrugada galvanizada tipo MP 152 ou similar para passagem inferior - E = 2,70 mm, H = 3,90 m e vão = 4,20 m</v>
          </cell>
          <cell r="I1348" t="str">
            <v>m</v>
          </cell>
          <cell r="J1348">
            <v>18019.466499999999</v>
          </cell>
        </row>
        <row r="1349">
          <cell r="D1349" t="str">
            <v>M2844</v>
          </cell>
          <cell r="E1349" t="str">
            <v>Chapa múltipla metálica corrugada galvanizada tipo MP 152 ou similar para passagem inferior - E = 2,70 mm, H = 4,10 m e vão = 4,25 m</v>
          </cell>
          <cell r="I1349" t="str">
            <v>m</v>
          </cell>
          <cell r="J1349">
            <v>18576.209800000001</v>
          </cell>
        </row>
        <row r="1350">
          <cell r="D1350" t="str">
            <v>M2845</v>
          </cell>
          <cell r="E1350" t="str">
            <v>Chapa múltipla metálica corrugada galvanizada tipo MP 152 ou similar para passagem inferior - E = 2,70 mm, H = 4,25 m e vão = 4,40 m</v>
          </cell>
          <cell r="I1350" t="str">
            <v>m</v>
          </cell>
          <cell r="J1350">
            <v>19406.312999999998</v>
          </cell>
        </row>
        <row r="1351">
          <cell r="D1351" t="str">
            <v>M2846</v>
          </cell>
          <cell r="E1351" t="str">
            <v>Chapa múltipla metálica corrugada galvanizada tipo MP 152 ou similar para passagem inferior - E = 2,70 mm, H = 4,40 m e vão = 4,50 m</v>
          </cell>
          <cell r="I1351" t="str">
            <v>m</v>
          </cell>
          <cell r="J1351">
            <v>19961.490900000001</v>
          </cell>
        </row>
        <row r="1352">
          <cell r="D1352" t="str">
            <v>M2847</v>
          </cell>
          <cell r="E1352" t="str">
            <v>Chapa múltipla metálica corrugada galvanizada tipo MP 152 ou similar para passagem inferior - E = 3,40 mm, H = 4,50 m e vão = 4,70 m</v>
          </cell>
          <cell r="I1352" t="str">
            <v>m</v>
          </cell>
          <cell r="J1352">
            <v>24535.248500000002</v>
          </cell>
        </row>
        <row r="1353">
          <cell r="D1353" t="str">
            <v>M2848</v>
          </cell>
          <cell r="E1353" t="str">
            <v>Chapa múltipla metálica corrugada galvanizada tipo MP 152 ou similar para passagem inferior - E = 3,40 mm, H = 4,75 m e vão = 4,80 m</v>
          </cell>
          <cell r="I1353" t="str">
            <v>m</v>
          </cell>
          <cell r="J1353">
            <v>25781.321800000002</v>
          </cell>
        </row>
        <row r="1354">
          <cell r="D1354" t="str">
            <v>M2849</v>
          </cell>
          <cell r="E1354" t="str">
            <v>Chapa múltipla metálica corrugada galvanizada tipo MP 152 ou similar para passagem inferior - E = 3,40 mm, H = 4,85 m e vão = 5,00 m</v>
          </cell>
          <cell r="I1354" t="str">
            <v>m</v>
          </cell>
          <cell r="J1354">
            <v>26468.276000000002</v>
          </cell>
        </row>
        <row r="1355">
          <cell r="D1355" t="str">
            <v>M2850</v>
          </cell>
          <cell r="E1355" t="str">
            <v>Chapa múltipla metálica corrugada galvanizada tipo MP 152 ou similar para passagem inferior - E = 3,40 mm, H = 4,90 m e vão = 5,15 m</v>
          </cell>
          <cell r="I1355" t="str">
            <v>m</v>
          </cell>
          <cell r="J1355">
            <v>27155.7991</v>
          </cell>
        </row>
        <row r="1356">
          <cell r="D1356" t="str">
            <v>M2851</v>
          </cell>
          <cell r="E1356" t="str">
            <v>Chapa múltipla metálica corrugada galvanizada tipo MP 152 ou similar para passagem inferior - E = 3,40 mm, H = 5,00 m e vão = 5,25 m</v>
          </cell>
          <cell r="I1356" t="str">
            <v>m</v>
          </cell>
          <cell r="J1356">
            <v>27486.258399999999</v>
          </cell>
        </row>
        <row r="1357">
          <cell r="D1357" t="str">
            <v>M2852</v>
          </cell>
          <cell r="E1357" t="str">
            <v>Chapa múltipla metálica corrugada galvanizada tipo MP 152 ou similar para passagem inferior - E = 3,40 mm, H = 5,30 m e vão = 5,30 m</v>
          </cell>
          <cell r="I1357" t="str">
            <v>m</v>
          </cell>
          <cell r="J1357">
            <v>28749.444599999999</v>
          </cell>
        </row>
        <row r="1358">
          <cell r="D1358" t="str">
            <v>M2853</v>
          </cell>
          <cell r="E1358" t="str">
            <v>Chapa múltipla metálica corrugada galvanizada tipo MP 152 ou similar para passagem inferior - E = 3,90 mm, H = 5,25 m e vão = 5,65 m</v>
          </cell>
          <cell r="I1358" t="str">
            <v>m</v>
          </cell>
          <cell r="J1358">
            <v>32780.476999999999</v>
          </cell>
        </row>
        <row r="1359">
          <cell r="D1359" t="str">
            <v>M2854</v>
          </cell>
          <cell r="E1359" t="str">
            <v>Chapa múltipla metálica corrugada galvanizada tipo MP 152 ou similar para passagem inferior - E = 4,70 mm, H = 5,30 m e vão = 5,85 m</v>
          </cell>
          <cell r="I1359" t="str">
            <v>m</v>
          </cell>
          <cell r="J1359">
            <v>39087.192499999997</v>
          </cell>
        </row>
        <row r="1360">
          <cell r="D1360" t="str">
            <v>M2855</v>
          </cell>
          <cell r="E1360" t="str">
            <v>Chapa múltipla metálica corrugada galvanizada tipo MP 152 ou similar para passagem inferior - E = 4,70 mm, H = 5,45 m e vão = 6,00 m</v>
          </cell>
          <cell r="I1360" t="str">
            <v>m</v>
          </cell>
          <cell r="J1360">
            <v>39961.713499999998</v>
          </cell>
        </row>
        <row r="1361">
          <cell r="D1361" t="str">
            <v>M2856</v>
          </cell>
          <cell r="E1361" t="str">
            <v>Chapa múltipla metálica corrugada galvanizada tipo MP 152 ou similar para passagem inferior - E = 4,70 mm, H = 5,50 m e vão = 6,25 m</v>
          </cell>
          <cell r="I1361" t="str">
            <v>m</v>
          </cell>
          <cell r="J1361">
            <v>40849.510499999997</v>
          </cell>
        </row>
        <row r="1362">
          <cell r="D1362" t="str">
            <v>M2857</v>
          </cell>
          <cell r="E1362" t="str">
            <v>Chapa múltipla metálica corrugada galvanizada de arco alto tipo MP 152S ou similar - E = 4,70 mm, H = 2,77 m e vão = 6,12 m</v>
          </cell>
          <cell r="I1362" t="str">
            <v>m</v>
          </cell>
          <cell r="J1362">
            <v>23852.487400000002</v>
          </cell>
        </row>
        <row r="1363">
          <cell r="D1363" t="str">
            <v>M2858</v>
          </cell>
          <cell r="E1363" t="str">
            <v>Chapa múltipla metálica corrugada galvanizada de arco alto tipo MP 152S ou similar - E = 4,70 mm, H = 3,68 m e vão = 6,30 m</v>
          </cell>
          <cell r="I1363" t="str">
            <v>m</v>
          </cell>
          <cell r="J1363">
            <v>27975.548999999999</v>
          </cell>
        </row>
        <row r="1364">
          <cell r="D1364" t="str">
            <v>M2859</v>
          </cell>
          <cell r="E1364" t="str">
            <v>Chapa múltipla metálica corrugada galvanizada de arco alto tipo MP 152S ou similar - E = 4,70 mm, H = 3,56 m e vão = 6,55 m</v>
          </cell>
          <cell r="I1364" t="str">
            <v>m</v>
          </cell>
          <cell r="J1364">
            <v>28541.294000000002</v>
          </cell>
        </row>
        <row r="1365">
          <cell r="D1365" t="str">
            <v>M2860</v>
          </cell>
          <cell r="E1365" t="str">
            <v>Chapa múltipla metálica corrugada galvanizada de arco alto tipo MP 152S ou similar - E = 4,70 mm, H = 4,42 m e vão = 6,96 m</v>
          </cell>
          <cell r="I1365" t="str">
            <v>m</v>
          </cell>
          <cell r="J1365">
            <v>33223.165999999997</v>
          </cell>
        </row>
        <row r="1366">
          <cell r="D1366" t="str">
            <v>M2861</v>
          </cell>
          <cell r="E1366" t="str">
            <v>Chapa múltipla metálica corrugada galvanizada de arco alto tipo MP 152S ou similar - E = 4,70 mm, H = 3,61 m e vão = 6,78 m</v>
          </cell>
          <cell r="I1366" t="str">
            <v>m</v>
          </cell>
          <cell r="J1366">
            <v>29401.227800000001</v>
          </cell>
        </row>
        <row r="1367">
          <cell r="D1367" t="str">
            <v>M2862</v>
          </cell>
          <cell r="E1367" t="str">
            <v>Chapa múltipla metálica corrugada galvanizada de arco alto tipo MP 152S ou similar - E = 4,70 mm, H = 4,27 m e vão = 6,99 m</v>
          </cell>
          <cell r="I1367" t="str">
            <v>m</v>
          </cell>
          <cell r="J1367">
            <v>33110.047700000003</v>
          </cell>
        </row>
        <row r="1368">
          <cell r="D1368" t="str">
            <v>M2863</v>
          </cell>
          <cell r="E1368" t="str">
            <v>Chapa múltipla metálica corrugada galvanizada de arco alto tipo MP 152S ou similar - E = 4,70 mm, H = 3,63 m e vão = 7,01 m</v>
          </cell>
          <cell r="I1368" t="str">
            <v>m</v>
          </cell>
          <cell r="J1368">
            <v>29902.172399999999</v>
          </cell>
        </row>
        <row r="1369">
          <cell r="D1369" t="str">
            <v>M2864</v>
          </cell>
          <cell r="E1369" t="str">
            <v>Chapa múltipla metálica corrugada galvanizada de arco alto tipo MP 152S ou similar - E = 4,70 mm, H = 4,52 m e vão = 7,42 m</v>
          </cell>
          <cell r="I1369" t="str">
            <v>m</v>
          </cell>
          <cell r="J1369">
            <v>34589.979299999999</v>
          </cell>
        </row>
        <row r="1370">
          <cell r="D1370" t="str">
            <v>M2865</v>
          </cell>
          <cell r="E1370" t="str">
            <v>Chapa múltipla metálica corrugada galvanizada de arco alto tipo MP 152S ou similar - E = 4,70 mm, H = 3,68 m e vão = 7,24 m</v>
          </cell>
          <cell r="I1370" t="str">
            <v>m</v>
          </cell>
          <cell r="J1370">
            <v>30389.153300000002</v>
          </cell>
        </row>
        <row r="1371">
          <cell r="D1371" t="str">
            <v>M2866</v>
          </cell>
          <cell r="E1371" t="str">
            <v>Chapa múltipla metálica corrugada galvanizada de arco alto tipo MP 152S ou similar - E = 4,70 mm, H = 4,19 m e vão = 7,47 m</v>
          </cell>
          <cell r="I1371" t="str">
            <v>m</v>
          </cell>
          <cell r="J1371">
            <v>32855.526400000002</v>
          </cell>
        </row>
        <row r="1372">
          <cell r="D1372" t="str">
            <v>M2867</v>
          </cell>
          <cell r="E1372" t="str">
            <v>Chapa múltipla metálica corrugada galvanizada de arco alto tipo MP 152S ou similar - E = 4,70 mm, H = 4,60 m e vão = 7,85 m</v>
          </cell>
          <cell r="I1372" t="str">
            <v>m</v>
          </cell>
          <cell r="J1372">
            <v>35574.052499999998</v>
          </cell>
        </row>
        <row r="1373">
          <cell r="D1373" t="str">
            <v>M2868</v>
          </cell>
          <cell r="E1373" t="str">
            <v>Chapa múltipla metálica corrugada galvanizada de arco alto tipo MP 152S ou similar - E = 4,70 mm, H = 3,99 m e vão = 7,67 m</v>
          </cell>
          <cell r="I1373" t="str">
            <v>m</v>
          </cell>
          <cell r="J1373">
            <v>32367.445599999999</v>
          </cell>
        </row>
        <row r="1374">
          <cell r="D1374" t="str">
            <v>M2869</v>
          </cell>
          <cell r="E1374" t="str">
            <v>Chapa múltipla metálica corrugada galvanizada de arco alto tipo MP 152S ou similar - E = 4,70 mm, H = 4,65 m e vão = 8,08 m</v>
          </cell>
          <cell r="I1374" t="str">
            <v>m</v>
          </cell>
          <cell r="J1374">
            <v>36063.526700000002</v>
          </cell>
        </row>
        <row r="1375">
          <cell r="D1375" t="str">
            <v>M2870</v>
          </cell>
          <cell r="E1375" t="str">
            <v>Chapa múltipla metálica corrugada galvanizada de arco alto tipo MP 152S ou similar - E = 4,70 mm, H = 4,04 m e vão = 7,90 m</v>
          </cell>
          <cell r="I1375" t="str">
            <v>m</v>
          </cell>
          <cell r="J1375">
            <v>33223.165999999997</v>
          </cell>
        </row>
        <row r="1376">
          <cell r="D1376" t="str">
            <v>M2871</v>
          </cell>
          <cell r="E1376" t="str">
            <v>Chapa múltipla metálica corrugada galvanizada de arco alto tipo MP 152S ou similar - E = 4,70 mm, H = 4,70 m e vão = 8,31 m</v>
          </cell>
          <cell r="I1376" t="str">
            <v>m</v>
          </cell>
          <cell r="J1376">
            <v>36935.121800000001</v>
          </cell>
        </row>
        <row r="1377">
          <cell r="D1377" t="str">
            <v>M2872</v>
          </cell>
          <cell r="E1377" t="str">
            <v>Chapa múltipla metálica corrugada galvanizada de arco alto tipo MP 152S ou similar - E = 4,70 mm, H = 4,11 m e vão = 8,36 m</v>
          </cell>
          <cell r="I1377" t="str">
            <v>m</v>
          </cell>
          <cell r="J1377">
            <v>34214.229599999999</v>
          </cell>
        </row>
        <row r="1378">
          <cell r="D1378" t="str">
            <v>M2873</v>
          </cell>
          <cell r="E1378" t="str">
            <v>Chapa múltipla metálica corrugada galvanizada de arco alto tipo MP 152S ou similar - E = 4,70 mm, H = 5,00 m e vão = 8,97 m</v>
          </cell>
          <cell r="I1378" t="str">
            <v>m</v>
          </cell>
          <cell r="J1378">
            <v>38901.612300000001</v>
          </cell>
        </row>
        <row r="1379">
          <cell r="D1379" t="str">
            <v>M2874</v>
          </cell>
          <cell r="E1379" t="str">
            <v>Chapa múltipla metálica corrugada galvanizada de arco alto tipo MP 152S ou similar - E = 4,70 mm, H = 4,39 m e vão = 8,59 m</v>
          </cell>
          <cell r="I1379" t="str">
            <v>m</v>
          </cell>
          <cell r="J1379">
            <v>35687.1708</v>
          </cell>
        </row>
        <row r="1380">
          <cell r="D1380" t="str">
            <v>M2875</v>
          </cell>
          <cell r="E1380" t="str">
            <v>Chapa múltipla metálica corrugada galvanizada de arco alto tipo MP 152S ou similar - E = 4,70 mm, H = 5,49 m e vão = 9,17 m</v>
          </cell>
          <cell r="I1380" t="str">
            <v>m</v>
          </cell>
          <cell r="J1380">
            <v>41366.754300000001</v>
          </cell>
        </row>
        <row r="1381">
          <cell r="D1381" t="str">
            <v>M2876</v>
          </cell>
          <cell r="E1381" t="str">
            <v>Chapa múltipla metálica corrugada galvanizada de arco alto tipo MP 152S ou similar - E = 4,70 mm, H = 4,70 m e vão = 9,22 m</v>
          </cell>
          <cell r="I1381" t="str">
            <v>m</v>
          </cell>
          <cell r="J1381">
            <v>38788.493900000001</v>
          </cell>
        </row>
        <row r="1382">
          <cell r="D1382" t="str">
            <v>M2877</v>
          </cell>
          <cell r="E1382" t="str">
            <v>Chapa múltipla metálica corrugada galvanizada de arco alto tipo MP 152S ou similar - E = 4,70 mm, H = 5,59 m e vão = 9,63 m</v>
          </cell>
          <cell r="I1382" t="str">
            <v>m</v>
          </cell>
          <cell r="J1382">
            <v>42722.035900000003</v>
          </cell>
        </row>
        <row r="1383">
          <cell r="D1383" t="str">
            <v>M2878</v>
          </cell>
          <cell r="E1383" t="str">
            <v>Chapa múltipla metálica corrugada galvanizada de arco alto tipo MP 152S ou similar - E = 4,70 mm, H = 4,75 m e vão = 9,45 m</v>
          </cell>
          <cell r="I1383" t="str">
            <v>m</v>
          </cell>
          <cell r="J1383">
            <v>39269.261899999998</v>
          </cell>
        </row>
        <row r="1384">
          <cell r="D1384" t="str">
            <v>M2879</v>
          </cell>
          <cell r="E1384" t="str">
            <v>Chapa múltipla metálica corrugada galvanizada de arco alto tipo MP 152S ou similar - E = 4,70 mm, H = 5,41 m e vão = 9,65 m</v>
          </cell>
          <cell r="I1384" t="str">
            <v>m</v>
          </cell>
          <cell r="J1384">
            <v>42241.277900000001</v>
          </cell>
        </row>
        <row r="1385">
          <cell r="D1385" t="str">
            <v>M2880</v>
          </cell>
          <cell r="E1385" t="str">
            <v>Chapa múltipla metálica corrugada galvanizada de arco alto tipo MP 152S ou similar - E = 4,70 mm, H = 6,07 m e vão = 9,86 m</v>
          </cell>
          <cell r="I1385" t="str">
            <v>m</v>
          </cell>
          <cell r="J1385">
            <v>45943.0164</v>
          </cell>
        </row>
        <row r="1386">
          <cell r="D1386" t="str">
            <v>M2881</v>
          </cell>
          <cell r="E1386" t="str">
            <v>Chapa múltipla metálica corrugada galvanizada de arco alto tipo MP 152S ou similar - E = 4,70 mm, H = 5,23 m e vão = 9,68 m</v>
          </cell>
          <cell r="I1386" t="str">
            <v>m</v>
          </cell>
          <cell r="J1386">
            <v>41734.403899999998</v>
          </cell>
        </row>
        <row r="1387">
          <cell r="D1387" t="str">
            <v>M2882</v>
          </cell>
          <cell r="E1387" t="str">
            <v>Chapa múltipla metálica corrugada galvanizada de arco alto tipo MP 152S ou similar - E = 4,70 mm, H = 6,12 m e vão = 10,08 m</v>
          </cell>
          <cell r="I1387" t="str">
            <v>m</v>
          </cell>
          <cell r="J1387">
            <v>46423.774400000002</v>
          </cell>
        </row>
        <row r="1388">
          <cell r="D1388" t="str">
            <v>M2883</v>
          </cell>
          <cell r="E1388" t="str">
            <v>Chapa múltipla metálica corrugada galvanizada de arco alto tipo MP 152S ou similar - E = 4,70 mm, H = 5,28 m e vão = 9,91 m</v>
          </cell>
          <cell r="I1388" t="str">
            <v>m</v>
          </cell>
          <cell r="J1388">
            <v>42241.277900000001</v>
          </cell>
        </row>
        <row r="1389">
          <cell r="D1389" t="str">
            <v>M2884</v>
          </cell>
          <cell r="E1389" t="str">
            <v>Chapa múltipla metálica corrugada galvanizada de arco alto tipo MP 152S ou similar - E = 4,70 mm, H = 6,17 m e vão = 10,31 m</v>
          </cell>
          <cell r="I1389" t="str">
            <v>m</v>
          </cell>
          <cell r="J1389">
            <v>46933.707900000001</v>
          </cell>
        </row>
        <row r="1390">
          <cell r="D1390" t="str">
            <v>M2885</v>
          </cell>
          <cell r="E1390" t="str">
            <v>Chapa múltipla metálica corrugada galvanizada de arco alto tipo MP 152S ou similar - E = 4,70 mm, H = 5,38 m e vão = 10,36 m</v>
          </cell>
          <cell r="I1390" t="str">
            <v>m</v>
          </cell>
          <cell r="J1390">
            <v>43582.949399999998</v>
          </cell>
        </row>
        <row r="1391">
          <cell r="D1391" t="str">
            <v>M2886</v>
          </cell>
          <cell r="E1391" t="str">
            <v>Chapa múltipla metálica corrugada galvanizada de arco alto tipo MP 152S ou similar - E = 4,70 mm, H = 6,05 m e vão = 10,54 m</v>
          </cell>
          <cell r="I1391" t="str">
            <v>m</v>
          </cell>
          <cell r="J1391">
            <v>47301.357600000003</v>
          </cell>
        </row>
        <row r="1392">
          <cell r="D1392" t="str">
            <v>M2887</v>
          </cell>
          <cell r="E1392" t="str">
            <v>Chapa múltipla metálica corrugada galvanizada de arco alto tipo MP 152S ou similar - E = 4,70 mm, H = 6,48 m e vão = 10,74 m</v>
          </cell>
          <cell r="I1392" t="str">
            <v>m</v>
          </cell>
          <cell r="J1392">
            <v>49270.921000000002</v>
          </cell>
        </row>
        <row r="1393">
          <cell r="D1393" t="str">
            <v>M2888</v>
          </cell>
          <cell r="E1393" t="str">
            <v>Chapa múltipla metálica corrugada galvanizada de arco alto tipo MP 152S ou similar - E = 4,70 mm, H = 7,12 m e vão = 11,35 m</v>
          </cell>
          <cell r="I1393" t="str">
            <v>m</v>
          </cell>
          <cell r="J1393">
            <v>52969.084799999997</v>
          </cell>
        </row>
        <row r="1394">
          <cell r="D1394" t="str">
            <v>M2889</v>
          </cell>
          <cell r="E1394" t="str">
            <v>Chapa múltipla metálica corrugada galvanizada de arco alto tipo MP 152S ou similar - E = 6,40 mm, H = 5,41 m e vão = 10,57 m</v>
          </cell>
          <cell r="I1394" t="str">
            <v>m</v>
          </cell>
          <cell r="J1394">
            <v>57888.2624</v>
          </cell>
        </row>
        <row r="1395">
          <cell r="D1395" t="str">
            <v>M2890</v>
          </cell>
          <cell r="E1395" t="str">
            <v>Chapa múltipla metálica corrugada galvanizada de arco alto tipo MP 152S ou similar - E = 6,40 mm, H = 6,10 m e vão = 10,77 m</v>
          </cell>
          <cell r="I1395" t="str">
            <v>m</v>
          </cell>
          <cell r="J1395">
            <v>62749.252200000003</v>
          </cell>
        </row>
        <row r="1396">
          <cell r="D1396" t="str">
            <v>M2891</v>
          </cell>
          <cell r="E1396" t="str">
            <v>Chapa múltipla metálica corrugada galvanizada de arco alto tipo MP 152S ou similar - E = 6,40 mm, H = 6,53 m e vão = 10,97 m</v>
          </cell>
          <cell r="I1396" t="str">
            <v>m</v>
          </cell>
          <cell r="J1396">
            <v>65411.8681</v>
          </cell>
        </row>
        <row r="1397">
          <cell r="D1397" t="str">
            <v>M2892</v>
          </cell>
          <cell r="E1397" t="str">
            <v>Chapa múltipla metálica corrugada galvanizada de arco alto tipo MP 152S ou similar - E = 6,40 mm, H = 7,16 m e vão = 11,58 m</v>
          </cell>
          <cell r="I1397" t="str">
            <v>m</v>
          </cell>
          <cell r="J1397">
            <v>70290.044999999998</v>
          </cell>
        </row>
        <row r="1398">
          <cell r="D1398" t="str">
            <v>M2893</v>
          </cell>
          <cell r="E1398" t="str">
            <v>Chapa múltipla metálica corrugada galvanizada tipo MP 152S ovoide ou similar - E = 4,70 mm, H = 7,82 m e vão = 7,21 m</v>
          </cell>
          <cell r="I1398" t="str">
            <v>m</v>
          </cell>
          <cell r="J1398">
            <v>56247.119200000001</v>
          </cell>
        </row>
        <row r="1399">
          <cell r="D1399" t="str">
            <v>M2894</v>
          </cell>
          <cell r="E1399" t="str">
            <v>Chapa múltipla metálica corrugada galvanizada tipo MP 152S ovoide ou similar - E = 4,70 mm, H = 7,87 m e vão = 7,31 m</v>
          </cell>
          <cell r="I1399" t="str">
            <v>m</v>
          </cell>
          <cell r="J1399">
            <v>58334.636400000003</v>
          </cell>
        </row>
        <row r="1400">
          <cell r="D1400" t="str">
            <v>M2895</v>
          </cell>
          <cell r="E1400" t="str">
            <v>Chapa múltipla metálica corrugada galvanizada tipo MP 152S ovoide ou similar - E = 4,70 mm, H = 7,90 m e vão = 7,77 m</v>
          </cell>
          <cell r="I1400" t="str">
            <v>m</v>
          </cell>
          <cell r="J1400">
            <v>59310.304600000003</v>
          </cell>
        </row>
        <row r="1401">
          <cell r="D1401" t="str">
            <v>M2896</v>
          </cell>
          <cell r="E1401" t="str">
            <v>Chapa múltipla metálica corrugada galvanizada tipo MP 152S ovoide ou similar - E = 4,70 mm, H = 8,44 m e vão = 7,57 m</v>
          </cell>
          <cell r="I1401" t="str">
            <v>m</v>
          </cell>
          <cell r="J1401">
            <v>60437.748</v>
          </cell>
        </row>
        <row r="1402">
          <cell r="D1402" t="str">
            <v>M2897</v>
          </cell>
          <cell r="E1402" t="str">
            <v>Chapa múltipla metálica corrugada galvanizada tipo MP 152S ovoide ou similar - E = 4,70 mm, H = 8,23 m e vão = 8,36 m</v>
          </cell>
          <cell r="I1402" t="str">
            <v>m</v>
          </cell>
          <cell r="J1402">
            <v>64380.200400000002</v>
          </cell>
        </row>
        <row r="1403">
          <cell r="D1403" t="str">
            <v>M2898</v>
          </cell>
          <cell r="E1403" t="str">
            <v>Chapa múltipla metálica corrugada galvanizada tipo MP 152S ovoide ou similar - E = 4,70 mm, H = 8,01 m e vão = 8,13 m</v>
          </cell>
          <cell r="I1403" t="str">
            <v>m</v>
          </cell>
          <cell r="J1403">
            <v>63263.578099999999</v>
          </cell>
        </row>
        <row r="1404">
          <cell r="D1404" t="str">
            <v>M2899</v>
          </cell>
          <cell r="E1404" t="str">
            <v>Chapa múltipla metálica corrugada galvanizada tipo MP 152S ovoide ou similar - E = 4,70 mm, H = 8,48 m e vão = 8,56 m</v>
          </cell>
          <cell r="I1404" t="str">
            <v>m</v>
          </cell>
          <cell r="J1404">
            <v>65097.1149</v>
          </cell>
        </row>
        <row r="1405">
          <cell r="D1405" t="str">
            <v>M2900</v>
          </cell>
          <cell r="E1405" t="str">
            <v>Chapa múltipla metálica corrugada galvanizada tipo MP 152S ovoide ou similar - E = 4,70 mm, H = 9,32 m e vão = 8,71 m</v>
          </cell>
          <cell r="I1405" t="str">
            <v>m</v>
          </cell>
          <cell r="J1405">
            <v>68344.4997</v>
          </cell>
        </row>
        <row r="1406">
          <cell r="D1406" t="str">
            <v>M2901</v>
          </cell>
          <cell r="E1406" t="str">
            <v>Chapa múltipla metálica corrugada galvanizada tipo MP 152S ovoide ou similar - E = 4,70 mm, H = 9,04 m e vão = 9,15 m</v>
          </cell>
          <cell r="I1406" t="str">
            <v>m</v>
          </cell>
          <cell r="J1406">
            <v>68825.257700000002</v>
          </cell>
        </row>
        <row r="1407">
          <cell r="D1407" t="str">
            <v>M2902</v>
          </cell>
          <cell r="E1407" t="str">
            <v>Chapa múltipla metálica corrugada galvanizada tipo MP 152S ovoide ou similar - E = 4,70 mm, H = 9,50 m e vão = 9,15 m</v>
          </cell>
          <cell r="I1407" t="str">
            <v>m</v>
          </cell>
          <cell r="J1407">
            <v>70683.575899999996</v>
          </cell>
        </row>
        <row r="1408">
          <cell r="D1408" t="str">
            <v>M2908</v>
          </cell>
          <cell r="E1408" t="str">
            <v>Terminal absorvedor de energia de abertura com nível de contenção TL3 para defensa metálica</v>
          </cell>
          <cell r="I1408" t="str">
            <v>un</v>
          </cell>
          <cell r="J1408">
            <v>15684.600700000001</v>
          </cell>
        </row>
        <row r="1409">
          <cell r="D1409" t="str">
            <v>M2979</v>
          </cell>
          <cell r="E1409" t="str">
            <v>Chumbador em aço CA 25</v>
          </cell>
          <cell r="I1409" t="str">
            <v>kg</v>
          </cell>
          <cell r="J1409">
            <v>7.4511000000000003</v>
          </cell>
        </row>
        <row r="1410">
          <cell r="D1410" t="str">
            <v>M3089</v>
          </cell>
          <cell r="E1410" t="str">
            <v>Arame liso em aço galvanizado - D = 1,24 mm (18 BWG)</v>
          </cell>
          <cell r="I1410" t="str">
            <v>kg</v>
          </cell>
          <cell r="J1410">
            <v>20.398800000000001</v>
          </cell>
        </row>
        <row r="1411">
          <cell r="D1411" t="str">
            <v>M3091</v>
          </cell>
          <cell r="E1411" t="str">
            <v>Porca sextavada em aço para ancoragem de tirantes - D = 38 mm e C = 55 mm</v>
          </cell>
          <cell r="I1411" t="str">
            <v>un</v>
          </cell>
          <cell r="J1411">
            <v>49.812100000000001</v>
          </cell>
        </row>
        <row r="1412">
          <cell r="D1412" t="str">
            <v>M3093</v>
          </cell>
          <cell r="E1412" t="str">
            <v>Tela de poliamida - malha de 60 fios/cm</v>
          </cell>
          <cell r="I1412" t="str">
            <v>m²</v>
          </cell>
          <cell r="J1412">
            <v>20.233599999999999</v>
          </cell>
        </row>
        <row r="1413">
          <cell r="D1413" t="str">
            <v>M3094</v>
          </cell>
          <cell r="E1413" t="str">
            <v>Tirante de barra de aço - tensão de escoamento = 520 MPa, tensão de ruptura = 690 MPa e D = 32 mm</v>
          </cell>
          <cell r="I1413" t="str">
            <v>m</v>
          </cell>
          <cell r="J1413">
            <v>142.6677</v>
          </cell>
        </row>
        <row r="1414">
          <cell r="D1414" t="str">
            <v>M3095</v>
          </cell>
          <cell r="E1414" t="str">
            <v>Válvula manchete - D = 20 mm</v>
          </cell>
          <cell r="I1414" t="str">
            <v>un</v>
          </cell>
          <cell r="J1414">
            <v>2.2692000000000001</v>
          </cell>
        </row>
        <row r="1415">
          <cell r="D1415" t="str">
            <v>M3126</v>
          </cell>
          <cell r="E1415" t="str">
            <v>Barra chata em aço galvanizado</v>
          </cell>
          <cell r="I1415" t="str">
            <v>kg</v>
          </cell>
          <cell r="J1415">
            <v>9.8567</v>
          </cell>
        </row>
        <row r="1416">
          <cell r="D1416" t="str">
            <v>M3127</v>
          </cell>
          <cell r="E1416" t="str">
            <v>Luva para bainha metálica - D = 30 mm</v>
          </cell>
          <cell r="I1416" t="str">
            <v>un</v>
          </cell>
          <cell r="J1416">
            <v>3.1612</v>
          </cell>
        </row>
        <row r="1417">
          <cell r="D1417" t="str">
            <v>M3128</v>
          </cell>
          <cell r="E1417" t="str">
            <v>Luva para bainha metálica - D = 35 mm</v>
          </cell>
          <cell r="I1417" t="str">
            <v>un</v>
          </cell>
          <cell r="J1417">
            <v>3.2265999999999999</v>
          </cell>
        </row>
        <row r="1418">
          <cell r="D1418" t="str">
            <v>M3129</v>
          </cell>
          <cell r="E1418" t="str">
            <v>Luva para bainha metálica - D = 40 mm</v>
          </cell>
          <cell r="I1418" t="str">
            <v>un</v>
          </cell>
          <cell r="J1418">
            <v>3.4348999999999998</v>
          </cell>
        </row>
        <row r="1419">
          <cell r="D1419" t="str">
            <v>M3130</v>
          </cell>
          <cell r="E1419" t="str">
            <v>Luva para bainha metálica - D = 45 mm</v>
          </cell>
          <cell r="I1419" t="str">
            <v>un</v>
          </cell>
          <cell r="J1419">
            <v>4.3543000000000003</v>
          </cell>
        </row>
        <row r="1420">
          <cell r="D1420" t="str">
            <v>M3131</v>
          </cell>
          <cell r="E1420" t="str">
            <v>Luva para bainha metálica - D = 50 mm</v>
          </cell>
          <cell r="I1420" t="str">
            <v>un</v>
          </cell>
          <cell r="J1420">
            <v>4.6901000000000002</v>
          </cell>
        </row>
        <row r="1421">
          <cell r="D1421" t="str">
            <v>M3132</v>
          </cell>
          <cell r="E1421" t="str">
            <v>Luva para bainha metálica - D = 55 mm</v>
          </cell>
          <cell r="I1421" t="str">
            <v>un</v>
          </cell>
          <cell r="J1421">
            <v>5.4954000000000001</v>
          </cell>
        </row>
        <row r="1422">
          <cell r="D1422" t="str">
            <v>M3133</v>
          </cell>
          <cell r="E1422" t="str">
            <v>Luva para bainha metálica - D = 60 mm</v>
          </cell>
          <cell r="I1422" t="str">
            <v>un</v>
          </cell>
          <cell r="J1422">
            <v>5.7455999999999996</v>
          </cell>
        </row>
        <row r="1423">
          <cell r="D1423" t="str">
            <v>M3134</v>
          </cell>
          <cell r="E1423" t="str">
            <v>Luva para bainha metálica - D = 65 mm</v>
          </cell>
          <cell r="I1423" t="str">
            <v>un</v>
          </cell>
          <cell r="J1423">
            <v>6.2496</v>
          </cell>
        </row>
        <row r="1424">
          <cell r="D1424" t="str">
            <v>M3135</v>
          </cell>
          <cell r="E1424" t="str">
            <v>Luva para bainha metálica - D = 70 mm</v>
          </cell>
          <cell r="I1424" t="str">
            <v>un</v>
          </cell>
          <cell r="J1424">
            <v>6.6321000000000003</v>
          </cell>
        </row>
        <row r="1425">
          <cell r="D1425" t="str">
            <v>M3136</v>
          </cell>
          <cell r="E1425" t="str">
            <v>Luva para bainha metálica - D = 75 mm</v>
          </cell>
          <cell r="I1425" t="str">
            <v>un</v>
          </cell>
          <cell r="J1425">
            <v>7.1205999999999996</v>
          </cell>
        </row>
        <row r="1426">
          <cell r="D1426" t="str">
            <v>M3137</v>
          </cell>
          <cell r="E1426" t="str">
            <v>Luva para bainha metálica - D = 80 mm</v>
          </cell>
          <cell r="I1426" t="str">
            <v>un</v>
          </cell>
          <cell r="J1426">
            <v>7.4055999999999997</v>
          </cell>
        </row>
        <row r="1427">
          <cell r="D1427" t="str">
            <v>M3138</v>
          </cell>
          <cell r="E1427" t="str">
            <v>Luva para bainha metálica - D = 85 mm</v>
          </cell>
          <cell r="I1427" t="str">
            <v>un</v>
          </cell>
          <cell r="J1427">
            <v>7.7009999999999996</v>
          </cell>
        </row>
        <row r="1428">
          <cell r="D1428" t="str">
            <v>M3139</v>
          </cell>
          <cell r="E1428" t="str">
            <v>Luva para bainha metálica - D = 90 mm</v>
          </cell>
          <cell r="I1428" t="str">
            <v>un</v>
          </cell>
          <cell r="J1428">
            <v>8.5228999999999999</v>
          </cell>
        </row>
        <row r="1429">
          <cell r="D1429" t="str">
            <v>M3140</v>
          </cell>
          <cell r="E1429" t="str">
            <v>Luva para bainha metálica - D = 95 mm</v>
          </cell>
          <cell r="I1429" t="str">
            <v>un</v>
          </cell>
          <cell r="J1429">
            <v>9.2012</v>
          </cell>
        </row>
        <row r="1430">
          <cell r="D1430" t="str">
            <v>M3141</v>
          </cell>
          <cell r="E1430" t="str">
            <v>Luva para bainha metálica - D = 100 mm</v>
          </cell>
          <cell r="I1430" t="str">
            <v>un</v>
          </cell>
          <cell r="J1430">
            <v>9.9074000000000009</v>
          </cell>
        </row>
        <row r="1431">
          <cell r="D1431" t="str">
            <v>M3142</v>
          </cell>
          <cell r="E1431" t="str">
            <v>Luva para bainha metálica - D = 110 mm</v>
          </cell>
          <cell r="I1431" t="str">
            <v>un</v>
          </cell>
          <cell r="J1431">
            <v>10.6058</v>
          </cell>
        </row>
        <row r="1432">
          <cell r="D1432" t="str">
            <v>M3143</v>
          </cell>
          <cell r="E1432" t="str">
            <v>Luva para bainha metálica - D = 120 mm</v>
          </cell>
          <cell r="I1432" t="str">
            <v>un</v>
          </cell>
          <cell r="J1432">
            <v>11.769299999999999</v>
          </cell>
        </row>
        <row r="1433">
          <cell r="D1433" t="str">
            <v>M3144</v>
          </cell>
          <cell r="E1433" t="str">
            <v>Luva para bainha metálica - D = 130 mm</v>
          </cell>
          <cell r="I1433" t="str">
            <v>un</v>
          </cell>
          <cell r="J1433">
            <v>13.646699999999999</v>
          </cell>
        </row>
        <row r="1434">
          <cell r="D1434" t="str">
            <v>M3145</v>
          </cell>
          <cell r="E1434" t="str">
            <v>Luva para bainha metálica ovalizada de 19 x 36 mm</v>
          </cell>
          <cell r="I1434" t="str">
            <v>un</v>
          </cell>
          <cell r="J1434">
            <v>7.1715</v>
          </cell>
        </row>
        <row r="1435">
          <cell r="D1435" t="str">
            <v>M3146</v>
          </cell>
          <cell r="E1435" t="str">
            <v>Luva para bainha metálica ovalizada de 19 x 48 mm</v>
          </cell>
          <cell r="I1435" t="str">
            <v>un</v>
          </cell>
          <cell r="J1435">
            <v>7.6554000000000002</v>
          </cell>
        </row>
        <row r="1436">
          <cell r="D1436" t="str">
            <v>M3147</v>
          </cell>
          <cell r="E1436" t="str">
            <v>Luva para bainha metálica ovalizada de 19 x 62 mm</v>
          </cell>
          <cell r="I1436" t="str">
            <v>un</v>
          </cell>
          <cell r="J1436">
            <v>8.0243000000000002</v>
          </cell>
        </row>
        <row r="1437">
          <cell r="D1437" t="str">
            <v>M3148</v>
          </cell>
          <cell r="E1437" t="str">
            <v>Luva para bainha metálica ovalizada de 22 x 32 mm</v>
          </cell>
          <cell r="I1437" t="str">
            <v>un</v>
          </cell>
          <cell r="J1437">
            <v>8.4822000000000006</v>
          </cell>
        </row>
        <row r="1438">
          <cell r="D1438" t="str">
            <v>M3149</v>
          </cell>
          <cell r="E1438" t="str">
            <v>Luva para bainha metálica ovalizada de 22 x 55 mm</v>
          </cell>
          <cell r="I1438" t="str">
            <v>un</v>
          </cell>
          <cell r="J1438">
            <v>8.7806999999999995</v>
          </cell>
        </row>
        <row r="1439">
          <cell r="D1439" t="str">
            <v>M3150</v>
          </cell>
          <cell r="E1439" t="str">
            <v>Luva para bainha metálica ovalizada de 22 x 73 mm</v>
          </cell>
          <cell r="I1439" t="str">
            <v>un</v>
          </cell>
          <cell r="J1439">
            <v>9.3716000000000008</v>
          </cell>
        </row>
        <row r="1440">
          <cell r="D1440" t="str">
            <v>M3153</v>
          </cell>
          <cell r="E1440" t="str">
            <v>Tinta em pó à base de resina poliéster</v>
          </cell>
          <cell r="I1440" t="str">
            <v>kg</v>
          </cell>
          <cell r="J1440">
            <v>85.999200000000002</v>
          </cell>
        </row>
        <row r="1441">
          <cell r="D1441" t="str">
            <v>M3170</v>
          </cell>
          <cell r="E1441" t="str">
            <v>Apoio de neoprene não fretado - C = 100 mm, L = 100 mm e E = 20 mm</v>
          </cell>
          <cell r="I1441" t="str">
            <v>un</v>
          </cell>
          <cell r="J1441">
            <v>16.539899999999999</v>
          </cell>
        </row>
        <row r="1442">
          <cell r="D1442" t="str">
            <v>M3171</v>
          </cell>
          <cell r="E1442" t="str">
            <v>Porca sextavada em aço galvanizado para parafuso - D = 9,525 mm (3/8")</v>
          </cell>
          <cell r="I1442" t="str">
            <v>un</v>
          </cell>
          <cell r="J1442">
            <v>0.3</v>
          </cell>
        </row>
        <row r="1443">
          <cell r="D1443" t="str">
            <v>M3172</v>
          </cell>
          <cell r="E1443" t="str">
            <v>Porca sextavada em aço galvanizado para parafuso - D = 12 mm (M12)</v>
          </cell>
          <cell r="I1443" t="str">
            <v>un</v>
          </cell>
          <cell r="J1443">
            <v>0.62849999999999995</v>
          </cell>
        </row>
        <row r="1444">
          <cell r="D1444" t="str">
            <v>M3173</v>
          </cell>
          <cell r="E1444" t="str">
            <v>Parafuso de cabeça sextavada em aço galvanizado, classe 8.8 - D = 12 mm (M12) e C = 30 mm</v>
          </cell>
          <cell r="I1444" t="str">
            <v>un</v>
          </cell>
          <cell r="J1444">
            <v>1.6541999999999999</v>
          </cell>
        </row>
        <row r="1445">
          <cell r="D1445" t="str">
            <v>M3174</v>
          </cell>
          <cell r="E1445" t="str">
            <v>Ligação tipo barra chata em aço galvanizado para contenção - L = 45 mm e E = 4 mm</v>
          </cell>
          <cell r="I1445" t="str">
            <v>kg</v>
          </cell>
          <cell r="J1445">
            <v>17.394500000000001</v>
          </cell>
        </row>
        <row r="1446">
          <cell r="D1446" t="str">
            <v>M3177</v>
          </cell>
          <cell r="E1446" t="str">
            <v>Fita metálica SAE 1010/1020 para solo reforçado - L = 50 mm e E = 4 mm</v>
          </cell>
          <cell r="I1446" t="str">
            <v>kg</v>
          </cell>
          <cell r="J1446">
            <v>16.9712</v>
          </cell>
        </row>
        <row r="1447">
          <cell r="D1447" t="str">
            <v>M3178</v>
          </cell>
          <cell r="E1447" t="str">
            <v>Material para aterro reforçado com fitas metálicas</v>
          </cell>
          <cell r="I1447" t="str">
            <v>m³</v>
          </cell>
          <cell r="J1447" t="str">
            <v>-</v>
          </cell>
        </row>
        <row r="1448">
          <cell r="D1448" t="str">
            <v>M3179</v>
          </cell>
          <cell r="E1448" t="str">
            <v>Tubo PEAD PE 100 PN 5 para estais - D = 140 mm</v>
          </cell>
          <cell r="I1448" t="str">
            <v>m</v>
          </cell>
          <cell r="J1448">
            <v>165.4179</v>
          </cell>
        </row>
        <row r="1449">
          <cell r="D1449" t="str">
            <v>M3180</v>
          </cell>
          <cell r="E1449" t="str">
            <v>Tubo PEAD PE 100 PN 5 para estais - D = 160 mm</v>
          </cell>
          <cell r="I1449" t="str">
            <v>m</v>
          </cell>
          <cell r="J1449">
            <v>199.97059999999999</v>
          </cell>
        </row>
        <row r="1450">
          <cell r="D1450" t="str">
            <v>M3181</v>
          </cell>
          <cell r="E1450" t="str">
            <v>Tubo PEAD PE 100 PN 5 para estais - D = 180 mm</v>
          </cell>
          <cell r="I1450" t="str">
            <v>m</v>
          </cell>
          <cell r="J1450">
            <v>241.7988</v>
          </cell>
        </row>
        <row r="1451">
          <cell r="D1451" t="str">
            <v>M3182</v>
          </cell>
          <cell r="E1451" t="str">
            <v>Tubo PEAD PE 100 PN 5 para estais - D = 200 mm</v>
          </cell>
          <cell r="I1451" t="str">
            <v>m</v>
          </cell>
          <cell r="J1451">
            <v>285.80770000000001</v>
          </cell>
        </row>
        <row r="1452">
          <cell r="D1452" t="str">
            <v>M3183</v>
          </cell>
          <cell r="E1452" t="str">
            <v>Tubo PEAD PE 100 PN 5 para estais - D = 225 mm</v>
          </cell>
          <cell r="I1452" t="str">
            <v>m</v>
          </cell>
          <cell r="J1452">
            <v>339.55650000000003</v>
          </cell>
        </row>
        <row r="1453">
          <cell r="D1453" t="str">
            <v>M3184</v>
          </cell>
          <cell r="E1453" t="str">
            <v>Tubo PEAD PE 100 PN 5 para estais - D = 250 mm</v>
          </cell>
          <cell r="I1453" t="str">
            <v>m</v>
          </cell>
          <cell r="J1453">
            <v>396.9529</v>
          </cell>
        </row>
        <row r="1454">
          <cell r="D1454" t="str">
            <v>M3185</v>
          </cell>
          <cell r="E1454" t="str">
            <v>Tubo PEAD PE 100 PN 5 para estais - D = 280 mm</v>
          </cell>
          <cell r="I1454" t="str">
            <v>m</v>
          </cell>
          <cell r="J1454">
            <v>448.81470000000002</v>
          </cell>
        </row>
        <row r="1455">
          <cell r="D1455" t="str">
            <v>M3186</v>
          </cell>
          <cell r="E1455" t="str">
            <v>Tubo PEAD PE 100 PN 5 para estais - D = 315 mm</v>
          </cell>
          <cell r="I1455" t="str">
            <v>m</v>
          </cell>
          <cell r="J1455">
            <v>479.78309999999999</v>
          </cell>
        </row>
        <row r="1456">
          <cell r="D1456" t="str">
            <v>M3187</v>
          </cell>
          <cell r="E1456" t="str">
            <v>Tubo antivandalismo em aço galvanizado para estais de 12 cordoalhas - D = 15,7 mm</v>
          </cell>
          <cell r="I1456" t="str">
            <v>m</v>
          </cell>
          <cell r="J1456">
            <v>1512.9947</v>
          </cell>
        </row>
        <row r="1457">
          <cell r="D1457" t="str">
            <v>M3188</v>
          </cell>
          <cell r="E1457" t="str">
            <v>Tubo antivandalismo em aço galvanizado para estais de 19 cordoalhas - D = 15,7 mm</v>
          </cell>
          <cell r="I1457" t="str">
            <v>m</v>
          </cell>
          <cell r="J1457">
            <v>1719.3911000000001</v>
          </cell>
        </row>
        <row r="1458">
          <cell r="D1458" t="str">
            <v>M3189</v>
          </cell>
          <cell r="E1458" t="str">
            <v>Tubo antivandalismo em aço galvanizado para estais de 22 cordoalhas - D = 15,7 mm</v>
          </cell>
          <cell r="I1458" t="str">
            <v>m</v>
          </cell>
          <cell r="J1458">
            <v>2002.5909999999999</v>
          </cell>
        </row>
        <row r="1459">
          <cell r="D1459" t="str">
            <v>M3190</v>
          </cell>
          <cell r="E1459" t="str">
            <v>Tubo antivandalismo em aço galvanizado para estais de 31 cordoalhas - D = 15,7 mm</v>
          </cell>
          <cell r="I1459" t="str">
            <v>m</v>
          </cell>
          <cell r="J1459">
            <v>2258.0295999999998</v>
          </cell>
        </row>
        <row r="1460">
          <cell r="D1460" t="str">
            <v>M3191</v>
          </cell>
          <cell r="E1460" t="str">
            <v>Tubo antivandalismo em aço galvanizado para estais de 37 cordoalhas - D = 15,7 mm</v>
          </cell>
          <cell r="I1460" t="str">
            <v>m</v>
          </cell>
          <cell r="J1460">
            <v>2263.3939</v>
          </cell>
        </row>
        <row r="1461">
          <cell r="D1461" t="str">
            <v>M3192</v>
          </cell>
          <cell r="E1461" t="str">
            <v>Tubo antivandalismo em aço galvanizado para estais de 43 cordoalhas - D = 15,7 mm</v>
          </cell>
          <cell r="I1461" t="str">
            <v>m</v>
          </cell>
          <cell r="J1461">
            <v>2837.3226</v>
          </cell>
        </row>
        <row r="1462">
          <cell r="D1462" t="str">
            <v>M3193</v>
          </cell>
          <cell r="E1462" t="str">
            <v>Tubo antivandalismo em aço galvanizado para estais de 55 cordoalhas - D = 15,7 mm</v>
          </cell>
          <cell r="I1462" t="str">
            <v>m</v>
          </cell>
          <cell r="J1462">
            <v>2848.8917000000001</v>
          </cell>
        </row>
        <row r="1463">
          <cell r="D1463" t="str">
            <v>M3194</v>
          </cell>
          <cell r="E1463" t="str">
            <v>Tubo antivandalismo em aço galvanizado para estais de 61 cordoalhas - D = 15,7 mm</v>
          </cell>
          <cell r="I1463" t="str">
            <v>m</v>
          </cell>
          <cell r="J1463">
            <v>2848.8917000000001</v>
          </cell>
        </row>
        <row r="1464">
          <cell r="D1464" t="str">
            <v>M3195</v>
          </cell>
          <cell r="E1464" t="str">
            <v>Tubo antivandalismo em aço galvanizado para estais de 73 cordoalhas - D = 15,7 mm</v>
          </cell>
          <cell r="I1464" t="str">
            <v>m</v>
          </cell>
          <cell r="J1464">
            <v>3292.1142</v>
          </cell>
        </row>
        <row r="1465">
          <cell r="D1465" t="str">
            <v>M3196</v>
          </cell>
          <cell r="E1465" t="str">
            <v>Tubo antivandalismo em aço galvanizado para estais de 85 cordoalhas - D = 15,7 mm</v>
          </cell>
          <cell r="I1465" t="str">
            <v>m</v>
          </cell>
          <cell r="J1465">
            <v>3726.7474999999999</v>
          </cell>
        </row>
        <row r="1466">
          <cell r="D1466" t="str">
            <v>M3197</v>
          </cell>
          <cell r="E1466" t="str">
            <v>Tubo antivandalismo em aço galvanizado para estais de 91 cordoalhas - D = 15,7 mm</v>
          </cell>
          <cell r="I1466" t="str">
            <v>m</v>
          </cell>
          <cell r="J1466">
            <v>3738.4041999999999</v>
          </cell>
        </row>
        <row r="1467">
          <cell r="D1467" t="str">
            <v>M3198</v>
          </cell>
          <cell r="E1467" t="str">
            <v>Tubo fôrma lado fixo em aço galvanizado para estais de 12 cordoalhas - D = 15,7 mm</v>
          </cell>
          <cell r="I1467" t="str">
            <v>m</v>
          </cell>
          <cell r="J1467">
            <v>2584.6444000000001</v>
          </cell>
        </row>
        <row r="1468">
          <cell r="D1468" t="str">
            <v>M3199</v>
          </cell>
          <cell r="E1468" t="str">
            <v>Tubo fôrma lado fixo em aço galvanizado para estais de 19 cordoalhas - D = 15,7 mm</v>
          </cell>
          <cell r="I1468" t="str">
            <v>m</v>
          </cell>
          <cell r="J1468">
            <v>2999.3416999999999</v>
          </cell>
        </row>
        <row r="1469">
          <cell r="D1469" t="str">
            <v>M3200</v>
          </cell>
          <cell r="E1469" t="str">
            <v>Tubo fôrma lado fixo em aço galvanizado para estais de 22 cordoalhas - D = 15,7 mm</v>
          </cell>
          <cell r="I1469" t="str">
            <v>m</v>
          </cell>
          <cell r="J1469">
            <v>3931.4956000000002</v>
          </cell>
        </row>
        <row r="1470">
          <cell r="D1470" t="str">
            <v>M3201</v>
          </cell>
          <cell r="E1470" t="str">
            <v>Tubo fôrma lado fixo em aço galvanizado para estais de 31 cordoalhas - D = 15,7 mm</v>
          </cell>
          <cell r="I1470" t="str">
            <v>m</v>
          </cell>
          <cell r="J1470">
            <v>5075.7375000000002</v>
          </cell>
        </row>
        <row r="1471">
          <cell r="D1471" t="str">
            <v>M3202</v>
          </cell>
          <cell r="E1471" t="str">
            <v>Tubo fôrma lado fixo em aço galvanizado para estais de 37 cordoalhas - D = 15,7 mm</v>
          </cell>
          <cell r="I1471" t="str">
            <v>m</v>
          </cell>
          <cell r="J1471">
            <v>5393.027</v>
          </cell>
        </row>
        <row r="1472">
          <cell r="D1472" t="str">
            <v>M3203</v>
          </cell>
          <cell r="E1472" t="str">
            <v>Tubo fôrma lado fixo em aço galvanizado para estais de 43 cordoalhas - D = 15,7 mm</v>
          </cell>
          <cell r="I1472" t="str">
            <v>m</v>
          </cell>
          <cell r="J1472">
            <v>7122.2293</v>
          </cell>
        </row>
        <row r="1473">
          <cell r="D1473" t="str">
            <v>M3204</v>
          </cell>
          <cell r="E1473" t="str">
            <v>Tubo fôrma lado fixo em aço galvanizado para estais de 55 cordoalhas - D = 15,7 mm</v>
          </cell>
          <cell r="I1473" t="str">
            <v>m</v>
          </cell>
          <cell r="J1473">
            <v>8992.2405999999992</v>
          </cell>
        </row>
        <row r="1474">
          <cell r="D1474" t="str">
            <v>M3205</v>
          </cell>
          <cell r="E1474" t="str">
            <v>Tubo fôrma lado fixo em aço galvanizado para estais de 61 cordoalhas - D = 15,7 mm</v>
          </cell>
          <cell r="I1474" t="str">
            <v>m</v>
          </cell>
          <cell r="J1474">
            <v>8992.2405999999992</v>
          </cell>
        </row>
        <row r="1475">
          <cell r="D1475" t="str">
            <v>M3206</v>
          </cell>
          <cell r="E1475" t="str">
            <v>Tubo fôrma lado fixo em aço galvanizado para estais de 73 cordoalhas - D = 15,7 mm</v>
          </cell>
          <cell r="I1475" t="str">
            <v>m</v>
          </cell>
          <cell r="J1475">
            <v>10492.866900000001</v>
          </cell>
        </row>
        <row r="1476">
          <cell r="D1476" t="str">
            <v>M3207</v>
          </cell>
          <cell r="E1476" t="str">
            <v>Tubo fôrma lado fixo em aço galvanizado para estais de 85 cordoalhas - D = 15,7 mm</v>
          </cell>
          <cell r="I1476" t="str">
            <v>m</v>
          </cell>
          <cell r="J1476">
            <v>11947.216899999999</v>
          </cell>
        </row>
        <row r="1477">
          <cell r="D1477" t="str">
            <v>M3208</v>
          </cell>
          <cell r="E1477" t="str">
            <v>Tubo fôrma lado fixo em aço galvanizado para estais de 91 cordoalhas - D = 15,7 mm</v>
          </cell>
          <cell r="I1477" t="str">
            <v>m</v>
          </cell>
          <cell r="J1477">
            <v>12028.2003</v>
          </cell>
        </row>
        <row r="1478">
          <cell r="D1478" t="str">
            <v>M3209</v>
          </cell>
          <cell r="E1478" t="str">
            <v>Tubo fôrma lado regulável em aço galvanizado para estais de 12 cordoalhas - D = 15,7 mm</v>
          </cell>
          <cell r="I1478" t="str">
            <v>m</v>
          </cell>
          <cell r="J1478">
            <v>1183.4948999999999</v>
          </cell>
        </row>
        <row r="1479">
          <cell r="D1479" t="str">
            <v>M3210</v>
          </cell>
          <cell r="E1479" t="str">
            <v>Tubo fôrma lado regulável em aço galvanizado para estais de 19 cordoalhas - D = 15,7 mm</v>
          </cell>
          <cell r="I1479" t="str">
            <v>m</v>
          </cell>
          <cell r="J1479">
            <v>1387.3774000000001</v>
          </cell>
        </row>
        <row r="1480">
          <cell r="D1480" t="str">
            <v>M3211</v>
          </cell>
          <cell r="E1480" t="str">
            <v>Tubo fôrma lado regulável em aço galvanizado para estais de 22 cordoalhas - D = 15,7 mm</v>
          </cell>
          <cell r="I1480" t="str">
            <v>m</v>
          </cell>
          <cell r="J1480">
            <v>1820.0600999999999</v>
          </cell>
        </row>
        <row r="1481">
          <cell r="D1481" t="str">
            <v>M3212</v>
          </cell>
          <cell r="E1481" t="str">
            <v>Tubo fôrma lado regulável em aço galvanizado para estais de 31 cordoalhas - D = 15,7 mm</v>
          </cell>
          <cell r="I1481" t="str">
            <v>m</v>
          </cell>
          <cell r="J1481">
            <v>2353.3090000000002</v>
          </cell>
        </row>
        <row r="1482">
          <cell r="D1482" t="str">
            <v>M3213</v>
          </cell>
          <cell r="E1482" t="str">
            <v>Tubo fôrma lado regulável em aço galvanizado para estais de 37 cordoalhas - D = 15,7 mm</v>
          </cell>
          <cell r="I1482" t="str">
            <v>m</v>
          </cell>
          <cell r="J1482">
            <v>2512.9841999999999</v>
          </cell>
        </row>
        <row r="1483">
          <cell r="D1483" t="str">
            <v>M3214</v>
          </cell>
          <cell r="E1483" t="str">
            <v>Tubo fôrma lado regulável em aço galvanizado para estais de 43 cordoalhas - D = 15,7 mm</v>
          </cell>
          <cell r="I1483" t="str">
            <v>m</v>
          </cell>
          <cell r="J1483">
            <v>3310.8292999999999</v>
          </cell>
        </row>
        <row r="1484">
          <cell r="D1484" t="str">
            <v>M3215</v>
          </cell>
          <cell r="E1484" t="str">
            <v>Tubo fôrma lado regulável em aço galvanizado para estais de 55 cordoalhas - D = 15,7 mm</v>
          </cell>
          <cell r="I1484" t="str">
            <v>m</v>
          </cell>
          <cell r="J1484">
            <v>4156.3477000000003</v>
          </cell>
        </row>
        <row r="1485">
          <cell r="D1485" t="str">
            <v>M3216</v>
          </cell>
          <cell r="E1485" t="str">
            <v>Tubo fôrma lado regulável em aço galvanizado para estais de 61 cordoalhas - D = 15,7 mm</v>
          </cell>
          <cell r="I1485" t="str">
            <v>m</v>
          </cell>
          <cell r="J1485">
            <v>4156.3477000000003</v>
          </cell>
        </row>
        <row r="1486">
          <cell r="D1486" t="str">
            <v>M3217</v>
          </cell>
          <cell r="E1486" t="str">
            <v>Tubo fôrma lado regulável em aço galvanizado para estais de 73 cordoalhas - D = 15,7 mm</v>
          </cell>
          <cell r="I1486" t="str">
            <v>m</v>
          </cell>
          <cell r="J1486">
            <v>4890.3954000000003</v>
          </cell>
        </row>
        <row r="1487">
          <cell r="D1487" t="str">
            <v>M3218</v>
          </cell>
          <cell r="E1487" t="str">
            <v>Tubo fôrma lado regulável em aço galvanizado para estais de 85 cordoalhas - D = 15,7 mm</v>
          </cell>
          <cell r="I1487" t="str">
            <v>m</v>
          </cell>
          <cell r="J1487">
            <v>5578.1669000000002</v>
          </cell>
        </row>
        <row r="1488">
          <cell r="D1488" t="str">
            <v>M3219</v>
          </cell>
          <cell r="E1488" t="str">
            <v>Tubo fôrma lado regulável em aço galvanizado para estais de 91 cordoalhas - D = 15,7 mm</v>
          </cell>
          <cell r="I1488" t="str">
            <v>m</v>
          </cell>
          <cell r="J1488">
            <v>5659.1503000000002</v>
          </cell>
        </row>
        <row r="1489">
          <cell r="D1489" t="str">
            <v>M3220</v>
          </cell>
          <cell r="E1489" t="str">
            <v>Coroa de botões esféricos - Ring bit - D = 104 mm (4 3/32")</v>
          </cell>
          <cell r="I1489" t="str">
            <v>un</v>
          </cell>
          <cell r="J1489">
            <v>1084.7566999999999</v>
          </cell>
        </row>
        <row r="1490">
          <cell r="D1490" t="str">
            <v>M3225</v>
          </cell>
          <cell r="E1490" t="str">
            <v>Película retrorrefletiva tipo III + SI (sinal impresso com película de sobreposição tipo V)</v>
          </cell>
          <cell r="I1490" t="str">
            <v>m²</v>
          </cell>
          <cell r="J1490">
            <v>532.43439999999998</v>
          </cell>
        </row>
        <row r="1491">
          <cell r="D1491" t="str">
            <v>M3227</v>
          </cell>
          <cell r="E1491" t="str">
            <v>Tubo de revestimento em aço-carbono schedule 40 - DN = 101,6 mm (4")</v>
          </cell>
          <cell r="I1491" t="str">
            <v>m</v>
          </cell>
          <cell r="J1491">
            <v>228.48410000000001</v>
          </cell>
        </row>
        <row r="1492">
          <cell r="D1492" t="str">
            <v>M3228</v>
          </cell>
          <cell r="E1492" t="str">
            <v>Cimento asfáltico de petróleo com borracha - CAP 50/70 com 15% de borracha de pneu</v>
          </cell>
          <cell r="I1492" t="str">
            <v>t</v>
          </cell>
          <cell r="J1492" t="str">
            <v>-</v>
          </cell>
        </row>
        <row r="1493">
          <cell r="D1493" t="str">
            <v>M3229</v>
          </cell>
          <cell r="E1493" t="str">
            <v>Película retrorrefletiva tipo I + SI (sinal impresso com película de sobreposição tipo V)</v>
          </cell>
          <cell r="I1493" t="str">
            <v>m²</v>
          </cell>
          <cell r="J1493">
            <v>444.69209999999998</v>
          </cell>
        </row>
        <row r="1494">
          <cell r="D1494" t="str">
            <v>M3230</v>
          </cell>
          <cell r="E1494" t="str">
            <v>Chapa de poliéster reforçada com fibra de vidro - E = 2,0 mm</v>
          </cell>
          <cell r="I1494" t="str">
            <v>m²</v>
          </cell>
          <cell r="J1494">
            <v>111.6662</v>
          </cell>
        </row>
        <row r="1495">
          <cell r="D1495" t="str">
            <v>M3231</v>
          </cell>
          <cell r="E1495" t="str">
            <v>Chapa de alumínio composto (ACM) - E = 3,0 mm</v>
          </cell>
          <cell r="I1495" t="str">
            <v>m²</v>
          </cell>
          <cell r="J1495">
            <v>159.19649999999999</v>
          </cell>
        </row>
        <row r="1496">
          <cell r="D1496" t="str">
            <v>M3232</v>
          </cell>
          <cell r="E1496" t="str">
            <v>Película retrorrefletiva tipo X + SI (sinal impresso com película de sobreposição tipo V)</v>
          </cell>
          <cell r="I1496" t="str">
            <v>m²</v>
          </cell>
          <cell r="J1496">
            <v>652.1123</v>
          </cell>
        </row>
        <row r="1497">
          <cell r="D1497" t="str">
            <v>M3233</v>
          </cell>
          <cell r="E1497" t="str">
            <v>Fita adesiva estrutural dupla-face - E = 2 mm e L = 25 mm</v>
          </cell>
          <cell r="I1497" t="str">
            <v>m</v>
          </cell>
          <cell r="J1497">
            <v>6.6464999999999996</v>
          </cell>
        </row>
        <row r="1498">
          <cell r="D1498" t="str">
            <v>M3235</v>
          </cell>
          <cell r="E1498" t="str">
            <v>Película retrorrefletiva tipo I</v>
          </cell>
          <cell r="I1498" t="str">
            <v>m²</v>
          </cell>
          <cell r="J1498">
            <v>144.1995</v>
          </cell>
        </row>
        <row r="1499">
          <cell r="D1499" t="str">
            <v>M3236</v>
          </cell>
          <cell r="E1499" t="str">
            <v>Película retrorrefletiva tipo III + SI</v>
          </cell>
          <cell r="I1499" t="str">
            <v>m²</v>
          </cell>
          <cell r="J1499">
            <v>592.23440000000005</v>
          </cell>
        </row>
        <row r="1500">
          <cell r="D1500" t="str">
            <v>M3237</v>
          </cell>
          <cell r="E1500" t="str">
            <v>Película retrorrefletiva tipo III</v>
          </cell>
          <cell r="I1500" t="str">
            <v>m²</v>
          </cell>
          <cell r="J1500">
            <v>234.9023</v>
          </cell>
        </row>
        <row r="1501">
          <cell r="D1501" t="str">
            <v>M3238</v>
          </cell>
          <cell r="E1501" t="str">
            <v>Película não retrorrefletiva tipo IV</v>
          </cell>
          <cell r="I1501" t="str">
            <v>m²</v>
          </cell>
          <cell r="J1501">
            <v>129.7098</v>
          </cell>
        </row>
        <row r="1502">
          <cell r="D1502" t="str">
            <v>M3239</v>
          </cell>
          <cell r="E1502" t="str">
            <v>Película retrorrefletiva tipo X</v>
          </cell>
          <cell r="I1502" t="str">
            <v>m²</v>
          </cell>
          <cell r="J1502">
            <v>412.99639999999999</v>
          </cell>
        </row>
        <row r="1503">
          <cell r="D1503" t="str">
            <v>M3240</v>
          </cell>
          <cell r="E1503" t="str">
            <v>Duto flexível de ventilação de poliéster aluminizado sem isolamento - D = 200 mm</v>
          </cell>
          <cell r="I1503" t="str">
            <v>m</v>
          </cell>
          <cell r="J1503">
            <v>19.9116</v>
          </cell>
        </row>
        <row r="1504">
          <cell r="D1504" t="str">
            <v>M3241</v>
          </cell>
          <cell r="E1504" t="str">
            <v>Cabo de cobre flexível antichama isolado em HEPR - tensão de 0,6/1,0 kV e seção de 2 x 6 mm²</v>
          </cell>
          <cell r="I1504" t="str">
            <v>m</v>
          </cell>
          <cell r="J1504">
            <v>13.654</v>
          </cell>
        </row>
        <row r="1505">
          <cell r="D1505" t="str">
            <v>M3242</v>
          </cell>
          <cell r="E1505" t="str">
            <v>Cabo de cobre flexível antichama isolado em HEPR - tensão de 0,6/1,0 kV e seção de 4 x 6 mm²</v>
          </cell>
          <cell r="I1505" t="str">
            <v>m</v>
          </cell>
          <cell r="J1505">
            <v>22.215199999999999</v>
          </cell>
        </row>
        <row r="1506">
          <cell r="D1506" t="str">
            <v>M3245</v>
          </cell>
          <cell r="E1506" t="str">
            <v>Tinta plástica à base de resina metacrílica aplicada a frio por aspersão (spray)</v>
          </cell>
          <cell r="I1506" t="str">
            <v>kg</v>
          </cell>
          <cell r="J1506">
            <v>53.422800000000002</v>
          </cell>
        </row>
        <row r="1507">
          <cell r="D1507" t="str">
            <v>M3270</v>
          </cell>
          <cell r="E1507" t="str">
            <v>Ancoragem fixa para estais de 12 cordoalhas - D = 15,7 mm</v>
          </cell>
          <cell r="I1507" t="str">
            <v>un</v>
          </cell>
          <cell r="J1507">
            <v>13843.0195</v>
          </cell>
        </row>
        <row r="1508">
          <cell r="D1508" t="str">
            <v>M3271</v>
          </cell>
          <cell r="E1508" t="str">
            <v>Ancoragem fixa para estais de 22 cordoalhas - D = 15,7 mm</v>
          </cell>
          <cell r="I1508" t="str">
            <v>un</v>
          </cell>
          <cell r="J1508">
            <v>21856.8524</v>
          </cell>
        </row>
        <row r="1509">
          <cell r="D1509" t="str">
            <v>M3272</v>
          </cell>
          <cell r="E1509" t="str">
            <v>Ancoragem fixa para estais de 43 cordoalhas - D = 15,7 mm</v>
          </cell>
          <cell r="I1509" t="str">
            <v>un</v>
          </cell>
          <cell r="J1509">
            <v>40856.772400000002</v>
          </cell>
        </row>
        <row r="1510">
          <cell r="D1510" t="str">
            <v>M3273</v>
          </cell>
          <cell r="E1510" t="str">
            <v>Ancoragem fixa para estais de 85 cordoalhas - D = 15,7 mm</v>
          </cell>
          <cell r="I1510" t="str">
            <v>un</v>
          </cell>
          <cell r="J1510">
            <v>79321.700700000001</v>
          </cell>
        </row>
        <row r="1511">
          <cell r="D1511" t="str">
            <v>M3274</v>
          </cell>
          <cell r="E1511" t="str">
            <v>Ancoragem regulável para estais de 12 cordoalhas - D = 15,7 mm</v>
          </cell>
          <cell r="I1511" t="str">
            <v>un</v>
          </cell>
          <cell r="J1511">
            <v>23701.423900000002</v>
          </cell>
        </row>
        <row r="1512">
          <cell r="D1512" t="str">
            <v>M3275</v>
          </cell>
          <cell r="E1512" t="str">
            <v>Ancoragem regulável para estais de 22 cordoalhas - D = 15,7 mm</v>
          </cell>
          <cell r="I1512" t="str">
            <v>un</v>
          </cell>
          <cell r="J1512">
            <v>33422.610399999998</v>
          </cell>
        </row>
        <row r="1513">
          <cell r="D1513" t="str">
            <v>M3276</v>
          </cell>
          <cell r="E1513" t="str">
            <v>Ancoragem regulável para estais de 43 cordoalhas - D = 15,7 mm</v>
          </cell>
          <cell r="I1513" t="str">
            <v>un</v>
          </cell>
          <cell r="J1513">
            <v>68703.653099999996</v>
          </cell>
        </row>
        <row r="1514">
          <cell r="D1514" t="str">
            <v>M3277</v>
          </cell>
          <cell r="E1514" t="str">
            <v>Ancoragem regulável para estais de 85 cordoalhas - D = 15,7 mm</v>
          </cell>
          <cell r="I1514" t="str">
            <v>un</v>
          </cell>
          <cell r="J1514">
            <v>134887.9007</v>
          </cell>
        </row>
        <row r="1515">
          <cell r="D1515" t="str">
            <v>M3278</v>
          </cell>
          <cell r="E1515" t="str">
            <v>Tubo PEAD PE 100 PN 5 para estais - D = 110 mm</v>
          </cell>
          <cell r="I1515" t="str">
            <v>m</v>
          </cell>
          <cell r="J1515">
            <v>134.2971</v>
          </cell>
        </row>
        <row r="1516">
          <cell r="D1516" t="str">
            <v>M3279</v>
          </cell>
          <cell r="E1516" t="str">
            <v>Arruela lisa em aço zincado branco para parafuso - D = 9,525 mm (3/8")</v>
          </cell>
          <cell r="I1516" t="str">
            <v>un</v>
          </cell>
          <cell r="J1516">
            <v>0.2034</v>
          </cell>
        </row>
        <row r="1517">
          <cell r="D1517" t="str">
            <v>M3280</v>
          </cell>
          <cell r="E1517" t="str">
            <v>Viga de madeira - E = 5 cm e L = 11 cm</v>
          </cell>
          <cell r="I1517" t="str">
            <v>m</v>
          </cell>
          <cell r="J1517">
            <v>25.409199999999998</v>
          </cell>
        </row>
        <row r="1518">
          <cell r="D1518" t="str">
            <v>M3353</v>
          </cell>
          <cell r="E1518" t="str">
            <v>Purgador plástico</v>
          </cell>
          <cell r="I1518" t="str">
            <v>un</v>
          </cell>
          <cell r="J1518">
            <v>1.3789</v>
          </cell>
        </row>
        <row r="1519">
          <cell r="D1519" t="str">
            <v>M3360</v>
          </cell>
          <cell r="E1519" t="str">
            <v>Chumbador de expansão controlada por torque em aço zincado para concreto - D = 8,0 mm</v>
          </cell>
          <cell r="I1519" t="str">
            <v>un</v>
          </cell>
          <cell r="J1519">
            <v>1.9761</v>
          </cell>
        </row>
        <row r="1520">
          <cell r="D1520" t="str">
            <v>M3361</v>
          </cell>
          <cell r="E1520" t="str">
            <v>Corrente de elo soldado em aço SAE 1010/1020 com acabamento polido - E = 25,00 mm (1")</v>
          </cell>
          <cell r="I1520" t="str">
            <v>m</v>
          </cell>
          <cell r="J1520">
            <v>324.93290000000002</v>
          </cell>
        </row>
        <row r="1521">
          <cell r="D1521" t="str">
            <v>M3362</v>
          </cell>
          <cell r="E1521" t="str">
            <v>Corrente de elo soldado em aço SAE 1010/1020 com acabamento polido - E = 12,50 mm (1/2")</v>
          </cell>
          <cell r="I1521" t="str">
            <v>m</v>
          </cell>
          <cell r="J1521">
            <v>72.188900000000004</v>
          </cell>
        </row>
        <row r="1522">
          <cell r="D1522" t="str">
            <v>M3363</v>
          </cell>
          <cell r="E1522" t="str">
            <v>Corrente de elo soldado em aço SAE 1010/1020 com acabamento polido - E = 19,00 mm (3/4")</v>
          </cell>
          <cell r="I1522" t="str">
            <v>m</v>
          </cell>
          <cell r="J1522">
            <v>198.0763</v>
          </cell>
        </row>
        <row r="1523">
          <cell r="D1523" t="str">
            <v>M3364</v>
          </cell>
          <cell r="E1523" t="str">
            <v>Lanterna de sinalização náutica com acessórios de fixação - alcance 2 mn</v>
          </cell>
          <cell r="I1523" t="str">
            <v>un</v>
          </cell>
          <cell r="J1523">
            <v>3654.9333999999999</v>
          </cell>
        </row>
        <row r="1524">
          <cell r="D1524" t="str">
            <v>M3365</v>
          </cell>
          <cell r="E1524" t="str">
            <v>Lanterna de sinalização náutica com acessórios de fixação - alcance 3 mn</v>
          </cell>
          <cell r="I1524" t="str">
            <v>un</v>
          </cell>
          <cell r="J1524">
            <v>5764.5433000000003</v>
          </cell>
        </row>
        <row r="1525">
          <cell r="D1525" t="str">
            <v>M3366</v>
          </cell>
          <cell r="E1525" t="str">
            <v>Lanterna de sinalização náutica com acessórios de fixação - alcance 4 mn</v>
          </cell>
          <cell r="I1525" t="str">
            <v>un</v>
          </cell>
          <cell r="J1525">
            <v>8342.2533000000003</v>
          </cell>
        </row>
        <row r="1526">
          <cell r="D1526" t="str">
            <v>M3367</v>
          </cell>
          <cell r="E1526" t="str">
            <v>Lanterna de sinalização náutica com acessórios de fixação - alcance 6 mn</v>
          </cell>
          <cell r="I1526" t="str">
            <v>un</v>
          </cell>
          <cell r="J1526">
            <v>9693.5967000000001</v>
          </cell>
        </row>
        <row r="1527">
          <cell r="D1527" t="str">
            <v>M3368</v>
          </cell>
          <cell r="E1527" t="str">
            <v>Lanterna de sinalização náutica com acessórios de fixação - alcance 8 mn</v>
          </cell>
          <cell r="I1527" t="str">
            <v>un</v>
          </cell>
          <cell r="J1527">
            <v>12276.3217</v>
          </cell>
        </row>
        <row r="1528">
          <cell r="D1528" t="str">
            <v>M3369</v>
          </cell>
          <cell r="E1528" t="str">
            <v>Manilha âncora em aço forjado com porca e cupilha - DN = 16,0 mm (5/8")</v>
          </cell>
          <cell r="I1528" t="str">
            <v>un</v>
          </cell>
          <cell r="J1528">
            <v>55.078400000000002</v>
          </cell>
        </row>
        <row r="1529">
          <cell r="D1529" t="str">
            <v>M3370</v>
          </cell>
          <cell r="E1529" t="str">
            <v>Manilha reta em aço forjado com porca e cupilha - DN = 38,1 mm (1 1/2")</v>
          </cell>
          <cell r="I1529" t="str">
            <v>un</v>
          </cell>
          <cell r="J1529">
            <v>576.09580000000005</v>
          </cell>
        </row>
        <row r="1530">
          <cell r="D1530" t="str">
            <v>M3371</v>
          </cell>
          <cell r="E1530" t="str">
            <v>Manilha reta em aço forjado com porca e cupilha - DN = 25,4 mm (1")</v>
          </cell>
          <cell r="I1530" t="str">
            <v>un</v>
          </cell>
          <cell r="J1530">
            <v>142.7773</v>
          </cell>
        </row>
        <row r="1531">
          <cell r="D1531" t="str">
            <v>M3372</v>
          </cell>
          <cell r="E1531" t="str">
            <v>Suporte polimérico ecológico maciço colapsível para placa de sinalização - seção de 10 x 10 cm</v>
          </cell>
          <cell r="I1531" t="str">
            <v>m</v>
          </cell>
          <cell r="J1531">
            <v>403.39670000000001</v>
          </cell>
        </row>
        <row r="1532">
          <cell r="D1532" t="str">
            <v>M3501</v>
          </cell>
          <cell r="E1532" t="str">
            <v>Placa de ancoragem para tirante de barra de aço - E = 12,7 mm e seção de 160 x 160 mm</v>
          </cell>
          <cell r="I1532" t="str">
            <v>un</v>
          </cell>
          <cell r="J1532">
            <v>96.296599999999998</v>
          </cell>
        </row>
        <row r="1533">
          <cell r="D1533" t="str">
            <v>M3502</v>
          </cell>
          <cell r="E1533" t="str">
            <v>Mistura betuminosa</v>
          </cell>
          <cell r="I1533" t="str">
            <v>m³</v>
          </cell>
          <cell r="J1533" t="str">
            <v>-</v>
          </cell>
        </row>
        <row r="1534">
          <cell r="D1534" t="str">
            <v>M3503</v>
          </cell>
          <cell r="E1534" t="str">
            <v>Material de base</v>
          </cell>
          <cell r="I1534" t="str">
            <v>m³</v>
          </cell>
          <cell r="J1534" t="str">
            <v>-</v>
          </cell>
        </row>
        <row r="1535">
          <cell r="D1535" t="str">
            <v>M3504</v>
          </cell>
          <cell r="E1535" t="str">
            <v>Concreto</v>
          </cell>
          <cell r="I1535" t="str">
            <v>m³</v>
          </cell>
          <cell r="J1535" t="str">
            <v>-</v>
          </cell>
        </row>
        <row r="1536">
          <cell r="D1536" t="str">
            <v>M3505</v>
          </cell>
          <cell r="E1536" t="str">
            <v>Material demolido - concreto simples</v>
          </cell>
          <cell r="I1536" t="str">
            <v>m³</v>
          </cell>
          <cell r="J1536" t="str">
            <v>-</v>
          </cell>
        </row>
        <row r="1537">
          <cell r="D1537" t="str">
            <v>M3506</v>
          </cell>
          <cell r="E1537" t="str">
            <v>Material demolido - madeira</v>
          </cell>
          <cell r="I1537" t="str">
            <v>m³</v>
          </cell>
          <cell r="J1537" t="str">
            <v>-</v>
          </cell>
        </row>
        <row r="1538">
          <cell r="D1538" t="str">
            <v>M3507</v>
          </cell>
          <cell r="E1538" t="str">
            <v>Revestimento asfáltico</v>
          </cell>
          <cell r="I1538" t="str">
            <v>m³</v>
          </cell>
          <cell r="J1538" t="str">
            <v>-</v>
          </cell>
        </row>
        <row r="1539">
          <cell r="D1539" t="str">
            <v>M3508</v>
          </cell>
          <cell r="E1539" t="str">
            <v>Camada granular (base ou sub-base)</v>
          </cell>
          <cell r="I1539" t="str">
            <v>m³</v>
          </cell>
          <cell r="J1539" t="str">
            <v>-</v>
          </cell>
        </row>
        <row r="1540">
          <cell r="D1540" t="str">
            <v>M3509</v>
          </cell>
          <cell r="E1540" t="str">
            <v>Material demolido - remendo profundo</v>
          </cell>
          <cell r="I1540" t="str">
            <v>m³</v>
          </cell>
          <cell r="J1540" t="str">
            <v>-</v>
          </cell>
        </row>
        <row r="1541">
          <cell r="D1541" t="str">
            <v>M3510</v>
          </cell>
          <cell r="E1541" t="str">
            <v>Material demolido - alvenaria</v>
          </cell>
          <cell r="I1541" t="str">
            <v>m³</v>
          </cell>
          <cell r="J1541" t="str">
            <v>-</v>
          </cell>
        </row>
        <row r="1542">
          <cell r="D1542" t="str">
            <v>M3511</v>
          </cell>
          <cell r="E1542" t="str">
            <v>Acessórios e materiais metálicos</v>
          </cell>
          <cell r="I1542" t="str">
            <v>t</v>
          </cell>
          <cell r="J1542" t="str">
            <v>-</v>
          </cell>
        </row>
        <row r="1543">
          <cell r="D1543" t="str">
            <v>M3512</v>
          </cell>
          <cell r="E1543" t="str">
            <v>Material demolido - concreto armado</v>
          </cell>
          <cell r="I1543" t="str">
            <v>m³</v>
          </cell>
          <cell r="J1543" t="str">
            <v>-</v>
          </cell>
        </row>
        <row r="1544">
          <cell r="D1544" t="str">
            <v>M3513</v>
          </cell>
          <cell r="E1544" t="str">
            <v>Material de 3ª categoria</v>
          </cell>
          <cell r="I1544" t="str">
            <v>m³</v>
          </cell>
          <cell r="J1544" t="str">
            <v>-</v>
          </cell>
        </row>
        <row r="1545">
          <cell r="D1545" t="str">
            <v>M3514</v>
          </cell>
          <cell r="E1545" t="str">
            <v>Solo</v>
          </cell>
          <cell r="I1545" t="str">
            <v>m³</v>
          </cell>
          <cell r="J1545" t="str">
            <v>-</v>
          </cell>
        </row>
        <row r="1546">
          <cell r="D1546" t="str">
            <v>M3515</v>
          </cell>
          <cell r="E1546" t="str">
            <v>Grãos, agregados e solos derramados na pista</v>
          </cell>
          <cell r="I1546" t="str">
            <v>t</v>
          </cell>
          <cell r="J1546" t="str">
            <v>-</v>
          </cell>
        </row>
        <row r="1547">
          <cell r="D1547" t="str">
            <v>M3516</v>
          </cell>
          <cell r="E1547" t="str">
            <v>Veículos de pequeno porte incendiados em rodovia</v>
          </cell>
          <cell r="I1547" t="str">
            <v>un</v>
          </cell>
          <cell r="J1547" t="str">
            <v>-</v>
          </cell>
        </row>
        <row r="1548">
          <cell r="D1548" t="str">
            <v>M3518</v>
          </cell>
          <cell r="E1548" t="str">
            <v>Tinta à base de resina epóxi bicomponente</v>
          </cell>
          <cell r="I1548" t="str">
            <v>l</v>
          </cell>
          <cell r="J1548">
            <v>65.417299999999997</v>
          </cell>
        </row>
        <row r="1549">
          <cell r="D1549" t="str">
            <v>M3519</v>
          </cell>
          <cell r="E1549" t="str">
            <v>Tinta à base de resina epóxi poliamida bicomponente para fundo preparador de pintura</v>
          </cell>
          <cell r="I1549" t="str">
            <v>l</v>
          </cell>
          <cell r="J1549">
            <v>272.05380000000002</v>
          </cell>
        </row>
        <row r="1550">
          <cell r="D1550" t="str">
            <v>M3520</v>
          </cell>
          <cell r="E1550" t="str">
            <v>Tinta anticorrosiva à base de resina epóxi poliamida bicomponente</v>
          </cell>
          <cell r="I1550" t="str">
            <v>l</v>
          </cell>
          <cell r="J1550">
            <v>95.398099999999999</v>
          </cell>
        </row>
        <row r="1551">
          <cell r="D1551" t="str">
            <v>M3521</v>
          </cell>
          <cell r="E1551" t="str">
            <v>Guincho manual com capacidade de tração de 100 kN com cabo de aço</v>
          </cell>
          <cell r="I1551" t="str">
            <v>un</v>
          </cell>
          <cell r="J1551">
            <v>221158.0526</v>
          </cell>
        </row>
        <row r="1552">
          <cell r="D1552" t="str">
            <v>M3522</v>
          </cell>
          <cell r="E1552" t="str">
            <v>Guincho manual com capacidade de tração de 200 kN com cabo de aço</v>
          </cell>
          <cell r="I1552" t="str">
            <v>un</v>
          </cell>
          <cell r="J1552">
            <v>359852.34980000003</v>
          </cell>
        </row>
        <row r="1553">
          <cell r="D1553" t="str">
            <v>M3523</v>
          </cell>
          <cell r="E1553" t="str">
            <v>Pneu reaproveitado</v>
          </cell>
          <cell r="I1553" t="str">
            <v>un</v>
          </cell>
          <cell r="J1553">
            <v>60</v>
          </cell>
        </row>
        <row r="1554">
          <cell r="D1554" t="str">
            <v>M3524</v>
          </cell>
          <cell r="E1554" t="str">
            <v>Sapatilha em aço inox - D = 13 mm (1/2")</v>
          </cell>
          <cell r="I1554" t="str">
            <v>un</v>
          </cell>
          <cell r="J1554">
            <v>26.152200000000001</v>
          </cell>
        </row>
        <row r="1555">
          <cell r="D1555" t="str">
            <v>M3525</v>
          </cell>
          <cell r="E1555" t="str">
            <v>Molinete manual com capacidade de tração de 70 kN</v>
          </cell>
          <cell r="I1555" t="str">
            <v>un</v>
          </cell>
          <cell r="J1555">
            <v>321940.3505</v>
          </cell>
        </row>
        <row r="1556">
          <cell r="D1556" t="str">
            <v>M3526</v>
          </cell>
          <cell r="E1556" t="str">
            <v>Ânodo de sacrifício em liga de zinco - peso = 20 kg</v>
          </cell>
          <cell r="I1556" t="str">
            <v>un</v>
          </cell>
          <cell r="J1556">
            <v>1391.6932999999999</v>
          </cell>
        </row>
        <row r="1557">
          <cell r="D1557" t="str">
            <v>M3527</v>
          </cell>
          <cell r="E1557" t="str">
            <v>Cabo de aço - D = 42,00 mm (1 5/8")</v>
          </cell>
          <cell r="I1557" t="str">
            <v>m</v>
          </cell>
          <cell r="J1557">
            <v>254.53960000000001</v>
          </cell>
        </row>
        <row r="1558">
          <cell r="D1558" t="str">
            <v>M3528</v>
          </cell>
          <cell r="E1558" t="str">
            <v>Terminal soquete fechado em aço galvanizado compatível com cabo de aço de D = 42 mm</v>
          </cell>
          <cell r="I1558" t="str">
            <v>un</v>
          </cell>
          <cell r="J1558">
            <v>3440.6239999999998</v>
          </cell>
        </row>
        <row r="1559">
          <cell r="D1559" t="str">
            <v>M3529</v>
          </cell>
          <cell r="E1559" t="str">
            <v>Manilha reta em aço forjado com porca e cupilha - D = 57,2 mm (2 1/4")</v>
          </cell>
          <cell r="I1559" t="str">
            <v>un</v>
          </cell>
          <cell r="J1559">
            <v>1273.6249</v>
          </cell>
        </row>
        <row r="1560">
          <cell r="D1560" t="str">
            <v>M3530</v>
          </cell>
          <cell r="E1560" t="str">
            <v>Tubo mecânico em aço-carbono</v>
          </cell>
          <cell r="I1560" t="str">
            <v>kg</v>
          </cell>
          <cell r="J1560">
            <v>27.192399999999999</v>
          </cell>
        </row>
        <row r="1561">
          <cell r="D1561" t="str">
            <v>M3718</v>
          </cell>
          <cell r="E1561" t="str">
            <v>Material combustível removido</v>
          </cell>
          <cell r="I1561" t="str">
            <v>t</v>
          </cell>
          <cell r="J1561" t="str">
            <v>-</v>
          </cell>
        </row>
        <row r="1562">
          <cell r="D1562" t="str">
            <v>M3719</v>
          </cell>
          <cell r="E1562" t="str">
            <v>Blocos de rocha ou matacões</v>
          </cell>
          <cell r="I1562" t="str">
            <v>m³</v>
          </cell>
          <cell r="J1562" t="str">
            <v>-</v>
          </cell>
        </row>
        <row r="1563">
          <cell r="D1563" t="str">
            <v>M3720</v>
          </cell>
          <cell r="E1563" t="str">
            <v>Material asfáltico removido</v>
          </cell>
          <cell r="I1563" t="str">
            <v>t</v>
          </cell>
          <cell r="J1563" t="str">
            <v>-</v>
          </cell>
        </row>
        <row r="1564">
          <cell r="D1564" t="str">
            <v>M3721</v>
          </cell>
          <cell r="E1564" t="str">
            <v>Estrutura de pórtico metálico removida</v>
          </cell>
          <cell r="I1564" t="str">
            <v>un</v>
          </cell>
          <cell r="J1564" t="str">
            <v>-</v>
          </cell>
        </row>
        <row r="1565">
          <cell r="D1565" t="str">
            <v>M3722</v>
          </cell>
          <cell r="E1565" t="str">
            <v>Estrutura de semipórtico duplo metálico removida</v>
          </cell>
          <cell r="I1565" t="str">
            <v>un</v>
          </cell>
          <cell r="J1565" t="str">
            <v>-</v>
          </cell>
        </row>
        <row r="1566">
          <cell r="D1566" t="str">
            <v>M3723</v>
          </cell>
          <cell r="E1566" t="str">
            <v>Estrutura de semipórtico metálico removida</v>
          </cell>
          <cell r="I1566" t="str">
            <v>un</v>
          </cell>
          <cell r="J1566" t="str">
            <v>-</v>
          </cell>
        </row>
        <row r="1567">
          <cell r="D1567" t="str">
            <v>M3727</v>
          </cell>
          <cell r="E1567" t="str">
            <v>Mangueira para hidrojateamento com pressão de trabalho de até 17,5 MPa (2.538 psi) - D = 25 mm (1")</v>
          </cell>
          <cell r="I1567" t="str">
            <v>m</v>
          </cell>
          <cell r="J1567">
            <v>224.89279999999999</v>
          </cell>
        </row>
        <row r="1568">
          <cell r="D1568" t="str">
            <v>M3728</v>
          </cell>
          <cell r="E1568" t="str">
            <v>Mangueira para sistema de sucção a vácuo com vazão de entrada de até 3,6 m³/h (60 l/min) - D = 72,5 mm (3")</v>
          </cell>
          <cell r="I1568" t="str">
            <v>m</v>
          </cell>
          <cell r="J1568">
            <v>120.5432</v>
          </cell>
        </row>
        <row r="1569">
          <cell r="D1569" t="str">
            <v>M3729</v>
          </cell>
          <cell r="E1569" t="str">
            <v>Detritos removidos de bueiros</v>
          </cell>
          <cell r="I1569" t="str">
            <v>m³</v>
          </cell>
          <cell r="J1569" t="str">
            <v>-</v>
          </cell>
        </row>
        <row r="1570">
          <cell r="D1570" t="str">
            <v>M3730</v>
          </cell>
          <cell r="E1570" t="str">
            <v>Material triturado - galhos e troncos</v>
          </cell>
          <cell r="I1570" t="str">
            <v>m³</v>
          </cell>
          <cell r="J1570" t="str">
            <v>-</v>
          </cell>
        </row>
        <row r="1571">
          <cell r="D1571" t="str">
            <v>M3772</v>
          </cell>
          <cell r="E1571" t="str">
            <v>Canal monobloco com corpo e grelha em concreto polímero com efeito autolimpante - carga de controle de 400 kN - C = 100,0 cm, L = 15,0 cm e H = 23,0 cm</v>
          </cell>
          <cell r="I1571" t="str">
            <v>m</v>
          </cell>
          <cell r="J1571">
            <v>353.13200000000001</v>
          </cell>
        </row>
        <row r="1572">
          <cell r="D1572" t="str">
            <v>M3773</v>
          </cell>
          <cell r="E1572" t="str">
            <v>Canal monobloco com corpo e grelha em concreto polímero com efeito autolimpante - carga de controle de 400 kN - C = 100,0 cm, L = 25,0 cm e H = 32,0 cm</v>
          </cell>
          <cell r="I1572" t="str">
            <v>m</v>
          </cell>
          <cell r="J1572">
            <v>663.51509999999996</v>
          </cell>
        </row>
        <row r="1573">
          <cell r="D1573" t="str">
            <v>M3774</v>
          </cell>
          <cell r="E1573" t="str">
            <v>Canal monobloco com corpo e grelha em concreto polímero com efeito autolimpante - carga de controle de 900 kN - C = 100,0 cm, L = 16,0 cm e H = 26,5 cm</v>
          </cell>
          <cell r="I1573" t="str">
            <v>m</v>
          </cell>
          <cell r="J1573">
            <v>729.8913</v>
          </cell>
        </row>
        <row r="1574">
          <cell r="D1574" t="str">
            <v>M3775</v>
          </cell>
          <cell r="E1574" t="str">
            <v>Canal monobloco com corpo e grelha em concreto polímero com efeito autolimpante - carga de controle de 900 kN - C = 100,0 cm, L = 21,0 cm e H = 28,0 cm</v>
          </cell>
          <cell r="I1574" t="str">
            <v>m</v>
          </cell>
          <cell r="J1574">
            <v>756.76110000000006</v>
          </cell>
        </row>
        <row r="1575">
          <cell r="D1575" t="str">
            <v>M3776</v>
          </cell>
          <cell r="E1575" t="str">
            <v>Canal monobloco com corpo e grelha em concreto polímero com efeito autolimpante - carga de controle de 900 kN - C = 100,0 cm, L = 21,0 cm e H = 38,0 cm</v>
          </cell>
          <cell r="I1575" t="str">
            <v>m</v>
          </cell>
          <cell r="J1575">
            <v>843.74630000000002</v>
          </cell>
        </row>
        <row r="1576">
          <cell r="D1576" t="str">
            <v>M3777</v>
          </cell>
          <cell r="E1576" t="str">
            <v>Canal monobloco com corpo e grelha em concreto polímero com efeito autolimpante - carga de controle de 900 kN - C = 100,0 cm, L = 21,0 cm e H = 48,0 cm</v>
          </cell>
          <cell r="I1576" t="str">
            <v>m</v>
          </cell>
          <cell r="J1576">
            <v>1044.2012</v>
          </cell>
        </row>
        <row r="1577">
          <cell r="D1577" t="str">
            <v>M3778</v>
          </cell>
          <cell r="E1577" t="str">
            <v>Canal monobloco com corpo e grelha em concreto polímero com efeito autolimpante - carga de controle de 900 kN - C = 100,0 cm, L = 26,0 cm e H = 33,0 cm</v>
          </cell>
          <cell r="I1577" t="str">
            <v>m</v>
          </cell>
          <cell r="J1577">
            <v>1084.2049999999999</v>
          </cell>
        </row>
        <row r="1578">
          <cell r="D1578" t="str">
            <v>M3779</v>
          </cell>
          <cell r="E1578" t="str">
            <v>Canal monobloco com corpo e grelha em concreto polímero com efeito autolimpante - carga de controle de 900 kN - C = 100,0 cm, L = 26,0 cm e H = 53,0 cm</v>
          </cell>
          <cell r="I1578" t="str">
            <v>m</v>
          </cell>
          <cell r="J1578">
            <v>1197.4847</v>
          </cell>
        </row>
        <row r="1579">
          <cell r="D1579" t="str">
            <v>M3780</v>
          </cell>
          <cell r="E1579" t="str">
            <v>Canal monobloco com corpo e grelha em concreto polímero com efeito autolimpante - carga de controle de 900 kN - C = 200,0 cm, L = 40,0 cm e H = 59,5 cm</v>
          </cell>
          <cell r="I1579" t="str">
            <v>m</v>
          </cell>
          <cell r="J1579">
            <v>4350.6850999999997</v>
          </cell>
        </row>
        <row r="1580">
          <cell r="D1580" t="str">
            <v>M3781</v>
          </cell>
          <cell r="E1580" t="str">
            <v>Canal em polietileno e polipropileno com efeito autolimpante e grelha de encaixe em poliamida reforçada - carga de controle de 250 kN - C = 100,0 cm, L = 16,0 cm e H = 12,2 cm</v>
          </cell>
          <cell r="I1580" t="str">
            <v>m</v>
          </cell>
          <cell r="J1580">
            <v>317.04660000000001</v>
          </cell>
        </row>
        <row r="1581">
          <cell r="D1581" t="str">
            <v>M3782</v>
          </cell>
          <cell r="E1581" t="str">
            <v>Canal em polietileno e polipropileno com efeito autolimpante e grelha de encaixe em poliamida reforçada - carga de controle de 250 kN - C = 100,0 cm, L = 16,0 cm e H = 17,2 cm</v>
          </cell>
          <cell r="I1581" t="str">
            <v>m</v>
          </cell>
          <cell r="J1581">
            <v>336.40269999999998</v>
          </cell>
        </row>
        <row r="1582">
          <cell r="D1582" t="str">
            <v>M3783</v>
          </cell>
          <cell r="E1582" t="str">
            <v>Canal em polietileno e polipropileno com efeito autolimpante e grelha de encaixe em poliamida reforçada - carga de controle de 250 kN - C = 100,0 cm, L = 16,0 cm e H = 5,5 cm</v>
          </cell>
          <cell r="I1582" t="str">
            <v>m</v>
          </cell>
          <cell r="J1582">
            <v>298.53149999999999</v>
          </cell>
        </row>
        <row r="1583">
          <cell r="D1583" t="str">
            <v>M3784</v>
          </cell>
          <cell r="E1583" t="str">
            <v>Canal em polietileno e polipropileno com efeito autolimpante e grelha de encaixe em ferro fundido dúctil - carga de controle de 400 kN - C = 100,0 cm, L = 14,7 cm e H = 15,7 cm</v>
          </cell>
          <cell r="I1583" t="str">
            <v>m</v>
          </cell>
          <cell r="J1583">
            <v>493.62349999999998</v>
          </cell>
        </row>
        <row r="1584">
          <cell r="D1584" t="str">
            <v>M3785</v>
          </cell>
          <cell r="E1584" t="str">
            <v>Canal em polietileno e polipropileno com efeito autolimpante e grelha de encaixe em ferro fundido dúctil - carga de controle de 400 kN - C = 100,0 cm, L = 24,7 cm e H = 20,8 cm</v>
          </cell>
          <cell r="I1584" t="str">
            <v>m</v>
          </cell>
          <cell r="J1584">
            <v>1332.1468</v>
          </cell>
        </row>
        <row r="1585">
          <cell r="D1585" t="str">
            <v>M3786</v>
          </cell>
          <cell r="E1585" t="str">
            <v>Canal em polietileno e polipropileno com efeito autolimpante e grelha de encaixe em ferro fundido dúctil - carga de controle de 400 kN - C = 100,0 cm, L = 34,9 cm e H = 25,8 cm</v>
          </cell>
          <cell r="I1585" t="str">
            <v>m</v>
          </cell>
          <cell r="J1585">
            <v>2261.1941000000002</v>
          </cell>
        </row>
        <row r="1586">
          <cell r="D1586" t="str">
            <v>M3787</v>
          </cell>
          <cell r="E1586" t="str">
            <v>Canal em polietileno e polipropileno com efeito autolimpante e grelha de encaixe em ferro fundido dúctil - carga de controle de 600 kN - C = 100,0 cm, L = 16,0 cm e H = 12,2 cm</v>
          </cell>
          <cell r="I1586" t="str">
            <v>m</v>
          </cell>
          <cell r="J1586">
            <v>755.79070000000002</v>
          </cell>
        </row>
        <row r="1587">
          <cell r="D1587" t="str">
            <v>M3788</v>
          </cell>
          <cell r="E1587" t="str">
            <v>Canal em polietileno e polipropileno com efeito autolimpante e grelha de encaixe em ferro fundido dúctil - carga de controle de 600 kN - C = 100,0 cm, L = 21,2 cm e H = 18,0 cm</v>
          </cell>
          <cell r="I1587" t="str">
            <v>m</v>
          </cell>
          <cell r="J1587">
            <v>921.34190000000001</v>
          </cell>
        </row>
        <row r="1588">
          <cell r="D1588" t="str">
            <v>M3789</v>
          </cell>
          <cell r="E1588" t="str">
            <v>Canal em polietileno e polipropileno com efeito autolimpante e grelha de encaixe em ferro fundido dúctil - carga de controle de 600 kN - C = 100,0 cm, L = 26,2 cm e H = 17,2 cm</v>
          </cell>
          <cell r="I1588" t="str">
            <v>m</v>
          </cell>
          <cell r="J1588">
            <v>1181.1341</v>
          </cell>
        </row>
        <row r="1589">
          <cell r="D1589" t="str">
            <v>M3790</v>
          </cell>
          <cell r="E1589" t="str">
            <v>Canal em polietileno e polipropileno com efeito autolimpante e abertura de captação em ferro fundido dúctil - carga de controle de 900 kN - C = 100,0 cm, L = 21,0 cm e H = 57,9 cm</v>
          </cell>
          <cell r="I1589" t="str">
            <v>m</v>
          </cell>
          <cell r="J1589">
            <v>1023.1274</v>
          </cell>
        </row>
        <row r="1590">
          <cell r="D1590" t="str">
            <v>M3791</v>
          </cell>
          <cell r="E1590" t="str">
            <v>Canal em polietileno e polipropileno com efeito autolimpante e abertura de captação em ferro fundido dúctil - carga de controle de 900 kN - C = 100,0 cm, L = 25,2 cm e H = 57,8 cm</v>
          </cell>
          <cell r="I1590" t="str">
            <v>m</v>
          </cell>
          <cell r="J1590">
            <v>1672.864</v>
          </cell>
        </row>
        <row r="1591">
          <cell r="D1591" t="str">
            <v>M3792</v>
          </cell>
          <cell r="E1591" t="str">
            <v>Canal em polietileno e polipropileno com efeito autolimpante e abertura de captação em ferro fundido dúctil - carga de controle de 900 kN - C = 100,0 cm, L = 42,0 cm e H = 95,0 cm</v>
          </cell>
          <cell r="I1591" t="str">
            <v>m</v>
          </cell>
          <cell r="J1591">
            <v>2086.998</v>
          </cell>
        </row>
        <row r="1592">
          <cell r="D1592" t="str">
            <v>M3793</v>
          </cell>
          <cell r="E1592" t="str">
            <v>Canal em polietileno e polipropileno com efeito autolimpante e abertura de captação em ferro fundido dúctil - carga de controle de 900 kN - C = 114,2 cm, L = 78,0 cm e H = 106,0 cm</v>
          </cell>
          <cell r="I1592" t="str">
            <v>m</v>
          </cell>
          <cell r="J1592">
            <v>2735.6288</v>
          </cell>
        </row>
        <row r="1593">
          <cell r="D1593" t="str">
            <v>M3795</v>
          </cell>
          <cell r="E1593" t="str">
            <v>Custo equivalente da construção civil</v>
          </cell>
          <cell r="I1593" t="str">
            <v>m²</v>
          </cell>
          <cell r="J1593">
            <v>1780.02</v>
          </cell>
        </row>
        <row r="1594">
          <cell r="D1594" t="str">
            <v>M3801</v>
          </cell>
          <cell r="E1594" t="str">
            <v>Animais de grande porte mortos em rodovia</v>
          </cell>
          <cell r="I1594" t="str">
            <v>t</v>
          </cell>
          <cell r="J1594" t="str">
            <v>-</v>
          </cell>
        </row>
        <row r="1595">
          <cell r="D1595" t="str">
            <v>M3802</v>
          </cell>
          <cell r="E1595" t="str">
            <v>Animais de pequeno porte mortos em rodovia</v>
          </cell>
          <cell r="I1595" t="str">
            <v>t</v>
          </cell>
          <cell r="J1595" t="str">
            <v>-</v>
          </cell>
        </row>
        <row r="1596">
          <cell r="D1596" t="str">
            <v>M3803</v>
          </cell>
          <cell r="E1596" t="str">
            <v>Emborrachados de pneus espalhados em rodovia</v>
          </cell>
          <cell r="I1596" t="str">
            <v>t</v>
          </cell>
          <cell r="J1596" t="str">
            <v>-</v>
          </cell>
        </row>
        <row r="1597">
          <cell r="D1597" t="str">
            <v>M3804</v>
          </cell>
          <cell r="E1597" t="str">
            <v>Espécimes arbóreos de até 20 m tombados na pista</v>
          </cell>
          <cell r="I1597" t="str">
            <v>t</v>
          </cell>
          <cell r="J1597" t="str">
            <v>-</v>
          </cell>
        </row>
        <row r="1598">
          <cell r="D1598" t="str">
            <v>M3805</v>
          </cell>
          <cell r="E1598" t="str">
            <v>Espécimes arbóreos de 20 a 40 m tombados na pista</v>
          </cell>
          <cell r="I1598" t="str">
            <v>t</v>
          </cell>
          <cell r="J1598" t="str">
            <v>-</v>
          </cell>
        </row>
        <row r="1599">
          <cell r="D1599" t="str">
            <v>M3806</v>
          </cell>
          <cell r="E1599" t="str">
            <v>Sucatas derramadas em rodovia</v>
          </cell>
          <cell r="I1599" t="str">
            <v>t</v>
          </cell>
          <cell r="J1599" t="str">
            <v>-</v>
          </cell>
        </row>
        <row r="1600">
          <cell r="D1600" t="str">
            <v>M3807</v>
          </cell>
          <cell r="E1600" t="str">
            <v>Veículos de grande porte incendiados em rodovia</v>
          </cell>
          <cell r="I1600" t="str">
            <v>un</v>
          </cell>
          <cell r="J1600" t="str">
            <v>-</v>
          </cell>
        </row>
        <row r="1601">
          <cell r="D1601" t="str">
            <v>M3808</v>
          </cell>
          <cell r="E1601" t="str">
            <v>Veículos de médio porte incendiados em rodovia</v>
          </cell>
          <cell r="I1601" t="str">
            <v>un</v>
          </cell>
          <cell r="J1601" t="str">
            <v>-</v>
          </cell>
        </row>
        <row r="1602">
          <cell r="D1602" t="str">
            <v>M3809</v>
          </cell>
          <cell r="E1602" t="str">
            <v>Veículos de grande porte tombados em rodovia</v>
          </cell>
          <cell r="I1602" t="str">
            <v>un</v>
          </cell>
          <cell r="J1602" t="str">
            <v>-</v>
          </cell>
        </row>
        <row r="1603">
          <cell r="D1603" t="str">
            <v>M3810</v>
          </cell>
          <cell r="E1603" t="str">
            <v>Veículos de médio porte tombados em rodovia</v>
          </cell>
          <cell r="I1603" t="str">
            <v>un</v>
          </cell>
          <cell r="J1603" t="str">
            <v>-</v>
          </cell>
        </row>
        <row r="1604">
          <cell r="D1604" t="str">
            <v>M3811</v>
          </cell>
          <cell r="E1604" t="str">
            <v>Veículos de pequeno porte tombados em rodovia</v>
          </cell>
          <cell r="I1604" t="str">
            <v>un</v>
          </cell>
          <cell r="J1604" t="str">
            <v>-</v>
          </cell>
        </row>
        <row r="1605">
          <cell r="D1605" t="str">
            <v>M3813</v>
          </cell>
          <cell r="E1605" t="str">
            <v>Vidros, caixas e engradados derramados na pista</v>
          </cell>
          <cell r="I1605" t="str">
            <v>t</v>
          </cell>
          <cell r="J1605" t="str">
            <v>-</v>
          </cell>
        </row>
        <row r="1606">
          <cell r="D1606" t="str">
            <v>M3821</v>
          </cell>
          <cell r="E1606" t="str">
            <v>Tacha refletiva em plástico injetado bidirecional com um pino - tipo I</v>
          </cell>
          <cell r="I1606" t="str">
            <v>un</v>
          </cell>
          <cell r="J1606">
            <v>22.459299999999999</v>
          </cell>
        </row>
        <row r="1607">
          <cell r="D1607" t="str">
            <v>M3822</v>
          </cell>
          <cell r="E1607" t="str">
            <v>Tacha refletiva em plástico injetado bidirecional com um pino - tipo II</v>
          </cell>
          <cell r="I1607" t="str">
            <v>un</v>
          </cell>
          <cell r="J1607">
            <v>26.042100000000001</v>
          </cell>
        </row>
        <row r="1608">
          <cell r="D1608" t="str">
            <v>M3823</v>
          </cell>
          <cell r="E1608" t="str">
            <v>Tacha refletiva em plástico injetado bidirecional com um pino - tipo III</v>
          </cell>
          <cell r="I1608" t="str">
            <v>un</v>
          </cell>
          <cell r="J1608">
            <v>27.357199999999999</v>
          </cell>
        </row>
        <row r="1609">
          <cell r="D1609" t="str">
            <v>M3824</v>
          </cell>
          <cell r="E1609" t="str">
            <v>Tacha refletiva em plástico injetado bidirecional com um pino - tipo IV</v>
          </cell>
          <cell r="I1609" t="str">
            <v>un</v>
          </cell>
          <cell r="J1609">
            <v>33.116700000000002</v>
          </cell>
        </row>
        <row r="1610">
          <cell r="D1610" t="str">
            <v>M3825</v>
          </cell>
          <cell r="E1610" t="str">
            <v>Tacha refletiva em plástico injetado bidirecional sem pino - tipo I</v>
          </cell>
          <cell r="I1610" t="str">
            <v>un</v>
          </cell>
          <cell r="J1610">
            <v>21.708300000000001</v>
          </cell>
        </row>
        <row r="1611">
          <cell r="D1611" t="str">
            <v>M3826</v>
          </cell>
          <cell r="E1611" t="str">
            <v>Tacha refletiva em plástico injetado bidirecional sem pino - tipo II</v>
          </cell>
          <cell r="I1611" t="str">
            <v>un</v>
          </cell>
          <cell r="J1611">
            <v>24.828800000000001</v>
          </cell>
        </row>
        <row r="1612">
          <cell r="D1612" t="str">
            <v>M3827</v>
          </cell>
          <cell r="E1612" t="str">
            <v>Tacha refletiva em plástico injetado bidirecional sem pino - tipo III</v>
          </cell>
          <cell r="I1612" t="str">
            <v>un</v>
          </cell>
          <cell r="J1612">
            <v>27.101600000000001</v>
          </cell>
        </row>
        <row r="1613">
          <cell r="D1613" t="str">
            <v>M3828</v>
          </cell>
          <cell r="E1613" t="str">
            <v>Tacha refletiva em plástico injetado bidirecional sem pino - tipo IV</v>
          </cell>
          <cell r="I1613" t="str">
            <v>un</v>
          </cell>
          <cell r="J1613">
            <v>31.564900000000002</v>
          </cell>
        </row>
        <row r="1614">
          <cell r="D1614" t="str">
            <v>M3829</v>
          </cell>
          <cell r="E1614" t="str">
            <v>Tacha refletiva em plástico injetado monodirecional com um pino - tipo I</v>
          </cell>
          <cell r="I1614" t="str">
            <v>un</v>
          </cell>
          <cell r="J1614">
            <v>18.676400000000001</v>
          </cell>
        </row>
        <row r="1615">
          <cell r="D1615" t="str">
            <v>M3830</v>
          </cell>
          <cell r="E1615" t="str">
            <v>Tacha refletiva em plástico injetado monodirecional com um pino - tipo II</v>
          </cell>
          <cell r="I1615" t="str">
            <v>un</v>
          </cell>
          <cell r="J1615">
            <v>23.24</v>
          </cell>
        </row>
        <row r="1616">
          <cell r="D1616" t="str">
            <v>M3831</v>
          </cell>
          <cell r="E1616" t="str">
            <v>Tacha refletiva em plástico injetado monodirecional com um pino - tipo III</v>
          </cell>
          <cell r="I1616" t="str">
            <v>un</v>
          </cell>
          <cell r="J1616">
            <v>24.222999999999999</v>
          </cell>
        </row>
        <row r="1617">
          <cell r="D1617" t="str">
            <v>M3832</v>
          </cell>
          <cell r="E1617" t="str">
            <v>Tacha refletiva em plástico injetado monodirecional com um pino - tipo IV</v>
          </cell>
          <cell r="I1617" t="str">
            <v>un</v>
          </cell>
          <cell r="J1617">
            <v>31.013300000000001</v>
          </cell>
        </row>
        <row r="1618">
          <cell r="D1618" t="str">
            <v>M3833</v>
          </cell>
          <cell r="E1618" t="str">
            <v>Tacha refletiva em plástico injetado monodirecional sem pino - tipo I</v>
          </cell>
          <cell r="I1618" t="str">
            <v>un</v>
          </cell>
          <cell r="J1618">
            <v>17.811699999999998</v>
          </cell>
        </row>
        <row r="1619">
          <cell r="D1619" t="str">
            <v>M3834</v>
          </cell>
          <cell r="E1619" t="str">
            <v>Tacha refletiva em plástico injetado monodirecional sem pino - tipo II</v>
          </cell>
          <cell r="I1619" t="str">
            <v>un</v>
          </cell>
          <cell r="J1619">
            <v>22.688400000000001</v>
          </cell>
        </row>
        <row r="1620">
          <cell r="D1620" t="str">
            <v>M3835</v>
          </cell>
          <cell r="E1620" t="str">
            <v>Tacha refletiva em plástico injetado monodirecional sem pino - tipo III</v>
          </cell>
          <cell r="I1620" t="str">
            <v>un</v>
          </cell>
          <cell r="J1620">
            <v>23.24</v>
          </cell>
        </row>
        <row r="1621">
          <cell r="D1621" t="str">
            <v>M3836</v>
          </cell>
          <cell r="E1621" t="str">
            <v>Tacha refletiva em plástico injetado monodirecional sem pino - tipo IV</v>
          </cell>
          <cell r="I1621" t="str">
            <v>un</v>
          </cell>
          <cell r="J1621">
            <v>30.381399999999999</v>
          </cell>
        </row>
        <row r="1622">
          <cell r="D1622" t="str">
            <v>M3837</v>
          </cell>
          <cell r="E1622" t="str">
            <v>Tacha refletiva em resina sintética bidirecional com um pino - tipo I</v>
          </cell>
          <cell r="I1622" t="str">
            <v>un</v>
          </cell>
          <cell r="J1622">
            <v>32.517899999999997</v>
          </cell>
        </row>
        <row r="1623">
          <cell r="D1623" t="str">
            <v>M3838</v>
          </cell>
          <cell r="E1623" t="str">
            <v>Tacha refletiva em resina sintética bidirecional com um pino - tipo II</v>
          </cell>
          <cell r="I1623" t="str">
            <v>un</v>
          </cell>
          <cell r="J1623">
            <v>37.9084</v>
          </cell>
        </row>
        <row r="1624">
          <cell r="D1624" t="str">
            <v>M3839</v>
          </cell>
          <cell r="E1624" t="str">
            <v>Tacha refletiva em resina sintética bidirecional com um pino - tipo III</v>
          </cell>
          <cell r="I1624" t="str">
            <v>un</v>
          </cell>
          <cell r="J1624">
            <v>42.171100000000003</v>
          </cell>
        </row>
        <row r="1625">
          <cell r="D1625" t="str">
            <v>M3840</v>
          </cell>
          <cell r="E1625" t="str">
            <v>Tacha refletiva em resina sintética bidirecional com um pino - tipo IV</v>
          </cell>
          <cell r="I1625" t="str">
            <v>un</v>
          </cell>
          <cell r="J1625">
            <v>48.150300000000001</v>
          </cell>
        </row>
        <row r="1626">
          <cell r="D1626" t="str">
            <v>M3841</v>
          </cell>
          <cell r="E1626" t="str">
            <v>Tacha refletiva em resina sintética bidirecional sem pino - tipo I</v>
          </cell>
          <cell r="I1626" t="str">
            <v>un</v>
          </cell>
          <cell r="J1626">
            <v>30.235399999999998</v>
          </cell>
        </row>
        <row r="1627">
          <cell r="D1627" t="str">
            <v>M3842</v>
          </cell>
          <cell r="E1627" t="str">
            <v>Tacha refletiva em resina sintética bidirecional sem pino - tipo II</v>
          </cell>
          <cell r="I1627" t="str">
            <v>un</v>
          </cell>
          <cell r="J1627">
            <v>37.256399999999999</v>
          </cell>
        </row>
        <row r="1628">
          <cell r="D1628" t="str">
            <v>M3843</v>
          </cell>
          <cell r="E1628" t="str">
            <v>Tacha refletiva em resina sintética bidirecional sem pino - tipo III</v>
          </cell>
          <cell r="I1628" t="str">
            <v>un</v>
          </cell>
          <cell r="J1628">
            <v>41.368699999999997</v>
          </cell>
        </row>
        <row r="1629">
          <cell r="D1629" t="str">
            <v>M3844</v>
          </cell>
          <cell r="E1629" t="str">
            <v>Tacha refletiva em resina sintética bidirecional sem pino - tipo IV</v>
          </cell>
          <cell r="I1629" t="str">
            <v>un</v>
          </cell>
          <cell r="J1629">
            <v>47.386699999999998</v>
          </cell>
        </row>
        <row r="1630">
          <cell r="D1630" t="str">
            <v>M3845</v>
          </cell>
          <cell r="E1630" t="str">
            <v>Tacha refletiva em resina sintética monodirecional com um pino - tipo I</v>
          </cell>
          <cell r="I1630" t="str">
            <v>un</v>
          </cell>
          <cell r="J1630">
            <v>30.7971</v>
          </cell>
        </row>
        <row r="1631">
          <cell r="D1631" t="str">
            <v>M3846</v>
          </cell>
          <cell r="E1631" t="str">
            <v>Tacha refletiva em resina sintética monodirecional com um pino - tipo II</v>
          </cell>
          <cell r="I1631" t="str">
            <v>un</v>
          </cell>
          <cell r="J1631">
            <v>37.9084</v>
          </cell>
        </row>
        <row r="1632">
          <cell r="D1632" t="str">
            <v>M3847</v>
          </cell>
          <cell r="E1632" t="str">
            <v>Tacha refletiva em resina sintética monodirecional com um pino - tipo III</v>
          </cell>
          <cell r="I1632" t="str">
            <v>un</v>
          </cell>
          <cell r="J1632">
            <v>42.171100000000003</v>
          </cell>
        </row>
        <row r="1633">
          <cell r="D1633" t="str">
            <v>M3848</v>
          </cell>
          <cell r="E1633" t="str">
            <v>Tacha refletiva em resina sintética monodirecional com um pino - tipo IV</v>
          </cell>
          <cell r="I1633" t="str">
            <v>un</v>
          </cell>
          <cell r="J1633">
            <v>46.595599999999997</v>
          </cell>
        </row>
        <row r="1634">
          <cell r="D1634" t="str">
            <v>M3851</v>
          </cell>
          <cell r="E1634" t="str">
            <v>Tacha refletiva em resina sintética monodirecional sem pino - tipo I</v>
          </cell>
          <cell r="I1634" t="str">
            <v>un</v>
          </cell>
          <cell r="J1634">
            <v>30.094999999999999</v>
          </cell>
        </row>
        <row r="1635">
          <cell r="D1635" t="str">
            <v>M3852</v>
          </cell>
          <cell r="E1635" t="str">
            <v>Tacha refletiva em resina sintética monodirecional sem pino - tipo II</v>
          </cell>
          <cell r="I1635" t="str">
            <v>un</v>
          </cell>
          <cell r="J1635">
            <v>37.196300000000001</v>
          </cell>
        </row>
        <row r="1636">
          <cell r="D1636" t="str">
            <v>M3853</v>
          </cell>
          <cell r="E1636" t="str">
            <v>Tacha refletiva em resina sintética monodirecional sem pino - tipo III</v>
          </cell>
          <cell r="I1636" t="str">
            <v>un</v>
          </cell>
          <cell r="J1636">
            <v>41.368699999999997</v>
          </cell>
        </row>
        <row r="1637">
          <cell r="D1637" t="str">
            <v>M3854</v>
          </cell>
          <cell r="E1637" t="str">
            <v>Tacha refletiva em resina sintética monodirecional sem pino - tipo IV</v>
          </cell>
          <cell r="I1637" t="str">
            <v>un</v>
          </cell>
          <cell r="J1637">
            <v>45.882199999999997</v>
          </cell>
        </row>
        <row r="1638">
          <cell r="D1638" t="str">
            <v>M3855</v>
          </cell>
          <cell r="E1638" t="str">
            <v>Tacha refletiva metálica bidirecional com dois pinos - tipo II</v>
          </cell>
          <cell r="I1638" t="str">
            <v>un</v>
          </cell>
          <cell r="J1638">
            <v>27.675599999999999</v>
          </cell>
        </row>
        <row r="1639">
          <cell r="D1639" t="str">
            <v>M3856</v>
          </cell>
          <cell r="E1639" t="str">
            <v>Tacha refletiva metálica bidirecional com dois pinos - tipo III</v>
          </cell>
          <cell r="I1639" t="str">
            <v>un</v>
          </cell>
          <cell r="J1639">
            <v>24.3569</v>
          </cell>
        </row>
        <row r="1640">
          <cell r="D1640" t="str">
            <v>M3857</v>
          </cell>
          <cell r="E1640" t="str">
            <v>Tacha refletiva metálica bidirecional com dois pinos - tipo IV</v>
          </cell>
          <cell r="I1640" t="str">
            <v>un</v>
          </cell>
          <cell r="J1640">
            <v>59.724200000000003</v>
          </cell>
        </row>
        <row r="1641">
          <cell r="D1641" t="str">
            <v>M3858</v>
          </cell>
          <cell r="E1641" t="str">
            <v>Tacha refletiva metálica bidirecional com um pino - tipo II</v>
          </cell>
          <cell r="I1641" t="str">
            <v>un</v>
          </cell>
          <cell r="J1641">
            <v>24.827100000000002</v>
          </cell>
        </row>
        <row r="1642">
          <cell r="D1642" t="str">
            <v>M3859</v>
          </cell>
          <cell r="E1642" t="str">
            <v>Tacha refletiva metálica bidirecional com um pino - tipo III</v>
          </cell>
          <cell r="I1642" t="str">
            <v>un</v>
          </cell>
          <cell r="J1642">
            <v>22.048999999999999</v>
          </cell>
        </row>
        <row r="1643">
          <cell r="D1643" t="str">
            <v>M3860</v>
          </cell>
          <cell r="E1643" t="str">
            <v>Tacha refletiva metálica bidirecional com um pino - tipo IV</v>
          </cell>
          <cell r="I1643" t="str">
            <v>un</v>
          </cell>
          <cell r="J1643">
            <v>58.448</v>
          </cell>
        </row>
        <row r="1644">
          <cell r="D1644" t="str">
            <v>M3861</v>
          </cell>
          <cell r="E1644" t="str">
            <v>Tacha refletiva metálica monodirecional com dois pinos - tipo II</v>
          </cell>
          <cell r="I1644" t="str">
            <v>un</v>
          </cell>
          <cell r="J1644">
            <v>22.229299999999999</v>
          </cell>
        </row>
        <row r="1645">
          <cell r="D1645" t="str">
            <v>M3862</v>
          </cell>
          <cell r="E1645" t="str">
            <v>Tacha refletiva metálica monodirecional com dois pinos - tipo III</v>
          </cell>
          <cell r="I1645" t="str">
            <v>un</v>
          </cell>
          <cell r="J1645">
            <v>20.254300000000001</v>
          </cell>
        </row>
        <row r="1646">
          <cell r="D1646" t="str">
            <v>M3863</v>
          </cell>
          <cell r="E1646" t="str">
            <v>Tacha refletiva metálica monodirecional com dois pinos - tipo IV</v>
          </cell>
          <cell r="I1646" t="str">
            <v>un</v>
          </cell>
          <cell r="J1646">
            <v>52.473799999999997</v>
          </cell>
        </row>
        <row r="1647">
          <cell r="D1647" t="str">
            <v>M3864</v>
          </cell>
          <cell r="E1647" t="str">
            <v>Tacha refletiva metálica monodirecional com um pino - tipo II</v>
          </cell>
          <cell r="I1647" t="str">
            <v>un</v>
          </cell>
          <cell r="J1647">
            <v>18.387799999999999</v>
          </cell>
        </row>
        <row r="1648">
          <cell r="D1648" t="str">
            <v>M3865</v>
          </cell>
          <cell r="E1648" t="str">
            <v>Tacha refletiva metálica monodirecional com um pino - tipo III</v>
          </cell>
          <cell r="I1648" t="str">
            <v>un</v>
          </cell>
          <cell r="J1648">
            <v>17.996700000000001</v>
          </cell>
        </row>
        <row r="1649">
          <cell r="D1649" t="str">
            <v>M3866</v>
          </cell>
          <cell r="E1649" t="str">
            <v>Tacha refletiva metálica monodirecional com um pino - tipo IV</v>
          </cell>
          <cell r="I1649" t="str">
            <v>un</v>
          </cell>
          <cell r="J1649">
            <v>52.351300000000002</v>
          </cell>
        </row>
        <row r="1650">
          <cell r="D1650" t="str">
            <v>M3867</v>
          </cell>
          <cell r="E1650" t="str">
            <v>Tachão refletivo em plástico injetado bidirecional</v>
          </cell>
          <cell r="I1650" t="str">
            <v>un</v>
          </cell>
          <cell r="J1650">
            <v>67.650199999999998</v>
          </cell>
        </row>
        <row r="1651">
          <cell r="D1651" t="str">
            <v>M3868</v>
          </cell>
          <cell r="E1651" t="str">
            <v>Tachão refletivo em plástico injetado monodirecional</v>
          </cell>
          <cell r="I1651" t="str">
            <v>un</v>
          </cell>
          <cell r="J1651">
            <v>65.4255</v>
          </cell>
        </row>
        <row r="1652">
          <cell r="D1652" t="str">
            <v>M3869</v>
          </cell>
          <cell r="E1652" t="str">
            <v>Tachão refletivo em resina sintética bidirecional</v>
          </cell>
          <cell r="I1652" t="str">
            <v>un</v>
          </cell>
          <cell r="J1652">
            <v>56.792200000000001</v>
          </cell>
        </row>
        <row r="1653">
          <cell r="D1653" t="str">
            <v>M3870</v>
          </cell>
          <cell r="E1653" t="str">
            <v>Tachão refletivo em resina sintética monodirecional</v>
          </cell>
          <cell r="I1653" t="str">
            <v>un</v>
          </cell>
          <cell r="J1653">
            <v>54.836300000000001</v>
          </cell>
        </row>
        <row r="1654">
          <cell r="D1654" t="str">
            <v>M3900</v>
          </cell>
          <cell r="E1654" t="str">
            <v>Emulsão asfáltica com polímero - RR-1C-E</v>
          </cell>
          <cell r="I1654" t="str">
            <v>t</v>
          </cell>
          <cell r="J1654" t="str">
            <v>-</v>
          </cell>
        </row>
        <row r="1655">
          <cell r="D1655" t="str">
            <v>M3901</v>
          </cell>
          <cell r="E1655" t="str">
            <v>Reservatório metálico tipo taça - capacidade de 5.000 l</v>
          </cell>
          <cell r="I1655" t="str">
            <v>un</v>
          </cell>
          <cell r="J1655">
            <v>17390.073100000001</v>
          </cell>
        </row>
        <row r="1656">
          <cell r="D1656" t="str">
            <v>M3902</v>
          </cell>
          <cell r="E1656" t="str">
            <v>Reservatório metálico tipo taça - capacidade de 10.000 l</v>
          </cell>
          <cell r="I1656" t="str">
            <v>un</v>
          </cell>
          <cell r="J1656">
            <v>24865.954699999998</v>
          </cell>
        </row>
        <row r="1657">
          <cell r="D1657" t="str">
            <v>M3903</v>
          </cell>
          <cell r="E1657" t="str">
            <v>Reservatório metálico tipo taça - capacidade de 20.000 l</v>
          </cell>
          <cell r="I1657" t="str">
            <v>un</v>
          </cell>
          <cell r="J1657">
            <v>38137.960899999998</v>
          </cell>
        </row>
        <row r="1658">
          <cell r="D1658" t="str">
            <v>M3904</v>
          </cell>
          <cell r="E1658" t="str">
            <v>Reservatório metálico tipo taça - capacidade de 30.000 l</v>
          </cell>
          <cell r="I1658" t="str">
            <v>un</v>
          </cell>
          <cell r="J1658">
            <v>51501.707799999996</v>
          </cell>
        </row>
        <row r="1659">
          <cell r="D1659" t="str">
            <v>M3905</v>
          </cell>
          <cell r="E1659" t="str">
            <v>AMV tipo TR37, abertura 1:8, bitola métrica</v>
          </cell>
          <cell r="I1659" t="str">
            <v>un</v>
          </cell>
          <cell r="J1659" t="str">
            <v>-</v>
          </cell>
        </row>
        <row r="1660">
          <cell r="D1660" t="str">
            <v>M3906</v>
          </cell>
          <cell r="E1660" t="str">
            <v>AMV tipo TR37, abertura 1:10, bitola métrica</v>
          </cell>
          <cell r="I1660" t="str">
            <v>un</v>
          </cell>
          <cell r="J1660" t="str">
            <v>-</v>
          </cell>
        </row>
        <row r="1661">
          <cell r="D1661" t="str">
            <v>M3907</v>
          </cell>
          <cell r="E1661" t="str">
            <v>AMV tipo TR37, abertura 1:12, bitola métrica</v>
          </cell>
          <cell r="I1661" t="str">
            <v>un</v>
          </cell>
          <cell r="J1661" t="str">
            <v>-</v>
          </cell>
        </row>
        <row r="1662">
          <cell r="D1662" t="str">
            <v>M3908</v>
          </cell>
          <cell r="E1662" t="str">
            <v>AMV tipo TR37, abertura 1:14, bitola métrica</v>
          </cell>
          <cell r="I1662" t="str">
            <v>un</v>
          </cell>
          <cell r="J1662" t="str">
            <v>-</v>
          </cell>
        </row>
        <row r="1663">
          <cell r="D1663" t="str">
            <v>M3909</v>
          </cell>
          <cell r="E1663" t="str">
            <v>Bico para corte a plasma manual - 65A</v>
          </cell>
          <cell r="I1663" t="str">
            <v>un</v>
          </cell>
          <cell r="J1663">
            <v>64.414100000000005</v>
          </cell>
        </row>
        <row r="1664">
          <cell r="D1664" t="str">
            <v>M3910</v>
          </cell>
          <cell r="E1664" t="str">
            <v>Bico para corte a plasma manual - 45A</v>
          </cell>
          <cell r="I1664" t="str">
            <v>un</v>
          </cell>
          <cell r="J1664">
            <v>62.388100000000001</v>
          </cell>
        </row>
      </sheetData>
      <sheetData sheetId="5">
        <row r="9">
          <cell r="D9" t="str">
            <v>P9801</v>
          </cell>
          <cell r="E9" t="str">
            <v>Ajudante</v>
          </cell>
          <cell r="F9" t="str">
            <v>h</v>
          </cell>
          <cell r="G9">
            <v>23.488299999999999</v>
          </cell>
          <cell r="J9">
            <v>23.488299999999999</v>
          </cell>
        </row>
        <row r="10">
          <cell r="D10" t="str">
            <v>P9802</v>
          </cell>
          <cell r="E10" t="str">
            <v>Ajudante especializado</v>
          </cell>
          <cell r="F10" t="str">
            <v>h</v>
          </cell>
          <cell r="G10">
            <v>27.398499999999999</v>
          </cell>
          <cell r="J10">
            <v>27.398499999999999</v>
          </cell>
        </row>
        <row r="11">
          <cell r="D11" t="str">
            <v>P9803</v>
          </cell>
          <cell r="E11" t="str">
            <v>Almoxarife - mensalista</v>
          </cell>
          <cell r="F11" t="str">
            <v>mês</v>
          </cell>
          <cell r="G11">
            <v>6582.7602999999999</v>
          </cell>
          <cell r="J11">
            <v>6582.7602999999999</v>
          </cell>
        </row>
        <row r="12">
          <cell r="D12" t="str">
            <v>P9804</v>
          </cell>
          <cell r="E12" t="str">
            <v>Apontador - mensalista</v>
          </cell>
          <cell r="F12" t="str">
            <v>mês</v>
          </cell>
          <cell r="G12">
            <v>5278.6116000000002</v>
          </cell>
          <cell r="J12">
            <v>5278.6116000000002</v>
          </cell>
        </row>
        <row r="13">
          <cell r="D13" t="str">
            <v>P9805</v>
          </cell>
          <cell r="E13" t="str">
            <v>Armador</v>
          </cell>
          <cell r="F13" t="str">
            <v>h</v>
          </cell>
          <cell r="G13">
            <v>32.425400000000003</v>
          </cell>
          <cell r="J13">
            <v>32.425400000000003</v>
          </cell>
        </row>
        <row r="14">
          <cell r="D14" t="str">
            <v>P9806</v>
          </cell>
          <cell r="E14" t="str">
            <v>Auxiliar administrativo - mensalista</v>
          </cell>
          <cell r="F14" t="str">
            <v>mês</v>
          </cell>
          <cell r="G14">
            <v>5272.1359000000002</v>
          </cell>
          <cell r="J14">
            <v>5272.1359000000002</v>
          </cell>
        </row>
        <row r="15">
          <cell r="D15" t="str">
            <v>P9807</v>
          </cell>
          <cell r="E15" t="str">
            <v>Bombeiro hidráulico</v>
          </cell>
          <cell r="F15" t="str">
            <v>h</v>
          </cell>
          <cell r="G15">
            <v>33.008299999999998</v>
          </cell>
          <cell r="J15">
            <v>33.008299999999998</v>
          </cell>
        </row>
        <row r="16">
          <cell r="D16" t="str">
            <v>P9808</v>
          </cell>
          <cell r="E16" t="str">
            <v>Carpinteiro</v>
          </cell>
          <cell r="F16" t="str">
            <v>h</v>
          </cell>
          <cell r="G16">
            <v>28.851199999999999</v>
          </cell>
          <cell r="J16">
            <v>28.851199999999999</v>
          </cell>
        </row>
        <row r="17">
          <cell r="D17" t="str">
            <v>P9809</v>
          </cell>
          <cell r="E17" t="str">
            <v>Encarregado administrativo - mensalista</v>
          </cell>
          <cell r="F17" t="str">
            <v>mês</v>
          </cell>
          <cell r="G17">
            <v>7823.1738999999998</v>
          </cell>
          <cell r="J17">
            <v>7823.1738999999998</v>
          </cell>
        </row>
        <row r="18">
          <cell r="D18" t="str">
            <v>P9810</v>
          </cell>
          <cell r="E18" t="str">
            <v>Eletricista</v>
          </cell>
          <cell r="F18" t="str">
            <v>h</v>
          </cell>
          <cell r="G18">
            <v>33.3523</v>
          </cell>
          <cell r="J18">
            <v>33.3523</v>
          </cell>
        </row>
        <row r="19">
          <cell r="D19" t="str">
            <v>P9811</v>
          </cell>
          <cell r="E19" t="str">
            <v>Encarregado especializado - mensalista</v>
          </cell>
          <cell r="F19" t="str">
            <v>mês</v>
          </cell>
          <cell r="G19">
            <v>8287.4948999999997</v>
          </cell>
          <cell r="J19">
            <v>8287.4948999999997</v>
          </cell>
        </row>
        <row r="20">
          <cell r="D20" t="str">
            <v>P9812</v>
          </cell>
          <cell r="E20" t="str">
            <v>Engenheiro - mensalista</v>
          </cell>
          <cell r="F20" t="str">
            <v>mês</v>
          </cell>
          <cell r="G20">
            <v>27534.561799999999</v>
          </cell>
          <cell r="J20">
            <v>27534.561799999999</v>
          </cell>
        </row>
        <row r="21">
          <cell r="D21" t="str">
            <v>P9813</v>
          </cell>
          <cell r="E21" t="str">
            <v>Almoxarife</v>
          </cell>
          <cell r="F21" t="str">
            <v>h</v>
          </cell>
          <cell r="G21">
            <v>35.684600000000003</v>
          </cell>
          <cell r="J21">
            <v>35.684600000000003</v>
          </cell>
        </row>
        <row r="22">
          <cell r="D22" t="str">
            <v>P9814</v>
          </cell>
          <cell r="E22" t="str">
            <v>Operacional - mensalista</v>
          </cell>
          <cell r="F22" t="str">
            <v>mês</v>
          </cell>
          <cell r="G22">
            <v>4299.4062000000004</v>
          </cell>
          <cell r="J22">
            <v>4299.4062000000004</v>
          </cell>
        </row>
        <row r="23">
          <cell r="D23" t="str">
            <v>P9815</v>
          </cell>
          <cell r="E23" t="str">
            <v>Jardineiro</v>
          </cell>
          <cell r="F23" t="str">
            <v>h</v>
          </cell>
          <cell r="G23">
            <v>30.300999999999998</v>
          </cell>
          <cell r="J23">
            <v>30.300999999999998</v>
          </cell>
        </row>
        <row r="24">
          <cell r="D24" t="str">
            <v>P9817</v>
          </cell>
          <cell r="E24" t="str">
            <v>Apontador</v>
          </cell>
          <cell r="F24" t="str">
            <v>h</v>
          </cell>
          <cell r="G24">
            <v>28.668700000000001</v>
          </cell>
          <cell r="J24">
            <v>28.668700000000001</v>
          </cell>
        </row>
        <row r="25">
          <cell r="D25" t="str">
            <v>P9818</v>
          </cell>
          <cell r="E25" t="str">
            <v>Auxiliar administrativo</v>
          </cell>
          <cell r="F25" t="str">
            <v>h</v>
          </cell>
          <cell r="G25">
            <v>28.6511</v>
          </cell>
          <cell r="J25">
            <v>28.6511</v>
          </cell>
        </row>
        <row r="26">
          <cell r="D26" t="str">
            <v>P9819</v>
          </cell>
          <cell r="E26" t="str">
            <v>Engenheiro supervisor - mensalista</v>
          </cell>
          <cell r="F26" t="str">
            <v>mês</v>
          </cell>
          <cell r="G26">
            <v>27534.561799999999</v>
          </cell>
          <cell r="J26">
            <v>27534.561799999999</v>
          </cell>
        </row>
        <row r="27">
          <cell r="D27" t="str">
            <v>P9820</v>
          </cell>
          <cell r="E27" t="str">
            <v>Auxiliar de laboratório</v>
          </cell>
          <cell r="F27" t="str">
            <v>h</v>
          </cell>
          <cell r="G27">
            <v>32.161200000000001</v>
          </cell>
          <cell r="J27">
            <v>32.161200000000001</v>
          </cell>
        </row>
        <row r="28">
          <cell r="D28" t="str">
            <v>P9821</v>
          </cell>
          <cell r="E28" t="str">
            <v>Pedreiro</v>
          </cell>
          <cell r="F28" t="str">
            <v>h</v>
          </cell>
          <cell r="G28">
            <v>28.8188</v>
          </cell>
          <cell r="J28">
            <v>28.8188</v>
          </cell>
        </row>
        <row r="29">
          <cell r="D29" t="str">
            <v>P9822</v>
          </cell>
          <cell r="E29" t="str">
            <v>Pintor</v>
          </cell>
          <cell r="F29" t="str">
            <v>h</v>
          </cell>
          <cell r="G29">
            <v>32.412999999999997</v>
          </cell>
          <cell r="J29">
            <v>32.412999999999997</v>
          </cell>
        </row>
        <row r="30">
          <cell r="D30" t="str">
            <v>P9823</v>
          </cell>
          <cell r="E30" t="str">
            <v>Serralheiro</v>
          </cell>
          <cell r="F30" t="str">
            <v>h</v>
          </cell>
          <cell r="G30">
            <v>30.103200000000001</v>
          </cell>
          <cell r="J30">
            <v>30.103200000000001</v>
          </cell>
        </row>
        <row r="31">
          <cell r="D31" t="str">
            <v>P9824</v>
          </cell>
          <cell r="E31" t="str">
            <v>Servente</v>
          </cell>
          <cell r="F31" t="str">
            <v>h</v>
          </cell>
          <cell r="G31">
            <v>23.373699999999999</v>
          </cell>
          <cell r="J31">
            <v>23.373699999999999</v>
          </cell>
        </row>
        <row r="32">
          <cell r="D32" t="str">
            <v>P9825</v>
          </cell>
          <cell r="E32" t="str">
            <v>Soldador</v>
          </cell>
          <cell r="F32" t="str">
            <v>h</v>
          </cell>
          <cell r="G32">
            <v>36.5565</v>
          </cell>
          <cell r="J32">
            <v>36.5565</v>
          </cell>
        </row>
        <row r="33">
          <cell r="D33" t="str">
            <v>P9827</v>
          </cell>
          <cell r="E33" t="str">
            <v>Vigia - mensalista</v>
          </cell>
          <cell r="F33" t="str">
            <v>mês</v>
          </cell>
          <cell r="G33">
            <v>4985.9786999999997</v>
          </cell>
          <cell r="J33">
            <v>4985.9786999999997</v>
          </cell>
        </row>
        <row r="34">
          <cell r="D34" t="str">
            <v>P9828</v>
          </cell>
          <cell r="E34" t="str">
            <v>Auxiliar de topografia</v>
          </cell>
          <cell r="F34" t="str">
            <v>h</v>
          </cell>
          <cell r="G34">
            <v>32.2318</v>
          </cell>
          <cell r="J34">
            <v>32.2318</v>
          </cell>
        </row>
        <row r="35">
          <cell r="D35" t="str">
            <v>P9829</v>
          </cell>
          <cell r="E35" t="str">
            <v>Auxiliar técnico</v>
          </cell>
          <cell r="F35" t="str">
            <v>h</v>
          </cell>
          <cell r="G35">
            <v>26.494199999999999</v>
          </cell>
          <cell r="J35">
            <v>26.494199999999999</v>
          </cell>
        </row>
        <row r="36">
          <cell r="D36" t="str">
            <v>P9830</v>
          </cell>
          <cell r="E36" t="str">
            <v>Montador</v>
          </cell>
          <cell r="F36" t="str">
            <v>h</v>
          </cell>
          <cell r="G36">
            <v>33.055399999999999</v>
          </cell>
          <cell r="J36">
            <v>33.055399999999999</v>
          </cell>
        </row>
        <row r="37">
          <cell r="D37" t="str">
            <v>P9831</v>
          </cell>
          <cell r="E37" t="str">
            <v>Chefe do setor administrativo</v>
          </cell>
          <cell r="F37" t="str">
            <v>h</v>
          </cell>
          <cell r="G37">
            <v>42.482999999999997</v>
          </cell>
          <cell r="J37">
            <v>42.482999999999997</v>
          </cell>
        </row>
        <row r="38">
          <cell r="D38" t="str">
            <v>P9833</v>
          </cell>
          <cell r="E38" t="str">
            <v>Auxiliar de laboratório - mensalista</v>
          </cell>
          <cell r="F38" t="str">
            <v>mês</v>
          </cell>
          <cell r="G38">
            <v>5946.8743000000004</v>
          </cell>
          <cell r="J38">
            <v>5946.8743000000004</v>
          </cell>
        </row>
        <row r="39">
          <cell r="D39" t="str">
            <v>P9834</v>
          </cell>
          <cell r="E39" t="str">
            <v>Comandante de longo curso</v>
          </cell>
          <cell r="F39" t="str">
            <v>h</v>
          </cell>
          <cell r="G39">
            <v>109.8086</v>
          </cell>
          <cell r="J39">
            <v>109.8086</v>
          </cell>
        </row>
        <row r="40">
          <cell r="D40" t="str">
            <v>P9837</v>
          </cell>
          <cell r="E40" t="str">
            <v>Oceanógrafo - mensalista</v>
          </cell>
          <cell r="F40" t="str">
            <v>mês</v>
          </cell>
          <cell r="G40">
            <v>14225.886</v>
          </cell>
          <cell r="J40">
            <v>14225.886</v>
          </cell>
        </row>
        <row r="41">
          <cell r="D41" t="str">
            <v>P9839</v>
          </cell>
          <cell r="E41" t="str">
            <v>Condutor maquinista fluvial</v>
          </cell>
          <cell r="F41" t="str">
            <v>h</v>
          </cell>
          <cell r="G41">
            <v>31.674299999999999</v>
          </cell>
          <cell r="J41">
            <v>31.674299999999999</v>
          </cell>
        </row>
        <row r="42">
          <cell r="D42" t="str">
            <v>P9840</v>
          </cell>
          <cell r="E42" t="str">
            <v>Encarregado geral - mensalista</v>
          </cell>
          <cell r="F42" t="str">
            <v>mês</v>
          </cell>
          <cell r="G42">
            <v>11551.203100000001</v>
          </cell>
          <cell r="J42">
            <v>11551.203100000001</v>
          </cell>
        </row>
        <row r="43">
          <cell r="D43" t="str">
            <v>P9842</v>
          </cell>
          <cell r="E43" t="str">
            <v>Faxineiro - mensalista</v>
          </cell>
          <cell r="F43" t="str">
            <v>mês</v>
          </cell>
          <cell r="G43">
            <v>4271.9215999999997</v>
          </cell>
          <cell r="J43">
            <v>4271.9215999999997</v>
          </cell>
        </row>
        <row r="44">
          <cell r="D44" t="str">
            <v>P9843</v>
          </cell>
          <cell r="E44" t="str">
            <v>Operador de equipamento leve</v>
          </cell>
          <cell r="F44" t="str">
            <v>h</v>
          </cell>
          <cell r="G44">
            <v>28.668700000000001</v>
          </cell>
          <cell r="J44">
            <v>28.668700000000001</v>
          </cell>
        </row>
        <row r="45">
          <cell r="D45" t="str">
            <v>P9845</v>
          </cell>
          <cell r="E45" t="str">
            <v>Operador de equipamento pesado</v>
          </cell>
          <cell r="F45" t="str">
            <v>h</v>
          </cell>
          <cell r="G45">
            <v>35.639000000000003</v>
          </cell>
          <cell r="J45">
            <v>35.639000000000003</v>
          </cell>
        </row>
        <row r="46">
          <cell r="D46" t="str">
            <v>P9846</v>
          </cell>
          <cell r="E46" t="str">
            <v>Operador de equipamento especial</v>
          </cell>
          <cell r="F46" t="str">
            <v>h</v>
          </cell>
          <cell r="G46">
            <v>42.982999999999997</v>
          </cell>
          <cell r="J46">
            <v>42.982999999999997</v>
          </cell>
        </row>
        <row r="47">
          <cell r="D47" t="str">
            <v>P9847</v>
          </cell>
          <cell r="E47" t="str">
            <v>Perfurador de tubulão</v>
          </cell>
          <cell r="F47" t="str">
            <v>h</v>
          </cell>
          <cell r="G47">
            <v>23.461600000000001</v>
          </cell>
          <cell r="J47">
            <v>23.461600000000001</v>
          </cell>
        </row>
        <row r="48">
          <cell r="D48" t="str">
            <v>P9848</v>
          </cell>
          <cell r="E48" t="str">
            <v>Desenhista - mensalista</v>
          </cell>
          <cell r="F48" t="str">
            <v>mês</v>
          </cell>
          <cell r="G48">
            <v>8007.4916999999996</v>
          </cell>
          <cell r="J48">
            <v>8007.4916999999996</v>
          </cell>
        </row>
        <row r="49">
          <cell r="D49" t="str">
            <v>P9849</v>
          </cell>
          <cell r="E49" t="str">
            <v>Condutor maquinista fluvial - mensalista</v>
          </cell>
          <cell r="F49" t="str">
            <v>mês</v>
          </cell>
          <cell r="G49">
            <v>5832.4277000000002</v>
          </cell>
          <cell r="J49">
            <v>5832.4277000000002</v>
          </cell>
        </row>
        <row r="50">
          <cell r="D50" t="str">
            <v>P9851</v>
          </cell>
          <cell r="E50" t="str">
            <v>Médico do trabalho - mensalista</v>
          </cell>
          <cell r="F50" t="str">
            <v>mês</v>
          </cell>
          <cell r="G50">
            <v>18389.417600000001</v>
          </cell>
          <cell r="J50">
            <v>18389.417600000001</v>
          </cell>
        </row>
        <row r="51">
          <cell r="D51" t="str">
            <v>P9852</v>
          </cell>
          <cell r="E51" t="str">
            <v>Blaster</v>
          </cell>
          <cell r="F51" t="str">
            <v>h</v>
          </cell>
          <cell r="G51">
            <v>42.822699999999998</v>
          </cell>
          <cell r="J51">
            <v>42.822699999999998</v>
          </cell>
        </row>
        <row r="52">
          <cell r="D52" t="str">
            <v>P9853</v>
          </cell>
          <cell r="E52" t="str">
            <v>Pré-marcador</v>
          </cell>
          <cell r="F52" t="str">
            <v>h</v>
          </cell>
          <cell r="G52">
            <v>23.347100000000001</v>
          </cell>
          <cell r="J52">
            <v>23.347100000000001</v>
          </cell>
        </row>
        <row r="53">
          <cell r="D53" t="str">
            <v>P9855</v>
          </cell>
          <cell r="E53" t="str">
            <v>Marinheiro de máquinas - mensalista</v>
          </cell>
          <cell r="F53" t="str">
            <v>mês</v>
          </cell>
          <cell r="G53">
            <v>5526.8234000000002</v>
          </cell>
          <cell r="J53">
            <v>5526.8234000000002</v>
          </cell>
        </row>
        <row r="54">
          <cell r="D54" t="str">
            <v>P9856</v>
          </cell>
          <cell r="E54" t="str">
            <v>Marinheiro de convés</v>
          </cell>
          <cell r="F54" t="str">
            <v>h</v>
          </cell>
          <cell r="G54">
            <v>29.833400000000001</v>
          </cell>
          <cell r="J54">
            <v>29.833400000000001</v>
          </cell>
        </row>
        <row r="55">
          <cell r="D55" t="str">
            <v>P9857</v>
          </cell>
          <cell r="E55" t="str">
            <v>Marinheiro de convés - mensalista</v>
          </cell>
          <cell r="F55" t="str">
            <v>mês</v>
          </cell>
          <cell r="G55">
            <v>5486.9584000000004</v>
          </cell>
          <cell r="J55">
            <v>5486.9584000000004</v>
          </cell>
        </row>
        <row r="56">
          <cell r="D56" t="str">
            <v>P9858</v>
          </cell>
          <cell r="E56" t="str">
            <v>Laboratorista - mensalista</v>
          </cell>
          <cell r="F56" t="str">
            <v>mês</v>
          </cell>
          <cell r="G56">
            <v>7854.3998000000001</v>
          </cell>
          <cell r="J56">
            <v>7854.3998000000001</v>
          </cell>
        </row>
        <row r="57">
          <cell r="D57" t="str">
            <v>P9859</v>
          </cell>
          <cell r="E57" t="str">
            <v>Trabalhador de via</v>
          </cell>
          <cell r="F57" t="str">
            <v>h</v>
          </cell>
          <cell r="G57">
            <v>22.518899999999999</v>
          </cell>
          <cell r="J57">
            <v>22.518899999999999</v>
          </cell>
        </row>
        <row r="58">
          <cell r="D58" t="str">
            <v>P9861</v>
          </cell>
          <cell r="E58" t="str">
            <v>Selecionador de material pétreo</v>
          </cell>
          <cell r="F58" t="str">
            <v>h</v>
          </cell>
          <cell r="G58">
            <v>23.392399999999999</v>
          </cell>
          <cell r="J58">
            <v>23.392399999999999</v>
          </cell>
        </row>
        <row r="59">
          <cell r="D59" t="str">
            <v>P9862</v>
          </cell>
          <cell r="E59" t="str">
            <v>Desenhista</v>
          </cell>
          <cell r="F59" t="str">
            <v>h</v>
          </cell>
          <cell r="G59">
            <v>43.238700000000001</v>
          </cell>
          <cell r="J59">
            <v>43.238700000000001</v>
          </cell>
        </row>
        <row r="60">
          <cell r="D60" t="str">
            <v>P9863</v>
          </cell>
          <cell r="E60" t="str">
            <v>Draguista</v>
          </cell>
          <cell r="F60" t="str">
            <v>h</v>
          </cell>
          <cell r="G60">
            <v>34.601199999999999</v>
          </cell>
          <cell r="J60">
            <v>34.601199999999999</v>
          </cell>
        </row>
        <row r="61">
          <cell r="D61" t="str">
            <v>P9864</v>
          </cell>
          <cell r="E61" t="str">
            <v>Engenheiro de segurança do trabalho - mensalista</v>
          </cell>
          <cell r="F61" t="str">
            <v>mês</v>
          </cell>
          <cell r="G61">
            <v>25094.2196</v>
          </cell>
          <cell r="J61">
            <v>25094.2196</v>
          </cell>
        </row>
        <row r="62">
          <cell r="D62" t="str">
            <v>P9866</v>
          </cell>
          <cell r="E62" t="str">
            <v>Motorista de caminhão</v>
          </cell>
          <cell r="F62" t="str">
            <v>h</v>
          </cell>
          <cell r="G62">
            <v>35.546199999999999</v>
          </cell>
          <cell r="J62">
            <v>35.546199999999999</v>
          </cell>
        </row>
        <row r="63">
          <cell r="D63" t="str">
            <v>P9867</v>
          </cell>
          <cell r="E63" t="str">
            <v>Técnico especializado - mensalista</v>
          </cell>
          <cell r="F63" t="str">
            <v>mês</v>
          </cell>
          <cell r="G63">
            <v>7460.8230000000003</v>
          </cell>
          <cell r="J63">
            <v>7460.8230000000003</v>
          </cell>
        </row>
        <row r="64">
          <cell r="D64" t="str">
            <v>P9868</v>
          </cell>
          <cell r="E64" t="str">
            <v>Encarregado administrativo</v>
          </cell>
          <cell r="F64" t="str">
            <v>h</v>
          </cell>
          <cell r="G64">
            <v>42.482999999999997</v>
          </cell>
          <cell r="J64">
            <v>42.482999999999997</v>
          </cell>
        </row>
        <row r="65">
          <cell r="D65" t="str">
            <v>P9869</v>
          </cell>
          <cell r="E65" t="str">
            <v>Encarregado de obras de artes especiais - mensalista</v>
          </cell>
          <cell r="F65" t="str">
            <v>mês</v>
          </cell>
          <cell r="G65">
            <v>8287.4948999999997</v>
          </cell>
          <cell r="J65">
            <v>8287.4948999999997</v>
          </cell>
        </row>
        <row r="66">
          <cell r="D66" t="str">
            <v>P9870</v>
          </cell>
          <cell r="E66" t="str">
            <v>Motorista de veículo leve</v>
          </cell>
          <cell r="F66" t="str">
            <v>h</v>
          </cell>
          <cell r="G66">
            <v>32.113599999999998</v>
          </cell>
          <cell r="J66">
            <v>32.113599999999998</v>
          </cell>
        </row>
        <row r="67">
          <cell r="D67" t="str">
            <v>P9871</v>
          </cell>
          <cell r="E67" t="str">
            <v>Motorista de veículo especial</v>
          </cell>
          <cell r="F67" t="str">
            <v>h</v>
          </cell>
          <cell r="G67">
            <v>35.890500000000003</v>
          </cell>
          <cell r="J67">
            <v>35.890500000000003</v>
          </cell>
        </row>
        <row r="68">
          <cell r="D68" t="str">
            <v>P9872</v>
          </cell>
          <cell r="E68" t="str">
            <v>Encarregado de conservação rodoviária</v>
          </cell>
          <cell r="F68" t="str">
            <v>h</v>
          </cell>
          <cell r="G68">
            <v>44.932600000000001</v>
          </cell>
          <cell r="J68">
            <v>44.932600000000001</v>
          </cell>
        </row>
        <row r="69">
          <cell r="D69" t="str">
            <v>P9873</v>
          </cell>
          <cell r="E69" t="str">
            <v>Encarregado de obras de artes especiais</v>
          </cell>
          <cell r="F69" t="str">
            <v>h</v>
          </cell>
          <cell r="G69">
            <v>44.932600000000001</v>
          </cell>
          <cell r="J69">
            <v>44.932600000000001</v>
          </cell>
        </row>
        <row r="70">
          <cell r="D70" t="str">
            <v>P9874</v>
          </cell>
          <cell r="E70" t="str">
            <v>Encarregado de pavimentação</v>
          </cell>
          <cell r="F70" t="str">
            <v>h</v>
          </cell>
          <cell r="G70">
            <v>44.932600000000001</v>
          </cell>
          <cell r="J70">
            <v>44.932600000000001</v>
          </cell>
        </row>
        <row r="71">
          <cell r="D71" t="str">
            <v>P9875</v>
          </cell>
          <cell r="E71" t="str">
            <v>Encarregado de turma - mensalista</v>
          </cell>
          <cell r="F71" t="str">
            <v>mês</v>
          </cell>
          <cell r="G71">
            <v>6191.2078000000001</v>
          </cell>
          <cell r="J71">
            <v>6191.2078000000001</v>
          </cell>
        </row>
        <row r="72">
          <cell r="D72" t="str">
            <v>P9876</v>
          </cell>
          <cell r="E72" t="str">
            <v>Técnico de segurança do trabalho - mensalista</v>
          </cell>
          <cell r="F72" t="str">
            <v>mês</v>
          </cell>
          <cell r="G72">
            <v>7702.3910999999998</v>
          </cell>
          <cell r="J72">
            <v>7702.3910999999998</v>
          </cell>
        </row>
        <row r="73">
          <cell r="D73" t="str">
            <v>P9877</v>
          </cell>
          <cell r="E73" t="str">
            <v>Encarregado de superestrutura ferroviária</v>
          </cell>
          <cell r="F73" t="str">
            <v>h</v>
          </cell>
          <cell r="G73">
            <v>44.932600000000001</v>
          </cell>
          <cell r="J73">
            <v>44.932600000000001</v>
          </cell>
        </row>
        <row r="74">
          <cell r="D74" t="str">
            <v>P9879</v>
          </cell>
          <cell r="E74" t="str">
            <v>Encarregado de terraplenagem</v>
          </cell>
          <cell r="F74" t="str">
            <v>h</v>
          </cell>
          <cell r="G74">
            <v>44.932600000000001</v>
          </cell>
          <cell r="J74">
            <v>44.932600000000001</v>
          </cell>
        </row>
        <row r="75">
          <cell r="D75" t="str">
            <v>P9880</v>
          </cell>
          <cell r="E75" t="str">
            <v>Piloto fluvial - mensalista</v>
          </cell>
          <cell r="F75" t="str">
            <v>mês</v>
          </cell>
          <cell r="G75">
            <v>7676.4822000000004</v>
          </cell>
          <cell r="J75">
            <v>7676.4822000000004</v>
          </cell>
        </row>
        <row r="76">
          <cell r="D76" t="str">
            <v>P9881</v>
          </cell>
          <cell r="E76" t="str">
            <v>Encarregado de turma</v>
          </cell>
          <cell r="F76" t="str">
            <v>h</v>
          </cell>
          <cell r="G76">
            <v>33.604999999999997</v>
          </cell>
          <cell r="J76">
            <v>33.604999999999997</v>
          </cell>
        </row>
        <row r="77">
          <cell r="D77" t="str">
            <v>P9882</v>
          </cell>
          <cell r="E77" t="str">
            <v>Técnico especializado</v>
          </cell>
          <cell r="F77" t="str">
            <v>h</v>
          </cell>
          <cell r="G77">
            <v>40.390799999999999</v>
          </cell>
          <cell r="J77">
            <v>40.390799999999999</v>
          </cell>
        </row>
        <row r="78">
          <cell r="D78" t="str">
            <v>P9883</v>
          </cell>
          <cell r="E78" t="str">
            <v>Chefe do setor administrativo - mensalista</v>
          </cell>
          <cell r="F78" t="str">
            <v>mês</v>
          </cell>
          <cell r="G78">
            <v>7823.1731</v>
          </cell>
          <cell r="J78">
            <v>7823.1731</v>
          </cell>
        </row>
        <row r="79">
          <cell r="D79" t="str">
            <v>P9884</v>
          </cell>
          <cell r="E79" t="str">
            <v>Encarregado de terraplenagem - mensalista</v>
          </cell>
          <cell r="F79" t="str">
            <v>mês</v>
          </cell>
          <cell r="G79">
            <v>8287.4948999999997</v>
          </cell>
          <cell r="J79">
            <v>8287.4948999999997</v>
          </cell>
        </row>
        <row r="80">
          <cell r="D80" t="str">
            <v>P9885</v>
          </cell>
          <cell r="E80" t="str">
            <v>Frentista de túnel</v>
          </cell>
          <cell r="F80" t="str">
            <v>h</v>
          </cell>
          <cell r="G80">
            <v>29.101299999999998</v>
          </cell>
          <cell r="J80">
            <v>29.101299999999998</v>
          </cell>
        </row>
        <row r="81">
          <cell r="D81" t="str">
            <v>P9886</v>
          </cell>
          <cell r="E81" t="str">
            <v>Encarregado especializado</v>
          </cell>
          <cell r="F81" t="str">
            <v>h</v>
          </cell>
          <cell r="G81">
            <v>44.932600000000001</v>
          </cell>
          <cell r="J81">
            <v>44.932600000000001</v>
          </cell>
        </row>
        <row r="82">
          <cell r="D82" t="str">
            <v>P9887</v>
          </cell>
          <cell r="E82" t="str">
            <v>Encarregado geral</v>
          </cell>
          <cell r="F82" t="str">
            <v>h</v>
          </cell>
          <cell r="G82">
            <v>62.603999999999999</v>
          </cell>
          <cell r="J82">
            <v>62.603999999999999</v>
          </cell>
        </row>
        <row r="83">
          <cell r="D83" t="str">
            <v>P9888</v>
          </cell>
          <cell r="E83" t="str">
            <v>Engenheiro</v>
          </cell>
          <cell r="F83" t="str">
            <v>h</v>
          </cell>
          <cell r="G83">
            <v>149.066</v>
          </cell>
          <cell r="J83">
            <v>149.066</v>
          </cell>
        </row>
        <row r="84">
          <cell r="D84" t="str">
            <v>P9889</v>
          </cell>
          <cell r="E84" t="str">
            <v>Técnico da qualidade - mensalista</v>
          </cell>
          <cell r="F84" t="str">
            <v>mês</v>
          </cell>
          <cell r="G84">
            <v>7730.5272000000004</v>
          </cell>
          <cell r="J84">
            <v>7730.5272000000004</v>
          </cell>
        </row>
        <row r="85">
          <cell r="D85" t="str">
            <v>P9890</v>
          </cell>
          <cell r="E85" t="str">
            <v>Engenheiro auxiliar</v>
          </cell>
          <cell r="F85" t="str">
            <v>h</v>
          </cell>
          <cell r="G85">
            <v>135.38149999999999</v>
          </cell>
          <cell r="J85">
            <v>135.38149999999999</v>
          </cell>
        </row>
        <row r="86">
          <cell r="D86" t="str">
            <v>P9892</v>
          </cell>
          <cell r="E86" t="str">
            <v>Auxiliar de blaster</v>
          </cell>
          <cell r="F86" t="str">
            <v>h</v>
          </cell>
          <cell r="G86">
            <v>37.383200000000002</v>
          </cell>
          <cell r="J86">
            <v>37.383200000000002</v>
          </cell>
        </row>
        <row r="87">
          <cell r="D87" t="str">
            <v>P9893</v>
          </cell>
          <cell r="E87" t="str">
            <v>Encarregado de pavimentação - mensalista</v>
          </cell>
          <cell r="F87" t="str">
            <v>mês</v>
          </cell>
          <cell r="G87">
            <v>8287.4948999999997</v>
          </cell>
          <cell r="J87">
            <v>8287.4948999999997</v>
          </cell>
        </row>
        <row r="88">
          <cell r="D88" t="str">
            <v>P9894</v>
          </cell>
          <cell r="E88" t="str">
            <v>Engenheiro chefe</v>
          </cell>
          <cell r="F88" t="str">
            <v>h</v>
          </cell>
          <cell r="G88">
            <v>186.39879999999999</v>
          </cell>
          <cell r="J88">
            <v>186.39879999999999</v>
          </cell>
        </row>
        <row r="89">
          <cell r="D89" t="str">
            <v>P9895</v>
          </cell>
          <cell r="E89" t="str">
            <v>Engenheiro de segurança do trabalho</v>
          </cell>
          <cell r="F89" t="str">
            <v>h</v>
          </cell>
          <cell r="G89">
            <v>135.78200000000001</v>
          </cell>
          <cell r="J89">
            <v>135.78200000000001</v>
          </cell>
        </row>
        <row r="90">
          <cell r="D90" t="str">
            <v>P9896</v>
          </cell>
          <cell r="E90" t="str">
            <v>Porteiro - mensalista</v>
          </cell>
          <cell r="F90" t="str">
            <v>mês</v>
          </cell>
          <cell r="G90">
            <v>4258.6482999999998</v>
          </cell>
          <cell r="J90">
            <v>4258.6482999999998</v>
          </cell>
        </row>
        <row r="91">
          <cell r="D91" t="str">
            <v>P9897</v>
          </cell>
          <cell r="E91" t="str">
            <v>Técnico de meio ambiente - mensalista</v>
          </cell>
          <cell r="F91" t="str">
            <v>mês</v>
          </cell>
          <cell r="G91">
            <v>8029.9043000000001</v>
          </cell>
          <cell r="J91">
            <v>8029.9043000000001</v>
          </cell>
        </row>
        <row r="92">
          <cell r="D92" t="str">
            <v>P9898</v>
          </cell>
          <cell r="E92" t="str">
            <v>Engenheiro supervisor</v>
          </cell>
          <cell r="F92" t="str">
            <v>h</v>
          </cell>
          <cell r="G92">
            <v>149.066</v>
          </cell>
          <cell r="J92">
            <v>149.066</v>
          </cell>
        </row>
        <row r="93">
          <cell r="D93" t="str">
            <v>P9899</v>
          </cell>
          <cell r="E93" t="str">
            <v>Faxineiro</v>
          </cell>
          <cell r="F93" t="str">
            <v>h</v>
          </cell>
          <cell r="G93">
            <v>23.1739</v>
          </cell>
          <cell r="J93">
            <v>23.1739</v>
          </cell>
        </row>
        <row r="94">
          <cell r="D94" t="str">
            <v>P9901</v>
          </cell>
          <cell r="E94" t="str">
            <v>Encarregado de superestrutura ferroviária - mensalista</v>
          </cell>
          <cell r="F94" t="str">
            <v>mês</v>
          </cell>
          <cell r="G94">
            <v>8287.4948999999997</v>
          </cell>
          <cell r="J94">
            <v>8287.4948999999997</v>
          </cell>
        </row>
        <row r="95">
          <cell r="D95" t="str">
            <v>P9902</v>
          </cell>
          <cell r="E95" t="str">
            <v>Imediato</v>
          </cell>
          <cell r="F95" t="str">
            <v>h</v>
          </cell>
          <cell r="G95">
            <v>90.650400000000005</v>
          </cell>
          <cell r="J95">
            <v>90.650400000000005</v>
          </cell>
        </row>
        <row r="96">
          <cell r="D96" t="str">
            <v>P9903</v>
          </cell>
          <cell r="E96" t="str">
            <v>Auxiliar técnico - mensalista</v>
          </cell>
          <cell r="F96" t="str">
            <v>mês</v>
          </cell>
          <cell r="G96">
            <v>4887.4143000000004</v>
          </cell>
          <cell r="J96">
            <v>4887.4143000000004</v>
          </cell>
        </row>
        <row r="97">
          <cell r="D97" t="str">
            <v>P9904</v>
          </cell>
          <cell r="E97" t="str">
            <v>Laboratorista</v>
          </cell>
          <cell r="F97" t="str">
            <v>h</v>
          </cell>
          <cell r="G97">
            <v>42.440800000000003</v>
          </cell>
          <cell r="J97">
            <v>42.440800000000003</v>
          </cell>
        </row>
        <row r="98">
          <cell r="D98" t="str">
            <v>P9905</v>
          </cell>
          <cell r="E98" t="str">
            <v>Marinheiro de máquinas</v>
          </cell>
          <cell r="F98" t="str">
            <v>h</v>
          </cell>
          <cell r="G98">
            <v>30.045100000000001</v>
          </cell>
          <cell r="J98">
            <v>30.045100000000001</v>
          </cell>
        </row>
        <row r="99">
          <cell r="D99" t="str">
            <v>P9906</v>
          </cell>
          <cell r="E99" t="str">
            <v>Médico de câmara hiperbárica</v>
          </cell>
          <cell r="F99" t="str">
            <v>h</v>
          </cell>
          <cell r="G99">
            <v>113.71339999999999</v>
          </cell>
          <cell r="J99">
            <v>113.71339999999999</v>
          </cell>
        </row>
        <row r="100">
          <cell r="D100" t="str">
            <v>P9907</v>
          </cell>
          <cell r="E100" t="str">
            <v>Comandante de longo curso - mensalista</v>
          </cell>
          <cell r="F100" t="str">
            <v>mês</v>
          </cell>
          <cell r="G100">
            <v>20216.297399999999</v>
          </cell>
          <cell r="J100">
            <v>20216.297399999999</v>
          </cell>
        </row>
        <row r="101">
          <cell r="D101" t="str">
            <v>P9908</v>
          </cell>
          <cell r="E101" t="str">
            <v>Imediato - mensalista</v>
          </cell>
          <cell r="F101" t="str">
            <v>mês</v>
          </cell>
          <cell r="G101">
            <v>16687.212500000001</v>
          </cell>
          <cell r="J101">
            <v>16687.212500000001</v>
          </cell>
        </row>
        <row r="102">
          <cell r="D102" t="str">
            <v>P9909</v>
          </cell>
          <cell r="E102" t="str">
            <v>Oficial de náutica - mensalista</v>
          </cell>
          <cell r="F102" t="str">
            <v>mês</v>
          </cell>
          <cell r="G102">
            <v>6991.9267</v>
          </cell>
          <cell r="J102">
            <v>6991.9267</v>
          </cell>
        </row>
        <row r="103">
          <cell r="D103" t="str">
            <v>P9910</v>
          </cell>
          <cell r="E103" t="str">
            <v>Oficial de máquinas - mensalista</v>
          </cell>
          <cell r="F103" t="str">
            <v>mês</v>
          </cell>
          <cell r="G103">
            <v>6815.2528000000002</v>
          </cell>
          <cell r="J103">
            <v>6815.2528000000002</v>
          </cell>
        </row>
        <row r="104">
          <cell r="D104" t="str">
            <v>P9913</v>
          </cell>
          <cell r="E104" t="str">
            <v>Draguista - mensalista</v>
          </cell>
          <cell r="F104" t="str">
            <v>mês</v>
          </cell>
          <cell r="G104">
            <v>6362.5963000000002</v>
          </cell>
          <cell r="J104">
            <v>6362.5963000000002</v>
          </cell>
        </row>
        <row r="105">
          <cell r="D105" t="str">
            <v>P9914</v>
          </cell>
          <cell r="E105" t="str">
            <v>Médico do trabalho</v>
          </cell>
          <cell r="F105" t="str">
            <v>h</v>
          </cell>
          <cell r="G105">
            <v>99.668700000000001</v>
          </cell>
          <cell r="J105">
            <v>99.668700000000001</v>
          </cell>
        </row>
        <row r="106">
          <cell r="D106" t="str">
            <v>P9915</v>
          </cell>
          <cell r="E106" t="str">
            <v>Maquinista</v>
          </cell>
          <cell r="F106" t="str">
            <v>h</v>
          </cell>
          <cell r="G106">
            <v>34.7928</v>
          </cell>
          <cell r="J106">
            <v>34.7928</v>
          </cell>
        </row>
        <row r="107">
          <cell r="D107" t="str">
            <v>P9916</v>
          </cell>
          <cell r="E107" t="str">
            <v>Encarregado de conservação rodoviária - mensalista</v>
          </cell>
          <cell r="F107" t="str">
            <v>mês</v>
          </cell>
          <cell r="G107">
            <v>8287.4948999999997</v>
          </cell>
          <cell r="J107">
            <v>8287.4948999999997</v>
          </cell>
        </row>
        <row r="108">
          <cell r="D108" t="str">
            <v>P9917</v>
          </cell>
          <cell r="E108" t="str">
            <v>Mestre fluvial</v>
          </cell>
          <cell r="F108" t="str">
            <v>h</v>
          </cell>
          <cell r="G108">
            <v>44.415500000000002</v>
          </cell>
          <cell r="J108">
            <v>44.415500000000002</v>
          </cell>
        </row>
        <row r="109">
          <cell r="D109" t="str">
            <v>P9918</v>
          </cell>
          <cell r="E109" t="str">
            <v>Oceanógrafo</v>
          </cell>
          <cell r="F109" t="str">
            <v>h</v>
          </cell>
          <cell r="G109">
            <v>77.039199999999994</v>
          </cell>
          <cell r="J109">
            <v>77.039199999999994</v>
          </cell>
        </row>
        <row r="110">
          <cell r="D110" t="str">
            <v>P9919</v>
          </cell>
          <cell r="E110" t="str">
            <v>Oficial de máquinas</v>
          </cell>
          <cell r="F110" t="str">
            <v>h</v>
          </cell>
          <cell r="G110">
            <v>37.047899999999998</v>
          </cell>
          <cell r="J110">
            <v>37.047899999999998</v>
          </cell>
        </row>
        <row r="111">
          <cell r="D111" t="str">
            <v>P9920</v>
          </cell>
          <cell r="E111" t="str">
            <v>Mestre fluvial - mensalista</v>
          </cell>
          <cell r="F111" t="str">
            <v>mês</v>
          </cell>
          <cell r="G111">
            <v>8170.4750000000004</v>
          </cell>
          <cell r="J111">
            <v>8170.4750000000004</v>
          </cell>
        </row>
        <row r="112">
          <cell r="D112" t="str">
            <v>P9921</v>
          </cell>
          <cell r="E112" t="str">
            <v>Mergulhador raso autônomo de emergência</v>
          </cell>
          <cell r="F112" t="str">
            <v>h</v>
          </cell>
          <cell r="G112">
            <v>41.633699999999997</v>
          </cell>
          <cell r="J112">
            <v>41.633699999999997</v>
          </cell>
        </row>
        <row r="113">
          <cell r="D113" t="str">
            <v>P9922</v>
          </cell>
          <cell r="E113" t="str">
            <v>Mergulhador raso dependente de emergência</v>
          </cell>
          <cell r="F113" t="str">
            <v>h</v>
          </cell>
          <cell r="G113">
            <v>43.942500000000003</v>
          </cell>
          <cell r="J113">
            <v>43.942500000000003</v>
          </cell>
        </row>
        <row r="114">
          <cell r="D114" t="str">
            <v>P9924</v>
          </cell>
          <cell r="E114" t="str">
            <v>Mergulhador raso dependente</v>
          </cell>
          <cell r="F114" t="str">
            <v>h</v>
          </cell>
          <cell r="G114">
            <v>59.712600000000002</v>
          </cell>
          <cell r="J114">
            <v>59.712600000000002</v>
          </cell>
        </row>
        <row r="115">
          <cell r="D115" t="str">
            <v>P9925</v>
          </cell>
          <cell r="E115" t="str">
            <v>Mergulhador raso autônomo</v>
          </cell>
          <cell r="F115" t="str">
            <v>h</v>
          </cell>
          <cell r="G115">
            <v>55.232199999999999</v>
          </cell>
          <cell r="J115">
            <v>55.232199999999999</v>
          </cell>
        </row>
        <row r="116">
          <cell r="D116" t="str">
            <v>P9926</v>
          </cell>
          <cell r="E116" t="str">
            <v>Mergulhador raso auxiliar de superfície</v>
          </cell>
          <cell r="F116" t="str">
            <v>h</v>
          </cell>
          <cell r="G116">
            <v>38.613</v>
          </cell>
          <cell r="J116">
            <v>38.613</v>
          </cell>
        </row>
        <row r="117">
          <cell r="D117" t="str">
            <v>P9927</v>
          </cell>
          <cell r="E117" t="str">
            <v>Frentista de túnel com periculosidade</v>
          </cell>
          <cell r="F117" t="str">
            <v>h</v>
          </cell>
          <cell r="G117">
            <v>35.618899999999996</v>
          </cell>
          <cell r="J117">
            <v>35.618899999999996</v>
          </cell>
        </row>
        <row r="118">
          <cell r="D118" t="str">
            <v>P9930</v>
          </cell>
          <cell r="E118" t="str">
            <v>Eletricista com periculosidade</v>
          </cell>
          <cell r="F118" t="str">
            <v>h</v>
          </cell>
          <cell r="G118">
            <v>41.122199999999999</v>
          </cell>
          <cell r="J118">
            <v>41.122199999999999</v>
          </cell>
        </row>
        <row r="119">
          <cell r="D119" t="str">
            <v>P9931</v>
          </cell>
          <cell r="E119" t="str">
            <v>Operador de equipamento de mergulho</v>
          </cell>
          <cell r="F119" t="str">
            <v>h</v>
          </cell>
          <cell r="G119">
            <v>60.981400000000001</v>
          </cell>
          <cell r="J119">
            <v>60.981400000000001</v>
          </cell>
        </row>
        <row r="120">
          <cell r="D120" t="str">
            <v>P9932</v>
          </cell>
          <cell r="E120" t="str">
            <v>Operador de equipamento pesado com periculosidade</v>
          </cell>
          <cell r="F120" t="str">
            <v>h</v>
          </cell>
          <cell r="G120">
            <v>44.252699999999997</v>
          </cell>
          <cell r="J120">
            <v>44.252699999999997</v>
          </cell>
        </row>
        <row r="121">
          <cell r="D121" t="str">
            <v>P9933</v>
          </cell>
          <cell r="E121" t="str">
            <v>Supervisor de mergulho raso - mensalista</v>
          </cell>
          <cell r="F121" t="str">
            <v>mês</v>
          </cell>
          <cell r="G121">
            <v>11240.3256</v>
          </cell>
          <cell r="J121">
            <v>11240.3256</v>
          </cell>
        </row>
        <row r="122">
          <cell r="D122" t="str">
            <v>P9934</v>
          </cell>
          <cell r="E122" t="str">
            <v>Motorista de veículo especial com periculosidade</v>
          </cell>
          <cell r="F122" t="str">
            <v>h</v>
          </cell>
          <cell r="G122">
            <v>44.604500000000002</v>
          </cell>
          <cell r="J122">
            <v>44.604500000000002</v>
          </cell>
        </row>
        <row r="123">
          <cell r="D123" t="str">
            <v>P9935</v>
          </cell>
          <cell r="E123" t="str">
            <v>Oficial de náutica</v>
          </cell>
          <cell r="F123" t="str">
            <v>h</v>
          </cell>
          <cell r="G123">
            <v>37.964399999999998</v>
          </cell>
          <cell r="J123">
            <v>37.964399999999998</v>
          </cell>
        </row>
        <row r="124">
          <cell r="D124" t="str">
            <v>P9936</v>
          </cell>
          <cell r="E124" t="str">
            <v>Operacional</v>
          </cell>
          <cell r="F124" t="str">
            <v>h</v>
          </cell>
          <cell r="G124">
            <v>23.270900000000001</v>
          </cell>
          <cell r="J124">
            <v>23.270900000000001</v>
          </cell>
        </row>
        <row r="125">
          <cell r="D125" t="str">
            <v>P9937</v>
          </cell>
          <cell r="E125" t="str">
            <v>Piloto fluvial</v>
          </cell>
          <cell r="F125" t="str">
            <v>h</v>
          </cell>
          <cell r="G125">
            <v>41.733800000000002</v>
          </cell>
          <cell r="J125">
            <v>41.733800000000002</v>
          </cell>
        </row>
        <row r="126">
          <cell r="D126" t="str">
            <v>P9938</v>
          </cell>
          <cell r="E126" t="str">
            <v>Operador de equipamento leve com periculosidade</v>
          </cell>
          <cell r="F126" t="str">
            <v>h</v>
          </cell>
          <cell r="G126">
            <v>35.186999999999998</v>
          </cell>
          <cell r="J126">
            <v>35.186999999999998</v>
          </cell>
        </row>
        <row r="127">
          <cell r="D127" t="str">
            <v>P9939</v>
          </cell>
          <cell r="E127" t="str">
            <v>Operador de equipamento leve com insalubridade</v>
          </cell>
          <cell r="F127" t="str">
            <v>h</v>
          </cell>
          <cell r="G127">
            <v>36.684699999999999</v>
          </cell>
          <cell r="J127">
            <v>36.684699999999999</v>
          </cell>
        </row>
        <row r="128">
          <cell r="D128" t="str">
            <v>P9942</v>
          </cell>
          <cell r="E128" t="str">
            <v>Marinheiro de convés com periculosidade</v>
          </cell>
          <cell r="F128" t="str">
            <v>h</v>
          </cell>
          <cell r="G128">
            <v>36.8307</v>
          </cell>
          <cell r="J128">
            <v>36.8307</v>
          </cell>
        </row>
        <row r="129">
          <cell r="D129" t="str">
            <v>P9944</v>
          </cell>
          <cell r="E129" t="str">
            <v>Operador de equipamento especial com periculosidade</v>
          </cell>
          <cell r="F129" t="str">
            <v>h</v>
          </cell>
          <cell r="G129">
            <v>53.825499999999998</v>
          </cell>
          <cell r="J129">
            <v>53.825499999999998</v>
          </cell>
        </row>
        <row r="130">
          <cell r="D130" t="str">
            <v>P9946</v>
          </cell>
          <cell r="E130" t="str">
            <v>Engenheiro auxiliar - mensalista</v>
          </cell>
          <cell r="F130" t="str">
            <v>mês</v>
          </cell>
          <cell r="G130">
            <v>25005.827799999999</v>
          </cell>
          <cell r="J130">
            <v>25005.827799999999</v>
          </cell>
        </row>
        <row r="131">
          <cell r="D131" t="str">
            <v>P9947</v>
          </cell>
          <cell r="E131" t="str">
            <v>Técnico florestal - mensalista</v>
          </cell>
          <cell r="F131" t="str">
            <v>mês</v>
          </cell>
          <cell r="G131">
            <v>8029.9043000000001</v>
          </cell>
          <cell r="J131">
            <v>8029.9043000000001</v>
          </cell>
        </row>
        <row r="132">
          <cell r="D132" t="str">
            <v>P9948</v>
          </cell>
          <cell r="E132" t="str">
            <v>Motorista de veículo leve - mensalista</v>
          </cell>
          <cell r="F132" t="str">
            <v>mês</v>
          </cell>
          <cell r="G132">
            <v>5919.9660999999996</v>
          </cell>
          <cell r="J132">
            <v>5919.9660999999996</v>
          </cell>
        </row>
        <row r="133">
          <cell r="D133" t="str">
            <v>P9949</v>
          </cell>
          <cell r="E133" t="str">
            <v>Topógrafo - mensalista</v>
          </cell>
          <cell r="F133" t="str">
            <v>mês</v>
          </cell>
          <cell r="G133">
            <v>8892.4902999999995</v>
          </cell>
          <cell r="J133">
            <v>8892.4902999999995</v>
          </cell>
        </row>
        <row r="134">
          <cell r="D134" t="str">
            <v>P9950</v>
          </cell>
          <cell r="E134" t="str">
            <v>Auxiliar de topografia - mensalista</v>
          </cell>
          <cell r="F134" t="str">
            <v>mês</v>
          </cell>
          <cell r="G134">
            <v>5963.7447000000002</v>
          </cell>
          <cell r="J134">
            <v>5963.7447000000002</v>
          </cell>
        </row>
        <row r="135">
          <cell r="D135" t="str">
            <v>P9951</v>
          </cell>
          <cell r="E135" t="str">
            <v>Médico de câmara hiperbárica - mensalista</v>
          </cell>
          <cell r="F135" t="str">
            <v>mês</v>
          </cell>
          <cell r="G135">
            <v>20969.8171</v>
          </cell>
          <cell r="J135">
            <v>20969.8171</v>
          </cell>
        </row>
        <row r="136">
          <cell r="D136" t="str">
            <v>P9952</v>
          </cell>
          <cell r="E136" t="str">
            <v>Pedreiro - mensalista</v>
          </cell>
          <cell r="F136" t="str">
            <v>mês</v>
          </cell>
          <cell r="G136">
            <v>5316.0622000000003</v>
          </cell>
          <cell r="J136">
            <v>5316.0622000000003</v>
          </cell>
        </row>
        <row r="137">
          <cell r="D137" t="str">
            <v>P9953</v>
          </cell>
          <cell r="E137" t="str">
            <v>Eletricista - mensalista</v>
          </cell>
          <cell r="F137" t="str">
            <v>mês</v>
          </cell>
          <cell r="G137">
            <v>6146.8212999999996</v>
          </cell>
          <cell r="J137">
            <v>6146.8212999999996</v>
          </cell>
        </row>
        <row r="138">
          <cell r="D138" t="str">
            <v>P9954</v>
          </cell>
          <cell r="E138" t="str">
            <v>Servente - mensalista</v>
          </cell>
          <cell r="F138" t="str">
            <v>mês</v>
          </cell>
          <cell r="G138">
            <v>4313.2129000000004</v>
          </cell>
          <cell r="J138">
            <v>4313.2129000000004</v>
          </cell>
        </row>
        <row r="139">
          <cell r="D139" t="str">
            <v>P9955</v>
          </cell>
          <cell r="E139" t="str">
            <v>Engenheiro chefe - mensalista</v>
          </cell>
          <cell r="F139" t="str">
            <v>mês</v>
          </cell>
          <cell r="G139">
            <v>34433.217700000001</v>
          </cell>
          <cell r="J139">
            <v>34433.217700000001</v>
          </cell>
        </row>
        <row r="140">
          <cell r="D140" t="str">
            <v>P9956</v>
          </cell>
          <cell r="E140" t="str">
            <v>Motorista de caminhão com periculosidade</v>
          </cell>
          <cell r="F140" t="str">
            <v>h</v>
          </cell>
          <cell r="G140">
            <v>44.156999999999996</v>
          </cell>
          <cell r="J140">
            <v>44.156999999999996</v>
          </cell>
        </row>
        <row r="141">
          <cell r="D141" t="str">
            <v>P9957</v>
          </cell>
          <cell r="E141" t="str">
            <v>Motorista de ônibus</v>
          </cell>
          <cell r="F141" t="str">
            <v>h</v>
          </cell>
          <cell r="G141">
            <v>34.844999999999999</v>
          </cell>
          <cell r="J141">
            <v>34.844999999999999</v>
          </cell>
        </row>
        <row r="142">
          <cell r="D142" t="str">
            <v>P9958</v>
          </cell>
          <cell r="E142" t="str">
            <v>Motorista de ônibus - mensalista</v>
          </cell>
          <cell r="F142" t="str">
            <v>mês</v>
          </cell>
          <cell r="G142">
            <v>6555.7124000000003</v>
          </cell>
          <cell r="J142">
            <v>6555.7124000000003</v>
          </cell>
        </row>
        <row r="143">
          <cell r="D143" t="str">
            <v>P9959</v>
          </cell>
          <cell r="E143" t="str">
            <v>Motorista de veículo especial com periculosidade - mensalista</v>
          </cell>
          <cell r="F143" t="str">
            <v>mês</v>
          </cell>
          <cell r="G143">
            <v>8230.6108000000004</v>
          </cell>
          <cell r="J143">
            <v>8230.6108000000004</v>
          </cell>
        </row>
        <row r="144">
          <cell r="D144" t="str">
            <v>P9960</v>
          </cell>
          <cell r="E144" t="str">
            <v>Porteiro</v>
          </cell>
          <cell r="F144" t="str">
            <v>h</v>
          </cell>
          <cell r="G144">
            <v>23.130600000000001</v>
          </cell>
          <cell r="J144">
            <v>23.130600000000001</v>
          </cell>
        </row>
        <row r="145">
          <cell r="D145" t="str">
            <v>P9963</v>
          </cell>
          <cell r="E145" t="str">
            <v>Supervisor de mergulho raso</v>
          </cell>
          <cell r="F145" t="str">
            <v>h</v>
          </cell>
          <cell r="G145">
            <v>60.981400000000001</v>
          </cell>
          <cell r="J145">
            <v>60.981400000000001</v>
          </cell>
        </row>
        <row r="146">
          <cell r="D146" t="str">
            <v>P9964</v>
          </cell>
          <cell r="E146" t="str">
            <v>Técnico da qualidade</v>
          </cell>
          <cell r="F146" t="str">
            <v>h</v>
          </cell>
          <cell r="G146">
            <v>41.829000000000001</v>
          </cell>
          <cell r="J146">
            <v>41.829000000000001</v>
          </cell>
        </row>
        <row r="147">
          <cell r="D147" t="str">
            <v>P9965</v>
          </cell>
          <cell r="E147" t="str">
            <v>Técnico de batimetria</v>
          </cell>
          <cell r="F147" t="str">
            <v>h</v>
          </cell>
          <cell r="G147">
            <v>36.613399999999999</v>
          </cell>
          <cell r="J147">
            <v>36.613399999999999</v>
          </cell>
        </row>
        <row r="148">
          <cell r="D148" t="str">
            <v>P9966</v>
          </cell>
          <cell r="E148" t="str">
            <v>Técnico de meio ambiente</v>
          </cell>
          <cell r="F148" t="str">
            <v>h</v>
          </cell>
          <cell r="G148">
            <v>43.333300000000001</v>
          </cell>
          <cell r="J148">
            <v>43.333300000000001</v>
          </cell>
        </row>
        <row r="149">
          <cell r="D149" t="str">
            <v>P9967</v>
          </cell>
          <cell r="E149" t="str">
            <v>Técnico de segurança do trabalho</v>
          </cell>
          <cell r="F149" t="str">
            <v>h</v>
          </cell>
          <cell r="G149">
            <v>41.654600000000002</v>
          </cell>
          <cell r="J149">
            <v>41.654600000000002</v>
          </cell>
        </row>
        <row r="150">
          <cell r="D150" t="str">
            <v>P9968</v>
          </cell>
          <cell r="E150" t="str">
            <v>Técnico florestal</v>
          </cell>
          <cell r="F150" t="str">
            <v>h</v>
          </cell>
          <cell r="G150">
            <v>43.333300000000001</v>
          </cell>
          <cell r="J150">
            <v>43.333300000000001</v>
          </cell>
        </row>
        <row r="151">
          <cell r="D151" t="str">
            <v>P9972</v>
          </cell>
          <cell r="E151" t="str">
            <v>Técnico de batimetria - mensalista</v>
          </cell>
          <cell r="F151" t="str">
            <v>mês</v>
          </cell>
          <cell r="G151">
            <v>6749.3163999999997</v>
          </cell>
          <cell r="J151">
            <v>6749.3163999999997</v>
          </cell>
        </row>
        <row r="152">
          <cell r="D152" t="str">
            <v>P9981</v>
          </cell>
          <cell r="E152" t="str">
            <v>Topógrafo</v>
          </cell>
          <cell r="F152" t="str">
            <v>h</v>
          </cell>
          <cell r="G152">
            <v>47.968000000000004</v>
          </cell>
          <cell r="J152">
            <v>47.968000000000004</v>
          </cell>
        </row>
        <row r="153">
          <cell r="D153" t="str">
            <v>P9982</v>
          </cell>
          <cell r="E153" t="str">
            <v>Vigia</v>
          </cell>
          <cell r="F153" t="str">
            <v>h</v>
          </cell>
          <cell r="G153">
            <v>27.075299999999999</v>
          </cell>
          <cell r="J153">
            <v>27.075299999999999</v>
          </cell>
        </row>
      </sheetData>
      <sheetData sheetId="6">
        <row r="10">
          <cell r="D10" t="str">
            <v>E9001</v>
          </cell>
          <cell r="E10" t="str">
            <v>Conjunto vibratório para tubos de concreto com encaixe PB e 3 jogos de fôrmas - D = 0,60 m - 2,20 kW</v>
          </cell>
          <cell r="F10">
            <v>18.565100000000001</v>
          </cell>
          <cell r="G10">
            <v>11.2531</v>
          </cell>
        </row>
        <row r="11">
          <cell r="D11" t="str">
            <v>E9002</v>
          </cell>
          <cell r="E11" t="str">
            <v>Conjunto vibratório para tubos de concreto com encaixe PB e 3 jogos de fôrmas - D = 0,80 m - 2,20 kW</v>
          </cell>
          <cell r="F11">
            <v>24.331499999999998</v>
          </cell>
          <cell r="G11">
            <v>14.7484</v>
          </cell>
        </row>
        <row r="12">
          <cell r="D12" t="str">
            <v>E9003</v>
          </cell>
          <cell r="E12" t="str">
            <v>Conjunto vibratório para tubos de concreto com encaixe PB e 3 jogos de fôrmas - D = 1,00 m - 2,20 kW</v>
          </cell>
          <cell r="F12">
            <v>25.442499999999999</v>
          </cell>
          <cell r="G12">
            <v>15.421799999999999</v>
          </cell>
        </row>
        <row r="13">
          <cell r="D13" t="str">
            <v>E9004</v>
          </cell>
          <cell r="E13" t="str">
            <v>Conjunto vibratório para tubos de concreto com encaixe PB e 3 jogos de fôrmas - D = 1,20 m - 2,20 kW</v>
          </cell>
          <cell r="F13">
            <v>32.068899999999999</v>
          </cell>
          <cell r="G13">
            <v>19.438400000000001</v>
          </cell>
        </row>
        <row r="14">
          <cell r="D14" t="str">
            <v>E9005</v>
          </cell>
          <cell r="E14" t="str">
            <v>Conjunto vibratório para tubos de concreto com encaixe PB e 3 jogos de fôrmas - D = 1,50 m - 2,20 kW</v>
          </cell>
          <cell r="F14">
            <v>37.953400000000002</v>
          </cell>
          <cell r="G14">
            <v>23.005199999999999</v>
          </cell>
        </row>
        <row r="15">
          <cell r="D15" t="str">
            <v>E9006</v>
          </cell>
          <cell r="E15" t="str">
            <v>Equipamento para sondagem manual</v>
          </cell>
          <cell r="F15">
            <v>1.5045999999999999</v>
          </cell>
          <cell r="G15">
            <v>0.98860000000000003</v>
          </cell>
        </row>
        <row r="16">
          <cell r="D16" t="str">
            <v>E9007</v>
          </cell>
          <cell r="E16" t="str">
            <v>Bomba de pistão triplex com capacidade de 7,80 m³/h (130 l/min) - 8,20 kW</v>
          </cell>
          <cell r="F16">
            <v>42.5214</v>
          </cell>
          <cell r="G16">
            <v>19.864000000000001</v>
          </cell>
        </row>
        <row r="17">
          <cell r="D17" t="str">
            <v>E9008</v>
          </cell>
          <cell r="E17" t="str">
            <v>Transportador manual de tubos de concreto com capacidade de 1 t</v>
          </cell>
          <cell r="F17">
            <v>2.4762</v>
          </cell>
          <cell r="G17">
            <v>1.6201000000000001</v>
          </cell>
        </row>
        <row r="18">
          <cell r="D18" t="str">
            <v>E9009</v>
          </cell>
          <cell r="E18" t="str">
            <v>Embarcação rebocadora - 268 kW</v>
          </cell>
          <cell r="F18">
            <v>428.72059999999999</v>
          </cell>
          <cell r="G18">
            <v>147.45419999999999</v>
          </cell>
        </row>
        <row r="19">
          <cell r="D19" t="str">
            <v>E9010</v>
          </cell>
          <cell r="E19" t="str">
            <v>Balança plataforma digital à bateria, com mesa de 75 x 75 cm e capacidade de 500 kg</v>
          </cell>
          <cell r="F19">
            <v>1.2222999999999999</v>
          </cell>
          <cell r="G19">
            <v>0.82110000000000005</v>
          </cell>
        </row>
        <row r="20">
          <cell r="D20" t="str">
            <v>E9011</v>
          </cell>
          <cell r="E20" t="str">
            <v>Carro manual modelo plataforma de 200 x 80 cm com capacidade de 800 kg</v>
          </cell>
          <cell r="F20">
            <v>0.56499999999999995</v>
          </cell>
          <cell r="G20">
            <v>0.37769999999999998</v>
          </cell>
        </row>
        <row r="21">
          <cell r="D21" t="str">
            <v>E9014</v>
          </cell>
          <cell r="E21" t="str">
            <v>Deflectômetro de impacto (FWD) instalado em picape com reboque e faixa de carga de 7 a 120 kN - 147 kW</v>
          </cell>
          <cell r="F21">
            <v>376.3458</v>
          </cell>
          <cell r="G21">
            <v>261.72210000000001</v>
          </cell>
        </row>
        <row r="22">
          <cell r="D22" t="str">
            <v>E9015</v>
          </cell>
          <cell r="E22" t="str">
            <v>Elevador de obra com capacidade de 1.000 kg - 9 kW</v>
          </cell>
          <cell r="F22">
            <v>40.1404</v>
          </cell>
          <cell r="G22">
            <v>35.375</v>
          </cell>
        </row>
        <row r="23">
          <cell r="D23" t="str">
            <v>E9016</v>
          </cell>
          <cell r="E23" t="str">
            <v>Usina misturadora móvel de reciclagem a frio com sistema de espuma de asfalto - 129,40 kW</v>
          </cell>
          <cell r="F23">
            <v>3821.4765000000002</v>
          </cell>
          <cell r="G23">
            <v>1785.9598000000001</v>
          </cell>
        </row>
        <row r="24">
          <cell r="D24" t="str">
            <v>E9017</v>
          </cell>
          <cell r="E24" t="str">
            <v>Escavadeira hidráulica sobre esteira com capacidade de 0,4 m³ - 64 kW</v>
          </cell>
          <cell r="F24">
            <v>202.22130000000001</v>
          </cell>
          <cell r="G24">
            <v>103.7376</v>
          </cell>
        </row>
        <row r="25">
          <cell r="D25" t="str">
            <v>E9020</v>
          </cell>
          <cell r="E25" t="str">
            <v>Recicladora a frio - 455 kW</v>
          </cell>
          <cell r="F25">
            <v>2663.4625999999998</v>
          </cell>
          <cell r="G25">
            <v>1002.9982</v>
          </cell>
        </row>
        <row r="26">
          <cell r="D26" t="str">
            <v>E9021</v>
          </cell>
          <cell r="E26" t="str">
            <v>Grupo gerador - 456 kVA</v>
          </cell>
          <cell r="F26">
            <v>408.74709999999999</v>
          </cell>
          <cell r="G26">
            <v>31.197099999999999</v>
          </cell>
        </row>
        <row r="27">
          <cell r="D27" t="str">
            <v>E9022</v>
          </cell>
          <cell r="E27" t="str">
            <v>Pórtico metálico rolante com capacidade de 25 t - 30 kW</v>
          </cell>
          <cell r="F27">
            <v>105.0872</v>
          </cell>
          <cell r="G27">
            <v>77.058400000000006</v>
          </cell>
        </row>
        <row r="28">
          <cell r="D28" t="str">
            <v>E9023</v>
          </cell>
          <cell r="E28" t="str">
            <v>Guindaste móvel sobre esteiras com dragline com capacidade de 1,9 a 2,3 m³ - 270 kW</v>
          </cell>
          <cell r="F28">
            <v>556.02750000000003</v>
          </cell>
          <cell r="G28">
            <v>265.4101</v>
          </cell>
        </row>
        <row r="29">
          <cell r="D29" t="str">
            <v>E9024</v>
          </cell>
          <cell r="E29" t="str">
            <v>Misturador de nata cimento - 1,50 kW</v>
          </cell>
          <cell r="F29">
            <v>31.9405</v>
          </cell>
          <cell r="G29">
            <v>30.516200000000001</v>
          </cell>
        </row>
        <row r="30">
          <cell r="D30" t="str">
            <v>E9025</v>
          </cell>
          <cell r="E30" t="str">
            <v>Conjunto bomba e macaco hidráulico para protensão com capacidade de 7.000 kN - 15 kW</v>
          </cell>
          <cell r="F30">
            <v>57.104300000000002</v>
          </cell>
          <cell r="G30">
            <v>50.987200000000001</v>
          </cell>
        </row>
        <row r="31">
          <cell r="D31" t="str">
            <v>E9026</v>
          </cell>
          <cell r="E31" t="str">
            <v>Bomba para injeção de nata de cimento com capacidade de 2 MPa - 2,20 kW</v>
          </cell>
          <cell r="F31">
            <v>7.6403999999999996</v>
          </cell>
          <cell r="G31">
            <v>4.4073000000000002</v>
          </cell>
        </row>
        <row r="32">
          <cell r="D32" t="str">
            <v>E9028</v>
          </cell>
          <cell r="E32" t="str">
            <v>Bomba de alta pressão para hidrojateamento com capacidade de 18 MPa - 5,20 kW</v>
          </cell>
          <cell r="F32">
            <v>40.572099999999999</v>
          </cell>
          <cell r="G32">
            <v>29.9377</v>
          </cell>
        </row>
        <row r="33">
          <cell r="D33" t="str">
            <v>E9029</v>
          </cell>
          <cell r="E33" t="str">
            <v>Conjunto bomba e macaco hidráulico para protensão com capacidade de 8.000 kN - 20 kW</v>
          </cell>
          <cell r="F33">
            <v>60.939900000000002</v>
          </cell>
          <cell r="G33">
            <v>53.161299999999997</v>
          </cell>
        </row>
        <row r="34">
          <cell r="D34" t="str">
            <v>E9030</v>
          </cell>
          <cell r="E34" t="str">
            <v>Bomba de protensão com leitura digital para tensionamento de estais - 3 kW</v>
          </cell>
          <cell r="F34">
            <v>1.9537</v>
          </cell>
          <cell r="G34">
            <v>1.1073999999999999</v>
          </cell>
        </row>
        <row r="35">
          <cell r="D35" t="str">
            <v>E9031</v>
          </cell>
          <cell r="E35" t="str">
            <v>Elevador de cremalheira com cabine simples, com capacidade de 1.500 kg e altura de até 100 m - 15 kW</v>
          </cell>
          <cell r="F35">
            <v>85.754400000000004</v>
          </cell>
          <cell r="G35">
            <v>62.040700000000001</v>
          </cell>
        </row>
        <row r="36">
          <cell r="D36" t="str">
            <v>E9032</v>
          </cell>
          <cell r="E36" t="str">
            <v>Equipamento para regulagem final de estais com até 37 cordoalhas - D = 15,7 mm - 20 kW</v>
          </cell>
          <cell r="F36">
            <v>53.275700000000001</v>
          </cell>
          <cell r="G36">
            <v>48.817100000000003</v>
          </cell>
        </row>
        <row r="37">
          <cell r="D37" t="str">
            <v>E9033</v>
          </cell>
          <cell r="E37" t="str">
            <v>Equipamento para regulagem final de estais de 38 a 55 cordoalhas - D = 15,7 mm - 30 kW</v>
          </cell>
          <cell r="F37">
            <v>57.684699999999999</v>
          </cell>
          <cell r="G37">
            <v>51.316200000000002</v>
          </cell>
        </row>
        <row r="38">
          <cell r="D38" t="str">
            <v>E9034</v>
          </cell>
          <cell r="E38" t="str">
            <v>Equipamento para regulagem final de estais de 56 a 73 cordoalhas - D = 15,7 mm - 40 kW</v>
          </cell>
          <cell r="F38">
            <v>65.029399999999995</v>
          </cell>
          <cell r="G38">
            <v>55.479300000000002</v>
          </cell>
        </row>
        <row r="39">
          <cell r="D39" t="str">
            <v>E9035</v>
          </cell>
          <cell r="E39" t="str">
            <v>Equipamento para regulagem final de estais de 74 a 91 cordoalhas - D = 15,7 mm - 50 kW</v>
          </cell>
          <cell r="F39">
            <v>72.374399999999994</v>
          </cell>
          <cell r="G39">
            <v>59.642600000000002</v>
          </cell>
        </row>
        <row r="40">
          <cell r="D40" t="str">
            <v>E9036</v>
          </cell>
          <cell r="E40" t="str">
            <v>Grua fixa para alturas de 60 a 102 m, com alcance de 60 m com capacidade de 1.500 kg na ponta da lança - 37 kW</v>
          </cell>
          <cell r="F40">
            <v>433.12939999999998</v>
          </cell>
          <cell r="G40">
            <v>260.54599999999999</v>
          </cell>
        </row>
        <row r="41">
          <cell r="D41" t="str">
            <v>E9038</v>
          </cell>
          <cell r="E41" t="str">
            <v>Macaco hidráulico monocordoalha para tensionamento de estais - 3 kW</v>
          </cell>
          <cell r="F41">
            <v>45.429099999999998</v>
          </cell>
          <cell r="G41">
            <v>44.369500000000002</v>
          </cell>
        </row>
        <row r="42">
          <cell r="D42" t="str">
            <v>E9039</v>
          </cell>
          <cell r="E42" t="str">
            <v>Máquina de solda por termofusão para tubos PEAD com gerador de 4 kW</v>
          </cell>
          <cell r="F42">
            <v>80.141000000000005</v>
          </cell>
          <cell r="G42">
            <v>60.7789</v>
          </cell>
        </row>
        <row r="43">
          <cell r="D43" t="str">
            <v>E9040</v>
          </cell>
          <cell r="E43" t="str">
            <v>Serra mármore - 1,45 kW</v>
          </cell>
          <cell r="F43">
            <v>7.6600000000000001E-2</v>
          </cell>
          <cell r="G43">
            <v>5.2400000000000002E-2</v>
          </cell>
        </row>
        <row r="44">
          <cell r="D44" t="str">
            <v>E9042</v>
          </cell>
          <cell r="E44" t="str">
            <v>Trator sobre esteiras com lâmina - 97 kW</v>
          </cell>
          <cell r="F44">
            <v>397.44909999999999</v>
          </cell>
          <cell r="G44">
            <v>169.85419999999999</v>
          </cell>
        </row>
        <row r="45">
          <cell r="D45" t="str">
            <v>E9043</v>
          </cell>
          <cell r="E45" t="str">
            <v>Embarcação de alumínio com comprimento de 6 m e motor de popa - 18,60 kW</v>
          </cell>
          <cell r="F45">
            <v>81.091300000000004</v>
          </cell>
          <cell r="G45">
            <v>42.3752</v>
          </cell>
        </row>
        <row r="46">
          <cell r="D46" t="str">
            <v>E9044</v>
          </cell>
          <cell r="E46" t="str">
            <v>Central de concreto com capacidade de 150 m³/h - dosadora e misturadora</v>
          </cell>
          <cell r="F46">
            <v>474.32679999999999</v>
          </cell>
          <cell r="G46">
            <v>291.80259999999998</v>
          </cell>
        </row>
        <row r="47">
          <cell r="D47" t="str">
            <v>E9045</v>
          </cell>
          <cell r="E47" t="str">
            <v>Conjunto bomba e macaco hidráulico para elevação com capacidade de 496 kN</v>
          </cell>
          <cell r="F47">
            <v>60.179400000000001</v>
          </cell>
          <cell r="G47">
            <v>49.205100000000002</v>
          </cell>
        </row>
        <row r="48">
          <cell r="D48" t="str">
            <v>E9046</v>
          </cell>
          <cell r="E48" t="str">
            <v>Conjunto bomba e macaco hidráulico para elevação com capacidade de 929 kN</v>
          </cell>
          <cell r="F48">
            <v>63.160800000000002</v>
          </cell>
          <cell r="G48">
            <v>50.8504</v>
          </cell>
        </row>
        <row r="49">
          <cell r="D49" t="str">
            <v>E9047</v>
          </cell>
          <cell r="E49" t="str">
            <v>Conjunto bomba e macaco hidráulico para elevação com capacidade de 1.390 kN</v>
          </cell>
          <cell r="F49">
            <v>70.451599999999999</v>
          </cell>
          <cell r="G49">
            <v>54.873800000000003</v>
          </cell>
        </row>
        <row r="50">
          <cell r="D50" t="str">
            <v>E9048</v>
          </cell>
          <cell r="E50" t="str">
            <v>Conjunto bomba e macaco hidráulico para elevação com capacidade de 1.859 kN</v>
          </cell>
          <cell r="F50">
            <v>73.848399999999998</v>
          </cell>
          <cell r="G50">
            <v>56.7483</v>
          </cell>
        </row>
        <row r="51">
          <cell r="D51" t="str">
            <v>E9049</v>
          </cell>
          <cell r="E51" t="str">
            <v>Bomba de alta pressão para hidrojateamento com capacidade de 250 MPa - 72 kW</v>
          </cell>
          <cell r="F51">
            <v>412.029</v>
          </cell>
          <cell r="G51">
            <v>191.64269999999999</v>
          </cell>
        </row>
        <row r="52">
          <cell r="D52" t="str">
            <v>E9050</v>
          </cell>
          <cell r="E52" t="str">
            <v>Guindaste móvel sobre pneus com 2 eixos com capacidade de 18 t - 97 kW</v>
          </cell>
          <cell r="F52">
            <v>443.62740000000002</v>
          </cell>
          <cell r="G52">
            <v>232.0205</v>
          </cell>
        </row>
        <row r="53">
          <cell r="D53" t="str">
            <v>E9051</v>
          </cell>
          <cell r="E53" t="str">
            <v>Máquina levantadora e posicionadora de via - 7,40 kW</v>
          </cell>
          <cell r="F53">
            <v>217.79640000000001</v>
          </cell>
          <cell r="G53">
            <v>133.00569999999999</v>
          </cell>
        </row>
        <row r="54">
          <cell r="D54" t="str">
            <v>E9052</v>
          </cell>
          <cell r="E54" t="str">
            <v>Empilhadeira a diesel com capacidade de 10 t - 82 kW</v>
          </cell>
          <cell r="F54">
            <v>227.30109999999999</v>
          </cell>
          <cell r="G54">
            <v>107.4693</v>
          </cell>
        </row>
        <row r="55">
          <cell r="D55" t="str">
            <v>E9053</v>
          </cell>
          <cell r="E55" t="str">
            <v>Perfuratriz hidráulica montada em flutuante - 32 kW</v>
          </cell>
          <cell r="F55">
            <v>84.991299999999995</v>
          </cell>
          <cell r="G55">
            <v>55.037999999999997</v>
          </cell>
        </row>
        <row r="56">
          <cell r="D56" t="str">
            <v>E9054</v>
          </cell>
          <cell r="E56" t="str">
            <v>Equipamento sobre forma-trilho para execução e acabamento de pavimento de concreto - 13,40 kW</v>
          </cell>
          <cell r="F56">
            <v>463.07089999999999</v>
          </cell>
          <cell r="G56">
            <v>297.96679999999998</v>
          </cell>
        </row>
        <row r="57">
          <cell r="D57" t="str">
            <v>E9055</v>
          </cell>
          <cell r="E57" t="str">
            <v>Guincho pneumático com capacidade de 2,5 t</v>
          </cell>
          <cell r="F57">
            <v>85.811400000000006</v>
          </cell>
          <cell r="G57">
            <v>58.4773</v>
          </cell>
        </row>
        <row r="58">
          <cell r="D58" t="str">
            <v>E9056</v>
          </cell>
          <cell r="E58" t="str">
            <v>Plataforma autoelevatória de 12 x 24 m com capacidade de 150 t</v>
          </cell>
          <cell r="F58">
            <v>154.0813</v>
          </cell>
          <cell r="G58">
            <v>131.64830000000001</v>
          </cell>
        </row>
        <row r="59">
          <cell r="D59" t="str">
            <v>E9057</v>
          </cell>
          <cell r="E59" t="str">
            <v>Batelão sem propulsão com capacidade de 66 m³</v>
          </cell>
          <cell r="F59">
            <v>60.769500000000001</v>
          </cell>
          <cell r="G59">
            <v>43.924500000000002</v>
          </cell>
        </row>
        <row r="60">
          <cell r="D60" t="str">
            <v>E9058</v>
          </cell>
          <cell r="E60" t="str">
            <v>Plataforma flutuante de 12 x 24 x 1,8 m com capacidade de 150 t</v>
          </cell>
          <cell r="F60">
            <v>55.417900000000003</v>
          </cell>
          <cell r="G60">
            <v>41.961599999999997</v>
          </cell>
        </row>
        <row r="61">
          <cell r="D61" t="str">
            <v>E9059</v>
          </cell>
          <cell r="E61" t="str">
            <v>Plataforma autoelevatória de 12 x 24 m montada na obra com capacidade de 150 t</v>
          </cell>
          <cell r="F61">
            <v>154.0813</v>
          </cell>
          <cell r="G61">
            <v>131.64830000000001</v>
          </cell>
        </row>
        <row r="62">
          <cell r="D62" t="str">
            <v>E9060</v>
          </cell>
          <cell r="E62" t="str">
            <v>Perfuratriz pneumática rotopercussiva montada em flutuante com pressão de 0,70 MPa e capacidade de 2.500 gpm</v>
          </cell>
          <cell r="F62">
            <v>72.608999999999995</v>
          </cell>
          <cell r="G62">
            <v>71.710499999999996</v>
          </cell>
        </row>
        <row r="63">
          <cell r="D63" t="str">
            <v>E9061</v>
          </cell>
          <cell r="E63" t="str">
            <v>Lixadeira/esmerilhadeira elétrica manual angular - 2,2 kW</v>
          </cell>
          <cell r="F63">
            <v>0.34560000000000002</v>
          </cell>
          <cell r="G63">
            <v>0.22420000000000001</v>
          </cell>
        </row>
        <row r="64">
          <cell r="D64" t="str">
            <v>E9062</v>
          </cell>
          <cell r="E64" t="str">
            <v>Soprador de ar quente manual - 1,60 kW</v>
          </cell>
          <cell r="F64">
            <v>1.3835999999999999</v>
          </cell>
          <cell r="G64">
            <v>0.89759999999999995</v>
          </cell>
        </row>
        <row r="65">
          <cell r="D65" t="str">
            <v>E9063</v>
          </cell>
          <cell r="E65" t="str">
            <v>Equipamento de estabilização dinâmica da via - 300 kW</v>
          </cell>
          <cell r="F65">
            <v>3291.4648999999999</v>
          </cell>
          <cell r="G65">
            <v>1841.6690000000001</v>
          </cell>
        </row>
        <row r="66">
          <cell r="D66" t="str">
            <v>E9064</v>
          </cell>
          <cell r="E66" t="str">
            <v>Transportador manual gerica com capacidade de 180 l</v>
          </cell>
          <cell r="F66">
            <v>1.7472000000000001</v>
          </cell>
          <cell r="G66">
            <v>1.1821999999999999</v>
          </cell>
        </row>
        <row r="67">
          <cell r="D67" t="str">
            <v>E9065</v>
          </cell>
          <cell r="E67" t="str">
            <v>Carro controle ferroviário - 186 kW</v>
          </cell>
          <cell r="F67">
            <v>3182.4198999999999</v>
          </cell>
          <cell r="G67">
            <v>1915.8915</v>
          </cell>
        </row>
        <row r="68">
          <cell r="D68" t="str">
            <v>E9066</v>
          </cell>
          <cell r="E68" t="str">
            <v>Grupo gerador - 14 kVA</v>
          </cell>
          <cell r="F68">
            <v>20.421800000000001</v>
          </cell>
          <cell r="G68">
            <v>6.1184000000000003</v>
          </cell>
        </row>
        <row r="69">
          <cell r="D69" t="str">
            <v>E9067</v>
          </cell>
          <cell r="E69" t="str">
            <v>Veículo ferroviário para capina química com capacidade de 12.000 l - 115 kW</v>
          </cell>
          <cell r="F69">
            <v>239.6559</v>
          </cell>
          <cell r="G69">
            <v>125.5277</v>
          </cell>
        </row>
        <row r="70">
          <cell r="D70" t="str">
            <v>E9068</v>
          </cell>
          <cell r="E70" t="str">
            <v>Perfuratriz hidráulica rotopercussiva para CCPH - 123 kW</v>
          </cell>
          <cell r="F70">
            <v>1140.5588</v>
          </cell>
          <cell r="G70">
            <v>592.5421</v>
          </cell>
        </row>
        <row r="71">
          <cell r="D71" t="str">
            <v>E9069</v>
          </cell>
          <cell r="E71" t="str">
            <v>Vibrador de imersão para concreto - 4,10 kW</v>
          </cell>
          <cell r="F71">
            <v>8.8214000000000006</v>
          </cell>
          <cell r="G71">
            <v>0.92649999999999999</v>
          </cell>
        </row>
        <row r="72">
          <cell r="D72" t="str">
            <v>E9070</v>
          </cell>
          <cell r="E72" t="str">
            <v>Ponte rolante com capacidade de 5 t e vão de até 15 m - 10 kW</v>
          </cell>
          <cell r="F72">
            <v>62.272100000000002</v>
          </cell>
          <cell r="G72">
            <v>51.826500000000003</v>
          </cell>
        </row>
        <row r="73">
          <cell r="D73" t="str">
            <v>E9071</v>
          </cell>
          <cell r="E73" t="str">
            <v>Transportador manual carrinho de mão com capacidade de 80 l</v>
          </cell>
          <cell r="F73">
            <v>0.73709999999999998</v>
          </cell>
          <cell r="G73">
            <v>0.49880000000000002</v>
          </cell>
        </row>
        <row r="74">
          <cell r="D74" t="str">
            <v>E9072</v>
          </cell>
          <cell r="E74" t="str">
            <v>Martelo hidráulico vibratório com unidade hidráulica - 486 kW</v>
          </cell>
          <cell r="F74">
            <v>1343.3241</v>
          </cell>
          <cell r="G74">
            <v>567.41669999999999</v>
          </cell>
        </row>
        <row r="75">
          <cell r="D75" t="str">
            <v>E9073</v>
          </cell>
          <cell r="E75" t="str">
            <v>Bomba de concreto rebocável com capacidade de 30 m³/h - 74 kW</v>
          </cell>
          <cell r="F75">
            <v>215.15020000000001</v>
          </cell>
          <cell r="G75">
            <v>90.414199999999994</v>
          </cell>
        </row>
        <row r="76">
          <cell r="D76" t="str">
            <v>E9074</v>
          </cell>
          <cell r="E76" t="str">
            <v>Tanque de estocagem de asfalto com agitadores de 60.000 l</v>
          </cell>
          <cell r="F76">
            <v>247.5849</v>
          </cell>
          <cell r="G76">
            <v>160.61539999999999</v>
          </cell>
        </row>
        <row r="77">
          <cell r="D77" t="str">
            <v>E9075</v>
          </cell>
          <cell r="E77" t="str">
            <v>Trado cavadeira de 12"</v>
          </cell>
          <cell r="F77">
            <v>0.12180000000000001</v>
          </cell>
          <cell r="G77">
            <v>8.2799999999999999E-2</v>
          </cell>
        </row>
        <row r="78">
          <cell r="D78" t="str">
            <v>E9076</v>
          </cell>
          <cell r="E78" t="str">
            <v>Equipamento para pintura eletrostática com cabine dupla de 7,00 kW e estufa de 80.000 kCal</v>
          </cell>
          <cell r="F78">
            <v>47.269199999999998</v>
          </cell>
          <cell r="G78">
            <v>41.621699999999997</v>
          </cell>
        </row>
        <row r="79">
          <cell r="D79" t="str">
            <v>E9077</v>
          </cell>
          <cell r="E79" t="str">
            <v>Perfuratriz de circulação reversa tipo Wirth ou similar com unidade hidráulica (Power Pack) - 273 kW</v>
          </cell>
          <cell r="F79">
            <v>1019.2494</v>
          </cell>
          <cell r="G79">
            <v>500.2509</v>
          </cell>
        </row>
        <row r="80">
          <cell r="D80" t="str">
            <v>E9078</v>
          </cell>
          <cell r="E80" t="str">
            <v>Treliça lançadeira com capacidade de carga de 100 a 120 t e vão máximo de 45 m - 110 kW</v>
          </cell>
          <cell r="F80">
            <v>359.78230000000002</v>
          </cell>
          <cell r="G80">
            <v>261.3057</v>
          </cell>
        </row>
        <row r="81">
          <cell r="D81" t="str">
            <v>E9079</v>
          </cell>
          <cell r="E81" t="str">
            <v>Bomba submersível com capacidade de 360 m³/h - 23 kW</v>
          </cell>
          <cell r="F81">
            <v>37.088099999999997</v>
          </cell>
          <cell r="G81">
            <v>21.394200000000001</v>
          </cell>
        </row>
        <row r="82">
          <cell r="D82" t="str">
            <v>E9080</v>
          </cell>
          <cell r="E82" t="str">
            <v>Carrelone com capacidade máxima de 70 t</v>
          </cell>
          <cell r="F82">
            <v>187.93819999999999</v>
          </cell>
          <cell r="G82">
            <v>142.154</v>
          </cell>
        </row>
        <row r="83">
          <cell r="D83" t="str">
            <v>E9081</v>
          </cell>
          <cell r="E83" t="str">
            <v>Fischietti simples com capacidade de 70 t</v>
          </cell>
          <cell r="F83">
            <v>9.2914999999999992</v>
          </cell>
          <cell r="G83">
            <v>6.6204999999999998</v>
          </cell>
        </row>
        <row r="84">
          <cell r="D84" t="str">
            <v>E9083</v>
          </cell>
          <cell r="E84" t="str">
            <v>Vagão fechado FLT com capacidade de 99 t</v>
          </cell>
          <cell r="F84">
            <v>34.859200000000001</v>
          </cell>
          <cell r="G84">
            <v>27.616</v>
          </cell>
        </row>
        <row r="85">
          <cell r="D85" t="str">
            <v>E9084</v>
          </cell>
          <cell r="E85" t="str">
            <v>Vagão tanque convencional TCT com capacidade de 97 t e 103.000 l</v>
          </cell>
          <cell r="F85">
            <v>50.741799999999998</v>
          </cell>
          <cell r="G85">
            <v>40.198500000000003</v>
          </cell>
        </row>
        <row r="86">
          <cell r="D86" t="str">
            <v>E9085</v>
          </cell>
          <cell r="E86" t="str">
            <v>Vagão gôndola GDE com capacidade de 93,5 t / 29 m³</v>
          </cell>
          <cell r="F86">
            <v>25.577200000000001</v>
          </cell>
          <cell r="G86">
            <v>20.262699999999999</v>
          </cell>
        </row>
        <row r="87">
          <cell r="D87" t="str">
            <v>E9086</v>
          </cell>
          <cell r="E87" t="str">
            <v>Bomba de concreto rebocável com capacidade de 41 m³/h - 74 kW</v>
          </cell>
          <cell r="F87">
            <v>219.6046</v>
          </cell>
          <cell r="G87">
            <v>92.837199999999996</v>
          </cell>
        </row>
        <row r="88">
          <cell r="D88" t="str">
            <v>E9089</v>
          </cell>
          <cell r="E88" t="str">
            <v>Roçadeira costal - 1,40 kW</v>
          </cell>
          <cell r="F88">
            <v>8.7828999999999997</v>
          </cell>
          <cell r="G88">
            <v>0.51500000000000001</v>
          </cell>
        </row>
        <row r="89">
          <cell r="D89" t="str">
            <v>E9093</v>
          </cell>
          <cell r="E89" t="str">
            <v>Veículo leve - 53 kW (sem motorista)</v>
          </cell>
          <cell r="F89">
            <v>35.804299999999998</v>
          </cell>
          <cell r="G89">
            <v>6.6485000000000003</v>
          </cell>
        </row>
        <row r="90">
          <cell r="D90" t="str">
            <v>E9094</v>
          </cell>
          <cell r="E90" t="str">
            <v>Guindaste móvel sobre pneus com 6 eixos com capacidade máxima de 350 t - 450 kW</v>
          </cell>
          <cell r="F90">
            <v>2371.2374</v>
          </cell>
          <cell r="G90">
            <v>1293.0473999999999</v>
          </cell>
        </row>
        <row r="91">
          <cell r="D91" t="str">
            <v>E9095</v>
          </cell>
          <cell r="E91" t="str">
            <v>Guindaste móvel sobre pneus com 8 eixos com capacidade máxima de 500 t - 500 kW</v>
          </cell>
          <cell r="F91">
            <v>3923.4522999999999</v>
          </cell>
          <cell r="G91">
            <v>2165.2599</v>
          </cell>
        </row>
        <row r="92">
          <cell r="D92" t="str">
            <v>E9096</v>
          </cell>
          <cell r="E92" t="str">
            <v>Minicarregadeira de pneus - 45,50 kW</v>
          </cell>
          <cell r="F92">
            <v>173.70869999999999</v>
          </cell>
          <cell r="G92">
            <v>79.077500000000001</v>
          </cell>
        </row>
        <row r="93">
          <cell r="D93" t="str">
            <v>E9101</v>
          </cell>
          <cell r="E93" t="str">
            <v>Removedora de faixas de sinalização viária - 9,69 kW</v>
          </cell>
          <cell r="F93">
            <v>25.989000000000001</v>
          </cell>
          <cell r="G93">
            <v>5.0022000000000002</v>
          </cell>
        </row>
        <row r="94">
          <cell r="D94" t="str">
            <v>E9102</v>
          </cell>
          <cell r="E94" t="str">
            <v>Extrusora para sarjeta de concreto - 10,44 kW</v>
          </cell>
          <cell r="F94">
            <v>50.885300000000001</v>
          </cell>
          <cell r="G94">
            <v>36.905099999999997</v>
          </cell>
        </row>
        <row r="95">
          <cell r="D95" t="str">
            <v>E9103</v>
          </cell>
          <cell r="E95" t="str">
            <v>Extrusora para meio-fio de concreto - 10,44 kW</v>
          </cell>
          <cell r="F95">
            <v>48.267099999999999</v>
          </cell>
          <cell r="G95">
            <v>35.374499999999998</v>
          </cell>
        </row>
        <row r="96">
          <cell r="D96" t="str">
            <v>E9105</v>
          </cell>
          <cell r="E96" t="str">
            <v>Embarcação rebocadora multipropósito com guindaste hidráulico 155 kN.m - 2 x 186 kW</v>
          </cell>
          <cell r="F96">
            <v>736.30769999999995</v>
          </cell>
          <cell r="G96">
            <v>230.1506</v>
          </cell>
        </row>
        <row r="97">
          <cell r="D97" t="str">
            <v>E9106</v>
          </cell>
          <cell r="E97" t="str">
            <v>Balsa de convés com capacidade de 200 t</v>
          </cell>
          <cell r="F97">
            <v>103.074</v>
          </cell>
          <cell r="G97">
            <v>64.552700000000002</v>
          </cell>
        </row>
        <row r="98">
          <cell r="D98" t="str">
            <v>E9107</v>
          </cell>
          <cell r="E98" t="str">
            <v>Compactador manual com soquete vibratório - 2,24 kW</v>
          </cell>
          <cell r="F98">
            <v>8.9789999999999992</v>
          </cell>
          <cell r="G98">
            <v>2.6099000000000001</v>
          </cell>
        </row>
        <row r="99">
          <cell r="D99" t="str">
            <v>E9108</v>
          </cell>
          <cell r="E99" t="str">
            <v>Soldadora de trilho por caldeamento na via - 400 kW</v>
          </cell>
          <cell r="F99">
            <v>855.50599999999997</v>
          </cell>
          <cell r="G99">
            <v>406.38600000000002</v>
          </cell>
        </row>
        <row r="100">
          <cell r="D100" t="str">
            <v>E9110</v>
          </cell>
          <cell r="E100" t="str">
            <v>Escavadeira hidráulica sobre esteiras para rocha com caçamba com capacidade de 1,56 m³ - 118 kW</v>
          </cell>
          <cell r="F100">
            <v>396.10309999999998</v>
          </cell>
          <cell r="G100">
            <v>168.7021</v>
          </cell>
        </row>
        <row r="101">
          <cell r="D101" t="str">
            <v>E9111</v>
          </cell>
          <cell r="E101" t="str">
            <v>Jateador abrasivo úmido com capacidade de 350 kg de abrasivo</v>
          </cell>
          <cell r="F101">
            <v>160.8004</v>
          </cell>
          <cell r="G101">
            <v>98.473299999999995</v>
          </cell>
        </row>
        <row r="102">
          <cell r="D102" t="str">
            <v>E9112</v>
          </cell>
          <cell r="E102" t="str">
            <v>Sinalizador direcional móvel com sistema fotovoltaico de energia e montado em chassi sobre pneus</v>
          </cell>
          <cell r="F102">
            <v>4.4279000000000002</v>
          </cell>
          <cell r="G102">
            <v>3.0034000000000001</v>
          </cell>
        </row>
        <row r="103">
          <cell r="D103" t="str">
            <v>E9113</v>
          </cell>
          <cell r="E103" t="str">
            <v>Painel de Mensagem Variável - PMV móvel, com sistema fotovoltaico de energia e montado em chassi sobre pneus</v>
          </cell>
          <cell r="F103">
            <v>33.588900000000002</v>
          </cell>
          <cell r="G103">
            <v>22.7834</v>
          </cell>
        </row>
        <row r="104">
          <cell r="D104" t="str">
            <v>E9116</v>
          </cell>
          <cell r="E104" t="str">
            <v>Semáforo móvel com 3 lentes e bateria - D = 200 mm</v>
          </cell>
          <cell r="F104">
            <v>1.5909</v>
          </cell>
          <cell r="G104">
            <v>1.0790999999999999</v>
          </cell>
        </row>
        <row r="105">
          <cell r="D105" t="str">
            <v>E9117</v>
          </cell>
          <cell r="E105" t="str">
            <v>Carregadeira de pneus para rocha com capacidade de 2,50 m³ - 105 kW</v>
          </cell>
          <cell r="F105">
            <v>307.58690000000001</v>
          </cell>
          <cell r="G105">
            <v>128.7672</v>
          </cell>
        </row>
        <row r="106">
          <cell r="D106" t="str">
            <v>E9118</v>
          </cell>
          <cell r="E106" t="str">
            <v>Cortadora de pavimento com disco diamantado de 450 a 1.500 mm - 55,40 kW</v>
          </cell>
          <cell r="F106">
            <v>212.1397</v>
          </cell>
          <cell r="G106">
            <v>103.8642</v>
          </cell>
        </row>
        <row r="107">
          <cell r="D107" t="str">
            <v>E9119</v>
          </cell>
          <cell r="E107" t="str">
            <v>Minicarregadeira sobre pneus com valetadeira - 55,40 kW</v>
          </cell>
          <cell r="F107">
            <v>254.61490000000001</v>
          </cell>
          <cell r="G107">
            <v>116.4853</v>
          </cell>
        </row>
        <row r="108">
          <cell r="D108" t="str">
            <v>E9120</v>
          </cell>
          <cell r="E108" t="str">
            <v>Equipamento de cravação sobre esteira para geodreno com haste para profundidade de até 20 m - 258 kW</v>
          </cell>
          <cell r="F108">
            <v>585.22239999999999</v>
          </cell>
          <cell r="G108">
            <v>245.46600000000001</v>
          </cell>
        </row>
        <row r="109">
          <cell r="D109" t="str">
            <v>E9122</v>
          </cell>
          <cell r="E109" t="str">
            <v>Perfuratriz tipo Bottom Feed para coluna de brita - 194 kW</v>
          </cell>
          <cell r="F109">
            <v>1437.6241</v>
          </cell>
          <cell r="G109">
            <v>753.75549999999998</v>
          </cell>
        </row>
        <row r="110">
          <cell r="D110" t="str">
            <v>E9125</v>
          </cell>
          <cell r="E110" t="str">
            <v>Veículo tipo van furgão com capacidade de 1,38 t - 100 kW</v>
          </cell>
          <cell r="F110">
            <v>88.963999999999999</v>
          </cell>
          <cell r="G110">
            <v>50.682200000000002</v>
          </cell>
        </row>
        <row r="111">
          <cell r="D111" t="str">
            <v>E9126</v>
          </cell>
          <cell r="E111" t="str">
            <v>Draga backhoe com capacidade de 7 m³ - 1.000 kW</v>
          </cell>
          <cell r="F111">
            <v>17565.396700000001</v>
          </cell>
          <cell r="G111">
            <v>6225.1187</v>
          </cell>
        </row>
        <row r="112">
          <cell r="D112" t="str">
            <v>E9127</v>
          </cell>
          <cell r="E112" t="str">
            <v>Escavadeira hidráulica com martelo hidráulico de 520 kg - 75 kW</v>
          </cell>
          <cell r="F112">
            <v>322.18079999999998</v>
          </cell>
          <cell r="G112">
            <v>149.88640000000001</v>
          </cell>
        </row>
        <row r="113">
          <cell r="D113" t="str">
            <v>E9128</v>
          </cell>
          <cell r="E113" t="str">
            <v>Veículo leve picape compacta 4 x 2 com cabine dupla com capacidade de 0,65 t - 72 kW</v>
          </cell>
          <cell r="F113">
            <v>69.996499999999997</v>
          </cell>
          <cell r="G113">
            <v>43.423099999999998</v>
          </cell>
        </row>
        <row r="114">
          <cell r="D114" t="str">
            <v>E9129</v>
          </cell>
          <cell r="E114" t="str">
            <v>Veículo leve picape compacta 4 x 2 com cabine dupla com capacidade de 0,65 t - 72 kW (sem motorista)</v>
          </cell>
          <cell r="F114">
            <v>37.882899999999999</v>
          </cell>
          <cell r="G114">
            <v>11.3095</v>
          </cell>
        </row>
        <row r="115">
          <cell r="D115" t="str">
            <v>E9130</v>
          </cell>
          <cell r="E115" t="str">
            <v>Veículo leve picape média 4 x 4 com cabine dupla com capacidade de 1,10 t - 152,25 kW (sem motorista)</v>
          </cell>
          <cell r="F115">
            <v>78.749300000000005</v>
          </cell>
          <cell r="G115">
            <v>23.115300000000001</v>
          </cell>
        </row>
        <row r="116">
          <cell r="D116" t="str">
            <v>E9131</v>
          </cell>
          <cell r="E116" t="str">
            <v>Veículo tipo van furgão com capacidade de 1,38 t - 100 kW (sem motorista)</v>
          </cell>
          <cell r="F116">
            <v>52.179200000000002</v>
          </cell>
          <cell r="G116">
            <v>15.7616</v>
          </cell>
        </row>
        <row r="117">
          <cell r="D117" t="str">
            <v>E9134</v>
          </cell>
          <cell r="E117" t="str">
            <v>Miniônibus com capacidade para 30 passageiros - 120 kW</v>
          </cell>
          <cell r="F117">
            <v>242.98869999999999</v>
          </cell>
          <cell r="G117">
            <v>80.888800000000003</v>
          </cell>
        </row>
        <row r="118">
          <cell r="D118" t="str">
            <v>E9141</v>
          </cell>
          <cell r="E118" t="str">
            <v>Rebarbador hidráulico com bomba manual com capacidade de força de 9.000 kgf</v>
          </cell>
          <cell r="F118">
            <v>14.2408</v>
          </cell>
          <cell r="G118">
            <v>9.4461999999999993</v>
          </cell>
        </row>
        <row r="119">
          <cell r="D119" t="str">
            <v>E9144</v>
          </cell>
          <cell r="E119" t="str">
            <v>Pórtico metálico rolante com talha com capacidade de 5 t - 5,6 kW</v>
          </cell>
          <cell r="F119">
            <v>55.758200000000002</v>
          </cell>
          <cell r="G119">
            <v>47.337499999999999</v>
          </cell>
        </row>
        <row r="120">
          <cell r="D120" t="str">
            <v>E9148</v>
          </cell>
          <cell r="E120" t="str">
            <v>Macaco de protensão de fios com bomba - 3,72 kW</v>
          </cell>
          <cell r="F120">
            <v>57.545699999999997</v>
          </cell>
          <cell r="G120">
            <v>51.237400000000001</v>
          </cell>
        </row>
        <row r="121">
          <cell r="D121" t="str">
            <v>E9149</v>
          </cell>
          <cell r="E121" t="str">
            <v>Máquina de aplicação e extração de grampo elástico tipo Pandrol - 6,70 kW</v>
          </cell>
          <cell r="F121">
            <v>58.411999999999999</v>
          </cell>
          <cell r="G121">
            <v>26.9132</v>
          </cell>
        </row>
        <row r="122">
          <cell r="D122" t="str">
            <v>E9151</v>
          </cell>
          <cell r="E122" t="str">
            <v>Britador de mandíbulas móvel sobre esteiras, sem peneira, com capacidade de 140 m³/h - 170 kW</v>
          </cell>
          <cell r="F122">
            <v>571.19489999999996</v>
          </cell>
          <cell r="G122">
            <v>253.68989999999999</v>
          </cell>
        </row>
        <row r="123">
          <cell r="D123" t="str">
            <v>E9152</v>
          </cell>
          <cell r="E123" t="str">
            <v>Ferramenta de fixação à pólvora de ação direta</v>
          </cell>
          <cell r="F123">
            <v>0.2273</v>
          </cell>
          <cell r="G123">
            <v>0.12820000000000001</v>
          </cell>
        </row>
        <row r="124">
          <cell r="D124" t="str">
            <v>E9153</v>
          </cell>
          <cell r="E124" t="str">
            <v>Ferramenta de fixação à pólvora e sistema à pistão</v>
          </cell>
          <cell r="F124">
            <v>0.2021</v>
          </cell>
          <cell r="G124">
            <v>0.114</v>
          </cell>
        </row>
        <row r="125">
          <cell r="D125" t="str">
            <v>E9154</v>
          </cell>
          <cell r="E125" t="str">
            <v>Equipamento para selagem com material asfáltico rebocável com capacidade de 370 l - 35 kW</v>
          </cell>
          <cell r="F125">
            <v>178.64779999999999</v>
          </cell>
          <cell r="G125">
            <v>123.2503</v>
          </cell>
        </row>
        <row r="126">
          <cell r="D126" t="str">
            <v>E9155</v>
          </cell>
          <cell r="E126" t="str">
            <v>Caldeira de asfalto rebocável com capacidade de 600 l - 5,20 kW</v>
          </cell>
          <cell r="F126">
            <v>36.976999999999997</v>
          </cell>
          <cell r="G126">
            <v>25.672899999999998</v>
          </cell>
        </row>
        <row r="127">
          <cell r="D127" t="str">
            <v>E9156</v>
          </cell>
          <cell r="E127" t="str">
            <v>Soprador de ar costal - 2,6 kW</v>
          </cell>
          <cell r="F127">
            <v>5.5247999999999999</v>
          </cell>
          <cell r="G127">
            <v>0.47849999999999998</v>
          </cell>
        </row>
        <row r="128">
          <cell r="D128" t="str">
            <v>E9157</v>
          </cell>
          <cell r="E128" t="str">
            <v>Locomotiva diesel-elétrica CC - bitola métrica - 2.237 kW</v>
          </cell>
          <cell r="F128">
            <v>1887.9881</v>
          </cell>
          <cell r="G128">
            <v>318.00740000000002</v>
          </cell>
        </row>
        <row r="129">
          <cell r="D129" t="str">
            <v>E9158</v>
          </cell>
          <cell r="E129" t="str">
            <v>Locomotiva diesel-elétrica CC - bitola larga - 2.237 kW</v>
          </cell>
          <cell r="F129">
            <v>1908.3252</v>
          </cell>
          <cell r="G129">
            <v>330.52879999999999</v>
          </cell>
        </row>
        <row r="130">
          <cell r="D130" t="str">
            <v>E9159</v>
          </cell>
          <cell r="E130" t="str">
            <v>Vagão plataforma PNE com capacidade de 82 t - bitola métrica</v>
          </cell>
          <cell r="F130">
            <v>30.362500000000001</v>
          </cell>
          <cell r="G130">
            <v>24.053699999999999</v>
          </cell>
        </row>
        <row r="131">
          <cell r="D131" t="str">
            <v>E9160</v>
          </cell>
          <cell r="E131" t="str">
            <v>Vagão plataforma PNT com capacidade de 98 t - bitola larga</v>
          </cell>
          <cell r="F131">
            <v>39.603400000000001</v>
          </cell>
          <cell r="G131">
            <v>31.374500000000001</v>
          </cell>
        </row>
        <row r="132">
          <cell r="D132" t="str">
            <v>E9161</v>
          </cell>
          <cell r="E132" t="str">
            <v>Vagão fechado com porta para carga e descarga de paletes FLD com capacidade de 64 t - bitola métrica</v>
          </cell>
          <cell r="F132">
            <v>30.115100000000002</v>
          </cell>
          <cell r="G132">
            <v>23.857700000000001</v>
          </cell>
        </row>
        <row r="133">
          <cell r="D133" t="str">
            <v>E9162</v>
          </cell>
          <cell r="E133" t="str">
            <v>Vagão fechado com porta para carga e descarga de paletes FLT com capacidade de 99 t - bitola larga</v>
          </cell>
          <cell r="F133">
            <v>34.859200000000001</v>
          </cell>
          <cell r="G133">
            <v>27.616</v>
          </cell>
        </row>
        <row r="134">
          <cell r="D134" t="str">
            <v>E9163</v>
          </cell>
          <cell r="E134" t="str">
            <v>Vagão hopper aberto com descarga automática HNE com capacidade de 45 m³ - bitola métrica</v>
          </cell>
          <cell r="F134">
            <v>36.303199999999997</v>
          </cell>
          <cell r="G134">
            <v>28.76</v>
          </cell>
        </row>
        <row r="135">
          <cell r="D135" t="str">
            <v>E9164</v>
          </cell>
          <cell r="E135" t="str">
            <v>Vagão hopper aberto com descarga automática HNT com capacidade de 63 m³ - bitola larga</v>
          </cell>
          <cell r="F135">
            <v>46.65</v>
          </cell>
          <cell r="G135">
            <v>36.956899999999997</v>
          </cell>
        </row>
        <row r="136">
          <cell r="D136" t="str">
            <v>E9167</v>
          </cell>
          <cell r="E136" t="str">
            <v>Equipamento para carga e descarga de TLS de até 250 m - 90 kW</v>
          </cell>
          <cell r="F136">
            <v>246.0771</v>
          </cell>
          <cell r="G136">
            <v>133.51609999999999</v>
          </cell>
        </row>
        <row r="137">
          <cell r="D137" t="str">
            <v>E9168</v>
          </cell>
          <cell r="E137" t="str">
            <v>Carregadeira de pneus com implemento de garfo - 195 kW</v>
          </cell>
          <cell r="F137">
            <v>401.22370000000001</v>
          </cell>
          <cell r="G137">
            <v>192.0728</v>
          </cell>
        </row>
        <row r="138">
          <cell r="D138" t="str">
            <v>E9172</v>
          </cell>
          <cell r="E138" t="str">
            <v>Equipamento distribuidor de fios para fábrica de dormentes - 2,50 kW</v>
          </cell>
          <cell r="F138">
            <v>97.345200000000006</v>
          </cell>
          <cell r="G138">
            <v>67.595799999999997</v>
          </cell>
        </row>
        <row r="139">
          <cell r="D139" t="str">
            <v>E9173</v>
          </cell>
          <cell r="E139" t="str">
            <v>Bancos de ancoragem passiva e ativa para protensão de fios com capacidade de 200 tf</v>
          </cell>
          <cell r="F139">
            <v>36.189700000000002</v>
          </cell>
          <cell r="G139">
            <v>20.513000000000002</v>
          </cell>
        </row>
        <row r="140">
          <cell r="D140" t="str">
            <v>E9174</v>
          </cell>
          <cell r="E140" t="str">
            <v>Aferidor para protensão de fios com capacidade de 3 a 6 t</v>
          </cell>
          <cell r="F140">
            <v>2.3449</v>
          </cell>
          <cell r="G140">
            <v>1.6052</v>
          </cell>
        </row>
        <row r="141">
          <cell r="D141" t="str">
            <v>E9175</v>
          </cell>
          <cell r="E141" t="str">
            <v>Equipamento para concretagem de fôrmas de dormentes com silo de 1,5 m³ - 9 kW</v>
          </cell>
          <cell r="F141">
            <v>109.039</v>
          </cell>
          <cell r="G141">
            <v>73.020700000000005</v>
          </cell>
        </row>
        <row r="142">
          <cell r="D142" t="str">
            <v>E9176</v>
          </cell>
          <cell r="E142" t="str">
            <v>Sistema de desprotensão com capacidade de 150 t - 3,72 kW</v>
          </cell>
          <cell r="F142">
            <v>95.586600000000004</v>
          </cell>
          <cell r="G142">
            <v>72.799700000000001</v>
          </cell>
        </row>
        <row r="143">
          <cell r="D143" t="str">
            <v>E9177</v>
          </cell>
          <cell r="E143" t="str">
            <v>Pórtico metálico rolante com talha com capacidade de 5 t e pinça mecânica dupla para elevação de até 4 dormentes - 5,60 kW</v>
          </cell>
          <cell r="F143">
            <v>46.748199999999997</v>
          </cell>
          <cell r="G143">
            <v>41.1282</v>
          </cell>
        </row>
        <row r="144">
          <cell r="D144" t="str">
            <v>E9178</v>
          </cell>
          <cell r="E144" t="str">
            <v>Estação viradora de dormentes com esteira de 6 m - 7,70 kW</v>
          </cell>
          <cell r="F144">
            <v>104.4265</v>
          </cell>
          <cell r="G144">
            <v>69.014899999999997</v>
          </cell>
        </row>
        <row r="145">
          <cell r="D145" t="str">
            <v>E9179</v>
          </cell>
          <cell r="E145" t="str">
            <v>Pórtico metálico com talha e pinça para seleção de dormentes com capacidade de 1 t - 1,10 kW</v>
          </cell>
          <cell r="F145">
            <v>42.2241</v>
          </cell>
          <cell r="G145">
            <v>38.010399999999997</v>
          </cell>
        </row>
        <row r="146">
          <cell r="D146" t="str">
            <v>E9180</v>
          </cell>
          <cell r="E146" t="str">
            <v>Cesto para transporte aéreo de concreto com capacidade de 1,5 m³</v>
          </cell>
          <cell r="F146">
            <v>4.3479999999999999</v>
          </cell>
          <cell r="G146">
            <v>2.7690999999999999</v>
          </cell>
        </row>
        <row r="147">
          <cell r="D147" t="str">
            <v>E9181</v>
          </cell>
          <cell r="E147" t="str">
            <v>Equipamento desbobinador de fios de protensão móvel</v>
          </cell>
          <cell r="F147">
            <v>19.514199999999999</v>
          </cell>
          <cell r="G147">
            <v>11.061</v>
          </cell>
        </row>
        <row r="148">
          <cell r="D148" t="str">
            <v>E9182</v>
          </cell>
          <cell r="E148" t="str">
            <v>Central de concreto com capacidade de 20 m³/h - dosadora e misturadora</v>
          </cell>
          <cell r="F148">
            <v>340.89690000000002</v>
          </cell>
          <cell r="G148">
            <v>214.8339</v>
          </cell>
        </row>
        <row r="149">
          <cell r="D149" t="str">
            <v>E9183</v>
          </cell>
          <cell r="E149" t="str">
            <v>Vagonete para transporte de até 16 dormentes</v>
          </cell>
          <cell r="F149">
            <v>1.6519999999999999</v>
          </cell>
          <cell r="G149">
            <v>1.3087</v>
          </cell>
        </row>
        <row r="150">
          <cell r="D150" t="str">
            <v>E9184</v>
          </cell>
          <cell r="E150" t="str">
            <v>Pista de apoio para fôrmas metálicas para dormentes de concreto - 4 cavidades - C = 127,90 m</v>
          </cell>
          <cell r="F150">
            <v>16.2591</v>
          </cell>
          <cell r="G150">
            <v>10.046200000000001</v>
          </cell>
        </row>
        <row r="151">
          <cell r="D151" t="str">
            <v>E9185</v>
          </cell>
          <cell r="E151" t="str">
            <v>Fôrma metálica para dormentes de concreto de bitola larga ou mista - 4 cavidades</v>
          </cell>
          <cell r="F151">
            <v>1.1032999999999999</v>
          </cell>
          <cell r="G151">
            <v>0.68169999999999997</v>
          </cell>
        </row>
        <row r="152">
          <cell r="D152" t="str">
            <v>E9186</v>
          </cell>
          <cell r="E152" t="str">
            <v>Fôrma metálica para dormentes de concreto de bitola métrica - 4 cavidades</v>
          </cell>
          <cell r="F152">
            <v>0.92010000000000003</v>
          </cell>
          <cell r="G152">
            <v>0.56850000000000001</v>
          </cell>
        </row>
        <row r="153">
          <cell r="D153" t="str">
            <v>E9200</v>
          </cell>
          <cell r="E153" t="str">
            <v>Carregadeira de pneus para rocha com capacidade de 2,50 m³ - 105 kW com periculosidade</v>
          </cell>
          <cell r="F153">
            <v>316.20060000000001</v>
          </cell>
          <cell r="G153">
            <v>137.3809</v>
          </cell>
        </row>
        <row r="154">
          <cell r="D154" t="str">
            <v>E9203</v>
          </cell>
          <cell r="E154" t="str">
            <v>Escavadeira hidráulica com martelo hidráulico de 1.700 kg - 103 kW com periculosidade</v>
          </cell>
          <cell r="F154">
            <v>679.36180000000002</v>
          </cell>
          <cell r="G154">
            <v>318.13690000000003</v>
          </cell>
        </row>
        <row r="155">
          <cell r="D155" t="str">
            <v>E9204</v>
          </cell>
          <cell r="E155" t="str">
            <v>Perfuratriz sobre esteiras - 145 kW com periculosidade</v>
          </cell>
          <cell r="F155">
            <v>518.83709999999996</v>
          </cell>
          <cell r="G155">
            <v>243.85640000000001</v>
          </cell>
        </row>
        <row r="156">
          <cell r="D156" t="str">
            <v>E9205</v>
          </cell>
          <cell r="E156" t="str">
            <v>Equipamento de corte a plasma CNC - 12.000 x 5.500 mm - 19,5 kW</v>
          </cell>
          <cell r="F156">
            <v>166.44290000000001</v>
          </cell>
          <cell r="G156">
            <v>103.4401</v>
          </cell>
        </row>
        <row r="157">
          <cell r="D157" t="str">
            <v>E9207</v>
          </cell>
          <cell r="E157" t="str">
            <v>Máquina de solda elétrica retificadora 425 A - 18,70 kW</v>
          </cell>
          <cell r="F157">
            <v>2.4441999999999999</v>
          </cell>
          <cell r="G157">
            <v>1.3096000000000001</v>
          </cell>
        </row>
        <row r="158">
          <cell r="D158" t="str">
            <v>E9209</v>
          </cell>
          <cell r="E158" t="str">
            <v>Martelete perfurador/rompedor a ar comprimido de 25 kg para rocha, com insalubridade, com capacidade de 2.040 gpm</v>
          </cell>
          <cell r="F158">
            <v>42.728200000000001</v>
          </cell>
          <cell r="G158">
            <v>39.922800000000002</v>
          </cell>
        </row>
        <row r="159">
          <cell r="D159" t="str">
            <v>E9213</v>
          </cell>
          <cell r="E159" t="str">
            <v>Jumbo eletro-hidráulico com 3 braços - 155 kW/237 kW com periculosidade</v>
          </cell>
          <cell r="F159">
            <v>2311.4099000000001</v>
          </cell>
          <cell r="G159">
            <v>1122.0289</v>
          </cell>
        </row>
        <row r="160">
          <cell r="D160" t="str">
            <v>E9220</v>
          </cell>
          <cell r="E160" t="str">
            <v>Ônibus rodoviário com capacidade para 50 passageiros - 280 kW</v>
          </cell>
          <cell r="F160">
            <v>519.30949999999996</v>
          </cell>
          <cell r="G160">
            <v>141.66319999999999</v>
          </cell>
        </row>
        <row r="161">
          <cell r="D161" t="str">
            <v>E9231</v>
          </cell>
          <cell r="E161" t="str">
            <v>Maçarico lança-chamas a gás liquefeito de petróleo (GLP)</v>
          </cell>
          <cell r="F161">
            <v>2.4299999999999999E-2</v>
          </cell>
          <cell r="G161">
            <v>1.2999999999999999E-2</v>
          </cell>
        </row>
        <row r="162">
          <cell r="D162" t="str">
            <v>E9239</v>
          </cell>
          <cell r="E162" t="str">
            <v>Miniônibus com capacidade para 30 passageiros - 120 kW (sem motorista)</v>
          </cell>
          <cell r="F162">
            <v>208.1437</v>
          </cell>
          <cell r="G162">
            <v>46.043799999999997</v>
          </cell>
        </row>
        <row r="163">
          <cell r="D163" t="str">
            <v>E9240</v>
          </cell>
          <cell r="E163" t="str">
            <v>Ônibus com capacidade para 46 passageiros - 153 kW (sem motorista)</v>
          </cell>
          <cell r="F163">
            <v>301.1986</v>
          </cell>
          <cell r="G163">
            <v>77.067400000000006</v>
          </cell>
        </row>
        <row r="164">
          <cell r="D164" t="str">
            <v>E9242</v>
          </cell>
          <cell r="E164" t="str">
            <v>Estação transmissora de superfície para televisionamento</v>
          </cell>
          <cell r="F164">
            <v>1.9649000000000001</v>
          </cell>
          <cell r="G164">
            <v>1.3683000000000001</v>
          </cell>
        </row>
        <row r="165">
          <cell r="D165" t="str">
            <v>E9243</v>
          </cell>
          <cell r="E165" t="str">
            <v>Câmara hiperbárica com filtro, serpentina e reservatório de ar para mergulho raso - D = 1,80 m e H = 2,22 m</v>
          </cell>
          <cell r="F165">
            <v>100.4348</v>
          </cell>
          <cell r="G165">
            <v>83.630700000000004</v>
          </cell>
        </row>
        <row r="166">
          <cell r="D166" t="str">
            <v>E9244</v>
          </cell>
          <cell r="E166" t="str">
            <v>Estação transmissora de superfície para comunicação sem fio</v>
          </cell>
          <cell r="F166">
            <v>4.7427999999999999</v>
          </cell>
          <cell r="G166">
            <v>3.3028</v>
          </cell>
        </row>
        <row r="167">
          <cell r="D167" t="str">
            <v>E9245</v>
          </cell>
          <cell r="E167" t="str">
            <v>Estação transmissora de superfície para comunicação com fio</v>
          </cell>
          <cell r="F167">
            <v>0.79490000000000005</v>
          </cell>
          <cell r="G167">
            <v>0.55349999999999999</v>
          </cell>
        </row>
        <row r="168">
          <cell r="D168" t="str">
            <v>E9246</v>
          </cell>
          <cell r="E168" t="str">
            <v>Painel de controle de ar com manômetros e pneufatômetros</v>
          </cell>
          <cell r="F168">
            <v>1.5255000000000001</v>
          </cell>
          <cell r="G168">
            <v>1.0623</v>
          </cell>
        </row>
        <row r="169">
          <cell r="D169" t="str">
            <v>E9247</v>
          </cell>
          <cell r="E169" t="str">
            <v>Sistema de Sino aberto (sinete) para mergulho até 50 m - 33,50 kW</v>
          </cell>
          <cell r="F169">
            <v>135.24870000000001</v>
          </cell>
          <cell r="G169">
            <v>101.6754</v>
          </cell>
        </row>
        <row r="170">
          <cell r="D170" t="str">
            <v>E9248</v>
          </cell>
          <cell r="E170" t="str">
            <v>Sistema de ar comprimido para mergulho até 30 m com pressão de trabalho de 1,4 MPa - 7,46 kW</v>
          </cell>
          <cell r="F170">
            <v>16.1526</v>
          </cell>
          <cell r="G170">
            <v>5.2815000000000003</v>
          </cell>
        </row>
        <row r="171">
          <cell r="D171" t="str">
            <v>E9249</v>
          </cell>
          <cell r="E171" t="str">
            <v>Sistema de ar comprimido para mergulho até 50 m com pressão de trabalho de 1,7 MPa - 16,18 kW</v>
          </cell>
          <cell r="F171">
            <v>28.735099999999999</v>
          </cell>
          <cell r="G171">
            <v>7.9794</v>
          </cell>
        </row>
        <row r="172">
          <cell r="D172" t="str">
            <v>E9251</v>
          </cell>
          <cell r="E172" t="str">
            <v>Fonte de plasma para corte manual - 65A - 15 kW</v>
          </cell>
          <cell r="F172">
            <v>9.3745999999999992</v>
          </cell>
          <cell r="G172">
            <v>5.0228999999999999</v>
          </cell>
        </row>
        <row r="173">
          <cell r="D173" t="str">
            <v>E9252</v>
          </cell>
          <cell r="E173" t="str">
            <v>Serra de esquadria com braço telescópico - D = 250 mm (10") - 1,80 kW</v>
          </cell>
          <cell r="F173">
            <v>0.58720000000000006</v>
          </cell>
          <cell r="G173">
            <v>0.40200000000000002</v>
          </cell>
        </row>
        <row r="174">
          <cell r="D174" t="str">
            <v>E9253</v>
          </cell>
          <cell r="E174" t="str">
            <v>Rebordeadeira diâmetro máximo 3,00 m - 4,85 kW</v>
          </cell>
          <cell r="F174">
            <v>6.8085000000000004</v>
          </cell>
          <cell r="G174">
            <v>4.2173999999999996</v>
          </cell>
        </row>
        <row r="175">
          <cell r="D175" t="str">
            <v>E9254</v>
          </cell>
          <cell r="E175" t="str">
            <v>Dobradeira viradeira manual comprimento máximo de dobra de até 2.000 mm</v>
          </cell>
          <cell r="F175">
            <v>1.7430000000000001</v>
          </cell>
          <cell r="G175">
            <v>1.0797000000000001</v>
          </cell>
        </row>
        <row r="176">
          <cell r="D176" t="str">
            <v>E9255</v>
          </cell>
          <cell r="E176" t="str">
            <v>Fonte de plasma para corte manual - 45A - 10 kW</v>
          </cell>
          <cell r="F176">
            <v>6.2054999999999998</v>
          </cell>
          <cell r="G176">
            <v>3.3249</v>
          </cell>
        </row>
        <row r="177">
          <cell r="D177" t="str">
            <v>E9256</v>
          </cell>
          <cell r="E177" t="str">
            <v>Equipamento para pintura com cal rebocável com dois bicos aplicadores e capacidade de 2.200 l</v>
          </cell>
          <cell r="F177">
            <v>44.527299999999997</v>
          </cell>
          <cell r="G177">
            <v>37.295200000000001</v>
          </cell>
        </row>
        <row r="178">
          <cell r="D178" t="str">
            <v>E9258</v>
          </cell>
          <cell r="E178" t="str">
            <v>Balsa de convés com capacidade de 600 t</v>
          </cell>
          <cell r="F178">
            <v>246.80410000000001</v>
          </cell>
          <cell r="G178">
            <v>132.68719999999999</v>
          </cell>
        </row>
        <row r="179">
          <cell r="D179" t="str">
            <v>E9259</v>
          </cell>
          <cell r="E179" t="str">
            <v>Ventilador centrífugo média pressão com capacidade de 38 m³/min - 2,21 kW</v>
          </cell>
          <cell r="F179">
            <v>2.8751000000000002</v>
          </cell>
          <cell r="G179">
            <v>1.8513999999999999</v>
          </cell>
        </row>
        <row r="180">
          <cell r="D180" t="str">
            <v>E9260</v>
          </cell>
          <cell r="E180" t="str">
            <v>Detector de gases com bomba elétrica para espaço confinado</v>
          </cell>
          <cell r="F180">
            <v>0.69410000000000005</v>
          </cell>
          <cell r="G180">
            <v>0.46039999999999998</v>
          </cell>
        </row>
        <row r="181">
          <cell r="D181" t="str">
            <v>E9261</v>
          </cell>
          <cell r="E181" t="str">
            <v>Equipamento de pintura com pistola airless - 0,90 kW</v>
          </cell>
          <cell r="F181">
            <v>0.70509999999999995</v>
          </cell>
          <cell r="G181">
            <v>0.4713</v>
          </cell>
        </row>
        <row r="182">
          <cell r="D182" t="str">
            <v>E9262</v>
          </cell>
          <cell r="E182" t="str">
            <v>Escova rotativa com cerdas de aço para tratamento de superfície - 0,91 kW</v>
          </cell>
          <cell r="F182">
            <v>33.658000000000001</v>
          </cell>
          <cell r="G182">
            <v>31.9054</v>
          </cell>
        </row>
        <row r="183">
          <cell r="D183" t="str">
            <v>E9263</v>
          </cell>
          <cell r="E183" t="str">
            <v>Tripé com guincho para espaço confinado</v>
          </cell>
          <cell r="F183">
            <v>1.7121999999999999</v>
          </cell>
          <cell r="G183">
            <v>1.0577000000000001</v>
          </cell>
        </row>
        <row r="184">
          <cell r="D184" t="str">
            <v>E9264</v>
          </cell>
          <cell r="E184" t="str">
            <v>Respirador purificador de ar motorizado</v>
          </cell>
          <cell r="F184">
            <v>1.2977000000000001</v>
          </cell>
          <cell r="G184">
            <v>0.86080000000000001</v>
          </cell>
        </row>
        <row r="185">
          <cell r="D185" t="str">
            <v>E9265</v>
          </cell>
          <cell r="E185" t="str">
            <v>Respirador de adução de ar tipo linha de ar comprimido para jateamento</v>
          </cell>
          <cell r="F185">
            <v>2.6492</v>
          </cell>
          <cell r="G185">
            <v>1.7573000000000001</v>
          </cell>
        </row>
        <row r="186">
          <cell r="D186" t="str">
            <v>E9267</v>
          </cell>
          <cell r="E186" t="str">
            <v>Exaustor centrífugo alta pressão com capacidade de 35 m³/min - 1,47 kW</v>
          </cell>
          <cell r="F186">
            <v>1.1076999999999999</v>
          </cell>
          <cell r="G186">
            <v>0.71330000000000005</v>
          </cell>
        </row>
        <row r="187">
          <cell r="D187" t="str">
            <v>E9501</v>
          </cell>
          <cell r="E187" t="str">
            <v>Ventilador axial para ventilação forçada com velocidade de saída de 32,8 m/s - D = 1.000 mm - 30 kW</v>
          </cell>
          <cell r="F187">
            <v>77.251099999999994</v>
          </cell>
          <cell r="G187">
            <v>49.744900000000001</v>
          </cell>
        </row>
        <row r="188">
          <cell r="D188" t="str">
            <v>E9502</v>
          </cell>
          <cell r="E188" t="str">
            <v>Bate-estaca de gravidade para 6 t - 119 kW</v>
          </cell>
          <cell r="F188">
            <v>362.15429999999998</v>
          </cell>
          <cell r="G188">
            <v>184.88740000000001</v>
          </cell>
        </row>
        <row r="189">
          <cell r="D189" t="str">
            <v>E9503</v>
          </cell>
          <cell r="E189" t="str">
            <v>Guilhotina hidráulica 16 x 6.100 mm - 30 kW</v>
          </cell>
          <cell r="F189">
            <v>150.96299999999999</v>
          </cell>
          <cell r="G189">
            <v>104.42149999999999</v>
          </cell>
        </row>
        <row r="190">
          <cell r="D190" t="str">
            <v>E9505</v>
          </cell>
          <cell r="E190" t="str">
            <v>Prensa dobradeira capacidade 320 t - comprimento até 3.100 mm - 30 kW</v>
          </cell>
          <cell r="F190">
            <v>114.20050000000001</v>
          </cell>
          <cell r="G190">
            <v>81.649699999999996</v>
          </cell>
        </row>
        <row r="191">
          <cell r="D191" t="str">
            <v>E9507</v>
          </cell>
          <cell r="E191" t="str">
            <v>Plotadora de recorte com computador e programa computacional</v>
          </cell>
          <cell r="F191">
            <v>25.7379</v>
          </cell>
          <cell r="G191">
            <v>16.225300000000001</v>
          </cell>
        </row>
        <row r="192">
          <cell r="D192" t="str">
            <v>E9510</v>
          </cell>
          <cell r="E192" t="str">
            <v>Ventilador centrífugo baixa pressão com capacidade de 58 m³/min - 3,68 kW</v>
          </cell>
          <cell r="F192">
            <v>2.4558</v>
          </cell>
          <cell r="G192">
            <v>1.5813999999999999</v>
          </cell>
        </row>
        <row r="193">
          <cell r="D193" t="str">
            <v>E9511</v>
          </cell>
          <cell r="E193" t="str">
            <v>Carregadeira de pneus com capacidade de 3,40 m³ - 195 kW</v>
          </cell>
          <cell r="F193">
            <v>521.62080000000003</v>
          </cell>
          <cell r="G193">
            <v>258.2457</v>
          </cell>
        </row>
        <row r="194">
          <cell r="D194" t="str">
            <v>E9512</v>
          </cell>
          <cell r="E194" t="str">
            <v>Veículo leve - 53 kW</v>
          </cell>
          <cell r="F194">
            <v>67.917900000000003</v>
          </cell>
          <cell r="G194">
            <v>38.762099999999997</v>
          </cell>
        </row>
        <row r="195">
          <cell r="D195" t="str">
            <v>E9513</v>
          </cell>
          <cell r="E195" t="str">
            <v>Compressor de ar portátil de 160,46 l/s (340 PCM) - 81 kW</v>
          </cell>
          <cell r="F195">
            <v>127.05070000000001</v>
          </cell>
          <cell r="G195">
            <v>30.673999999999999</v>
          </cell>
        </row>
        <row r="196">
          <cell r="D196" t="str">
            <v>E9514</v>
          </cell>
          <cell r="E196" t="str">
            <v>Distribuidor de agregados sobre pneus autopropelido - 130 kW</v>
          </cell>
          <cell r="F196">
            <v>370.21080000000001</v>
          </cell>
          <cell r="G196">
            <v>154.68809999999999</v>
          </cell>
        </row>
        <row r="197">
          <cell r="D197" t="str">
            <v>E9515</v>
          </cell>
          <cell r="E197" t="str">
            <v>Escavadeira hidráulica sobre esteiras com caçamba com capacidade de 1,56 m³ - 118 kW</v>
          </cell>
          <cell r="F197">
            <v>330.98590000000002</v>
          </cell>
          <cell r="G197">
            <v>154.21019999999999</v>
          </cell>
        </row>
        <row r="198">
          <cell r="D198" t="str">
            <v>E9516</v>
          </cell>
          <cell r="E198" t="str">
            <v>Perfuratriz hidráulica sobre esteiras - 283 kW</v>
          </cell>
          <cell r="F198">
            <v>1618.5972999999999</v>
          </cell>
          <cell r="G198">
            <v>828.1345</v>
          </cell>
        </row>
        <row r="199">
          <cell r="D199" t="str">
            <v>E9518</v>
          </cell>
          <cell r="E199" t="str">
            <v>Grade de 24 discos rebocável de D = 60 cm (24")</v>
          </cell>
          <cell r="F199">
            <v>5.0632000000000001</v>
          </cell>
          <cell r="G199">
            <v>3.5259</v>
          </cell>
        </row>
        <row r="200">
          <cell r="D200" t="str">
            <v>E9519</v>
          </cell>
          <cell r="E200" t="str">
            <v>Betoneira com motor a gasolina com capacidade de 600 l - 10 kW</v>
          </cell>
          <cell r="F200">
            <v>58.664900000000003</v>
          </cell>
          <cell r="G200">
            <v>35.897799999999997</v>
          </cell>
        </row>
        <row r="201">
          <cell r="D201" t="str">
            <v>E9521</v>
          </cell>
          <cell r="E201" t="str">
            <v>Grupo gerador - 3,2 kVA</v>
          </cell>
          <cell r="F201">
            <v>4.8788</v>
          </cell>
          <cell r="G201">
            <v>0.37990000000000002</v>
          </cell>
        </row>
        <row r="202">
          <cell r="D202" t="str">
            <v>E9522</v>
          </cell>
          <cell r="E202" t="str">
            <v>Caldeira de asfalto rebocável com capacidade de 1.500 l - 6,5 kW</v>
          </cell>
          <cell r="F202">
            <v>51.077599999999997</v>
          </cell>
          <cell r="G202">
            <v>35.846600000000002</v>
          </cell>
        </row>
        <row r="203">
          <cell r="D203" t="str">
            <v>E9523</v>
          </cell>
          <cell r="E203" t="str">
            <v>Motoscraper - 304 kW</v>
          </cell>
          <cell r="F203">
            <v>1086.0637999999999</v>
          </cell>
          <cell r="G203">
            <v>467.61680000000001</v>
          </cell>
        </row>
        <row r="204">
          <cell r="D204" t="str">
            <v>E9524</v>
          </cell>
          <cell r="E204" t="str">
            <v>Motoniveladora - 93 kW</v>
          </cell>
          <cell r="F204">
            <v>340.6087</v>
          </cell>
          <cell r="G204">
            <v>150.953</v>
          </cell>
        </row>
        <row r="205">
          <cell r="D205" t="str">
            <v>E9525</v>
          </cell>
          <cell r="E205" t="str">
            <v>Ponte rolante com capacidade de 15 t e vão de até 15 m - 20 kW</v>
          </cell>
          <cell r="F205">
            <v>382.77429999999998</v>
          </cell>
          <cell r="G205">
            <v>281.61270000000002</v>
          </cell>
        </row>
        <row r="206">
          <cell r="D206" t="str">
            <v>E9526</v>
          </cell>
          <cell r="E206" t="str">
            <v xml:space="preserve">Retroescavadeira de pneus - capacidade da caçamba da pá-carregadeira de 0,76 m³ e da retroescavadeira de 0,29 m³ - 58 kW </v>
          </cell>
          <cell r="F206">
            <v>155.25370000000001</v>
          </cell>
          <cell r="G206">
            <v>80.4054</v>
          </cell>
        </row>
        <row r="207">
          <cell r="D207" t="str">
            <v>E9527</v>
          </cell>
          <cell r="E207" t="str">
            <v>Martelete perfurador/rompedor a ar comprimido de 25 kg para rocha com capacidade de 2.040 gpm</v>
          </cell>
          <cell r="F207">
            <v>34.712200000000003</v>
          </cell>
          <cell r="G207">
            <v>31.9068</v>
          </cell>
        </row>
        <row r="208">
          <cell r="D208" t="str">
            <v>E9528</v>
          </cell>
          <cell r="E208" t="str">
            <v>Empilhadeira a diesel com capacidade de 4 t - 60 kW</v>
          </cell>
          <cell r="F208">
            <v>168.5591</v>
          </cell>
          <cell r="G208">
            <v>83.141400000000004</v>
          </cell>
        </row>
        <row r="209">
          <cell r="D209" t="str">
            <v>E9529</v>
          </cell>
          <cell r="E209" t="str">
            <v>Jateador para chapas e perfis metálicos com transportador a roletes - 132 kW</v>
          </cell>
          <cell r="F209">
            <v>917.95079999999996</v>
          </cell>
          <cell r="G209">
            <v>586.75360000000001</v>
          </cell>
        </row>
        <row r="210">
          <cell r="D210" t="str">
            <v>E9530</v>
          </cell>
          <cell r="E210" t="str">
            <v>Rolo compactador liso vibratório autopropelido por pneus de 11 t - 97 kW</v>
          </cell>
          <cell r="F210">
            <v>282.19119999999998</v>
          </cell>
          <cell r="G210">
            <v>127.2473</v>
          </cell>
        </row>
        <row r="211">
          <cell r="D211" t="str">
            <v>E9532</v>
          </cell>
          <cell r="E211" t="str">
            <v>Equipamento de solda MIG/MAG semiautomática com acessórios - 28,36 kVA</v>
          </cell>
          <cell r="F211">
            <v>20.260300000000001</v>
          </cell>
          <cell r="G211">
            <v>10.855499999999999</v>
          </cell>
        </row>
        <row r="212">
          <cell r="D212" t="str">
            <v>E9535</v>
          </cell>
          <cell r="E212" t="str">
            <v>Serra circular com bancada - D = 30 cm - 4 kW</v>
          </cell>
          <cell r="F212">
            <v>29.8764</v>
          </cell>
          <cell r="G212">
            <v>29.4954</v>
          </cell>
        </row>
        <row r="213">
          <cell r="D213" t="str">
            <v>E9536</v>
          </cell>
          <cell r="E213" t="str">
            <v>Embarcação de transporte de pessoal e apoio logístico - 30 kW</v>
          </cell>
          <cell r="F213">
            <v>108.1305</v>
          </cell>
          <cell r="G213">
            <v>44.445099999999996</v>
          </cell>
        </row>
        <row r="214">
          <cell r="D214" t="str">
            <v>E9538</v>
          </cell>
          <cell r="E214" t="str">
            <v>Conjunto vibratório para meio tubo de concreto com encaixe PB e 3 jogos de fôrmas - D = 0,30 m - 2,20 kW</v>
          </cell>
          <cell r="F214">
            <v>4.0903</v>
          </cell>
          <cell r="G214">
            <v>2.4792999999999998</v>
          </cell>
        </row>
        <row r="215">
          <cell r="D215" t="str">
            <v>E9539</v>
          </cell>
          <cell r="E215" t="str">
            <v>Equipamento de batimetria monofeixe</v>
          </cell>
          <cell r="F215">
            <v>46.129600000000003</v>
          </cell>
          <cell r="G215">
            <v>43.385800000000003</v>
          </cell>
        </row>
        <row r="216">
          <cell r="D216" t="str">
            <v>E9540</v>
          </cell>
          <cell r="E216" t="str">
            <v>Trator sobre esteiras com lâmina - 127 kW</v>
          </cell>
          <cell r="F216">
            <v>453.86130000000003</v>
          </cell>
          <cell r="G216">
            <v>188.67760000000001</v>
          </cell>
        </row>
        <row r="217">
          <cell r="D217" t="str">
            <v>E9541</v>
          </cell>
          <cell r="E217" t="str">
            <v>Trator sobre esteiras com lâmina - 259 kW</v>
          </cell>
          <cell r="F217">
            <v>1028.7840000000001</v>
          </cell>
          <cell r="G217">
            <v>418.76260000000002</v>
          </cell>
        </row>
        <row r="218">
          <cell r="D218" t="str">
            <v>E9543</v>
          </cell>
          <cell r="E218" t="str">
            <v>Compressor de ar respirável com capacidade de até 35 MPa e 3,58 l/s - 5,52 kW</v>
          </cell>
          <cell r="F218">
            <v>14.397500000000001</v>
          </cell>
          <cell r="G218">
            <v>7.9451999999999998</v>
          </cell>
        </row>
        <row r="219">
          <cell r="D219" t="str">
            <v>E9544</v>
          </cell>
          <cell r="E219" t="str">
            <v>Vassoura mecânica rebocável com largura de 2,44 m</v>
          </cell>
          <cell r="F219">
            <v>17.650400000000001</v>
          </cell>
          <cell r="G219">
            <v>11.2486</v>
          </cell>
        </row>
        <row r="220">
          <cell r="D220" t="str">
            <v>E9545</v>
          </cell>
          <cell r="E220" t="str">
            <v>Vibroacabadora de asfalto sobre esteiras - 97 kW</v>
          </cell>
          <cell r="F220">
            <v>499.00420000000003</v>
          </cell>
          <cell r="G220">
            <v>218.46860000000001</v>
          </cell>
        </row>
        <row r="221">
          <cell r="D221" t="str">
            <v>E9546</v>
          </cell>
          <cell r="E221" t="str">
            <v>Equipamento para solda e corte com oxi-GLP</v>
          </cell>
          <cell r="F221">
            <v>0.56869999999999998</v>
          </cell>
          <cell r="G221">
            <v>0.30470000000000003</v>
          </cell>
        </row>
        <row r="222">
          <cell r="D222" t="str">
            <v>E9547</v>
          </cell>
          <cell r="E222" t="str">
            <v>Máquina de solda elétrica transformadora 250 A - 9,20 kW</v>
          </cell>
          <cell r="F222">
            <v>0.32590000000000002</v>
          </cell>
          <cell r="G222">
            <v>0.17460000000000001</v>
          </cell>
        </row>
        <row r="223">
          <cell r="D223" t="str">
            <v>E9548</v>
          </cell>
          <cell r="E223" t="str">
            <v>Bomba centrífuga com capacidade de 7,1 a 22 m³/h - 1,50 kW</v>
          </cell>
          <cell r="F223">
            <v>0.5413</v>
          </cell>
          <cell r="G223">
            <v>0.31230000000000002</v>
          </cell>
        </row>
        <row r="224">
          <cell r="D224" t="str">
            <v>E9549</v>
          </cell>
          <cell r="E224" t="str">
            <v>Jateador e sistema de pintura para chapas e perfis metálicos com transportador a roletes - 160 kW</v>
          </cell>
          <cell r="F224">
            <v>1275.2458999999999</v>
          </cell>
          <cell r="G224">
            <v>808.80359999999996</v>
          </cell>
        </row>
        <row r="225">
          <cell r="D225" t="str">
            <v>E9551</v>
          </cell>
          <cell r="E225" t="str">
            <v>Obturador mecânico simples com extensão de 12 m</v>
          </cell>
          <cell r="F225">
            <v>0.77529999999999999</v>
          </cell>
          <cell r="G225">
            <v>0.53069999999999995</v>
          </cell>
        </row>
        <row r="226">
          <cell r="D226" t="str">
            <v>E9552</v>
          </cell>
          <cell r="E226" t="str">
            <v>Nível ótico com capacidade de aumento de 32x</v>
          </cell>
          <cell r="F226">
            <v>2.2948</v>
          </cell>
          <cell r="G226">
            <v>1.5222</v>
          </cell>
        </row>
        <row r="227">
          <cell r="D227" t="str">
            <v>E9553</v>
          </cell>
          <cell r="E227" t="str">
            <v>Estação total eletrônica com alcance máximo de 3.000 m</v>
          </cell>
          <cell r="F227">
            <v>8.5777000000000001</v>
          </cell>
          <cell r="G227">
            <v>5.8719999999999999</v>
          </cell>
        </row>
        <row r="228">
          <cell r="D228" t="str">
            <v>E9556</v>
          </cell>
          <cell r="E228" t="str">
            <v>Compactador manual de placa vibratória - 3,00 kW</v>
          </cell>
          <cell r="F228">
            <v>10.063599999999999</v>
          </cell>
          <cell r="G228">
            <v>2.4609000000000001</v>
          </cell>
        </row>
        <row r="229">
          <cell r="D229" t="str">
            <v>E9558</v>
          </cell>
          <cell r="E229" t="str">
            <v>Tanque de estocagem de asfalto com capacidade de 30.000 l</v>
          </cell>
          <cell r="F229">
            <v>142.88229999999999</v>
          </cell>
          <cell r="G229">
            <v>92.691800000000001</v>
          </cell>
        </row>
        <row r="230">
          <cell r="D230" t="str">
            <v>E9559</v>
          </cell>
          <cell r="E230" t="str">
            <v>Aquecedor de fluido térmico - 12 kW</v>
          </cell>
          <cell r="F230">
            <v>238.7731</v>
          </cell>
          <cell r="G230">
            <v>144.63460000000001</v>
          </cell>
        </row>
        <row r="231">
          <cell r="D231" t="str">
            <v>E9560</v>
          </cell>
          <cell r="E231" t="str">
            <v>Ônibus com capacidade para 46 passageiros - 153 kW</v>
          </cell>
          <cell r="F231">
            <v>336.04360000000003</v>
          </cell>
          <cell r="G231">
            <v>111.91240000000001</v>
          </cell>
        </row>
        <row r="232">
          <cell r="D232" t="str">
            <v>E9561</v>
          </cell>
          <cell r="E232" t="str">
            <v>GPS geodésico de simples frequência (L1)</v>
          </cell>
          <cell r="F232">
            <v>8.0940999999999992</v>
          </cell>
          <cell r="G232">
            <v>5.3689999999999998</v>
          </cell>
        </row>
        <row r="233">
          <cell r="D233" t="str">
            <v>E9562</v>
          </cell>
          <cell r="E233" t="str">
            <v>GPS geodésico de dupla frequência (L1/L2)</v>
          </cell>
          <cell r="F233">
            <v>20.826699999999999</v>
          </cell>
          <cell r="G233">
            <v>13.8148</v>
          </cell>
        </row>
        <row r="234">
          <cell r="D234" t="str">
            <v>E9563</v>
          </cell>
          <cell r="E234" t="str">
            <v>Perfuratriz hidráulica sobre esteiras com clamshell - 220 kW</v>
          </cell>
          <cell r="F234">
            <v>1006.5549999999999</v>
          </cell>
          <cell r="G234">
            <v>508.42520000000002</v>
          </cell>
        </row>
        <row r="235">
          <cell r="D235" t="str">
            <v>E9565</v>
          </cell>
          <cell r="E235" t="str">
            <v>Trator sobre esteiras com lâmina e escarificador - 259 kW</v>
          </cell>
          <cell r="F235">
            <v>1047.0927999999999</v>
          </cell>
          <cell r="G235">
            <v>427.47680000000003</v>
          </cell>
        </row>
        <row r="236">
          <cell r="D236" t="str">
            <v>E9566</v>
          </cell>
          <cell r="E236" t="str">
            <v>Guindaste móvel sobre esteiras com clamshell de 1,9 m³ - 220 kW</v>
          </cell>
          <cell r="F236">
            <v>638.57889999999998</v>
          </cell>
          <cell r="G236">
            <v>309.19299999999998</v>
          </cell>
        </row>
        <row r="237">
          <cell r="D237" t="str">
            <v>E9567</v>
          </cell>
          <cell r="E237" t="str">
            <v>Fresadora de piso de concreto - 6,7 kW</v>
          </cell>
          <cell r="F237">
            <v>17.239899999999999</v>
          </cell>
          <cell r="G237">
            <v>2.7789999999999999</v>
          </cell>
        </row>
        <row r="238">
          <cell r="D238" t="str">
            <v>E9568</v>
          </cell>
          <cell r="E238" t="str">
            <v>Furadeira de impacto de 12,5 mm - 0,80 kW</v>
          </cell>
          <cell r="F238">
            <v>0.36899999999999999</v>
          </cell>
          <cell r="G238">
            <v>0.2394</v>
          </cell>
        </row>
        <row r="239">
          <cell r="D239" t="str">
            <v>E9569</v>
          </cell>
          <cell r="E239" t="str">
            <v>Guindaste móvel sobre esteiras com clamshell de 4,6 m³ - 403 kW</v>
          </cell>
          <cell r="F239">
            <v>860.5249</v>
          </cell>
          <cell r="G239">
            <v>400.53800000000001</v>
          </cell>
        </row>
        <row r="240">
          <cell r="D240" t="str">
            <v>E9570</v>
          </cell>
          <cell r="E240" t="str">
            <v>Furadeira com base magnética - 1,20 kW</v>
          </cell>
          <cell r="F240">
            <v>1.7166999999999999</v>
          </cell>
          <cell r="G240">
            <v>1.0406</v>
          </cell>
        </row>
        <row r="241">
          <cell r="D241" t="str">
            <v>E9574</v>
          </cell>
          <cell r="E241" t="str">
            <v>Perfuratriz sobre esteiras - 145 kW</v>
          </cell>
          <cell r="F241">
            <v>510.22340000000003</v>
          </cell>
          <cell r="G241">
            <v>235.24270000000001</v>
          </cell>
        </row>
        <row r="242">
          <cell r="D242" t="str">
            <v>E9576</v>
          </cell>
          <cell r="E242" t="str">
            <v>Escavadeira hidráulica de longo alcance sobre esteiras - 103 kW</v>
          </cell>
          <cell r="F242">
            <v>318.7688</v>
          </cell>
          <cell r="G242">
            <v>153.05789999999999</v>
          </cell>
        </row>
        <row r="243">
          <cell r="D243" t="str">
            <v>E9577</v>
          </cell>
          <cell r="E243" t="str">
            <v>Trator agrícola sobre pneus - 77 kW</v>
          </cell>
          <cell r="F243">
            <v>178.79519999999999</v>
          </cell>
          <cell r="G243">
            <v>73.774199999999993</v>
          </cell>
        </row>
        <row r="244">
          <cell r="D244" t="str">
            <v>E9578</v>
          </cell>
          <cell r="E244" t="str">
            <v>Conjunto vibratório para meio tubo de concreto com encaixe PB e 3 jogos de fôrmas - D = 0,40 m - 2,20 kW</v>
          </cell>
          <cell r="F244">
            <v>4.3792999999999997</v>
          </cell>
          <cell r="G244">
            <v>2.6545000000000001</v>
          </cell>
        </row>
        <row r="245">
          <cell r="D245" t="str">
            <v>E9580</v>
          </cell>
          <cell r="E245" t="str">
            <v>Fresadora e distribuidora com controle de greide - 287 kW</v>
          </cell>
          <cell r="F245">
            <v>1415.4306999999999</v>
          </cell>
          <cell r="G245">
            <v>541.67070000000001</v>
          </cell>
        </row>
        <row r="246">
          <cell r="D246" t="str">
            <v>E9581</v>
          </cell>
          <cell r="E246" t="str">
            <v>Carregadeira de pneus para rocha com capacidade de 1,72 m³ - 113 kW</v>
          </cell>
          <cell r="F246">
            <v>288.58260000000001</v>
          </cell>
          <cell r="G246">
            <v>113.8955</v>
          </cell>
        </row>
        <row r="247">
          <cell r="D247" t="str">
            <v>E9583</v>
          </cell>
          <cell r="E247" t="str">
            <v>Distribuidor de agregados rebocável com capacidade de 1,9 m³</v>
          </cell>
          <cell r="F247">
            <v>25.849</v>
          </cell>
          <cell r="G247">
            <v>16.295400000000001</v>
          </cell>
        </row>
        <row r="248">
          <cell r="D248" t="str">
            <v>E9584</v>
          </cell>
          <cell r="E248" t="str">
            <v>Carregadeira de pneus com capacidade de 1,72 m³ - 113 kW</v>
          </cell>
          <cell r="F248">
            <v>217.08920000000001</v>
          </cell>
          <cell r="G248">
            <v>110.32940000000001</v>
          </cell>
        </row>
        <row r="249">
          <cell r="D249" t="str">
            <v>E9585</v>
          </cell>
          <cell r="E249" t="str">
            <v>Motosserra com motor a gasolina - 2,30 kW</v>
          </cell>
          <cell r="F249">
            <v>34.850499999999997</v>
          </cell>
          <cell r="G249">
            <v>29.724599999999999</v>
          </cell>
        </row>
        <row r="250">
          <cell r="D250" t="str">
            <v>E9586</v>
          </cell>
          <cell r="E250" t="str">
            <v>Régua vibratória dupla com 4 m - 4,10 kW</v>
          </cell>
          <cell r="F250">
            <v>9.4370999999999992</v>
          </cell>
          <cell r="G250">
            <v>1.2163999999999999</v>
          </cell>
        </row>
        <row r="251">
          <cell r="D251" t="str">
            <v>E9587</v>
          </cell>
          <cell r="E251" t="str">
            <v>Serra para corte de concreto - 4 kW</v>
          </cell>
          <cell r="F251">
            <v>10.0274</v>
          </cell>
          <cell r="G251">
            <v>1.6105</v>
          </cell>
        </row>
        <row r="252">
          <cell r="D252" t="str">
            <v>E9588</v>
          </cell>
          <cell r="E252" t="str">
            <v>Vibroacabadora de concreto sobre esteiras com fôrmas deslizantes - 205 kW</v>
          </cell>
          <cell r="F252">
            <v>1640.0005000000001</v>
          </cell>
          <cell r="G252">
            <v>722.2278</v>
          </cell>
        </row>
        <row r="253">
          <cell r="D253" t="str">
            <v>E9589</v>
          </cell>
          <cell r="E253" t="str">
            <v>Máquina texturizadora e aplicadora de cura química em pavimento de concreto - 44,80 kW</v>
          </cell>
          <cell r="F253">
            <v>472.39049999999997</v>
          </cell>
          <cell r="G253">
            <v>252.85290000000001</v>
          </cell>
        </row>
        <row r="254">
          <cell r="D254" t="str">
            <v>E9590</v>
          </cell>
          <cell r="E254" t="str">
            <v>Central de concreto com capacidade de 40 m³/h - dosadora fixa</v>
          </cell>
          <cell r="F254">
            <v>133.1994</v>
          </cell>
          <cell r="G254">
            <v>95.024100000000004</v>
          </cell>
        </row>
        <row r="255">
          <cell r="D255" t="str">
            <v>E9591</v>
          </cell>
          <cell r="E255" t="str">
            <v>Serra para corte de concreto e asfalto - 10 kW</v>
          </cell>
          <cell r="F255">
            <v>23.92</v>
          </cell>
          <cell r="G255">
            <v>3.3730000000000002</v>
          </cell>
        </row>
        <row r="256">
          <cell r="D256" t="str">
            <v>E9593</v>
          </cell>
          <cell r="E256" t="str">
            <v>Draga hopper com capacidade de 750 m³</v>
          </cell>
          <cell r="F256">
            <v>10663.2808</v>
          </cell>
          <cell r="G256">
            <v>4344.3927000000003</v>
          </cell>
        </row>
        <row r="257">
          <cell r="D257" t="str">
            <v>E9594</v>
          </cell>
          <cell r="E257" t="str">
            <v>Draga hopper com capacidade de 1.000 m³</v>
          </cell>
          <cell r="F257">
            <v>11601.6206</v>
          </cell>
          <cell r="G257">
            <v>4705.7408999999998</v>
          </cell>
        </row>
        <row r="258">
          <cell r="D258" t="str">
            <v>E9595</v>
          </cell>
          <cell r="E258" t="str">
            <v>Draga hopper com capacidade de 2.000 m³</v>
          </cell>
          <cell r="F258">
            <v>15297.926299999999</v>
          </cell>
          <cell r="G258">
            <v>6031.8001999999997</v>
          </cell>
        </row>
        <row r="259">
          <cell r="D259" t="str">
            <v>E9596</v>
          </cell>
          <cell r="E259" t="str">
            <v>Draga hopper com capacidade de 3.000 m³</v>
          </cell>
          <cell r="F259">
            <v>19151.7637</v>
          </cell>
          <cell r="G259">
            <v>7515.3913000000002</v>
          </cell>
        </row>
        <row r="260">
          <cell r="D260" t="str">
            <v>E9597</v>
          </cell>
          <cell r="E260" t="str">
            <v>Draga hopper com capacidade de 4.000 m³</v>
          </cell>
          <cell r="F260">
            <v>22909.577000000001</v>
          </cell>
          <cell r="G260">
            <v>8902.9581999999991</v>
          </cell>
        </row>
        <row r="261">
          <cell r="D261" t="str">
            <v>E9598</v>
          </cell>
          <cell r="E261" t="str">
            <v>Draga hopper com capacidade de 5.000 m³</v>
          </cell>
          <cell r="F261">
            <v>26605.882699999998</v>
          </cell>
          <cell r="G261">
            <v>10229.017599999999</v>
          </cell>
        </row>
        <row r="262">
          <cell r="D262" t="str">
            <v>E9599</v>
          </cell>
          <cell r="E262" t="str">
            <v>Central de concreto com capacidade de 30 m³/h - dosadora RS</v>
          </cell>
          <cell r="F262">
            <v>107.4511</v>
          </cell>
          <cell r="G262">
            <v>80.171300000000002</v>
          </cell>
        </row>
        <row r="263">
          <cell r="D263" t="str">
            <v>E9601</v>
          </cell>
          <cell r="E263" t="str">
            <v>Embarcação de transporte de pessoal e apoio logístico - 130 kW</v>
          </cell>
          <cell r="F263">
            <v>324.02530000000002</v>
          </cell>
          <cell r="G263">
            <v>50.362699999999997</v>
          </cell>
        </row>
        <row r="264">
          <cell r="D264" t="str">
            <v>E9603</v>
          </cell>
          <cell r="E264" t="str">
            <v>Embarcação rebocadora multipropósito com guindaste hidráulico de 74 kN.m - 165 kW</v>
          </cell>
          <cell r="F264">
            <v>397.45800000000003</v>
          </cell>
          <cell r="G264">
            <v>175.8108</v>
          </cell>
        </row>
        <row r="265">
          <cell r="D265" t="str">
            <v>E9606</v>
          </cell>
          <cell r="E265" t="str">
            <v>Embarcação rebocadora - 2 x 268 kW</v>
          </cell>
          <cell r="F265">
            <v>714.92070000000001</v>
          </cell>
          <cell r="G265">
            <v>155.8997</v>
          </cell>
        </row>
        <row r="266">
          <cell r="D266" t="str">
            <v>E9607</v>
          </cell>
          <cell r="E266" t="str">
            <v>Conjunto de britagem para rachão com capacidade de 80 m³/h - 224 kW</v>
          </cell>
          <cell r="F266">
            <v>310.12139999999999</v>
          </cell>
          <cell r="G266">
            <v>213.69460000000001</v>
          </cell>
        </row>
        <row r="267">
          <cell r="D267" t="str">
            <v>E9609</v>
          </cell>
          <cell r="E267" t="str">
            <v>Draga de sucção para extração de areia com tubo de descarga de 150 mm - 100 kW</v>
          </cell>
          <cell r="F267">
            <v>163.46870000000001</v>
          </cell>
          <cell r="G267">
            <v>54.269399999999997</v>
          </cell>
        </row>
        <row r="268">
          <cell r="D268" t="str">
            <v>E9610</v>
          </cell>
          <cell r="E268" t="str">
            <v>Compressor de ar portátil de 42,48 l/s (90 PCM) - 18,50 kW</v>
          </cell>
          <cell r="F268">
            <v>38.121600000000001</v>
          </cell>
          <cell r="G268">
            <v>12.0297</v>
          </cell>
        </row>
        <row r="269">
          <cell r="D269" t="str">
            <v>E9611</v>
          </cell>
          <cell r="E269" t="str">
            <v>Conjunto de britagem com capacidade de 80 m³/h - 313 kW</v>
          </cell>
          <cell r="F269">
            <v>1004.6367</v>
          </cell>
          <cell r="G269">
            <v>657.5163</v>
          </cell>
        </row>
        <row r="270">
          <cell r="D270" t="str">
            <v>E9612</v>
          </cell>
          <cell r="E270" t="str">
            <v>Plataforma flutuante montada na obra de 12 x 24 x 1,8 m com capacidade de 150 t</v>
          </cell>
          <cell r="F270">
            <v>85.251300000000001</v>
          </cell>
          <cell r="G270">
            <v>71.795000000000002</v>
          </cell>
        </row>
        <row r="271">
          <cell r="D271" t="str">
            <v>E9613</v>
          </cell>
          <cell r="E271" t="str">
            <v>Guindaste móvel sobre esteiras com pinça com capacidade de 40 t - 186 kW</v>
          </cell>
          <cell r="F271">
            <v>1211.5920000000001</v>
          </cell>
          <cell r="G271">
            <v>583.25019999999995</v>
          </cell>
        </row>
        <row r="272">
          <cell r="D272" t="str">
            <v>E9614</v>
          </cell>
          <cell r="E272" t="str">
            <v>Bomba com capacidade de 136 m³/h e câmara de vácuo - 5,60 kW</v>
          </cell>
          <cell r="F272">
            <v>2.0055000000000001</v>
          </cell>
          <cell r="G272">
            <v>1.1724000000000001</v>
          </cell>
        </row>
        <row r="273">
          <cell r="D273" t="str">
            <v>E9615</v>
          </cell>
          <cell r="E273" t="str">
            <v>Usina misturadora de solos com capacidade de 300 t/h - 44 kW</v>
          </cell>
          <cell r="F273">
            <v>380.72149999999999</v>
          </cell>
          <cell r="G273">
            <v>234.69900000000001</v>
          </cell>
        </row>
        <row r="274">
          <cell r="D274" t="str">
            <v>E9617</v>
          </cell>
          <cell r="E274" t="str">
            <v>Usina misturadora de pré-misturado a frio com capacidade de 60 t/h - 23,50 kW</v>
          </cell>
          <cell r="F274">
            <v>88.774500000000003</v>
          </cell>
          <cell r="G274">
            <v>66.290099999999995</v>
          </cell>
        </row>
        <row r="275">
          <cell r="D275" t="str">
            <v>E9618</v>
          </cell>
          <cell r="E275" t="str">
            <v>Batelão autopropelido com capacidade de 300 m³ - 224 kW</v>
          </cell>
          <cell r="F275">
            <v>1311.8815999999999</v>
          </cell>
          <cell r="G275">
            <v>553.26599999999996</v>
          </cell>
        </row>
        <row r="276">
          <cell r="D276" t="str">
            <v>E9619</v>
          </cell>
          <cell r="E276" t="str">
            <v>Batelão autopropelido com capacidade de 500 m³ - 373 kW</v>
          </cell>
          <cell r="F276">
            <v>1616.3022000000001</v>
          </cell>
          <cell r="G276">
            <v>655.07759999999996</v>
          </cell>
        </row>
        <row r="277">
          <cell r="D277" t="str">
            <v>E9620</v>
          </cell>
          <cell r="E277" t="str">
            <v>Pontão flutuante de 15 x 30 x 1,8 m com capacidade de 500 t</v>
          </cell>
          <cell r="F277">
            <v>156.10550000000001</v>
          </cell>
          <cell r="G277">
            <v>89.691999999999993</v>
          </cell>
        </row>
        <row r="278">
          <cell r="D278" t="str">
            <v>E9621</v>
          </cell>
          <cell r="E278" t="str">
            <v>Bomba de injeção de argamassa e nata com capacidade de 1,08 m³/h (18 l/min) e misturador com tambor de 0,100 m³ - 6,20 kW</v>
          </cell>
          <cell r="F278">
            <v>41.015999999999998</v>
          </cell>
          <cell r="G278">
            <v>35.385199999999998</v>
          </cell>
        </row>
        <row r="279">
          <cell r="D279" t="str">
            <v>E9622</v>
          </cell>
          <cell r="E279" t="str">
            <v>Máquina de bancada universal para corte de chapa - 1,50 kW</v>
          </cell>
          <cell r="F279">
            <v>12.582599999999999</v>
          </cell>
          <cell r="G279">
            <v>7.9981999999999998</v>
          </cell>
        </row>
        <row r="280">
          <cell r="D280" t="str">
            <v>E9623</v>
          </cell>
          <cell r="E280" t="str">
            <v>Máquina de bancada guilhotina - 4,00 kW</v>
          </cell>
          <cell r="F280">
            <v>15.087199999999999</v>
          </cell>
          <cell r="G280">
            <v>9.5902999999999992</v>
          </cell>
        </row>
        <row r="281">
          <cell r="D281" t="str">
            <v>E9624</v>
          </cell>
          <cell r="E281" t="str">
            <v>Draga hopper com capacidade de 10.000 m³</v>
          </cell>
          <cell r="F281">
            <v>44536.458500000001</v>
          </cell>
          <cell r="G281">
            <v>16993.441699999999</v>
          </cell>
        </row>
        <row r="282">
          <cell r="D282" t="str">
            <v>E9625</v>
          </cell>
          <cell r="E282" t="str">
            <v>Draga hopper com capacidade de 15.000 m³</v>
          </cell>
          <cell r="F282">
            <v>62487.512000000002</v>
          </cell>
          <cell r="G282">
            <v>23653.7834</v>
          </cell>
        </row>
        <row r="283">
          <cell r="D283" t="str">
            <v>E9626</v>
          </cell>
          <cell r="E283" t="str">
            <v>Draga hopper com capacidade de 20.000 m³</v>
          </cell>
          <cell r="F283">
            <v>80500.633799999996</v>
          </cell>
          <cell r="G283">
            <v>30313.913499999999</v>
          </cell>
        </row>
        <row r="284">
          <cell r="D284" t="str">
            <v>E9627</v>
          </cell>
          <cell r="E284" t="str">
            <v>Embarcação hotel com capacidade para 15 pessoas - 199 kW</v>
          </cell>
          <cell r="F284">
            <v>362.71370000000002</v>
          </cell>
          <cell r="G284">
            <v>102.2321</v>
          </cell>
        </row>
        <row r="285">
          <cell r="D285" t="str">
            <v>E9628</v>
          </cell>
          <cell r="E285" t="str">
            <v>Fábrica de pré-moldado de concreto para balizador - 2,20 kW</v>
          </cell>
          <cell r="F285">
            <v>3.6901999999999999</v>
          </cell>
          <cell r="G285">
            <v>2.2368000000000001</v>
          </cell>
        </row>
        <row r="286">
          <cell r="D286" t="str">
            <v>E9629</v>
          </cell>
          <cell r="E286" t="str">
            <v>Compressor de ar portátil de 185,95 l/s (394 PCM) - 81,50 kW</v>
          </cell>
          <cell r="F286">
            <v>132.89609999999999</v>
          </cell>
          <cell r="G286">
            <v>33.656300000000002</v>
          </cell>
        </row>
        <row r="287">
          <cell r="D287" t="str">
            <v>E9630</v>
          </cell>
          <cell r="E287" t="str">
            <v>Bomba submersível com capacidade de 75 m³/h - 3,6 kW</v>
          </cell>
          <cell r="F287">
            <v>1.2970999999999999</v>
          </cell>
          <cell r="G287">
            <v>0.74819999999999998</v>
          </cell>
        </row>
        <row r="288">
          <cell r="D288" t="str">
            <v>E9631</v>
          </cell>
          <cell r="E288" t="str">
            <v>Bomba para concreto projetado via seca com capacidade de 6 m³/h - 7,5 kW</v>
          </cell>
          <cell r="F288">
            <v>118.47929999999999</v>
          </cell>
          <cell r="G288">
            <v>86.232200000000006</v>
          </cell>
        </row>
        <row r="289">
          <cell r="D289" t="str">
            <v>E9632</v>
          </cell>
          <cell r="E289" t="str">
            <v>Conjunto vibratório para tubos de concreto com encaixe PB e 3 jogos de fôrmas - D = 0,20 m - 2,20 kW</v>
          </cell>
          <cell r="F289">
            <v>11.954800000000001</v>
          </cell>
          <cell r="G289">
            <v>7.2462999999999997</v>
          </cell>
        </row>
        <row r="290">
          <cell r="D290" t="str">
            <v>E9633</v>
          </cell>
          <cell r="E290" t="str">
            <v>Conjunto vibratório para tubos de concreto com encaixe PB e 3 jogos de fôrmas - D = 0,30 m - 2,20 kW</v>
          </cell>
          <cell r="F290">
            <v>13.808299999999999</v>
          </cell>
          <cell r="G290">
            <v>8.3697999999999997</v>
          </cell>
        </row>
        <row r="291">
          <cell r="D291" t="str">
            <v>E9634</v>
          </cell>
          <cell r="E291" t="str">
            <v>Conjunto vibratório para tubos de concreto com encaixe PB e 3 jogos de fôrmas - D = 0,40 m - 2,20 kW</v>
          </cell>
          <cell r="F291">
            <v>15.253299999999999</v>
          </cell>
          <cell r="G291">
            <v>9.2456999999999994</v>
          </cell>
        </row>
        <row r="292">
          <cell r="D292" t="str">
            <v>E9635</v>
          </cell>
          <cell r="E292" t="str">
            <v>Draga de sucção e recalque com potência da bomba de 294 kW e cortador de 30 kW</v>
          </cell>
          <cell r="F292">
            <v>643.14390000000003</v>
          </cell>
          <cell r="G292">
            <v>205.5326</v>
          </cell>
        </row>
        <row r="293">
          <cell r="D293" t="str">
            <v>E9636</v>
          </cell>
          <cell r="E293" t="str">
            <v>Draga de sucção e recalque com potência da bomba de 483 kW e cortador de 55 kW</v>
          </cell>
          <cell r="F293">
            <v>1026.4019000000001</v>
          </cell>
          <cell r="G293">
            <v>300.76819999999998</v>
          </cell>
        </row>
        <row r="294">
          <cell r="D294" t="str">
            <v>E9637</v>
          </cell>
          <cell r="E294" t="str">
            <v>Draga de sucção e recalque com potência da bomba de 746 kW e cortador de 110 kW</v>
          </cell>
          <cell r="F294">
            <v>1770.6506999999999</v>
          </cell>
          <cell r="G294">
            <v>536.16819999999996</v>
          </cell>
        </row>
        <row r="295">
          <cell r="D295" t="str">
            <v>E9638</v>
          </cell>
          <cell r="E295" t="str">
            <v>Draga de sucção e recalque com potência da bomba de 1.350 kW e cortador de 170 kW</v>
          </cell>
          <cell r="F295">
            <v>2817.9104000000002</v>
          </cell>
          <cell r="G295">
            <v>768.90970000000004</v>
          </cell>
        </row>
        <row r="296">
          <cell r="D296" t="str">
            <v>E9639</v>
          </cell>
          <cell r="E296" t="str">
            <v>Embarcação hotel com capacidade para 30 pessoas - 2 x 112 kW</v>
          </cell>
          <cell r="F296">
            <v>524.38850000000002</v>
          </cell>
          <cell r="G296">
            <v>200.96379999999999</v>
          </cell>
        </row>
        <row r="297">
          <cell r="D297" t="str">
            <v>E9640</v>
          </cell>
          <cell r="E297" t="str">
            <v>Compressor de ar portátil de 33,51 l/s (71 PCM) - 14 kW</v>
          </cell>
          <cell r="F297">
            <v>31.547799999999999</v>
          </cell>
          <cell r="G297">
            <v>10.593</v>
          </cell>
        </row>
        <row r="298">
          <cell r="D298" t="str">
            <v>E9641</v>
          </cell>
          <cell r="E298" t="str">
            <v>Compressor de ar portátil de 75,04 l/s (159 PCM) - 33 kW</v>
          </cell>
          <cell r="F298">
            <v>56.517400000000002</v>
          </cell>
          <cell r="G298">
            <v>15.1214</v>
          </cell>
        </row>
        <row r="299">
          <cell r="D299" t="str">
            <v>E9642</v>
          </cell>
          <cell r="E299" t="str">
            <v>Perfuratriz hidráulica sobre esteiras para estaca raiz - 56 kW</v>
          </cell>
          <cell r="F299">
            <v>391.91449999999998</v>
          </cell>
          <cell r="G299">
            <v>216.20930000000001</v>
          </cell>
        </row>
        <row r="300">
          <cell r="D300" t="str">
            <v>E9643</v>
          </cell>
          <cell r="E300" t="str">
            <v>Equipamento para pintura a ar comprimido de pistola com caneca com capacidade de 1.000 ml e compressor de 1,50 kW</v>
          </cell>
          <cell r="F300">
            <v>0.46929999999999999</v>
          </cell>
          <cell r="G300">
            <v>0.32129999999999997</v>
          </cell>
        </row>
        <row r="301">
          <cell r="D301" t="str">
            <v>E9646</v>
          </cell>
          <cell r="E301" t="str">
            <v>Compressor de ar portátil de 58,52 l/s (124 PCM) - 27 kW</v>
          </cell>
          <cell r="F301">
            <v>46.602600000000002</v>
          </cell>
          <cell r="G301">
            <v>12.571300000000001</v>
          </cell>
        </row>
        <row r="302">
          <cell r="D302" t="str">
            <v>E9647</v>
          </cell>
          <cell r="E302" t="str">
            <v>Compactador manual com soquete vibratório - 4,10 kW</v>
          </cell>
          <cell r="F302">
            <v>12.7163</v>
          </cell>
          <cell r="G302">
            <v>2.8161999999999998</v>
          </cell>
        </row>
        <row r="303">
          <cell r="D303" t="str">
            <v>E9648</v>
          </cell>
          <cell r="E303" t="str">
            <v>Compressor de ar portátil de 422,86 l/s (896 PCM) - 213 kW</v>
          </cell>
          <cell r="F303">
            <v>320.95269999999999</v>
          </cell>
          <cell r="G303">
            <v>73.408100000000005</v>
          </cell>
        </row>
        <row r="304">
          <cell r="D304" t="str">
            <v>E9649</v>
          </cell>
          <cell r="E304" t="str">
            <v>Compressor de ar portátil de 94,39 l/s (200 PCM) - 36 kW</v>
          </cell>
          <cell r="F304">
            <v>63.747500000000002</v>
          </cell>
          <cell r="G304">
            <v>17.650600000000001</v>
          </cell>
        </row>
        <row r="305">
          <cell r="D305" t="str">
            <v>E9651</v>
          </cell>
          <cell r="E305" t="str">
            <v>Guindaste móvel sobre esteiras com Hammer Grab - 186 kW</v>
          </cell>
          <cell r="F305">
            <v>610.18899999999996</v>
          </cell>
          <cell r="G305">
            <v>297.45740000000001</v>
          </cell>
        </row>
        <row r="306">
          <cell r="D306" t="str">
            <v>E9652</v>
          </cell>
          <cell r="E306" t="str">
            <v>Compressor de ar portátil de 540,85 l/s (1.146 PCM) - 331,10 kW</v>
          </cell>
          <cell r="F306">
            <v>444.49740000000003</v>
          </cell>
          <cell r="G306">
            <v>84.083600000000004</v>
          </cell>
        </row>
        <row r="307">
          <cell r="D307" t="str">
            <v>E9653</v>
          </cell>
          <cell r="E307" t="str">
            <v>Guindaste móvel sobre esteiras com trado para escavação em solos - 186 kW</v>
          </cell>
          <cell r="F307">
            <v>955.93820000000005</v>
          </cell>
          <cell r="G307">
            <v>459.96519999999998</v>
          </cell>
        </row>
        <row r="308">
          <cell r="D308" t="str">
            <v>E9654</v>
          </cell>
          <cell r="E308" t="str">
            <v>Guindaste móvel sobre esteiras com trado com bits escavação em rocha - 186 kW</v>
          </cell>
          <cell r="F308">
            <v>955.93820000000005</v>
          </cell>
          <cell r="G308">
            <v>459.96519999999998</v>
          </cell>
        </row>
        <row r="309">
          <cell r="D309" t="str">
            <v>E9656</v>
          </cell>
          <cell r="E309" t="str">
            <v>Guindaste móvel sobre esteiras com caçamba para escavação em solos - 186 kW</v>
          </cell>
          <cell r="F309">
            <v>953.45439999999996</v>
          </cell>
          <cell r="G309">
            <v>458.76740000000001</v>
          </cell>
        </row>
        <row r="310">
          <cell r="D310" t="str">
            <v>E9657</v>
          </cell>
          <cell r="E310" t="str">
            <v>Guindaste móvel sobre esteiras com caçamba para escavação em rocha - 186 kW</v>
          </cell>
          <cell r="F310">
            <v>953.45439999999996</v>
          </cell>
          <cell r="G310">
            <v>458.76740000000001</v>
          </cell>
        </row>
        <row r="311">
          <cell r="D311" t="str">
            <v>E9660</v>
          </cell>
          <cell r="E311" t="str">
            <v>Guindaste móvel sobre esteiras com capacidade de 40 t - 186 kW</v>
          </cell>
          <cell r="F311">
            <v>498.14879999999999</v>
          </cell>
          <cell r="G311">
            <v>247.29339999999999</v>
          </cell>
        </row>
        <row r="312">
          <cell r="D312" t="str">
            <v>E9661</v>
          </cell>
          <cell r="E312" t="str">
            <v>Compressor de ar portátil de 89,67 l/s (190 PCM) - 36 kW</v>
          </cell>
          <cell r="F312">
            <v>62.171300000000002</v>
          </cell>
          <cell r="G312">
            <v>16.780799999999999</v>
          </cell>
        </row>
        <row r="313">
          <cell r="D313" t="str">
            <v>E9662</v>
          </cell>
          <cell r="E313" t="str">
            <v>Equipamento para solda e corte com oxiacetileno</v>
          </cell>
          <cell r="F313">
            <v>0.8679</v>
          </cell>
          <cell r="G313">
            <v>0.46500000000000002</v>
          </cell>
        </row>
        <row r="314">
          <cell r="D314" t="str">
            <v>E9664</v>
          </cell>
          <cell r="E314" t="str">
            <v>Guindaste móvel sobre esteiras com capacidade de 80 t - 212 kW</v>
          </cell>
          <cell r="F314">
            <v>745.91189999999995</v>
          </cell>
          <cell r="G314">
            <v>373.19130000000001</v>
          </cell>
        </row>
        <row r="315">
          <cell r="D315" t="str">
            <v>E9668</v>
          </cell>
          <cell r="E315" t="str">
            <v>Mesa vibratória - 2,20 kW</v>
          </cell>
          <cell r="F315">
            <v>3.6052</v>
          </cell>
          <cell r="G315">
            <v>2.1852999999999998</v>
          </cell>
        </row>
        <row r="316">
          <cell r="D316" t="str">
            <v>E9671</v>
          </cell>
          <cell r="E316" t="str">
            <v>Compressor de ar portátil de 363,87 l/s (771 PCM) - 158,13 kW</v>
          </cell>
          <cell r="F316">
            <v>231.71719999999999</v>
          </cell>
          <cell r="G316">
            <v>50.8797</v>
          </cell>
        </row>
        <row r="317">
          <cell r="D317" t="str">
            <v>E9673</v>
          </cell>
          <cell r="E317" t="str">
            <v>Equipamento de batimetria multifeixe</v>
          </cell>
          <cell r="F317">
            <v>311.52800000000002</v>
          </cell>
          <cell r="G317">
            <v>204.86279999999999</v>
          </cell>
        </row>
        <row r="318">
          <cell r="D318" t="str">
            <v>E9674</v>
          </cell>
          <cell r="E318" t="str">
            <v>Equipamento de medição de descarga líquida com ADCP</v>
          </cell>
          <cell r="F318">
            <v>122.2105</v>
          </cell>
          <cell r="G318">
            <v>100.2851</v>
          </cell>
        </row>
        <row r="319">
          <cell r="D319" t="str">
            <v>E9675</v>
          </cell>
          <cell r="E319" t="str">
            <v>Martelete perfurador/rompedor elétrico - 1,50 kW</v>
          </cell>
          <cell r="F319">
            <v>2.3102</v>
          </cell>
          <cell r="G319">
            <v>1.2378</v>
          </cell>
        </row>
        <row r="320">
          <cell r="D320" t="str">
            <v>E9676</v>
          </cell>
          <cell r="E320" t="str">
            <v>Embarcação de transporte de pessoal e apoio logístico - 90 kW</v>
          </cell>
          <cell r="F320">
            <v>246.6576</v>
          </cell>
          <cell r="G320">
            <v>53.163400000000003</v>
          </cell>
        </row>
        <row r="321">
          <cell r="D321" t="str">
            <v>E9677</v>
          </cell>
          <cell r="E321" t="str">
            <v>Martelete perfurador/rompedor a ar comprimido de 10 kg com capacidade de 1.800 gpm</v>
          </cell>
          <cell r="F321">
            <v>33.714799999999997</v>
          </cell>
          <cell r="G321">
            <v>31.372399999999999</v>
          </cell>
        </row>
        <row r="322">
          <cell r="D322" t="str">
            <v>E9678</v>
          </cell>
          <cell r="E322" t="str">
            <v>Fresadora a frio - 455 kW</v>
          </cell>
          <cell r="F322">
            <v>3087.4607999999998</v>
          </cell>
          <cell r="G322">
            <v>1225.8434999999999</v>
          </cell>
        </row>
        <row r="323">
          <cell r="D323" t="str">
            <v>E9681</v>
          </cell>
          <cell r="E323" t="str">
            <v>Rolo compactador liso tandem vibratório autopropelido de 10,4 t - 82 kW</v>
          </cell>
          <cell r="F323">
            <v>354.46440000000001</v>
          </cell>
          <cell r="G323">
            <v>146.56360000000001</v>
          </cell>
        </row>
        <row r="324">
          <cell r="D324" t="str">
            <v>E9682</v>
          </cell>
          <cell r="E324" t="str">
            <v>Rolo compactador liso tandem vibratório autopropelido de 1,6 t - 18 kW</v>
          </cell>
          <cell r="F324">
            <v>127.70699999999999</v>
          </cell>
          <cell r="G324">
            <v>72.000100000000003</v>
          </cell>
        </row>
        <row r="325">
          <cell r="D325" t="str">
            <v>E9683</v>
          </cell>
          <cell r="E325" t="str">
            <v>Martelete perfurador/rompedor elétrico - 0,90 kW</v>
          </cell>
          <cell r="F325">
            <v>1.5496000000000001</v>
          </cell>
          <cell r="G325">
            <v>0.83030000000000004</v>
          </cell>
        </row>
        <row r="326">
          <cell r="D326" t="str">
            <v>E9684</v>
          </cell>
          <cell r="E326" t="str">
            <v>Veículo leve picape média 4 x 4 com cabine dupla com capacidade de 1,10 t - 152,25 kW</v>
          </cell>
          <cell r="F326">
            <v>112.80410000000001</v>
          </cell>
          <cell r="G326">
            <v>56.372399999999999</v>
          </cell>
        </row>
        <row r="327">
          <cell r="D327" t="str">
            <v>E9685</v>
          </cell>
          <cell r="E327" t="str">
            <v>Rolo compactador pé de carneiro vibratório autopropelido por pneus de 11,6 t - 82 kW</v>
          </cell>
          <cell r="F327">
            <v>244.31290000000001</v>
          </cell>
          <cell r="G327">
            <v>113.21810000000001</v>
          </cell>
        </row>
        <row r="328">
          <cell r="D328" t="str">
            <v>E9689</v>
          </cell>
          <cell r="E328" t="str">
            <v>Usina de asfalto a quente gravimétrica com capacidade de 100/140 t/h - 260 kW</v>
          </cell>
          <cell r="F328">
            <v>1887.0595000000001</v>
          </cell>
          <cell r="G328">
            <v>940.97490000000005</v>
          </cell>
        </row>
        <row r="329">
          <cell r="D329" t="str">
            <v>E9691</v>
          </cell>
          <cell r="E329" t="str">
            <v>Guincho tracionador de cordoalhas - 7,50 kW</v>
          </cell>
          <cell r="F329">
            <v>93.067300000000003</v>
          </cell>
          <cell r="G329">
            <v>71.158199999999994</v>
          </cell>
        </row>
        <row r="330">
          <cell r="D330" t="str">
            <v>E9692</v>
          </cell>
          <cell r="E330" t="str">
            <v>Caldeira para aquecimento e injeção de cera - 1 kW</v>
          </cell>
          <cell r="F330">
            <v>55.2196</v>
          </cell>
          <cell r="G330">
            <v>49.200800000000001</v>
          </cell>
        </row>
        <row r="331">
          <cell r="D331" t="str">
            <v>E9694</v>
          </cell>
          <cell r="E331" t="str">
            <v>Misturador de argamassa de alta turbulência com capacidade de 220 l - 13 kW</v>
          </cell>
          <cell r="F331">
            <v>40.300400000000003</v>
          </cell>
          <cell r="G331">
            <v>35.236800000000002</v>
          </cell>
        </row>
        <row r="332">
          <cell r="D332" t="str">
            <v>E9697</v>
          </cell>
          <cell r="E332" t="str">
            <v>Minicarregadeira de pneus com vassoura de 1,68 m - 45,50 kW</v>
          </cell>
          <cell r="F332">
            <v>177.50129999999999</v>
          </cell>
          <cell r="G332">
            <v>81.162000000000006</v>
          </cell>
        </row>
        <row r="333">
          <cell r="D333" t="str">
            <v>E9699</v>
          </cell>
          <cell r="E333" t="str">
            <v>Trituradora de galhos e troncos rebocável com capacidade de até 350 mm de diâmetro com guincho - 96,94 kW</v>
          </cell>
          <cell r="F333">
            <v>217.38939999999999</v>
          </cell>
          <cell r="G333">
            <v>86.790599999999998</v>
          </cell>
        </row>
        <row r="334">
          <cell r="D334" t="str">
            <v>E9700</v>
          </cell>
          <cell r="E334" t="str">
            <v>Fresadora a frio - 155 kW</v>
          </cell>
          <cell r="F334">
            <v>1436.9019000000001</v>
          </cell>
          <cell r="G334">
            <v>607.0521</v>
          </cell>
        </row>
        <row r="335">
          <cell r="D335" t="str">
            <v>E9701</v>
          </cell>
          <cell r="E335" t="str">
            <v>Jateador pressurizado multiabrasivo com capacidade de 280 l</v>
          </cell>
          <cell r="F335">
            <v>34.472900000000003</v>
          </cell>
          <cell r="G335">
            <v>31.8414</v>
          </cell>
        </row>
        <row r="336">
          <cell r="D336" t="str">
            <v>E9703</v>
          </cell>
          <cell r="E336" t="str">
            <v>Fábrica de pré-moldado de concreto para mourão - 2,20 kW</v>
          </cell>
          <cell r="F336">
            <v>3.6901999999999999</v>
          </cell>
          <cell r="G336">
            <v>2.2368000000000001</v>
          </cell>
        </row>
        <row r="337">
          <cell r="D337" t="str">
            <v>E9704</v>
          </cell>
          <cell r="E337" t="str">
            <v>Batelão sem propulsão montado na obra com capacidade de 66 m³</v>
          </cell>
          <cell r="F337">
            <v>60.769500000000001</v>
          </cell>
          <cell r="G337">
            <v>43.924500000000002</v>
          </cell>
        </row>
        <row r="338">
          <cell r="D338" t="str">
            <v>E9705</v>
          </cell>
          <cell r="E338" t="str">
            <v>Misturador de lama bentonítica - 4 kW</v>
          </cell>
          <cell r="F338">
            <v>34.750700000000002</v>
          </cell>
          <cell r="G338">
            <v>32.103000000000002</v>
          </cell>
        </row>
        <row r="339">
          <cell r="D339" t="str">
            <v>E9706</v>
          </cell>
          <cell r="E339" t="str">
            <v>Martelete perfurador/rompedor a ar comprimido de 28 kg para concreto com capacidade de 1.230 gpm</v>
          </cell>
          <cell r="F339">
            <v>34.257899999999999</v>
          </cell>
          <cell r="G339">
            <v>31.663399999999999</v>
          </cell>
        </row>
        <row r="340">
          <cell r="D340" t="str">
            <v>E9707</v>
          </cell>
          <cell r="E340" t="str">
            <v>Desarenador - 15 kW</v>
          </cell>
          <cell r="F340">
            <v>31.323399999999999</v>
          </cell>
          <cell r="G340">
            <v>30.133700000000001</v>
          </cell>
        </row>
        <row r="341">
          <cell r="D341" t="str">
            <v>E9708</v>
          </cell>
          <cell r="E341" t="str">
            <v>Microtrator com roçadeira - 10 kW</v>
          </cell>
          <cell r="F341">
            <v>47.074399999999997</v>
          </cell>
          <cell r="G341">
            <v>34.795200000000001</v>
          </cell>
        </row>
        <row r="342">
          <cell r="D342" t="str">
            <v>E9710</v>
          </cell>
          <cell r="E342" t="str">
            <v>Socadora automática de linha - 253 kW</v>
          </cell>
          <cell r="F342">
            <v>4014.8674000000001</v>
          </cell>
          <cell r="G342">
            <v>2301.5889000000002</v>
          </cell>
        </row>
        <row r="343">
          <cell r="D343" t="str">
            <v>E9712</v>
          </cell>
          <cell r="E343" t="str">
            <v>Reguladora e distribuidora de lastro - 300 kW</v>
          </cell>
          <cell r="F343">
            <v>1927.6949999999999</v>
          </cell>
          <cell r="G343">
            <v>1058.1977999999999</v>
          </cell>
        </row>
        <row r="344">
          <cell r="D344" t="str">
            <v>E9714</v>
          </cell>
          <cell r="E344" t="str">
            <v>Bate-estaca com martelo hidráulico - 450 kW</v>
          </cell>
          <cell r="F344">
            <v>1213.5923</v>
          </cell>
          <cell r="G344">
            <v>565.61400000000003</v>
          </cell>
        </row>
        <row r="345">
          <cell r="D345" t="str">
            <v>E9716</v>
          </cell>
          <cell r="E345" t="str">
            <v>Conjunto bomba e macaco hidráulico para protensão com capacidade de 590 kN - 3,70 kW</v>
          </cell>
          <cell r="F345">
            <v>45.101300000000002</v>
          </cell>
          <cell r="G345">
            <v>44.183700000000002</v>
          </cell>
        </row>
        <row r="346">
          <cell r="D346" t="str">
            <v>E9717</v>
          </cell>
          <cell r="E346" t="str">
            <v>Máquina policorte - 2,20 kW</v>
          </cell>
          <cell r="F346">
            <v>0.1893</v>
          </cell>
          <cell r="G346">
            <v>0.12959999999999999</v>
          </cell>
        </row>
        <row r="347">
          <cell r="D347" t="str">
            <v>E9718</v>
          </cell>
          <cell r="E347" t="str">
            <v>Pórtico duplo de descarga e posicionamento de dormente - 89 kW</v>
          </cell>
          <cell r="F347">
            <v>1022.7349</v>
          </cell>
          <cell r="G347">
            <v>663.28189999999995</v>
          </cell>
        </row>
        <row r="348">
          <cell r="D348" t="str">
            <v>E9719</v>
          </cell>
          <cell r="E348" t="str">
            <v>Talha manual com capacidade de 3 t</v>
          </cell>
          <cell r="F348">
            <v>1.3832</v>
          </cell>
          <cell r="G348">
            <v>0.91259999999999997</v>
          </cell>
        </row>
        <row r="349">
          <cell r="D349" t="str">
            <v>E9720</v>
          </cell>
          <cell r="E349" t="str">
            <v>Conjunto bomba e macaco hidráulico para protensão com capacidade de 250 kN - 3,70 kW</v>
          </cell>
          <cell r="F349">
            <v>44.6571</v>
          </cell>
          <cell r="G349">
            <v>43.931899999999999</v>
          </cell>
        </row>
        <row r="350">
          <cell r="D350" t="str">
            <v>E9721</v>
          </cell>
          <cell r="E350" t="str">
            <v>Conjunto bomba e macaco hidráulico para protensão com capacidade de 1.150 kN - 5 kW</v>
          </cell>
          <cell r="F350">
            <v>46.467700000000001</v>
          </cell>
          <cell r="G350">
            <v>44.958199999999998</v>
          </cell>
        </row>
        <row r="351">
          <cell r="D351" t="str">
            <v>E9722</v>
          </cell>
          <cell r="E351" t="str">
            <v>Conjunto bomba e macaco hidráulico para protensão com capacidade de 2.000 kN - 5 kW</v>
          </cell>
          <cell r="F351">
            <v>48.540500000000002</v>
          </cell>
          <cell r="G351">
            <v>46.133099999999999</v>
          </cell>
        </row>
        <row r="352">
          <cell r="D352" t="str">
            <v>E9723</v>
          </cell>
          <cell r="E352" t="str">
            <v>Conjunto bomba e macaco hidráulico para protensão com capacidade de 2.500 kN - 7 kW</v>
          </cell>
          <cell r="F352">
            <v>49.5426</v>
          </cell>
          <cell r="G352">
            <v>46.701099999999997</v>
          </cell>
        </row>
        <row r="353">
          <cell r="D353" t="str">
            <v>E9724</v>
          </cell>
          <cell r="E353" t="str">
            <v>Conjunto bomba e macaco hidráulico para protensão com capacidade de 4.000 kN - 10 kW</v>
          </cell>
          <cell r="F353">
            <v>49.998100000000001</v>
          </cell>
          <cell r="G353">
            <v>46.959299999999999</v>
          </cell>
        </row>
        <row r="354">
          <cell r="D354" t="str">
            <v>E9725</v>
          </cell>
          <cell r="E354" t="str">
            <v>Conjunto bomba e macaco hidráulico para protensão com capacidade de 5.400 kN - 10 kW</v>
          </cell>
          <cell r="F354">
            <v>50.476399999999998</v>
          </cell>
          <cell r="G354">
            <v>47.230400000000003</v>
          </cell>
        </row>
        <row r="355">
          <cell r="D355" t="str">
            <v>E9726</v>
          </cell>
          <cell r="E355" t="str">
            <v>Bate-estaca Strauss - 15 kW</v>
          </cell>
          <cell r="F355">
            <v>78.274900000000002</v>
          </cell>
          <cell r="G355">
            <v>55.347999999999999</v>
          </cell>
        </row>
        <row r="356">
          <cell r="D356" t="str">
            <v>E9727</v>
          </cell>
          <cell r="E356" t="str">
            <v>Posicionadora de trilhos - 7,40 kW</v>
          </cell>
          <cell r="F356">
            <v>97.460800000000006</v>
          </cell>
          <cell r="G356">
            <v>55.6432</v>
          </cell>
        </row>
        <row r="357">
          <cell r="D357" t="str">
            <v>E9728</v>
          </cell>
          <cell r="E357" t="str">
            <v>Tirefonadora/parafusadora portátil - 3,10 kW</v>
          </cell>
          <cell r="F357">
            <v>14.0038</v>
          </cell>
          <cell r="G357">
            <v>5.2659000000000002</v>
          </cell>
        </row>
        <row r="358">
          <cell r="D358" t="str">
            <v>E9729</v>
          </cell>
          <cell r="E358" t="str">
            <v>Equipamento para pintura eletrostática com cabine simples de 5,50 kW e estufa de 2x120.000 kCal</v>
          </cell>
          <cell r="F358">
            <v>22.584499999999998</v>
          </cell>
          <cell r="G358">
            <v>12.5067</v>
          </cell>
        </row>
        <row r="359">
          <cell r="D359" t="str">
            <v>E9730</v>
          </cell>
          <cell r="E359" t="str">
            <v>Grupo vibrador com gerador - 2,80 kW</v>
          </cell>
          <cell r="F359">
            <v>27.404800000000002</v>
          </cell>
          <cell r="G359">
            <v>14.439399999999999</v>
          </cell>
        </row>
        <row r="360">
          <cell r="D360" t="str">
            <v>E9731</v>
          </cell>
          <cell r="E360" t="str">
            <v>Máquina de furar dormente portátil - 1,50 kW</v>
          </cell>
          <cell r="F360">
            <v>17.161000000000001</v>
          </cell>
          <cell r="G360">
            <v>8.2789000000000001</v>
          </cell>
        </row>
        <row r="361">
          <cell r="D361" t="str">
            <v>E9732</v>
          </cell>
          <cell r="E361" t="str">
            <v>Máquina para furar dormente - 6,70 kW</v>
          </cell>
          <cell r="F361">
            <v>24.734000000000002</v>
          </cell>
          <cell r="G361">
            <v>8.3280999999999992</v>
          </cell>
        </row>
        <row r="362">
          <cell r="D362" t="str">
            <v>E9733</v>
          </cell>
          <cell r="E362" t="str">
            <v>Máquina tirefonadora e parafusadora - 6,70 kW</v>
          </cell>
          <cell r="F362">
            <v>25.1326</v>
          </cell>
          <cell r="G362">
            <v>8.5480999999999998</v>
          </cell>
        </row>
        <row r="363">
          <cell r="D363" t="str">
            <v>E9734</v>
          </cell>
          <cell r="E363" t="str">
            <v>Bomba projetora de argamassa com capacidade de 2 m³/h - 5,50 kW</v>
          </cell>
          <cell r="F363">
            <v>60.197499999999998</v>
          </cell>
          <cell r="G363">
            <v>46.730400000000003</v>
          </cell>
        </row>
        <row r="364">
          <cell r="D364" t="str">
            <v>E9735</v>
          </cell>
          <cell r="E364" t="str">
            <v>Máquina para serrar trilho - 5,00 kW</v>
          </cell>
          <cell r="F364">
            <v>13.2477</v>
          </cell>
          <cell r="G364">
            <v>3.3395999999999999</v>
          </cell>
        </row>
        <row r="365">
          <cell r="D365" t="str">
            <v>E9736</v>
          </cell>
          <cell r="E365" t="str">
            <v>Máquina para furar trilho - 1,20 kW</v>
          </cell>
          <cell r="F365">
            <v>9.6931999999999992</v>
          </cell>
          <cell r="G365">
            <v>4.3960999999999997</v>
          </cell>
        </row>
        <row r="366">
          <cell r="D366" t="str">
            <v>E9737</v>
          </cell>
          <cell r="E366" t="str">
            <v>Conjunto para pré-aquecimento de trilho em solda aluminotérmica</v>
          </cell>
          <cell r="F366">
            <v>1.1999</v>
          </cell>
          <cell r="G366">
            <v>0.64290000000000003</v>
          </cell>
        </row>
        <row r="367">
          <cell r="D367" t="str">
            <v>E9738</v>
          </cell>
          <cell r="E367" t="str">
            <v>Máquina de esmerilhar topo e lateral de boleto - 5,20 kW</v>
          </cell>
          <cell r="F367">
            <v>23.421399999999998</v>
          </cell>
          <cell r="G367">
            <v>8.7950999999999997</v>
          </cell>
        </row>
        <row r="368">
          <cell r="D368" t="str">
            <v>E9742</v>
          </cell>
          <cell r="E368" t="str">
            <v>Trator agrícola sobre pneus com roçadeira articulada e capacidade de 1,12 m - 77 kW</v>
          </cell>
          <cell r="F368">
            <v>249.36750000000001</v>
          </cell>
          <cell r="G368">
            <v>114.4837</v>
          </cell>
        </row>
        <row r="369">
          <cell r="D369" t="str">
            <v>E9745</v>
          </cell>
          <cell r="E369" t="str">
            <v>Trator agrícola sobre pneus com roçadeira de arraste e capacidade de 1,50 m - 77 kW</v>
          </cell>
          <cell r="F369">
            <v>183.80070000000001</v>
          </cell>
          <cell r="G369">
            <v>76.661600000000007</v>
          </cell>
        </row>
        <row r="370">
          <cell r="D370" t="str">
            <v>E9746</v>
          </cell>
          <cell r="E370" t="str">
            <v>Conjunto bomba e prensa para luva de emenda de 25 mm</v>
          </cell>
          <cell r="F370">
            <v>32.519799999999996</v>
          </cell>
          <cell r="G370">
            <v>31.223199999999999</v>
          </cell>
        </row>
        <row r="371">
          <cell r="D371" t="str">
            <v>E9747</v>
          </cell>
          <cell r="E371" t="str">
            <v>Conjunto bomba e prensa para luva de emenda de 32 mm</v>
          </cell>
          <cell r="F371">
            <v>32.712299999999999</v>
          </cell>
          <cell r="G371">
            <v>31.350899999999999</v>
          </cell>
        </row>
        <row r="372">
          <cell r="D372" t="str">
            <v>E9748</v>
          </cell>
          <cell r="E372" t="str">
            <v>Rosqueadeira para rosca cônica - 0,75 kW</v>
          </cell>
          <cell r="F372">
            <v>29.540600000000001</v>
          </cell>
          <cell r="G372">
            <v>29.1629</v>
          </cell>
        </row>
        <row r="373">
          <cell r="D373" t="str">
            <v>E9749</v>
          </cell>
          <cell r="E373" t="str">
            <v>Jateador portátil multiabrasivo com capacidade de 300 kg</v>
          </cell>
          <cell r="F373">
            <v>30.456800000000001</v>
          </cell>
          <cell r="G373">
            <v>29.646100000000001</v>
          </cell>
        </row>
        <row r="374">
          <cell r="D374" t="str">
            <v>E9750</v>
          </cell>
          <cell r="E374" t="str">
            <v>Bomba de injeção de argamassa com capacidade de 50 l/min</v>
          </cell>
          <cell r="F374">
            <v>10.1342</v>
          </cell>
          <cell r="G374">
            <v>5.8459000000000003</v>
          </cell>
        </row>
        <row r="375">
          <cell r="D375" t="str">
            <v>E9753</v>
          </cell>
          <cell r="E375" t="str">
            <v>Grupo gerador - 23 kVA</v>
          </cell>
          <cell r="F375">
            <v>30.0885</v>
          </cell>
          <cell r="G375">
            <v>7.8845999999999998</v>
          </cell>
        </row>
        <row r="376">
          <cell r="D376" t="str">
            <v>E9754</v>
          </cell>
          <cell r="E376" t="str">
            <v>Grupo gerador - 68 kVA</v>
          </cell>
          <cell r="F376">
            <v>68.321799999999996</v>
          </cell>
          <cell r="G376">
            <v>9.6315000000000008</v>
          </cell>
        </row>
        <row r="377">
          <cell r="D377" t="str">
            <v>E9755</v>
          </cell>
          <cell r="E377" t="str">
            <v>Bomba de alta pressão para jet grouting de até 45 MPa - 150 kW</v>
          </cell>
          <cell r="F377">
            <v>501.16149999999999</v>
          </cell>
          <cell r="G377">
            <v>207.78559999999999</v>
          </cell>
        </row>
        <row r="378">
          <cell r="D378" t="str">
            <v>E9756</v>
          </cell>
          <cell r="E378" t="str">
            <v>Calandra para chapas de aço até 25 mm - 22 kW</v>
          </cell>
          <cell r="F378">
            <v>130.31530000000001</v>
          </cell>
          <cell r="G378">
            <v>91.631699999999995</v>
          </cell>
        </row>
        <row r="379">
          <cell r="D379" t="str">
            <v>E9758</v>
          </cell>
          <cell r="E379" t="str">
            <v>Vibroacabadora de asfalto sobre pneus - 97 kW</v>
          </cell>
          <cell r="F379">
            <v>418.11239999999998</v>
          </cell>
          <cell r="G379">
            <v>186.81020000000001</v>
          </cell>
        </row>
        <row r="380">
          <cell r="D380" t="str">
            <v>E9759</v>
          </cell>
          <cell r="E380" t="str">
            <v>Guincho de alavanca com capacidade de 5,4 t</v>
          </cell>
          <cell r="F380">
            <v>1.2116</v>
          </cell>
          <cell r="G380">
            <v>0.82569999999999999</v>
          </cell>
        </row>
        <row r="381">
          <cell r="D381" t="str">
            <v>E9760</v>
          </cell>
          <cell r="E381" t="str">
            <v>Perfuratriz manual para coroa diamantada - 1,60 kW</v>
          </cell>
          <cell r="F381">
            <v>6.1296999999999997</v>
          </cell>
          <cell r="G381">
            <v>3.2843</v>
          </cell>
        </row>
        <row r="382">
          <cell r="D382" t="str">
            <v>E9761</v>
          </cell>
          <cell r="E382" t="str">
            <v>Guincho de coluna com capacidade de 200 kg - 0,92 kW</v>
          </cell>
          <cell r="F382">
            <v>0.89629999999999999</v>
          </cell>
          <cell r="G382">
            <v>0.55369999999999997</v>
          </cell>
        </row>
        <row r="383">
          <cell r="D383" t="str">
            <v>E9762</v>
          </cell>
          <cell r="E383" t="str">
            <v>Rolo compactador de pneus autopropelido de 27 t - 85 kW</v>
          </cell>
          <cell r="F383">
            <v>332.98739999999998</v>
          </cell>
          <cell r="G383">
            <v>166.18989999999999</v>
          </cell>
        </row>
        <row r="384">
          <cell r="D384" t="str">
            <v>E9763</v>
          </cell>
          <cell r="E384" t="str">
            <v>Grupo gerador - 40 kVA</v>
          </cell>
          <cell r="F384">
            <v>44.740499999999997</v>
          </cell>
          <cell r="G384">
            <v>8.4255999999999993</v>
          </cell>
        </row>
        <row r="385">
          <cell r="D385" t="str">
            <v>E9764</v>
          </cell>
          <cell r="E385" t="str">
            <v>Grupo gerador - 7,2 kVA</v>
          </cell>
          <cell r="F385">
            <v>10.8561</v>
          </cell>
          <cell r="G385">
            <v>0.77839999999999998</v>
          </cell>
        </row>
        <row r="386">
          <cell r="D386" t="str">
            <v>E9765</v>
          </cell>
          <cell r="E386" t="str">
            <v>Grupo gerador - 569 kVA</v>
          </cell>
          <cell r="F386">
            <v>508.41730000000001</v>
          </cell>
          <cell r="G386">
            <v>38.175899999999999</v>
          </cell>
        </row>
        <row r="387">
          <cell r="D387" t="str">
            <v>E9766</v>
          </cell>
          <cell r="E387" t="str">
            <v>Prensa hidráulica para fabricação de blocos pré-moldados - 20 kW</v>
          </cell>
          <cell r="F387">
            <v>125.6854</v>
          </cell>
          <cell r="G387">
            <v>86.816500000000005</v>
          </cell>
        </row>
        <row r="388">
          <cell r="D388" t="str">
            <v>E9767</v>
          </cell>
          <cell r="E388" t="str">
            <v>Compressor de ar portátil de 9,44 l/s (20 PCM) a gasolina - 5,22 kW</v>
          </cell>
          <cell r="F388">
            <v>11.815200000000001</v>
          </cell>
          <cell r="G388">
            <v>1.3379000000000001</v>
          </cell>
        </row>
        <row r="389">
          <cell r="D389" t="str">
            <v>E9768</v>
          </cell>
          <cell r="E389" t="str">
            <v>Compressor de ar portátil de 373,78 l/s (792 PCM) - 213,30 kW</v>
          </cell>
          <cell r="F389">
            <v>289.31650000000002</v>
          </cell>
          <cell r="G389">
            <v>55.803699999999999</v>
          </cell>
        </row>
        <row r="390">
          <cell r="D390" t="str">
            <v>E9769</v>
          </cell>
          <cell r="E390" t="str">
            <v>Cunha hidráulica com três cilindros e acessórios com capacidade de 3.000 kN - 5,60 kW</v>
          </cell>
          <cell r="F390">
            <v>117.36839999999999</v>
          </cell>
          <cell r="G390">
            <v>73.235299999999995</v>
          </cell>
        </row>
        <row r="391">
          <cell r="D391" t="str">
            <v>E9770</v>
          </cell>
          <cell r="E391" t="str">
            <v>Retroescavadeira de pneus com caçamba de escavação trapezoidal ou triangular com seção de corte inferior a 0,10 m² - 58 kW</v>
          </cell>
          <cell r="F391">
            <v>155.25370000000001</v>
          </cell>
          <cell r="G391">
            <v>80.4054</v>
          </cell>
        </row>
        <row r="392">
          <cell r="D392" t="str">
            <v>E9771</v>
          </cell>
          <cell r="E392" t="str">
            <v>Retroescavadeira de pneus com caçamba de escavação trapezoidal ou triangular com seção de corte de 0,10 a 0,15 m² - 58 kW</v>
          </cell>
          <cell r="F392">
            <v>155.25370000000001</v>
          </cell>
          <cell r="G392">
            <v>80.4054</v>
          </cell>
        </row>
        <row r="393">
          <cell r="D393" t="str">
            <v>E9772</v>
          </cell>
          <cell r="E393" t="str">
            <v>Retroescavadeira de pneus com caçamba de escavação trapezoidal ou triangular com seção de corte de 0,15 a 0,20 m² - 58 kW</v>
          </cell>
          <cell r="F393">
            <v>155.25370000000001</v>
          </cell>
          <cell r="G393">
            <v>80.4054</v>
          </cell>
        </row>
        <row r="394">
          <cell r="D394" t="str">
            <v>E9773</v>
          </cell>
          <cell r="E394" t="str">
            <v>Retroescavadeira de pneus com caçamba de escavação trapezoidal ou triangular com seção de corte de 0,20 a 0,30 m² - 58 kW</v>
          </cell>
          <cell r="F394">
            <v>155.25370000000001</v>
          </cell>
          <cell r="G394">
            <v>80.4054</v>
          </cell>
        </row>
        <row r="395">
          <cell r="D395" t="str">
            <v>E9774</v>
          </cell>
          <cell r="E395" t="str">
            <v>Retroescavadeira de pneus com caçamba de escavação trapezoidal ou triangular com seção de corte de 0,30 a 0,50 m² - 58 kW</v>
          </cell>
          <cell r="F395">
            <v>155.25370000000001</v>
          </cell>
          <cell r="G395">
            <v>80.4054</v>
          </cell>
        </row>
        <row r="396">
          <cell r="D396" t="str">
            <v>E9775</v>
          </cell>
          <cell r="E396" t="str">
            <v>Escavadeira hidráulica com martelo hidráulico de 1.700 kg - 103 kW</v>
          </cell>
          <cell r="F396">
            <v>670.74810000000002</v>
          </cell>
          <cell r="G396">
            <v>309.52319999999997</v>
          </cell>
        </row>
        <row r="397">
          <cell r="D397" t="str">
            <v>E9776</v>
          </cell>
          <cell r="E397" t="str">
            <v>Grupo gerador - 174 kVA</v>
          </cell>
          <cell r="F397">
            <v>164.00229999999999</v>
          </cell>
          <cell r="G397">
            <v>17.211500000000001</v>
          </cell>
        </row>
        <row r="398">
          <cell r="D398" t="str">
            <v>E9777</v>
          </cell>
          <cell r="E398" t="str">
            <v>Extrusora de barreira de concreto - 74 kW</v>
          </cell>
          <cell r="F398">
            <v>1124.9875999999999</v>
          </cell>
          <cell r="G398">
            <v>547.2029</v>
          </cell>
        </row>
        <row r="399">
          <cell r="D399" t="str">
            <v>E9778</v>
          </cell>
          <cell r="E399" t="str">
            <v>Grupo gerador - 338 kVA</v>
          </cell>
          <cell r="F399">
            <v>302.36130000000003</v>
          </cell>
          <cell r="G399">
            <v>23.0776</v>
          </cell>
        </row>
        <row r="400">
          <cell r="D400" t="str">
            <v>E9779</v>
          </cell>
          <cell r="E400" t="str">
            <v>Grupo gerador - 113 kVA</v>
          </cell>
          <cell r="F400">
            <v>106.27500000000001</v>
          </cell>
          <cell r="G400">
            <v>11.199400000000001</v>
          </cell>
        </row>
        <row r="401">
          <cell r="D401" t="str">
            <v>E9780</v>
          </cell>
          <cell r="E401" t="str">
            <v>Misturador automático para grauteamento com capacidade de 20 m³/h - 7 kW</v>
          </cell>
          <cell r="F401">
            <v>130.5504</v>
          </cell>
          <cell r="G401">
            <v>79.160399999999996</v>
          </cell>
        </row>
        <row r="402">
          <cell r="D402" t="str">
            <v>E9781</v>
          </cell>
          <cell r="E402" t="str">
            <v>Misturador com bomba para grauteamento tipo Flex E ou similar - 25 kW</v>
          </cell>
          <cell r="F402">
            <v>254.46789999999999</v>
          </cell>
          <cell r="G402">
            <v>148.7056</v>
          </cell>
        </row>
        <row r="403">
          <cell r="D403" t="str">
            <v>E9782</v>
          </cell>
          <cell r="E403" t="str">
            <v>Perfuratriz pneumática com avanço de coluna de 33,5 kg com capacidade de 2.280 gpm</v>
          </cell>
          <cell r="F403">
            <v>45.332900000000002</v>
          </cell>
          <cell r="G403">
            <v>37.5974</v>
          </cell>
        </row>
        <row r="404">
          <cell r="D404" t="str">
            <v>E9784</v>
          </cell>
          <cell r="E404" t="str">
            <v>Plataforma autopropelida com alcance de 12 m com capacidade de 700 kg - 24 kW</v>
          </cell>
          <cell r="F404">
            <v>199.53210000000001</v>
          </cell>
          <cell r="G404">
            <v>111.44889999999999</v>
          </cell>
        </row>
        <row r="405">
          <cell r="D405" t="str">
            <v>E9785</v>
          </cell>
          <cell r="E405" t="str">
            <v>Guindaste móvel sobre pneus com 2 eixos com capacidade máxima de 55 t - 186 kW</v>
          </cell>
          <cell r="F405">
            <v>510.96859999999998</v>
          </cell>
          <cell r="G405">
            <v>265.38810000000001</v>
          </cell>
        </row>
        <row r="406">
          <cell r="D406" t="str">
            <v>E9786</v>
          </cell>
          <cell r="E406" t="str">
            <v>Guincho elétrico para lançamento de embarcações com capacidade de 30 t - 66 kW</v>
          </cell>
          <cell r="F406">
            <v>45.374499999999998</v>
          </cell>
          <cell r="G406">
            <v>42.273400000000002</v>
          </cell>
        </row>
        <row r="407">
          <cell r="D407" t="str">
            <v>E9788</v>
          </cell>
          <cell r="E407" t="str">
            <v>Misturador de argamassa com capacidade de 0,250 m³ - 3,70 kW</v>
          </cell>
          <cell r="F407">
            <v>41.289900000000003</v>
          </cell>
          <cell r="G407">
            <v>33.438600000000001</v>
          </cell>
        </row>
        <row r="408">
          <cell r="D408" t="str">
            <v>E9789</v>
          </cell>
          <cell r="E408" t="str">
            <v>Carro manual modelo plataforma de 150 x 80 cm com capacidade de 800 kg</v>
          </cell>
          <cell r="F408">
            <v>0.46189999999999998</v>
          </cell>
          <cell r="G408">
            <v>0.30880000000000002</v>
          </cell>
        </row>
        <row r="409">
          <cell r="D409" t="str">
            <v>E9790</v>
          </cell>
          <cell r="E409" t="str">
            <v>Bomba para concreto projetado via úmida com capacidade de 10 m³/h - 14,70 kW</v>
          </cell>
          <cell r="F409">
            <v>158.86760000000001</v>
          </cell>
          <cell r="G409">
            <v>97.724800000000002</v>
          </cell>
        </row>
        <row r="410">
          <cell r="D410" t="str">
            <v>E9791</v>
          </cell>
          <cell r="E410" t="str">
            <v>Bomba pneumática para injeção de resina com capacidade de 0,18 m³/h</v>
          </cell>
          <cell r="F410">
            <v>10.774800000000001</v>
          </cell>
          <cell r="G410">
            <v>6.2153999999999998</v>
          </cell>
        </row>
        <row r="411">
          <cell r="D411" t="str">
            <v>E9793</v>
          </cell>
          <cell r="E411" t="str">
            <v>Robot para concreto projetado com capacidade de 30 m³/h - 70 kW - com compressor diesel</v>
          </cell>
          <cell r="F411">
            <v>1490.056</v>
          </cell>
          <cell r="G411">
            <v>787.01649999999995</v>
          </cell>
        </row>
        <row r="412">
          <cell r="D412" t="str">
            <v>E9795</v>
          </cell>
          <cell r="E412" t="str">
            <v>Perfuratriz de superfície sobre pneus com martelo de topo e controle remoto via rádio - 60 kW</v>
          </cell>
          <cell r="F412">
            <v>499.54939999999999</v>
          </cell>
          <cell r="G412">
            <v>265.86930000000001</v>
          </cell>
        </row>
        <row r="413">
          <cell r="D413" t="str">
            <v>E9797</v>
          </cell>
          <cell r="E413" t="str">
            <v>Jumbo eletro-hidráulico com 3 braços - 155 kW/237 kW</v>
          </cell>
          <cell r="F413">
            <v>2300.5673999999999</v>
          </cell>
          <cell r="G413">
            <v>1111.1864</v>
          </cell>
        </row>
        <row r="414">
          <cell r="D414" t="str">
            <v>E9798</v>
          </cell>
          <cell r="E414" t="str">
            <v>Perfuratriz hidráulica rotopercussiva - 123 kW</v>
          </cell>
          <cell r="F414">
            <v>579.11500000000001</v>
          </cell>
          <cell r="G414">
            <v>282.71170000000001</v>
          </cell>
        </row>
        <row r="415">
          <cell r="D415" t="str">
            <v>E9013</v>
          </cell>
          <cell r="E415" t="str">
            <v>Caminhão tanque de asfalto com capacidade de 31.000 l - 368 kW</v>
          </cell>
          <cell r="F415">
            <v>675.82100000000003</v>
          </cell>
          <cell r="G415">
            <v>175.14279999999999</v>
          </cell>
        </row>
        <row r="416">
          <cell r="D416" t="str">
            <v>A9335</v>
          </cell>
          <cell r="E416" t="str">
            <v>Cavalo mecânico estradeiro 8 x 2, PBT 29.000 kg - 368 kW - condição de trabalho severa - motorista de veículo especial</v>
          </cell>
          <cell r="F416">
            <v>593.72529999999995</v>
          </cell>
          <cell r="G416">
            <v>131.1558</v>
          </cell>
        </row>
        <row r="417">
          <cell r="D417" t="str">
            <v>A9364</v>
          </cell>
          <cell r="E417" t="str">
            <v>Tanque isotérmico de asfalto com capacidade de 31.000 l</v>
          </cell>
          <cell r="F417">
            <v>82.095699999999994</v>
          </cell>
          <cell r="G417">
            <v>43.987000000000002</v>
          </cell>
        </row>
        <row r="418">
          <cell r="D418" t="str">
            <v>E9018</v>
          </cell>
          <cell r="E418" t="str">
            <v>Cavalo mecânico com dolly intermediário e semirreboque de 4 eixos com capacidade de 52 t - 364 kW</v>
          </cell>
          <cell r="F418">
            <v>552.5394</v>
          </cell>
          <cell r="G418">
            <v>164.58539999999999</v>
          </cell>
        </row>
        <row r="419">
          <cell r="D419" t="str">
            <v>A9324</v>
          </cell>
          <cell r="E419" t="str">
            <v>Cavalo mecânico estradeiro 6 x 4, PBT 23.000 kg - 364 kW - motorista de veículo especial</v>
          </cell>
          <cell r="F419">
            <v>442.87560000000002</v>
          </cell>
          <cell r="G419">
            <v>107.2782</v>
          </cell>
        </row>
        <row r="420">
          <cell r="D420" t="str">
            <v>A9355</v>
          </cell>
          <cell r="E420" t="str">
            <v>Semirreboque com 4 eixos</v>
          </cell>
          <cell r="F420">
            <v>92.647000000000006</v>
          </cell>
          <cell r="G420">
            <v>48.414700000000003</v>
          </cell>
        </row>
        <row r="421">
          <cell r="D421" t="str">
            <v>A9382</v>
          </cell>
          <cell r="E421" t="str">
            <v>Dolly intermediário com 2 eixos para semirreboque</v>
          </cell>
          <cell r="F421">
            <v>17.0168</v>
          </cell>
          <cell r="G421">
            <v>8.8925000000000001</v>
          </cell>
        </row>
        <row r="422">
          <cell r="D422" t="str">
            <v>E9027</v>
          </cell>
          <cell r="E422" t="str">
            <v>Caminhão distribuidor de cimento e cal com capacidade de 15 m³ - 210 kW</v>
          </cell>
          <cell r="F422">
            <v>426.22949999999997</v>
          </cell>
          <cell r="G422">
            <v>156.7124</v>
          </cell>
        </row>
        <row r="423">
          <cell r="D423" t="str">
            <v>A9333</v>
          </cell>
          <cell r="E423" t="str">
            <v>Caminhão plataforma 8 x 4, PBT 29.000 kg e distância entre eixos 4,6 m - 210 kW - motorista de veículo especial</v>
          </cell>
          <cell r="F423">
            <v>300.57369999999997</v>
          </cell>
          <cell r="G423">
            <v>92.046300000000002</v>
          </cell>
        </row>
        <row r="424">
          <cell r="D424" t="str">
            <v>A9365</v>
          </cell>
          <cell r="E424" t="str">
            <v>Distribuidor de cimento e cal montado sobre chassi com capacidade de 15 m³</v>
          </cell>
          <cell r="F424">
            <v>125.6558</v>
          </cell>
          <cell r="G424">
            <v>64.6661</v>
          </cell>
        </row>
        <row r="425">
          <cell r="D425" t="str">
            <v>E9037</v>
          </cell>
          <cell r="E425" t="str">
            <v>Plataforma de inspeção sob pontes montada em caminhão com capacidade de 500 kg e alcance de 15 m - 236 kW</v>
          </cell>
          <cell r="F425">
            <v>1224.6357</v>
          </cell>
          <cell r="G425">
            <v>524.37360000000001</v>
          </cell>
        </row>
        <row r="426">
          <cell r="D426" t="str">
            <v>A9334</v>
          </cell>
          <cell r="E426" t="str">
            <v>Caminhão plataforma 8 x 2, PBT 29.000 kg e distância entre eixos 4,8 m - 236 kW - condição de trabalho severa - motorista de veículo especial</v>
          </cell>
          <cell r="F426">
            <v>403.99430000000001</v>
          </cell>
          <cell r="G426">
            <v>102.04810000000001</v>
          </cell>
        </row>
        <row r="427">
          <cell r="D427" t="str">
            <v>A9378</v>
          </cell>
          <cell r="E427" t="str">
            <v>Plataforma telescópica para inspeção de pontes montada sobre chassi com capacidade de 500 kg</v>
          </cell>
          <cell r="F427">
            <v>820.64139999999998</v>
          </cell>
          <cell r="G427">
            <v>422.32549999999998</v>
          </cell>
        </row>
        <row r="428">
          <cell r="D428" t="str">
            <v>E9041</v>
          </cell>
          <cell r="E428" t="str">
            <v>Caminhão guindauto com capacidade de elevação de 11,9 t e carroceria de 11,5 t - 188 kW</v>
          </cell>
          <cell r="F428">
            <v>389.70749999999998</v>
          </cell>
          <cell r="G428">
            <v>123.27849999999999</v>
          </cell>
        </row>
        <row r="429">
          <cell r="D429" t="str">
            <v>A9313</v>
          </cell>
          <cell r="E429" t="str">
            <v>Caminhão plataforma 6 x 2, PBT 23.000 kg e distância entre eixos 5,2 m - 188 kW - motorista de veículo especial</v>
          </cell>
          <cell r="F429">
            <v>319.67899999999997</v>
          </cell>
          <cell r="G429">
            <v>85.185500000000005</v>
          </cell>
        </row>
        <row r="430">
          <cell r="D430" t="str">
            <v>A9351</v>
          </cell>
          <cell r="E430" t="str">
            <v>Carroceria de madeira com capacidade de 11,5 t</v>
          </cell>
          <cell r="F430">
            <v>7.4779</v>
          </cell>
          <cell r="G430">
            <v>4.0677000000000003</v>
          </cell>
        </row>
        <row r="431">
          <cell r="D431" t="str">
            <v>A9373</v>
          </cell>
          <cell r="E431" t="str">
            <v>Guindaste articulado montado sobre chassi com capacidade máxima de elevação de 11,9 t</v>
          </cell>
          <cell r="F431">
            <v>62.550600000000003</v>
          </cell>
          <cell r="G431">
            <v>34.025300000000001</v>
          </cell>
        </row>
        <row r="432">
          <cell r="D432" t="str">
            <v>E9082</v>
          </cell>
          <cell r="E432" t="str">
            <v>Bate-estaca hidráulico para defensas montado em caminhão guindauto com capacidade de 6,2 t e carroceria de 5 t - 152 kW</v>
          </cell>
          <cell r="F432">
            <v>391.44040000000001</v>
          </cell>
          <cell r="G432">
            <v>158.57550000000001</v>
          </cell>
        </row>
        <row r="433">
          <cell r="D433" t="str">
            <v>A9305</v>
          </cell>
          <cell r="E433" t="str">
            <v>Caminhão plataforma 4 x 2, PBT 15.000 kg e distância entre eixos 4,8 m - 152 kW - motorista de veículo especial</v>
          </cell>
          <cell r="F433">
            <v>252.00219999999999</v>
          </cell>
          <cell r="G433">
            <v>69.066100000000006</v>
          </cell>
        </row>
        <row r="434">
          <cell r="D434" t="str">
            <v>A9348</v>
          </cell>
          <cell r="E434" t="str">
            <v>Carroceria de madeira com capacidade de 5 t</v>
          </cell>
          <cell r="F434">
            <v>5.6731999999999996</v>
          </cell>
          <cell r="G434">
            <v>3.0859999999999999</v>
          </cell>
        </row>
        <row r="435">
          <cell r="D435" t="str">
            <v>A9372</v>
          </cell>
          <cell r="E435" t="str">
            <v>Guindaste articulado montado sobre chassi com capacidade máxima de elevação de 6,2 t</v>
          </cell>
          <cell r="F435">
            <v>58.723700000000001</v>
          </cell>
          <cell r="G435">
            <v>31.9436</v>
          </cell>
        </row>
        <row r="436">
          <cell r="D436" t="str">
            <v>A9379</v>
          </cell>
          <cell r="E436" t="str">
            <v>Bate-estaca hidráulico para defensas metálicas montada sobre chassi</v>
          </cell>
          <cell r="F436">
            <v>75.041300000000007</v>
          </cell>
          <cell r="G436">
            <v>54.479799999999997</v>
          </cell>
        </row>
        <row r="437">
          <cell r="D437" t="str">
            <v>E9097</v>
          </cell>
          <cell r="E437" t="str">
            <v>Caminhão de resgate de veículos leves com plataforma com capacidade de 5 t - 129 kW</v>
          </cell>
          <cell r="F437">
            <v>257.67149999999998</v>
          </cell>
          <cell r="G437">
            <v>82.624200000000002</v>
          </cell>
        </row>
        <row r="438">
          <cell r="D438" t="str">
            <v>A9326</v>
          </cell>
          <cell r="E438" t="str">
            <v>Caminhão plataforma 4 x 2, PBT 10.800 kg e distância entre eixos 4,6 m - 129 kW - motorista de veículo especial</v>
          </cell>
          <cell r="F438">
            <v>242.37530000000001</v>
          </cell>
          <cell r="G438">
            <v>74.630799999999994</v>
          </cell>
        </row>
        <row r="439">
          <cell r="D439" t="str">
            <v>A9374</v>
          </cell>
          <cell r="E439" t="str">
            <v>Plataforma hidráulica para resgate de veículos montada sobre chassi com capacidade de 5 t</v>
          </cell>
          <cell r="F439">
            <v>15.296200000000001</v>
          </cell>
          <cell r="G439">
            <v>7.9934000000000003</v>
          </cell>
        </row>
        <row r="440">
          <cell r="D440" t="str">
            <v>E9098</v>
          </cell>
          <cell r="E440" t="str">
            <v>Caminhão de resgate de veículos de porte médio com capacidade do guincho de 20 t - 236 kW</v>
          </cell>
          <cell r="F440">
            <v>403.60039999999998</v>
          </cell>
          <cell r="G440">
            <v>105.00709999999999</v>
          </cell>
        </row>
        <row r="441">
          <cell r="D441" t="str">
            <v>A9306</v>
          </cell>
          <cell r="E441" t="str">
            <v>Caminhão plataforma 4 x 2, PBT 16.000 kg e distância entre eixos 3,6 m - 236 kW - motorista de veículo especial</v>
          </cell>
          <cell r="F441">
            <v>369.6508</v>
          </cell>
          <cell r="G441">
            <v>86.507499999999993</v>
          </cell>
        </row>
        <row r="442">
          <cell r="D442" t="str">
            <v>A9375</v>
          </cell>
          <cell r="E442" t="str">
            <v>Guincho rebocador para resgate de veículos montada sobre chassi com capacidade de 20 t</v>
          </cell>
          <cell r="F442">
            <v>33.949599999999997</v>
          </cell>
          <cell r="G442">
            <v>18.499600000000001</v>
          </cell>
        </row>
        <row r="443">
          <cell r="D443" t="str">
            <v>E9099</v>
          </cell>
          <cell r="E443" t="str">
            <v>Caminhão de resgate de veículos pesados com dois guinchos com capacidade de 35 t - 265 kW</v>
          </cell>
          <cell r="F443">
            <v>554.95140000000004</v>
          </cell>
          <cell r="G443">
            <v>166.91540000000001</v>
          </cell>
        </row>
        <row r="444">
          <cell r="D444" t="str">
            <v>A9320</v>
          </cell>
          <cell r="E444" t="str">
            <v>Caminhão plataforma 6 x 4, PBT 23.000 kg e distância entre eixos 4,8 m - 265 kW - motorista de veículo especial</v>
          </cell>
          <cell r="F444">
            <v>415.52870000000001</v>
          </cell>
          <cell r="G444">
            <v>95.164500000000004</v>
          </cell>
        </row>
        <row r="445">
          <cell r="D445" t="str">
            <v>A9376</v>
          </cell>
          <cell r="E445" t="str">
            <v>Guincho rebocador para resgate de veículos montada sobre chassi com capacidade de 35 t</v>
          </cell>
          <cell r="F445">
            <v>139.42269999999999</v>
          </cell>
          <cell r="G445">
            <v>71.750900000000001</v>
          </cell>
        </row>
        <row r="446">
          <cell r="D446" t="str">
            <v>E9100</v>
          </cell>
          <cell r="E446" t="str">
            <v>Cavalo mecânico sem reboque - 272 kW</v>
          </cell>
          <cell r="F446">
            <v>325.76209999999998</v>
          </cell>
          <cell r="G446">
            <v>82.096900000000005</v>
          </cell>
        </row>
        <row r="447">
          <cell r="D447" t="str">
            <v>A9310</v>
          </cell>
          <cell r="E447" t="str">
            <v>Cavalo mecânico 4 x 2, PBT 16.000 kg - 272 kW - motorista de veículo especial</v>
          </cell>
          <cell r="F447">
            <v>325.76209999999998</v>
          </cell>
          <cell r="G447">
            <v>82.096900000000005</v>
          </cell>
        </row>
        <row r="448">
          <cell r="D448" t="str">
            <v>E9114</v>
          </cell>
          <cell r="E448" t="str">
            <v>Painel com seta luminosa para montagem em caminhão</v>
          </cell>
          <cell r="F448">
            <v>6.8007999999999997</v>
          </cell>
          <cell r="G448">
            <v>4.6130000000000004</v>
          </cell>
        </row>
        <row r="449">
          <cell r="D449" t="str">
            <v>A9380</v>
          </cell>
          <cell r="E449" t="str">
            <v>Painel com seta luminosa montado sobre chassi</v>
          </cell>
          <cell r="F449">
            <v>6.8007999999999997</v>
          </cell>
          <cell r="G449">
            <v>4.6130000000000004</v>
          </cell>
        </row>
        <row r="450">
          <cell r="D450" t="str">
            <v>E9115</v>
          </cell>
          <cell r="E450" t="str">
            <v>Amortecedor retrátil (AMC) para montagem em caminhão</v>
          </cell>
          <cell r="F450">
            <v>105.8189</v>
          </cell>
          <cell r="G450">
            <v>57.085599999999999</v>
          </cell>
        </row>
        <row r="451">
          <cell r="D451" t="str">
            <v>A9381</v>
          </cell>
          <cell r="E451" t="str">
            <v>Amortecedor retrátil montado em caminhão</v>
          </cell>
          <cell r="F451">
            <v>105.8189</v>
          </cell>
          <cell r="G451">
            <v>57.085599999999999</v>
          </cell>
        </row>
        <row r="452">
          <cell r="D452" t="str">
            <v>E9145</v>
          </cell>
          <cell r="E452" t="str">
            <v>Caminhão basculante para concreto com capacidade de 10 m³ - 210 kW</v>
          </cell>
          <cell r="F452">
            <v>320.1062</v>
          </cell>
          <cell r="G452">
            <v>101.9312</v>
          </cell>
        </row>
        <row r="453">
          <cell r="D453" t="str">
            <v>A9316</v>
          </cell>
          <cell r="E453" t="str">
            <v>Caminhão plataforma 8 x 4, PBT 29.000 kg e distância entre eixos 4,6 m - 210 kW - motorista de caminhão</v>
          </cell>
          <cell r="F453">
            <v>300.2294</v>
          </cell>
          <cell r="G453">
            <v>91.701999999999998</v>
          </cell>
        </row>
        <row r="454">
          <cell r="D454" t="str">
            <v>A9340</v>
          </cell>
          <cell r="E454" t="str">
            <v>Caçamba basculante para concreto com capacidade de 10 m³</v>
          </cell>
          <cell r="F454">
            <v>19.876799999999999</v>
          </cell>
          <cell r="G454">
            <v>10.229200000000001</v>
          </cell>
        </row>
        <row r="455">
          <cell r="D455" t="str">
            <v>E9146</v>
          </cell>
          <cell r="E455" t="str">
            <v>Caminhão silo com capacidade de 30 m³ - 368 kW</v>
          </cell>
          <cell r="F455">
            <v>654.97839999999997</v>
          </cell>
          <cell r="G455">
            <v>164.4753</v>
          </cell>
        </row>
        <row r="456">
          <cell r="D456" t="str">
            <v>A9335</v>
          </cell>
          <cell r="E456" t="str">
            <v>Cavalo mecânico estradeiro 8 x 2, PBT 29.000 kg - 368 kW - condição de trabalho severa - motorista de veículo especial</v>
          </cell>
          <cell r="F456">
            <v>593.72529999999995</v>
          </cell>
          <cell r="G456">
            <v>131.1558</v>
          </cell>
        </row>
        <row r="457">
          <cell r="D457" t="str">
            <v>A9357</v>
          </cell>
          <cell r="E457" t="str">
            <v>Semirreboque silo para cimento com capacidade de 30 m³</v>
          </cell>
          <cell r="F457">
            <v>61.253100000000003</v>
          </cell>
          <cell r="G457">
            <v>33.319499999999998</v>
          </cell>
        </row>
        <row r="458">
          <cell r="D458" t="str">
            <v>E9169</v>
          </cell>
          <cell r="E458" t="str">
            <v>Cavalo mecânico com dolly pneumático de 4 eixos e mesas de giro com capacidade de 56 t - 364 kW</v>
          </cell>
          <cell r="F458">
            <v>643.85080000000005</v>
          </cell>
          <cell r="G458">
            <v>212.3021</v>
          </cell>
        </row>
        <row r="459">
          <cell r="D459" t="str">
            <v>A9324</v>
          </cell>
          <cell r="E459" t="str">
            <v>Cavalo mecânico estradeiro 6 x 4, PBT 23.000 kg - 364 kW - motorista de veículo especial</v>
          </cell>
          <cell r="F459">
            <v>442.87560000000002</v>
          </cell>
          <cell r="G459">
            <v>107.2782</v>
          </cell>
        </row>
        <row r="460">
          <cell r="D460" t="str">
            <v>A9385</v>
          </cell>
          <cell r="E460" t="str">
            <v>Conjunto de duas mesas de giro para quinta roda ou reboque com capacidade de 100 t cada</v>
          </cell>
          <cell r="F460">
            <v>107.7321</v>
          </cell>
          <cell r="G460">
            <v>56.297699999999999</v>
          </cell>
        </row>
        <row r="461">
          <cell r="D461" t="str">
            <v>A9389</v>
          </cell>
          <cell r="E461" t="str">
            <v>Dolly pneumático com capacidade de 48 t e 4 eixos</v>
          </cell>
          <cell r="F461">
            <v>93.243099999999998</v>
          </cell>
          <cell r="G461">
            <v>48.726199999999999</v>
          </cell>
        </row>
        <row r="462">
          <cell r="D462" t="str">
            <v>E9170</v>
          </cell>
          <cell r="E462" t="str">
            <v>Cavalo mecânico com dois dollys pneumáticos de 3 e 4 eixos e mesas de giro com capacidade de 77 t - 364 kW</v>
          </cell>
          <cell r="F462">
            <v>727.04579999999999</v>
          </cell>
          <cell r="G462">
            <v>255.5264</v>
          </cell>
        </row>
        <row r="463">
          <cell r="D463" t="str">
            <v>A9385</v>
          </cell>
          <cell r="E463" t="str">
            <v>Conjunto de duas mesas de giro para quinta roda ou reboque com capacidade de 100 t cada</v>
          </cell>
          <cell r="F463">
            <v>107.7321</v>
          </cell>
          <cell r="G463">
            <v>56.297699999999999</v>
          </cell>
        </row>
        <row r="464">
          <cell r="D464" t="str">
            <v>A9386</v>
          </cell>
          <cell r="E464" t="str">
            <v>Cavalo mecânico estradeiro 6 x 4, CMT 150.000 kg - 364 kW - motorista de veículo especial</v>
          </cell>
          <cell r="F464">
            <v>454.49</v>
          </cell>
          <cell r="G464">
            <v>113.09650000000001</v>
          </cell>
        </row>
        <row r="465">
          <cell r="D465" t="str">
            <v>A9387</v>
          </cell>
          <cell r="E465" t="str">
            <v>Dolly pneumático com capacidade de 28,5 t e 3 eixos</v>
          </cell>
          <cell r="F465">
            <v>71.580600000000004</v>
          </cell>
          <cell r="G465">
            <v>37.405999999999999</v>
          </cell>
        </row>
        <row r="466">
          <cell r="D466" t="str">
            <v>A9389</v>
          </cell>
          <cell r="E466" t="str">
            <v>Dolly pneumático com capacidade de 48 t e 4 eixos</v>
          </cell>
          <cell r="F466">
            <v>93.243099999999998</v>
          </cell>
          <cell r="G466">
            <v>48.726199999999999</v>
          </cell>
        </row>
        <row r="467">
          <cell r="D467" t="str">
            <v>E9171</v>
          </cell>
          <cell r="E467" t="str">
            <v>Cavalo mecânico com dois dollys pneumáticos de 4 e 5 eixos e mesas de giro com capacidade de 111 t - 440 kW</v>
          </cell>
          <cell r="F467">
            <v>1439.5306</v>
          </cell>
          <cell r="G467">
            <v>585.72310000000004</v>
          </cell>
        </row>
        <row r="468">
          <cell r="D468" t="str">
            <v>A9325</v>
          </cell>
          <cell r="E468" t="str">
            <v>Cavalo mecânico 8 x 8, PBT 26.000 kg - 440 kW -  motorista de veículo especial</v>
          </cell>
          <cell r="F468">
            <v>1123.6496</v>
          </cell>
          <cell r="G468">
            <v>420.65269999999998</v>
          </cell>
        </row>
        <row r="469">
          <cell r="D469" t="str">
            <v>A9385</v>
          </cell>
          <cell r="E469" t="str">
            <v>Conjunto de duas mesas de giro para quinta roda ou reboque com capacidade de 100 t cada</v>
          </cell>
          <cell r="F469">
            <v>107.7321</v>
          </cell>
          <cell r="G469">
            <v>56.297699999999999</v>
          </cell>
        </row>
        <row r="470">
          <cell r="D470" t="str">
            <v>A9388</v>
          </cell>
          <cell r="E470" t="str">
            <v>Dolly pneumático com capacidade de 60 t e 5 eixos</v>
          </cell>
          <cell r="F470">
            <v>114.9058</v>
          </cell>
          <cell r="G470">
            <v>60.046500000000002</v>
          </cell>
        </row>
        <row r="471">
          <cell r="D471" t="str">
            <v>A9389</v>
          </cell>
          <cell r="E471" t="str">
            <v>Dolly pneumático com capacidade de 48 t e 4 eixos</v>
          </cell>
          <cell r="F471">
            <v>93.243099999999998</v>
          </cell>
          <cell r="G471">
            <v>48.726199999999999</v>
          </cell>
        </row>
        <row r="472">
          <cell r="D472" t="str">
            <v>E9199</v>
          </cell>
          <cell r="E472" t="str">
            <v>Caminhão com sistema de hidrojateamento de alta pressão e vácuo para limpeza e desobstrução de bueiros com capacidade total de 15.600 l - 188 kW</v>
          </cell>
          <cell r="F472">
            <v>409.14109999999999</v>
          </cell>
          <cell r="G472">
            <v>133.84970000000001</v>
          </cell>
        </row>
        <row r="473">
          <cell r="D473" t="str">
            <v>A9299</v>
          </cell>
          <cell r="E473" t="str">
            <v>Equipamento com sistema de hidrojateamento de alta pressão e vácuo para limpeza e desobstrução de bueiros com diâmetro de até 1.500 mm com capacidade total de 15.600 l</v>
          </cell>
          <cell r="F473">
            <v>89.462100000000007</v>
          </cell>
          <cell r="G473">
            <v>48.664200000000001</v>
          </cell>
        </row>
        <row r="474">
          <cell r="D474" t="str">
            <v>A9313</v>
          </cell>
          <cell r="E474" t="str">
            <v>Caminhão plataforma 6 x 2, PBT 23.000 kg e distância entre eixos 5,2 m - 188 kW - motorista de veículo especial</v>
          </cell>
          <cell r="F474">
            <v>319.67899999999997</v>
          </cell>
          <cell r="G474">
            <v>85.185500000000005</v>
          </cell>
        </row>
        <row r="475">
          <cell r="D475" t="str">
            <v>E9201</v>
          </cell>
          <cell r="E475" t="str">
            <v>Caminhão basculante para rocha com capacidade de 12 m³ - 210 kW com periculosidade</v>
          </cell>
          <cell r="F475">
            <v>359.47699999999998</v>
          </cell>
          <cell r="G475">
            <v>126.06140000000001</v>
          </cell>
        </row>
        <row r="476">
          <cell r="D476" t="str">
            <v>A9327</v>
          </cell>
          <cell r="E476" t="str">
            <v>Caminhão plataforma 8 x 4, PBT 29.000 kg e distância entre eixos 4,6 m - 210 kW - motorista de caminhão com periculosidade</v>
          </cell>
          <cell r="F476">
            <v>308.84019999999998</v>
          </cell>
          <cell r="G476">
            <v>100.3128</v>
          </cell>
        </row>
        <row r="477">
          <cell r="D477" t="str">
            <v>A9343</v>
          </cell>
          <cell r="E477" t="str">
            <v>Caçamba basculante para rocha com capacidade de 12 m³</v>
          </cell>
          <cell r="F477">
            <v>50.636800000000001</v>
          </cell>
          <cell r="G477">
            <v>25.7486</v>
          </cell>
        </row>
        <row r="478">
          <cell r="D478" t="str">
            <v>E9202</v>
          </cell>
          <cell r="E478" t="str">
            <v>Plataforma pantográfica montada em caminhão com capacidade de carga de 600 kg - 120 kW com periculosidade</v>
          </cell>
          <cell r="F478">
            <v>335.14679999999998</v>
          </cell>
          <cell r="G478">
            <v>134.59569999999999</v>
          </cell>
        </row>
        <row r="479">
          <cell r="D479" t="str">
            <v>A9300</v>
          </cell>
          <cell r="E479" t="str">
            <v>Caminhão plataforma 4 x 2, PBT 8.300 kg e distância entre eixos 3,9 m - 120 kW - motorista de veículo especial com periculosidade</v>
          </cell>
          <cell r="F479">
            <v>229.57599999999999</v>
          </cell>
          <cell r="G479">
            <v>77.168899999999994</v>
          </cell>
        </row>
        <row r="480">
          <cell r="D480" t="str">
            <v>A9383</v>
          </cell>
          <cell r="E480" t="str">
            <v>Plataforma pantográfica hidráulica montada sobre chassi com capacidade de 600 kg - com periculosidade</v>
          </cell>
          <cell r="F480">
            <v>105.57080000000001</v>
          </cell>
          <cell r="G480">
            <v>57.4268</v>
          </cell>
        </row>
        <row r="481">
          <cell r="D481" t="str">
            <v>E9506</v>
          </cell>
          <cell r="E481" t="str">
            <v>Caminhão basculante com capacidade de 6 m³ - 136 kW</v>
          </cell>
          <cell r="F481">
            <v>200.8349</v>
          </cell>
          <cell r="G481">
            <v>83.187799999999996</v>
          </cell>
        </row>
        <row r="482">
          <cell r="D482" t="str">
            <v>A9307</v>
          </cell>
          <cell r="E482" t="str">
            <v>Caminhão plataforma 4 x 2, PBT 16.000 kg e distância entre eixos 3,6 m - 136 kW - motorista de caminhão</v>
          </cell>
          <cell r="F482">
            <v>186.30109999999999</v>
          </cell>
          <cell r="G482">
            <v>75.708299999999994</v>
          </cell>
        </row>
        <row r="483">
          <cell r="D483" t="str">
            <v>A9338</v>
          </cell>
          <cell r="E483" t="str">
            <v>Caçamba basculante com capacidade de 6 m³</v>
          </cell>
          <cell r="F483">
            <v>14.533799999999999</v>
          </cell>
          <cell r="G483">
            <v>7.4794999999999998</v>
          </cell>
        </row>
        <row r="484">
          <cell r="D484" t="str">
            <v>E9508</v>
          </cell>
          <cell r="E484" t="str">
            <v>Caminhão carroceria com capacidade de 9 t - 136 kW</v>
          </cell>
          <cell r="F484">
            <v>194.37569999999999</v>
          </cell>
          <cell r="G484">
            <v>80.055099999999996</v>
          </cell>
        </row>
        <row r="485">
          <cell r="D485" t="str">
            <v>A9309</v>
          </cell>
          <cell r="E485" t="str">
            <v>Caminhão plataforma 4 x 2, PBT 16.000 kg e distância entre eixos 4,8 m - 136 kW - motorista de caminhão</v>
          </cell>
          <cell r="F485">
            <v>187.3596</v>
          </cell>
          <cell r="G485">
            <v>76.238600000000005</v>
          </cell>
        </row>
        <row r="486">
          <cell r="D486" t="str">
            <v>A9350</v>
          </cell>
          <cell r="E486" t="str">
            <v>Carroceria de madeira com capacidade de 9 t</v>
          </cell>
          <cell r="F486">
            <v>7.0160999999999998</v>
          </cell>
          <cell r="G486">
            <v>3.8165</v>
          </cell>
        </row>
        <row r="487">
          <cell r="D487" t="str">
            <v>E9509</v>
          </cell>
          <cell r="E487" t="str">
            <v>Caminhão tanque distribuidor de asfalto com capacidade de 6.000 l - 7 kW/136 kW</v>
          </cell>
          <cell r="F487">
            <v>333.85489999999999</v>
          </cell>
          <cell r="G487">
            <v>115.22150000000001</v>
          </cell>
        </row>
        <row r="488">
          <cell r="D488" t="str">
            <v>A9323</v>
          </cell>
          <cell r="E488" t="str">
            <v>Caminhão plataforma 4 x 2, PBT 14.300 kg e distância entre eixos 4,8 m - 136 kW - condição de trabalho severa - motorista de caminhão</v>
          </cell>
          <cell r="F488">
            <v>263.2081</v>
          </cell>
          <cell r="G488">
            <v>81.262</v>
          </cell>
        </row>
        <row r="489">
          <cell r="D489" t="str">
            <v>A9363</v>
          </cell>
          <cell r="E489" t="str">
            <v>Tanque espargidor de asfalto com capacidade de 6.000 l - 7 kW</v>
          </cell>
          <cell r="F489">
            <v>70.646799999999999</v>
          </cell>
          <cell r="G489">
            <v>33.959499999999998</v>
          </cell>
        </row>
        <row r="490">
          <cell r="D490" t="str">
            <v>E9520</v>
          </cell>
          <cell r="E490" t="str">
            <v>Caminhão com caçamba térmica com capacidade de 6 m³ - 136 kW</v>
          </cell>
          <cell r="F490">
            <v>203.73679999999999</v>
          </cell>
          <cell r="G490">
            <v>84.681200000000004</v>
          </cell>
        </row>
        <row r="491">
          <cell r="D491" t="str">
            <v>A9307</v>
          </cell>
          <cell r="E491" t="str">
            <v>Caminhão plataforma 4 x 2, PBT 16.000 kg e distância entre eixos 3,6 m - 136 kW - motorista de caminhão</v>
          </cell>
          <cell r="F491">
            <v>186.30109999999999</v>
          </cell>
          <cell r="G491">
            <v>75.708299999999994</v>
          </cell>
        </row>
        <row r="492">
          <cell r="D492" t="str">
            <v>A9339</v>
          </cell>
          <cell r="E492" t="str">
            <v>Caçamba térmica com capacidade de 6 m³</v>
          </cell>
          <cell r="F492">
            <v>17.435700000000001</v>
          </cell>
          <cell r="G492">
            <v>8.9728999999999992</v>
          </cell>
        </row>
        <row r="493">
          <cell r="D493" t="str">
            <v>E9557</v>
          </cell>
          <cell r="E493" t="str">
            <v>Caminhão comboio com capacidade de 5.000 l - 136 kW (sem motorista)</v>
          </cell>
          <cell r="F493">
            <v>263.41019999999997</v>
          </cell>
          <cell r="G493">
            <v>65.343500000000006</v>
          </cell>
        </row>
        <row r="494">
          <cell r="D494" t="str">
            <v>A9294</v>
          </cell>
          <cell r="E494" t="str">
            <v>Caminhão plataforma 4 x 2, PBT 16.000 kg e distância entre eixos 4,8 m - 136 kW - condição de trabalho severa (sem motorista)</v>
          </cell>
          <cell r="F494">
            <v>229.24180000000001</v>
          </cell>
          <cell r="G494">
            <v>46.4878</v>
          </cell>
        </row>
        <row r="495">
          <cell r="D495" t="str">
            <v>A9298</v>
          </cell>
          <cell r="E495" t="str">
            <v>Tanque para distribuição de combustíveis e lubrificantes com capacidade de 5.000 l</v>
          </cell>
          <cell r="F495">
            <v>34.168399999999998</v>
          </cell>
          <cell r="G495">
            <v>18.855699999999999</v>
          </cell>
        </row>
        <row r="496">
          <cell r="D496" t="str">
            <v>E9571</v>
          </cell>
          <cell r="E496" t="str">
            <v>Caminhão tanque com capacidade de 10.000 l - 188 kW</v>
          </cell>
          <cell r="F496">
            <v>355.68509999999998</v>
          </cell>
          <cell r="G496">
            <v>102.6053</v>
          </cell>
        </row>
        <row r="497">
          <cell r="D497" t="str">
            <v>A9332</v>
          </cell>
          <cell r="E497" t="str">
            <v>Caminhão plataforma 6 x 2, PBT 23.000 kg e distância entre eixos 4,8 m - 188 kW - condição de trabalho severa - motorista de caminhão</v>
          </cell>
          <cell r="F497">
            <v>336.52719999999999</v>
          </cell>
          <cell r="G497">
            <v>92.033100000000005</v>
          </cell>
        </row>
        <row r="498">
          <cell r="D498" t="str">
            <v>A9360</v>
          </cell>
          <cell r="E498" t="str">
            <v>Tanque para transporte de água com capacidade de 10.000 l</v>
          </cell>
          <cell r="F498">
            <v>19.157900000000001</v>
          </cell>
          <cell r="G498">
            <v>10.5722</v>
          </cell>
        </row>
        <row r="499">
          <cell r="D499" t="str">
            <v>E9575</v>
          </cell>
          <cell r="E499" t="str">
            <v>Caminhão basculante com caçamba estanque com capacidade de 14 m³ - 210 kW</v>
          </cell>
          <cell r="F499">
            <v>321.69209999999998</v>
          </cell>
          <cell r="G499">
            <v>102.7473</v>
          </cell>
        </row>
        <row r="500">
          <cell r="D500" t="str">
            <v>A9316</v>
          </cell>
          <cell r="E500" t="str">
            <v>Caminhão plataforma 8 x 4, PBT 29.000 kg e distância entre eixos 4,6 m - 210 kW - motorista de caminhão</v>
          </cell>
          <cell r="F500">
            <v>300.2294</v>
          </cell>
          <cell r="G500">
            <v>91.701999999999998</v>
          </cell>
        </row>
        <row r="501">
          <cell r="D501" t="str">
            <v>A9345</v>
          </cell>
          <cell r="E501" t="str">
            <v>Caçamba basculante estanque com capacidade de 14 m³</v>
          </cell>
          <cell r="F501">
            <v>21.462700000000002</v>
          </cell>
          <cell r="G501">
            <v>11.045299999999999</v>
          </cell>
        </row>
        <row r="502">
          <cell r="D502" t="str">
            <v>E9579</v>
          </cell>
          <cell r="E502" t="str">
            <v>Caminhão basculante com capacidade de 10 m³ - 210 kW</v>
          </cell>
          <cell r="F502">
            <v>309.07510000000002</v>
          </cell>
          <cell r="G502">
            <v>96.405100000000004</v>
          </cell>
        </row>
        <row r="503">
          <cell r="D503" t="str">
            <v>A9293</v>
          </cell>
          <cell r="E503" t="str">
            <v>Caminhão plataforma 6 x 2, PBT 23.000 kg e distância entre eixos 3,6 m - 210 kW - motorista de caminhão</v>
          </cell>
          <cell r="F503">
            <v>289.19830000000002</v>
          </cell>
          <cell r="G503">
            <v>86.175899999999999</v>
          </cell>
        </row>
        <row r="504">
          <cell r="D504" t="str">
            <v>A9342</v>
          </cell>
          <cell r="E504" t="str">
            <v>Caçamba basculante com capacidade de 10 m³</v>
          </cell>
          <cell r="F504">
            <v>19.876799999999999</v>
          </cell>
          <cell r="G504">
            <v>10.229200000000001</v>
          </cell>
        </row>
        <row r="505">
          <cell r="D505" t="str">
            <v>E9592</v>
          </cell>
          <cell r="E505" t="str">
            <v>Caminhão carroceria com capacidade de 15 t - 188 kW</v>
          </cell>
          <cell r="F505">
            <v>280.35250000000002</v>
          </cell>
          <cell r="G505">
            <v>90.174099999999996</v>
          </cell>
        </row>
        <row r="506">
          <cell r="D506" t="str">
            <v>A9314</v>
          </cell>
          <cell r="E506" t="str">
            <v>Caminhão plataforma 6 x 2, PBT 23.000 kg e distância entre eixos 5,2 m - 188 kW - motorista de caminhão</v>
          </cell>
          <cell r="F506">
            <v>270.5487</v>
          </cell>
          <cell r="G506">
            <v>84.841200000000001</v>
          </cell>
        </row>
        <row r="507">
          <cell r="D507" t="str">
            <v>A9352</v>
          </cell>
          <cell r="E507" t="str">
            <v>Carroceria de madeira com capacidade de 15 t</v>
          </cell>
          <cell r="F507">
            <v>9.8038000000000007</v>
          </cell>
          <cell r="G507">
            <v>5.3329000000000004</v>
          </cell>
        </row>
        <row r="508">
          <cell r="D508" t="str">
            <v>E9600</v>
          </cell>
          <cell r="E508" t="str">
            <v>Caminhão betoneira com capacidade de 8 m³ - 236 kW</v>
          </cell>
          <cell r="F508">
            <v>380.96120000000002</v>
          </cell>
          <cell r="G508">
            <v>122.9255</v>
          </cell>
        </row>
        <row r="509">
          <cell r="D509" t="str">
            <v>A9317</v>
          </cell>
          <cell r="E509" t="str">
            <v>Caminhão plataforma 8 x 2, PBT 29.000 kg e distância entre eixos 4,8 m - 236 kW - motorista de veículo especial</v>
          </cell>
          <cell r="F509">
            <v>322.96679999999998</v>
          </cell>
          <cell r="G509">
            <v>93.800399999999996</v>
          </cell>
        </row>
        <row r="510">
          <cell r="D510" t="str">
            <v>A9346</v>
          </cell>
          <cell r="E510" t="str">
            <v>Misturador de concreto para montagem em chassi de caminhão com capacidade de 8 m³</v>
          </cell>
          <cell r="F510">
            <v>57.994399999999999</v>
          </cell>
          <cell r="G510">
            <v>29.1251</v>
          </cell>
        </row>
        <row r="511">
          <cell r="D511" t="str">
            <v>E9604</v>
          </cell>
          <cell r="E511" t="str">
            <v>Caminhão basculante para rocha com capacidade de 8 m³ - 210 kW</v>
          </cell>
          <cell r="F511">
            <v>326.9522</v>
          </cell>
          <cell r="G511">
            <v>105.232</v>
          </cell>
        </row>
        <row r="512">
          <cell r="D512" t="str">
            <v>A9315</v>
          </cell>
          <cell r="E512" t="str">
            <v>Caminhão basculante 6 x 4, PBT 23.000 kg e distância entre eixos 3,6 m - 210 kW -  motorista de caminhão</v>
          </cell>
          <cell r="F512">
            <v>307.97219999999999</v>
          </cell>
          <cell r="G512">
            <v>95.580799999999996</v>
          </cell>
        </row>
        <row r="513">
          <cell r="D513" t="str">
            <v>A9341</v>
          </cell>
          <cell r="E513" t="str">
            <v>Caçamba basculante para rocha com capacidade de 8 m³</v>
          </cell>
          <cell r="F513">
            <v>18.98</v>
          </cell>
          <cell r="G513">
            <v>9.6511999999999993</v>
          </cell>
        </row>
        <row r="514">
          <cell r="D514" t="str">
            <v>E9605</v>
          </cell>
          <cell r="E514" t="str">
            <v>Caminhão tanque com capacidade de 6.000 l - 136 kW</v>
          </cell>
          <cell r="F514">
            <v>279.32220000000001</v>
          </cell>
          <cell r="G514">
            <v>90.154499999999999</v>
          </cell>
        </row>
        <row r="515">
          <cell r="D515" t="str">
            <v>A9323</v>
          </cell>
          <cell r="E515" t="str">
            <v>Caminhão plataforma 4 x 2, PBT 14.300 kg e distância entre eixos 4,8 m - 136 kW - condição de trabalho severa - motorista de caminhão</v>
          </cell>
          <cell r="F515">
            <v>263.2081</v>
          </cell>
          <cell r="G515">
            <v>81.262</v>
          </cell>
        </row>
        <row r="516">
          <cell r="D516" t="str">
            <v>A9358</v>
          </cell>
          <cell r="E516" t="str">
            <v>Tanque para transporte de água com capacidade de 6.000 l</v>
          </cell>
          <cell r="F516">
            <v>16.114100000000001</v>
          </cell>
          <cell r="G516">
            <v>8.8925000000000001</v>
          </cell>
        </row>
        <row r="517">
          <cell r="D517" t="str">
            <v>E9644</v>
          </cell>
          <cell r="E517" t="str">
            <v>Caminhão demarcador de faixas com sistema de pintura a frio - 28 kW/129 kW</v>
          </cell>
          <cell r="F517">
            <v>456.64409999999998</v>
          </cell>
          <cell r="G517">
            <v>192.9624</v>
          </cell>
        </row>
        <row r="518">
          <cell r="D518" t="str">
            <v>A9302</v>
          </cell>
          <cell r="E518" t="str">
            <v>Caminhão plataforma 4 x 2, PBT 9.200 kg e distância entre eixos 4,6 m - 129 kW - motorista de caminhão</v>
          </cell>
          <cell r="F518">
            <v>238.19589999999999</v>
          </cell>
          <cell r="G518">
            <v>72.412499999999994</v>
          </cell>
        </row>
        <row r="519">
          <cell r="D519" t="str">
            <v>A9368</v>
          </cell>
          <cell r="E519" t="str">
            <v>Equipamento demarcador de faixas a frio montado sobre chassi com capacidade de 800 l - 28 kW</v>
          </cell>
          <cell r="F519">
            <v>218.44820000000001</v>
          </cell>
          <cell r="G519">
            <v>120.54989999999999</v>
          </cell>
        </row>
        <row r="520">
          <cell r="D520" t="str">
            <v>E9645</v>
          </cell>
          <cell r="E520" t="str">
            <v>Caminhão demarcador de faixas com sistema de pintura a quente - 5 kW/30,10 kW/136 kW</v>
          </cell>
          <cell r="F520">
            <v>689.57439999999997</v>
          </cell>
          <cell r="G520">
            <v>313.53219999999999</v>
          </cell>
        </row>
        <row r="521">
          <cell r="D521" t="str">
            <v>A9328</v>
          </cell>
          <cell r="E521" t="str">
            <v>Compressor de ar portátil de 70,79 l/s (150 PCM) sem reboque - 30,10 kW</v>
          </cell>
          <cell r="F521">
            <v>52.710700000000003</v>
          </cell>
          <cell r="G521">
            <v>14.432700000000001</v>
          </cell>
        </row>
        <row r="522">
          <cell r="D522" t="str">
            <v>A9331</v>
          </cell>
          <cell r="E522" t="str">
            <v>Caminhão plataforma 4 x 2, PBT 16.000 kg e distância entre eixos 4,8 m - 136 kW - condição de trabalho severa - motorista de caminhão</v>
          </cell>
          <cell r="F522">
            <v>264.78800000000001</v>
          </cell>
          <cell r="G522">
            <v>82.034000000000006</v>
          </cell>
        </row>
        <row r="523">
          <cell r="D523" t="str">
            <v>A9369</v>
          </cell>
          <cell r="E523" t="str">
            <v>Equipamento demarcador de faixas a quente montado sobre chassi com capacidade de 500 l - 5,0 kW</v>
          </cell>
          <cell r="F523">
            <v>372.07569999999998</v>
          </cell>
          <cell r="G523">
            <v>217.06549999999999</v>
          </cell>
        </row>
        <row r="524">
          <cell r="D524" t="str">
            <v>E9665</v>
          </cell>
          <cell r="E524" t="str">
            <v>Cavalo mecânico com semirreboque com capacidade de 20 t - 276 kW</v>
          </cell>
          <cell r="F524">
            <v>415.7346</v>
          </cell>
          <cell r="G524">
            <v>127.1437</v>
          </cell>
        </row>
        <row r="525">
          <cell r="D525" t="str">
            <v>A9318</v>
          </cell>
          <cell r="E525" t="str">
            <v>Cavalo mecânico 4 x 2, PBT 16.000 kg - 276 kW - motorista de veículo especial</v>
          </cell>
          <cell r="F525">
            <v>349.5582</v>
          </cell>
          <cell r="G525">
            <v>92.561800000000005</v>
          </cell>
        </row>
        <row r="526">
          <cell r="D526" t="str">
            <v>A9353</v>
          </cell>
          <cell r="E526" t="str">
            <v>Semirreboque com 2 eixos</v>
          </cell>
          <cell r="F526">
            <v>66.176400000000001</v>
          </cell>
          <cell r="G526">
            <v>34.581899999999997</v>
          </cell>
        </row>
        <row r="527">
          <cell r="D527" t="str">
            <v>E9666</v>
          </cell>
          <cell r="E527" t="str">
            <v>Cavalo mecânico com semirreboque com capacidade de 32 t - 302 kW</v>
          </cell>
          <cell r="F527">
            <v>463.94569999999999</v>
          </cell>
          <cell r="G527">
            <v>142.07669999999999</v>
          </cell>
        </row>
        <row r="528">
          <cell r="D528" t="str">
            <v>A9321</v>
          </cell>
          <cell r="E528" t="str">
            <v>Cavalo mecânico estradeiro 6 x 2, PBT 23.000 kg - 302 kW - motorista de veículo especial</v>
          </cell>
          <cell r="F528">
            <v>386.42469999999997</v>
          </cell>
          <cell r="G528">
            <v>101.5664</v>
          </cell>
        </row>
        <row r="529">
          <cell r="D529" t="str">
            <v>A9354</v>
          </cell>
          <cell r="E529" t="str">
            <v>Semirreboque com 3 eixos</v>
          </cell>
          <cell r="F529">
            <v>77.521000000000001</v>
          </cell>
          <cell r="G529">
            <v>40.510300000000001</v>
          </cell>
        </row>
        <row r="530">
          <cell r="D530" t="str">
            <v>E9667</v>
          </cell>
          <cell r="E530" t="str">
            <v>Caminhão basculante com capacidade de 14 m³ - 210 kW</v>
          </cell>
          <cell r="F530">
            <v>321.1662</v>
          </cell>
          <cell r="G530">
            <v>102.47669999999999</v>
          </cell>
        </row>
        <row r="531">
          <cell r="D531" t="str">
            <v>A9316</v>
          </cell>
          <cell r="E531" t="str">
            <v>Caminhão plataforma 8 x 4, PBT 29.000 kg e distância entre eixos 4,6 m - 210 kW - motorista de caminhão</v>
          </cell>
          <cell r="F531">
            <v>300.2294</v>
          </cell>
          <cell r="G531">
            <v>91.701999999999998</v>
          </cell>
        </row>
        <row r="532">
          <cell r="D532" t="str">
            <v>A9344</v>
          </cell>
          <cell r="E532" t="str">
            <v>Caçamba basculante com capacidade de 14 m³</v>
          </cell>
          <cell r="F532">
            <v>20.936800000000002</v>
          </cell>
          <cell r="G532">
            <v>10.774699999999999</v>
          </cell>
        </row>
        <row r="533">
          <cell r="D533" t="str">
            <v>E9669</v>
          </cell>
          <cell r="E533" t="str">
            <v>Caminhão tanque com capacidade de 8.000 l - 136 kW</v>
          </cell>
          <cell r="F533">
            <v>281.61840000000001</v>
          </cell>
          <cell r="G533">
            <v>91.321799999999996</v>
          </cell>
        </row>
        <row r="534">
          <cell r="D534" t="str">
            <v>A9331</v>
          </cell>
          <cell r="E534" t="str">
            <v>Caminhão plataforma 4 x 2, PBT 16.000 kg e distância entre eixos 4,8 m - 136 kW - condição de trabalho severa - motorista de caminhão</v>
          </cell>
          <cell r="F534">
            <v>264.78800000000001</v>
          </cell>
          <cell r="G534">
            <v>82.034000000000006</v>
          </cell>
        </row>
        <row r="535">
          <cell r="D535" t="str">
            <v>A9359</v>
          </cell>
          <cell r="E535" t="str">
            <v>Tanque para transporte de água com capacidade de 8.000 l</v>
          </cell>
          <cell r="F535">
            <v>16.830400000000001</v>
          </cell>
          <cell r="G535">
            <v>9.2878000000000007</v>
          </cell>
        </row>
        <row r="536">
          <cell r="D536" t="str">
            <v>E9670</v>
          </cell>
          <cell r="E536" t="str">
            <v>Usina móvel de lama asfáltica ou microrrevestimento com cavalo mecânico com capacidade de 12 m³ - 95,6 kW/276 kW</v>
          </cell>
          <cell r="F536">
            <v>875.31550000000004</v>
          </cell>
          <cell r="G536">
            <v>303.76870000000002</v>
          </cell>
        </row>
        <row r="537">
          <cell r="D537" t="str">
            <v>A9319</v>
          </cell>
          <cell r="E537" t="str">
            <v>Cavalo mecânico 6 x 2, PBT 23.000 kg - 276 kW - condição de trabalho severa - motorista de veículo especial</v>
          </cell>
          <cell r="F537">
            <v>453.37009999999998</v>
          </cell>
          <cell r="G537">
            <v>106.9014</v>
          </cell>
        </row>
        <row r="538">
          <cell r="D538" t="str">
            <v>A9367</v>
          </cell>
          <cell r="E538" t="str">
            <v>Usina de lama asfáltica ou microrrevestimento asfáltico rebocável com capacidade de 12 m³ - 95,6 kW</v>
          </cell>
          <cell r="F538">
            <v>421.94540000000001</v>
          </cell>
          <cell r="G538">
            <v>196.8673</v>
          </cell>
        </row>
        <row r="539">
          <cell r="D539" t="str">
            <v>E9672</v>
          </cell>
          <cell r="E539" t="str">
            <v>Caminhão basculante para rocha com capacidade de 12 m³ - 210 kW</v>
          </cell>
          <cell r="F539">
            <v>350.86619999999999</v>
          </cell>
          <cell r="G539">
            <v>117.45059999999999</v>
          </cell>
        </row>
        <row r="540">
          <cell r="D540" t="str">
            <v>A9316</v>
          </cell>
          <cell r="E540" t="str">
            <v>Caminhão plataforma 8 x 4, PBT 29.000 kg e distância entre eixos 4,6 m - 210 kW - motorista de caminhão</v>
          </cell>
          <cell r="F540">
            <v>300.2294</v>
          </cell>
          <cell r="G540">
            <v>91.701999999999998</v>
          </cell>
        </row>
        <row r="541">
          <cell r="D541" t="str">
            <v>A9343</v>
          </cell>
          <cell r="E541" t="str">
            <v>Caçamba basculante para rocha com capacidade de 12 m³</v>
          </cell>
          <cell r="F541">
            <v>50.636800000000001</v>
          </cell>
          <cell r="G541">
            <v>25.7486</v>
          </cell>
        </row>
        <row r="542">
          <cell r="D542" t="str">
            <v>E9679</v>
          </cell>
          <cell r="E542" t="str">
            <v>Cavalo mecânico com dois reboques hidropneumáticos de 5 e 4 eixos e mesas de giro com capacidade de 130 t - 440 kW</v>
          </cell>
          <cell r="F542">
            <v>1941.7560000000001</v>
          </cell>
          <cell r="G542">
            <v>848.17190000000005</v>
          </cell>
        </row>
        <row r="543">
          <cell r="D543" t="str">
            <v>A9325</v>
          </cell>
          <cell r="E543" t="str">
            <v>Cavalo mecânico 8 x 8, PBT 26.000 kg - 440 kW -  motorista de veículo especial</v>
          </cell>
          <cell r="F543">
            <v>1123.6496</v>
          </cell>
          <cell r="G543">
            <v>420.65269999999998</v>
          </cell>
        </row>
        <row r="544">
          <cell r="D544" t="str">
            <v>A9384</v>
          </cell>
          <cell r="E544" t="str">
            <v>Reboque hidropneumático com capacidade de 166 t e 4 eixos</v>
          </cell>
          <cell r="F544">
            <v>347.32100000000003</v>
          </cell>
          <cell r="G544">
            <v>181.5001</v>
          </cell>
        </row>
        <row r="545">
          <cell r="D545" t="str">
            <v>A9385</v>
          </cell>
          <cell r="E545" t="str">
            <v>Conjunto de duas mesas de giro para quinta roda ou reboque com capacidade de 100 t cada</v>
          </cell>
          <cell r="F545">
            <v>107.7321</v>
          </cell>
          <cell r="G545">
            <v>56.297699999999999</v>
          </cell>
        </row>
        <row r="546">
          <cell r="D546" t="str">
            <v>A9390</v>
          </cell>
          <cell r="E546" t="str">
            <v>Reboque hidropneumático com capacidade de 117 t e 5 eixos</v>
          </cell>
          <cell r="F546">
            <v>363.05329999999998</v>
          </cell>
          <cell r="G546">
            <v>189.72139999999999</v>
          </cell>
        </row>
        <row r="547">
          <cell r="D547" t="str">
            <v>E9680</v>
          </cell>
          <cell r="E547" t="str">
            <v>Caminhão tanque com capacidade de 13.000 l - 188 kW</v>
          </cell>
          <cell r="F547">
            <v>357.11739999999998</v>
          </cell>
          <cell r="G547">
            <v>103.39570000000001</v>
          </cell>
        </row>
        <row r="548">
          <cell r="D548" t="str">
            <v>A9332</v>
          </cell>
          <cell r="E548" t="str">
            <v>Caminhão plataforma 6 x 2, PBT 23.000 kg e distância entre eixos 4,8 m - 188 kW - condição de trabalho severa - motorista de caminhão</v>
          </cell>
          <cell r="F548">
            <v>336.52719999999999</v>
          </cell>
          <cell r="G548">
            <v>92.033100000000005</v>
          </cell>
        </row>
        <row r="549">
          <cell r="D549" t="str">
            <v>A9361</v>
          </cell>
          <cell r="E549" t="str">
            <v>Tanque para transporte de água com capacidade de 13.000 l</v>
          </cell>
          <cell r="F549">
            <v>20.590199999999999</v>
          </cell>
          <cell r="G549">
            <v>11.3626</v>
          </cell>
        </row>
        <row r="550">
          <cell r="D550" t="str">
            <v>E9686</v>
          </cell>
          <cell r="E550" t="str">
            <v>Caminhão guindauto com capacidade de elevação de 6,2 t e carroceria de 7 t - 136 kW</v>
          </cell>
          <cell r="F550">
            <v>316.33139999999997</v>
          </cell>
          <cell r="G550">
            <v>111.996</v>
          </cell>
        </row>
        <row r="551">
          <cell r="D551" t="str">
            <v>A9308</v>
          </cell>
          <cell r="E551" t="str">
            <v>Caminhão plataforma 4 x 2, PBT 16.000 kg e distância entre eixos 4,8 m - 136 kW - motorista de veículo especial</v>
          </cell>
          <cell r="F551">
            <v>251.2295</v>
          </cell>
          <cell r="G551">
            <v>76.582899999999995</v>
          </cell>
        </row>
        <row r="552">
          <cell r="D552" t="str">
            <v>A9349</v>
          </cell>
          <cell r="E552" t="str">
            <v>Carroceria de madeira com capacidade de 7 t</v>
          </cell>
          <cell r="F552">
            <v>6.3781999999999996</v>
          </cell>
          <cell r="G552">
            <v>3.4695</v>
          </cell>
        </row>
        <row r="553">
          <cell r="D553" t="str">
            <v>A9372</v>
          </cell>
          <cell r="E553" t="str">
            <v>Guindaste articulado montado sobre chassi com capacidade máxima de elevação de 6,2 t</v>
          </cell>
          <cell r="F553">
            <v>58.723700000000001</v>
          </cell>
          <cell r="G553">
            <v>31.9436</v>
          </cell>
        </row>
        <row r="554">
          <cell r="D554" t="str">
            <v>E9687</v>
          </cell>
          <cell r="E554" t="str">
            <v>Caminhão carroceria com capacidade de 5 t - 120 kW</v>
          </cell>
          <cell r="F554">
            <v>175.1944</v>
          </cell>
          <cell r="G554">
            <v>73.667100000000005</v>
          </cell>
        </row>
        <row r="555">
          <cell r="D555" t="str">
            <v>A9303</v>
          </cell>
          <cell r="E555" t="str">
            <v>Caminhão plataforma 4 x 2, PBT 9.600 kg e distância entre eixos 3,9 m - 120 kW - motorista de caminhão</v>
          </cell>
          <cell r="F555">
            <v>169.52119999999999</v>
          </cell>
          <cell r="G555">
            <v>70.581100000000006</v>
          </cell>
        </row>
        <row r="556">
          <cell r="D556" t="str">
            <v>A9348</v>
          </cell>
          <cell r="E556" t="str">
            <v>Carroceria de madeira com capacidade de 5 t</v>
          </cell>
          <cell r="F556">
            <v>5.6731999999999996</v>
          </cell>
          <cell r="G556">
            <v>3.0859999999999999</v>
          </cell>
        </row>
        <row r="557">
          <cell r="D557" t="str">
            <v>E9690</v>
          </cell>
          <cell r="E557" t="str">
            <v>Caminhão guindauto com cesto aéreo simples e capacidade de elevação de 5,7 t e carroceria de 8,5 t - 136 kW</v>
          </cell>
          <cell r="F557">
            <v>293.36989999999997</v>
          </cell>
          <cell r="G557">
            <v>99.505799999999994</v>
          </cell>
        </row>
        <row r="558">
          <cell r="D558" t="str">
            <v>A9296</v>
          </cell>
          <cell r="E558" t="str">
            <v>Carroceria de madeira com capacidade de 8,5 t</v>
          </cell>
          <cell r="F558">
            <v>6.5982000000000003</v>
          </cell>
          <cell r="G558">
            <v>3.5891999999999999</v>
          </cell>
        </row>
        <row r="559">
          <cell r="D559" t="str">
            <v>A9308</v>
          </cell>
          <cell r="E559" t="str">
            <v>Caminhão plataforma 4 x 2, PBT 16.000 kg e distância entre eixos 4,8 m - 136 kW - motorista de veículo especial</v>
          </cell>
          <cell r="F559">
            <v>251.2295</v>
          </cell>
          <cell r="G559">
            <v>76.582899999999995</v>
          </cell>
        </row>
        <row r="560">
          <cell r="D560" t="str">
            <v>A9329</v>
          </cell>
          <cell r="E560" t="str">
            <v>Cesto aéreo simples isolado com capacidade para 135 kg</v>
          </cell>
          <cell r="F560">
            <v>5.0804999999999998</v>
          </cell>
          <cell r="G560">
            <v>2.7635999999999998</v>
          </cell>
        </row>
        <row r="561">
          <cell r="D561" t="str">
            <v>A9330</v>
          </cell>
          <cell r="E561" t="str">
            <v>Guindaste articulado montado sobre chassi com capacidade máxima de elevação de 5,7 t</v>
          </cell>
          <cell r="F561">
            <v>30.4617</v>
          </cell>
          <cell r="G561">
            <v>16.5701</v>
          </cell>
        </row>
        <row r="562">
          <cell r="D562" t="str">
            <v>E9693</v>
          </cell>
          <cell r="E562" t="str">
            <v>Caminhão demarcador de faixas com sistema de pintura Spray - 129 kW</v>
          </cell>
          <cell r="F562">
            <v>1044.1391000000001</v>
          </cell>
          <cell r="G562">
            <v>531.0249</v>
          </cell>
        </row>
        <row r="563">
          <cell r="D563" t="str">
            <v>A9322</v>
          </cell>
          <cell r="E563" t="str">
            <v>Caminhão plataforma 4 x 2, PBT 10.800 kg e distância entre eixos 4,0 m - 129 kW - condição de trabalho severa - motorista de caminhão</v>
          </cell>
          <cell r="F563">
            <v>259.40980000000002</v>
          </cell>
          <cell r="G563">
            <v>81.531000000000006</v>
          </cell>
        </row>
        <row r="564">
          <cell r="D564" t="str">
            <v>A9370</v>
          </cell>
          <cell r="E564" t="str">
            <v>Equipamento demarcador de faixas sistema spray montado sobre chassi com capacidade 1.080 l</v>
          </cell>
          <cell r="F564">
            <v>784.72929999999997</v>
          </cell>
          <cell r="G564">
            <v>449.4939</v>
          </cell>
        </row>
        <row r="565">
          <cell r="D565" t="str">
            <v>E9783</v>
          </cell>
          <cell r="E565" t="str">
            <v>Plataforma pantográfica montada em caminhão com capacidade de carga de 600 kg - 120 kW</v>
          </cell>
          <cell r="F565">
            <v>326.43279999999999</v>
          </cell>
          <cell r="G565">
            <v>125.8817</v>
          </cell>
        </row>
        <row r="566">
          <cell r="D566" t="str">
            <v>A9301</v>
          </cell>
          <cell r="E566" t="str">
            <v>Caminhão plataforma 4 x 2, PBT 8.300 kg e distância entre eixos 3,9 m - 120 kW - motorista de veículo especial</v>
          </cell>
          <cell r="F566">
            <v>220.86199999999999</v>
          </cell>
          <cell r="G566">
            <v>68.454899999999995</v>
          </cell>
        </row>
        <row r="567">
          <cell r="D567" t="str">
            <v>A9377</v>
          </cell>
          <cell r="E567" t="str">
            <v>Plataforma pantográfica hidráulica montada sobre chassi com capacidade de 600 kg</v>
          </cell>
          <cell r="F567">
            <v>105.57080000000001</v>
          </cell>
          <cell r="G567">
            <v>57.4268</v>
          </cell>
        </row>
        <row r="568">
          <cell r="D568" t="str">
            <v>E9787</v>
          </cell>
          <cell r="E568" t="str">
            <v>Bomba para concreto com lança montada sobre chassi com capacidade de 50 m³/h - 136 kW</v>
          </cell>
          <cell r="F568">
            <v>545.20780000000002</v>
          </cell>
          <cell r="G568">
            <v>236.4967</v>
          </cell>
        </row>
        <row r="569">
          <cell r="D569" t="str">
            <v>A9308</v>
          </cell>
          <cell r="E569" t="str">
            <v>Caminhão plataforma 4 x 2, PBT 16.000 kg e distância entre eixos 4,8 m - 136 kW - motorista de veículo especial</v>
          </cell>
          <cell r="F569">
            <v>251.2295</v>
          </cell>
          <cell r="G569">
            <v>76.582899999999995</v>
          </cell>
        </row>
        <row r="570">
          <cell r="D570" t="str">
            <v>A9371</v>
          </cell>
          <cell r="E570" t="str">
            <v>Bomba para concreto com lança montada sobre chassi com capacidade de 50 m³/h</v>
          </cell>
          <cell r="F570">
            <v>293.97829999999999</v>
          </cell>
          <cell r="G570">
            <v>159.91380000000001</v>
          </cell>
        </row>
        <row r="571">
          <cell r="D571" t="str">
            <v>E9792</v>
          </cell>
          <cell r="E571" t="str">
            <v>Caminhão para hidrossemeadura com capacidade de 7.500 l - 77,2 kW/235 kW</v>
          </cell>
          <cell r="F571">
            <v>591.02419999999995</v>
          </cell>
          <cell r="G571">
            <v>168.37889999999999</v>
          </cell>
        </row>
        <row r="572">
          <cell r="D572" t="str">
            <v>A9297</v>
          </cell>
          <cell r="E572" t="str">
            <v>Caminhão plataforma 6 x 4, PBT 23.000 kg e distância entre eixos 4,2 m - 235 kW - condição de trabalho severa - motorista de caminhão</v>
          </cell>
          <cell r="F572">
            <v>384.39760000000001</v>
          </cell>
          <cell r="G572">
            <v>92.777600000000007</v>
          </cell>
        </row>
        <row r="573">
          <cell r="D573" t="str">
            <v>A9362</v>
          </cell>
          <cell r="E573" t="str">
            <v>Tanque para hidrossemeadura com capacidade de 7.500 l - 77,2 kW</v>
          </cell>
          <cell r="F573">
            <v>206.6266</v>
          </cell>
          <cell r="G573">
            <v>75.601299999999995</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rva ABC - ADM"/>
      <sheetName val="Mob. e Desmob"/>
      <sheetName val="Equip Mínimo"/>
      <sheetName val="Encargos Sociais SICRO"/>
      <sheetName val="MATERIAL SICRO"/>
      <sheetName val="MO SICRO"/>
      <sheetName val="EQUIPAMENTOS SICRO"/>
    </sheetNames>
    <sheetDataSet>
      <sheetData sheetId="0" refreshError="1"/>
      <sheetData sheetId="1">
        <row r="6">
          <cell r="D6" t="str">
            <v>BR-232</v>
          </cell>
        </row>
        <row r="11">
          <cell r="D11" t="str">
            <v>SEM DESONERAÇÃO</v>
          </cell>
        </row>
      </sheetData>
      <sheetData sheetId="2"/>
      <sheetData sheetId="3" refreshError="1"/>
      <sheetData sheetId="4" refreshError="1"/>
      <sheetData sheetId="5" refreshError="1"/>
      <sheetData sheetId="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Mobilização-Desmobilização"/>
      <sheetName val="Equip Mínimo"/>
      <sheetName val="Rotas"/>
    </sheetNames>
    <sheetDataSet>
      <sheetData sheetId="0"/>
      <sheetData sheetId="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FIT"/>
    </sheetNames>
    <sheetDataSet>
      <sheetData sheetId="0"/>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BDI"/>
    </sheetNames>
    <sheetDataSet>
      <sheetData sheetId="0"/>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tações"/>
      <sheetName val="Mapa+Binômio"/>
      <sheetName val="Diagrama"/>
      <sheetName val="Material (ok)"/>
      <sheetName val="Mão de Obra (OK)"/>
      <sheetName val="Equipamentos (OK)"/>
    </sheetNames>
    <sheetDataSet>
      <sheetData sheetId="0"/>
      <sheetData sheetId="1"/>
      <sheetData sheetId="2"/>
      <sheetData sheetId="3" refreshError="1"/>
      <sheetData sheetId="4" refreshError="1"/>
      <sheetData sheetId="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aux1"/>
      <sheetName val="1,19"/>
      <sheetName val="1,20"/>
      <sheetName val="1,21"/>
      <sheetName val="1,22"/>
      <sheetName val="1,23"/>
      <sheetName val="1.24"/>
      <sheetName val="1.25"/>
      <sheetName val="1.26"/>
      <sheetName val="1.28"/>
      <sheetName val="1.29"/>
      <sheetName val="3.4"/>
      <sheetName val="D"/>
      <sheetName val="2.1"/>
      <sheetName val="H"/>
      <sheetName val="I"/>
      <sheetName val="J"/>
      <sheetName val="K"/>
      <sheetName val="L"/>
      <sheetName val="M"/>
      <sheetName val="N"/>
      <sheetName val="O"/>
      <sheetName val="aux. 2"/>
      <sheetName val="Q"/>
      <sheetName val="R"/>
      <sheetName val="S"/>
      <sheetName val="T"/>
      <sheetName val="U"/>
      <sheetName val="B"/>
      <sheetName val="G"/>
      <sheetName val="P"/>
      <sheetName val="DMT modelo"/>
      <sheetName val="RESUMO"/>
      <sheetName val="REAJU"/>
      <sheetName val="TSD-FOG"/>
      <sheetName val="Sub e base"/>
      <sheetName val="AGREGADOS"/>
      <sheetName val="Quadro Resumo"/>
      <sheetName val="RELATÓRIO"/>
      <sheetName val="Página 16"/>
      <sheetName val="Recuperação da Pista"/>
      <sheetName val="Anual"/>
      <sheetName val="projeto"/>
      <sheetName val="aux"/>
      <sheetName val="estgg"/>
      <sheetName val="compos1"/>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Rel-15ª med."/>
      <sheetName val="PMF"/>
      <sheetName val="Regula"/>
      <sheetName val="serviços"/>
      <sheetName val="tlmb"/>
      <sheetName val="Orçamento"/>
      <sheetName val="Dados"/>
      <sheetName val="eq"/>
      <sheetName val="mo"/>
      <sheetName val="PLANILHA"/>
      <sheetName val="Prod. Equip. Mec.1"/>
      <sheetName val="ququant"/>
      <sheetName val="1. Cadastro da LM"/>
      <sheetName val="4. Orçamento FD"/>
      <sheetName val="Produto 09"/>
      <sheetName val="Produto 10"/>
      <sheetName val="Produto 01"/>
      <sheetName val="Prod. 03A CREMA-CIB"/>
      <sheetName val="aterro"/>
      <sheetName val="tsd"/>
      <sheetName val="E"/>
      <sheetName val="F"/>
      <sheetName val="relatório-1ª med."/>
      <sheetName val="DIPRVS12"/>
      <sheetName val="ISSQN"/>
      <sheetName val="insumos básicos"/>
      <sheetName val="quadro 04 - planilhas preços"/>
      <sheetName val="Serv. Adm."/>
      <sheetName val="Mat. Bet."/>
      <sheetName val="Sicro"/>
      <sheetName val="COMP-AC"/>
      <sheetName val="COMP-AM"/>
      <sheetName val="COMP-CE"/>
      <sheetName val="COMP-MA"/>
      <sheetName val="COMP-MT"/>
      <sheetName val="COMP-PA"/>
      <sheetName val="COMP-PI"/>
      <sheetName val="COMP-RN"/>
      <sheetName val="COMP-RR"/>
      <sheetName val="COMP-TO"/>
      <sheetName val="PREMISSAS"/>
      <sheetName val="reg_mec_fx_dm_"/>
      <sheetName val="Custo horário de Equip"/>
      <sheetName val="Custo Mão-de-Obra"/>
      <sheetName val="Res. dos Materias - Atividade"/>
      <sheetName val="f. mediçao"/>
      <sheetName val="LISTA SUSPENSA"/>
      <sheetName val="inventário"/>
      <sheetName val="TPU-MARÇO_2002"/>
      <sheetName val="produção"/>
      <sheetName val="Relação de Pessoal"/>
      <sheetName val="Relação de Equipamentos"/>
      <sheetName val="DG"/>
      <sheetName val="ROÇCOL"/>
      <sheetName val="RO"/>
      <sheetName val="DRENO"/>
      <sheetName val="ENROC JOG"/>
      <sheetName val="MICRO"/>
      <sheetName val="PORTICO"/>
      <sheetName val="CONCR"/>
    </sheetNames>
    <sheetDataSet>
      <sheetData sheetId="0"/>
      <sheetData sheetId="1"/>
      <sheetData sheetId="2"/>
      <sheetData sheetId="3"/>
      <sheetData sheetId="4"/>
      <sheetData sheetId="5" refreshError="1">
        <row r="11">
          <cell r="A11" t="str">
            <v>a</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sheetData sheetId="85"/>
      <sheetData sheetId="86" refreshError="1"/>
      <sheetData sheetId="87"/>
      <sheetData sheetId="88"/>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sheetData sheetId="128"/>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sheetName val="Planilha"/>
      <sheetName val="Cpu"/>
      <sheetName val="CHE"/>
      <sheetName val="MObra"/>
      <sheetName val="Crono"/>
      <sheetName val="BDI"/>
      <sheetName val="EncSoc"/>
      <sheetName val="Cadastros"/>
      <sheetName val="QTR"/>
      <sheetName val="Dados"/>
      <sheetName val="TABELA"/>
      <sheetName val="QuQuant"/>
      <sheetName val="qorcamentodnerL1"/>
      <sheetName val="PROJETO"/>
      <sheetName val="A"/>
      <sheetName val="resumo_aut1"/>
      <sheetName val="Custo Equip"/>
      <sheetName val="SICRO"/>
      <sheetName val="Produto Novo - I"/>
      <sheetName val="Contrato Inicial"/>
      <sheetName val="COMPMOTSER"/>
      <sheetName val="MAT PLACA"/>
      <sheetName val="TLCB5"/>
      <sheetName val="TLMR"/>
    </sheetNames>
    <sheetDataSet>
      <sheetData sheetId="0" refreshError="1"/>
      <sheetData sheetId="1"/>
      <sheetData sheetId="2" refreshError="1"/>
      <sheetData sheetId="3"/>
      <sheetData sheetId="4"/>
      <sheetData sheetId="5" refreshError="1"/>
      <sheetData sheetId="6" refreshError="1"/>
      <sheetData sheetId="7" refreshError="1"/>
      <sheetData sheetId="8"/>
      <sheetData sheetId="9" refreshError="1"/>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a"/>
      <sheetName val="Contrato A"/>
      <sheetName val="Resumo B"/>
      <sheetName val="Custos Unit."/>
      <sheetName val="COMPOSIÇÃO C"/>
      <sheetName val="Auxiliar"/>
      <sheetName val="P A T O  D"/>
      <sheetName val="Trans E"/>
      <sheetName val="Cronograma F (1)"/>
      <sheetName val="Cronograma F (2)"/>
      <sheetName val="Preços  G"/>
      <sheetName val="Croqui H"/>
      <sheetName val="Pesquisa I"/>
      <sheetName val="61M-CBMI"/>
      <sheetName val="MAT-BET"/>
      <sheetName val="MEDIÇÃO RESUMO"/>
      <sheetName val="Serviços"/>
      <sheetName val="COMPOS1"/>
      <sheetName val="61M-CBMI:MAT-BET"/>
      <sheetName val="resumo_aut1"/>
      <sheetName val="BANCO"/>
      <sheetName val="[BR153_99.XLS][BR153_99.XLS]61M"/>
      <sheetName val="siig"/>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Mat. Betuminoso"/>
      <sheetName val="Aquis. Betuminoso"/>
      <sheetName val="Maps"/>
      <sheetName val="Material (ok)"/>
      <sheetName val="Mão de Obra (OK)"/>
      <sheetName val="Equipamentos (OK)"/>
    </sheetNames>
    <sheetDataSet>
      <sheetData sheetId="0"/>
      <sheetData sheetId="1"/>
      <sheetData sheetId="2"/>
      <sheetData sheetId="3"/>
      <sheetData sheetId="4"/>
      <sheetData sheetId="5"/>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3" Type="http://schemas.openxmlformats.org/officeDocument/2006/relationships/drawing" Target="../drawings/drawing16.xml"/><Relationship Id="rId2" Type="http://schemas.openxmlformats.org/officeDocument/2006/relationships/printerSettings" Target="../printerSettings/printerSettings17.bin"/><Relationship Id="rId1" Type="http://schemas.openxmlformats.org/officeDocument/2006/relationships/hyperlink" Target="https://www.gov.br/anp/pt-br/assuntos/precos-e-defesa-da-concorrencia/precos/precos-de-distribuicao-de-produtos-asfalticos" TargetMode="External"/><Relationship Id="rId6" Type="http://schemas.openxmlformats.org/officeDocument/2006/relationships/image" Target="../media/image26.emf"/><Relationship Id="rId5" Type="http://schemas.openxmlformats.org/officeDocument/2006/relationships/oleObject" Target="../embeddings/oleObject1.bin"/><Relationship Id="rId4" Type="http://schemas.openxmlformats.org/officeDocument/2006/relationships/vmlDrawing" Target="../drawings/vmlDrawing1.vml"/></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65"/>
  <sheetViews>
    <sheetView tabSelected="1" view="pageBreakPreview" zoomScaleNormal="175" zoomScaleSheetLayoutView="100" workbookViewId="0">
      <selection sqref="A1:E1"/>
    </sheetView>
  </sheetViews>
  <sheetFormatPr defaultColWidth="8.85546875" defaultRowHeight="12.75"/>
  <cols>
    <col min="1" max="1" width="17.5703125" style="23" customWidth="1"/>
    <col min="2" max="2" width="75.85546875" style="91" customWidth="1"/>
    <col min="3" max="3" width="8.7109375" style="23" customWidth="1"/>
    <col min="4" max="4" width="11.7109375" style="23" customWidth="1"/>
    <col min="5" max="5" width="10.140625" style="23" customWidth="1"/>
    <col min="6" max="6" width="17.5703125" style="23" customWidth="1"/>
    <col min="7" max="7" width="14.28515625" style="23" bestFit="1" customWidth="1"/>
    <col min="8" max="8" width="8.85546875" style="23"/>
    <col min="9" max="10" width="8.85546875" style="23" customWidth="1"/>
    <col min="11" max="16384" width="8.85546875" style="23"/>
  </cols>
  <sheetData>
    <row r="1" spans="1:7" s="20" customFormat="1">
      <c r="A1" s="233"/>
      <c r="B1" s="234"/>
      <c r="C1" s="234"/>
      <c r="D1" s="234"/>
      <c r="E1" s="235"/>
    </row>
    <row r="2" spans="1:7" s="20" customFormat="1">
      <c r="A2" s="236" t="s">
        <v>17</v>
      </c>
      <c r="B2" s="237"/>
      <c r="C2" s="237"/>
      <c r="D2" s="237"/>
      <c r="E2" s="238"/>
    </row>
    <row r="3" spans="1:7" s="20" customFormat="1">
      <c r="A3" s="239" t="s">
        <v>71</v>
      </c>
      <c r="B3" s="237"/>
      <c r="C3" s="237"/>
      <c r="D3" s="237"/>
      <c r="E3" s="238"/>
    </row>
    <row r="4" spans="1:7" s="20" customFormat="1" ht="13.5" thickBot="1">
      <c r="A4" s="240" t="s">
        <v>72</v>
      </c>
      <c r="B4" s="241"/>
      <c r="C4" s="241"/>
      <c r="D4" s="241"/>
      <c r="E4" s="242"/>
    </row>
    <row r="5" spans="1:7" s="20" customFormat="1" ht="15.75" customHeight="1">
      <c r="A5" s="177" t="s">
        <v>167</v>
      </c>
      <c r="B5" s="243" t="s">
        <v>170</v>
      </c>
      <c r="C5" s="243"/>
      <c r="D5" s="243"/>
      <c r="E5" s="244"/>
    </row>
    <row r="6" spans="1:7" s="20" customFormat="1" ht="15.75" customHeight="1">
      <c r="A6" s="178" t="s">
        <v>168</v>
      </c>
      <c r="B6" s="231" t="s">
        <v>171</v>
      </c>
      <c r="C6" s="231"/>
      <c r="D6" s="231"/>
      <c r="E6" s="232"/>
    </row>
    <row r="7" spans="1:7" s="20" customFormat="1" ht="15.75" customHeight="1">
      <c r="A7" s="178" t="s">
        <v>169</v>
      </c>
      <c r="B7" s="231" t="s">
        <v>172</v>
      </c>
      <c r="C7" s="231"/>
      <c r="D7" s="231"/>
      <c r="E7" s="232"/>
    </row>
    <row r="8" spans="1:7" s="20" customFormat="1" ht="15.75" customHeight="1" thickBot="1">
      <c r="A8" s="179" t="s">
        <v>53</v>
      </c>
      <c r="B8" s="224" t="s">
        <v>372</v>
      </c>
      <c r="C8" s="224"/>
      <c r="D8" s="224"/>
      <c r="E8" s="225"/>
    </row>
    <row r="9" spans="1:7" ht="21.75" customHeight="1">
      <c r="A9" s="89"/>
      <c r="B9" s="90"/>
      <c r="C9" s="226" t="s">
        <v>27</v>
      </c>
      <c r="D9" s="226"/>
      <c r="E9" s="156" t="s">
        <v>20</v>
      </c>
      <c r="F9" s="20"/>
    </row>
    <row r="10" spans="1:7" ht="27.6" customHeight="1">
      <c r="A10" s="157" t="s">
        <v>10</v>
      </c>
      <c r="B10" s="158" t="str">
        <f>PLANILHA!D2</f>
        <v>MOBILIZAÇAO/DESMOBILIZAÇÃO</v>
      </c>
      <c r="C10" s="227">
        <f>PLANILHA!I4</f>
        <v>30550.78</v>
      </c>
      <c r="D10" s="227"/>
      <c r="E10" s="159">
        <f t="shared" ref="E10:E19" si="0">C10/$C$21</f>
        <v>2.3644422053339964E-3</v>
      </c>
    </row>
    <row r="11" spans="1:7" ht="27.6" customHeight="1">
      <c r="A11" s="157" t="s">
        <v>12</v>
      </c>
      <c r="B11" s="158" t="str">
        <f>PLANILHA!D5</f>
        <v>INSTALAÇÃO DO CANTEIRO DE OBRAS</v>
      </c>
      <c r="C11" s="227">
        <f>PLANILHA!I7</f>
        <v>10187.120000000001</v>
      </c>
      <c r="D11" s="227"/>
      <c r="E11" s="159">
        <f t="shared" si="0"/>
        <v>7.8842034405674963E-4</v>
      </c>
    </row>
    <row r="12" spans="1:7" ht="27.6" customHeight="1">
      <c r="A12" s="157" t="s">
        <v>21</v>
      </c>
      <c r="B12" s="158" t="str">
        <f>PLANILHA!D8</f>
        <v>ADMINISTRAÇÃO LOCAL</v>
      </c>
      <c r="C12" s="227">
        <f>PLANILHA!I10</f>
        <v>463824.88</v>
      </c>
      <c r="D12" s="227"/>
      <c r="E12" s="159">
        <f t="shared" si="0"/>
        <v>3.5897188947580927E-2</v>
      </c>
      <c r="G12" s="91"/>
    </row>
    <row r="13" spans="1:7" ht="27.6" customHeight="1">
      <c r="A13" s="157" t="s">
        <v>23</v>
      </c>
      <c r="B13" s="158" t="str">
        <f>PLANILHA!D11</f>
        <v>TERRAPLENAGEM</v>
      </c>
      <c r="C13" s="227">
        <f>PLANILHA!I22</f>
        <v>2270861.37</v>
      </c>
      <c r="D13" s="227"/>
      <c r="E13" s="159">
        <f t="shared" si="0"/>
        <v>0.1757506834748763</v>
      </c>
      <c r="G13" s="162"/>
    </row>
    <row r="14" spans="1:7" ht="27.6" customHeight="1">
      <c r="A14" s="157" t="s">
        <v>24</v>
      </c>
      <c r="B14" s="158" t="str">
        <f>PLANILHA!D23</f>
        <v>DRENAGEM</v>
      </c>
      <c r="C14" s="227">
        <f>PLANILHA!I31</f>
        <v>417455.92000000004</v>
      </c>
      <c r="D14" s="227"/>
      <c r="E14" s="159">
        <f t="shared" si="0"/>
        <v>3.2308517036701928E-2</v>
      </c>
      <c r="G14" s="91"/>
    </row>
    <row r="15" spans="1:7" ht="27.6" customHeight="1">
      <c r="A15" s="157" t="s">
        <v>111</v>
      </c>
      <c r="B15" s="158" t="str">
        <f>PLANILHA!D32</f>
        <v>PAVIMENTAÇÃO</v>
      </c>
      <c r="C15" s="227">
        <f>PLANILHA!I45</f>
        <v>6476626.9800000004</v>
      </c>
      <c r="D15" s="227"/>
      <c r="E15" s="159">
        <f t="shared" si="0"/>
        <v>0.50125103777110969</v>
      </c>
      <c r="G15" s="91"/>
    </row>
    <row r="16" spans="1:7" ht="27.6" customHeight="1">
      <c r="A16" s="157" t="s">
        <v>133</v>
      </c>
      <c r="B16" s="158" t="str">
        <f>PLANILHA!D46</f>
        <v>SINALIZAÇÃO</v>
      </c>
      <c r="C16" s="227">
        <f>PLANILHA!I68</f>
        <v>407113</v>
      </c>
      <c r="D16" s="227"/>
      <c r="E16" s="159">
        <f t="shared" si="0"/>
        <v>3.1508038732239875E-2</v>
      </c>
      <c r="G16" s="91"/>
    </row>
    <row r="17" spans="1:7" ht="27.6" customHeight="1">
      <c r="A17" s="186" t="s">
        <v>185</v>
      </c>
      <c r="B17" s="187" t="str">
        <f>PLANILHA!D69</f>
        <v>PROTEÇÃO AMBIENTAL</v>
      </c>
      <c r="C17" s="227">
        <f>PLANILHA!I72</f>
        <v>310614</v>
      </c>
      <c r="D17" s="227"/>
      <c r="E17" s="159">
        <f t="shared" si="0"/>
        <v>2.4039610483516757E-2</v>
      </c>
    </row>
    <row r="18" spans="1:7" ht="27.6" customHeight="1">
      <c r="A18" s="186" t="s">
        <v>206</v>
      </c>
      <c r="B18" s="187" t="str">
        <f>PLANILHA!D73</f>
        <v>INTERSEÇÃO COM A PE-072</v>
      </c>
      <c r="C18" s="227">
        <f>PLANILHA!I130</f>
        <v>1614448.2900000003</v>
      </c>
      <c r="D18" s="227"/>
      <c r="E18" s="159">
        <f t="shared" si="0"/>
        <v>0.12494835402583176</v>
      </c>
    </row>
    <row r="19" spans="1:7" ht="27.6" customHeight="1">
      <c r="A19" s="186" t="s">
        <v>290</v>
      </c>
      <c r="B19" s="187" t="str">
        <f>PLANILHA!D131</f>
        <v>INTERSEÇÃO COM A PE-038</v>
      </c>
      <c r="C19" s="227">
        <f>PLANILHA!I192</f>
        <v>919242.49000000022</v>
      </c>
      <c r="D19" s="227"/>
      <c r="E19" s="159">
        <f t="shared" si="0"/>
        <v>7.1143706978751928E-2</v>
      </c>
    </row>
    <row r="20" spans="1:7" ht="27.6" customHeight="1">
      <c r="A20" s="186"/>
      <c r="B20" s="187"/>
      <c r="C20" s="227"/>
      <c r="D20" s="227"/>
      <c r="E20" s="188"/>
    </row>
    <row r="21" spans="1:7" ht="27.6" customHeight="1" thickBot="1">
      <c r="A21" s="93"/>
      <c r="B21" s="94" t="s">
        <v>22</v>
      </c>
      <c r="C21" s="230">
        <f>C12+C11+C10+C13++C14+C15+C16+C17+C18+C19</f>
        <v>12920924.830000002</v>
      </c>
      <c r="D21" s="230"/>
      <c r="E21" s="95">
        <f>SUM(E10,E11,E12,E13,E14,E15,E16,E17,E18,E19)</f>
        <v>1</v>
      </c>
      <c r="F21" s="151"/>
      <c r="G21" s="152"/>
    </row>
    <row r="22" spans="1:7">
      <c r="A22" s="119"/>
      <c r="E22" s="120"/>
    </row>
    <row r="23" spans="1:7">
      <c r="A23" s="119"/>
      <c r="C23" s="228"/>
      <c r="D23" s="228"/>
      <c r="E23" s="120"/>
    </row>
    <row r="24" spans="1:7">
      <c r="A24" s="127"/>
      <c r="C24" s="229"/>
      <c r="D24" s="229"/>
      <c r="E24" s="121"/>
    </row>
    <row r="25" spans="1:7">
      <c r="A25" s="119"/>
      <c r="E25" s="120"/>
    </row>
    <row r="26" spans="1:7">
      <c r="A26" s="119"/>
      <c r="E26" s="120"/>
    </row>
    <row r="27" spans="1:7">
      <c r="A27" s="119"/>
      <c r="E27" s="120"/>
    </row>
    <row r="28" spans="1:7">
      <c r="A28" s="119"/>
      <c r="E28" s="120"/>
    </row>
    <row r="29" spans="1:7">
      <c r="A29" s="119"/>
      <c r="E29" s="120"/>
    </row>
    <row r="30" spans="1:7">
      <c r="A30" s="119"/>
      <c r="E30" s="120"/>
    </row>
    <row r="31" spans="1:7">
      <c r="A31" s="119"/>
      <c r="E31" s="120"/>
    </row>
    <row r="32" spans="1:7">
      <c r="A32" s="119"/>
      <c r="E32" s="120"/>
    </row>
    <row r="33" spans="1:5">
      <c r="A33" s="119"/>
      <c r="E33" s="120"/>
    </row>
    <row r="34" spans="1:5">
      <c r="A34" s="119"/>
      <c r="E34" s="120"/>
    </row>
    <row r="35" spans="1:5">
      <c r="A35" s="119"/>
      <c r="E35" s="120"/>
    </row>
    <row r="36" spans="1:5">
      <c r="A36" s="119"/>
      <c r="E36" s="120"/>
    </row>
    <row r="37" spans="1:5">
      <c r="A37" s="119"/>
      <c r="E37" s="120"/>
    </row>
    <row r="38" spans="1:5">
      <c r="A38" s="119"/>
      <c r="E38" s="120"/>
    </row>
    <row r="39" spans="1:5">
      <c r="A39" s="119"/>
      <c r="E39" s="120"/>
    </row>
    <row r="40" spans="1:5">
      <c r="A40" s="119"/>
      <c r="E40" s="120"/>
    </row>
    <row r="41" spans="1:5">
      <c r="A41" s="119"/>
      <c r="E41" s="120"/>
    </row>
    <row r="42" spans="1:5">
      <c r="A42" s="119"/>
      <c r="E42" s="120"/>
    </row>
    <row r="43" spans="1:5">
      <c r="A43" s="119"/>
      <c r="E43" s="120"/>
    </row>
    <row r="44" spans="1:5">
      <c r="A44" s="119"/>
      <c r="E44" s="120"/>
    </row>
    <row r="45" spans="1:5">
      <c r="A45" s="119"/>
      <c r="E45" s="120"/>
    </row>
    <row r="46" spans="1:5">
      <c r="A46" s="119"/>
      <c r="E46" s="120"/>
    </row>
    <row r="47" spans="1:5">
      <c r="A47" s="119"/>
      <c r="E47" s="120"/>
    </row>
    <row r="48" spans="1:5">
      <c r="A48" s="119"/>
      <c r="E48" s="120"/>
    </row>
    <row r="49" spans="1:5">
      <c r="A49" s="119"/>
      <c r="E49" s="120"/>
    </row>
    <row r="50" spans="1:5">
      <c r="A50" s="119"/>
      <c r="E50" s="120"/>
    </row>
    <row r="51" spans="1:5">
      <c r="A51" s="119"/>
      <c r="E51" s="120"/>
    </row>
    <row r="52" spans="1:5">
      <c r="A52" s="119"/>
      <c r="E52" s="120"/>
    </row>
    <row r="53" spans="1:5">
      <c r="A53" s="119"/>
      <c r="E53" s="120"/>
    </row>
    <row r="54" spans="1:5">
      <c r="A54" s="119"/>
      <c r="E54" s="120"/>
    </row>
    <row r="55" spans="1:5">
      <c r="A55" s="119"/>
      <c r="E55" s="120"/>
    </row>
    <row r="56" spans="1:5">
      <c r="A56" s="119"/>
      <c r="E56" s="120"/>
    </row>
    <row r="57" spans="1:5">
      <c r="A57" s="119"/>
      <c r="E57" s="120"/>
    </row>
    <row r="58" spans="1:5">
      <c r="A58" s="119"/>
      <c r="E58" s="120"/>
    </row>
    <row r="59" spans="1:5">
      <c r="A59" s="119"/>
      <c r="E59" s="120"/>
    </row>
    <row r="60" spans="1:5">
      <c r="A60" s="119"/>
      <c r="E60" s="120"/>
    </row>
    <row r="61" spans="1:5">
      <c r="A61" s="119"/>
      <c r="E61" s="120"/>
    </row>
    <row r="62" spans="1:5" ht="13.5" thickBot="1">
      <c r="A62" s="119"/>
      <c r="E62" s="120"/>
    </row>
    <row r="63" spans="1:5" ht="15" customHeight="1">
      <c r="A63" s="209"/>
      <c r="B63" s="212" t="s">
        <v>52</v>
      </c>
      <c r="C63" s="213"/>
      <c r="D63" s="218" t="s">
        <v>60</v>
      </c>
      <c r="E63" s="219"/>
    </row>
    <row r="64" spans="1:5" ht="15" customHeight="1">
      <c r="A64" s="210"/>
      <c r="B64" s="214"/>
      <c r="C64" s="215"/>
      <c r="D64" s="220"/>
      <c r="E64" s="221"/>
    </row>
    <row r="65" spans="1:5" ht="15.75" customHeight="1" thickBot="1">
      <c r="A65" s="211"/>
      <c r="B65" s="216"/>
      <c r="C65" s="217"/>
      <c r="D65" s="222"/>
      <c r="E65" s="223"/>
    </row>
  </sheetData>
  <mergeCells count="26">
    <mergeCell ref="A1:E1"/>
    <mergeCell ref="A2:E2"/>
    <mergeCell ref="A3:E3"/>
    <mergeCell ref="A4:E4"/>
    <mergeCell ref="B5:E5"/>
    <mergeCell ref="C14:D14"/>
    <mergeCell ref="C18:D18"/>
    <mergeCell ref="C19:D19"/>
    <mergeCell ref="B6:E6"/>
    <mergeCell ref="B7:E7"/>
    <mergeCell ref="A63:A65"/>
    <mergeCell ref="B63:C65"/>
    <mergeCell ref="D63:E65"/>
    <mergeCell ref="B8:E8"/>
    <mergeCell ref="C9:D9"/>
    <mergeCell ref="C10:D10"/>
    <mergeCell ref="C23:D23"/>
    <mergeCell ref="C24:D24"/>
    <mergeCell ref="C11:D11"/>
    <mergeCell ref="C12:D12"/>
    <mergeCell ref="C21:D21"/>
    <mergeCell ref="C13:D13"/>
    <mergeCell ref="C15:D15"/>
    <mergeCell ref="C17:D17"/>
    <mergeCell ref="C16:D16"/>
    <mergeCell ref="C20:D20"/>
  </mergeCells>
  <phoneticPr fontId="93" type="noConversion"/>
  <printOptions horizontalCentered="1"/>
  <pageMargins left="0.59055118110236227" right="0.39370078740157483" top="0.98425196850393704" bottom="0.19685039370078741" header="0.31496062992125984" footer="0.31496062992125984"/>
  <pageSetup paperSize="9" scale="74" fitToHeight="0" orientation="portrait" horizontalDpi="4294967293"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220"/>
  <sheetViews>
    <sheetView view="pageBreakPreview" topLeftCell="A175" zoomScaleNormal="80" zoomScaleSheetLayoutView="100" workbookViewId="0">
      <selection activeCell="D196" sqref="D196"/>
    </sheetView>
  </sheetViews>
  <sheetFormatPr defaultColWidth="8.85546875" defaultRowHeight="15"/>
  <cols>
    <col min="1" max="1" width="9.140625" style="4" bestFit="1" customWidth="1"/>
    <col min="2" max="2" width="12" style="4" customWidth="1"/>
    <col min="3" max="3" width="14.5703125" style="4" customWidth="1"/>
    <col min="4" max="4" width="102.7109375" style="2" customWidth="1"/>
    <col min="5" max="5" width="10.28515625" style="2" customWidth="1"/>
    <col min="6" max="6" width="15" style="102" customWidth="1"/>
    <col min="7" max="9" width="15" style="3" customWidth="1"/>
    <col min="10" max="10" width="12.7109375" style="2" customWidth="1"/>
    <col min="11" max="11" width="15.7109375" customWidth="1"/>
    <col min="12" max="12" width="12.42578125" bestFit="1" customWidth="1"/>
    <col min="13" max="14" width="8.42578125" bestFit="1" customWidth="1"/>
    <col min="15" max="15" width="7" customWidth="1"/>
    <col min="16" max="16" width="8.85546875" customWidth="1"/>
    <col min="17" max="17" width="9.28515625" customWidth="1"/>
    <col min="18" max="18" width="7.28515625" bestFit="1" customWidth="1"/>
  </cols>
  <sheetData>
    <row r="1" spans="1:16" ht="35.25" customHeight="1">
      <c r="A1" s="103" t="s">
        <v>28</v>
      </c>
      <c r="B1" s="104" t="s">
        <v>34</v>
      </c>
      <c r="C1" s="105" t="s">
        <v>35</v>
      </c>
      <c r="D1" s="105" t="s">
        <v>29</v>
      </c>
      <c r="E1" s="106" t="s">
        <v>36</v>
      </c>
      <c r="F1" s="107" t="s">
        <v>30</v>
      </c>
      <c r="G1" s="108" t="s">
        <v>55</v>
      </c>
      <c r="H1" s="109" t="s">
        <v>56</v>
      </c>
      <c r="I1" s="108" t="s">
        <v>57</v>
      </c>
      <c r="J1" s="137" t="s">
        <v>58</v>
      </c>
    </row>
    <row r="2" spans="1:16">
      <c r="A2" s="60" t="s">
        <v>10</v>
      </c>
      <c r="B2" s="61"/>
      <c r="C2" s="62"/>
      <c r="D2" s="63" t="s">
        <v>54</v>
      </c>
      <c r="E2" s="61"/>
      <c r="F2" s="96"/>
      <c r="G2" s="64"/>
      <c r="H2" s="64"/>
      <c r="I2" s="64"/>
      <c r="J2" s="65"/>
    </row>
    <row r="3" spans="1:16">
      <c r="A3" s="9" t="s">
        <v>1</v>
      </c>
      <c r="B3" s="5"/>
      <c r="C3" s="7" t="s">
        <v>11</v>
      </c>
      <c r="D3" s="136" t="s">
        <v>184</v>
      </c>
      <c r="E3" s="5" t="s">
        <v>16</v>
      </c>
      <c r="F3" s="148">
        <v>1</v>
      </c>
      <c r="G3" s="172">
        <v>25309.24</v>
      </c>
      <c r="H3" s="6">
        <f>IFERROR(ROUND((1+J3)*G3,2),0)</f>
        <v>30550.78</v>
      </c>
      <c r="I3" s="6">
        <f>IFERROR(TRUNC(H3*F3,2),0)</f>
        <v>30550.78</v>
      </c>
      <c r="J3" s="10">
        <v>0.20710000000000001</v>
      </c>
      <c r="O3" s="12"/>
      <c r="P3" s="16"/>
    </row>
    <row r="4" spans="1:16">
      <c r="A4" s="82"/>
      <c r="B4" s="83"/>
      <c r="C4" s="84"/>
      <c r="D4" s="87" t="s">
        <v>83</v>
      </c>
      <c r="E4" s="83"/>
      <c r="F4" s="149"/>
      <c r="G4" s="85"/>
      <c r="H4" s="86"/>
      <c r="I4" s="88">
        <f>SUBTOTAL(9,I2:I3)</f>
        <v>30550.78</v>
      </c>
      <c r="J4" s="27"/>
      <c r="O4" s="12"/>
      <c r="P4" s="16"/>
    </row>
    <row r="5" spans="1:16">
      <c r="A5" s="66" t="s">
        <v>12</v>
      </c>
      <c r="B5" s="67"/>
      <c r="C5" s="68"/>
      <c r="D5" s="69" t="s">
        <v>32</v>
      </c>
      <c r="E5" s="67"/>
      <c r="F5" s="70"/>
      <c r="G5" s="70"/>
      <c r="H5" s="70"/>
      <c r="I5" s="70"/>
      <c r="J5" s="71"/>
    </row>
    <row r="6" spans="1:16">
      <c r="A6" s="11" t="s">
        <v>2</v>
      </c>
      <c r="B6" s="15"/>
      <c r="C6" s="7" t="s">
        <v>11</v>
      </c>
      <c r="D6" s="17" t="s">
        <v>32</v>
      </c>
      <c r="E6" s="5" t="s">
        <v>16</v>
      </c>
      <c r="F6" s="148">
        <v>1</v>
      </c>
      <c r="G6" s="172">
        <v>8439.33</v>
      </c>
      <c r="H6" s="6">
        <f>IFERROR(ROUND((1+J6)*G6,2),0)</f>
        <v>10187.120000000001</v>
      </c>
      <c r="I6" s="6">
        <f>IFERROR(TRUNC(H6*F6,2),0)</f>
        <v>10187.120000000001</v>
      </c>
      <c r="J6" s="10">
        <v>0.20710000000000001</v>
      </c>
      <c r="K6" s="19"/>
      <c r="O6" s="12"/>
      <c r="P6" s="16"/>
    </row>
    <row r="7" spans="1:16">
      <c r="A7" s="82"/>
      <c r="B7" s="83"/>
      <c r="C7" s="84"/>
      <c r="D7" s="87" t="s">
        <v>82</v>
      </c>
      <c r="E7" s="83"/>
      <c r="F7" s="149"/>
      <c r="G7" s="85"/>
      <c r="H7" s="86"/>
      <c r="I7" s="88">
        <f>SUBTOTAL(9,I5:I6)</f>
        <v>10187.120000000001</v>
      </c>
      <c r="J7" s="27"/>
      <c r="L7" s="128"/>
      <c r="O7" s="12"/>
      <c r="P7" s="16"/>
    </row>
    <row r="8" spans="1:16">
      <c r="A8" s="66" t="s">
        <v>21</v>
      </c>
      <c r="B8" s="67"/>
      <c r="C8" s="68"/>
      <c r="D8" s="69" t="s">
        <v>49</v>
      </c>
      <c r="E8" s="67"/>
      <c r="F8" s="70"/>
      <c r="G8" s="70"/>
      <c r="H8" s="70"/>
      <c r="I8" s="70"/>
      <c r="J8" s="71"/>
    </row>
    <row r="9" spans="1:16">
      <c r="A9" s="9" t="s">
        <v>4</v>
      </c>
      <c r="B9" s="15"/>
      <c r="C9" s="7" t="s">
        <v>11</v>
      </c>
      <c r="D9" s="8" t="s">
        <v>50</v>
      </c>
      <c r="E9" s="5" t="s">
        <v>16</v>
      </c>
      <c r="F9" s="148">
        <v>1</v>
      </c>
      <c r="G9" s="172">
        <v>384247.27</v>
      </c>
      <c r="H9" s="6">
        <f>IFERROR(ROUND((1+J9)*G9,2),0)</f>
        <v>463824.88</v>
      </c>
      <c r="I9" s="6">
        <f>IFERROR(TRUNC(H9*F9,2),0)</f>
        <v>463824.88</v>
      </c>
      <c r="J9" s="10">
        <v>0.20710000000000001</v>
      </c>
      <c r="O9" s="12"/>
      <c r="P9" s="16"/>
    </row>
    <row r="10" spans="1:16">
      <c r="A10" s="82"/>
      <c r="B10" s="83"/>
      <c r="C10" s="84"/>
      <c r="D10" s="87" t="s">
        <v>81</v>
      </c>
      <c r="E10" s="83"/>
      <c r="F10" s="149"/>
      <c r="G10" s="85"/>
      <c r="H10" s="86"/>
      <c r="I10" s="88">
        <f>SUBTOTAL(9,I8:I9)</f>
        <v>463824.88</v>
      </c>
      <c r="J10" s="27"/>
      <c r="O10" s="12"/>
      <c r="P10" s="16"/>
    </row>
    <row r="11" spans="1:16">
      <c r="A11" s="66" t="s">
        <v>23</v>
      </c>
      <c r="B11" s="7"/>
      <c r="C11" s="7"/>
      <c r="D11" s="146" t="s">
        <v>87</v>
      </c>
      <c r="E11" s="15"/>
      <c r="F11" s="150"/>
      <c r="G11" s="26"/>
      <c r="H11" s="131"/>
      <c r="I11" s="131"/>
      <c r="J11" s="10"/>
      <c r="O11" s="12"/>
      <c r="P11" s="16"/>
    </row>
    <row r="12" spans="1:16">
      <c r="A12" s="130" t="s">
        <v>5</v>
      </c>
      <c r="B12" s="7">
        <v>5501700</v>
      </c>
      <c r="C12" s="7" t="s">
        <v>11</v>
      </c>
      <c r="D12" s="136" t="s">
        <v>88</v>
      </c>
      <c r="E12" s="15" t="s">
        <v>15</v>
      </c>
      <c r="F12" s="150">
        <v>29513.06</v>
      </c>
      <c r="G12" s="26">
        <v>0.72</v>
      </c>
      <c r="H12" s="6">
        <f t="shared" ref="H12:H18" si="0">IFERROR(ROUND((1+J12)*G12,2),0)</f>
        <v>0.87</v>
      </c>
      <c r="I12" s="6">
        <f t="shared" ref="I12:I18" si="1">IFERROR(TRUNC(H12*F12,2),0)</f>
        <v>25676.36</v>
      </c>
      <c r="J12" s="10">
        <v>0.20710000000000001</v>
      </c>
      <c r="O12" s="12"/>
      <c r="P12" s="16"/>
    </row>
    <row r="13" spans="1:16">
      <c r="A13" s="130" t="s">
        <v>85</v>
      </c>
      <c r="B13" s="7">
        <v>5501702</v>
      </c>
      <c r="C13" s="7" t="s">
        <v>11</v>
      </c>
      <c r="D13" s="136" t="s">
        <v>93</v>
      </c>
      <c r="E13" s="15" t="s">
        <v>33</v>
      </c>
      <c r="F13" s="150">
        <v>20</v>
      </c>
      <c r="G13" s="26">
        <v>133.66999999999999</v>
      </c>
      <c r="H13" s="6">
        <f t="shared" ref="H13" si="2">IFERROR(ROUND((1+J13)*G13,2),0)</f>
        <v>161.35</v>
      </c>
      <c r="I13" s="6">
        <f t="shared" ref="I13" si="3">IFERROR(TRUNC(H13*F13,2),0)</f>
        <v>3227</v>
      </c>
      <c r="J13" s="10">
        <v>0.20710000000000001</v>
      </c>
      <c r="O13" s="12"/>
      <c r="P13" s="16"/>
    </row>
    <row r="14" spans="1:16" ht="13.9" customHeight="1">
      <c r="A14" s="130" t="s">
        <v>86</v>
      </c>
      <c r="B14" s="7">
        <v>5501710</v>
      </c>
      <c r="C14" s="7" t="s">
        <v>11</v>
      </c>
      <c r="D14" s="136" t="s">
        <v>89</v>
      </c>
      <c r="E14" s="15" t="s">
        <v>13</v>
      </c>
      <c r="F14" s="150">
        <v>712.31500000000005</v>
      </c>
      <c r="G14" s="26">
        <v>3.77</v>
      </c>
      <c r="H14" s="6">
        <f t="shared" si="0"/>
        <v>4.55</v>
      </c>
      <c r="I14" s="6">
        <f t="shared" si="1"/>
        <v>3241.03</v>
      </c>
      <c r="J14" s="10">
        <v>0.20710000000000001</v>
      </c>
      <c r="O14" s="12"/>
      <c r="P14" s="16"/>
    </row>
    <row r="15" spans="1:16" ht="25.5">
      <c r="A15" s="130" t="s">
        <v>94</v>
      </c>
      <c r="B15" s="7">
        <v>5502161</v>
      </c>
      <c r="C15" s="7" t="s">
        <v>11</v>
      </c>
      <c r="D15" s="136" t="s">
        <v>90</v>
      </c>
      <c r="E15" s="15" t="s">
        <v>13</v>
      </c>
      <c r="F15" s="150">
        <v>74.040999999999997</v>
      </c>
      <c r="G15" s="26">
        <v>5.68</v>
      </c>
      <c r="H15" s="6">
        <f t="shared" si="0"/>
        <v>6.86</v>
      </c>
      <c r="I15" s="6">
        <f t="shared" si="1"/>
        <v>507.92</v>
      </c>
      <c r="J15" s="10">
        <v>0.20710000000000001</v>
      </c>
      <c r="O15" s="12"/>
      <c r="P15" s="16"/>
    </row>
    <row r="16" spans="1:16" ht="25.5">
      <c r="A16" s="130" t="s">
        <v>95</v>
      </c>
      <c r="B16" s="7">
        <v>5502162</v>
      </c>
      <c r="C16" s="7" t="s">
        <v>11</v>
      </c>
      <c r="D16" s="136" t="s">
        <v>91</v>
      </c>
      <c r="E16" s="15" t="s">
        <v>13</v>
      </c>
      <c r="F16" s="150">
        <v>647.91399999999999</v>
      </c>
      <c r="G16" s="26">
        <v>6.43</v>
      </c>
      <c r="H16" s="6">
        <f t="shared" si="0"/>
        <v>7.76</v>
      </c>
      <c r="I16" s="6">
        <f t="shared" si="1"/>
        <v>5027.8100000000004</v>
      </c>
      <c r="J16" s="10">
        <v>0.20710000000000001</v>
      </c>
      <c r="O16" s="12"/>
      <c r="P16" s="16"/>
    </row>
    <row r="17" spans="1:16" ht="13.9" customHeight="1">
      <c r="A17" s="130" t="s">
        <v>96</v>
      </c>
      <c r="B17" s="7">
        <v>5503041</v>
      </c>
      <c r="C17" s="7" t="s">
        <v>11</v>
      </c>
      <c r="D17" s="136" t="s">
        <v>92</v>
      </c>
      <c r="E17" s="15" t="s">
        <v>13</v>
      </c>
      <c r="F17" s="150">
        <v>1147.4159999999999</v>
      </c>
      <c r="G17" s="26">
        <v>6.65</v>
      </c>
      <c r="H17" s="6">
        <f t="shared" si="0"/>
        <v>8.0299999999999994</v>
      </c>
      <c r="I17" s="6">
        <f t="shared" si="1"/>
        <v>9213.75</v>
      </c>
      <c r="J17" s="10">
        <v>0.20710000000000001</v>
      </c>
      <c r="O17" s="12"/>
      <c r="P17" s="16"/>
    </row>
    <row r="18" spans="1:16">
      <c r="A18" s="130" t="s">
        <v>97</v>
      </c>
      <c r="B18" s="7" t="s">
        <v>177</v>
      </c>
      <c r="C18" s="7" t="s">
        <v>11</v>
      </c>
      <c r="D18" s="136" t="s">
        <v>77</v>
      </c>
      <c r="E18" s="15" t="s">
        <v>37</v>
      </c>
      <c r="F18" s="150">
        <v>15293.513999999999</v>
      </c>
      <c r="G18" s="26">
        <v>84.54</v>
      </c>
      <c r="H18" s="6">
        <f t="shared" si="0"/>
        <v>96.8</v>
      </c>
      <c r="I18" s="6">
        <f t="shared" si="1"/>
        <v>1480412.15</v>
      </c>
      <c r="J18" s="173">
        <v>0.14499999999999999</v>
      </c>
      <c r="O18" s="12"/>
      <c r="P18" s="16"/>
    </row>
    <row r="19" spans="1:16" ht="25.5">
      <c r="A19" s="130" t="s">
        <v>179</v>
      </c>
      <c r="B19" s="7">
        <v>5915411</v>
      </c>
      <c r="C19" s="7" t="s">
        <v>11</v>
      </c>
      <c r="D19" s="136" t="s">
        <v>174</v>
      </c>
      <c r="E19" s="15" t="s">
        <v>37</v>
      </c>
      <c r="F19" s="150">
        <f>F18</f>
        <v>15293.513999999999</v>
      </c>
      <c r="G19" s="26">
        <v>3.79</v>
      </c>
      <c r="H19" s="6">
        <f t="shared" ref="H19:H21" si="4">IFERROR(ROUND((1+J19)*G19,2),0)</f>
        <v>4.57</v>
      </c>
      <c r="I19" s="6">
        <f t="shared" ref="I19:I21" si="5">IFERROR(TRUNC(H19*F19,2),0)</f>
        <v>69891.350000000006</v>
      </c>
      <c r="J19" s="10">
        <v>0.20710000000000001</v>
      </c>
      <c r="O19" s="12"/>
      <c r="P19" s="16"/>
    </row>
    <row r="20" spans="1:16">
      <c r="A20" s="130" t="s">
        <v>180</v>
      </c>
      <c r="B20" s="7">
        <v>5914389</v>
      </c>
      <c r="C20" s="7" t="s">
        <v>11</v>
      </c>
      <c r="D20" s="136" t="s">
        <v>175</v>
      </c>
      <c r="E20" s="15" t="s">
        <v>176</v>
      </c>
      <c r="F20" s="150">
        <f>ROUND(F19*36.65,2)</f>
        <v>560507.29</v>
      </c>
      <c r="G20" s="26">
        <v>0.83</v>
      </c>
      <c r="H20" s="6">
        <f t="shared" si="4"/>
        <v>1</v>
      </c>
      <c r="I20" s="6">
        <f t="shared" si="5"/>
        <v>560507.29</v>
      </c>
      <c r="J20" s="10">
        <v>0.20710000000000001</v>
      </c>
      <c r="O20" s="12"/>
      <c r="P20" s="16"/>
    </row>
    <row r="21" spans="1:16">
      <c r="A21" s="130" t="s">
        <v>181</v>
      </c>
      <c r="B21" s="7">
        <v>5914359</v>
      </c>
      <c r="C21" s="7" t="s">
        <v>11</v>
      </c>
      <c r="D21" s="136" t="s">
        <v>178</v>
      </c>
      <c r="E21" s="15" t="s">
        <v>176</v>
      </c>
      <c r="F21" s="150">
        <f>ROUND(F19*4.9,2)</f>
        <v>74938.22</v>
      </c>
      <c r="G21" s="26">
        <v>1.25</v>
      </c>
      <c r="H21" s="6">
        <f t="shared" si="4"/>
        <v>1.51</v>
      </c>
      <c r="I21" s="6">
        <f t="shared" si="5"/>
        <v>113156.71</v>
      </c>
      <c r="J21" s="10">
        <v>0.20710000000000001</v>
      </c>
      <c r="O21" s="12"/>
      <c r="P21" s="16"/>
    </row>
    <row r="22" spans="1:16">
      <c r="A22" s="82"/>
      <c r="B22" s="83"/>
      <c r="C22" s="84"/>
      <c r="D22" s="87" t="s">
        <v>79</v>
      </c>
      <c r="E22" s="83"/>
      <c r="F22" s="149"/>
      <c r="G22" s="85"/>
      <c r="H22" s="86"/>
      <c r="I22" s="88">
        <f>SUBTOTAL(9,I11:I21)</f>
        <v>2270861.37</v>
      </c>
      <c r="J22" s="27"/>
      <c r="O22" s="12"/>
      <c r="P22" s="16"/>
    </row>
    <row r="23" spans="1:16">
      <c r="A23" s="66" t="s">
        <v>24</v>
      </c>
      <c r="B23" s="67"/>
      <c r="C23" s="68"/>
      <c r="D23" s="69" t="s">
        <v>132</v>
      </c>
      <c r="E23" s="15"/>
      <c r="F23" s="150"/>
      <c r="G23" s="26"/>
      <c r="H23" s="131"/>
      <c r="I23" s="153"/>
      <c r="J23" s="10"/>
      <c r="O23" s="12"/>
      <c r="P23" s="16"/>
    </row>
    <row r="24" spans="1:16">
      <c r="A24" s="130" t="s">
        <v>80</v>
      </c>
      <c r="B24" s="7">
        <v>2003257</v>
      </c>
      <c r="C24" s="7" t="s">
        <v>11</v>
      </c>
      <c r="D24" s="136" t="s">
        <v>104</v>
      </c>
      <c r="E24" s="15" t="s">
        <v>14</v>
      </c>
      <c r="F24" s="150">
        <v>1725</v>
      </c>
      <c r="G24" s="26">
        <v>63.5</v>
      </c>
      <c r="H24" s="6">
        <f t="shared" ref="H24:H30" si="6">IFERROR(ROUND((1+J24)*G24,2),0)</f>
        <v>76.650000000000006</v>
      </c>
      <c r="I24" s="6">
        <f t="shared" ref="I24:I30" si="7">IFERROR(TRUNC(H24*F24,2),0)</f>
        <v>132221.25</v>
      </c>
      <c r="J24" s="10">
        <v>0.20710000000000001</v>
      </c>
      <c r="O24" s="12"/>
      <c r="P24" s="16"/>
    </row>
    <row r="25" spans="1:16">
      <c r="A25" s="130" t="s">
        <v>98</v>
      </c>
      <c r="B25" s="7">
        <v>2003377</v>
      </c>
      <c r="C25" s="7" t="s">
        <v>11</v>
      </c>
      <c r="D25" s="136" t="s">
        <v>105</v>
      </c>
      <c r="E25" s="15" t="s">
        <v>14</v>
      </c>
      <c r="F25" s="150">
        <v>2865</v>
      </c>
      <c r="G25" s="26">
        <v>61.81</v>
      </c>
      <c r="H25" s="6">
        <f t="shared" si="6"/>
        <v>74.61</v>
      </c>
      <c r="I25" s="6">
        <f t="shared" si="7"/>
        <v>213757.65</v>
      </c>
      <c r="J25" s="10">
        <v>0.20710000000000001</v>
      </c>
      <c r="O25" s="12"/>
      <c r="P25" s="16"/>
    </row>
    <row r="26" spans="1:16">
      <c r="A26" s="130" t="s">
        <v>99</v>
      </c>
      <c r="B26" s="7">
        <v>2003109</v>
      </c>
      <c r="C26" s="7" t="s">
        <v>11</v>
      </c>
      <c r="D26" s="136" t="s">
        <v>106</v>
      </c>
      <c r="E26" s="15" t="s">
        <v>107</v>
      </c>
      <c r="F26" s="150">
        <v>63</v>
      </c>
      <c r="G26" s="26">
        <v>211</v>
      </c>
      <c r="H26" s="6">
        <f t="shared" si="6"/>
        <v>254.7</v>
      </c>
      <c r="I26" s="6">
        <f t="shared" si="7"/>
        <v>16046.1</v>
      </c>
      <c r="J26" s="10">
        <v>0.20710000000000001</v>
      </c>
      <c r="O26" s="12"/>
      <c r="P26" s="16"/>
    </row>
    <row r="27" spans="1:16">
      <c r="A27" s="130" t="s">
        <v>100</v>
      </c>
      <c r="B27" s="7">
        <v>2003121</v>
      </c>
      <c r="C27" s="7" t="s">
        <v>11</v>
      </c>
      <c r="D27" s="136" t="s">
        <v>108</v>
      </c>
      <c r="E27" s="15" t="s">
        <v>107</v>
      </c>
      <c r="F27" s="150">
        <v>5</v>
      </c>
      <c r="G27" s="26">
        <v>305.83999999999997</v>
      </c>
      <c r="H27" s="6">
        <f t="shared" si="6"/>
        <v>369.18</v>
      </c>
      <c r="I27" s="6">
        <f t="shared" si="7"/>
        <v>1845.9</v>
      </c>
      <c r="J27" s="10">
        <v>0.20710000000000001</v>
      </c>
      <c r="O27" s="12"/>
      <c r="P27" s="16"/>
    </row>
    <row r="28" spans="1:16">
      <c r="A28" s="130" t="s">
        <v>101</v>
      </c>
      <c r="B28" s="7">
        <v>2003393</v>
      </c>
      <c r="C28" s="7" t="s">
        <v>11</v>
      </c>
      <c r="D28" s="136" t="s">
        <v>109</v>
      </c>
      <c r="E28" s="15" t="s">
        <v>14</v>
      </c>
      <c r="F28" s="150">
        <v>68</v>
      </c>
      <c r="G28" s="26">
        <v>382.1</v>
      </c>
      <c r="H28" s="6">
        <f t="shared" si="6"/>
        <v>461.23</v>
      </c>
      <c r="I28" s="6">
        <f t="shared" si="7"/>
        <v>31363.64</v>
      </c>
      <c r="J28" s="10">
        <v>0.20710000000000001</v>
      </c>
      <c r="O28" s="12"/>
      <c r="P28" s="16"/>
    </row>
    <row r="29" spans="1:16">
      <c r="A29" s="130" t="s">
        <v>102</v>
      </c>
      <c r="B29" s="5">
        <v>1619006</v>
      </c>
      <c r="C29" s="7" t="s">
        <v>11</v>
      </c>
      <c r="D29" s="8" t="s">
        <v>110</v>
      </c>
      <c r="E29" s="5" t="s">
        <v>13</v>
      </c>
      <c r="F29" s="148">
        <v>47.762</v>
      </c>
      <c r="G29" s="148">
        <v>159.01</v>
      </c>
      <c r="H29" s="6">
        <f t="shared" si="6"/>
        <v>191.94</v>
      </c>
      <c r="I29" s="6">
        <f t="shared" si="7"/>
        <v>9167.43</v>
      </c>
      <c r="J29" s="10">
        <v>0.20710000000000001</v>
      </c>
    </row>
    <row r="30" spans="1:16">
      <c r="A30" s="130" t="s">
        <v>103</v>
      </c>
      <c r="B30" s="5" t="s">
        <v>78</v>
      </c>
      <c r="C30" s="7" t="s">
        <v>11</v>
      </c>
      <c r="D30" s="8" t="s">
        <v>77</v>
      </c>
      <c r="E30" s="5" t="s">
        <v>37</v>
      </c>
      <c r="F30" s="148">
        <v>114.629</v>
      </c>
      <c r="G30" s="148">
        <v>99.46</v>
      </c>
      <c r="H30" s="6">
        <f t="shared" si="6"/>
        <v>113.88</v>
      </c>
      <c r="I30" s="6">
        <f t="shared" si="7"/>
        <v>13053.95</v>
      </c>
      <c r="J30" s="173">
        <v>0.14499999999999999</v>
      </c>
    </row>
    <row r="31" spans="1:16">
      <c r="A31" s="82"/>
      <c r="B31" s="83"/>
      <c r="C31" s="84"/>
      <c r="D31" s="87" t="s">
        <v>84</v>
      </c>
      <c r="E31" s="83"/>
      <c r="F31" s="149"/>
      <c r="G31" s="85"/>
      <c r="H31" s="86"/>
      <c r="I31" s="88">
        <f>SUBTOTAL(9,I23:I30)</f>
        <v>417455.92000000004</v>
      </c>
      <c r="J31" s="27"/>
      <c r="O31" s="12"/>
      <c r="P31" s="16"/>
    </row>
    <row r="32" spans="1:16" s="170" customFormat="1">
      <c r="A32" s="147" t="s">
        <v>111</v>
      </c>
      <c r="B32" s="67"/>
      <c r="C32" s="68"/>
      <c r="D32" s="69" t="s">
        <v>3</v>
      </c>
      <c r="E32" s="67"/>
      <c r="F32" s="70"/>
      <c r="G32" s="70"/>
      <c r="H32" s="163"/>
      <c r="I32" s="163"/>
      <c r="J32" s="169"/>
    </row>
    <row r="33" spans="1:10">
      <c r="A33" s="130" t="s">
        <v>112</v>
      </c>
      <c r="B33" s="5">
        <v>4011279</v>
      </c>
      <c r="C33" s="7" t="s">
        <v>11</v>
      </c>
      <c r="D33" s="8" t="s">
        <v>125</v>
      </c>
      <c r="E33" s="5" t="s">
        <v>13</v>
      </c>
      <c r="F33" s="148">
        <v>4519.1639999999998</v>
      </c>
      <c r="G33" s="148">
        <v>272.32</v>
      </c>
      <c r="H33" s="6">
        <f t="shared" ref="H33:H44" si="8">IFERROR(ROUND((1+J33)*G33,2),0)</f>
        <v>328.72</v>
      </c>
      <c r="I33" s="6">
        <f>IFERROR(TRUNC(H33*F33,2),0)</f>
        <v>1485539.59</v>
      </c>
      <c r="J33" s="10">
        <v>0.20710000000000001</v>
      </c>
    </row>
    <row r="34" spans="1:10">
      <c r="A34" s="130" t="s">
        <v>113</v>
      </c>
      <c r="B34" s="5">
        <v>4011276</v>
      </c>
      <c r="C34" s="7" t="s">
        <v>11</v>
      </c>
      <c r="D34" s="8" t="s">
        <v>126</v>
      </c>
      <c r="E34" s="5" t="s">
        <v>13</v>
      </c>
      <c r="F34" s="148">
        <v>4519.1639999999998</v>
      </c>
      <c r="G34" s="148">
        <v>189.15</v>
      </c>
      <c r="H34" s="6">
        <f t="shared" si="8"/>
        <v>228.32</v>
      </c>
      <c r="I34" s="6">
        <f t="shared" ref="I34:I44" si="9">IFERROR(TRUNC(H34*F34,2),0)</f>
        <v>1031815.52</v>
      </c>
      <c r="J34" s="10">
        <v>0.20710000000000001</v>
      </c>
    </row>
    <row r="35" spans="1:10">
      <c r="A35" s="130" t="s">
        <v>114</v>
      </c>
      <c r="B35" s="5" t="s">
        <v>62</v>
      </c>
      <c r="C35" s="7" t="s">
        <v>11</v>
      </c>
      <c r="D35" s="8" t="s">
        <v>67</v>
      </c>
      <c r="E35" s="5" t="s">
        <v>13</v>
      </c>
      <c r="F35" s="148">
        <v>4519.1639999999998</v>
      </c>
      <c r="G35" s="148">
        <v>60.14</v>
      </c>
      <c r="H35" s="6">
        <f t="shared" si="8"/>
        <v>68.86</v>
      </c>
      <c r="I35" s="6">
        <f t="shared" si="9"/>
        <v>311189.63</v>
      </c>
      <c r="J35" s="173">
        <v>0.14499999999999999</v>
      </c>
    </row>
    <row r="36" spans="1:10">
      <c r="A36" s="130" t="s">
        <v>115</v>
      </c>
      <c r="B36" s="5">
        <v>4011212</v>
      </c>
      <c r="C36" s="7" t="s">
        <v>11</v>
      </c>
      <c r="D36" s="8" t="s">
        <v>65</v>
      </c>
      <c r="E36" s="5" t="s">
        <v>15</v>
      </c>
      <c r="F36" s="148">
        <v>22595.82</v>
      </c>
      <c r="G36" s="148">
        <v>0.1</v>
      </c>
      <c r="H36" s="6">
        <f t="shared" si="8"/>
        <v>0.12</v>
      </c>
      <c r="I36" s="6">
        <f t="shared" si="9"/>
        <v>2711.49</v>
      </c>
      <c r="J36" s="10">
        <v>0.20710000000000001</v>
      </c>
    </row>
    <row r="37" spans="1:10">
      <c r="A37" s="130" t="s">
        <v>116</v>
      </c>
      <c r="B37" s="5">
        <v>4011351</v>
      </c>
      <c r="C37" s="7" t="s">
        <v>11</v>
      </c>
      <c r="D37" s="8" t="s">
        <v>38</v>
      </c>
      <c r="E37" s="5" t="s">
        <v>15</v>
      </c>
      <c r="F37" s="148">
        <v>22595.82</v>
      </c>
      <c r="G37" s="148">
        <v>0.7</v>
      </c>
      <c r="H37" s="6">
        <f t="shared" si="8"/>
        <v>0.84</v>
      </c>
      <c r="I37" s="6">
        <f t="shared" si="9"/>
        <v>18980.48</v>
      </c>
      <c r="J37" s="10">
        <v>0.20710000000000001</v>
      </c>
    </row>
    <row r="38" spans="1:10">
      <c r="A38" s="130" t="s">
        <v>117</v>
      </c>
      <c r="B38" s="5" t="s">
        <v>76</v>
      </c>
      <c r="C38" s="7" t="s">
        <v>11</v>
      </c>
      <c r="D38" s="8" t="s">
        <v>127</v>
      </c>
      <c r="E38" s="5" t="s">
        <v>37</v>
      </c>
      <c r="F38" s="148">
        <v>27.114999999999998</v>
      </c>
      <c r="G38" s="148">
        <v>5576.09</v>
      </c>
      <c r="H38" s="6">
        <f t="shared" si="8"/>
        <v>6384.62</v>
      </c>
      <c r="I38" s="6">
        <f t="shared" si="9"/>
        <v>173118.97</v>
      </c>
      <c r="J38" s="173">
        <v>0.14499999999999999</v>
      </c>
    </row>
    <row r="39" spans="1:10">
      <c r="A39" s="130" t="s">
        <v>118</v>
      </c>
      <c r="B39" s="5" t="s">
        <v>63</v>
      </c>
      <c r="C39" s="7" t="s">
        <v>11</v>
      </c>
      <c r="D39" s="8" t="s">
        <v>128</v>
      </c>
      <c r="E39" s="5" t="s">
        <v>37</v>
      </c>
      <c r="F39" s="148">
        <v>27.114999999999998</v>
      </c>
      <c r="G39" s="148">
        <v>674.57</v>
      </c>
      <c r="H39" s="6">
        <f t="shared" si="8"/>
        <v>772.38</v>
      </c>
      <c r="I39" s="6">
        <f t="shared" si="9"/>
        <v>20943.080000000002</v>
      </c>
      <c r="J39" s="173">
        <v>0.14499999999999999</v>
      </c>
    </row>
    <row r="40" spans="1:10">
      <c r="A40" s="130" t="s">
        <v>119</v>
      </c>
      <c r="B40" s="5">
        <v>4011353</v>
      </c>
      <c r="C40" s="7" t="s">
        <v>11</v>
      </c>
      <c r="D40" s="8" t="s">
        <v>69</v>
      </c>
      <c r="E40" s="5" t="s">
        <v>15</v>
      </c>
      <c r="F40" s="148">
        <v>45191.64</v>
      </c>
      <c r="G40" s="148">
        <v>0.53</v>
      </c>
      <c r="H40" s="6">
        <f t="shared" si="8"/>
        <v>0.64</v>
      </c>
      <c r="I40" s="6">
        <f t="shared" si="9"/>
        <v>28922.639999999999</v>
      </c>
      <c r="J40" s="10">
        <v>0.20710000000000001</v>
      </c>
    </row>
    <row r="41" spans="1:10">
      <c r="A41" s="130" t="s">
        <v>120</v>
      </c>
      <c r="B41" s="5" t="s">
        <v>64</v>
      </c>
      <c r="C41" s="7" t="s">
        <v>11</v>
      </c>
      <c r="D41" s="8" t="s">
        <v>129</v>
      </c>
      <c r="E41" s="5" t="s">
        <v>37</v>
      </c>
      <c r="F41" s="148">
        <v>20.338000000000001</v>
      </c>
      <c r="G41" s="148">
        <v>3903.31</v>
      </c>
      <c r="H41" s="6">
        <f t="shared" si="8"/>
        <v>4469.29</v>
      </c>
      <c r="I41" s="6">
        <f t="shared" si="9"/>
        <v>90896.42</v>
      </c>
      <c r="J41" s="173">
        <v>0.14499999999999999</v>
      </c>
    </row>
    <row r="42" spans="1:10">
      <c r="A42" s="130" t="s">
        <v>121</v>
      </c>
      <c r="B42" s="5" t="s">
        <v>73</v>
      </c>
      <c r="C42" s="7" t="s">
        <v>11</v>
      </c>
      <c r="D42" s="8" t="s">
        <v>70</v>
      </c>
      <c r="E42" s="5" t="s">
        <v>37</v>
      </c>
      <c r="F42" s="148">
        <v>20.338000000000001</v>
      </c>
      <c r="G42" s="148">
        <v>577.26</v>
      </c>
      <c r="H42" s="6">
        <f t="shared" si="8"/>
        <v>660.96</v>
      </c>
      <c r="I42" s="6">
        <f t="shared" si="9"/>
        <v>13442.6</v>
      </c>
      <c r="J42" s="173">
        <v>0.14499999999999999</v>
      </c>
    </row>
    <row r="43" spans="1:10">
      <c r="A43" s="130" t="s">
        <v>122</v>
      </c>
      <c r="B43" s="5">
        <v>4011463</v>
      </c>
      <c r="C43" s="7" t="s">
        <v>11</v>
      </c>
      <c r="D43" s="8" t="s">
        <v>130</v>
      </c>
      <c r="E43" s="5" t="s">
        <v>37</v>
      </c>
      <c r="F43" s="148">
        <v>4338.3999999999996</v>
      </c>
      <c r="G43" s="148">
        <v>103</v>
      </c>
      <c r="H43" s="6">
        <f t="shared" si="8"/>
        <v>124.33</v>
      </c>
      <c r="I43" s="6">
        <f t="shared" si="9"/>
        <v>539393.27</v>
      </c>
      <c r="J43" s="10">
        <v>0.20710000000000001</v>
      </c>
    </row>
    <row r="44" spans="1:10">
      <c r="A44" s="130" t="s">
        <v>123</v>
      </c>
      <c r="B44" s="5">
        <v>4915801</v>
      </c>
      <c r="C44" s="7" t="s">
        <v>11</v>
      </c>
      <c r="D44" s="8" t="s">
        <v>131</v>
      </c>
      <c r="E44" s="5" t="s">
        <v>13</v>
      </c>
      <c r="F44" s="148">
        <v>1807.6659999999999</v>
      </c>
      <c r="G44" s="148">
        <v>1333.32</v>
      </c>
      <c r="H44" s="6">
        <f t="shared" si="8"/>
        <v>1526.65</v>
      </c>
      <c r="I44" s="6">
        <f t="shared" si="9"/>
        <v>2759673.29</v>
      </c>
      <c r="J44" s="173">
        <v>0.14499999999999999</v>
      </c>
    </row>
    <row r="45" spans="1:10">
      <c r="A45" s="82"/>
      <c r="B45" s="83"/>
      <c r="C45" s="84"/>
      <c r="D45" s="87" t="s">
        <v>124</v>
      </c>
      <c r="E45" s="83"/>
      <c r="F45" s="149"/>
      <c r="G45" s="85"/>
      <c r="H45" s="86"/>
      <c r="I45" s="88">
        <f>SUBTOTAL(9,I32:I44)</f>
        <v>6476626.9800000004</v>
      </c>
      <c r="J45" s="27"/>
    </row>
    <row r="46" spans="1:10" ht="13.9" customHeight="1">
      <c r="A46" s="147" t="s">
        <v>133</v>
      </c>
      <c r="B46" s="67"/>
      <c r="C46" s="68"/>
      <c r="D46" s="69" t="s">
        <v>134</v>
      </c>
      <c r="E46" s="5"/>
      <c r="F46" s="148"/>
      <c r="G46" s="148"/>
      <c r="H46" s="6"/>
      <c r="I46" s="6"/>
      <c r="J46" s="10"/>
    </row>
    <row r="47" spans="1:10" ht="13.9" customHeight="1">
      <c r="A47" s="147"/>
      <c r="B47" s="67"/>
      <c r="C47" s="68"/>
      <c r="D47" s="69"/>
      <c r="E47" s="5"/>
      <c r="F47" s="148"/>
      <c r="G47" s="148"/>
      <c r="H47" s="6"/>
      <c r="I47" s="6"/>
      <c r="J47" s="10"/>
    </row>
    <row r="48" spans="1:10">
      <c r="A48" s="147" t="s">
        <v>136</v>
      </c>
      <c r="B48" s="5"/>
      <c r="C48" s="7"/>
      <c r="D48" s="69" t="s">
        <v>135</v>
      </c>
      <c r="E48" s="5"/>
      <c r="F48" s="148"/>
      <c r="G48" s="148"/>
      <c r="H48" s="6"/>
      <c r="I48" s="163">
        <f>SUBTOTAL(9,I49:I51)</f>
        <v>116368</v>
      </c>
      <c r="J48" s="10"/>
    </row>
    <row r="49" spans="1:11" ht="25.5">
      <c r="A49" s="130" t="s">
        <v>137</v>
      </c>
      <c r="B49" s="5">
        <v>5213442</v>
      </c>
      <c r="C49" s="7" t="s">
        <v>11</v>
      </c>
      <c r="D49" s="8" t="s">
        <v>140</v>
      </c>
      <c r="E49" s="5" t="s">
        <v>33</v>
      </c>
      <c r="F49" s="148">
        <v>20</v>
      </c>
      <c r="G49" s="148">
        <v>708.86</v>
      </c>
      <c r="H49" s="6">
        <f>IFERROR(ROUND((1+J49)*G49,2),0)</f>
        <v>855.66</v>
      </c>
      <c r="I49" s="6">
        <f t="shared" ref="I49:I51" si="10">IFERROR(TRUNC(H49*F49,2),0)</f>
        <v>17113.2</v>
      </c>
      <c r="J49" s="10">
        <v>0.20710000000000001</v>
      </c>
    </row>
    <row r="50" spans="1:11">
      <c r="A50" s="130" t="s">
        <v>138</v>
      </c>
      <c r="B50" s="5">
        <v>5213571</v>
      </c>
      <c r="C50" s="7" t="s">
        <v>11</v>
      </c>
      <c r="D50" s="8" t="s">
        <v>141</v>
      </c>
      <c r="E50" s="5" t="s">
        <v>15</v>
      </c>
      <c r="F50" s="148">
        <v>130</v>
      </c>
      <c r="G50" s="148">
        <v>505.44</v>
      </c>
      <c r="H50" s="6">
        <f>IFERROR(ROUND((1+J50)*G50,2),0)</f>
        <v>610.12</v>
      </c>
      <c r="I50" s="6">
        <f t="shared" si="10"/>
        <v>79315.600000000006</v>
      </c>
      <c r="J50" s="10">
        <v>0.20710000000000001</v>
      </c>
    </row>
    <row r="51" spans="1:11" ht="14.45" customHeight="1" thickBot="1">
      <c r="A51" s="130" t="s">
        <v>139</v>
      </c>
      <c r="B51" s="5">
        <v>5216111</v>
      </c>
      <c r="C51" s="7" t="s">
        <v>11</v>
      </c>
      <c r="D51" s="8" t="s">
        <v>42</v>
      </c>
      <c r="E51" s="5" t="s">
        <v>33</v>
      </c>
      <c r="F51" s="148">
        <v>120</v>
      </c>
      <c r="G51" s="148">
        <v>137.65</v>
      </c>
      <c r="H51" s="6">
        <f>IFERROR(ROUND((1+J51)*G51,2),0)</f>
        <v>166.16</v>
      </c>
      <c r="I51" s="6">
        <f t="shared" si="10"/>
        <v>19939.2</v>
      </c>
      <c r="J51" s="10">
        <v>0.20710000000000001</v>
      </c>
    </row>
    <row r="52" spans="1:11" s="50" customFormat="1" ht="15" customHeight="1">
      <c r="A52" s="245"/>
      <c r="B52" s="246"/>
      <c r="C52" s="251" t="s">
        <v>369</v>
      </c>
      <c r="D52" s="252"/>
      <c r="E52" s="252"/>
      <c r="F52" s="253"/>
      <c r="G52" s="257" t="s">
        <v>51</v>
      </c>
      <c r="H52" s="258"/>
      <c r="I52" s="258"/>
      <c r="J52" s="259"/>
      <c r="K52" s="36"/>
    </row>
    <row r="53" spans="1:11" s="50" customFormat="1" ht="15" customHeight="1">
      <c r="A53" s="247"/>
      <c r="B53" s="248"/>
      <c r="C53" s="254"/>
      <c r="D53" s="255"/>
      <c r="E53" s="255"/>
      <c r="F53" s="256"/>
      <c r="G53" s="260"/>
      <c r="H53" s="261"/>
      <c r="I53" s="261"/>
      <c r="J53" s="262"/>
      <c r="K53" s="36"/>
    </row>
    <row r="54" spans="1:11" s="50" customFormat="1" ht="15.75" customHeight="1" thickBot="1">
      <c r="A54" s="249"/>
      <c r="B54" s="250"/>
      <c r="C54" s="263" t="s">
        <v>183</v>
      </c>
      <c r="D54" s="264"/>
      <c r="E54" s="264"/>
      <c r="F54" s="265"/>
      <c r="G54" s="266" t="s">
        <v>373</v>
      </c>
      <c r="H54" s="267"/>
      <c r="I54" s="268" t="s">
        <v>75</v>
      </c>
      <c r="J54" s="269"/>
      <c r="K54" s="36"/>
    </row>
    <row r="55" spans="1:11" ht="19.149999999999999" customHeight="1">
      <c r="A55" s="147" t="s">
        <v>142</v>
      </c>
      <c r="B55" s="5"/>
      <c r="C55" s="7"/>
      <c r="D55" s="69" t="s">
        <v>143</v>
      </c>
      <c r="E55" s="5"/>
      <c r="F55" s="148"/>
      <c r="G55" s="148"/>
      <c r="H55" s="6"/>
      <c r="I55" s="163">
        <f>SUBTOTAL(9,I56:I57)</f>
        <v>166062.12</v>
      </c>
      <c r="J55" s="171"/>
    </row>
    <row r="56" spans="1:11">
      <c r="A56" s="130" t="s">
        <v>144</v>
      </c>
      <c r="B56" s="5">
        <v>5213401</v>
      </c>
      <c r="C56" s="7" t="s">
        <v>11</v>
      </c>
      <c r="D56" s="8" t="s">
        <v>145</v>
      </c>
      <c r="E56" s="5" t="s">
        <v>15</v>
      </c>
      <c r="F56" s="148">
        <v>3502</v>
      </c>
      <c r="G56" s="148">
        <v>28.63</v>
      </c>
      <c r="H56" s="6">
        <f>IFERROR(ROUND((1+J56)*G56,2),0)</f>
        <v>34.56</v>
      </c>
      <c r="I56" s="6">
        <f t="shared" ref="I56:I57" si="11">IFERROR(TRUNC(H56*F56,2),0)</f>
        <v>121029.12</v>
      </c>
      <c r="J56" s="10">
        <v>0.20710000000000001</v>
      </c>
    </row>
    <row r="57" spans="1:11">
      <c r="A57" s="130" t="s">
        <v>162</v>
      </c>
      <c r="B57" s="5">
        <v>5213405</v>
      </c>
      <c r="C57" s="7" t="s">
        <v>11</v>
      </c>
      <c r="D57" s="8" t="s">
        <v>146</v>
      </c>
      <c r="E57" s="5" t="s">
        <v>15</v>
      </c>
      <c r="F57" s="148">
        <v>850</v>
      </c>
      <c r="G57" s="148">
        <v>43.89</v>
      </c>
      <c r="H57" s="6">
        <f>IFERROR(ROUND((1+J57)*G57,2),0)</f>
        <v>52.98</v>
      </c>
      <c r="I57" s="6">
        <f t="shared" si="11"/>
        <v>45033</v>
      </c>
      <c r="J57" s="10">
        <v>0.20710000000000001</v>
      </c>
    </row>
    <row r="58" spans="1:11">
      <c r="A58" s="147" t="s">
        <v>147</v>
      </c>
      <c r="B58" s="67"/>
      <c r="C58" s="68"/>
      <c r="D58" s="69" t="s">
        <v>148</v>
      </c>
      <c r="E58" s="5"/>
      <c r="F58" s="148"/>
      <c r="G58" s="148" t="s">
        <v>208</v>
      </c>
      <c r="H58" s="6"/>
      <c r="I58" s="163">
        <f>SUBTOTAL(9,I59:I67)</f>
        <v>124682.88</v>
      </c>
      <c r="J58" s="10"/>
    </row>
    <row r="59" spans="1:11" ht="25.5">
      <c r="A59" s="130" t="s">
        <v>149</v>
      </c>
      <c r="B59" s="5">
        <v>5212557</v>
      </c>
      <c r="C59" s="7" t="s">
        <v>11</v>
      </c>
      <c r="D59" s="8" t="s">
        <v>150</v>
      </c>
      <c r="E59" s="5" t="s">
        <v>39</v>
      </c>
      <c r="F59" s="148">
        <v>1440</v>
      </c>
      <c r="G59" s="148">
        <v>3.86</v>
      </c>
      <c r="H59" s="6">
        <f t="shared" ref="H59" si="12">IFERROR(ROUND((1+J59)*G59,2),0)</f>
        <v>4.66</v>
      </c>
      <c r="I59" s="6">
        <f t="shared" ref="I59" si="13">IFERROR(TRUNC(H59*F59,2),0)</f>
        <v>6710.4</v>
      </c>
      <c r="J59" s="10">
        <v>0.20710000000000001</v>
      </c>
    </row>
    <row r="60" spans="1:11" ht="25.5">
      <c r="A60" s="130" t="s">
        <v>155</v>
      </c>
      <c r="B60" s="5">
        <v>5212560</v>
      </c>
      <c r="C60" s="7" t="s">
        <v>11</v>
      </c>
      <c r="D60" s="8" t="s">
        <v>151</v>
      </c>
      <c r="E60" s="5" t="s">
        <v>39</v>
      </c>
      <c r="F60" s="148">
        <v>720</v>
      </c>
      <c r="G60" s="148">
        <v>4.09</v>
      </c>
      <c r="H60" s="6">
        <f t="shared" ref="H60:H67" si="14">IFERROR(ROUND((1+J60)*G60,2),0)</f>
        <v>4.9400000000000004</v>
      </c>
      <c r="I60" s="6">
        <f t="shared" ref="I60:I67" si="15">IFERROR(TRUNC(H60*F60,2),0)</f>
        <v>3556.8</v>
      </c>
      <c r="J60" s="10">
        <v>0.20710000000000001</v>
      </c>
    </row>
    <row r="61" spans="1:11" ht="25.5">
      <c r="A61" s="130" t="s">
        <v>156</v>
      </c>
      <c r="B61" s="5" t="s">
        <v>182</v>
      </c>
      <c r="C61" s="7" t="s">
        <v>11</v>
      </c>
      <c r="D61" s="8" t="s">
        <v>165</v>
      </c>
      <c r="E61" s="5" t="s">
        <v>39</v>
      </c>
      <c r="F61" s="148">
        <v>1440</v>
      </c>
      <c r="G61" s="148">
        <v>1.67</v>
      </c>
      <c r="H61" s="6">
        <f t="shared" ref="H61:H62" si="16">IFERROR(ROUND((1+J61)*G61,2),0)</f>
        <v>2.02</v>
      </c>
      <c r="I61" s="6">
        <f t="shared" ref="I61:I62" si="17">IFERROR(TRUNC(H61*F61,2),0)</f>
        <v>2908.8</v>
      </c>
      <c r="J61" s="10">
        <v>0.20710000000000001</v>
      </c>
    </row>
    <row r="62" spans="1:11" ht="25.5">
      <c r="A62" s="130" t="s">
        <v>157</v>
      </c>
      <c r="B62" s="5"/>
      <c r="C62" s="7" t="s">
        <v>11</v>
      </c>
      <c r="D62" s="8" t="s">
        <v>166</v>
      </c>
      <c r="E62" s="5" t="s">
        <v>39</v>
      </c>
      <c r="F62" s="148">
        <v>720</v>
      </c>
      <c r="G62" s="148">
        <v>2.0099999999999998</v>
      </c>
      <c r="H62" s="6">
        <f t="shared" si="16"/>
        <v>2.4300000000000002</v>
      </c>
      <c r="I62" s="6">
        <f t="shared" si="17"/>
        <v>1749.6</v>
      </c>
      <c r="J62" s="10">
        <v>0.20710000000000001</v>
      </c>
    </row>
    <row r="63" spans="1:11" s="168" customFormat="1" ht="25.5">
      <c r="A63" s="130" t="s">
        <v>158</v>
      </c>
      <c r="B63" s="164">
        <v>5213343</v>
      </c>
      <c r="C63" s="7" t="s">
        <v>11</v>
      </c>
      <c r="D63" s="165" t="s">
        <v>152</v>
      </c>
      <c r="E63" s="164" t="s">
        <v>39</v>
      </c>
      <c r="F63" s="166">
        <v>6120</v>
      </c>
      <c r="G63" s="166">
        <v>4.3600000000000003</v>
      </c>
      <c r="H63" s="167">
        <f t="shared" si="14"/>
        <v>5.26</v>
      </c>
      <c r="I63" s="167">
        <f t="shared" si="15"/>
        <v>32191.200000000001</v>
      </c>
      <c r="J63" s="10">
        <v>0.20710000000000001</v>
      </c>
    </row>
    <row r="64" spans="1:11" ht="25.5">
      <c r="A64" s="130" t="s">
        <v>159</v>
      </c>
      <c r="B64" s="5">
        <v>5213345</v>
      </c>
      <c r="C64" s="7" t="s">
        <v>11</v>
      </c>
      <c r="D64" s="8" t="s">
        <v>153</v>
      </c>
      <c r="E64" s="5" t="s">
        <v>39</v>
      </c>
      <c r="F64" s="148">
        <v>1440</v>
      </c>
      <c r="G64" s="148">
        <v>6.4</v>
      </c>
      <c r="H64" s="6">
        <f>IFERROR(ROUND((1+J64)*G64,2),0)</f>
        <v>7.73</v>
      </c>
      <c r="I64" s="6">
        <f t="shared" si="15"/>
        <v>11131.2</v>
      </c>
      <c r="J64" s="10">
        <v>0.20710000000000001</v>
      </c>
    </row>
    <row r="65" spans="1:16" ht="25.5">
      <c r="A65" s="130" t="s">
        <v>160</v>
      </c>
      <c r="B65" s="5">
        <v>5213835</v>
      </c>
      <c r="C65" s="7" t="s">
        <v>11</v>
      </c>
      <c r="D65" s="8" t="s">
        <v>154</v>
      </c>
      <c r="E65" s="5" t="s">
        <v>39</v>
      </c>
      <c r="F65" s="148">
        <v>1440</v>
      </c>
      <c r="G65" s="148">
        <v>0.76</v>
      </c>
      <c r="H65" s="6">
        <f t="shared" si="14"/>
        <v>0.92</v>
      </c>
      <c r="I65" s="6">
        <f t="shared" si="15"/>
        <v>1324.8</v>
      </c>
      <c r="J65" s="10">
        <v>0.20710000000000001</v>
      </c>
    </row>
    <row r="66" spans="1:16" ht="25.5">
      <c r="A66" s="130" t="s">
        <v>163</v>
      </c>
      <c r="B66" s="5">
        <v>5213848</v>
      </c>
      <c r="C66" s="7" t="s">
        <v>11</v>
      </c>
      <c r="D66" s="8" t="s">
        <v>40</v>
      </c>
      <c r="E66" s="5" t="s">
        <v>39</v>
      </c>
      <c r="F66" s="148">
        <v>360</v>
      </c>
      <c r="G66" s="148">
        <v>1.1000000000000001</v>
      </c>
      <c r="H66" s="6">
        <f t="shared" si="14"/>
        <v>1.33</v>
      </c>
      <c r="I66" s="6">
        <f t="shared" si="15"/>
        <v>478.8</v>
      </c>
      <c r="J66" s="10">
        <v>0.20710000000000001</v>
      </c>
    </row>
    <row r="67" spans="1:16">
      <c r="A67" s="130" t="s">
        <v>164</v>
      </c>
      <c r="B67" s="5">
        <v>5213850</v>
      </c>
      <c r="C67" s="7" t="s">
        <v>11</v>
      </c>
      <c r="D67" s="8" t="s">
        <v>41</v>
      </c>
      <c r="E67" s="5" t="s">
        <v>18</v>
      </c>
      <c r="F67" s="148">
        <v>2263</v>
      </c>
      <c r="G67" s="148">
        <v>23.66</v>
      </c>
      <c r="H67" s="6">
        <f t="shared" si="14"/>
        <v>28.56</v>
      </c>
      <c r="I67" s="6">
        <f t="shared" si="15"/>
        <v>64631.28</v>
      </c>
      <c r="J67" s="10">
        <v>0.20710000000000001</v>
      </c>
    </row>
    <row r="68" spans="1:16" s="133" customFormat="1">
      <c r="A68" s="82"/>
      <c r="B68" s="83"/>
      <c r="C68" s="84"/>
      <c r="D68" s="87" t="s">
        <v>161</v>
      </c>
      <c r="E68" s="83"/>
      <c r="F68" s="149"/>
      <c r="G68" s="85"/>
      <c r="H68" s="86"/>
      <c r="I68" s="88">
        <f>SUBTOTAL(9,I46:I67)</f>
        <v>407113</v>
      </c>
      <c r="J68" s="27"/>
      <c r="K68" s="132"/>
      <c r="O68" s="134"/>
      <c r="P68" s="135"/>
    </row>
    <row r="69" spans="1:16" ht="15" customHeight="1">
      <c r="A69" s="147" t="s">
        <v>185</v>
      </c>
      <c r="B69" s="67"/>
      <c r="C69" s="68"/>
      <c r="D69" s="69" t="s">
        <v>186</v>
      </c>
      <c r="E69" s="118"/>
      <c r="F69" s="98"/>
      <c r="G69" s="51"/>
      <c r="H69" s="131"/>
      <c r="I69" s="131"/>
      <c r="J69" s="10"/>
      <c r="K69" s="18"/>
      <c r="M69" s="14"/>
      <c r="O69" s="12"/>
      <c r="P69" s="16"/>
    </row>
    <row r="70" spans="1:16" ht="15" customHeight="1">
      <c r="A70" s="13" t="s">
        <v>187</v>
      </c>
      <c r="B70" s="52">
        <v>4413996</v>
      </c>
      <c r="C70" s="52" t="s">
        <v>11</v>
      </c>
      <c r="D70" s="53" t="s">
        <v>189</v>
      </c>
      <c r="E70" s="5" t="s">
        <v>15</v>
      </c>
      <c r="F70" s="98">
        <v>17250</v>
      </c>
      <c r="G70" s="51">
        <v>11.1</v>
      </c>
      <c r="H70" s="167">
        <f t="shared" ref="H70:H71" si="18">IFERROR(ROUND((1+J70)*G70,2),0)</f>
        <v>13.4</v>
      </c>
      <c r="I70" s="167">
        <f t="shared" ref="I70:I71" si="19">IFERROR(TRUNC(H70*F70,2),0)</f>
        <v>231150</v>
      </c>
      <c r="J70" s="10">
        <v>0.20710000000000001</v>
      </c>
      <c r="K70" s="18"/>
      <c r="M70" s="14"/>
      <c r="O70" s="12"/>
      <c r="P70" s="16"/>
    </row>
    <row r="71" spans="1:16" ht="15" customHeight="1">
      <c r="A71" s="13" t="s">
        <v>188</v>
      </c>
      <c r="B71" s="52">
        <v>4413905</v>
      </c>
      <c r="C71" s="52" t="s">
        <v>11</v>
      </c>
      <c r="D71" s="53" t="s">
        <v>190</v>
      </c>
      <c r="E71" s="5" t="s">
        <v>15</v>
      </c>
      <c r="F71" s="98">
        <v>10320</v>
      </c>
      <c r="G71" s="51">
        <v>6.38</v>
      </c>
      <c r="H71" s="167">
        <f t="shared" si="18"/>
        <v>7.7</v>
      </c>
      <c r="I71" s="167">
        <f t="shared" si="19"/>
        <v>79464</v>
      </c>
      <c r="J71" s="10">
        <v>0.20710000000000001</v>
      </c>
      <c r="K71" s="18"/>
      <c r="M71" s="14"/>
      <c r="O71" s="12"/>
      <c r="P71" s="16"/>
    </row>
    <row r="72" spans="1:16" ht="15" customHeight="1">
      <c r="A72" s="82"/>
      <c r="B72" s="83"/>
      <c r="C72" s="84"/>
      <c r="D72" s="87" t="s">
        <v>191</v>
      </c>
      <c r="E72" s="83"/>
      <c r="F72" s="149"/>
      <c r="G72" s="85"/>
      <c r="H72" s="86"/>
      <c r="I72" s="88">
        <f>SUBTOTAL(9,I69:I71)</f>
        <v>310614</v>
      </c>
      <c r="J72" s="27"/>
      <c r="K72" s="18"/>
      <c r="M72" s="14"/>
      <c r="O72" s="12"/>
      <c r="P72" s="16"/>
    </row>
    <row r="73" spans="1:16">
      <c r="A73" s="147" t="s">
        <v>206</v>
      </c>
      <c r="B73" s="67"/>
      <c r="C73" s="68"/>
      <c r="D73" s="69" t="s">
        <v>204</v>
      </c>
      <c r="E73" s="5"/>
      <c r="F73" s="148"/>
      <c r="G73" s="148"/>
      <c r="H73" s="6"/>
      <c r="I73" s="6"/>
      <c r="J73" s="10"/>
      <c r="K73" s="18"/>
      <c r="O73" s="12"/>
      <c r="P73" s="16"/>
    </row>
    <row r="74" spans="1:16">
      <c r="A74" s="147" t="s">
        <v>207</v>
      </c>
      <c r="B74" s="67"/>
      <c r="C74" s="68"/>
      <c r="D74" s="69" t="s">
        <v>205</v>
      </c>
      <c r="E74" s="5"/>
      <c r="F74" s="148"/>
      <c r="G74" s="148"/>
      <c r="H74" s="6"/>
      <c r="I74" s="163">
        <f>SUBTOTAL(9,I75:I78)</f>
        <v>141334.99</v>
      </c>
      <c r="J74" s="10"/>
      <c r="K74" s="18"/>
      <c r="O74" s="12"/>
      <c r="P74" s="16"/>
    </row>
    <row r="75" spans="1:16">
      <c r="A75" s="130" t="s">
        <v>214</v>
      </c>
      <c r="B75" s="5">
        <v>4915744</v>
      </c>
      <c r="C75" s="52" t="s">
        <v>11</v>
      </c>
      <c r="D75" s="8" t="s">
        <v>209</v>
      </c>
      <c r="E75" s="5" t="s">
        <v>15</v>
      </c>
      <c r="F75" s="148">
        <v>1962.84</v>
      </c>
      <c r="G75" s="148">
        <v>0.79</v>
      </c>
      <c r="H75" s="6">
        <f t="shared" ref="H75:H105" si="20">IFERROR(ROUND((1+J75)*G75,2),0)</f>
        <v>0.95</v>
      </c>
      <c r="I75" s="6">
        <f t="shared" ref="I75:I105" si="21">IFERROR(TRUNC(H75*F75,2),0)</f>
        <v>1864.69</v>
      </c>
      <c r="J75" s="10">
        <v>0.20710000000000001</v>
      </c>
      <c r="K75" s="18"/>
      <c r="O75" s="12"/>
      <c r="P75" s="16"/>
    </row>
    <row r="76" spans="1:16">
      <c r="A76" s="130" t="s">
        <v>215</v>
      </c>
      <c r="B76" s="5">
        <v>5502985</v>
      </c>
      <c r="C76" s="52" t="s">
        <v>11</v>
      </c>
      <c r="D76" s="8" t="s">
        <v>210</v>
      </c>
      <c r="E76" s="5" t="s">
        <v>15</v>
      </c>
      <c r="F76" s="148">
        <v>3271.4</v>
      </c>
      <c r="G76" s="148">
        <v>0.79</v>
      </c>
      <c r="H76" s="6">
        <f t="shared" si="20"/>
        <v>0.95</v>
      </c>
      <c r="I76" s="6">
        <f t="shared" si="21"/>
        <v>3107.83</v>
      </c>
      <c r="J76" s="10">
        <v>0.20710000000000001</v>
      </c>
      <c r="K76" s="18"/>
      <c r="O76" s="12"/>
      <c r="P76" s="16"/>
    </row>
    <row r="77" spans="1:16">
      <c r="A77" s="130" t="s">
        <v>216</v>
      </c>
      <c r="B77" s="5">
        <v>4805750</v>
      </c>
      <c r="C77" s="52" t="s">
        <v>11</v>
      </c>
      <c r="D77" s="8" t="s">
        <v>211</v>
      </c>
      <c r="E77" s="5" t="s">
        <v>13</v>
      </c>
      <c r="F77" s="148">
        <v>947.09</v>
      </c>
      <c r="G77" s="148">
        <v>47.43</v>
      </c>
      <c r="H77" s="6">
        <f t="shared" si="20"/>
        <v>57.25</v>
      </c>
      <c r="I77" s="6">
        <f t="shared" si="21"/>
        <v>54220.9</v>
      </c>
      <c r="J77" s="10">
        <v>0.20710000000000001</v>
      </c>
      <c r="K77" s="18"/>
      <c r="O77" s="12"/>
      <c r="P77" s="16"/>
    </row>
    <row r="78" spans="1:16">
      <c r="A78" s="130" t="s">
        <v>217</v>
      </c>
      <c r="B78" s="5" t="s">
        <v>177</v>
      </c>
      <c r="C78" s="52" t="s">
        <v>11</v>
      </c>
      <c r="D78" s="8" t="s">
        <v>212</v>
      </c>
      <c r="E78" s="5" t="s">
        <v>37</v>
      </c>
      <c r="F78" s="148">
        <v>848.57</v>
      </c>
      <c r="G78" s="148">
        <v>84.54</v>
      </c>
      <c r="H78" s="6">
        <f t="shared" si="20"/>
        <v>96.8</v>
      </c>
      <c r="I78" s="6">
        <f t="shared" si="21"/>
        <v>82141.570000000007</v>
      </c>
      <c r="J78" s="173">
        <v>0.14499999999999999</v>
      </c>
      <c r="K78" s="18"/>
      <c r="O78" s="12"/>
      <c r="P78" s="16"/>
    </row>
    <row r="79" spans="1:16">
      <c r="A79" s="147" t="s">
        <v>218</v>
      </c>
      <c r="B79" s="5"/>
      <c r="C79" s="52"/>
      <c r="D79" s="69" t="s">
        <v>213</v>
      </c>
      <c r="E79" s="5"/>
      <c r="F79" s="148"/>
      <c r="G79" s="148" t="s">
        <v>208</v>
      </c>
      <c r="H79" s="6"/>
      <c r="I79" s="163">
        <f>SUBTOTAL(9,I80:I86)</f>
        <v>145775.78</v>
      </c>
      <c r="J79" s="10"/>
      <c r="K79" s="18"/>
      <c r="O79" s="12"/>
      <c r="P79" s="16"/>
    </row>
    <row r="80" spans="1:16">
      <c r="A80" s="130" t="s">
        <v>219</v>
      </c>
      <c r="B80" s="5">
        <v>1600989</v>
      </c>
      <c r="C80" s="52" t="s">
        <v>11</v>
      </c>
      <c r="D80" s="8" t="s">
        <v>220</v>
      </c>
      <c r="E80" s="5" t="s">
        <v>13</v>
      </c>
      <c r="F80" s="148">
        <v>5.95</v>
      </c>
      <c r="G80" s="148">
        <v>539.79999999999995</v>
      </c>
      <c r="H80" s="6">
        <f t="shared" si="20"/>
        <v>651.59</v>
      </c>
      <c r="I80" s="6">
        <f t="shared" si="21"/>
        <v>3876.96</v>
      </c>
      <c r="J80" s="10">
        <v>0.20710000000000001</v>
      </c>
      <c r="K80" s="18"/>
      <c r="O80" s="12"/>
      <c r="P80" s="16"/>
    </row>
    <row r="81" spans="1:16">
      <c r="A81" s="130" t="s">
        <v>227</v>
      </c>
      <c r="B81" s="5" t="s">
        <v>78</v>
      </c>
      <c r="C81" s="52" t="s">
        <v>11</v>
      </c>
      <c r="D81" s="8" t="s">
        <v>221</v>
      </c>
      <c r="E81" s="5" t="s">
        <v>37</v>
      </c>
      <c r="F81" s="148">
        <v>14.27</v>
      </c>
      <c r="G81" s="148">
        <v>99.46</v>
      </c>
      <c r="H81" s="6">
        <f t="shared" si="20"/>
        <v>113.88</v>
      </c>
      <c r="I81" s="6">
        <f t="shared" si="21"/>
        <v>1625.06</v>
      </c>
      <c r="J81" s="10">
        <v>0.14499999999999999</v>
      </c>
      <c r="K81" s="18"/>
      <c r="O81" s="12"/>
      <c r="P81" s="16"/>
    </row>
    <row r="82" spans="1:16">
      <c r="A82" s="130" t="s">
        <v>228</v>
      </c>
      <c r="B82" s="5">
        <v>2003107</v>
      </c>
      <c r="C82" s="52" t="s">
        <v>11</v>
      </c>
      <c r="D82" s="8" t="s">
        <v>222</v>
      </c>
      <c r="E82" s="5" t="s">
        <v>107</v>
      </c>
      <c r="F82" s="148">
        <v>4</v>
      </c>
      <c r="G82" s="148">
        <v>200.08</v>
      </c>
      <c r="H82" s="6">
        <f t="shared" si="20"/>
        <v>241.52</v>
      </c>
      <c r="I82" s="6">
        <f t="shared" si="21"/>
        <v>966.08</v>
      </c>
      <c r="J82" s="10">
        <v>0.20710000000000001</v>
      </c>
      <c r="K82" s="18"/>
      <c r="O82" s="12"/>
      <c r="P82" s="16"/>
    </row>
    <row r="83" spans="1:16">
      <c r="A83" s="130" t="s">
        <v>229</v>
      </c>
      <c r="B83" s="5">
        <v>2003399</v>
      </c>
      <c r="C83" s="52" t="s">
        <v>11</v>
      </c>
      <c r="D83" s="8" t="s">
        <v>223</v>
      </c>
      <c r="E83" s="5" t="s">
        <v>14</v>
      </c>
      <c r="F83" s="148">
        <v>20.6</v>
      </c>
      <c r="G83" s="148">
        <v>643.97</v>
      </c>
      <c r="H83" s="6">
        <f t="shared" si="20"/>
        <v>777.34</v>
      </c>
      <c r="I83" s="6">
        <f t="shared" si="21"/>
        <v>16013.2</v>
      </c>
      <c r="J83" s="10">
        <v>0.20710000000000001</v>
      </c>
      <c r="K83" s="18"/>
      <c r="O83" s="12"/>
      <c r="P83" s="16"/>
    </row>
    <row r="84" spans="1:16">
      <c r="A84" s="130" t="s">
        <v>230</v>
      </c>
      <c r="B84" s="5">
        <v>2003373</v>
      </c>
      <c r="C84" s="52" t="s">
        <v>11</v>
      </c>
      <c r="D84" s="8" t="s">
        <v>224</v>
      </c>
      <c r="E84" s="5" t="s">
        <v>14</v>
      </c>
      <c r="F84" s="148">
        <v>417.2</v>
      </c>
      <c r="G84" s="148">
        <v>70.84</v>
      </c>
      <c r="H84" s="6">
        <f t="shared" si="20"/>
        <v>85.51</v>
      </c>
      <c r="I84" s="6">
        <f t="shared" si="21"/>
        <v>35674.769999999997</v>
      </c>
      <c r="J84" s="10">
        <v>0.20710000000000001</v>
      </c>
      <c r="K84" s="18"/>
      <c r="O84" s="12"/>
      <c r="P84" s="16"/>
    </row>
    <row r="85" spans="1:16">
      <c r="A85" s="130" t="s">
        <v>231</v>
      </c>
      <c r="B85" s="5">
        <v>2003269</v>
      </c>
      <c r="C85" s="52" t="s">
        <v>11</v>
      </c>
      <c r="D85" s="8" t="s">
        <v>225</v>
      </c>
      <c r="E85" s="5" t="s">
        <v>14</v>
      </c>
      <c r="F85" s="148">
        <v>136.06</v>
      </c>
      <c r="G85" s="148">
        <v>49.12</v>
      </c>
      <c r="H85" s="6">
        <f t="shared" si="20"/>
        <v>59.29</v>
      </c>
      <c r="I85" s="6">
        <f t="shared" si="21"/>
        <v>8066.99</v>
      </c>
      <c r="J85" s="10">
        <v>0.20710000000000001</v>
      </c>
      <c r="K85" s="18"/>
      <c r="O85" s="12"/>
      <c r="P85" s="16"/>
    </row>
    <row r="86" spans="1:16">
      <c r="A86" s="130" t="s">
        <v>232</v>
      </c>
      <c r="B86" s="5">
        <v>2003363</v>
      </c>
      <c r="C86" s="52" t="s">
        <v>11</v>
      </c>
      <c r="D86" s="8" t="s">
        <v>226</v>
      </c>
      <c r="E86" s="5" t="s">
        <v>14</v>
      </c>
      <c r="F86" s="148">
        <v>53.79</v>
      </c>
      <c r="G86" s="148">
        <v>1225.21</v>
      </c>
      <c r="H86" s="6">
        <f t="shared" si="20"/>
        <v>1478.95</v>
      </c>
      <c r="I86" s="6">
        <f t="shared" si="21"/>
        <v>79552.72</v>
      </c>
      <c r="J86" s="10">
        <v>0.20710000000000001</v>
      </c>
      <c r="K86" s="18"/>
      <c r="O86" s="12"/>
      <c r="P86" s="16"/>
    </row>
    <row r="87" spans="1:16">
      <c r="A87" s="147" t="s">
        <v>233</v>
      </c>
      <c r="B87" s="5"/>
      <c r="C87" s="52"/>
      <c r="D87" s="69" t="s">
        <v>3</v>
      </c>
      <c r="E87" s="5"/>
      <c r="F87" s="148"/>
      <c r="G87" s="148"/>
      <c r="H87" s="6"/>
      <c r="I87" s="163">
        <f>SUBTOTAL(9,I88:I110)</f>
        <v>1076141.8</v>
      </c>
      <c r="J87" s="10"/>
      <c r="K87" s="18"/>
      <c r="O87" s="12"/>
      <c r="P87" s="16"/>
    </row>
    <row r="88" spans="1:16">
      <c r="A88" s="130" t="s">
        <v>234</v>
      </c>
      <c r="B88" s="5">
        <v>4915655</v>
      </c>
      <c r="C88" s="52" t="s">
        <v>11</v>
      </c>
      <c r="D88" s="8" t="s">
        <v>254</v>
      </c>
      <c r="E88" s="5" t="s">
        <v>13</v>
      </c>
      <c r="F88" s="148">
        <v>74.31</v>
      </c>
      <c r="G88" s="148">
        <v>201.45</v>
      </c>
      <c r="H88" s="6">
        <f t="shared" si="20"/>
        <v>243.17</v>
      </c>
      <c r="I88" s="6">
        <f t="shared" si="21"/>
        <v>18069.96</v>
      </c>
      <c r="J88" s="10">
        <v>0.20710000000000001</v>
      </c>
      <c r="K88" s="18"/>
      <c r="O88" s="12"/>
      <c r="P88" s="16"/>
    </row>
    <row r="89" spans="1:16">
      <c r="A89" s="130" t="s">
        <v>235</v>
      </c>
      <c r="B89" s="5">
        <v>1619006</v>
      </c>
      <c r="C89" s="52" t="s">
        <v>11</v>
      </c>
      <c r="D89" s="8" t="s">
        <v>110</v>
      </c>
      <c r="E89" s="5" t="s">
        <v>13</v>
      </c>
      <c r="F89" s="148">
        <v>13.6</v>
      </c>
      <c r="G89" s="148">
        <v>159.01</v>
      </c>
      <c r="H89" s="6">
        <f t="shared" si="20"/>
        <v>191.94</v>
      </c>
      <c r="I89" s="6">
        <f t="shared" si="21"/>
        <v>2610.38</v>
      </c>
      <c r="J89" s="10">
        <v>0.20710000000000001</v>
      </c>
      <c r="K89" s="18"/>
      <c r="O89" s="12"/>
      <c r="P89" s="16"/>
    </row>
    <row r="90" spans="1:16">
      <c r="A90" s="130" t="s">
        <v>236</v>
      </c>
      <c r="B90" s="5" t="s">
        <v>78</v>
      </c>
      <c r="C90" s="52" t="s">
        <v>11</v>
      </c>
      <c r="D90" s="8" t="s">
        <v>221</v>
      </c>
      <c r="E90" s="5" t="s">
        <v>37</v>
      </c>
      <c r="F90" s="148">
        <v>208.26</v>
      </c>
      <c r="G90" s="148">
        <v>99.46</v>
      </c>
      <c r="H90" s="6">
        <f t="shared" si="20"/>
        <v>113.88</v>
      </c>
      <c r="I90" s="6">
        <f t="shared" si="21"/>
        <v>23716.639999999999</v>
      </c>
      <c r="J90" s="10">
        <v>0.14499999999999999</v>
      </c>
      <c r="K90" s="18"/>
      <c r="O90" s="12"/>
      <c r="P90" s="16"/>
    </row>
    <row r="91" spans="1:16">
      <c r="A91" s="130" t="s">
        <v>237</v>
      </c>
      <c r="B91" s="5">
        <v>4011209</v>
      </c>
      <c r="C91" s="52" t="s">
        <v>11</v>
      </c>
      <c r="D91" s="8" t="s">
        <v>255</v>
      </c>
      <c r="E91" s="5" t="s">
        <v>15</v>
      </c>
      <c r="F91" s="148">
        <v>3060</v>
      </c>
      <c r="G91" s="148">
        <v>1.85</v>
      </c>
      <c r="H91" s="6">
        <f t="shared" si="20"/>
        <v>2.23</v>
      </c>
      <c r="I91" s="6">
        <f t="shared" si="21"/>
        <v>6823.8</v>
      </c>
      <c r="J91" s="10">
        <v>0.20710000000000001</v>
      </c>
      <c r="K91" s="18"/>
      <c r="O91" s="12"/>
      <c r="P91" s="16"/>
    </row>
    <row r="92" spans="1:16">
      <c r="A92" s="130" t="s">
        <v>238</v>
      </c>
      <c r="B92" s="5" t="s">
        <v>260</v>
      </c>
      <c r="C92" s="52" t="s">
        <v>11</v>
      </c>
      <c r="D92" s="8" t="s">
        <v>256</v>
      </c>
      <c r="E92" s="5" t="s">
        <v>13</v>
      </c>
      <c r="F92" s="148">
        <v>612</v>
      </c>
      <c r="G92" s="148">
        <v>15.07</v>
      </c>
      <c r="H92" s="6">
        <f t="shared" si="20"/>
        <v>18.190000000000001</v>
      </c>
      <c r="I92" s="6">
        <f t="shared" si="21"/>
        <v>11132.28</v>
      </c>
      <c r="J92" s="10">
        <v>0.20710000000000001</v>
      </c>
      <c r="K92" s="18"/>
      <c r="O92" s="12"/>
      <c r="P92" s="16"/>
    </row>
    <row r="93" spans="1:16" ht="15" customHeight="1">
      <c r="A93" s="130" t="s">
        <v>239</v>
      </c>
      <c r="B93" s="5">
        <v>1107888</v>
      </c>
      <c r="C93" s="52" t="s">
        <v>11</v>
      </c>
      <c r="D93" s="8" t="s">
        <v>257</v>
      </c>
      <c r="E93" s="5" t="s">
        <v>13</v>
      </c>
      <c r="F93" s="148">
        <v>612</v>
      </c>
      <c r="G93" s="148">
        <v>495.96</v>
      </c>
      <c r="H93" s="6">
        <f t="shared" si="20"/>
        <v>598.66999999999996</v>
      </c>
      <c r="I93" s="6">
        <f t="shared" si="21"/>
        <v>366386.04</v>
      </c>
      <c r="J93" s="10">
        <v>0.20710000000000001</v>
      </c>
      <c r="K93" s="18"/>
      <c r="O93" s="12"/>
      <c r="P93" s="16"/>
    </row>
    <row r="94" spans="1:16">
      <c r="A94" s="130" t="s">
        <v>240</v>
      </c>
      <c r="B94" s="5">
        <v>4011276</v>
      </c>
      <c r="C94" s="52" t="s">
        <v>11</v>
      </c>
      <c r="D94" s="8" t="s">
        <v>126</v>
      </c>
      <c r="E94" s="5" t="s">
        <v>13</v>
      </c>
      <c r="F94" s="148">
        <v>612</v>
      </c>
      <c r="G94" s="148">
        <v>189.15</v>
      </c>
      <c r="H94" s="6">
        <f t="shared" si="20"/>
        <v>228.32</v>
      </c>
      <c r="I94" s="6">
        <f t="shared" si="21"/>
        <v>139731.84</v>
      </c>
      <c r="J94" s="10">
        <v>0.20710000000000001</v>
      </c>
      <c r="K94" s="18"/>
      <c r="O94" s="12"/>
      <c r="P94" s="16"/>
    </row>
    <row r="95" spans="1:16">
      <c r="A95" s="130" t="s">
        <v>241</v>
      </c>
      <c r="B95" s="5" t="s">
        <v>62</v>
      </c>
      <c r="C95" s="52" t="s">
        <v>11</v>
      </c>
      <c r="D95" s="8" t="s">
        <v>67</v>
      </c>
      <c r="E95" s="5" t="s">
        <v>13</v>
      </c>
      <c r="F95" s="148">
        <v>612</v>
      </c>
      <c r="G95" s="148">
        <v>60.14</v>
      </c>
      <c r="H95" s="6">
        <f t="shared" si="20"/>
        <v>68.86</v>
      </c>
      <c r="I95" s="6">
        <f t="shared" si="21"/>
        <v>42142.32</v>
      </c>
      <c r="J95" s="10">
        <v>0.14499999999999999</v>
      </c>
      <c r="K95" s="18"/>
      <c r="O95" s="12"/>
      <c r="P95" s="16"/>
    </row>
    <row r="96" spans="1:16">
      <c r="A96" s="130" t="s">
        <v>242</v>
      </c>
      <c r="B96" s="5">
        <v>4915626</v>
      </c>
      <c r="C96" s="52" t="s">
        <v>11</v>
      </c>
      <c r="D96" s="8" t="s">
        <v>258</v>
      </c>
      <c r="E96" s="5" t="s">
        <v>14</v>
      </c>
      <c r="F96" s="148">
        <v>1337.57</v>
      </c>
      <c r="G96" s="148">
        <v>2.9</v>
      </c>
      <c r="H96" s="6">
        <f t="shared" si="20"/>
        <v>3.5</v>
      </c>
      <c r="I96" s="6">
        <f t="shared" si="21"/>
        <v>4681.49</v>
      </c>
      <c r="J96" s="10">
        <v>0.20710000000000001</v>
      </c>
      <c r="K96" s="18"/>
      <c r="O96" s="12"/>
      <c r="P96" s="16"/>
    </row>
    <row r="97" spans="1:16">
      <c r="A97" s="130" t="s">
        <v>243</v>
      </c>
      <c r="B97" s="5">
        <v>4915757</v>
      </c>
      <c r="C97" s="52" t="s">
        <v>11</v>
      </c>
      <c r="D97" s="8" t="s">
        <v>259</v>
      </c>
      <c r="E97" s="5" t="s">
        <v>13</v>
      </c>
      <c r="F97" s="148">
        <v>0.08</v>
      </c>
      <c r="G97" s="148">
        <v>581.13</v>
      </c>
      <c r="H97" s="6">
        <f t="shared" si="20"/>
        <v>701.48</v>
      </c>
      <c r="I97" s="6">
        <f t="shared" si="21"/>
        <v>56.11</v>
      </c>
      <c r="J97" s="10">
        <v>0.20710000000000001</v>
      </c>
      <c r="K97" s="18"/>
      <c r="O97" s="12"/>
      <c r="P97" s="16"/>
    </row>
    <row r="98" spans="1:16">
      <c r="A98" s="130" t="s">
        <v>244</v>
      </c>
      <c r="B98" s="5">
        <v>4915801</v>
      </c>
      <c r="C98" s="52" t="s">
        <v>11</v>
      </c>
      <c r="D98" s="8" t="s">
        <v>131</v>
      </c>
      <c r="E98" s="5" t="s">
        <v>13</v>
      </c>
      <c r="F98" s="148">
        <v>0.08</v>
      </c>
      <c r="G98" s="148">
        <v>1333.32</v>
      </c>
      <c r="H98" s="6">
        <f t="shared" si="20"/>
        <v>1526.65</v>
      </c>
      <c r="I98" s="6">
        <f t="shared" si="21"/>
        <v>122.13</v>
      </c>
      <c r="J98" s="10">
        <v>0.14499999999999999</v>
      </c>
      <c r="K98" s="18"/>
      <c r="O98" s="12"/>
      <c r="P98" s="16"/>
    </row>
    <row r="99" spans="1:16">
      <c r="A99" s="130" t="s">
        <v>245</v>
      </c>
      <c r="B99" s="5">
        <v>4011212</v>
      </c>
      <c r="C99" s="52" t="s">
        <v>11</v>
      </c>
      <c r="D99" s="8" t="s">
        <v>65</v>
      </c>
      <c r="E99" s="5" t="s">
        <v>15</v>
      </c>
      <c r="F99" s="148">
        <v>5537</v>
      </c>
      <c r="G99" s="148">
        <v>0.1</v>
      </c>
      <c r="H99" s="6">
        <f t="shared" si="20"/>
        <v>0.12</v>
      </c>
      <c r="I99" s="6">
        <f t="shared" si="21"/>
        <v>664.44</v>
      </c>
      <c r="J99" s="10">
        <v>0.20710000000000001</v>
      </c>
      <c r="K99" s="18"/>
      <c r="O99" s="12"/>
      <c r="P99" s="16"/>
    </row>
    <row r="100" spans="1:16">
      <c r="A100" s="130" t="s">
        <v>246</v>
      </c>
      <c r="B100" s="5">
        <v>4011351</v>
      </c>
      <c r="C100" s="52" t="s">
        <v>11</v>
      </c>
      <c r="D100" s="8" t="s">
        <v>38</v>
      </c>
      <c r="E100" s="5" t="s">
        <v>15</v>
      </c>
      <c r="F100" s="148">
        <v>3060</v>
      </c>
      <c r="G100" s="148">
        <v>0.7</v>
      </c>
      <c r="H100" s="6">
        <f t="shared" si="20"/>
        <v>0.84</v>
      </c>
      <c r="I100" s="6">
        <f t="shared" si="21"/>
        <v>2570.4</v>
      </c>
      <c r="J100" s="10">
        <v>0.20710000000000001</v>
      </c>
      <c r="K100" s="18"/>
      <c r="O100" s="12"/>
      <c r="P100" s="16"/>
    </row>
    <row r="101" spans="1:16" ht="15.75" thickBot="1">
      <c r="A101" s="130" t="s">
        <v>247</v>
      </c>
      <c r="B101" s="5" t="s">
        <v>76</v>
      </c>
      <c r="C101" s="52" t="s">
        <v>11</v>
      </c>
      <c r="D101" s="8" t="s">
        <v>127</v>
      </c>
      <c r="E101" s="5" t="s">
        <v>37</v>
      </c>
      <c r="F101" s="148">
        <v>3.67</v>
      </c>
      <c r="G101" s="148">
        <v>5576.09</v>
      </c>
      <c r="H101" s="6">
        <f t="shared" si="20"/>
        <v>6384.62</v>
      </c>
      <c r="I101" s="6">
        <f t="shared" si="21"/>
        <v>23431.55</v>
      </c>
      <c r="J101" s="10">
        <v>0.14499999999999999</v>
      </c>
      <c r="K101" s="18"/>
      <c r="O101" s="12"/>
      <c r="P101" s="16"/>
    </row>
    <row r="102" spans="1:16" s="50" customFormat="1" ht="15" customHeight="1">
      <c r="A102" s="245"/>
      <c r="B102" s="246"/>
      <c r="C102" s="251" t="s">
        <v>369</v>
      </c>
      <c r="D102" s="252"/>
      <c r="E102" s="252"/>
      <c r="F102" s="253"/>
      <c r="G102" s="257" t="s">
        <v>51</v>
      </c>
      <c r="H102" s="258"/>
      <c r="I102" s="258"/>
      <c r="J102" s="259"/>
      <c r="K102" s="36"/>
    </row>
    <row r="103" spans="1:16" s="50" customFormat="1" ht="15" customHeight="1">
      <c r="A103" s="247"/>
      <c r="B103" s="248"/>
      <c r="C103" s="254"/>
      <c r="D103" s="255"/>
      <c r="E103" s="255"/>
      <c r="F103" s="256"/>
      <c r="G103" s="260"/>
      <c r="H103" s="261"/>
      <c r="I103" s="261"/>
      <c r="J103" s="262"/>
      <c r="K103" s="36"/>
    </row>
    <row r="104" spans="1:16" s="50" customFormat="1" ht="15.75" customHeight="1" thickBot="1">
      <c r="A104" s="249"/>
      <c r="B104" s="250"/>
      <c r="C104" s="263" t="s">
        <v>183</v>
      </c>
      <c r="D104" s="264"/>
      <c r="E104" s="264"/>
      <c r="F104" s="265"/>
      <c r="G104" s="266" t="s">
        <v>373</v>
      </c>
      <c r="H104" s="267"/>
      <c r="I104" s="268" t="s">
        <v>74</v>
      </c>
      <c r="J104" s="269"/>
      <c r="K104" s="36"/>
    </row>
    <row r="105" spans="1:16">
      <c r="A105" s="130" t="s">
        <v>248</v>
      </c>
      <c r="B105" s="5" t="s">
        <v>63</v>
      </c>
      <c r="C105" s="52" t="s">
        <v>11</v>
      </c>
      <c r="D105" s="8" t="s">
        <v>128</v>
      </c>
      <c r="E105" s="5" t="s">
        <v>37</v>
      </c>
      <c r="F105" s="148">
        <v>3.67</v>
      </c>
      <c r="G105" s="148">
        <v>674.57</v>
      </c>
      <c r="H105" s="6">
        <f t="shared" si="20"/>
        <v>772.38</v>
      </c>
      <c r="I105" s="6">
        <f t="shared" si="21"/>
        <v>2834.63</v>
      </c>
      <c r="J105" s="10">
        <v>0.14499999999999999</v>
      </c>
      <c r="K105" s="18"/>
      <c r="O105" s="12"/>
      <c r="P105" s="16"/>
    </row>
    <row r="106" spans="1:16">
      <c r="A106" s="130" t="s">
        <v>249</v>
      </c>
      <c r="B106" s="5">
        <v>4011353</v>
      </c>
      <c r="C106" s="52" t="s">
        <v>11</v>
      </c>
      <c r="D106" s="8" t="s">
        <v>69</v>
      </c>
      <c r="E106" s="5" t="s">
        <v>15</v>
      </c>
      <c r="F106" s="148">
        <v>5537</v>
      </c>
      <c r="G106" s="148">
        <v>0.53</v>
      </c>
      <c r="H106" s="6">
        <f t="shared" ref="H106:H110" si="22">IFERROR(ROUND((1+J106)*G106,2),0)</f>
        <v>0.64</v>
      </c>
      <c r="I106" s="6">
        <f t="shared" ref="I106:I110" si="23">IFERROR(TRUNC(H106*F106,2),0)</f>
        <v>3543.68</v>
      </c>
      <c r="J106" s="10">
        <v>0.20710000000000001</v>
      </c>
      <c r="K106" s="18"/>
      <c r="O106" s="12"/>
      <c r="P106" s="16"/>
    </row>
    <row r="107" spans="1:16">
      <c r="A107" s="130" t="s">
        <v>250</v>
      </c>
      <c r="B107" s="5" t="s">
        <v>64</v>
      </c>
      <c r="C107" s="52" t="s">
        <v>11</v>
      </c>
      <c r="D107" s="8" t="s">
        <v>129</v>
      </c>
      <c r="E107" s="5" t="s">
        <v>37</v>
      </c>
      <c r="F107" s="148">
        <v>2.4900000000000002</v>
      </c>
      <c r="G107" s="148">
        <v>3903.31</v>
      </c>
      <c r="H107" s="6">
        <f t="shared" si="22"/>
        <v>4469.29</v>
      </c>
      <c r="I107" s="6">
        <f t="shared" si="23"/>
        <v>11128.53</v>
      </c>
      <c r="J107" s="10">
        <v>0.14499999999999999</v>
      </c>
      <c r="K107" s="18"/>
      <c r="O107" s="12"/>
      <c r="P107" s="16"/>
    </row>
    <row r="108" spans="1:16">
      <c r="A108" s="130" t="s">
        <v>251</v>
      </c>
      <c r="B108" s="5" t="s">
        <v>73</v>
      </c>
      <c r="C108" s="52" t="s">
        <v>11</v>
      </c>
      <c r="D108" s="8" t="s">
        <v>70</v>
      </c>
      <c r="E108" s="5" t="s">
        <v>37</v>
      </c>
      <c r="F108" s="148">
        <v>2.4900000000000002</v>
      </c>
      <c r="G108" s="148">
        <v>577.26</v>
      </c>
      <c r="H108" s="6">
        <f t="shared" si="22"/>
        <v>660.96</v>
      </c>
      <c r="I108" s="6">
        <f t="shared" si="23"/>
        <v>1645.79</v>
      </c>
      <c r="J108" s="10">
        <v>0.14499999999999999</v>
      </c>
      <c r="K108" s="18"/>
      <c r="O108" s="12"/>
      <c r="P108" s="16"/>
    </row>
    <row r="109" spans="1:16">
      <c r="A109" s="130" t="s">
        <v>252</v>
      </c>
      <c r="B109" s="5">
        <v>4011463</v>
      </c>
      <c r="C109" s="52" t="s">
        <v>11</v>
      </c>
      <c r="D109" s="8" t="s">
        <v>130</v>
      </c>
      <c r="E109" s="5" t="s">
        <v>37</v>
      </c>
      <c r="F109" s="148">
        <v>545.54</v>
      </c>
      <c r="G109" s="148">
        <v>103</v>
      </c>
      <c r="H109" s="6">
        <f t="shared" si="22"/>
        <v>124.33</v>
      </c>
      <c r="I109" s="6">
        <f t="shared" si="23"/>
        <v>67826.98</v>
      </c>
      <c r="J109" s="10">
        <v>0.20710000000000001</v>
      </c>
      <c r="K109" s="18"/>
      <c r="O109" s="12"/>
      <c r="P109" s="16"/>
    </row>
    <row r="110" spans="1:16">
      <c r="A110" s="130" t="s">
        <v>253</v>
      </c>
      <c r="B110" s="5">
        <v>4915801</v>
      </c>
      <c r="C110" s="52" t="s">
        <v>11</v>
      </c>
      <c r="D110" s="8" t="s">
        <v>131</v>
      </c>
      <c r="E110" s="5" t="s">
        <v>13</v>
      </c>
      <c r="F110" s="148">
        <v>227.31</v>
      </c>
      <c r="G110" s="148">
        <v>1333.32</v>
      </c>
      <c r="H110" s="6">
        <f t="shared" si="22"/>
        <v>1526.65</v>
      </c>
      <c r="I110" s="6">
        <f t="shared" si="23"/>
        <v>347022.81</v>
      </c>
      <c r="J110" s="10">
        <v>0.14499999999999999</v>
      </c>
      <c r="K110" s="18"/>
      <c r="O110" s="12"/>
      <c r="P110" s="16"/>
    </row>
    <row r="111" spans="1:16">
      <c r="A111" s="147" t="s">
        <v>261</v>
      </c>
      <c r="B111" s="5"/>
      <c r="C111" s="7"/>
      <c r="D111" s="69" t="s">
        <v>134</v>
      </c>
      <c r="E111" s="5"/>
      <c r="F111" s="148"/>
      <c r="G111" s="148"/>
      <c r="H111" s="6"/>
      <c r="I111" s="6"/>
      <c r="J111" s="10"/>
      <c r="K111" s="18"/>
      <c r="O111" s="12"/>
      <c r="P111" s="16"/>
    </row>
    <row r="112" spans="1:16">
      <c r="A112" s="147" t="s">
        <v>262</v>
      </c>
      <c r="B112" s="5"/>
      <c r="C112" s="7"/>
      <c r="D112" s="69" t="s">
        <v>135</v>
      </c>
      <c r="E112" s="5"/>
      <c r="F112" s="148"/>
      <c r="G112" s="148"/>
      <c r="H112" s="6"/>
      <c r="I112" s="163">
        <f>SUBTOTAL(9,I113:I116)</f>
        <v>201545.90000000002</v>
      </c>
      <c r="J112" s="10"/>
      <c r="K112" s="18"/>
      <c r="O112" s="12"/>
      <c r="P112" s="16"/>
    </row>
    <row r="113" spans="1:16" ht="25.5">
      <c r="A113" s="130" t="s">
        <v>265</v>
      </c>
      <c r="B113" s="5">
        <v>5213477</v>
      </c>
      <c r="C113" s="52" t="s">
        <v>11</v>
      </c>
      <c r="D113" s="8" t="s">
        <v>263</v>
      </c>
      <c r="E113" s="5" t="s">
        <v>33</v>
      </c>
      <c r="F113" s="148">
        <v>0.54</v>
      </c>
      <c r="G113" s="148">
        <v>170.32</v>
      </c>
      <c r="H113" s="6">
        <f t="shared" ref="H113:H116" si="24">IFERROR(ROUND((1+J113)*G113,2),0)</f>
        <v>205.59</v>
      </c>
      <c r="I113" s="6">
        <f t="shared" ref="I113:I116" si="25">IFERROR(TRUNC(H113*F113,2),0)</f>
        <v>111.01</v>
      </c>
      <c r="J113" s="10">
        <v>0.20710000000000001</v>
      </c>
      <c r="K113" s="18"/>
      <c r="O113" s="12"/>
      <c r="P113" s="16"/>
    </row>
    <row r="114" spans="1:16">
      <c r="A114" s="130" t="s">
        <v>266</v>
      </c>
      <c r="B114" s="5">
        <v>5213571</v>
      </c>
      <c r="C114" s="52" t="s">
        <v>11</v>
      </c>
      <c r="D114" s="8" t="s">
        <v>141</v>
      </c>
      <c r="E114" s="5" t="s">
        <v>15</v>
      </c>
      <c r="F114" s="148">
        <v>43.86</v>
      </c>
      <c r="G114" s="148">
        <v>505.44</v>
      </c>
      <c r="H114" s="6">
        <f t="shared" si="24"/>
        <v>610.12</v>
      </c>
      <c r="I114" s="6">
        <f t="shared" si="25"/>
        <v>26759.86</v>
      </c>
      <c r="J114" s="10">
        <v>0.20710000000000001</v>
      </c>
      <c r="K114" s="18"/>
      <c r="O114" s="12"/>
      <c r="P114" s="16"/>
    </row>
    <row r="115" spans="1:16" ht="15" customHeight="1">
      <c r="A115" s="130" t="s">
        <v>267</v>
      </c>
      <c r="B115" s="5">
        <v>5216111</v>
      </c>
      <c r="C115" s="52" t="s">
        <v>11</v>
      </c>
      <c r="D115" s="8" t="s">
        <v>42</v>
      </c>
      <c r="E115" s="5" t="s">
        <v>33</v>
      </c>
      <c r="F115" s="148">
        <v>77.099999999999994</v>
      </c>
      <c r="G115" s="148">
        <v>137.65</v>
      </c>
      <c r="H115" s="6">
        <f t="shared" si="24"/>
        <v>166.16</v>
      </c>
      <c r="I115" s="6">
        <f t="shared" si="25"/>
        <v>12810.93</v>
      </c>
      <c r="J115" s="10">
        <v>0.20710000000000001</v>
      </c>
      <c r="K115" s="18"/>
      <c r="O115" s="12"/>
      <c r="P115" s="16"/>
    </row>
    <row r="116" spans="1:16" ht="25.5">
      <c r="A116" s="130" t="s">
        <v>268</v>
      </c>
      <c r="B116" s="5">
        <v>5213711</v>
      </c>
      <c r="C116" s="52" t="s">
        <v>11</v>
      </c>
      <c r="D116" s="8" t="s">
        <v>264</v>
      </c>
      <c r="E116" s="5" t="s">
        <v>33</v>
      </c>
      <c r="F116" s="148">
        <v>2</v>
      </c>
      <c r="G116" s="148">
        <v>67046.679999999993</v>
      </c>
      <c r="H116" s="6">
        <f t="shared" si="24"/>
        <v>80932.05</v>
      </c>
      <c r="I116" s="6">
        <f t="shared" si="25"/>
        <v>161864.1</v>
      </c>
      <c r="J116" s="10">
        <v>0.20710000000000001</v>
      </c>
      <c r="K116" s="18"/>
      <c r="O116" s="12"/>
      <c r="P116" s="16"/>
    </row>
    <row r="117" spans="1:16">
      <c r="A117" s="147" t="s">
        <v>272</v>
      </c>
      <c r="B117" s="5"/>
      <c r="C117" s="7"/>
      <c r="D117" s="69" t="s">
        <v>143</v>
      </c>
      <c r="E117" s="5"/>
      <c r="F117" s="148"/>
      <c r="G117" s="148" t="s">
        <v>208</v>
      </c>
      <c r="H117" s="6"/>
      <c r="I117" s="163">
        <f>SUBTOTAL(9,I118:I121)</f>
        <v>49058.26</v>
      </c>
      <c r="J117" s="10"/>
      <c r="K117" s="18"/>
      <c r="O117" s="12"/>
      <c r="P117" s="16"/>
    </row>
    <row r="118" spans="1:16">
      <c r="A118" s="130" t="s">
        <v>273</v>
      </c>
      <c r="B118" s="5">
        <v>5213401</v>
      </c>
      <c r="C118" s="7" t="s">
        <v>11</v>
      </c>
      <c r="D118" s="8" t="s">
        <v>145</v>
      </c>
      <c r="E118" s="5" t="s">
        <v>15</v>
      </c>
      <c r="F118" s="148">
        <v>145.72999999999999</v>
      </c>
      <c r="G118" s="148">
        <v>28.63</v>
      </c>
      <c r="H118" s="6">
        <f t="shared" ref="H118:H121" si="26">IFERROR(ROUND((1+J118)*G118,2),0)</f>
        <v>34.56</v>
      </c>
      <c r="I118" s="6">
        <f t="shared" ref="I118:I121" si="27">IFERROR(TRUNC(H118*F118,2),0)</f>
        <v>5036.42</v>
      </c>
      <c r="J118" s="10">
        <v>0.20710000000000001</v>
      </c>
      <c r="K118" s="18"/>
      <c r="O118" s="12"/>
      <c r="P118" s="16"/>
    </row>
    <row r="119" spans="1:16">
      <c r="A119" s="130" t="s">
        <v>274</v>
      </c>
      <c r="B119" s="5">
        <v>5213409</v>
      </c>
      <c r="C119" s="7" t="s">
        <v>11</v>
      </c>
      <c r="D119" s="8" t="s">
        <v>269</v>
      </c>
      <c r="E119" s="5" t="s">
        <v>15</v>
      </c>
      <c r="F119" s="148">
        <v>257.62</v>
      </c>
      <c r="G119" s="148">
        <v>98.45</v>
      </c>
      <c r="H119" s="6">
        <f t="shared" si="26"/>
        <v>118.84</v>
      </c>
      <c r="I119" s="6">
        <f t="shared" si="27"/>
        <v>30615.56</v>
      </c>
      <c r="J119" s="10">
        <v>0.20710000000000001</v>
      </c>
      <c r="K119" s="18"/>
      <c r="O119" s="12"/>
      <c r="P119" s="16"/>
    </row>
    <row r="120" spans="1:16" ht="15" customHeight="1">
      <c r="A120" s="130" t="s">
        <v>275</v>
      </c>
      <c r="B120" s="5">
        <v>5219615</v>
      </c>
      <c r="C120" s="7" t="s">
        <v>11</v>
      </c>
      <c r="D120" s="8" t="s">
        <v>270</v>
      </c>
      <c r="E120" s="5" t="s">
        <v>33</v>
      </c>
      <c r="F120" s="148">
        <v>223</v>
      </c>
      <c r="G120" s="148">
        <v>36.880000000000003</v>
      </c>
      <c r="H120" s="6">
        <f t="shared" si="26"/>
        <v>44.52</v>
      </c>
      <c r="I120" s="6">
        <f t="shared" si="27"/>
        <v>9927.9599999999991</v>
      </c>
      <c r="J120" s="10">
        <v>0.20710000000000001</v>
      </c>
      <c r="K120" s="18"/>
      <c r="O120" s="12"/>
      <c r="P120" s="16"/>
    </row>
    <row r="121" spans="1:16" ht="25.5">
      <c r="A121" s="130" t="s">
        <v>276</v>
      </c>
      <c r="B121" s="5">
        <v>5219608</v>
      </c>
      <c r="C121" s="7" t="s">
        <v>11</v>
      </c>
      <c r="D121" s="8" t="s">
        <v>271</v>
      </c>
      <c r="E121" s="5" t="s">
        <v>33</v>
      </c>
      <c r="F121" s="148">
        <v>72</v>
      </c>
      <c r="G121" s="148">
        <v>40.020000000000003</v>
      </c>
      <c r="H121" s="6">
        <f t="shared" si="26"/>
        <v>48.31</v>
      </c>
      <c r="I121" s="6">
        <f t="shared" si="27"/>
        <v>3478.32</v>
      </c>
      <c r="J121" s="10">
        <v>0.20710000000000001</v>
      </c>
      <c r="K121" s="18"/>
      <c r="O121" s="12"/>
      <c r="P121" s="16"/>
    </row>
    <row r="122" spans="1:16">
      <c r="A122" s="147" t="s">
        <v>280</v>
      </c>
      <c r="B122" s="5"/>
      <c r="C122" s="7"/>
      <c r="D122" s="69" t="s">
        <v>277</v>
      </c>
      <c r="E122" s="5"/>
      <c r="F122" s="148"/>
      <c r="G122" s="148" t="s">
        <v>208</v>
      </c>
      <c r="H122" s="6"/>
      <c r="I122" s="163">
        <f>SUBTOTAL(9,I123:I129)</f>
        <v>591.55999999999995</v>
      </c>
      <c r="J122" s="10"/>
      <c r="K122" s="18"/>
      <c r="O122" s="12"/>
      <c r="P122" s="16"/>
    </row>
    <row r="123" spans="1:16" ht="25.5">
      <c r="A123" s="130" t="s">
        <v>281</v>
      </c>
      <c r="B123" s="5">
        <v>5212560</v>
      </c>
      <c r="C123" s="7" t="s">
        <v>11</v>
      </c>
      <c r="D123" s="8" t="s">
        <v>151</v>
      </c>
      <c r="E123" s="5" t="s">
        <v>39</v>
      </c>
      <c r="F123" s="148">
        <v>6</v>
      </c>
      <c r="G123" s="148">
        <v>4.09</v>
      </c>
      <c r="H123" s="6">
        <f t="shared" ref="H123:H129" si="28">IFERROR(ROUND((1+J123)*G123,2),0)</f>
        <v>4.9400000000000004</v>
      </c>
      <c r="I123" s="6">
        <f t="shared" ref="I123:I129" si="29">IFERROR(TRUNC(H123*F123,2),0)</f>
        <v>29.64</v>
      </c>
      <c r="J123" s="10">
        <v>0.20710000000000001</v>
      </c>
      <c r="K123" s="18"/>
      <c r="O123" s="12"/>
      <c r="P123" s="16"/>
    </row>
    <row r="124" spans="1:16" ht="25.5">
      <c r="A124" s="130" t="s">
        <v>282</v>
      </c>
      <c r="B124" s="5">
        <v>5212557</v>
      </c>
      <c r="C124" s="7" t="s">
        <v>11</v>
      </c>
      <c r="D124" s="8" t="s">
        <v>150</v>
      </c>
      <c r="E124" s="5" t="s">
        <v>39</v>
      </c>
      <c r="F124" s="148">
        <v>2</v>
      </c>
      <c r="G124" s="148">
        <v>3.86</v>
      </c>
      <c r="H124" s="6">
        <f t="shared" si="28"/>
        <v>4.66</v>
      </c>
      <c r="I124" s="6">
        <f t="shared" si="29"/>
        <v>9.32</v>
      </c>
      <c r="J124" s="10">
        <v>0.20710000000000001</v>
      </c>
      <c r="K124" s="18"/>
      <c r="O124" s="12"/>
      <c r="P124" s="16"/>
    </row>
    <row r="125" spans="1:16" ht="25.5">
      <c r="A125" s="130" t="s">
        <v>283</v>
      </c>
      <c r="B125" s="5" t="s">
        <v>182</v>
      </c>
      <c r="C125" s="7" t="s">
        <v>11</v>
      </c>
      <c r="D125" s="8" t="s">
        <v>165</v>
      </c>
      <c r="E125" s="5" t="s">
        <v>39</v>
      </c>
      <c r="F125" s="148">
        <v>2</v>
      </c>
      <c r="G125" s="148">
        <v>1.67</v>
      </c>
      <c r="H125" s="6">
        <f t="shared" si="28"/>
        <v>2.02</v>
      </c>
      <c r="I125" s="6">
        <f t="shared" si="29"/>
        <v>4.04</v>
      </c>
      <c r="J125" s="10">
        <v>0.20710000000000001</v>
      </c>
      <c r="K125" s="18"/>
      <c r="O125" s="12"/>
      <c r="P125" s="16"/>
    </row>
    <row r="126" spans="1:16" ht="25.5">
      <c r="A126" s="130" t="s">
        <v>284</v>
      </c>
      <c r="B126" s="5" t="s">
        <v>288</v>
      </c>
      <c r="C126" s="7" t="s">
        <v>11</v>
      </c>
      <c r="D126" s="8" t="s">
        <v>166</v>
      </c>
      <c r="E126" s="5" t="s">
        <v>39</v>
      </c>
      <c r="F126" s="148">
        <v>2</v>
      </c>
      <c r="G126" s="148">
        <v>2.0099999999999998</v>
      </c>
      <c r="H126" s="6">
        <f t="shared" si="28"/>
        <v>2.4300000000000002</v>
      </c>
      <c r="I126" s="6">
        <f t="shared" si="29"/>
        <v>4.8600000000000003</v>
      </c>
      <c r="J126" s="10">
        <v>0.20710000000000001</v>
      </c>
      <c r="K126" s="18"/>
      <c r="O126" s="12"/>
      <c r="P126" s="16"/>
    </row>
    <row r="127" spans="1:16" ht="25.5">
      <c r="A127" s="130" t="s">
        <v>285</v>
      </c>
      <c r="B127" s="5">
        <v>5213345</v>
      </c>
      <c r="C127" s="7" t="s">
        <v>11</v>
      </c>
      <c r="D127" s="8" t="s">
        <v>153</v>
      </c>
      <c r="E127" s="5" t="s">
        <v>39</v>
      </c>
      <c r="F127" s="148">
        <v>10</v>
      </c>
      <c r="G127" s="148">
        <v>6.4</v>
      </c>
      <c r="H127" s="6">
        <f t="shared" si="28"/>
        <v>7.73</v>
      </c>
      <c r="I127" s="6">
        <f t="shared" si="29"/>
        <v>77.3</v>
      </c>
      <c r="J127" s="10">
        <v>0.20710000000000001</v>
      </c>
      <c r="K127" s="18"/>
      <c r="O127" s="12"/>
      <c r="P127" s="16"/>
    </row>
    <row r="128" spans="1:16" ht="25.5">
      <c r="A128" s="130" t="s">
        <v>286</v>
      </c>
      <c r="B128" s="5">
        <v>5213835</v>
      </c>
      <c r="C128" s="7" t="s">
        <v>11</v>
      </c>
      <c r="D128" s="8" t="s">
        <v>154</v>
      </c>
      <c r="E128" s="5" t="s">
        <v>39</v>
      </c>
      <c r="F128" s="148">
        <v>20</v>
      </c>
      <c r="G128" s="148">
        <v>0.76</v>
      </c>
      <c r="H128" s="6">
        <f t="shared" si="28"/>
        <v>0.92</v>
      </c>
      <c r="I128" s="6">
        <f t="shared" si="29"/>
        <v>18.399999999999999</v>
      </c>
      <c r="J128" s="10">
        <v>0.20710000000000001</v>
      </c>
      <c r="K128" s="18"/>
      <c r="O128" s="12"/>
      <c r="P128" s="16"/>
    </row>
    <row r="129" spans="1:16" ht="38.25">
      <c r="A129" s="130" t="s">
        <v>287</v>
      </c>
      <c r="B129" s="5">
        <v>5213348</v>
      </c>
      <c r="C129" s="7" t="s">
        <v>11</v>
      </c>
      <c r="D129" s="8" t="s">
        <v>278</v>
      </c>
      <c r="E129" s="5" t="s">
        <v>279</v>
      </c>
      <c r="F129" s="148">
        <v>400</v>
      </c>
      <c r="G129" s="148">
        <v>0.93</v>
      </c>
      <c r="H129" s="6">
        <f t="shared" si="28"/>
        <v>1.1200000000000001</v>
      </c>
      <c r="I129" s="6">
        <f t="shared" si="29"/>
        <v>448</v>
      </c>
      <c r="J129" s="10">
        <v>0.20710000000000001</v>
      </c>
      <c r="K129" s="18"/>
      <c r="O129" s="12"/>
      <c r="P129" s="16"/>
    </row>
    <row r="130" spans="1:16">
      <c r="A130" s="82"/>
      <c r="B130" s="83"/>
      <c r="C130" s="84"/>
      <c r="D130" s="87" t="s">
        <v>289</v>
      </c>
      <c r="E130" s="83"/>
      <c r="F130" s="149"/>
      <c r="G130" s="85"/>
      <c r="H130" s="86"/>
      <c r="I130" s="88">
        <f>SUBTOTAL(9,I74:I129)</f>
        <v>1614448.2900000003</v>
      </c>
      <c r="J130" s="27"/>
      <c r="K130" s="18"/>
      <c r="O130" s="12"/>
      <c r="P130" s="16"/>
    </row>
    <row r="131" spans="1:16">
      <c r="A131" s="147" t="s">
        <v>290</v>
      </c>
      <c r="B131" s="67"/>
      <c r="C131" s="68"/>
      <c r="D131" s="69" t="s">
        <v>291</v>
      </c>
      <c r="E131" s="5"/>
      <c r="F131" s="148"/>
      <c r="G131" s="148"/>
      <c r="H131" s="6"/>
      <c r="I131" s="6"/>
      <c r="J131" s="10"/>
      <c r="K131" s="18"/>
      <c r="O131" s="12"/>
      <c r="P131" s="16"/>
    </row>
    <row r="132" spans="1:16">
      <c r="A132" s="147" t="s">
        <v>292</v>
      </c>
      <c r="B132" s="67"/>
      <c r="C132" s="68"/>
      <c r="D132" s="69" t="s">
        <v>205</v>
      </c>
      <c r="E132" s="5"/>
      <c r="F132" s="148"/>
      <c r="G132" s="148"/>
      <c r="H132" s="6"/>
      <c r="I132" s="163">
        <f>SUBTOTAL(9,I133:I136)</f>
        <v>125048.76</v>
      </c>
      <c r="J132" s="10"/>
      <c r="K132" s="18"/>
      <c r="O132" s="12"/>
      <c r="P132" s="16"/>
    </row>
    <row r="133" spans="1:16">
      <c r="A133" s="130" t="s">
        <v>293</v>
      </c>
      <c r="B133" s="5">
        <v>4915744</v>
      </c>
      <c r="C133" s="7" t="s">
        <v>11</v>
      </c>
      <c r="D133" s="8" t="s">
        <v>209</v>
      </c>
      <c r="E133" s="5" t="s">
        <v>15</v>
      </c>
      <c r="F133" s="148">
        <v>1209.6400000000001</v>
      </c>
      <c r="G133" s="148">
        <v>0.79</v>
      </c>
      <c r="H133" s="6">
        <f t="shared" ref="H133:H136" si="30">IFERROR(ROUND((1+J133)*G133,2),0)</f>
        <v>0.95</v>
      </c>
      <c r="I133" s="6">
        <f t="shared" ref="I133:I136" si="31">IFERROR(TRUNC(H133*F133,2),0)</f>
        <v>1149.1500000000001</v>
      </c>
      <c r="J133" s="10">
        <v>0.20710000000000001</v>
      </c>
      <c r="K133" s="18"/>
      <c r="O133" s="12"/>
      <c r="P133" s="16"/>
    </row>
    <row r="134" spans="1:16">
      <c r="A134" s="130" t="s">
        <v>294</v>
      </c>
      <c r="B134" s="5">
        <v>5502985</v>
      </c>
      <c r="C134" s="7" t="s">
        <v>11</v>
      </c>
      <c r="D134" s="8" t="s">
        <v>210</v>
      </c>
      <c r="E134" s="5" t="s">
        <v>15</v>
      </c>
      <c r="F134" s="148">
        <v>2016.07</v>
      </c>
      <c r="G134" s="148">
        <v>0.79</v>
      </c>
      <c r="H134" s="6">
        <f t="shared" si="30"/>
        <v>0.95</v>
      </c>
      <c r="I134" s="6">
        <f t="shared" si="31"/>
        <v>1915.26</v>
      </c>
      <c r="J134" s="10">
        <v>0.20710000000000001</v>
      </c>
      <c r="K134" s="18"/>
      <c r="O134" s="12"/>
      <c r="P134" s="16"/>
    </row>
    <row r="135" spans="1:16">
      <c r="A135" s="130" t="s">
        <v>295</v>
      </c>
      <c r="B135" s="5">
        <v>4805750</v>
      </c>
      <c r="C135" s="7" t="s">
        <v>11</v>
      </c>
      <c r="D135" s="8" t="s">
        <v>211</v>
      </c>
      <c r="E135" s="5" t="s">
        <v>13</v>
      </c>
      <c r="F135" s="148">
        <v>789.21</v>
      </c>
      <c r="G135" s="148">
        <v>47.43</v>
      </c>
      <c r="H135" s="6">
        <f t="shared" si="30"/>
        <v>57.25</v>
      </c>
      <c r="I135" s="6">
        <f t="shared" si="31"/>
        <v>45182.27</v>
      </c>
      <c r="J135" s="10">
        <v>0.20710000000000001</v>
      </c>
      <c r="K135" s="18"/>
      <c r="O135" s="12"/>
      <c r="P135" s="16"/>
    </row>
    <row r="136" spans="1:16">
      <c r="A136" s="130" t="s">
        <v>296</v>
      </c>
      <c r="B136" s="5" t="s">
        <v>177</v>
      </c>
      <c r="C136" s="7" t="s">
        <v>11</v>
      </c>
      <c r="D136" s="8" t="s">
        <v>212</v>
      </c>
      <c r="E136" s="5" t="s">
        <v>37</v>
      </c>
      <c r="F136" s="148">
        <v>793.41</v>
      </c>
      <c r="G136" s="148">
        <v>84.54</v>
      </c>
      <c r="H136" s="6">
        <f t="shared" si="30"/>
        <v>96.8</v>
      </c>
      <c r="I136" s="6">
        <f t="shared" si="31"/>
        <v>76802.080000000002</v>
      </c>
      <c r="J136" s="10">
        <v>0.14499999999999999</v>
      </c>
      <c r="K136" s="18"/>
      <c r="O136" s="12"/>
      <c r="P136" s="16"/>
    </row>
    <row r="137" spans="1:16">
      <c r="A137" s="147" t="s">
        <v>300</v>
      </c>
      <c r="B137" s="5"/>
      <c r="C137" s="7"/>
      <c r="D137" s="69" t="s">
        <v>213</v>
      </c>
      <c r="E137" s="5"/>
      <c r="F137" s="148"/>
      <c r="G137" s="148" t="s">
        <v>208</v>
      </c>
      <c r="H137" s="6"/>
      <c r="I137" s="163">
        <f>SUBTOTAL(9,I138:I147)</f>
        <v>180850.78</v>
      </c>
      <c r="J137" s="10"/>
      <c r="K137" s="18"/>
      <c r="O137" s="12"/>
      <c r="P137" s="16"/>
    </row>
    <row r="138" spans="1:16">
      <c r="A138" s="130" t="s">
        <v>301</v>
      </c>
      <c r="B138" s="5">
        <v>1600989</v>
      </c>
      <c r="C138" s="7" t="s">
        <v>11</v>
      </c>
      <c r="D138" s="8" t="s">
        <v>220</v>
      </c>
      <c r="E138" s="5" t="s">
        <v>13</v>
      </c>
      <c r="F138" s="148">
        <v>5.14</v>
      </c>
      <c r="G138" s="148">
        <v>539.79999999999995</v>
      </c>
      <c r="H138" s="6">
        <f t="shared" ref="H138:H147" si="32">IFERROR(ROUND((1+J138)*G138,2),0)</f>
        <v>651.59</v>
      </c>
      <c r="I138" s="6">
        <f t="shared" ref="I138:I147" si="33">IFERROR(TRUNC(H138*F138,2),0)</f>
        <v>3349.17</v>
      </c>
      <c r="J138" s="10">
        <v>0.20710000000000001</v>
      </c>
      <c r="K138" s="18"/>
      <c r="O138" s="12"/>
      <c r="P138" s="16"/>
    </row>
    <row r="139" spans="1:16">
      <c r="A139" s="130" t="s">
        <v>305</v>
      </c>
      <c r="B139" s="5" t="s">
        <v>78</v>
      </c>
      <c r="C139" s="7" t="s">
        <v>11</v>
      </c>
      <c r="D139" s="8" t="s">
        <v>221</v>
      </c>
      <c r="E139" s="5" t="s">
        <v>37</v>
      </c>
      <c r="F139" s="148">
        <v>359.33</v>
      </c>
      <c r="G139" s="148">
        <v>99.46</v>
      </c>
      <c r="H139" s="6">
        <f t="shared" si="32"/>
        <v>113.88</v>
      </c>
      <c r="I139" s="6">
        <f t="shared" si="33"/>
        <v>40920.5</v>
      </c>
      <c r="J139" s="10">
        <v>0.14499999999999999</v>
      </c>
      <c r="K139" s="18"/>
      <c r="O139" s="12"/>
      <c r="P139" s="16"/>
    </row>
    <row r="140" spans="1:16">
      <c r="A140" s="130" t="s">
        <v>302</v>
      </c>
      <c r="B140" s="5">
        <v>2003373</v>
      </c>
      <c r="C140" s="7" t="s">
        <v>11</v>
      </c>
      <c r="D140" s="8" t="s">
        <v>224</v>
      </c>
      <c r="E140" s="5" t="s">
        <v>14</v>
      </c>
      <c r="F140" s="148">
        <v>122.42</v>
      </c>
      <c r="G140" s="148">
        <v>70.84</v>
      </c>
      <c r="H140" s="6">
        <f t="shared" si="32"/>
        <v>85.51</v>
      </c>
      <c r="I140" s="6">
        <f t="shared" si="33"/>
        <v>10468.129999999999</v>
      </c>
      <c r="J140" s="10">
        <v>0.20710000000000001</v>
      </c>
      <c r="K140" s="18"/>
      <c r="O140" s="12"/>
      <c r="P140" s="16"/>
    </row>
    <row r="141" spans="1:16">
      <c r="A141" s="130" t="s">
        <v>303</v>
      </c>
      <c r="B141" s="5">
        <v>2003269</v>
      </c>
      <c r="C141" s="7" t="s">
        <v>11</v>
      </c>
      <c r="D141" s="8" t="s">
        <v>225</v>
      </c>
      <c r="E141" s="5" t="s">
        <v>14</v>
      </c>
      <c r="F141" s="148">
        <v>307.67</v>
      </c>
      <c r="G141" s="148">
        <v>49.12</v>
      </c>
      <c r="H141" s="6">
        <f t="shared" si="32"/>
        <v>59.29</v>
      </c>
      <c r="I141" s="6">
        <f t="shared" si="33"/>
        <v>18241.75</v>
      </c>
      <c r="J141" s="10">
        <v>0.20710000000000001</v>
      </c>
      <c r="K141" s="18"/>
      <c r="O141" s="12"/>
      <c r="P141" s="16"/>
    </row>
    <row r="142" spans="1:16">
      <c r="A142" s="130" t="s">
        <v>307</v>
      </c>
      <c r="B142" s="5">
        <v>2003363</v>
      </c>
      <c r="C142" s="7" t="s">
        <v>11</v>
      </c>
      <c r="D142" s="8" t="s">
        <v>226</v>
      </c>
      <c r="E142" s="5" t="s">
        <v>14</v>
      </c>
      <c r="F142" s="148">
        <v>24.21</v>
      </c>
      <c r="G142" s="148">
        <v>1225.21</v>
      </c>
      <c r="H142" s="6">
        <f t="shared" si="32"/>
        <v>1478.95</v>
      </c>
      <c r="I142" s="6">
        <f t="shared" si="33"/>
        <v>35805.370000000003</v>
      </c>
      <c r="J142" s="10">
        <v>0.20710000000000001</v>
      </c>
      <c r="K142" s="18"/>
      <c r="O142" s="12"/>
      <c r="P142" s="16"/>
    </row>
    <row r="143" spans="1:16">
      <c r="A143" s="130" t="s">
        <v>304</v>
      </c>
      <c r="B143" s="5">
        <v>4805750</v>
      </c>
      <c r="C143" s="7" t="s">
        <v>11</v>
      </c>
      <c r="D143" s="8" t="s">
        <v>211</v>
      </c>
      <c r="E143" s="5" t="s">
        <v>13</v>
      </c>
      <c r="F143" s="148">
        <v>371.71</v>
      </c>
      <c r="G143" s="148">
        <v>47.43</v>
      </c>
      <c r="H143" s="6">
        <f t="shared" si="32"/>
        <v>57.25</v>
      </c>
      <c r="I143" s="6">
        <f t="shared" si="33"/>
        <v>21280.39</v>
      </c>
      <c r="J143" s="10">
        <v>0.20710000000000001</v>
      </c>
      <c r="K143" s="18"/>
      <c r="O143" s="12"/>
      <c r="P143" s="16"/>
    </row>
    <row r="144" spans="1:16">
      <c r="A144" s="130" t="s">
        <v>306</v>
      </c>
      <c r="B144" s="5">
        <v>5914389</v>
      </c>
      <c r="C144" s="7" t="s">
        <v>11</v>
      </c>
      <c r="D144" s="8" t="s">
        <v>175</v>
      </c>
      <c r="E144" s="5" t="s">
        <v>176</v>
      </c>
      <c r="F144" s="148">
        <v>4930.75</v>
      </c>
      <c r="G144" s="148">
        <v>0.83</v>
      </c>
      <c r="H144" s="6">
        <f t="shared" si="32"/>
        <v>1</v>
      </c>
      <c r="I144" s="6">
        <f t="shared" si="33"/>
        <v>4930.75</v>
      </c>
      <c r="J144" s="10">
        <v>0.20710000000000001</v>
      </c>
      <c r="K144" s="18"/>
      <c r="O144" s="12"/>
      <c r="P144" s="16"/>
    </row>
    <row r="145" spans="1:16">
      <c r="A145" s="130" t="s">
        <v>308</v>
      </c>
      <c r="B145" s="5">
        <v>804029</v>
      </c>
      <c r="C145" s="7" t="s">
        <v>11</v>
      </c>
      <c r="D145" s="8" t="s">
        <v>297</v>
      </c>
      <c r="E145" s="5" t="s">
        <v>14</v>
      </c>
      <c r="F145" s="148">
        <v>49.43</v>
      </c>
      <c r="G145" s="148">
        <v>659.79</v>
      </c>
      <c r="H145" s="6">
        <f t="shared" si="32"/>
        <v>796.43</v>
      </c>
      <c r="I145" s="6">
        <f t="shared" si="33"/>
        <v>39367.53</v>
      </c>
      <c r="J145" s="10">
        <v>0.20710000000000001</v>
      </c>
      <c r="K145" s="18"/>
      <c r="O145" s="12"/>
      <c r="P145" s="16"/>
    </row>
    <row r="146" spans="1:16">
      <c r="A146" s="130" t="s">
        <v>309</v>
      </c>
      <c r="B146" s="5">
        <v>2003519</v>
      </c>
      <c r="C146" s="7" t="s">
        <v>11</v>
      </c>
      <c r="D146" s="8" t="s">
        <v>298</v>
      </c>
      <c r="E146" s="5" t="s">
        <v>33</v>
      </c>
      <c r="F146" s="148">
        <v>1</v>
      </c>
      <c r="G146" s="148">
        <v>5183.01</v>
      </c>
      <c r="H146" s="6">
        <f t="shared" si="32"/>
        <v>6256.41</v>
      </c>
      <c r="I146" s="6">
        <f t="shared" si="33"/>
        <v>6256.41</v>
      </c>
      <c r="J146" s="10">
        <v>0.20710000000000001</v>
      </c>
      <c r="K146" s="18"/>
      <c r="O146" s="12"/>
      <c r="P146" s="16"/>
    </row>
    <row r="147" spans="1:16" ht="25.5">
      <c r="A147" s="130" t="s">
        <v>310</v>
      </c>
      <c r="B147" s="5">
        <v>3103302</v>
      </c>
      <c r="C147" s="7" t="s">
        <v>11</v>
      </c>
      <c r="D147" s="8" t="s">
        <v>299</v>
      </c>
      <c r="E147" s="5" t="s">
        <v>15</v>
      </c>
      <c r="F147" s="148">
        <v>2.25</v>
      </c>
      <c r="G147" s="148">
        <v>84.97</v>
      </c>
      <c r="H147" s="6">
        <f t="shared" si="32"/>
        <v>102.57</v>
      </c>
      <c r="I147" s="6">
        <f t="shared" si="33"/>
        <v>230.78</v>
      </c>
      <c r="J147" s="10">
        <v>0.20710000000000001</v>
      </c>
      <c r="K147" s="18"/>
      <c r="O147" s="12"/>
      <c r="P147" s="16"/>
    </row>
    <row r="148" spans="1:16">
      <c r="A148" s="147" t="s">
        <v>314</v>
      </c>
      <c r="B148" s="67"/>
      <c r="C148" s="68"/>
      <c r="D148" s="69" t="s">
        <v>3</v>
      </c>
      <c r="E148" s="5"/>
      <c r="F148" s="148"/>
      <c r="G148" s="148"/>
      <c r="H148" s="6"/>
      <c r="I148" s="163">
        <f>SUBTOTAL(9,I149:I176)</f>
        <v>558367.23</v>
      </c>
      <c r="J148" s="10"/>
      <c r="K148" s="18"/>
      <c r="O148" s="12"/>
      <c r="P148" s="16"/>
    </row>
    <row r="149" spans="1:16" ht="15.75" thickBot="1">
      <c r="A149" s="130" t="s">
        <v>315</v>
      </c>
      <c r="B149" s="5">
        <v>1600989</v>
      </c>
      <c r="C149" s="7" t="s">
        <v>11</v>
      </c>
      <c r="D149" s="8" t="s">
        <v>220</v>
      </c>
      <c r="E149" s="5" t="s">
        <v>13</v>
      </c>
      <c r="F149" s="148">
        <v>56.84</v>
      </c>
      <c r="G149" s="148">
        <v>539.79999999999995</v>
      </c>
      <c r="H149" s="6">
        <f t="shared" ref="H149:H176" si="34">IFERROR(ROUND((1+J149)*G149,2),0)</f>
        <v>651.59</v>
      </c>
      <c r="I149" s="6">
        <f t="shared" ref="I149:I176" si="35">IFERROR(TRUNC(H149*F149,2),0)</f>
        <v>37036.370000000003</v>
      </c>
      <c r="J149" s="10">
        <v>0.20710000000000001</v>
      </c>
      <c r="K149" s="18"/>
      <c r="O149" s="12"/>
      <c r="P149" s="16"/>
    </row>
    <row r="150" spans="1:16" s="50" customFormat="1" ht="15" customHeight="1">
      <c r="A150" s="245"/>
      <c r="B150" s="246"/>
      <c r="C150" s="251" t="s">
        <v>369</v>
      </c>
      <c r="D150" s="252"/>
      <c r="E150" s="252"/>
      <c r="F150" s="253"/>
      <c r="G150" s="257" t="s">
        <v>51</v>
      </c>
      <c r="H150" s="258"/>
      <c r="I150" s="258"/>
      <c r="J150" s="259"/>
      <c r="K150" s="36"/>
    </row>
    <row r="151" spans="1:16" s="50" customFormat="1" ht="15" customHeight="1">
      <c r="A151" s="247"/>
      <c r="B151" s="248"/>
      <c r="C151" s="254"/>
      <c r="D151" s="255"/>
      <c r="E151" s="255"/>
      <c r="F151" s="256"/>
      <c r="G151" s="260"/>
      <c r="H151" s="261"/>
      <c r="I151" s="261"/>
      <c r="J151" s="262"/>
      <c r="K151" s="36"/>
    </row>
    <row r="152" spans="1:16" s="50" customFormat="1" ht="15.75" customHeight="1" thickBot="1">
      <c r="A152" s="249"/>
      <c r="B152" s="250"/>
      <c r="C152" s="263" t="s">
        <v>183</v>
      </c>
      <c r="D152" s="264"/>
      <c r="E152" s="264"/>
      <c r="F152" s="265"/>
      <c r="G152" s="266" t="s">
        <v>373</v>
      </c>
      <c r="H152" s="267"/>
      <c r="I152" s="268" t="s">
        <v>370</v>
      </c>
      <c r="J152" s="269"/>
      <c r="K152" s="36"/>
    </row>
    <row r="153" spans="1:16">
      <c r="A153" s="130" t="s">
        <v>316</v>
      </c>
      <c r="B153" s="5" t="s">
        <v>78</v>
      </c>
      <c r="C153" s="7" t="s">
        <v>11</v>
      </c>
      <c r="D153" s="8" t="s">
        <v>221</v>
      </c>
      <c r="E153" s="5" t="s">
        <v>37</v>
      </c>
      <c r="F153" s="148">
        <v>148.77000000000001</v>
      </c>
      <c r="G153" s="148">
        <v>99.46</v>
      </c>
      <c r="H153" s="6">
        <f t="shared" si="34"/>
        <v>113.88</v>
      </c>
      <c r="I153" s="6">
        <f t="shared" si="35"/>
        <v>16941.919999999998</v>
      </c>
      <c r="J153" s="10">
        <v>0.14499999999999999</v>
      </c>
      <c r="K153" s="18"/>
      <c r="O153" s="12"/>
      <c r="P153" s="16"/>
    </row>
    <row r="154" spans="1:16">
      <c r="A154" s="130" t="s">
        <v>317</v>
      </c>
      <c r="B154" s="5">
        <v>4011276</v>
      </c>
      <c r="C154" s="7" t="s">
        <v>11</v>
      </c>
      <c r="D154" s="8" t="s">
        <v>126</v>
      </c>
      <c r="E154" s="5" t="s">
        <v>13</v>
      </c>
      <c r="F154" s="148">
        <v>56.84</v>
      </c>
      <c r="G154" s="148">
        <v>189.15</v>
      </c>
      <c r="H154" s="6">
        <f t="shared" si="34"/>
        <v>228.32</v>
      </c>
      <c r="I154" s="6">
        <f t="shared" si="35"/>
        <v>12977.7</v>
      </c>
      <c r="J154" s="10">
        <v>0.20710000000000001</v>
      </c>
      <c r="K154" s="18"/>
      <c r="O154" s="12"/>
      <c r="P154" s="16"/>
    </row>
    <row r="155" spans="1:16">
      <c r="A155" s="130" t="s">
        <v>318</v>
      </c>
      <c r="B155" s="5" t="s">
        <v>62</v>
      </c>
      <c r="C155" s="7" t="s">
        <v>11</v>
      </c>
      <c r="D155" s="8" t="s">
        <v>67</v>
      </c>
      <c r="E155" s="5" t="s">
        <v>13</v>
      </c>
      <c r="F155" s="148">
        <v>56.84</v>
      </c>
      <c r="G155" s="148">
        <v>60.14</v>
      </c>
      <c r="H155" s="6">
        <f t="shared" si="34"/>
        <v>68.86</v>
      </c>
      <c r="I155" s="6">
        <f t="shared" si="35"/>
        <v>3914</v>
      </c>
      <c r="J155" s="10">
        <v>0.14499999999999999</v>
      </c>
      <c r="K155" s="18"/>
      <c r="O155" s="12"/>
      <c r="P155" s="16"/>
    </row>
    <row r="156" spans="1:16">
      <c r="A156" s="130" t="s">
        <v>319</v>
      </c>
      <c r="B156" s="5" t="s">
        <v>260</v>
      </c>
      <c r="C156" s="7" t="s">
        <v>11</v>
      </c>
      <c r="D156" s="8" t="s">
        <v>311</v>
      </c>
      <c r="E156" s="5" t="s">
        <v>13</v>
      </c>
      <c r="F156" s="148">
        <v>56.84</v>
      </c>
      <c r="G156" s="148">
        <v>15.07</v>
      </c>
      <c r="H156" s="6">
        <f t="shared" si="34"/>
        <v>18.190000000000001</v>
      </c>
      <c r="I156" s="6">
        <f t="shared" si="35"/>
        <v>1033.9100000000001</v>
      </c>
      <c r="J156" s="10">
        <v>0.20710000000000001</v>
      </c>
      <c r="K156" s="18"/>
      <c r="O156" s="12"/>
      <c r="P156" s="16"/>
    </row>
    <row r="157" spans="1:16" ht="25.5">
      <c r="A157" s="130" t="s">
        <v>320</v>
      </c>
      <c r="B157" s="5">
        <v>1107888</v>
      </c>
      <c r="C157" s="7" t="s">
        <v>11</v>
      </c>
      <c r="D157" s="8" t="s">
        <v>257</v>
      </c>
      <c r="E157" s="5" t="s">
        <v>13</v>
      </c>
      <c r="F157" s="148">
        <v>56.84</v>
      </c>
      <c r="G157" s="148">
        <v>495.96</v>
      </c>
      <c r="H157" s="6">
        <f t="shared" si="34"/>
        <v>598.66999999999996</v>
      </c>
      <c r="I157" s="6">
        <f t="shared" si="35"/>
        <v>34028.400000000001</v>
      </c>
      <c r="J157" s="10">
        <v>0.20710000000000001</v>
      </c>
      <c r="K157" s="18"/>
      <c r="O157" s="12"/>
      <c r="P157" s="16"/>
    </row>
    <row r="158" spans="1:16">
      <c r="A158" s="130" t="s">
        <v>321</v>
      </c>
      <c r="B158" s="5">
        <v>4915670</v>
      </c>
      <c r="C158" s="7" t="s">
        <v>11</v>
      </c>
      <c r="D158" s="8" t="s">
        <v>312</v>
      </c>
      <c r="E158" s="5" t="s">
        <v>13</v>
      </c>
      <c r="F158" s="148">
        <v>56.84</v>
      </c>
      <c r="G158" s="148">
        <v>361.61</v>
      </c>
      <c r="H158" s="6">
        <f t="shared" si="34"/>
        <v>436.5</v>
      </c>
      <c r="I158" s="6">
        <f t="shared" si="35"/>
        <v>24810.66</v>
      </c>
      <c r="J158" s="10">
        <v>0.20710000000000001</v>
      </c>
      <c r="K158" s="18"/>
      <c r="O158" s="12"/>
      <c r="P158" s="16"/>
    </row>
    <row r="159" spans="1:16">
      <c r="A159" s="130" t="s">
        <v>322</v>
      </c>
      <c r="B159" s="5">
        <v>4915655</v>
      </c>
      <c r="C159" s="7" t="s">
        <v>11</v>
      </c>
      <c r="D159" s="8" t="s">
        <v>254</v>
      </c>
      <c r="E159" s="5" t="s">
        <v>13</v>
      </c>
      <c r="F159" s="148">
        <v>146.97</v>
      </c>
      <c r="G159" s="148">
        <v>201.45</v>
      </c>
      <c r="H159" s="6">
        <f t="shared" si="34"/>
        <v>243.17</v>
      </c>
      <c r="I159" s="6">
        <f t="shared" si="35"/>
        <v>35738.69</v>
      </c>
      <c r="J159" s="10">
        <v>0.20710000000000001</v>
      </c>
      <c r="K159" s="18"/>
      <c r="O159" s="12"/>
      <c r="P159" s="16"/>
    </row>
    <row r="160" spans="1:16">
      <c r="A160" s="130" t="s">
        <v>323</v>
      </c>
      <c r="B160" s="5" t="s">
        <v>78</v>
      </c>
      <c r="C160" s="7" t="s">
        <v>11</v>
      </c>
      <c r="D160" s="8" t="s">
        <v>221</v>
      </c>
      <c r="E160" s="5" t="s">
        <v>37</v>
      </c>
      <c r="F160" s="148">
        <v>359.33</v>
      </c>
      <c r="G160" s="148">
        <v>99.46</v>
      </c>
      <c r="H160" s="6">
        <f t="shared" si="34"/>
        <v>113.88</v>
      </c>
      <c r="I160" s="6">
        <f t="shared" si="35"/>
        <v>40920.5</v>
      </c>
      <c r="J160" s="10">
        <v>0.14499999999999999</v>
      </c>
      <c r="K160" s="18"/>
      <c r="O160" s="12"/>
      <c r="P160" s="16"/>
    </row>
    <row r="161" spans="1:16">
      <c r="A161" s="130" t="s">
        <v>324</v>
      </c>
      <c r="B161" s="5">
        <v>4011209</v>
      </c>
      <c r="C161" s="7" t="s">
        <v>11</v>
      </c>
      <c r="D161" s="8" t="s">
        <v>255</v>
      </c>
      <c r="E161" s="5" t="s">
        <v>15</v>
      </c>
      <c r="F161" s="148">
        <v>299</v>
      </c>
      <c r="G161" s="148">
        <v>1.85</v>
      </c>
      <c r="H161" s="6">
        <f t="shared" si="34"/>
        <v>2.23</v>
      </c>
      <c r="I161" s="6">
        <f t="shared" si="35"/>
        <v>666.77</v>
      </c>
      <c r="J161" s="10">
        <v>0.20710000000000001</v>
      </c>
      <c r="K161" s="18"/>
      <c r="O161" s="12"/>
      <c r="P161" s="16"/>
    </row>
    <row r="162" spans="1:16">
      <c r="A162" s="130" t="s">
        <v>325</v>
      </c>
      <c r="B162" s="5">
        <v>4011276</v>
      </c>
      <c r="C162" s="7" t="s">
        <v>11</v>
      </c>
      <c r="D162" s="8" t="s">
        <v>126</v>
      </c>
      <c r="E162" s="5" t="s">
        <v>13</v>
      </c>
      <c r="F162" s="148">
        <v>59.8</v>
      </c>
      <c r="G162" s="148">
        <v>189.15</v>
      </c>
      <c r="H162" s="6">
        <f t="shared" si="34"/>
        <v>228.32</v>
      </c>
      <c r="I162" s="6">
        <f t="shared" si="35"/>
        <v>13653.53</v>
      </c>
      <c r="J162" s="10">
        <v>0.20710000000000001</v>
      </c>
      <c r="K162" s="18"/>
      <c r="O162" s="12"/>
      <c r="P162" s="16"/>
    </row>
    <row r="163" spans="1:16">
      <c r="A163" s="130" t="s">
        <v>326</v>
      </c>
      <c r="B163" s="5" t="s">
        <v>62</v>
      </c>
      <c r="C163" s="7" t="s">
        <v>11</v>
      </c>
      <c r="D163" s="8" t="s">
        <v>67</v>
      </c>
      <c r="E163" s="5" t="s">
        <v>13</v>
      </c>
      <c r="F163" s="148">
        <v>59.8</v>
      </c>
      <c r="G163" s="148">
        <v>60.14</v>
      </c>
      <c r="H163" s="6">
        <f t="shared" si="34"/>
        <v>68.86</v>
      </c>
      <c r="I163" s="6">
        <f t="shared" si="35"/>
        <v>4117.82</v>
      </c>
      <c r="J163" s="10">
        <v>0.14499999999999999</v>
      </c>
      <c r="K163" s="18"/>
      <c r="O163" s="12"/>
      <c r="P163" s="16"/>
    </row>
    <row r="164" spans="1:16" ht="25.5">
      <c r="A164" s="130" t="s">
        <v>327</v>
      </c>
      <c r="B164" s="5" t="s">
        <v>340</v>
      </c>
      <c r="C164" s="7" t="s">
        <v>11</v>
      </c>
      <c r="D164" s="8" t="s">
        <v>313</v>
      </c>
      <c r="E164" s="5" t="s">
        <v>13</v>
      </c>
      <c r="F164" s="148">
        <v>59.8</v>
      </c>
      <c r="G164" s="148">
        <v>172.76</v>
      </c>
      <c r="H164" s="6">
        <f t="shared" si="34"/>
        <v>208.54</v>
      </c>
      <c r="I164" s="6">
        <f t="shared" si="35"/>
        <v>12470.69</v>
      </c>
      <c r="J164" s="10">
        <v>0.20710000000000001</v>
      </c>
      <c r="K164" s="18"/>
      <c r="O164" s="12"/>
      <c r="P164" s="16"/>
    </row>
    <row r="165" spans="1:16">
      <c r="A165" s="130" t="s">
        <v>328</v>
      </c>
      <c r="B165" s="5">
        <v>4915626</v>
      </c>
      <c r="C165" s="7" t="s">
        <v>11</v>
      </c>
      <c r="D165" s="8" t="s">
        <v>258</v>
      </c>
      <c r="E165" s="5" t="s">
        <v>14</v>
      </c>
      <c r="F165" s="148">
        <v>1555.9</v>
      </c>
      <c r="G165" s="148">
        <v>2.9</v>
      </c>
      <c r="H165" s="6">
        <f t="shared" si="34"/>
        <v>3.5</v>
      </c>
      <c r="I165" s="6">
        <f t="shared" si="35"/>
        <v>5445.65</v>
      </c>
      <c r="J165" s="10">
        <v>0.20710000000000001</v>
      </c>
      <c r="K165" s="18"/>
      <c r="O165" s="12"/>
      <c r="P165" s="16"/>
    </row>
    <row r="166" spans="1:16">
      <c r="A166" s="130" t="s">
        <v>329</v>
      </c>
      <c r="B166" s="5">
        <v>4915757</v>
      </c>
      <c r="C166" s="7" t="s">
        <v>11</v>
      </c>
      <c r="D166" s="8" t="s">
        <v>259</v>
      </c>
      <c r="E166" s="5" t="s">
        <v>13</v>
      </c>
      <c r="F166" s="148">
        <v>0.11</v>
      </c>
      <c r="G166" s="148">
        <v>581.13</v>
      </c>
      <c r="H166" s="6">
        <f t="shared" si="34"/>
        <v>701.48</v>
      </c>
      <c r="I166" s="6">
        <f t="shared" si="35"/>
        <v>77.16</v>
      </c>
      <c r="J166" s="10">
        <v>0.20710000000000001</v>
      </c>
      <c r="K166" s="18"/>
      <c r="O166" s="12"/>
      <c r="P166" s="16"/>
    </row>
    <row r="167" spans="1:16">
      <c r="A167" s="130" t="s">
        <v>330</v>
      </c>
      <c r="B167" s="5">
        <v>4915801</v>
      </c>
      <c r="C167" s="7" t="s">
        <v>11</v>
      </c>
      <c r="D167" s="8" t="s">
        <v>131</v>
      </c>
      <c r="E167" s="5" t="s">
        <v>13</v>
      </c>
      <c r="F167" s="148">
        <v>0.11</v>
      </c>
      <c r="G167" s="148">
        <v>1333.32</v>
      </c>
      <c r="H167" s="6">
        <f t="shared" si="34"/>
        <v>1526.65</v>
      </c>
      <c r="I167" s="6">
        <f t="shared" si="35"/>
        <v>167.93</v>
      </c>
      <c r="J167" s="10">
        <v>0.14499999999999999</v>
      </c>
      <c r="K167" s="18"/>
      <c r="O167" s="12"/>
      <c r="P167" s="16"/>
    </row>
    <row r="168" spans="1:16">
      <c r="A168" s="130" t="s">
        <v>331</v>
      </c>
      <c r="B168" s="5">
        <v>4011212</v>
      </c>
      <c r="C168" s="7" t="s">
        <v>11</v>
      </c>
      <c r="D168" s="8" t="s">
        <v>65</v>
      </c>
      <c r="E168" s="5" t="s">
        <v>15</v>
      </c>
      <c r="F168" s="148">
        <v>5198</v>
      </c>
      <c r="G168" s="148">
        <v>0.1</v>
      </c>
      <c r="H168" s="6">
        <f t="shared" si="34"/>
        <v>0.12</v>
      </c>
      <c r="I168" s="6">
        <f t="shared" si="35"/>
        <v>623.76</v>
      </c>
      <c r="J168" s="10">
        <v>0.20710000000000001</v>
      </c>
      <c r="K168" s="18"/>
      <c r="O168" s="12"/>
      <c r="P168" s="16"/>
    </row>
    <row r="169" spans="1:16">
      <c r="A169" s="130" t="s">
        <v>332</v>
      </c>
      <c r="B169" s="5">
        <v>4011351</v>
      </c>
      <c r="C169" s="7" t="s">
        <v>11</v>
      </c>
      <c r="D169" s="8" t="s">
        <v>38</v>
      </c>
      <c r="E169" s="5" t="s">
        <v>15</v>
      </c>
      <c r="F169" s="148">
        <v>299</v>
      </c>
      <c r="G169" s="148">
        <v>0.7</v>
      </c>
      <c r="H169" s="6">
        <f t="shared" si="34"/>
        <v>0.84</v>
      </c>
      <c r="I169" s="6">
        <f t="shared" si="35"/>
        <v>251.16</v>
      </c>
      <c r="J169" s="10">
        <v>0.20710000000000001</v>
      </c>
      <c r="K169" s="18"/>
      <c r="O169" s="12"/>
      <c r="P169" s="16"/>
    </row>
    <row r="170" spans="1:16">
      <c r="A170" s="130" t="s">
        <v>333</v>
      </c>
      <c r="B170" s="5" t="s">
        <v>76</v>
      </c>
      <c r="C170" s="7" t="s">
        <v>11</v>
      </c>
      <c r="D170" s="8" t="s">
        <v>127</v>
      </c>
      <c r="E170" s="5" t="s">
        <v>37</v>
      </c>
      <c r="F170" s="148">
        <v>0.37</v>
      </c>
      <c r="G170" s="148">
        <v>5576.09</v>
      </c>
      <c r="H170" s="6">
        <f t="shared" si="34"/>
        <v>6384.62</v>
      </c>
      <c r="I170" s="6">
        <f t="shared" si="35"/>
        <v>2362.3000000000002</v>
      </c>
      <c r="J170" s="10">
        <v>0.14499999999999999</v>
      </c>
      <c r="K170" s="18"/>
      <c r="O170" s="12"/>
      <c r="P170" s="16"/>
    </row>
    <row r="171" spans="1:16">
      <c r="A171" s="130" t="s">
        <v>334</v>
      </c>
      <c r="B171" s="5" t="s">
        <v>63</v>
      </c>
      <c r="C171" s="7" t="s">
        <v>11</v>
      </c>
      <c r="D171" s="8" t="s">
        <v>128</v>
      </c>
      <c r="E171" s="5" t="s">
        <v>37</v>
      </c>
      <c r="F171" s="148">
        <v>0.37</v>
      </c>
      <c r="G171" s="148">
        <v>674.57</v>
      </c>
      <c r="H171" s="6">
        <f t="shared" si="34"/>
        <v>772.38</v>
      </c>
      <c r="I171" s="6">
        <f t="shared" si="35"/>
        <v>285.77999999999997</v>
      </c>
      <c r="J171" s="10">
        <v>0.14499999999999999</v>
      </c>
      <c r="K171" s="18"/>
      <c r="O171" s="12"/>
      <c r="P171" s="16"/>
    </row>
    <row r="172" spans="1:16">
      <c r="A172" s="130" t="s">
        <v>335</v>
      </c>
      <c r="B172" s="5">
        <v>4011353</v>
      </c>
      <c r="C172" s="7" t="s">
        <v>11</v>
      </c>
      <c r="D172" s="8" t="s">
        <v>69</v>
      </c>
      <c r="E172" s="5" t="s">
        <v>15</v>
      </c>
      <c r="F172" s="148">
        <v>5198</v>
      </c>
      <c r="G172" s="148">
        <v>0.53</v>
      </c>
      <c r="H172" s="6">
        <f t="shared" si="34"/>
        <v>0.64</v>
      </c>
      <c r="I172" s="6">
        <f t="shared" si="35"/>
        <v>3326.72</v>
      </c>
      <c r="J172" s="10">
        <v>0.20710000000000001</v>
      </c>
      <c r="K172" s="18"/>
      <c r="O172" s="12"/>
      <c r="P172" s="16"/>
    </row>
    <row r="173" spans="1:16">
      <c r="A173" s="130" t="s">
        <v>336</v>
      </c>
      <c r="B173" s="5" t="s">
        <v>64</v>
      </c>
      <c r="C173" s="7" t="s">
        <v>11</v>
      </c>
      <c r="D173" s="8" t="s">
        <v>129</v>
      </c>
      <c r="E173" s="5" t="s">
        <v>37</v>
      </c>
      <c r="F173" s="148">
        <v>2.34</v>
      </c>
      <c r="G173" s="148">
        <v>3903.31</v>
      </c>
      <c r="H173" s="6">
        <f t="shared" si="34"/>
        <v>4469.29</v>
      </c>
      <c r="I173" s="6">
        <f t="shared" si="35"/>
        <v>10458.129999999999</v>
      </c>
      <c r="J173" s="10">
        <v>0.14499999999999999</v>
      </c>
      <c r="K173" s="18"/>
      <c r="O173" s="12"/>
      <c r="P173" s="16"/>
    </row>
    <row r="174" spans="1:16">
      <c r="A174" s="130" t="s">
        <v>337</v>
      </c>
      <c r="B174" s="5" t="s">
        <v>73</v>
      </c>
      <c r="C174" s="7" t="s">
        <v>11</v>
      </c>
      <c r="D174" s="8" t="s">
        <v>70</v>
      </c>
      <c r="E174" s="5" t="s">
        <v>37</v>
      </c>
      <c r="F174" s="148">
        <v>2.34</v>
      </c>
      <c r="G174" s="148">
        <v>577.26</v>
      </c>
      <c r="H174" s="6">
        <f t="shared" si="34"/>
        <v>660.96</v>
      </c>
      <c r="I174" s="6">
        <f t="shared" si="35"/>
        <v>1546.64</v>
      </c>
      <c r="J174" s="10">
        <v>0.14499999999999999</v>
      </c>
      <c r="K174" s="18"/>
      <c r="O174" s="12"/>
      <c r="P174" s="16"/>
    </row>
    <row r="175" spans="1:16">
      <c r="A175" s="130" t="s">
        <v>338</v>
      </c>
      <c r="B175" s="5">
        <v>4011463</v>
      </c>
      <c r="C175" s="7" t="s">
        <v>11</v>
      </c>
      <c r="D175" s="8" t="s">
        <v>130</v>
      </c>
      <c r="E175" s="5" t="s">
        <v>37</v>
      </c>
      <c r="F175" s="148">
        <v>388.61</v>
      </c>
      <c r="G175" s="148">
        <v>103</v>
      </c>
      <c r="H175" s="6">
        <f t="shared" si="34"/>
        <v>124.33</v>
      </c>
      <c r="I175" s="6">
        <f t="shared" si="35"/>
        <v>48315.88</v>
      </c>
      <c r="J175" s="10">
        <v>0.20710000000000001</v>
      </c>
      <c r="K175" s="18"/>
      <c r="O175" s="12"/>
      <c r="P175" s="16"/>
    </row>
    <row r="176" spans="1:16">
      <c r="A176" s="130" t="s">
        <v>339</v>
      </c>
      <c r="B176" s="5">
        <v>4915801</v>
      </c>
      <c r="C176" s="7" t="s">
        <v>11</v>
      </c>
      <c r="D176" s="8" t="s">
        <v>131</v>
      </c>
      <c r="E176" s="5" t="s">
        <v>13</v>
      </c>
      <c r="F176" s="148">
        <v>161.91999999999999</v>
      </c>
      <c r="G176" s="148">
        <v>1333.32</v>
      </c>
      <c r="H176" s="6">
        <f t="shared" si="34"/>
        <v>1526.65</v>
      </c>
      <c r="I176" s="6">
        <f t="shared" si="35"/>
        <v>247195.16</v>
      </c>
      <c r="J176" s="10">
        <v>0.14499999999999999</v>
      </c>
      <c r="K176" s="18"/>
      <c r="O176" s="12"/>
      <c r="P176" s="16"/>
    </row>
    <row r="177" spans="1:16">
      <c r="A177" s="147" t="s">
        <v>341</v>
      </c>
      <c r="B177" s="5"/>
      <c r="C177" s="7"/>
      <c r="D177" s="69" t="s">
        <v>134</v>
      </c>
      <c r="E177" s="5"/>
      <c r="F177" s="148"/>
      <c r="G177" s="148"/>
      <c r="H177" s="6"/>
      <c r="I177" s="163">
        <f>SUBTOTAL(9,I178:I191)</f>
        <v>54975.720000000008</v>
      </c>
      <c r="J177" s="10"/>
      <c r="K177" s="18"/>
      <c r="O177" s="12"/>
      <c r="P177" s="16"/>
    </row>
    <row r="178" spans="1:16">
      <c r="A178" s="147" t="s">
        <v>342</v>
      </c>
      <c r="B178" s="5"/>
      <c r="C178" s="7"/>
      <c r="D178" s="69" t="s">
        <v>135</v>
      </c>
      <c r="E178" s="5"/>
      <c r="F178" s="148"/>
      <c r="G178" s="148"/>
      <c r="H178" s="6"/>
      <c r="I178" s="163">
        <f>SUBTOTAL(9,I179:I180)</f>
        <v>26908.13</v>
      </c>
      <c r="J178" s="10"/>
      <c r="K178" s="18"/>
      <c r="O178" s="12"/>
      <c r="P178" s="16"/>
    </row>
    <row r="179" spans="1:16" ht="25.5">
      <c r="A179" s="130" t="s">
        <v>343</v>
      </c>
      <c r="B179" s="5">
        <v>5216111</v>
      </c>
      <c r="C179" s="7" t="s">
        <v>11</v>
      </c>
      <c r="D179" s="8" t="s">
        <v>42</v>
      </c>
      <c r="E179" s="5" t="s">
        <v>33</v>
      </c>
      <c r="F179" s="148">
        <v>30</v>
      </c>
      <c r="G179" s="148">
        <v>137.65</v>
      </c>
      <c r="H179" s="6">
        <f t="shared" ref="H179:H180" si="36">IFERROR(ROUND((1+J179)*G179,2),0)</f>
        <v>166.16</v>
      </c>
      <c r="I179" s="6">
        <f t="shared" ref="I179:I180" si="37">IFERROR(TRUNC(H179*F179,2),0)</f>
        <v>4984.8</v>
      </c>
      <c r="J179" s="10">
        <v>0.20710000000000001</v>
      </c>
      <c r="K179" s="18"/>
      <c r="O179" s="12"/>
      <c r="P179" s="16"/>
    </row>
    <row r="180" spans="1:16">
      <c r="A180" s="130" t="s">
        <v>344</v>
      </c>
      <c r="B180" s="5">
        <v>5213572</v>
      </c>
      <c r="C180" s="7" t="s">
        <v>11</v>
      </c>
      <c r="D180" s="8" t="s">
        <v>345</v>
      </c>
      <c r="E180" s="5" t="s">
        <v>15</v>
      </c>
      <c r="F180" s="148">
        <v>30.466000000000001</v>
      </c>
      <c r="G180" s="148">
        <v>596.14</v>
      </c>
      <c r="H180" s="6">
        <f t="shared" si="36"/>
        <v>719.6</v>
      </c>
      <c r="I180" s="6">
        <f t="shared" si="37"/>
        <v>21923.33</v>
      </c>
      <c r="J180" s="10">
        <v>0.20710000000000001</v>
      </c>
      <c r="K180" s="18"/>
      <c r="O180" s="12"/>
      <c r="P180" s="16"/>
    </row>
    <row r="181" spans="1:16">
      <c r="A181" s="147" t="s">
        <v>346</v>
      </c>
      <c r="B181" s="5"/>
      <c r="C181" s="7"/>
      <c r="D181" s="69" t="s">
        <v>143</v>
      </c>
      <c r="E181" s="5"/>
      <c r="F181" s="148"/>
      <c r="G181" s="148" t="s">
        <v>208</v>
      </c>
      <c r="H181" s="6"/>
      <c r="I181" s="163">
        <f>SUBTOTAL(9,I182:I183)</f>
        <v>27476.03</v>
      </c>
      <c r="J181" s="10"/>
      <c r="K181" s="18"/>
      <c r="O181" s="12"/>
      <c r="P181" s="16"/>
    </row>
    <row r="182" spans="1:16">
      <c r="A182" s="130" t="s">
        <v>348</v>
      </c>
      <c r="B182" s="5">
        <v>5213401</v>
      </c>
      <c r="C182" s="7" t="s">
        <v>11</v>
      </c>
      <c r="D182" s="8" t="s">
        <v>145</v>
      </c>
      <c r="E182" s="5" t="s">
        <v>15</v>
      </c>
      <c r="F182" s="148">
        <v>419</v>
      </c>
      <c r="G182" s="148">
        <v>28.63</v>
      </c>
      <c r="H182" s="6">
        <f t="shared" ref="H182:H183" si="38">IFERROR(ROUND((1+J182)*G182,2),0)</f>
        <v>34.56</v>
      </c>
      <c r="I182" s="6">
        <f t="shared" ref="I182:I183" si="39">IFERROR(TRUNC(H182*F182,2),0)</f>
        <v>14480.64</v>
      </c>
      <c r="J182" s="10">
        <v>0.20710000000000001</v>
      </c>
      <c r="K182" s="18"/>
      <c r="O182" s="12"/>
      <c r="P182" s="16"/>
    </row>
    <row r="183" spans="1:16" ht="25.5">
      <c r="A183" s="130" t="s">
        <v>349</v>
      </c>
      <c r="B183" s="5">
        <v>5219608</v>
      </c>
      <c r="C183" s="7" t="s">
        <v>11</v>
      </c>
      <c r="D183" s="8" t="s">
        <v>271</v>
      </c>
      <c r="E183" s="5" t="s">
        <v>33</v>
      </c>
      <c r="F183" s="148">
        <v>269</v>
      </c>
      <c r="G183" s="148">
        <v>40.020000000000003</v>
      </c>
      <c r="H183" s="6">
        <f t="shared" si="38"/>
        <v>48.31</v>
      </c>
      <c r="I183" s="6">
        <f t="shared" si="39"/>
        <v>12995.39</v>
      </c>
      <c r="J183" s="10">
        <v>0.20710000000000001</v>
      </c>
      <c r="K183" s="18"/>
      <c r="O183" s="12"/>
      <c r="P183" s="16"/>
    </row>
    <row r="184" spans="1:16">
      <c r="A184" s="147" t="s">
        <v>347</v>
      </c>
      <c r="B184" s="5"/>
      <c r="C184" s="7"/>
      <c r="D184" s="69" t="s">
        <v>277</v>
      </c>
      <c r="E184" s="5"/>
      <c r="F184" s="148"/>
      <c r="G184" s="148" t="s">
        <v>208</v>
      </c>
      <c r="H184" s="6"/>
      <c r="I184" s="163">
        <f>SUBTOTAL(9,I185:I191)</f>
        <v>591.55999999999995</v>
      </c>
      <c r="J184" s="10"/>
      <c r="K184" s="18"/>
      <c r="O184" s="12"/>
      <c r="P184" s="16"/>
    </row>
    <row r="185" spans="1:16" ht="25.5">
      <c r="A185" s="130" t="s">
        <v>350</v>
      </c>
      <c r="B185" s="5">
        <v>5212560</v>
      </c>
      <c r="C185" s="7" t="s">
        <v>11</v>
      </c>
      <c r="D185" s="8" t="s">
        <v>151</v>
      </c>
      <c r="E185" s="5" t="s">
        <v>39</v>
      </c>
      <c r="F185" s="148">
        <v>6</v>
      </c>
      <c r="G185" s="148">
        <v>4.09</v>
      </c>
      <c r="H185" s="6">
        <f t="shared" ref="H185:H191" si="40">IFERROR(ROUND((1+J185)*G185,2),0)</f>
        <v>4.9400000000000004</v>
      </c>
      <c r="I185" s="6">
        <f t="shared" ref="I185:I191" si="41">IFERROR(TRUNC(H185*F185,2),0)</f>
        <v>29.64</v>
      </c>
      <c r="J185" s="10">
        <v>0.20710000000000001</v>
      </c>
      <c r="K185" s="18"/>
      <c r="O185" s="12"/>
      <c r="P185" s="16"/>
    </row>
    <row r="186" spans="1:16" ht="25.5">
      <c r="A186" s="130" t="s">
        <v>351</v>
      </c>
      <c r="B186" s="5">
        <v>5212557</v>
      </c>
      <c r="C186" s="7" t="s">
        <v>11</v>
      </c>
      <c r="D186" s="8" t="s">
        <v>150</v>
      </c>
      <c r="E186" s="5" t="s">
        <v>39</v>
      </c>
      <c r="F186" s="148">
        <v>2</v>
      </c>
      <c r="G186" s="148">
        <v>3.86</v>
      </c>
      <c r="H186" s="6">
        <f t="shared" si="40"/>
        <v>4.66</v>
      </c>
      <c r="I186" s="6">
        <f t="shared" si="41"/>
        <v>9.32</v>
      </c>
      <c r="J186" s="10">
        <v>0.20710000000000001</v>
      </c>
      <c r="K186" s="18"/>
      <c r="O186" s="12"/>
      <c r="P186" s="16"/>
    </row>
    <row r="187" spans="1:16" ht="25.5">
      <c r="A187" s="130" t="s">
        <v>352</v>
      </c>
      <c r="B187" s="5" t="s">
        <v>182</v>
      </c>
      <c r="C187" s="7" t="s">
        <v>11</v>
      </c>
      <c r="D187" s="8" t="s">
        <v>165</v>
      </c>
      <c r="E187" s="5" t="s">
        <v>39</v>
      </c>
      <c r="F187" s="148">
        <v>2</v>
      </c>
      <c r="G187" s="148">
        <v>1.67</v>
      </c>
      <c r="H187" s="6">
        <f t="shared" si="40"/>
        <v>2.02</v>
      </c>
      <c r="I187" s="6">
        <f t="shared" si="41"/>
        <v>4.04</v>
      </c>
      <c r="J187" s="10">
        <v>0.20710000000000001</v>
      </c>
      <c r="K187" s="18"/>
      <c r="O187" s="12"/>
      <c r="P187" s="16"/>
    </row>
    <row r="188" spans="1:16" ht="25.5">
      <c r="A188" s="130" t="s">
        <v>353</v>
      </c>
      <c r="B188" s="5" t="s">
        <v>288</v>
      </c>
      <c r="C188" s="7" t="s">
        <v>11</v>
      </c>
      <c r="D188" s="8" t="s">
        <v>166</v>
      </c>
      <c r="E188" s="5" t="s">
        <v>39</v>
      </c>
      <c r="F188" s="148">
        <v>2</v>
      </c>
      <c r="G188" s="148">
        <v>2.0099999999999998</v>
      </c>
      <c r="H188" s="6">
        <f t="shared" si="40"/>
        <v>2.4300000000000002</v>
      </c>
      <c r="I188" s="6">
        <f t="shared" si="41"/>
        <v>4.8600000000000003</v>
      </c>
      <c r="J188" s="10">
        <v>0.20710000000000001</v>
      </c>
      <c r="K188" s="18"/>
      <c r="O188" s="12"/>
      <c r="P188" s="16"/>
    </row>
    <row r="189" spans="1:16" ht="25.5">
      <c r="A189" s="130" t="s">
        <v>354</v>
      </c>
      <c r="B189" s="5">
        <v>5213345</v>
      </c>
      <c r="C189" s="7" t="s">
        <v>11</v>
      </c>
      <c r="D189" s="8" t="s">
        <v>153</v>
      </c>
      <c r="E189" s="5" t="s">
        <v>39</v>
      </c>
      <c r="F189" s="148">
        <v>10</v>
      </c>
      <c r="G189" s="148">
        <v>6.4</v>
      </c>
      <c r="H189" s="6">
        <f t="shared" si="40"/>
        <v>7.73</v>
      </c>
      <c r="I189" s="6">
        <f t="shared" si="41"/>
        <v>77.3</v>
      </c>
      <c r="J189" s="10">
        <v>0.20710000000000001</v>
      </c>
      <c r="K189" s="18"/>
      <c r="O189" s="12"/>
      <c r="P189" s="16"/>
    </row>
    <row r="190" spans="1:16" ht="25.5">
      <c r="A190" s="130" t="s">
        <v>355</v>
      </c>
      <c r="B190" s="5">
        <v>5213835</v>
      </c>
      <c r="C190" s="7" t="s">
        <v>11</v>
      </c>
      <c r="D190" s="8" t="s">
        <v>154</v>
      </c>
      <c r="E190" s="5" t="s">
        <v>39</v>
      </c>
      <c r="F190" s="148">
        <v>20</v>
      </c>
      <c r="G190" s="148">
        <v>0.76</v>
      </c>
      <c r="H190" s="6">
        <f t="shared" si="40"/>
        <v>0.92</v>
      </c>
      <c r="I190" s="6">
        <f t="shared" si="41"/>
        <v>18.399999999999999</v>
      </c>
      <c r="J190" s="10">
        <v>0.20710000000000001</v>
      </c>
      <c r="K190" s="18"/>
      <c r="O190" s="12"/>
      <c r="P190" s="16"/>
    </row>
    <row r="191" spans="1:16" ht="25.5" customHeight="1">
      <c r="A191" s="130" t="s">
        <v>356</v>
      </c>
      <c r="B191" s="5">
        <v>5213348</v>
      </c>
      <c r="C191" s="7" t="s">
        <v>11</v>
      </c>
      <c r="D191" s="8" t="s">
        <v>278</v>
      </c>
      <c r="E191" s="5" t="s">
        <v>279</v>
      </c>
      <c r="F191" s="148">
        <v>400</v>
      </c>
      <c r="G191" s="148">
        <v>0.93</v>
      </c>
      <c r="H191" s="6">
        <f t="shared" si="40"/>
        <v>1.1200000000000001</v>
      </c>
      <c r="I191" s="6">
        <f t="shared" si="41"/>
        <v>448</v>
      </c>
      <c r="J191" s="10">
        <v>0.20710000000000001</v>
      </c>
      <c r="K191" s="18"/>
      <c r="O191" s="12"/>
      <c r="P191" s="16"/>
    </row>
    <row r="192" spans="1:16">
      <c r="A192" s="82"/>
      <c r="B192" s="83"/>
      <c r="C192" s="84"/>
      <c r="D192" s="87" t="s">
        <v>357</v>
      </c>
      <c r="E192" s="83"/>
      <c r="F192" s="149"/>
      <c r="G192" s="85"/>
      <c r="H192" s="86"/>
      <c r="I192" s="88">
        <f>SUBTOTAL(9,I131:I191)</f>
        <v>919242.49000000022</v>
      </c>
      <c r="J192" s="27"/>
      <c r="K192" s="18"/>
      <c r="O192" s="12"/>
      <c r="P192" s="16"/>
    </row>
    <row r="193" spans="1:16">
      <c r="A193" s="130"/>
      <c r="B193" s="5"/>
      <c r="C193" s="7"/>
      <c r="D193" s="8"/>
      <c r="E193" s="5"/>
      <c r="F193" s="148"/>
      <c r="G193" s="148"/>
      <c r="H193" s="6"/>
      <c r="I193" s="6"/>
      <c r="J193" s="10"/>
      <c r="K193" s="18"/>
      <c r="O193" s="12"/>
      <c r="P193" s="16"/>
    </row>
    <row r="194" spans="1:16">
      <c r="A194" s="82"/>
      <c r="B194" s="83"/>
      <c r="C194" s="84"/>
      <c r="D194" s="88" t="s">
        <v>31</v>
      </c>
      <c r="E194" s="83"/>
      <c r="F194" s="97"/>
      <c r="G194" s="85"/>
      <c r="H194" s="88"/>
      <c r="I194" s="88">
        <f>SUBTOTAL(9,I2:I193)</f>
        <v>12920924.830000006</v>
      </c>
      <c r="J194" s="27"/>
      <c r="K194" s="18"/>
      <c r="O194" s="12"/>
      <c r="P194" s="16"/>
    </row>
    <row r="195" spans="1:16">
      <c r="A195" s="11"/>
      <c r="B195" s="5"/>
      <c r="C195" s="7"/>
      <c r="D195" s="163"/>
      <c r="E195" s="5"/>
      <c r="F195" s="201"/>
      <c r="G195" s="172"/>
      <c r="H195" s="163"/>
      <c r="I195" s="163"/>
      <c r="J195" s="10"/>
      <c r="K195" s="18"/>
      <c r="O195" s="12"/>
      <c r="P195" s="202"/>
    </row>
    <row r="196" spans="1:16">
      <c r="A196" s="11"/>
      <c r="B196" s="5"/>
      <c r="C196" s="7"/>
      <c r="D196" s="163"/>
      <c r="E196" s="5"/>
      <c r="F196" s="201"/>
      <c r="G196" s="172"/>
      <c r="H196" s="163"/>
      <c r="I196" s="163"/>
      <c r="J196" s="10"/>
      <c r="K196" s="18"/>
      <c r="O196" s="12"/>
      <c r="P196" s="202"/>
    </row>
    <row r="197" spans="1:16" ht="15.75" thickBot="1">
      <c r="A197" s="130"/>
      <c r="B197" s="5"/>
      <c r="C197" s="7"/>
      <c r="D197" s="8"/>
      <c r="E197" s="5"/>
      <c r="F197" s="148"/>
      <c r="G197" s="148"/>
      <c r="H197" s="6"/>
      <c r="I197" s="6"/>
      <c r="J197" s="10"/>
      <c r="K197" s="18"/>
      <c r="O197" s="12"/>
      <c r="P197" s="16"/>
    </row>
    <row r="198" spans="1:16" s="50" customFormat="1" ht="15" customHeight="1">
      <c r="A198" s="245"/>
      <c r="B198" s="246"/>
      <c r="C198" s="251" t="s">
        <v>173</v>
      </c>
      <c r="D198" s="252"/>
      <c r="E198" s="252"/>
      <c r="F198" s="253"/>
      <c r="G198" s="257" t="s">
        <v>51</v>
      </c>
      <c r="H198" s="258"/>
      <c r="I198" s="258"/>
      <c r="J198" s="259"/>
      <c r="K198" s="36"/>
    </row>
    <row r="199" spans="1:16" s="50" customFormat="1" ht="15" customHeight="1">
      <c r="A199" s="247"/>
      <c r="B199" s="248"/>
      <c r="C199" s="254"/>
      <c r="D199" s="255"/>
      <c r="E199" s="255"/>
      <c r="F199" s="256"/>
      <c r="G199" s="260"/>
      <c r="H199" s="261"/>
      <c r="I199" s="261"/>
      <c r="J199" s="262"/>
      <c r="K199" s="36"/>
    </row>
    <row r="200" spans="1:16" s="50" customFormat="1" ht="15.75" customHeight="1" thickBot="1">
      <c r="A200" s="249"/>
      <c r="B200" s="250"/>
      <c r="C200" s="263" t="s">
        <v>183</v>
      </c>
      <c r="D200" s="264"/>
      <c r="E200" s="264"/>
      <c r="F200" s="265"/>
      <c r="G200" s="266" t="s">
        <v>373</v>
      </c>
      <c r="H200" s="267"/>
      <c r="I200" s="268" t="s">
        <v>371</v>
      </c>
      <c r="J200" s="269"/>
      <c r="K200" s="36"/>
    </row>
    <row r="201" spans="1:16">
      <c r="A201" s="54"/>
      <c r="B201" s="57"/>
      <c r="C201" s="55"/>
      <c r="D201" s="56"/>
      <c r="E201" s="57"/>
      <c r="F201" s="99"/>
      <c r="G201" s="59"/>
      <c r="H201" s="58"/>
      <c r="I201" s="58"/>
      <c r="J201" s="29"/>
      <c r="K201" s="18"/>
      <c r="M201" s="14"/>
      <c r="O201" s="12"/>
      <c r="P201" s="72"/>
    </row>
    <row r="202" spans="1:16">
      <c r="A202" s="54"/>
      <c r="B202" s="57"/>
      <c r="C202" s="55"/>
      <c r="D202" s="56"/>
      <c r="E202" s="57"/>
      <c r="F202" s="99"/>
      <c r="G202" s="59"/>
      <c r="H202" s="58"/>
      <c r="I202" s="58"/>
      <c r="J202" s="29"/>
      <c r="K202" s="18"/>
      <c r="M202" s="14"/>
      <c r="O202" s="12"/>
      <c r="P202" s="72"/>
    </row>
    <row r="203" spans="1:16">
      <c r="A203" s="54"/>
      <c r="B203" s="57"/>
      <c r="C203" s="55"/>
      <c r="D203" s="56"/>
      <c r="E203" s="57"/>
      <c r="F203" s="99"/>
      <c r="G203" s="59"/>
      <c r="H203" s="58"/>
      <c r="I203" s="58"/>
      <c r="J203" s="29"/>
      <c r="K203" s="18"/>
      <c r="M203" s="14"/>
      <c r="O203" s="12"/>
      <c r="P203" s="72"/>
    </row>
    <row r="204" spans="1:16">
      <c r="A204" s="54"/>
      <c r="B204" s="57"/>
      <c r="C204" s="55"/>
      <c r="D204" s="56"/>
      <c r="E204" s="57"/>
      <c r="F204" s="99"/>
      <c r="G204" s="59"/>
      <c r="H204" s="58"/>
      <c r="I204" s="58"/>
      <c r="J204" s="29"/>
      <c r="K204" s="18"/>
      <c r="M204" s="14"/>
      <c r="O204" s="12"/>
      <c r="P204" s="72"/>
    </row>
    <row r="205" spans="1:16">
      <c r="A205" s="54"/>
      <c r="B205" s="57"/>
      <c r="C205" s="55"/>
      <c r="D205" s="56"/>
      <c r="E205" s="57"/>
      <c r="F205" s="99"/>
      <c r="G205" s="59"/>
      <c r="H205" s="58"/>
      <c r="I205" s="58"/>
      <c r="J205" s="29"/>
      <c r="K205" s="18"/>
      <c r="M205" s="14"/>
      <c r="O205" s="12"/>
      <c r="P205" s="72"/>
    </row>
    <row r="206" spans="1:16">
      <c r="A206" s="73"/>
      <c r="B206" s="73"/>
      <c r="C206" s="74"/>
      <c r="D206" s="33"/>
      <c r="E206" s="73"/>
      <c r="F206" s="100"/>
      <c r="G206" s="75"/>
      <c r="H206" s="75"/>
      <c r="I206" s="75"/>
      <c r="J206" s="76"/>
      <c r="K206" s="12"/>
    </row>
    <row r="207" spans="1:16">
      <c r="A207" s="54"/>
      <c r="B207" s="57"/>
      <c r="C207" s="55"/>
      <c r="D207" s="56"/>
      <c r="E207" s="57"/>
      <c r="F207" s="99"/>
      <c r="G207" s="59"/>
      <c r="H207" s="58"/>
      <c r="I207" s="58"/>
      <c r="J207" s="29"/>
      <c r="K207" s="18"/>
      <c r="M207" s="14"/>
      <c r="O207" s="12"/>
      <c r="P207" s="72"/>
    </row>
    <row r="208" spans="1:16">
      <c r="A208" s="54"/>
      <c r="B208" s="57"/>
      <c r="C208" s="55"/>
      <c r="D208" s="56"/>
      <c r="E208" s="57"/>
      <c r="F208" s="99"/>
      <c r="G208" s="59"/>
      <c r="H208" s="58"/>
      <c r="I208" s="58"/>
      <c r="J208" s="29"/>
      <c r="K208" s="18"/>
      <c r="M208" s="14"/>
      <c r="O208" s="12"/>
      <c r="P208" s="72"/>
    </row>
    <row r="209" spans="1:16">
      <c r="A209" s="54"/>
      <c r="B209" s="57"/>
      <c r="C209" s="55"/>
      <c r="D209" s="56"/>
      <c r="E209" s="57"/>
      <c r="F209" s="99"/>
      <c r="G209" s="59"/>
      <c r="H209" s="58"/>
      <c r="I209" s="58"/>
      <c r="J209" s="29"/>
      <c r="K209" s="18"/>
      <c r="M209" s="14"/>
      <c r="O209" s="12"/>
      <c r="P209" s="72"/>
    </row>
    <row r="210" spans="1:16">
      <c r="A210" s="54"/>
      <c r="B210" s="57"/>
      <c r="C210" s="55"/>
      <c r="D210" s="56"/>
      <c r="E210" s="57"/>
      <c r="F210" s="99"/>
      <c r="G210" s="59"/>
      <c r="H210" s="58"/>
      <c r="I210" s="58"/>
      <c r="J210" s="29"/>
      <c r="K210" s="18"/>
      <c r="M210" s="14"/>
      <c r="O210" s="12"/>
      <c r="P210" s="72"/>
    </row>
    <row r="211" spans="1:16">
      <c r="A211" s="73"/>
      <c r="B211" s="73"/>
      <c r="C211" s="74"/>
      <c r="D211" s="33"/>
      <c r="E211" s="73"/>
      <c r="F211" s="100"/>
      <c r="G211" s="75"/>
      <c r="H211" s="75"/>
      <c r="I211" s="75"/>
      <c r="J211" s="76"/>
    </row>
    <row r="212" spans="1:16">
      <c r="A212" s="54"/>
      <c r="B212" s="57"/>
      <c r="C212" s="55"/>
      <c r="D212" s="56"/>
      <c r="E212" s="73"/>
      <c r="F212" s="99"/>
      <c r="G212" s="59"/>
      <c r="H212" s="58"/>
      <c r="I212" s="58"/>
      <c r="J212" s="29"/>
      <c r="K212" s="18"/>
      <c r="M212" s="14"/>
      <c r="O212" s="12"/>
      <c r="P212" s="72"/>
    </row>
    <row r="213" spans="1:16">
      <c r="A213" s="73"/>
      <c r="B213" s="73"/>
      <c r="C213" s="74"/>
      <c r="D213" s="33"/>
      <c r="E213" s="73"/>
      <c r="F213" s="100"/>
      <c r="G213" s="75"/>
      <c r="H213"/>
      <c r="I213"/>
      <c r="J213" s="76"/>
    </row>
    <row r="214" spans="1:16">
      <c r="E214" s="73"/>
    </row>
    <row r="215" spans="1:16">
      <c r="E215" s="73"/>
    </row>
    <row r="216" spans="1:16">
      <c r="A216"/>
      <c r="B216"/>
      <c r="C216"/>
      <c r="D216"/>
      <c r="E216" s="57"/>
      <c r="F216" s="101"/>
      <c r="G216"/>
      <c r="H216"/>
      <c r="J216"/>
    </row>
    <row r="217" spans="1:16">
      <c r="E217" s="73"/>
    </row>
    <row r="220" spans="1:16">
      <c r="E220"/>
    </row>
  </sheetData>
  <autoFilter ref="A1:J212" xr:uid="{00000000-0009-0000-0000-000001000000}"/>
  <mergeCells count="24">
    <mergeCell ref="A198:B200"/>
    <mergeCell ref="C198:F199"/>
    <mergeCell ref="G198:J199"/>
    <mergeCell ref="C200:F200"/>
    <mergeCell ref="G200:H200"/>
    <mergeCell ref="I200:J200"/>
    <mergeCell ref="A52:B54"/>
    <mergeCell ref="C52:F53"/>
    <mergeCell ref="G52:J53"/>
    <mergeCell ref="C54:F54"/>
    <mergeCell ref="G54:H54"/>
    <mergeCell ref="I54:J54"/>
    <mergeCell ref="A102:B104"/>
    <mergeCell ref="C102:F103"/>
    <mergeCell ref="G102:J103"/>
    <mergeCell ref="C104:F104"/>
    <mergeCell ref="G104:H104"/>
    <mergeCell ref="I104:J104"/>
    <mergeCell ref="A150:B152"/>
    <mergeCell ref="C150:F151"/>
    <mergeCell ref="G150:J151"/>
    <mergeCell ref="C152:F152"/>
    <mergeCell ref="G152:H152"/>
    <mergeCell ref="I152:J152"/>
  </mergeCells>
  <phoneticPr fontId="93" type="noConversion"/>
  <printOptions horizontalCentered="1"/>
  <pageMargins left="0.39370078740157483" right="0.39370078740157483" top="0.78740157480314965" bottom="0.39370078740157483" header="0.31496062992125984" footer="0.31496062992125984"/>
  <pageSetup paperSize="9" scale="60"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R53"/>
  <sheetViews>
    <sheetView view="pageBreakPreview" topLeftCell="A16" zoomScale="80" zoomScaleNormal="100" zoomScaleSheetLayoutView="80" workbookViewId="0">
      <selection activeCell="D42" sqref="D42"/>
    </sheetView>
  </sheetViews>
  <sheetFormatPr defaultRowHeight="12.75"/>
  <cols>
    <col min="1" max="1" width="9.7109375" style="34" customWidth="1"/>
    <col min="2" max="2" width="7.5703125" style="34" customWidth="1"/>
    <col min="3" max="3" width="58.28515625" style="34" customWidth="1"/>
    <col min="4" max="4" width="22.28515625" style="34" customWidth="1"/>
    <col min="5" max="40" width="3.28515625" style="34" customWidth="1"/>
    <col min="41" max="41" width="14.85546875" style="34" bestFit="1" customWidth="1"/>
    <col min="42" max="42" width="14.42578125" style="34" bestFit="1" customWidth="1"/>
    <col min="43" max="220" width="9.140625" style="34"/>
    <col min="221" max="221" width="11.140625" style="34" customWidth="1"/>
    <col min="222" max="222" width="10.42578125" style="34" customWidth="1"/>
    <col min="223" max="223" width="44.7109375" style="34" customWidth="1"/>
    <col min="224" max="224" width="18.5703125" style="34" customWidth="1"/>
    <col min="225" max="296" width="2.7109375" style="34" customWidth="1"/>
    <col min="297" max="297" width="21.5703125" style="34" customWidth="1"/>
    <col min="298" max="298" width="17.42578125" style="34" customWidth="1"/>
    <col min="299" max="476" width="9.140625" style="34"/>
    <col min="477" max="477" width="11.140625" style="34" customWidth="1"/>
    <col min="478" max="478" width="10.42578125" style="34" customWidth="1"/>
    <col min="479" max="479" width="44.7109375" style="34" customWidth="1"/>
    <col min="480" max="480" width="18.5703125" style="34" customWidth="1"/>
    <col min="481" max="552" width="2.7109375" style="34" customWidth="1"/>
    <col min="553" max="553" width="21.5703125" style="34" customWidth="1"/>
    <col min="554" max="554" width="17.42578125" style="34" customWidth="1"/>
    <col min="555" max="732" width="9.140625" style="34"/>
    <col min="733" max="733" width="11.140625" style="34" customWidth="1"/>
    <col min="734" max="734" width="10.42578125" style="34" customWidth="1"/>
    <col min="735" max="735" width="44.7109375" style="34" customWidth="1"/>
    <col min="736" max="736" width="18.5703125" style="34" customWidth="1"/>
    <col min="737" max="808" width="2.7109375" style="34" customWidth="1"/>
    <col min="809" max="809" width="21.5703125" style="34" customWidth="1"/>
    <col min="810" max="810" width="17.42578125" style="34" customWidth="1"/>
    <col min="811" max="988" width="9.140625" style="34"/>
    <col min="989" max="989" width="11.140625" style="34" customWidth="1"/>
    <col min="990" max="990" width="10.42578125" style="34" customWidth="1"/>
    <col min="991" max="991" width="44.7109375" style="34" customWidth="1"/>
    <col min="992" max="992" width="18.5703125" style="34" customWidth="1"/>
    <col min="993" max="1064" width="2.7109375" style="34" customWidth="1"/>
    <col min="1065" max="1065" width="21.5703125" style="34" customWidth="1"/>
    <col min="1066" max="1066" width="17.42578125" style="34" customWidth="1"/>
    <col min="1067" max="1244" width="9.140625" style="34"/>
    <col min="1245" max="1245" width="11.140625" style="34" customWidth="1"/>
    <col min="1246" max="1246" width="10.42578125" style="34" customWidth="1"/>
    <col min="1247" max="1247" width="44.7109375" style="34" customWidth="1"/>
    <col min="1248" max="1248" width="18.5703125" style="34" customWidth="1"/>
    <col min="1249" max="1320" width="2.7109375" style="34" customWidth="1"/>
    <col min="1321" max="1321" width="21.5703125" style="34" customWidth="1"/>
    <col min="1322" max="1322" width="17.42578125" style="34" customWidth="1"/>
    <col min="1323" max="1500" width="9.140625" style="34"/>
    <col min="1501" max="1501" width="11.140625" style="34" customWidth="1"/>
    <col min="1502" max="1502" width="10.42578125" style="34" customWidth="1"/>
    <col min="1503" max="1503" width="44.7109375" style="34" customWidth="1"/>
    <col min="1504" max="1504" width="18.5703125" style="34" customWidth="1"/>
    <col min="1505" max="1576" width="2.7109375" style="34" customWidth="1"/>
    <col min="1577" max="1577" width="21.5703125" style="34" customWidth="1"/>
    <col min="1578" max="1578" width="17.42578125" style="34" customWidth="1"/>
    <col min="1579" max="1756" width="9.140625" style="34"/>
    <col min="1757" max="1757" width="11.140625" style="34" customWidth="1"/>
    <col min="1758" max="1758" width="10.42578125" style="34" customWidth="1"/>
    <col min="1759" max="1759" width="44.7109375" style="34" customWidth="1"/>
    <col min="1760" max="1760" width="18.5703125" style="34" customWidth="1"/>
    <col min="1761" max="1832" width="2.7109375" style="34" customWidth="1"/>
    <col min="1833" max="1833" width="21.5703125" style="34" customWidth="1"/>
    <col min="1834" max="1834" width="17.42578125" style="34" customWidth="1"/>
    <col min="1835" max="2012" width="9.140625" style="34"/>
    <col min="2013" max="2013" width="11.140625" style="34" customWidth="1"/>
    <col min="2014" max="2014" width="10.42578125" style="34" customWidth="1"/>
    <col min="2015" max="2015" width="44.7109375" style="34" customWidth="1"/>
    <col min="2016" max="2016" width="18.5703125" style="34" customWidth="1"/>
    <col min="2017" max="2088" width="2.7109375" style="34" customWidth="1"/>
    <col min="2089" max="2089" width="21.5703125" style="34" customWidth="1"/>
    <col min="2090" max="2090" width="17.42578125" style="34" customWidth="1"/>
    <col min="2091" max="2268" width="9.140625" style="34"/>
    <col min="2269" max="2269" width="11.140625" style="34" customWidth="1"/>
    <col min="2270" max="2270" width="10.42578125" style="34" customWidth="1"/>
    <col min="2271" max="2271" width="44.7109375" style="34" customWidth="1"/>
    <col min="2272" max="2272" width="18.5703125" style="34" customWidth="1"/>
    <col min="2273" max="2344" width="2.7109375" style="34" customWidth="1"/>
    <col min="2345" max="2345" width="21.5703125" style="34" customWidth="1"/>
    <col min="2346" max="2346" width="17.42578125" style="34" customWidth="1"/>
    <col min="2347" max="2524" width="9.140625" style="34"/>
    <col min="2525" max="2525" width="11.140625" style="34" customWidth="1"/>
    <col min="2526" max="2526" width="10.42578125" style="34" customWidth="1"/>
    <col min="2527" max="2527" width="44.7109375" style="34" customWidth="1"/>
    <col min="2528" max="2528" width="18.5703125" style="34" customWidth="1"/>
    <col min="2529" max="2600" width="2.7109375" style="34" customWidth="1"/>
    <col min="2601" max="2601" width="21.5703125" style="34" customWidth="1"/>
    <col min="2602" max="2602" width="17.42578125" style="34" customWidth="1"/>
    <col min="2603" max="2780" width="9.140625" style="34"/>
    <col min="2781" max="2781" width="11.140625" style="34" customWidth="1"/>
    <col min="2782" max="2782" width="10.42578125" style="34" customWidth="1"/>
    <col min="2783" max="2783" width="44.7109375" style="34" customWidth="1"/>
    <col min="2784" max="2784" width="18.5703125" style="34" customWidth="1"/>
    <col min="2785" max="2856" width="2.7109375" style="34" customWidth="1"/>
    <col min="2857" max="2857" width="21.5703125" style="34" customWidth="1"/>
    <col min="2858" max="2858" width="17.42578125" style="34" customWidth="1"/>
    <col min="2859" max="3036" width="9.140625" style="34"/>
    <col min="3037" max="3037" width="11.140625" style="34" customWidth="1"/>
    <col min="3038" max="3038" width="10.42578125" style="34" customWidth="1"/>
    <col min="3039" max="3039" width="44.7109375" style="34" customWidth="1"/>
    <col min="3040" max="3040" width="18.5703125" style="34" customWidth="1"/>
    <col min="3041" max="3112" width="2.7109375" style="34" customWidth="1"/>
    <col min="3113" max="3113" width="21.5703125" style="34" customWidth="1"/>
    <col min="3114" max="3114" width="17.42578125" style="34" customWidth="1"/>
    <col min="3115" max="3292" width="9.140625" style="34"/>
    <col min="3293" max="3293" width="11.140625" style="34" customWidth="1"/>
    <col min="3294" max="3294" width="10.42578125" style="34" customWidth="1"/>
    <col min="3295" max="3295" width="44.7109375" style="34" customWidth="1"/>
    <col min="3296" max="3296" width="18.5703125" style="34" customWidth="1"/>
    <col min="3297" max="3368" width="2.7109375" style="34" customWidth="1"/>
    <col min="3369" max="3369" width="21.5703125" style="34" customWidth="1"/>
    <col min="3370" max="3370" width="17.42578125" style="34" customWidth="1"/>
    <col min="3371" max="3548" width="9.140625" style="34"/>
    <col min="3549" max="3549" width="11.140625" style="34" customWidth="1"/>
    <col min="3550" max="3550" width="10.42578125" style="34" customWidth="1"/>
    <col min="3551" max="3551" width="44.7109375" style="34" customWidth="1"/>
    <col min="3552" max="3552" width="18.5703125" style="34" customWidth="1"/>
    <col min="3553" max="3624" width="2.7109375" style="34" customWidth="1"/>
    <col min="3625" max="3625" width="21.5703125" style="34" customWidth="1"/>
    <col min="3626" max="3626" width="17.42578125" style="34" customWidth="1"/>
    <col min="3627" max="3804" width="9.140625" style="34"/>
    <col min="3805" max="3805" width="11.140625" style="34" customWidth="1"/>
    <col min="3806" max="3806" width="10.42578125" style="34" customWidth="1"/>
    <col min="3807" max="3807" width="44.7109375" style="34" customWidth="1"/>
    <col min="3808" max="3808" width="18.5703125" style="34" customWidth="1"/>
    <col min="3809" max="3880" width="2.7109375" style="34" customWidth="1"/>
    <col min="3881" max="3881" width="21.5703125" style="34" customWidth="1"/>
    <col min="3882" max="3882" width="17.42578125" style="34" customWidth="1"/>
    <col min="3883" max="4060" width="9.140625" style="34"/>
    <col min="4061" max="4061" width="11.140625" style="34" customWidth="1"/>
    <col min="4062" max="4062" width="10.42578125" style="34" customWidth="1"/>
    <col min="4063" max="4063" width="44.7109375" style="34" customWidth="1"/>
    <col min="4064" max="4064" width="18.5703125" style="34" customWidth="1"/>
    <col min="4065" max="4136" width="2.7109375" style="34" customWidth="1"/>
    <col min="4137" max="4137" width="21.5703125" style="34" customWidth="1"/>
    <col min="4138" max="4138" width="17.42578125" style="34" customWidth="1"/>
    <col min="4139" max="4316" width="9.140625" style="34"/>
    <col min="4317" max="4317" width="11.140625" style="34" customWidth="1"/>
    <col min="4318" max="4318" width="10.42578125" style="34" customWidth="1"/>
    <col min="4319" max="4319" width="44.7109375" style="34" customWidth="1"/>
    <col min="4320" max="4320" width="18.5703125" style="34" customWidth="1"/>
    <col min="4321" max="4392" width="2.7109375" style="34" customWidth="1"/>
    <col min="4393" max="4393" width="21.5703125" style="34" customWidth="1"/>
    <col min="4394" max="4394" width="17.42578125" style="34" customWidth="1"/>
    <col min="4395" max="4572" width="9.140625" style="34"/>
    <col min="4573" max="4573" width="11.140625" style="34" customWidth="1"/>
    <col min="4574" max="4574" width="10.42578125" style="34" customWidth="1"/>
    <col min="4575" max="4575" width="44.7109375" style="34" customWidth="1"/>
    <col min="4576" max="4576" width="18.5703125" style="34" customWidth="1"/>
    <col min="4577" max="4648" width="2.7109375" style="34" customWidth="1"/>
    <col min="4649" max="4649" width="21.5703125" style="34" customWidth="1"/>
    <col min="4650" max="4650" width="17.42578125" style="34" customWidth="1"/>
    <col min="4651" max="4828" width="9.140625" style="34"/>
    <col min="4829" max="4829" width="11.140625" style="34" customWidth="1"/>
    <col min="4830" max="4830" width="10.42578125" style="34" customWidth="1"/>
    <col min="4831" max="4831" width="44.7109375" style="34" customWidth="1"/>
    <col min="4832" max="4832" width="18.5703125" style="34" customWidth="1"/>
    <col min="4833" max="4904" width="2.7109375" style="34" customWidth="1"/>
    <col min="4905" max="4905" width="21.5703125" style="34" customWidth="1"/>
    <col min="4906" max="4906" width="17.42578125" style="34" customWidth="1"/>
    <col min="4907" max="5084" width="9.140625" style="34"/>
    <col min="5085" max="5085" width="11.140625" style="34" customWidth="1"/>
    <col min="5086" max="5086" width="10.42578125" style="34" customWidth="1"/>
    <col min="5087" max="5087" width="44.7109375" style="34" customWidth="1"/>
    <col min="5088" max="5088" width="18.5703125" style="34" customWidth="1"/>
    <col min="5089" max="5160" width="2.7109375" style="34" customWidth="1"/>
    <col min="5161" max="5161" width="21.5703125" style="34" customWidth="1"/>
    <col min="5162" max="5162" width="17.42578125" style="34" customWidth="1"/>
    <col min="5163" max="5340" width="9.140625" style="34"/>
    <col min="5341" max="5341" width="11.140625" style="34" customWidth="1"/>
    <col min="5342" max="5342" width="10.42578125" style="34" customWidth="1"/>
    <col min="5343" max="5343" width="44.7109375" style="34" customWidth="1"/>
    <col min="5344" max="5344" width="18.5703125" style="34" customWidth="1"/>
    <col min="5345" max="5416" width="2.7109375" style="34" customWidth="1"/>
    <col min="5417" max="5417" width="21.5703125" style="34" customWidth="1"/>
    <col min="5418" max="5418" width="17.42578125" style="34" customWidth="1"/>
    <col min="5419" max="5596" width="9.140625" style="34"/>
    <col min="5597" max="5597" width="11.140625" style="34" customWidth="1"/>
    <col min="5598" max="5598" width="10.42578125" style="34" customWidth="1"/>
    <col min="5599" max="5599" width="44.7109375" style="34" customWidth="1"/>
    <col min="5600" max="5600" width="18.5703125" style="34" customWidth="1"/>
    <col min="5601" max="5672" width="2.7109375" style="34" customWidth="1"/>
    <col min="5673" max="5673" width="21.5703125" style="34" customWidth="1"/>
    <col min="5674" max="5674" width="17.42578125" style="34" customWidth="1"/>
    <col min="5675" max="5852" width="9.140625" style="34"/>
    <col min="5853" max="5853" width="11.140625" style="34" customWidth="1"/>
    <col min="5854" max="5854" width="10.42578125" style="34" customWidth="1"/>
    <col min="5855" max="5855" width="44.7109375" style="34" customWidth="1"/>
    <col min="5856" max="5856" width="18.5703125" style="34" customWidth="1"/>
    <col min="5857" max="5928" width="2.7109375" style="34" customWidth="1"/>
    <col min="5929" max="5929" width="21.5703125" style="34" customWidth="1"/>
    <col min="5930" max="5930" width="17.42578125" style="34" customWidth="1"/>
    <col min="5931" max="6108" width="9.140625" style="34"/>
    <col min="6109" max="6109" width="11.140625" style="34" customWidth="1"/>
    <col min="6110" max="6110" width="10.42578125" style="34" customWidth="1"/>
    <col min="6111" max="6111" width="44.7109375" style="34" customWidth="1"/>
    <col min="6112" max="6112" width="18.5703125" style="34" customWidth="1"/>
    <col min="6113" max="6184" width="2.7109375" style="34" customWidth="1"/>
    <col min="6185" max="6185" width="21.5703125" style="34" customWidth="1"/>
    <col min="6186" max="6186" width="17.42578125" style="34" customWidth="1"/>
    <col min="6187" max="6364" width="9.140625" style="34"/>
    <col min="6365" max="6365" width="11.140625" style="34" customWidth="1"/>
    <col min="6366" max="6366" width="10.42578125" style="34" customWidth="1"/>
    <col min="6367" max="6367" width="44.7109375" style="34" customWidth="1"/>
    <col min="6368" max="6368" width="18.5703125" style="34" customWidth="1"/>
    <col min="6369" max="6440" width="2.7109375" style="34" customWidth="1"/>
    <col min="6441" max="6441" width="21.5703125" style="34" customWidth="1"/>
    <col min="6442" max="6442" width="17.42578125" style="34" customWidth="1"/>
    <col min="6443" max="6620" width="9.140625" style="34"/>
    <col min="6621" max="6621" width="11.140625" style="34" customWidth="1"/>
    <col min="6622" max="6622" width="10.42578125" style="34" customWidth="1"/>
    <col min="6623" max="6623" width="44.7109375" style="34" customWidth="1"/>
    <col min="6624" max="6624" width="18.5703125" style="34" customWidth="1"/>
    <col min="6625" max="6696" width="2.7109375" style="34" customWidth="1"/>
    <col min="6697" max="6697" width="21.5703125" style="34" customWidth="1"/>
    <col min="6698" max="6698" width="17.42578125" style="34" customWidth="1"/>
    <col min="6699" max="6876" width="9.140625" style="34"/>
    <col min="6877" max="6877" width="11.140625" style="34" customWidth="1"/>
    <col min="6878" max="6878" width="10.42578125" style="34" customWidth="1"/>
    <col min="6879" max="6879" width="44.7109375" style="34" customWidth="1"/>
    <col min="6880" max="6880" width="18.5703125" style="34" customWidth="1"/>
    <col min="6881" max="6952" width="2.7109375" style="34" customWidth="1"/>
    <col min="6953" max="6953" width="21.5703125" style="34" customWidth="1"/>
    <col min="6954" max="6954" width="17.42578125" style="34" customWidth="1"/>
    <col min="6955" max="7132" width="9.140625" style="34"/>
    <col min="7133" max="7133" width="11.140625" style="34" customWidth="1"/>
    <col min="7134" max="7134" width="10.42578125" style="34" customWidth="1"/>
    <col min="7135" max="7135" width="44.7109375" style="34" customWidth="1"/>
    <col min="7136" max="7136" width="18.5703125" style="34" customWidth="1"/>
    <col min="7137" max="7208" width="2.7109375" style="34" customWidth="1"/>
    <col min="7209" max="7209" width="21.5703125" style="34" customWidth="1"/>
    <col min="7210" max="7210" width="17.42578125" style="34" customWidth="1"/>
    <col min="7211" max="7388" width="9.140625" style="34"/>
    <col min="7389" max="7389" width="11.140625" style="34" customWidth="1"/>
    <col min="7390" max="7390" width="10.42578125" style="34" customWidth="1"/>
    <col min="7391" max="7391" width="44.7109375" style="34" customWidth="1"/>
    <col min="7392" max="7392" width="18.5703125" style="34" customWidth="1"/>
    <col min="7393" max="7464" width="2.7109375" style="34" customWidth="1"/>
    <col min="7465" max="7465" width="21.5703125" style="34" customWidth="1"/>
    <col min="7466" max="7466" width="17.42578125" style="34" customWidth="1"/>
    <col min="7467" max="7644" width="9.140625" style="34"/>
    <col min="7645" max="7645" width="11.140625" style="34" customWidth="1"/>
    <col min="7646" max="7646" width="10.42578125" style="34" customWidth="1"/>
    <col min="7647" max="7647" width="44.7109375" style="34" customWidth="1"/>
    <col min="7648" max="7648" width="18.5703125" style="34" customWidth="1"/>
    <col min="7649" max="7720" width="2.7109375" style="34" customWidth="1"/>
    <col min="7721" max="7721" width="21.5703125" style="34" customWidth="1"/>
    <col min="7722" max="7722" width="17.42578125" style="34" customWidth="1"/>
    <col min="7723" max="7900" width="9.140625" style="34"/>
    <col min="7901" max="7901" width="11.140625" style="34" customWidth="1"/>
    <col min="7902" max="7902" width="10.42578125" style="34" customWidth="1"/>
    <col min="7903" max="7903" width="44.7109375" style="34" customWidth="1"/>
    <col min="7904" max="7904" width="18.5703125" style="34" customWidth="1"/>
    <col min="7905" max="7976" width="2.7109375" style="34" customWidth="1"/>
    <col min="7977" max="7977" width="21.5703125" style="34" customWidth="1"/>
    <col min="7978" max="7978" width="17.42578125" style="34" customWidth="1"/>
    <col min="7979" max="8156" width="9.140625" style="34"/>
    <col min="8157" max="8157" width="11.140625" style="34" customWidth="1"/>
    <col min="8158" max="8158" width="10.42578125" style="34" customWidth="1"/>
    <col min="8159" max="8159" width="44.7109375" style="34" customWidth="1"/>
    <col min="8160" max="8160" width="18.5703125" style="34" customWidth="1"/>
    <col min="8161" max="8232" width="2.7109375" style="34" customWidth="1"/>
    <col min="8233" max="8233" width="21.5703125" style="34" customWidth="1"/>
    <col min="8234" max="8234" width="17.42578125" style="34" customWidth="1"/>
    <col min="8235" max="8412" width="9.140625" style="34"/>
    <col min="8413" max="8413" width="11.140625" style="34" customWidth="1"/>
    <col min="8414" max="8414" width="10.42578125" style="34" customWidth="1"/>
    <col min="8415" max="8415" width="44.7109375" style="34" customWidth="1"/>
    <col min="8416" max="8416" width="18.5703125" style="34" customWidth="1"/>
    <col min="8417" max="8488" width="2.7109375" style="34" customWidth="1"/>
    <col min="8489" max="8489" width="21.5703125" style="34" customWidth="1"/>
    <col min="8490" max="8490" width="17.42578125" style="34" customWidth="1"/>
    <col min="8491" max="8668" width="9.140625" style="34"/>
    <col min="8669" max="8669" width="11.140625" style="34" customWidth="1"/>
    <col min="8670" max="8670" width="10.42578125" style="34" customWidth="1"/>
    <col min="8671" max="8671" width="44.7109375" style="34" customWidth="1"/>
    <col min="8672" max="8672" width="18.5703125" style="34" customWidth="1"/>
    <col min="8673" max="8744" width="2.7109375" style="34" customWidth="1"/>
    <col min="8745" max="8745" width="21.5703125" style="34" customWidth="1"/>
    <col min="8746" max="8746" width="17.42578125" style="34" customWidth="1"/>
    <col min="8747" max="8924" width="9.140625" style="34"/>
    <col min="8925" max="8925" width="11.140625" style="34" customWidth="1"/>
    <col min="8926" max="8926" width="10.42578125" style="34" customWidth="1"/>
    <col min="8927" max="8927" width="44.7109375" style="34" customWidth="1"/>
    <col min="8928" max="8928" width="18.5703125" style="34" customWidth="1"/>
    <col min="8929" max="9000" width="2.7109375" style="34" customWidth="1"/>
    <col min="9001" max="9001" width="21.5703125" style="34" customWidth="1"/>
    <col min="9002" max="9002" width="17.42578125" style="34" customWidth="1"/>
    <col min="9003" max="9180" width="9.140625" style="34"/>
    <col min="9181" max="9181" width="11.140625" style="34" customWidth="1"/>
    <col min="9182" max="9182" width="10.42578125" style="34" customWidth="1"/>
    <col min="9183" max="9183" width="44.7109375" style="34" customWidth="1"/>
    <col min="9184" max="9184" width="18.5703125" style="34" customWidth="1"/>
    <col min="9185" max="9256" width="2.7109375" style="34" customWidth="1"/>
    <col min="9257" max="9257" width="21.5703125" style="34" customWidth="1"/>
    <col min="9258" max="9258" width="17.42578125" style="34" customWidth="1"/>
    <col min="9259" max="9436" width="9.140625" style="34"/>
    <col min="9437" max="9437" width="11.140625" style="34" customWidth="1"/>
    <col min="9438" max="9438" width="10.42578125" style="34" customWidth="1"/>
    <col min="9439" max="9439" width="44.7109375" style="34" customWidth="1"/>
    <col min="9440" max="9440" width="18.5703125" style="34" customWidth="1"/>
    <col min="9441" max="9512" width="2.7109375" style="34" customWidth="1"/>
    <col min="9513" max="9513" width="21.5703125" style="34" customWidth="1"/>
    <col min="9514" max="9514" width="17.42578125" style="34" customWidth="1"/>
    <col min="9515" max="9692" width="9.140625" style="34"/>
    <col min="9693" max="9693" width="11.140625" style="34" customWidth="1"/>
    <col min="9694" max="9694" width="10.42578125" style="34" customWidth="1"/>
    <col min="9695" max="9695" width="44.7109375" style="34" customWidth="1"/>
    <col min="9696" max="9696" width="18.5703125" style="34" customWidth="1"/>
    <col min="9697" max="9768" width="2.7109375" style="34" customWidth="1"/>
    <col min="9769" max="9769" width="21.5703125" style="34" customWidth="1"/>
    <col min="9770" max="9770" width="17.42578125" style="34" customWidth="1"/>
    <col min="9771" max="9948" width="9.140625" style="34"/>
    <col min="9949" max="9949" width="11.140625" style="34" customWidth="1"/>
    <col min="9950" max="9950" width="10.42578125" style="34" customWidth="1"/>
    <col min="9951" max="9951" width="44.7109375" style="34" customWidth="1"/>
    <col min="9952" max="9952" width="18.5703125" style="34" customWidth="1"/>
    <col min="9953" max="10024" width="2.7109375" style="34" customWidth="1"/>
    <col min="10025" max="10025" width="21.5703125" style="34" customWidth="1"/>
    <col min="10026" max="10026" width="17.42578125" style="34" customWidth="1"/>
    <col min="10027" max="10204" width="9.140625" style="34"/>
    <col min="10205" max="10205" width="11.140625" style="34" customWidth="1"/>
    <col min="10206" max="10206" width="10.42578125" style="34" customWidth="1"/>
    <col min="10207" max="10207" width="44.7109375" style="34" customWidth="1"/>
    <col min="10208" max="10208" width="18.5703125" style="34" customWidth="1"/>
    <col min="10209" max="10280" width="2.7109375" style="34" customWidth="1"/>
    <col min="10281" max="10281" width="21.5703125" style="34" customWidth="1"/>
    <col min="10282" max="10282" width="17.42578125" style="34" customWidth="1"/>
    <col min="10283" max="10460" width="9.140625" style="34"/>
    <col min="10461" max="10461" width="11.140625" style="34" customWidth="1"/>
    <col min="10462" max="10462" width="10.42578125" style="34" customWidth="1"/>
    <col min="10463" max="10463" width="44.7109375" style="34" customWidth="1"/>
    <col min="10464" max="10464" width="18.5703125" style="34" customWidth="1"/>
    <col min="10465" max="10536" width="2.7109375" style="34" customWidth="1"/>
    <col min="10537" max="10537" width="21.5703125" style="34" customWidth="1"/>
    <col min="10538" max="10538" width="17.42578125" style="34" customWidth="1"/>
    <col min="10539" max="10716" width="9.140625" style="34"/>
    <col min="10717" max="10717" width="11.140625" style="34" customWidth="1"/>
    <col min="10718" max="10718" width="10.42578125" style="34" customWidth="1"/>
    <col min="10719" max="10719" width="44.7109375" style="34" customWidth="1"/>
    <col min="10720" max="10720" width="18.5703125" style="34" customWidth="1"/>
    <col min="10721" max="10792" width="2.7109375" style="34" customWidth="1"/>
    <col min="10793" max="10793" width="21.5703125" style="34" customWidth="1"/>
    <col min="10794" max="10794" width="17.42578125" style="34" customWidth="1"/>
    <col min="10795" max="10972" width="9.140625" style="34"/>
    <col min="10973" max="10973" width="11.140625" style="34" customWidth="1"/>
    <col min="10974" max="10974" width="10.42578125" style="34" customWidth="1"/>
    <col min="10975" max="10975" width="44.7109375" style="34" customWidth="1"/>
    <col min="10976" max="10976" width="18.5703125" style="34" customWidth="1"/>
    <col min="10977" max="11048" width="2.7109375" style="34" customWidth="1"/>
    <col min="11049" max="11049" width="21.5703125" style="34" customWidth="1"/>
    <col min="11050" max="11050" width="17.42578125" style="34" customWidth="1"/>
    <col min="11051" max="11228" width="9.140625" style="34"/>
    <col min="11229" max="11229" width="11.140625" style="34" customWidth="1"/>
    <col min="11230" max="11230" width="10.42578125" style="34" customWidth="1"/>
    <col min="11231" max="11231" width="44.7109375" style="34" customWidth="1"/>
    <col min="11232" max="11232" width="18.5703125" style="34" customWidth="1"/>
    <col min="11233" max="11304" width="2.7109375" style="34" customWidth="1"/>
    <col min="11305" max="11305" width="21.5703125" style="34" customWidth="1"/>
    <col min="11306" max="11306" width="17.42578125" style="34" customWidth="1"/>
    <col min="11307" max="11484" width="9.140625" style="34"/>
    <col min="11485" max="11485" width="11.140625" style="34" customWidth="1"/>
    <col min="11486" max="11486" width="10.42578125" style="34" customWidth="1"/>
    <col min="11487" max="11487" width="44.7109375" style="34" customWidth="1"/>
    <col min="11488" max="11488" width="18.5703125" style="34" customWidth="1"/>
    <col min="11489" max="11560" width="2.7109375" style="34" customWidth="1"/>
    <col min="11561" max="11561" width="21.5703125" style="34" customWidth="1"/>
    <col min="11562" max="11562" width="17.42578125" style="34" customWidth="1"/>
    <col min="11563" max="11740" width="9.140625" style="34"/>
    <col min="11741" max="11741" width="11.140625" style="34" customWidth="1"/>
    <col min="11742" max="11742" width="10.42578125" style="34" customWidth="1"/>
    <col min="11743" max="11743" width="44.7109375" style="34" customWidth="1"/>
    <col min="11744" max="11744" width="18.5703125" style="34" customWidth="1"/>
    <col min="11745" max="11816" width="2.7109375" style="34" customWidth="1"/>
    <col min="11817" max="11817" width="21.5703125" style="34" customWidth="1"/>
    <col min="11818" max="11818" width="17.42578125" style="34" customWidth="1"/>
    <col min="11819" max="11996" width="9.140625" style="34"/>
    <col min="11997" max="11997" width="11.140625" style="34" customWidth="1"/>
    <col min="11998" max="11998" width="10.42578125" style="34" customWidth="1"/>
    <col min="11999" max="11999" width="44.7109375" style="34" customWidth="1"/>
    <col min="12000" max="12000" width="18.5703125" style="34" customWidth="1"/>
    <col min="12001" max="12072" width="2.7109375" style="34" customWidth="1"/>
    <col min="12073" max="12073" width="21.5703125" style="34" customWidth="1"/>
    <col min="12074" max="12074" width="17.42578125" style="34" customWidth="1"/>
    <col min="12075" max="12252" width="9.140625" style="34"/>
    <col min="12253" max="12253" width="11.140625" style="34" customWidth="1"/>
    <col min="12254" max="12254" width="10.42578125" style="34" customWidth="1"/>
    <col min="12255" max="12255" width="44.7109375" style="34" customWidth="1"/>
    <col min="12256" max="12256" width="18.5703125" style="34" customWidth="1"/>
    <col min="12257" max="12328" width="2.7109375" style="34" customWidth="1"/>
    <col min="12329" max="12329" width="21.5703125" style="34" customWidth="1"/>
    <col min="12330" max="12330" width="17.42578125" style="34" customWidth="1"/>
    <col min="12331" max="12508" width="9.140625" style="34"/>
    <col min="12509" max="12509" width="11.140625" style="34" customWidth="1"/>
    <col min="12510" max="12510" width="10.42578125" style="34" customWidth="1"/>
    <col min="12511" max="12511" width="44.7109375" style="34" customWidth="1"/>
    <col min="12512" max="12512" width="18.5703125" style="34" customWidth="1"/>
    <col min="12513" max="12584" width="2.7109375" style="34" customWidth="1"/>
    <col min="12585" max="12585" width="21.5703125" style="34" customWidth="1"/>
    <col min="12586" max="12586" width="17.42578125" style="34" customWidth="1"/>
    <col min="12587" max="12764" width="9.140625" style="34"/>
    <col min="12765" max="12765" width="11.140625" style="34" customWidth="1"/>
    <col min="12766" max="12766" width="10.42578125" style="34" customWidth="1"/>
    <col min="12767" max="12767" width="44.7109375" style="34" customWidth="1"/>
    <col min="12768" max="12768" width="18.5703125" style="34" customWidth="1"/>
    <col min="12769" max="12840" width="2.7109375" style="34" customWidth="1"/>
    <col min="12841" max="12841" width="21.5703125" style="34" customWidth="1"/>
    <col min="12842" max="12842" width="17.42578125" style="34" customWidth="1"/>
    <col min="12843" max="13020" width="9.140625" style="34"/>
    <col min="13021" max="13021" width="11.140625" style="34" customWidth="1"/>
    <col min="13022" max="13022" width="10.42578125" style="34" customWidth="1"/>
    <col min="13023" max="13023" width="44.7109375" style="34" customWidth="1"/>
    <col min="13024" max="13024" width="18.5703125" style="34" customWidth="1"/>
    <col min="13025" max="13096" width="2.7109375" style="34" customWidth="1"/>
    <col min="13097" max="13097" width="21.5703125" style="34" customWidth="1"/>
    <col min="13098" max="13098" width="17.42578125" style="34" customWidth="1"/>
    <col min="13099" max="13276" width="9.140625" style="34"/>
    <col min="13277" max="13277" width="11.140625" style="34" customWidth="1"/>
    <col min="13278" max="13278" width="10.42578125" style="34" customWidth="1"/>
    <col min="13279" max="13279" width="44.7109375" style="34" customWidth="1"/>
    <col min="13280" max="13280" width="18.5703125" style="34" customWidth="1"/>
    <col min="13281" max="13352" width="2.7109375" style="34" customWidth="1"/>
    <col min="13353" max="13353" width="21.5703125" style="34" customWidth="1"/>
    <col min="13354" max="13354" width="17.42578125" style="34" customWidth="1"/>
    <col min="13355" max="13532" width="9.140625" style="34"/>
    <col min="13533" max="13533" width="11.140625" style="34" customWidth="1"/>
    <col min="13534" max="13534" width="10.42578125" style="34" customWidth="1"/>
    <col min="13535" max="13535" width="44.7109375" style="34" customWidth="1"/>
    <col min="13536" max="13536" width="18.5703125" style="34" customWidth="1"/>
    <col min="13537" max="13608" width="2.7109375" style="34" customWidth="1"/>
    <col min="13609" max="13609" width="21.5703125" style="34" customWidth="1"/>
    <col min="13610" max="13610" width="17.42578125" style="34" customWidth="1"/>
    <col min="13611" max="13788" width="9.140625" style="34"/>
    <col min="13789" max="13789" width="11.140625" style="34" customWidth="1"/>
    <col min="13790" max="13790" width="10.42578125" style="34" customWidth="1"/>
    <col min="13791" max="13791" width="44.7109375" style="34" customWidth="1"/>
    <col min="13792" max="13792" width="18.5703125" style="34" customWidth="1"/>
    <col min="13793" max="13864" width="2.7109375" style="34" customWidth="1"/>
    <col min="13865" max="13865" width="21.5703125" style="34" customWidth="1"/>
    <col min="13866" max="13866" width="17.42578125" style="34" customWidth="1"/>
    <col min="13867" max="14044" width="9.140625" style="34"/>
    <col min="14045" max="14045" width="11.140625" style="34" customWidth="1"/>
    <col min="14046" max="14046" width="10.42578125" style="34" customWidth="1"/>
    <col min="14047" max="14047" width="44.7109375" style="34" customWidth="1"/>
    <col min="14048" max="14048" width="18.5703125" style="34" customWidth="1"/>
    <col min="14049" max="14120" width="2.7109375" style="34" customWidth="1"/>
    <col min="14121" max="14121" width="21.5703125" style="34" customWidth="1"/>
    <col min="14122" max="14122" width="17.42578125" style="34" customWidth="1"/>
    <col min="14123" max="14300" width="9.140625" style="34"/>
    <col min="14301" max="14301" width="11.140625" style="34" customWidth="1"/>
    <col min="14302" max="14302" width="10.42578125" style="34" customWidth="1"/>
    <col min="14303" max="14303" width="44.7109375" style="34" customWidth="1"/>
    <col min="14304" max="14304" width="18.5703125" style="34" customWidth="1"/>
    <col min="14305" max="14376" width="2.7109375" style="34" customWidth="1"/>
    <col min="14377" max="14377" width="21.5703125" style="34" customWidth="1"/>
    <col min="14378" max="14378" width="17.42578125" style="34" customWidth="1"/>
    <col min="14379" max="14556" width="9.140625" style="34"/>
    <col min="14557" max="14557" width="11.140625" style="34" customWidth="1"/>
    <col min="14558" max="14558" width="10.42578125" style="34" customWidth="1"/>
    <col min="14559" max="14559" width="44.7109375" style="34" customWidth="1"/>
    <col min="14560" max="14560" width="18.5703125" style="34" customWidth="1"/>
    <col min="14561" max="14632" width="2.7109375" style="34" customWidth="1"/>
    <col min="14633" max="14633" width="21.5703125" style="34" customWidth="1"/>
    <col min="14634" max="14634" width="17.42578125" style="34" customWidth="1"/>
    <col min="14635" max="14812" width="9.140625" style="34"/>
    <col min="14813" max="14813" width="11.140625" style="34" customWidth="1"/>
    <col min="14814" max="14814" width="10.42578125" style="34" customWidth="1"/>
    <col min="14815" max="14815" width="44.7109375" style="34" customWidth="1"/>
    <col min="14816" max="14816" width="18.5703125" style="34" customWidth="1"/>
    <col min="14817" max="14888" width="2.7109375" style="34" customWidth="1"/>
    <col min="14889" max="14889" width="21.5703125" style="34" customWidth="1"/>
    <col min="14890" max="14890" width="17.42578125" style="34" customWidth="1"/>
    <col min="14891" max="15068" width="9.140625" style="34"/>
    <col min="15069" max="15069" width="11.140625" style="34" customWidth="1"/>
    <col min="15070" max="15070" width="10.42578125" style="34" customWidth="1"/>
    <col min="15071" max="15071" width="44.7109375" style="34" customWidth="1"/>
    <col min="15072" max="15072" width="18.5703125" style="34" customWidth="1"/>
    <col min="15073" max="15144" width="2.7109375" style="34" customWidth="1"/>
    <col min="15145" max="15145" width="21.5703125" style="34" customWidth="1"/>
    <col min="15146" max="15146" width="17.42578125" style="34" customWidth="1"/>
    <col min="15147" max="15324" width="9.140625" style="34"/>
    <col min="15325" max="15325" width="11.140625" style="34" customWidth="1"/>
    <col min="15326" max="15326" width="10.42578125" style="34" customWidth="1"/>
    <col min="15327" max="15327" width="44.7109375" style="34" customWidth="1"/>
    <col min="15328" max="15328" width="18.5703125" style="34" customWidth="1"/>
    <col min="15329" max="15400" width="2.7109375" style="34" customWidth="1"/>
    <col min="15401" max="15401" width="21.5703125" style="34" customWidth="1"/>
    <col min="15402" max="15402" width="17.42578125" style="34" customWidth="1"/>
    <col min="15403" max="15580" width="9.140625" style="34"/>
    <col min="15581" max="15581" width="11.140625" style="34" customWidth="1"/>
    <col min="15582" max="15582" width="10.42578125" style="34" customWidth="1"/>
    <col min="15583" max="15583" width="44.7109375" style="34" customWidth="1"/>
    <col min="15584" max="15584" width="18.5703125" style="34" customWidth="1"/>
    <col min="15585" max="15656" width="2.7109375" style="34" customWidth="1"/>
    <col min="15657" max="15657" width="21.5703125" style="34" customWidth="1"/>
    <col min="15658" max="15658" width="17.42578125" style="34" customWidth="1"/>
    <col min="15659" max="15836" width="9.140625" style="34"/>
    <col min="15837" max="15837" width="11.140625" style="34" customWidth="1"/>
    <col min="15838" max="15838" width="10.42578125" style="34" customWidth="1"/>
    <col min="15839" max="15839" width="44.7109375" style="34" customWidth="1"/>
    <col min="15840" max="15840" width="18.5703125" style="34" customWidth="1"/>
    <col min="15841" max="15912" width="2.7109375" style="34" customWidth="1"/>
    <col min="15913" max="15913" width="21.5703125" style="34" customWidth="1"/>
    <col min="15914" max="15914" width="17.42578125" style="34" customWidth="1"/>
    <col min="15915" max="16092" width="9.140625" style="34"/>
    <col min="16093" max="16093" width="11.140625" style="34" customWidth="1"/>
    <col min="16094" max="16094" width="10.42578125" style="34" customWidth="1"/>
    <col min="16095" max="16095" width="44.7109375" style="34" customWidth="1"/>
    <col min="16096" max="16096" width="18.5703125" style="34" customWidth="1"/>
    <col min="16097" max="16168" width="2.7109375" style="34" customWidth="1"/>
    <col min="16169" max="16169" width="21.5703125" style="34" customWidth="1"/>
    <col min="16170" max="16170" width="17.42578125" style="34" customWidth="1"/>
    <col min="16171" max="16384" width="9.140625" style="34"/>
  </cols>
  <sheetData>
    <row r="1" spans="1:44" ht="57" customHeight="1">
      <c r="A1" s="336"/>
      <c r="B1" s="338" t="s">
        <v>43</v>
      </c>
      <c r="C1" s="339"/>
      <c r="D1" s="339"/>
      <c r="E1" s="339"/>
      <c r="F1" s="339"/>
      <c r="G1" s="339"/>
      <c r="H1" s="339"/>
      <c r="I1" s="339"/>
      <c r="J1" s="339"/>
      <c r="K1" s="339"/>
      <c r="L1" s="339"/>
      <c r="M1" s="339"/>
      <c r="N1" s="339"/>
      <c r="O1" s="339"/>
      <c r="P1" s="339"/>
      <c r="Q1" s="339"/>
      <c r="R1" s="339"/>
      <c r="S1" s="339"/>
      <c r="T1" s="339"/>
      <c r="U1" s="339"/>
      <c r="V1" s="339"/>
      <c r="W1" s="339"/>
      <c r="X1" s="339"/>
      <c r="Y1" s="339"/>
      <c r="Z1" s="339"/>
      <c r="AA1" s="339"/>
      <c r="AB1" s="339"/>
      <c r="AC1" s="339"/>
      <c r="AD1" s="339"/>
      <c r="AE1" s="339"/>
      <c r="AF1" s="339"/>
      <c r="AG1" s="339"/>
      <c r="AH1" s="339"/>
      <c r="AI1" s="339"/>
      <c r="AJ1" s="339"/>
      <c r="AK1" s="339"/>
      <c r="AL1" s="339"/>
      <c r="AM1" s="339"/>
      <c r="AN1" s="340"/>
    </row>
    <row r="2" spans="1:44" ht="57" customHeight="1">
      <c r="A2" s="337"/>
      <c r="B2" s="341" t="s">
        <v>173</v>
      </c>
      <c r="C2" s="342"/>
      <c r="D2" s="342"/>
      <c r="E2" s="342"/>
      <c r="F2" s="342"/>
      <c r="G2" s="342"/>
      <c r="H2" s="342"/>
      <c r="I2" s="342"/>
      <c r="J2" s="342"/>
      <c r="K2" s="342"/>
      <c r="L2" s="342"/>
      <c r="M2" s="342"/>
      <c r="N2" s="342"/>
      <c r="O2" s="342"/>
      <c r="P2" s="342"/>
      <c r="Q2" s="342"/>
      <c r="R2" s="342"/>
      <c r="S2" s="342"/>
      <c r="T2" s="342"/>
      <c r="U2" s="342"/>
      <c r="V2" s="342"/>
      <c r="W2" s="342"/>
      <c r="X2" s="342"/>
      <c r="Y2" s="342"/>
      <c r="Z2" s="342"/>
      <c r="AA2" s="342"/>
      <c r="AB2" s="342"/>
      <c r="AC2" s="342"/>
      <c r="AD2" s="342"/>
      <c r="AE2" s="342"/>
      <c r="AF2" s="342"/>
      <c r="AG2" s="342"/>
      <c r="AH2" s="342"/>
      <c r="AI2" s="342"/>
      <c r="AJ2" s="342"/>
      <c r="AK2" s="342"/>
      <c r="AL2" s="342"/>
      <c r="AM2" s="342"/>
      <c r="AN2" s="343"/>
      <c r="AR2" s="35"/>
    </row>
    <row r="3" spans="1:44" ht="19.5" customHeight="1">
      <c r="A3" s="344" t="s">
        <v>43</v>
      </c>
      <c r="B3" s="346" t="s">
        <v>19</v>
      </c>
      <c r="C3" s="138"/>
      <c r="D3" s="348" t="s">
        <v>44</v>
      </c>
      <c r="E3" s="351" t="s">
        <v>45</v>
      </c>
      <c r="F3" s="352"/>
      <c r="G3" s="352"/>
      <c r="H3" s="352"/>
      <c r="I3" s="352"/>
      <c r="J3" s="352"/>
      <c r="K3" s="352"/>
      <c r="L3" s="352"/>
      <c r="M3" s="352"/>
      <c r="N3" s="352"/>
      <c r="O3" s="352"/>
      <c r="P3" s="352"/>
      <c r="Q3" s="352"/>
      <c r="R3" s="352"/>
      <c r="S3" s="352"/>
      <c r="T3" s="352"/>
      <c r="U3" s="352"/>
      <c r="V3" s="352"/>
      <c r="W3" s="352"/>
      <c r="X3" s="352"/>
      <c r="Y3" s="352"/>
      <c r="Z3" s="352"/>
      <c r="AA3" s="352"/>
      <c r="AB3" s="352"/>
      <c r="AC3" s="352"/>
      <c r="AD3" s="352"/>
      <c r="AE3" s="352"/>
      <c r="AF3" s="352"/>
      <c r="AG3" s="352"/>
      <c r="AH3" s="352"/>
      <c r="AI3" s="352"/>
      <c r="AJ3" s="352"/>
      <c r="AK3" s="352"/>
      <c r="AL3" s="352"/>
      <c r="AM3" s="352"/>
      <c r="AN3" s="353"/>
    </row>
    <row r="4" spans="1:44" ht="17.25" customHeight="1">
      <c r="A4" s="345"/>
      <c r="B4" s="346"/>
      <c r="C4" s="138" t="s">
        <v>46</v>
      </c>
      <c r="D4" s="349"/>
      <c r="E4" s="317">
        <v>30</v>
      </c>
      <c r="F4" s="318"/>
      <c r="G4" s="318"/>
      <c r="H4" s="318"/>
      <c r="I4" s="318"/>
      <c r="J4" s="319"/>
      <c r="K4" s="317">
        <v>60</v>
      </c>
      <c r="L4" s="318"/>
      <c r="M4" s="318"/>
      <c r="N4" s="318"/>
      <c r="O4" s="318"/>
      <c r="P4" s="319"/>
      <c r="Q4" s="317">
        <v>90</v>
      </c>
      <c r="R4" s="318"/>
      <c r="S4" s="318"/>
      <c r="T4" s="318"/>
      <c r="U4" s="318"/>
      <c r="V4" s="319"/>
      <c r="W4" s="317">
        <v>120</v>
      </c>
      <c r="X4" s="318"/>
      <c r="Y4" s="318"/>
      <c r="Z4" s="318"/>
      <c r="AA4" s="318"/>
      <c r="AB4" s="319"/>
      <c r="AC4" s="317">
        <v>150</v>
      </c>
      <c r="AD4" s="318"/>
      <c r="AE4" s="318"/>
      <c r="AF4" s="318"/>
      <c r="AG4" s="318"/>
      <c r="AH4" s="319"/>
      <c r="AI4" s="317">
        <v>180</v>
      </c>
      <c r="AJ4" s="318"/>
      <c r="AK4" s="318"/>
      <c r="AL4" s="318"/>
      <c r="AM4" s="318"/>
      <c r="AN4" s="354"/>
    </row>
    <row r="5" spans="1:44" ht="17.25" customHeight="1">
      <c r="A5" s="345"/>
      <c r="B5" s="347"/>
      <c r="C5" s="161"/>
      <c r="D5" s="350"/>
      <c r="E5" s="320"/>
      <c r="F5" s="321"/>
      <c r="G5" s="321"/>
      <c r="H5" s="321"/>
      <c r="I5" s="321"/>
      <c r="J5" s="322"/>
      <c r="K5" s="320"/>
      <c r="L5" s="321"/>
      <c r="M5" s="321"/>
      <c r="N5" s="321"/>
      <c r="O5" s="321"/>
      <c r="P5" s="322"/>
      <c r="Q5" s="320"/>
      <c r="R5" s="321"/>
      <c r="S5" s="321"/>
      <c r="T5" s="321"/>
      <c r="U5" s="321"/>
      <c r="V5" s="322"/>
      <c r="W5" s="320"/>
      <c r="X5" s="321"/>
      <c r="Y5" s="321"/>
      <c r="Z5" s="321"/>
      <c r="AA5" s="321"/>
      <c r="AB5" s="322"/>
      <c r="AC5" s="320"/>
      <c r="AD5" s="321"/>
      <c r="AE5" s="321"/>
      <c r="AF5" s="321"/>
      <c r="AG5" s="321"/>
      <c r="AH5" s="322"/>
      <c r="AI5" s="320"/>
      <c r="AJ5" s="321"/>
      <c r="AK5" s="321"/>
      <c r="AL5" s="321"/>
      <c r="AM5" s="321"/>
      <c r="AN5" s="355"/>
    </row>
    <row r="6" spans="1:44" ht="17.25" customHeight="1">
      <c r="A6" s="345"/>
      <c r="B6" s="305" t="s">
        <v>10</v>
      </c>
      <c r="C6" s="329" t="str">
        <f>PLANILHA!D8</f>
        <v>ADMINISTRAÇÃO LOCAL</v>
      </c>
      <c r="D6" s="129">
        <f>D8/$AI$42</f>
        <v>3.5897188947580927E-2</v>
      </c>
      <c r="E6" s="294">
        <f>E8/$D$8</f>
        <v>0.23349882286472323</v>
      </c>
      <c r="F6" s="295"/>
      <c r="G6" s="295"/>
      <c r="H6" s="295"/>
      <c r="I6" s="295"/>
      <c r="J6" s="296"/>
      <c r="K6" s="294">
        <f>K8/$D$8</f>
        <v>0.17577640658749538</v>
      </c>
      <c r="L6" s="295"/>
      <c r="M6" s="295"/>
      <c r="N6" s="295"/>
      <c r="O6" s="295"/>
      <c r="P6" s="296"/>
      <c r="Q6" s="294">
        <f>Q8/$D$8</f>
        <v>0.17577640658749538</v>
      </c>
      <c r="R6" s="295"/>
      <c r="S6" s="295"/>
      <c r="T6" s="295"/>
      <c r="U6" s="295"/>
      <c r="V6" s="296"/>
      <c r="W6" s="294">
        <f>W8/$D$8</f>
        <v>0.17577640658749538</v>
      </c>
      <c r="X6" s="295"/>
      <c r="Y6" s="295"/>
      <c r="Z6" s="295"/>
      <c r="AA6" s="295"/>
      <c r="AB6" s="296"/>
      <c r="AC6" s="294">
        <f>AC8/$D$8</f>
        <v>0.17577640658749538</v>
      </c>
      <c r="AD6" s="295"/>
      <c r="AE6" s="295"/>
      <c r="AF6" s="295"/>
      <c r="AG6" s="295"/>
      <c r="AH6" s="296"/>
      <c r="AI6" s="294">
        <f>AI8/$D$8</f>
        <v>6.3395550785295296E-2</v>
      </c>
      <c r="AJ6" s="295"/>
      <c r="AK6" s="295"/>
      <c r="AL6" s="295"/>
      <c r="AM6" s="295"/>
      <c r="AN6" s="297"/>
      <c r="AO6" s="92"/>
      <c r="AP6" s="44"/>
      <c r="AQ6"/>
    </row>
    <row r="7" spans="1:44" ht="12.6" customHeight="1">
      <c r="A7" s="345"/>
      <c r="B7" s="306"/>
      <c r="C7" s="330"/>
      <c r="D7" s="37"/>
      <c r="E7" s="38"/>
      <c r="F7" s="39"/>
      <c r="G7" s="39"/>
      <c r="H7" s="39"/>
      <c r="I7" s="39"/>
      <c r="J7" s="40"/>
      <c r="K7" s="38"/>
      <c r="L7" s="39"/>
      <c r="M7" s="39"/>
      <c r="N7" s="39"/>
      <c r="O7" s="39"/>
      <c r="P7" s="40"/>
      <c r="Q7" s="38"/>
      <c r="R7" s="39"/>
      <c r="S7" s="39"/>
      <c r="T7" s="39"/>
      <c r="U7" s="39"/>
      <c r="V7" s="40"/>
      <c r="W7" s="38"/>
      <c r="X7" s="39"/>
      <c r="Y7" s="39"/>
      <c r="Z7" s="39"/>
      <c r="AA7" s="39"/>
      <c r="AB7" s="40"/>
      <c r="AC7" s="38"/>
      <c r="AD7" s="39"/>
      <c r="AE7" s="39"/>
      <c r="AF7" s="39"/>
      <c r="AG7" s="39"/>
      <c r="AH7" s="40"/>
      <c r="AI7" s="38"/>
      <c r="AJ7" s="39"/>
      <c r="AK7" s="39"/>
      <c r="AL7" s="39"/>
      <c r="AM7" s="39"/>
      <c r="AN7" s="124"/>
      <c r="AO7" s="44"/>
      <c r="AP7" s="36"/>
      <c r="AQ7"/>
    </row>
    <row r="8" spans="1:44" ht="17.25" customHeight="1">
      <c r="A8" s="345"/>
      <c r="B8" s="307"/>
      <c r="C8" s="331"/>
      <c r="D8" s="37">
        <f>RESUMO!C12</f>
        <v>463824.88</v>
      </c>
      <c r="E8" s="298">
        <f>SUM(E11+E14+E17+E29)*$D$46</f>
        <v>108302.56349537151</v>
      </c>
      <c r="F8" s="299"/>
      <c r="G8" s="299"/>
      <c r="H8" s="299"/>
      <c r="I8" s="299"/>
      <c r="J8" s="300"/>
      <c r="K8" s="333">
        <f>SUM(K20+K23+K29)*D46</f>
        <v>81529.470692276256</v>
      </c>
      <c r="L8" s="334"/>
      <c r="M8" s="334"/>
      <c r="N8" s="334"/>
      <c r="O8" s="334"/>
      <c r="P8" s="335"/>
      <c r="Q8" s="333">
        <f>SUM(Q20+Q23+Q29)*D46</f>
        <v>81529.470692276256</v>
      </c>
      <c r="R8" s="334"/>
      <c r="S8" s="334"/>
      <c r="T8" s="334"/>
      <c r="U8" s="334"/>
      <c r="V8" s="335"/>
      <c r="W8" s="333">
        <f>SUM(W20+W23+W29)*D46</f>
        <v>81529.470692276256</v>
      </c>
      <c r="X8" s="334"/>
      <c r="Y8" s="334"/>
      <c r="Z8" s="334"/>
      <c r="AA8" s="334"/>
      <c r="AB8" s="335"/>
      <c r="AC8" s="333">
        <f>SUM(AC20+AC23+AC29)*D46</f>
        <v>81529.470692276256</v>
      </c>
      <c r="AD8" s="334"/>
      <c r="AE8" s="334"/>
      <c r="AF8" s="334"/>
      <c r="AG8" s="334"/>
      <c r="AH8" s="335"/>
      <c r="AI8" s="333">
        <f>SUM(AI11+AI26+AI29+AI32)*D46</f>
        <v>29404.433735523497</v>
      </c>
      <c r="AJ8" s="334"/>
      <c r="AK8" s="334"/>
      <c r="AL8" s="334"/>
      <c r="AM8" s="334"/>
      <c r="AN8" s="358"/>
      <c r="AO8" s="44">
        <f>SUM(E8:AN8)</f>
        <v>463824.88</v>
      </c>
      <c r="AP8" s="44">
        <f>D8-AO8</f>
        <v>0</v>
      </c>
      <c r="AQ8"/>
    </row>
    <row r="9" spans="1:44" ht="19.149999999999999" customHeight="1">
      <c r="A9" s="345"/>
      <c r="B9" s="305" t="s">
        <v>12</v>
      </c>
      <c r="C9" s="315" t="str">
        <f>PLANILHA!D2</f>
        <v>MOBILIZAÇAO/DESMOBILIZAÇÃO</v>
      </c>
      <c r="D9" s="129">
        <f>D11/$AI$42</f>
        <v>2.3644422053339968E-3</v>
      </c>
      <c r="E9" s="326">
        <v>0.5</v>
      </c>
      <c r="F9" s="327"/>
      <c r="G9" s="327"/>
      <c r="H9" s="327"/>
      <c r="I9" s="327"/>
      <c r="J9" s="328"/>
      <c r="K9" s="326"/>
      <c r="L9" s="327"/>
      <c r="M9" s="327"/>
      <c r="N9" s="327"/>
      <c r="O9" s="327"/>
      <c r="P9" s="328"/>
      <c r="Q9" s="302"/>
      <c r="R9" s="303"/>
      <c r="S9" s="303"/>
      <c r="T9" s="303"/>
      <c r="U9" s="303"/>
      <c r="V9" s="304"/>
      <c r="W9" s="302"/>
      <c r="X9" s="303"/>
      <c r="Y9" s="303"/>
      <c r="Z9" s="303"/>
      <c r="AA9" s="303"/>
      <c r="AB9" s="304"/>
      <c r="AC9" s="302"/>
      <c r="AD9" s="303"/>
      <c r="AE9" s="303"/>
      <c r="AF9" s="303"/>
      <c r="AG9" s="303"/>
      <c r="AH9" s="304"/>
      <c r="AI9" s="302">
        <v>0.5</v>
      </c>
      <c r="AJ9" s="303"/>
      <c r="AK9" s="303"/>
      <c r="AL9" s="303"/>
      <c r="AM9" s="303"/>
      <c r="AN9" s="332"/>
      <c r="AO9" s="36"/>
      <c r="AP9" s="36"/>
      <c r="AQ9"/>
    </row>
    <row r="10" spans="1:44" ht="12.6" customHeight="1">
      <c r="A10" s="345"/>
      <c r="B10" s="306"/>
      <c r="C10" s="315"/>
      <c r="D10" s="37"/>
      <c r="E10" s="38"/>
      <c r="F10" s="39"/>
      <c r="G10" s="39"/>
      <c r="H10" s="39"/>
      <c r="I10" s="39"/>
      <c r="J10" s="40"/>
      <c r="K10" s="41"/>
      <c r="L10" s="42"/>
      <c r="M10" s="42"/>
      <c r="N10" s="42"/>
      <c r="O10" s="42"/>
      <c r="P10" s="43"/>
      <c r="Q10" s="41"/>
      <c r="R10" s="42"/>
      <c r="S10" s="42"/>
      <c r="T10" s="42"/>
      <c r="U10" s="42"/>
      <c r="V10" s="43"/>
      <c r="W10" s="41"/>
      <c r="X10" s="42"/>
      <c r="Y10" s="42"/>
      <c r="Z10" s="42"/>
      <c r="AA10" s="42"/>
      <c r="AB10" s="43"/>
      <c r="AC10" s="41"/>
      <c r="AD10" s="42"/>
      <c r="AE10" s="42"/>
      <c r="AF10" s="42"/>
      <c r="AG10" s="42"/>
      <c r="AH10" s="43"/>
      <c r="AI10" s="38"/>
      <c r="AJ10" s="39"/>
      <c r="AK10" s="39"/>
      <c r="AL10" s="39"/>
      <c r="AM10" s="39"/>
      <c r="AN10" s="124"/>
      <c r="AO10" s="44"/>
      <c r="AP10" s="36"/>
      <c r="AQ10"/>
    </row>
    <row r="11" spans="1:44" ht="19.5" customHeight="1">
      <c r="A11" s="345"/>
      <c r="B11" s="307"/>
      <c r="C11" s="316"/>
      <c r="D11" s="45">
        <f>PLANILHA!I4</f>
        <v>30550.78</v>
      </c>
      <c r="E11" s="323">
        <f>E9*$D$11</f>
        <v>15275.39</v>
      </c>
      <c r="F11" s="324"/>
      <c r="G11" s="324"/>
      <c r="H11" s="324"/>
      <c r="I11" s="324"/>
      <c r="J11" s="325"/>
      <c r="K11" s="323"/>
      <c r="L11" s="324"/>
      <c r="M11" s="324"/>
      <c r="N11" s="324"/>
      <c r="O11" s="324"/>
      <c r="P11" s="325"/>
      <c r="Q11" s="298"/>
      <c r="R11" s="299"/>
      <c r="S11" s="299"/>
      <c r="T11" s="299"/>
      <c r="U11" s="299"/>
      <c r="V11" s="300"/>
      <c r="W11" s="298"/>
      <c r="X11" s="299"/>
      <c r="Y11" s="299"/>
      <c r="Z11" s="299"/>
      <c r="AA11" s="299"/>
      <c r="AB11" s="300"/>
      <c r="AC11" s="298"/>
      <c r="AD11" s="299"/>
      <c r="AE11" s="299"/>
      <c r="AF11" s="299"/>
      <c r="AG11" s="299"/>
      <c r="AH11" s="300"/>
      <c r="AI11" s="323">
        <f>AI9*$D$11</f>
        <v>15275.39</v>
      </c>
      <c r="AJ11" s="324"/>
      <c r="AK11" s="324"/>
      <c r="AL11" s="324"/>
      <c r="AM11" s="324"/>
      <c r="AN11" s="356"/>
      <c r="AO11" s="44">
        <f>SUM(E11:AN11)</f>
        <v>30550.78</v>
      </c>
      <c r="AP11" s="44">
        <f>D11-AO11</f>
        <v>0</v>
      </c>
      <c r="AQ11"/>
    </row>
    <row r="12" spans="1:44" ht="19.5" customHeight="1">
      <c r="A12" s="345"/>
      <c r="B12" s="305" t="s">
        <v>21</v>
      </c>
      <c r="C12" s="315" t="str">
        <f>PLANILHA!D5</f>
        <v>INSTALAÇÃO DO CANTEIRO DE OBRAS</v>
      </c>
      <c r="D12" s="129">
        <f>D14/$AI$42</f>
        <v>7.8842034405674974E-4</v>
      </c>
      <c r="E12" s="294">
        <v>1</v>
      </c>
      <c r="F12" s="295"/>
      <c r="G12" s="295"/>
      <c r="H12" s="295"/>
      <c r="I12" s="295"/>
      <c r="J12" s="296"/>
      <c r="K12" s="302"/>
      <c r="L12" s="303"/>
      <c r="M12" s="303"/>
      <c r="N12" s="303"/>
      <c r="O12" s="303"/>
      <c r="P12" s="304"/>
      <c r="Q12" s="302"/>
      <c r="R12" s="303"/>
      <c r="S12" s="303"/>
      <c r="T12" s="303"/>
      <c r="U12" s="303"/>
      <c r="V12" s="304"/>
      <c r="W12" s="302"/>
      <c r="X12" s="303"/>
      <c r="Y12" s="303"/>
      <c r="Z12" s="303"/>
      <c r="AA12" s="303"/>
      <c r="AB12" s="304"/>
      <c r="AC12" s="302"/>
      <c r="AD12" s="303"/>
      <c r="AE12" s="303"/>
      <c r="AF12" s="303"/>
      <c r="AG12" s="303"/>
      <c r="AH12" s="304"/>
      <c r="AI12" s="302"/>
      <c r="AJ12" s="303"/>
      <c r="AK12" s="303"/>
      <c r="AL12" s="303"/>
      <c r="AM12" s="303"/>
      <c r="AN12" s="332"/>
      <c r="AO12" s="44"/>
      <c r="AP12" s="44"/>
      <c r="AQ12"/>
    </row>
    <row r="13" spans="1:44" ht="12.75" customHeight="1">
      <c r="A13" s="345"/>
      <c r="B13" s="306"/>
      <c r="C13" s="315"/>
      <c r="D13" s="37"/>
      <c r="E13" s="38"/>
      <c r="F13" s="39"/>
      <c r="G13" s="39"/>
      <c r="H13" s="39"/>
      <c r="I13" s="39"/>
      <c r="J13" s="40"/>
      <c r="K13" s="41"/>
      <c r="L13" s="42"/>
      <c r="M13" s="42"/>
      <c r="N13" s="42"/>
      <c r="O13" s="42"/>
      <c r="P13" s="43"/>
      <c r="Q13" s="41"/>
      <c r="R13" s="42"/>
      <c r="S13" s="42"/>
      <c r="T13" s="42"/>
      <c r="U13" s="42"/>
      <c r="V13" s="43"/>
      <c r="W13" s="41"/>
      <c r="X13" s="42"/>
      <c r="Y13" s="42"/>
      <c r="Z13" s="42"/>
      <c r="AA13" s="42"/>
      <c r="AB13" s="43"/>
      <c r="AC13" s="41"/>
      <c r="AD13" s="42"/>
      <c r="AE13" s="42"/>
      <c r="AF13" s="42"/>
      <c r="AG13" s="42"/>
      <c r="AH13" s="43"/>
      <c r="AI13" s="41"/>
      <c r="AJ13" s="42"/>
      <c r="AK13" s="42"/>
      <c r="AL13" s="42"/>
      <c r="AM13" s="42"/>
      <c r="AN13" s="125"/>
      <c r="AO13" s="44"/>
      <c r="AP13" s="44"/>
      <c r="AQ13"/>
    </row>
    <row r="14" spans="1:44" ht="19.5" customHeight="1">
      <c r="A14" s="345"/>
      <c r="B14" s="307"/>
      <c r="C14" s="316"/>
      <c r="D14" s="37">
        <f>PLANILHA!I7</f>
        <v>10187.120000000001</v>
      </c>
      <c r="E14" s="311">
        <f>E12*$D$14</f>
        <v>10187.120000000001</v>
      </c>
      <c r="F14" s="312"/>
      <c r="G14" s="312"/>
      <c r="H14" s="312"/>
      <c r="I14" s="312"/>
      <c r="J14" s="357"/>
      <c r="K14" s="298"/>
      <c r="L14" s="299"/>
      <c r="M14" s="299"/>
      <c r="N14" s="299"/>
      <c r="O14" s="299"/>
      <c r="P14" s="300"/>
      <c r="Q14" s="298"/>
      <c r="R14" s="299"/>
      <c r="S14" s="299"/>
      <c r="T14" s="299"/>
      <c r="U14" s="299"/>
      <c r="V14" s="300"/>
      <c r="W14" s="298"/>
      <c r="X14" s="299"/>
      <c r="Y14" s="299"/>
      <c r="Z14" s="299"/>
      <c r="AA14" s="299"/>
      <c r="AB14" s="300"/>
      <c r="AC14" s="298"/>
      <c r="AD14" s="299"/>
      <c r="AE14" s="299"/>
      <c r="AF14" s="299"/>
      <c r="AG14" s="299"/>
      <c r="AH14" s="300"/>
      <c r="AI14" s="298"/>
      <c r="AJ14" s="299"/>
      <c r="AK14" s="299"/>
      <c r="AL14" s="299"/>
      <c r="AM14" s="299"/>
      <c r="AN14" s="301"/>
      <c r="AO14" s="44">
        <f>SUM(E14:AN14)</f>
        <v>10187.120000000001</v>
      </c>
      <c r="AP14" s="44">
        <f>D14-AO14</f>
        <v>0</v>
      </c>
      <c r="AQ14"/>
    </row>
    <row r="15" spans="1:44" ht="19.5" customHeight="1">
      <c r="A15" s="345"/>
      <c r="B15" s="305" t="s">
        <v>23</v>
      </c>
      <c r="C15" s="315" t="str">
        <f>PLANILHA!$D$11</f>
        <v>TERRAPLENAGEM</v>
      </c>
      <c r="D15" s="129">
        <f>D17/$AI$42</f>
        <v>0.17575068347487632</v>
      </c>
      <c r="E15" s="294">
        <v>1</v>
      </c>
      <c r="F15" s="295"/>
      <c r="G15" s="295"/>
      <c r="H15" s="295"/>
      <c r="I15" s="295"/>
      <c r="J15" s="296"/>
      <c r="K15" s="302"/>
      <c r="L15" s="303"/>
      <c r="M15" s="303"/>
      <c r="N15" s="303"/>
      <c r="O15" s="303"/>
      <c r="P15" s="304"/>
      <c r="Q15" s="302"/>
      <c r="R15" s="303"/>
      <c r="S15" s="303"/>
      <c r="T15" s="303"/>
      <c r="U15" s="303"/>
      <c r="V15" s="304"/>
      <c r="W15" s="302"/>
      <c r="X15" s="303"/>
      <c r="Y15" s="303"/>
      <c r="Z15" s="303"/>
      <c r="AA15" s="303"/>
      <c r="AB15" s="304"/>
      <c r="AC15" s="302"/>
      <c r="AD15" s="303"/>
      <c r="AE15" s="303"/>
      <c r="AF15" s="303"/>
      <c r="AG15" s="303"/>
      <c r="AH15" s="304"/>
      <c r="AI15" s="302"/>
      <c r="AJ15" s="303"/>
      <c r="AK15" s="303"/>
      <c r="AL15" s="303"/>
      <c r="AM15" s="303"/>
      <c r="AN15" s="332"/>
      <c r="AO15" s="44"/>
      <c r="AP15" s="36"/>
      <c r="AQ15"/>
    </row>
    <row r="16" spans="1:44" ht="12.75" customHeight="1">
      <c r="A16" s="345"/>
      <c r="B16" s="306"/>
      <c r="C16" s="315"/>
      <c r="D16" s="37"/>
      <c r="E16" s="38"/>
      <c r="F16" s="39"/>
      <c r="G16" s="39"/>
      <c r="H16" s="39"/>
      <c r="I16" s="39"/>
      <c r="J16" s="40"/>
      <c r="K16" s="41"/>
      <c r="L16" s="42"/>
      <c r="M16" s="42"/>
      <c r="N16" s="42"/>
      <c r="O16" s="42"/>
      <c r="P16" s="43"/>
      <c r="Q16" s="41"/>
      <c r="R16" s="42"/>
      <c r="S16" s="42"/>
      <c r="T16" s="42"/>
      <c r="U16" s="42"/>
      <c r="V16" s="43"/>
      <c r="W16" s="41"/>
      <c r="X16" s="42"/>
      <c r="Y16" s="42"/>
      <c r="Z16" s="42"/>
      <c r="AA16" s="42"/>
      <c r="AB16" s="43"/>
      <c r="AC16" s="41"/>
      <c r="AD16" s="42"/>
      <c r="AE16" s="42"/>
      <c r="AF16" s="42"/>
      <c r="AG16" s="42"/>
      <c r="AH16" s="43"/>
      <c r="AI16" s="41"/>
      <c r="AJ16" s="42"/>
      <c r="AK16" s="42"/>
      <c r="AL16" s="42"/>
      <c r="AM16" s="42"/>
      <c r="AN16" s="125"/>
      <c r="AO16" s="44"/>
      <c r="AP16" s="36"/>
      <c r="AQ16"/>
    </row>
    <row r="17" spans="1:43" ht="19.5" customHeight="1">
      <c r="A17" s="345"/>
      <c r="B17" s="307"/>
      <c r="C17" s="316"/>
      <c r="D17" s="37">
        <f>PLANILHA!$I$22</f>
        <v>2270861.37</v>
      </c>
      <c r="E17" s="298">
        <f>E15*$D$17</f>
        <v>2270861.37</v>
      </c>
      <c r="F17" s="299"/>
      <c r="G17" s="299"/>
      <c r="H17" s="299"/>
      <c r="I17" s="299"/>
      <c r="J17" s="300"/>
      <c r="K17" s="298"/>
      <c r="L17" s="299"/>
      <c r="M17" s="299"/>
      <c r="N17" s="299"/>
      <c r="O17" s="299"/>
      <c r="P17" s="300"/>
      <c r="Q17" s="298"/>
      <c r="R17" s="299"/>
      <c r="S17" s="299"/>
      <c r="T17" s="299"/>
      <c r="U17" s="299"/>
      <c r="V17" s="300"/>
      <c r="W17" s="298"/>
      <c r="X17" s="299"/>
      <c r="Y17" s="299"/>
      <c r="Z17" s="299"/>
      <c r="AA17" s="299"/>
      <c r="AB17" s="300"/>
      <c r="AC17" s="298"/>
      <c r="AD17" s="299"/>
      <c r="AE17" s="299"/>
      <c r="AF17" s="299"/>
      <c r="AG17" s="299"/>
      <c r="AH17" s="300"/>
      <c r="AI17" s="298"/>
      <c r="AJ17" s="299"/>
      <c r="AK17" s="299"/>
      <c r="AL17" s="299"/>
      <c r="AM17" s="299"/>
      <c r="AN17" s="301"/>
      <c r="AO17" s="44">
        <f>SUM(E17:AN17)</f>
        <v>2270861.37</v>
      </c>
      <c r="AP17" s="44">
        <f>D17-AO17</f>
        <v>0</v>
      </c>
      <c r="AQ17"/>
    </row>
    <row r="18" spans="1:43" ht="19.5" customHeight="1">
      <c r="A18" s="345"/>
      <c r="B18" s="305" t="s">
        <v>24</v>
      </c>
      <c r="C18" s="314" t="str">
        <f>PLANILHA!$D$23</f>
        <v>DRENAGEM</v>
      </c>
      <c r="D18" s="129">
        <f>D20/$AI$42</f>
        <v>3.2308517036701935E-2</v>
      </c>
      <c r="E18" s="302"/>
      <c r="F18" s="303"/>
      <c r="G18" s="303"/>
      <c r="H18" s="303"/>
      <c r="I18" s="303"/>
      <c r="J18" s="304"/>
      <c r="K18" s="302">
        <v>0.25</v>
      </c>
      <c r="L18" s="303"/>
      <c r="M18" s="303"/>
      <c r="N18" s="303"/>
      <c r="O18" s="303"/>
      <c r="P18" s="304"/>
      <c r="Q18" s="302">
        <v>0.25</v>
      </c>
      <c r="R18" s="303"/>
      <c r="S18" s="303"/>
      <c r="T18" s="303"/>
      <c r="U18" s="303"/>
      <c r="V18" s="304"/>
      <c r="W18" s="302">
        <v>0.25</v>
      </c>
      <c r="X18" s="303"/>
      <c r="Y18" s="303"/>
      <c r="Z18" s="303"/>
      <c r="AA18" s="303"/>
      <c r="AB18" s="304"/>
      <c r="AC18" s="302">
        <v>0.25</v>
      </c>
      <c r="AD18" s="303"/>
      <c r="AE18" s="303"/>
      <c r="AF18" s="303"/>
      <c r="AG18" s="303"/>
      <c r="AH18" s="304"/>
      <c r="AI18" s="302"/>
      <c r="AJ18" s="303"/>
      <c r="AK18" s="303"/>
      <c r="AL18" s="303"/>
      <c r="AM18" s="303"/>
      <c r="AN18" s="332"/>
      <c r="AO18" s="44"/>
      <c r="AP18" s="36"/>
      <c r="AQ18"/>
    </row>
    <row r="19" spans="1:43" ht="12.75" customHeight="1">
      <c r="A19" s="345"/>
      <c r="B19" s="306"/>
      <c r="C19" s="315"/>
      <c r="D19" s="37"/>
      <c r="E19" s="41"/>
      <c r="F19" s="42"/>
      <c r="G19" s="42"/>
      <c r="H19" s="42"/>
      <c r="I19" s="42"/>
      <c r="J19" s="43"/>
      <c r="K19" s="38"/>
      <c r="L19" s="39"/>
      <c r="M19" s="39"/>
      <c r="N19" s="39"/>
      <c r="O19" s="39"/>
      <c r="P19" s="40"/>
      <c r="Q19" s="38"/>
      <c r="R19" s="39"/>
      <c r="S19" s="39"/>
      <c r="T19" s="39"/>
      <c r="U19" s="39"/>
      <c r="V19" s="40"/>
      <c r="W19" s="38"/>
      <c r="X19" s="39"/>
      <c r="Y19" s="39"/>
      <c r="Z19" s="39"/>
      <c r="AA19" s="39"/>
      <c r="AB19" s="40"/>
      <c r="AC19" s="38"/>
      <c r="AD19" s="39"/>
      <c r="AE19" s="39"/>
      <c r="AF19" s="39"/>
      <c r="AG19" s="39"/>
      <c r="AH19" s="40"/>
      <c r="AI19" s="41"/>
      <c r="AJ19" s="42"/>
      <c r="AK19" s="42"/>
      <c r="AL19" s="42"/>
      <c r="AM19" s="42"/>
      <c r="AN19" s="125"/>
      <c r="AO19" s="44"/>
      <c r="AP19" s="36"/>
      <c r="AQ19"/>
    </row>
    <row r="20" spans="1:43" ht="19.5" customHeight="1">
      <c r="A20" s="345"/>
      <c r="B20" s="307"/>
      <c r="C20" s="316"/>
      <c r="D20" s="45">
        <f>PLANILHA!$I$31</f>
        <v>417455.92000000004</v>
      </c>
      <c r="E20" s="298"/>
      <c r="F20" s="299"/>
      <c r="G20" s="299"/>
      <c r="H20" s="299"/>
      <c r="I20" s="299"/>
      <c r="J20" s="300"/>
      <c r="K20" s="323">
        <f>K18*$D$20</f>
        <v>104363.98000000001</v>
      </c>
      <c r="L20" s="324"/>
      <c r="M20" s="324"/>
      <c r="N20" s="324"/>
      <c r="O20" s="324"/>
      <c r="P20" s="325"/>
      <c r="Q20" s="323">
        <f t="shared" ref="Q20" si="0">Q18*$D$20</f>
        <v>104363.98000000001</v>
      </c>
      <c r="R20" s="324"/>
      <c r="S20" s="324"/>
      <c r="T20" s="324"/>
      <c r="U20" s="324"/>
      <c r="V20" s="325"/>
      <c r="W20" s="323">
        <f t="shared" ref="W20" si="1">W18*$D$20</f>
        <v>104363.98000000001</v>
      </c>
      <c r="X20" s="324"/>
      <c r="Y20" s="324"/>
      <c r="Z20" s="324"/>
      <c r="AA20" s="324"/>
      <c r="AB20" s="325"/>
      <c r="AC20" s="323">
        <f t="shared" ref="AC20" si="2">AC18*$D$20</f>
        <v>104363.98000000001</v>
      </c>
      <c r="AD20" s="324"/>
      <c r="AE20" s="324"/>
      <c r="AF20" s="324"/>
      <c r="AG20" s="324"/>
      <c r="AH20" s="325"/>
      <c r="AI20" s="298"/>
      <c r="AJ20" s="299"/>
      <c r="AK20" s="299"/>
      <c r="AL20" s="299"/>
      <c r="AM20" s="299"/>
      <c r="AN20" s="301"/>
      <c r="AO20" s="44">
        <f>SUM(E20:AN20)</f>
        <v>417455.92000000004</v>
      </c>
      <c r="AP20" s="44">
        <f>D20-AO20</f>
        <v>0</v>
      </c>
      <c r="AQ20"/>
    </row>
    <row r="21" spans="1:43" ht="19.5" customHeight="1">
      <c r="A21" s="345"/>
      <c r="B21" s="305" t="s">
        <v>111</v>
      </c>
      <c r="C21" s="314" t="str">
        <f>PLANILHA!$D$32</f>
        <v>PAVIMENTAÇÃO</v>
      </c>
      <c r="D21" s="129">
        <f>D23/$AI$42</f>
        <v>0.5012510377711098</v>
      </c>
      <c r="E21" s="302"/>
      <c r="F21" s="303"/>
      <c r="G21" s="303"/>
      <c r="H21" s="303"/>
      <c r="I21" s="303"/>
      <c r="J21" s="304"/>
      <c r="K21" s="302">
        <v>0.25</v>
      </c>
      <c r="L21" s="303"/>
      <c r="M21" s="303"/>
      <c r="N21" s="303"/>
      <c r="O21" s="303"/>
      <c r="P21" s="304"/>
      <c r="Q21" s="302">
        <v>0.25</v>
      </c>
      <c r="R21" s="303"/>
      <c r="S21" s="303"/>
      <c r="T21" s="303"/>
      <c r="U21" s="303"/>
      <c r="V21" s="304"/>
      <c r="W21" s="302">
        <v>0.25</v>
      </c>
      <c r="X21" s="303"/>
      <c r="Y21" s="303"/>
      <c r="Z21" s="303"/>
      <c r="AA21" s="303"/>
      <c r="AB21" s="304"/>
      <c r="AC21" s="302">
        <v>0.25</v>
      </c>
      <c r="AD21" s="303"/>
      <c r="AE21" s="303"/>
      <c r="AF21" s="303"/>
      <c r="AG21" s="303"/>
      <c r="AH21" s="304"/>
      <c r="AI21" s="302"/>
      <c r="AJ21" s="303"/>
      <c r="AK21" s="303"/>
      <c r="AL21" s="303"/>
      <c r="AM21" s="303"/>
      <c r="AN21" s="332"/>
      <c r="AO21" s="44"/>
      <c r="AP21" s="36"/>
      <c r="AQ21"/>
    </row>
    <row r="22" spans="1:43" ht="12.75" customHeight="1">
      <c r="A22" s="345"/>
      <c r="B22" s="306"/>
      <c r="C22" s="315"/>
      <c r="D22" s="37"/>
      <c r="E22" s="41"/>
      <c r="F22" s="42"/>
      <c r="G22" s="42"/>
      <c r="H22" s="42"/>
      <c r="I22" s="42"/>
      <c r="J22" s="43"/>
      <c r="K22" s="38"/>
      <c r="L22" s="39"/>
      <c r="M22" s="39"/>
      <c r="N22" s="39"/>
      <c r="O22" s="39"/>
      <c r="P22" s="40"/>
      <c r="Q22" s="38"/>
      <c r="R22" s="39"/>
      <c r="S22" s="39"/>
      <c r="T22" s="39"/>
      <c r="U22" s="39"/>
      <c r="V22" s="40"/>
      <c r="W22" s="38"/>
      <c r="X22" s="39"/>
      <c r="Y22" s="39"/>
      <c r="Z22" s="39"/>
      <c r="AA22" s="39"/>
      <c r="AB22" s="40"/>
      <c r="AC22" s="38"/>
      <c r="AD22" s="39"/>
      <c r="AE22" s="39"/>
      <c r="AF22" s="39"/>
      <c r="AG22" s="39"/>
      <c r="AH22" s="40"/>
      <c r="AI22" s="41"/>
      <c r="AJ22" s="42"/>
      <c r="AK22" s="42"/>
      <c r="AL22" s="42"/>
      <c r="AM22" s="42"/>
      <c r="AN22" s="125"/>
      <c r="AO22" s="44"/>
      <c r="AP22" s="36"/>
      <c r="AQ22"/>
    </row>
    <row r="23" spans="1:43" ht="19.5" customHeight="1">
      <c r="A23" s="345"/>
      <c r="B23" s="307"/>
      <c r="C23" s="316"/>
      <c r="D23" s="45">
        <f>PLANILHA!$I$45</f>
        <v>6476626.9800000004</v>
      </c>
      <c r="E23" s="298"/>
      <c r="F23" s="299"/>
      <c r="G23" s="299"/>
      <c r="H23" s="299"/>
      <c r="I23" s="299"/>
      <c r="J23" s="300"/>
      <c r="K23" s="323">
        <f>K21*$D$23</f>
        <v>1619156.7450000001</v>
      </c>
      <c r="L23" s="324"/>
      <c r="M23" s="324"/>
      <c r="N23" s="324"/>
      <c r="O23" s="324"/>
      <c r="P23" s="325"/>
      <c r="Q23" s="323">
        <f t="shared" ref="Q23" si="3">Q21*$D$23</f>
        <v>1619156.7450000001</v>
      </c>
      <c r="R23" s="324"/>
      <c r="S23" s="324"/>
      <c r="T23" s="324"/>
      <c r="U23" s="324"/>
      <c r="V23" s="325"/>
      <c r="W23" s="323">
        <f t="shared" ref="W23" si="4">W21*$D$23</f>
        <v>1619156.7450000001</v>
      </c>
      <c r="X23" s="324"/>
      <c r="Y23" s="324"/>
      <c r="Z23" s="324"/>
      <c r="AA23" s="324"/>
      <c r="AB23" s="325"/>
      <c r="AC23" s="323">
        <f t="shared" ref="AC23" si="5">AC21*$D$23</f>
        <v>1619156.7450000001</v>
      </c>
      <c r="AD23" s="324"/>
      <c r="AE23" s="324"/>
      <c r="AF23" s="324"/>
      <c r="AG23" s="324"/>
      <c r="AH23" s="325"/>
      <c r="AI23" s="298"/>
      <c r="AJ23" s="299"/>
      <c r="AK23" s="299"/>
      <c r="AL23" s="299"/>
      <c r="AM23" s="299"/>
      <c r="AN23" s="301"/>
      <c r="AO23" s="44">
        <f>SUM(E23:AN23)</f>
        <v>6476626.9800000004</v>
      </c>
      <c r="AP23" s="44">
        <f>D23-AO23</f>
        <v>0</v>
      </c>
      <c r="AQ23"/>
    </row>
    <row r="24" spans="1:43" ht="19.5" customHeight="1">
      <c r="A24" s="345"/>
      <c r="B24" s="305" t="s">
        <v>133</v>
      </c>
      <c r="C24" s="315" t="str">
        <f>PLANILHA!$D$46</f>
        <v>SINALIZAÇÃO</v>
      </c>
      <c r="D24" s="129">
        <f>D26/$AI$42</f>
        <v>2.1858351760103846E-2</v>
      </c>
      <c r="E24" s="302"/>
      <c r="F24" s="303"/>
      <c r="G24" s="303"/>
      <c r="H24" s="303"/>
      <c r="I24" s="303"/>
      <c r="J24" s="304"/>
      <c r="K24" s="302"/>
      <c r="L24" s="303"/>
      <c r="M24" s="303"/>
      <c r="N24" s="303"/>
      <c r="O24" s="303"/>
      <c r="P24" s="304"/>
      <c r="Q24" s="302"/>
      <c r="R24" s="303"/>
      <c r="S24" s="303"/>
      <c r="T24" s="303"/>
      <c r="U24" s="303"/>
      <c r="V24" s="304"/>
      <c r="W24" s="302"/>
      <c r="X24" s="303"/>
      <c r="Y24" s="303"/>
      <c r="Z24" s="303"/>
      <c r="AA24" s="303"/>
      <c r="AB24" s="304"/>
      <c r="AC24" s="302"/>
      <c r="AD24" s="303"/>
      <c r="AE24" s="303"/>
      <c r="AF24" s="303"/>
      <c r="AG24" s="303"/>
      <c r="AH24" s="304"/>
      <c r="AI24" s="294">
        <v>1</v>
      </c>
      <c r="AJ24" s="295"/>
      <c r="AK24" s="295"/>
      <c r="AL24" s="295"/>
      <c r="AM24" s="295"/>
      <c r="AN24" s="297"/>
      <c r="AO24" s="44"/>
      <c r="AP24" s="44"/>
      <c r="AQ24"/>
    </row>
    <row r="25" spans="1:43" ht="12.75" customHeight="1">
      <c r="A25" s="345"/>
      <c r="B25" s="306"/>
      <c r="C25" s="315"/>
      <c r="D25" s="37"/>
      <c r="E25" s="41"/>
      <c r="F25" s="42"/>
      <c r="G25" s="42"/>
      <c r="H25" s="42"/>
      <c r="I25" s="42"/>
      <c r="J25" s="43"/>
      <c r="K25" s="41"/>
      <c r="L25" s="42"/>
      <c r="M25" s="42"/>
      <c r="N25" s="42"/>
      <c r="O25" s="42"/>
      <c r="P25" s="43"/>
      <c r="Q25" s="41"/>
      <c r="R25" s="42"/>
      <c r="S25" s="42"/>
      <c r="T25" s="42"/>
      <c r="U25" s="42"/>
      <c r="V25" s="43"/>
      <c r="W25" s="41"/>
      <c r="X25" s="42"/>
      <c r="Y25" s="42"/>
      <c r="Z25" s="42"/>
      <c r="AA25" s="42"/>
      <c r="AB25" s="43"/>
      <c r="AC25" s="41"/>
      <c r="AD25" s="42"/>
      <c r="AE25" s="42"/>
      <c r="AF25" s="42"/>
      <c r="AG25" s="42"/>
      <c r="AH25" s="43"/>
      <c r="AI25" s="38"/>
      <c r="AJ25" s="39"/>
      <c r="AK25" s="39"/>
      <c r="AL25" s="39"/>
      <c r="AM25" s="39"/>
      <c r="AN25" s="124"/>
      <c r="AO25" s="44"/>
      <c r="AP25" s="44"/>
      <c r="AQ25"/>
    </row>
    <row r="26" spans="1:43" ht="19.5" customHeight="1">
      <c r="A26" s="345"/>
      <c r="B26" s="307"/>
      <c r="C26" s="316"/>
      <c r="D26" s="37">
        <f>SUM(PLANILHA!$I$48,PLANILHA!$I$55)</f>
        <v>282430.12</v>
      </c>
      <c r="E26" s="298"/>
      <c r="F26" s="299"/>
      <c r="G26" s="299"/>
      <c r="H26" s="299"/>
      <c r="I26" s="299"/>
      <c r="J26" s="300"/>
      <c r="K26" s="298"/>
      <c r="L26" s="299"/>
      <c r="M26" s="299"/>
      <c r="N26" s="299"/>
      <c r="O26" s="299"/>
      <c r="P26" s="300"/>
      <c r="Q26" s="298"/>
      <c r="R26" s="299"/>
      <c r="S26" s="299"/>
      <c r="T26" s="299"/>
      <c r="U26" s="299"/>
      <c r="V26" s="300"/>
      <c r="W26" s="298"/>
      <c r="X26" s="299"/>
      <c r="Y26" s="299"/>
      <c r="Z26" s="299"/>
      <c r="AA26" s="299"/>
      <c r="AB26" s="300"/>
      <c r="AC26" s="298"/>
      <c r="AD26" s="299"/>
      <c r="AE26" s="299"/>
      <c r="AF26" s="299"/>
      <c r="AG26" s="299"/>
      <c r="AH26" s="300"/>
      <c r="AI26" s="311">
        <f t="shared" ref="AI26" si="6">AI24*$D$26</f>
        <v>282430.12</v>
      </c>
      <c r="AJ26" s="312"/>
      <c r="AK26" s="312"/>
      <c r="AL26" s="312"/>
      <c r="AM26" s="312"/>
      <c r="AN26" s="313"/>
      <c r="AO26" s="44">
        <f>SUM(E26:AN26)</f>
        <v>282430.12</v>
      </c>
      <c r="AP26" s="44">
        <f>D26-AO26</f>
        <v>0</v>
      </c>
      <c r="AQ26"/>
    </row>
    <row r="27" spans="1:43" ht="19.5" customHeight="1">
      <c r="A27" s="345"/>
      <c r="B27" s="305" t="s">
        <v>147</v>
      </c>
      <c r="C27" s="314" t="str">
        <f>PLANILHA!$D$58</f>
        <v>SINAIZAÇÃO DE OBRAS</v>
      </c>
      <c r="D27" s="129">
        <f>D29/$AI$42</f>
        <v>9.6496869721360342E-3</v>
      </c>
      <c r="E27" s="294">
        <f>1/6</f>
        <v>0.16666666666666666</v>
      </c>
      <c r="F27" s="295"/>
      <c r="G27" s="295"/>
      <c r="H27" s="295"/>
      <c r="I27" s="295"/>
      <c r="J27" s="296"/>
      <c r="K27" s="294">
        <f t="shared" ref="K27" si="7">1/6</f>
        <v>0.16666666666666666</v>
      </c>
      <c r="L27" s="295"/>
      <c r="M27" s="295"/>
      <c r="N27" s="295"/>
      <c r="O27" s="295"/>
      <c r="P27" s="296"/>
      <c r="Q27" s="294">
        <f t="shared" ref="Q27" si="8">1/6</f>
        <v>0.16666666666666666</v>
      </c>
      <c r="R27" s="295"/>
      <c r="S27" s="295"/>
      <c r="T27" s="295"/>
      <c r="U27" s="295"/>
      <c r="V27" s="296"/>
      <c r="W27" s="294">
        <f t="shared" ref="W27" si="9">1/6</f>
        <v>0.16666666666666666</v>
      </c>
      <c r="X27" s="295"/>
      <c r="Y27" s="295"/>
      <c r="Z27" s="295"/>
      <c r="AA27" s="295"/>
      <c r="AB27" s="296"/>
      <c r="AC27" s="294">
        <f t="shared" ref="AC27" si="10">1/6</f>
        <v>0.16666666666666666</v>
      </c>
      <c r="AD27" s="295"/>
      <c r="AE27" s="295"/>
      <c r="AF27" s="295"/>
      <c r="AG27" s="295"/>
      <c r="AH27" s="296"/>
      <c r="AI27" s="294">
        <f t="shared" ref="AI27" si="11">1/6</f>
        <v>0.16666666666666666</v>
      </c>
      <c r="AJ27" s="295"/>
      <c r="AK27" s="295"/>
      <c r="AL27" s="295"/>
      <c r="AM27" s="295"/>
      <c r="AN27" s="297"/>
      <c r="AO27" s="44"/>
      <c r="AP27" s="36"/>
      <c r="AQ27"/>
    </row>
    <row r="28" spans="1:43" ht="12.75" customHeight="1">
      <c r="A28" s="345"/>
      <c r="B28" s="306"/>
      <c r="C28" s="315"/>
      <c r="D28" s="37"/>
      <c r="E28" s="38"/>
      <c r="F28" s="39"/>
      <c r="G28" s="39"/>
      <c r="H28" s="39"/>
      <c r="I28" s="39"/>
      <c r="J28" s="40"/>
      <c r="K28" s="38"/>
      <c r="L28" s="39"/>
      <c r="M28" s="39"/>
      <c r="N28" s="39"/>
      <c r="O28" s="39"/>
      <c r="P28" s="40"/>
      <c r="Q28" s="38"/>
      <c r="R28" s="39"/>
      <c r="S28" s="39"/>
      <c r="T28" s="39"/>
      <c r="U28" s="39"/>
      <c r="V28" s="40"/>
      <c r="W28" s="38"/>
      <c r="X28" s="39"/>
      <c r="Y28" s="39"/>
      <c r="Z28" s="39"/>
      <c r="AA28" s="39"/>
      <c r="AB28" s="40"/>
      <c r="AC28" s="160"/>
      <c r="AD28" s="39"/>
      <c r="AE28" s="39"/>
      <c r="AF28" s="39"/>
      <c r="AG28" s="39"/>
      <c r="AH28" s="40"/>
      <c r="AI28" s="38"/>
      <c r="AJ28" s="39"/>
      <c r="AK28" s="39"/>
      <c r="AL28" s="39"/>
      <c r="AM28" s="39"/>
      <c r="AN28" s="124"/>
      <c r="AO28" s="44"/>
      <c r="AP28" s="44"/>
      <c r="AQ28"/>
    </row>
    <row r="29" spans="1:43" ht="19.5" customHeight="1">
      <c r="A29" s="345"/>
      <c r="B29" s="307"/>
      <c r="C29" s="316"/>
      <c r="D29" s="45">
        <f>PLANILHA!$I$58</f>
        <v>124682.88</v>
      </c>
      <c r="E29" s="298">
        <f>E27*$D$29</f>
        <v>20780.48</v>
      </c>
      <c r="F29" s="299"/>
      <c r="G29" s="299"/>
      <c r="H29" s="299"/>
      <c r="I29" s="299"/>
      <c r="J29" s="300"/>
      <c r="K29" s="298">
        <f t="shared" ref="K29" si="12">K27*$D$29</f>
        <v>20780.48</v>
      </c>
      <c r="L29" s="299"/>
      <c r="M29" s="299"/>
      <c r="N29" s="299"/>
      <c r="O29" s="299"/>
      <c r="P29" s="300"/>
      <c r="Q29" s="298">
        <f t="shared" ref="Q29:AC29" si="13">Q27*$D$29</f>
        <v>20780.48</v>
      </c>
      <c r="R29" s="299"/>
      <c r="S29" s="299"/>
      <c r="T29" s="299"/>
      <c r="U29" s="299"/>
      <c r="V29" s="300"/>
      <c r="W29" s="298">
        <f t="shared" si="13"/>
        <v>20780.48</v>
      </c>
      <c r="X29" s="299"/>
      <c r="Y29" s="299"/>
      <c r="Z29" s="299"/>
      <c r="AA29" s="299"/>
      <c r="AB29" s="300"/>
      <c r="AC29" s="299">
        <f t="shared" si="13"/>
        <v>20780.48</v>
      </c>
      <c r="AD29" s="299"/>
      <c r="AE29" s="299"/>
      <c r="AF29" s="299"/>
      <c r="AG29" s="299"/>
      <c r="AH29" s="300"/>
      <c r="AI29" s="298">
        <f t="shared" ref="AI29" si="14">AI27*$D$29</f>
        <v>20780.48</v>
      </c>
      <c r="AJ29" s="299"/>
      <c r="AK29" s="299"/>
      <c r="AL29" s="299"/>
      <c r="AM29" s="299"/>
      <c r="AN29" s="301"/>
      <c r="AO29" s="44">
        <f>SUM(E29:AN29)</f>
        <v>124682.87999999999</v>
      </c>
      <c r="AP29" s="44">
        <f>D29-AO29</f>
        <v>0</v>
      </c>
      <c r="AQ29"/>
    </row>
    <row r="30" spans="1:43" ht="19.5" customHeight="1">
      <c r="A30" s="345"/>
      <c r="B30" s="305" t="s">
        <v>185</v>
      </c>
      <c r="C30" s="314" t="str">
        <f>PLANILHA!D69</f>
        <v>PROTEÇÃO AMBIENTAL</v>
      </c>
      <c r="D30" s="129">
        <f>D32/$AI$42</f>
        <v>2.4039610483516761E-2</v>
      </c>
      <c r="E30" s="302"/>
      <c r="F30" s="303"/>
      <c r="G30" s="303"/>
      <c r="H30" s="303"/>
      <c r="I30" s="303"/>
      <c r="J30" s="304"/>
      <c r="K30" s="302"/>
      <c r="L30" s="303"/>
      <c r="M30" s="303"/>
      <c r="N30" s="303"/>
      <c r="O30" s="303"/>
      <c r="P30" s="304"/>
      <c r="Q30" s="302"/>
      <c r="R30" s="303"/>
      <c r="S30" s="303"/>
      <c r="T30" s="303"/>
      <c r="U30" s="303"/>
      <c r="V30" s="304"/>
      <c r="W30" s="302"/>
      <c r="X30" s="303"/>
      <c r="Y30" s="303"/>
      <c r="Z30" s="303"/>
      <c r="AA30" s="303"/>
      <c r="AB30" s="304"/>
      <c r="AC30" s="302"/>
      <c r="AD30" s="303"/>
      <c r="AE30" s="303"/>
      <c r="AF30" s="303"/>
      <c r="AG30" s="303"/>
      <c r="AH30" s="304"/>
      <c r="AI30" s="294">
        <v>1</v>
      </c>
      <c r="AJ30" s="295"/>
      <c r="AK30" s="295"/>
      <c r="AL30" s="295"/>
      <c r="AM30" s="295"/>
      <c r="AN30" s="297"/>
      <c r="AO30" s="44"/>
      <c r="AP30" s="44"/>
      <c r="AQ30"/>
    </row>
    <row r="31" spans="1:43" ht="12.75" customHeight="1">
      <c r="A31" s="345"/>
      <c r="B31" s="306"/>
      <c r="C31" s="315"/>
      <c r="D31" s="37"/>
      <c r="E31" s="41"/>
      <c r="F31" s="42"/>
      <c r="G31" s="42"/>
      <c r="H31" s="42"/>
      <c r="I31" s="42"/>
      <c r="J31" s="43"/>
      <c r="K31" s="41"/>
      <c r="L31" s="42"/>
      <c r="M31" s="42"/>
      <c r="N31" s="42"/>
      <c r="O31" s="42"/>
      <c r="P31" s="43"/>
      <c r="Q31" s="41"/>
      <c r="R31" s="42"/>
      <c r="S31" s="42"/>
      <c r="T31" s="42"/>
      <c r="U31" s="42"/>
      <c r="V31" s="43"/>
      <c r="W31" s="41"/>
      <c r="X31" s="42"/>
      <c r="Y31" s="42"/>
      <c r="Z31" s="42"/>
      <c r="AA31" s="42"/>
      <c r="AB31" s="43"/>
      <c r="AC31" s="41"/>
      <c r="AD31" s="42"/>
      <c r="AE31" s="42"/>
      <c r="AF31" s="42"/>
      <c r="AG31" s="42"/>
      <c r="AH31" s="43"/>
      <c r="AI31" s="38"/>
      <c r="AJ31" s="39"/>
      <c r="AK31" s="39"/>
      <c r="AL31" s="39"/>
      <c r="AM31" s="39"/>
      <c r="AN31" s="124"/>
      <c r="AO31" s="44"/>
      <c r="AP31" s="44"/>
      <c r="AQ31"/>
    </row>
    <row r="32" spans="1:43" ht="19.5" customHeight="1">
      <c r="A32" s="345"/>
      <c r="B32" s="307"/>
      <c r="C32" s="316"/>
      <c r="D32" s="45">
        <f>PLANILHA!I72</f>
        <v>310614</v>
      </c>
      <c r="E32" s="298"/>
      <c r="F32" s="299"/>
      <c r="G32" s="299"/>
      <c r="H32" s="299"/>
      <c r="I32" s="299"/>
      <c r="J32" s="300"/>
      <c r="K32" s="298"/>
      <c r="L32" s="299"/>
      <c r="M32" s="299"/>
      <c r="N32" s="299"/>
      <c r="O32" s="299"/>
      <c r="P32" s="300"/>
      <c r="Q32" s="298"/>
      <c r="R32" s="299"/>
      <c r="S32" s="299"/>
      <c r="T32" s="299"/>
      <c r="U32" s="299"/>
      <c r="V32" s="300"/>
      <c r="W32" s="298"/>
      <c r="X32" s="299"/>
      <c r="Y32" s="299"/>
      <c r="Z32" s="299"/>
      <c r="AA32" s="299"/>
      <c r="AB32" s="300"/>
      <c r="AC32" s="298"/>
      <c r="AD32" s="299"/>
      <c r="AE32" s="299"/>
      <c r="AF32" s="299"/>
      <c r="AG32" s="299"/>
      <c r="AH32" s="300"/>
      <c r="AI32" s="298">
        <f>AI30*$D$32</f>
        <v>310614</v>
      </c>
      <c r="AJ32" s="299"/>
      <c r="AK32" s="299"/>
      <c r="AL32" s="299"/>
      <c r="AM32" s="299"/>
      <c r="AN32" s="301"/>
      <c r="AO32" s="44">
        <f>SUM(E32:AN32)</f>
        <v>310614</v>
      </c>
      <c r="AP32" s="44">
        <f>D32-AO32</f>
        <v>0</v>
      </c>
      <c r="AQ32"/>
    </row>
    <row r="33" spans="1:43" ht="19.5" customHeight="1">
      <c r="A33" s="345"/>
      <c r="B33" s="305" t="s">
        <v>206</v>
      </c>
      <c r="C33" s="314" t="str">
        <f>PLANILHA!D73</f>
        <v>INTERSEÇÃO COM A PE-072</v>
      </c>
      <c r="D33" s="129">
        <f>D35/$AI$42</f>
        <v>0.12494835402583178</v>
      </c>
      <c r="E33" s="294">
        <f>1/6</f>
        <v>0.16666666666666666</v>
      </c>
      <c r="F33" s="295"/>
      <c r="G33" s="295"/>
      <c r="H33" s="295"/>
      <c r="I33" s="295"/>
      <c r="J33" s="296"/>
      <c r="K33" s="294">
        <f t="shared" ref="K33" si="15">1/6</f>
        <v>0.16666666666666666</v>
      </c>
      <c r="L33" s="295"/>
      <c r="M33" s="295"/>
      <c r="N33" s="295"/>
      <c r="O33" s="295"/>
      <c r="P33" s="296"/>
      <c r="Q33" s="294">
        <f t="shared" ref="Q33" si="16">1/6</f>
        <v>0.16666666666666666</v>
      </c>
      <c r="R33" s="295"/>
      <c r="S33" s="295"/>
      <c r="T33" s="295"/>
      <c r="U33" s="295"/>
      <c r="V33" s="296"/>
      <c r="W33" s="294">
        <f t="shared" ref="W33" si="17">1/6</f>
        <v>0.16666666666666666</v>
      </c>
      <c r="X33" s="295"/>
      <c r="Y33" s="295"/>
      <c r="Z33" s="295"/>
      <c r="AA33" s="295"/>
      <c r="AB33" s="296"/>
      <c r="AC33" s="294">
        <f t="shared" ref="AC33" si="18">1/6</f>
        <v>0.16666666666666666</v>
      </c>
      <c r="AD33" s="295"/>
      <c r="AE33" s="295"/>
      <c r="AF33" s="295"/>
      <c r="AG33" s="295"/>
      <c r="AH33" s="296"/>
      <c r="AI33" s="294">
        <f t="shared" ref="AI33" si="19">1/6</f>
        <v>0.16666666666666666</v>
      </c>
      <c r="AJ33" s="295"/>
      <c r="AK33" s="295"/>
      <c r="AL33" s="295"/>
      <c r="AM33" s="295"/>
      <c r="AN33" s="297"/>
      <c r="AO33" s="44"/>
      <c r="AP33" s="44"/>
      <c r="AQ33"/>
    </row>
    <row r="34" spans="1:43" ht="12.75" customHeight="1">
      <c r="A34" s="345"/>
      <c r="B34" s="306"/>
      <c r="C34" s="315"/>
      <c r="D34" s="37"/>
      <c r="E34" s="38"/>
      <c r="F34" s="39"/>
      <c r="G34" s="39"/>
      <c r="H34" s="39"/>
      <c r="I34" s="39"/>
      <c r="J34" s="40"/>
      <c r="K34" s="38"/>
      <c r="L34" s="39"/>
      <c r="M34" s="39"/>
      <c r="N34" s="39"/>
      <c r="O34" s="39"/>
      <c r="P34" s="40"/>
      <c r="Q34" s="38"/>
      <c r="R34" s="39"/>
      <c r="S34" s="39"/>
      <c r="T34" s="39"/>
      <c r="U34" s="39"/>
      <c r="V34" s="40"/>
      <c r="W34" s="38"/>
      <c r="X34" s="39"/>
      <c r="Y34" s="39"/>
      <c r="Z34" s="39"/>
      <c r="AA34" s="39"/>
      <c r="AB34" s="40"/>
      <c r="AC34" s="160"/>
      <c r="AD34" s="39"/>
      <c r="AE34" s="39"/>
      <c r="AF34" s="39"/>
      <c r="AG34" s="39"/>
      <c r="AH34" s="40"/>
      <c r="AI34" s="38"/>
      <c r="AJ34" s="39"/>
      <c r="AK34" s="39"/>
      <c r="AL34" s="39"/>
      <c r="AM34" s="39"/>
      <c r="AN34" s="124"/>
      <c r="AO34" s="44"/>
      <c r="AP34" s="44"/>
      <c r="AQ34"/>
    </row>
    <row r="35" spans="1:43" ht="19.5" customHeight="1">
      <c r="A35" s="345"/>
      <c r="B35" s="307"/>
      <c r="C35" s="316"/>
      <c r="D35" s="45">
        <f>PLANILHA!I130</f>
        <v>1614448.2900000003</v>
      </c>
      <c r="E35" s="298">
        <f>E33*$D$35</f>
        <v>269074.71500000003</v>
      </c>
      <c r="F35" s="299"/>
      <c r="G35" s="299"/>
      <c r="H35" s="299"/>
      <c r="I35" s="299"/>
      <c r="J35" s="300"/>
      <c r="K35" s="298">
        <f t="shared" ref="K35" si="20">K33*$D$35</f>
        <v>269074.71500000003</v>
      </c>
      <c r="L35" s="299"/>
      <c r="M35" s="299"/>
      <c r="N35" s="299"/>
      <c r="O35" s="299"/>
      <c r="P35" s="300"/>
      <c r="Q35" s="298">
        <f t="shared" ref="Q35" si="21">Q33*$D$35</f>
        <v>269074.71500000003</v>
      </c>
      <c r="R35" s="299"/>
      <c r="S35" s="299"/>
      <c r="T35" s="299"/>
      <c r="U35" s="299"/>
      <c r="V35" s="300"/>
      <c r="W35" s="298">
        <f t="shared" ref="W35" si="22">W33*$D$35</f>
        <v>269074.71500000003</v>
      </c>
      <c r="X35" s="299"/>
      <c r="Y35" s="299"/>
      <c r="Z35" s="299"/>
      <c r="AA35" s="299"/>
      <c r="AB35" s="300"/>
      <c r="AC35" s="298">
        <f t="shared" ref="AC35" si="23">AC33*$D$35</f>
        <v>269074.71500000003</v>
      </c>
      <c r="AD35" s="299"/>
      <c r="AE35" s="299"/>
      <c r="AF35" s="299"/>
      <c r="AG35" s="299"/>
      <c r="AH35" s="300"/>
      <c r="AI35" s="298">
        <f>AI33*$D$35</f>
        <v>269074.71500000003</v>
      </c>
      <c r="AJ35" s="299"/>
      <c r="AK35" s="299"/>
      <c r="AL35" s="299"/>
      <c r="AM35" s="299"/>
      <c r="AN35" s="301"/>
      <c r="AO35" s="44">
        <f>SUM(E35:AN35)</f>
        <v>1614448.2900000003</v>
      </c>
      <c r="AP35" s="44">
        <f>D35-AO35</f>
        <v>0</v>
      </c>
      <c r="AQ35"/>
    </row>
    <row r="36" spans="1:43" ht="19.5" customHeight="1">
      <c r="A36" s="345"/>
      <c r="B36" s="305" t="s">
        <v>290</v>
      </c>
      <c r="C36" s="314" t="str">
        <f>PLANILHA!D131</f>
        <v>INTERSEÇÃO COM A PE-038</v>
      </c>
      <c r="D36" s="129">
        <f>D38/$AI$42</f>
        <v>7.1143706978751942E-2</v>
      </c>
      <c r="E36" s="294">
        <f>1/6</f>
        <v>0.16666666666666666</v>
      </c>
      <c r="F36" s="295"/>
      <c r="G36" s="295"/>
      <c r="H36" s="295"/>
      <c r="I36" s="295"/>
      <c r="J36" s="296"/>
      <c r="K36" s="294">
        <f t="shared" ref="K36" si="24">1/6</f>
        <v>0.16666666666666666</v>
      </c>
      <c r="L36" s="295"/>
      <c r="M36" s="295"/>
      <c r="N36" s="295"/>
      <c r="O36" s="295"/>
      <c r="P36" s="296"/>
      <c r="Q36" s="294">
        <f t="shared" ref="Q36" si="25">1/6</f>
        <v>0.16666666666666666</v>
      </c>
      <c r="R36" s="295"/>
      <c r="S36" s="295"/>
      <c r="T36" s="295"/>
      <c r="U36" s="295"/>
      <c r="V36" s="296"/>
      <c r="W36" s="294">
        <f t="shared" ref="W36" si="26">1/6</f>
        <v>0.16666666666666666</v>
      </c>
      <c r="X36" s="295"/>
      <c r="Y36" s="295"/>
      <c r="Z36" s="295"/>
      <c r="AA36" s="295"/>
      <c r="AB36" s="296"/>
      <c r="AC36" s="294">
        <f t="shared" ref="AC36" si="27">1/6</f>
        <v>0.16666666666666666</v>
      </c>
      <c r="AD36" s="295"/>
      <c r="AE36" s="295"/>
      <c r="AF36" s="295"/>
      <c r="AG36" s="295"/>
      <c r="AH36" s="296"/>
      <c r="AI36" s="294">
        <f t="shared" ref="AI36" si="28">1/6</f>
        <v>0.16666666666666666</v>
      </c>
      <c r="AJ36" s="295"/>
      <c r="AK36" s="295"/>
      <c r="AL36" s="295"/>
      <c r="AM36" s="295"/>
      <c r="AN36" s="297"/>
      <c r="AO36" s="44"/>
      <c r="AP36" s="36"/>
      <c r="AQ36"/>
    </row>
    <row r="37" spans="1:43" ht="12.75" customHeight="1">
      <c r="A37" s="345"/>
      <c r="B37" s="306"/>
      <c r="C37" s="315"/>
      <c r="D37" s="37"/>
      <c r="E37" s="38"/>
      <c r="F37" s="39"/>
      <c r="G37" s="39"/>
      <c r="H37" s="39"/>
      <c r="I37" s="39"/>
      <c r="J37" s="40"/>
      <c r="K37" s="38"/>
      <c r="L37" s="39"/>
      <c r="M37" s="39"/>
      <c r="N37" s="39"/>
      <c r="O37" s="39"/>
      <c r="P37" s="40"/>
      <c r="Q37" s="38"/>
      <c r="R37" s="39"/>
      <c r="S37" s="39"/>
      <c r="T37" s="39"/>
      <c r="U37" s="39"/>
      <c r="V37" s="40"/>
      <c r="W37" s="38"/>
      <c r="X37" s="39"/>
      <c r="Y37" s="39"/>
      <c r="Z37" s="39"/>
      <c r="AA37" s="39"/>
      <c r="AB37" s="40"/>
      <c r="AC37" s="160"/>
      <c r="AD37" s="39"/>
      <c r="AE37" s="39"/>
      <c r="AF37" s="39"/>
      <c r="AG37" s="39"/>
      <c r="AH37" s="40"/>
      <c r="AI37" s="38"/>
      <c r="AJ37" s="39"/>
      <c r="AK37" s="39"/>
      <c r="AL37" s="39"/>
      <c r="AM37" s="39"/>
      <c r="AN37" s="124"/>
      <c r="AO37" s="44"/>
      <c r="AP37" s="44"/>
      <c r="AQ37"/>
    </row>
    <row r="38" spans="1:43" ht="19.5" customHeight="1" thickBot="1">
      <c r="A38" s="345"/>
      <c r="B38" s="386"/>
      <c r="C38" s="387"/>
      <c r="D38" s="155">
        <f>PLANILHA!I192</f>
        <v>919242.49000000022</v>
      </c>
      <c r="E38" s="359">
        <f>E36*$D$38</f>
        <v>153207.08166666669</v>
      </c>
      <c r="F38" s="360"/>
      <c r="G38" s="360"/>
      <c r="H38" s="360"/>
      <c r="I38" s="360"/>
      <c r="J38" s="362"/>
      <c r="K38" s="359">
        <f>K36*$D$38</f>
        <v>153207.08166666669</v>
      </c>
      <c r="L38" s="360"/>
      <c r="M38" s="360"/>
      <c r="N38" s="360"/>
      <c r="O38" s="360"/>
      <c r="P38" s="362"/>
      <c r="Q38" s="359">
        <f>Q36*$D$38</f>
        <v>153207.08166666669</v>
      </c>
      <c r="R38" s="360"/>
      <c r="S38" s="360"/>
      <c r="T38" s="360"/>
      <c r="U38" s="360"/>
      <c r="V38" s="362"/>
      <c r="W38" s="359">
        <f>W36*$D$38</f>
        <v>153207.08166666669</v>
      </c>
      <c r="X38" s="360"/>
      <c r="Y38" s="360"/>
      <c r="Z38" s="360"/>
      <c r="AA38" s="360"/>
      <c r="AB38" s="362"/>
      <c r="AC38" s="359">
        <f>AC36*$D$38</f>
        <v>153207.08166666669</v>
      </c>
      <c r="AD38" s="360"/>
      <c r="AE38" s="360"/>
      <c r="AF38" s="360"/>
      <c r="AG38" s="360"/>
      <c r="AH38" s="362"/>
      <c r="AI38" s="359">
        <f>AI36*$D$38</f>
        <v>153207.08166666669</v>
      </c>
      <c r="AJ38" s="360"/>
      <c r="AK38" s="360"/>
      <c r="AL38" s="360"/>
      <c r="AM38" s="360"/>
      <c r="AN38" s="361"/>
      <c r="AO38" s="44">
        <f>SUM(E38:AN38)</f>
        <v>919242.49000000011</v>
      </c>
      <c r="AP38" s="44">
        <f>D38-AO38</f>
        <v>0</v>
      </c>
      <c r="AQ38"/>
    </row>
    <row r="39" spans="1:43" ht="24" customHeight="1">
      <c r="A39" s="379" t="s">
        <v>59</v>
      </c>
      <c r="B39" s="382" t="s">
        <v>47</v>
      </c>
      <c r="C39" s="383"/>
      <c r="D39" s="154"/>
      <c r="E39" s="363">
        <f>ROUND(E40/$D$42,4)</f>
        <v>0.22040000000000001</v>
      </c>
      <c r="F39" s="364"/>
      <c r="G39" s="364"/>
      <c r="H39" s="364"/>
      <c r="I39" s="364"/>
      <c r="J39" s="378"/>
      <c r="K39" s="363">
        <f>ROUND(K40/$D$42,4)</f>
        <v>0.17399999999999999</v>
      </c>
      <c r="L39" s="364"/>
      <c r="M39" s="364"/>
      <c r="N39" s="364"/>
      <c r="O39" s="364"/>
      <c r="P39" s="378"/>
      <c r="Q39" s="363">
        <f>ROUND(Q40/$D$42,4)</f>
        <v>0.17399999999999999</v>
      </c>
      <c r="R39" s="364"/>
      <c r="S39" s="364"/>
      <c r="T39" s="364"/>
      <c r="U39" s="364"/>
      <c r="V39" s="378"/>
      <c r="W39" s="363">
        <f>ROUND(W40/$D$42,4)</f>
        <v>0.17399999999999999</v>
      </c>
      <c r="X39" s="364"/>
      <c r="Y39" s="364"/>
      <c r="Z39" s="364"/>
      <c r="AA39" s="364"/>
      <c r="AB39" s="378"/>
      <c r="AC39" s="363">
        <f>ROUND(AC40/$D$42,4)</f>
        <v>0.17399999999999999</v>
      </c>
      <c r="AD39" s="364"/>
      <c r="AE39" s="364"/>
      <c r="AF39" s="364"/>
      <c r="AG39" s="364"/>
      <c r="AH39" s="378"/>
      <c r="AI39" s="363">
        <f>ROUND(AI40/$D$42,4)</f>
        <v>8.3599999999999994E-2</v>
      </c>
      <c r="AJ39" s="364"/>
      <c r="AK39" s="364"/>
      <c r="AL39" s="364"/>
      <c r="AM39" s="364"/>
      <c r="AN39" s="365"/>
      <c r="AP39" s="44"/>
    </row>
    <row r="40" spans="1:43" ht="24" customHeight="1">
      <c r="A40" s="380"/>
      <c r="B40" s="384"/>
      <c r="C40" s="385"/>
      <c r="D40" s="46"/>
      <c r="E40" s="311">
        <f>SUM(E11,E14,E8,E17,E29,E35,E38)</f>
        <v>2847688.7201620378</v>
      </c>
      <c r="F40" s="375"/>
      <c r="G40" s="375"/>
      <c r="H40" s="375"/>
      <c r="I40" s="375"/>
      <c r="J40" s="376"/>
      <c r="K40" s="311">
        <f>SUM(K8,K20,K23,K29,K35,K38)</f>
        <v>2248112.472358943</v>
      </c>
      <c r="L40" s="375"/>
      <c r="M40" s="375"/>
      <c r="N40" s="375"/>
      <c r="O40" s="375"/>
      <c r="P40" s="376"/>
      <c r="Q40" s="311">
        <f>SUM(Q8,Q20,Q23,Q29,Q35,Q38)</f>
        <v>2248112.472358943</v>
      </c>
      <c r="R40" s="375"/>
      <c r="S40" s="375"/>
      <c r="T40" s="375"/>
      <c r="U40" s="375"/>
      <c r="V40" s="376"/>
      <c r="W40" s="311">
        <f>SUM(W20,W8,W23,W29,W35,W38)</f>
        <v>2248112.472358943</v>
      </c>
      <c r="X40" s="375"/>
      <c r="Y40" s="375"/>
      <c r="Z40" s="375"/>
      <c r="AA40" s="375"/>
      <c r="AB40" s="376"/>
      <c r="AC40" s="311">
        <f>SUM(AC20,AC8,AC23,AC29,AC35,AC38)</f>
        <v>2248112.472358943</v>
      </c>
      <c r="AD40" s="375"/>
      <c r="AE40" s="375"/>
      <c r="AF40" s="375"/>
      <c r="AG40" s="375"/>
      <c r="AH40" s="376"/>
      <c r="AI40" s="311">
        <f>SUM(AI11,AI8,AI26,AI29,AI32,AI35,AI38)</f>
        <v>1080786.2204021902</v>
      </c>
      <c r="AJ40" s="375"/>
      <c r="AK40" s="375"/>
      <c r="AL40" s="375"/>
      <c r="AM40" s="375"/>
      <c r="AN40" s="377"/>
    </row>
    <row r="41" spans="1:43" ht="24" customHeight="1">
      <c r="A41" s="380"/>
      <c r="B41" s="367" t="s">
        <v>48</v>
      </c>
      <c r="C41" s="368"/>
      <c r="D41" s="47">
        <f>SUM(D30,D27,D24,D21,D18,D15,D12,D9,D6,D33,D36)</f>
        <v>1.0000000000000002</v>
      </c>
      <c r="E41" s="371">
        <f>E39</f>
        <v>0.22040000000000001</v>
      </c>
      <c r="F41" s="372"/>
      <c r="G41" s="372"/>
      <c r="H41" s="372"/>
      <c r="I41" s="372"/>
      <c r="J41" s="373"/>
      <c r="K41" s="371">
        <f>K39+E41</f>
        <v>0.39439999999999997</v>
      </c>
      <c r="L41" s="372"/>
      <c r="M41" s="372"/>
      <c r="N41" s="372"/>
      <c r="O41" s="372"/>
      <c r="P41" s="373"/>
      <c r="Q41" s="371">
        <f>Q39+K41</f>
        <v>0.56840000000000002</v>
      </c>
      <c r="R41" s="372"/>
      <c r="S41" s="372"/>
      <c r="T41" s="372"/>
      <c r="U41" s="372"/>
      <c r="V41" s="373"/>
      <c r="W41" s="371">
        <f>W39+Q41</f>
        <v>0.74239999999999995</v>
      </c>
      <c r="X41" s="372"/>
      <c r="Y41" s="372"/>
      <c r="Z41" s="372"/>
      <c r="AA41" s="372"/>
      <c r="AB41" s="373"/>
      <c r="AC41" s="371">
        <f>AC39+W41</f>
        <v>0.91639999999999988</v>
      </c>
      <c r="AD41" s="372"/>
      <c r="AE41" s="372"/>
      <c r="AF41" s="372"/>
      <c r="AG41" s="372"/>
      <c r="AH41" s="373"/>
      <c r="AI41" s="371">
        <f>AI39+AC41</f>
        <v>0.99999999999999989</v>
      </c>
      <c r="AJ41" s="372"/>
      <c r="AK41" s="372"/>
      <c r="AL41" s="372"/>
      <c r="AM41" s="372"/>
      <c r="AN41" s="374"/>
    </row>
    <row r="42" spans="1:43" ht="24" customHeight="1" thickBot="1">
      <c r="A42" s="381"/>
      <c r="B42" s="369"/>
      <c r="C42" s="370"/>
      <c r="D42" s="126">
        <f>SUM(D17,D8,D11,D80,D14,D20,D23,D26,D29,D32,D35,D38)</f>
        <v>12920924.830000002</v>
      </c>
      <c r="E42" s="308">
        <f>E40</f>
        <v>2847688.7201620378</v>
      </c>
      <c r="F42" s="309"/>
      <c r="G42" s="309"/>
      <c r="H42" s="309"/>
      <c r="I42" s="309"/>
      <c r="J42" s="310"/>
      <c r="K42" s="308">
        <f>K40+E42</f>
        <v>5095801.1925209807</v>
      </c>
      <c r="L42" s="309"/>
      <c r="M42" s="309"/>
      <c r="N42" s="309"/>
      <c r="O42" s="309"/>
      <c r="P42" s="310"/>
      <c r="Q42" s="308">
        <f>Q40+K42</f>
        <v>7343913.6648799237</v>
      </c>
      <c r="R42" s="309"/>
      <c r="S42" s="309"/>
      <c r="T42" s="309"/>
      <c r="U42" s="309"/>
      <c r="V42" s="310"/>
      <c r="W42" s="308">
        <f>W40+Q42</f>
        <v>9592026.1372388676</v>
      </c>
      <c r="X42" s="309"/>
      <c r="Y42" s="309"/>
      <c r="Z42" s="309"/>
      <c r="AA42" s="309"/>
      <c r="AB42" s="310"/>
      <c r="AC42" s="308">
        <f>AC40+W42</f>
        <v>11840138.60959781</v>
      </c>
      <c r="AD42" s="309"/>
      <c r="AE42" s="309"/>
      <c r="AF42" s="309"/>
      <c r="AG42" s="309"/>
      <c r="AH42" s="310"/>
      <c r="AI42" s="308">
        <f>AI40+AC42</f>
        <v>12920924.83</v>
      </c>
      <c r="AJ42" s="309"/>
      <c r="AK42" s="309"/>
      <c r="AL42" s="309"/>
      <c r="AM42" s="309"/>
      <c r="AN42" s="366"/>
      <c r="AO42" s="48"/>
      <c r="AP42" s="48"/>
    </row>
    <row r="43" spans="1:43" ht="21" customHeight="1">
      <c r="D43" s="139"/>
    </row>
    <row r="44" spans="1:43" ht="21" customHeight="1">
      <c r="D44" s="140">
        <f>RESUMO!C21</f>
        <v>12920924.830000002</v>
      </c>
    </row>
    <row r="45" spans="1:43" ht="21" customHeight="1">
      <c r="C45" s="49"/>
      <c r="D45" s="48">
        <f>D42-D44</f>
        <v>0</v>
      </c>
    </row>
    <row r="46" spans="1:43" ht="21" customHeight="1">
      <c r="D46" s="183">
        <f>D8/(D11+D14+D17+D20+D23+D26+D29+D32)</f>
        <v>4.6740477194290683E-2</v>
      </c>
    </row>
    <row r="47" spans="1:43" ht="21" customHeight="1"/>
    <row r="48" spans="1:43" ht="21" customHeight="1">
      <c r="D48" s="48"/>
    </row>
    <row r="49" ht="21" customHeight="1"/>
    <row r="50" ht="21" customHeight="1"/>
    <row r="51" ht="21" customHeight="1"/>
    <row r="52" ht="21" customHeight="1"/>
    <row r="53" ht="21" customHeight="1"/>
  </sheetData>
  <mergeCells count="194">
    <mergeCell ref="B15:B17"/>
    <mergeCell ref="C15:C17"/>
    <mergeCell ref="C27:C29"/>
    <mergeCell ref="B21:B23"/>
    <mergeCell ref="C21:C23"/>
    <mergeCell ref="B18:B20"/>
    <mergeCell ref="C18:C20"/>
    <mergeCell ref="B24:B26"/>
    <mergeCell ref="C24:C26"/>
    <mergeCell ref="K21:P21"/>
    <mergeCell ref="K23:P23"/>
    <mergeCell ref="K24:P24"/>
    <mergeCell ref="K26:P26"/>
    <mergeCell ref="A39:A42"/>
    <mergeCell ref="B39:C40"/>
    <mergeCell ref="E39:J39"/>
    <mergeCell ref="B36:B38"/>
    <mergeCell ref="C36:C38"/>
    <mergeCell ref="E38:J38"/>
    <mergeCell ref="E29:J29"/>
    <mergeCell ref="B33:B35"/>
    <mergeCell ref="C33:C35"/>
    <mergeCell ref="E33:J33"/>
    <mergeCell ref="K33:P33"/>
    <mergeCell ref="AI39:AN39"/>
    <mergeCell ref="E42:J42"/>
    <mergeCell ref="AI42:AN42"/>
    <mergeCell ref="B41:C42"/>
    <mergeCell ref="E41:J41"/>
    <mergeCell ref="AI41:AN41"/>
    <mergeCell ref="E40:J40"/>
    <mergeCell ref="AI40:AN40"/>
    <mergeCell ref="K42:P42"/>
    <mergeCell ref="Q42:V42"/>
    <mergeCell ref="K39:P39"/>
    <mergeCell ref="K40:P40"/>
    <mergeCell ref="K41:P41"/>
    <mergeCell ref="Q41:V41"/>
    <mergeCell ref="W42:AB42"/>
    <mergeCell ref="W41:AB41"/>
    <mergeCell ref="AC39:AH39"/>
    <mergeCell ref="AC40:AH40"/>
    <mergeCell ref="AC41:AH41"/>
    <mergeCell ref="Q39:V39"/>
    <mergeCell ref="Q40:V40"/>
    <mergeCell ref="W39:AB39"/>
    <mergeCell ref="W40:AB40"/>
    <mergeCell ref="Q36:V36"/>
    <mergeCell ref="K38:P38"/>
    <mergeCell ref="Q38:V38"/>
    <mergeCell ref="W36:AB36"/>
    <mergeCell ref="AI17:AN17"/>
    <mergeCell ref="Q29:V29"/>
    <mergeCell ref="W27:AB27"/>
    <mergeCell ref="AC27:AH27"/>
    <mergeCell ref="AC29:AH29"/>
    <mergeCell ref="AI21:AN21"/>
    <mergeCell ref="AI23:AN23"/>
    <mergeCell ref="AC38:AH38"/>
    <mergeCell ref="W38:AB38"/>
    <mergeCell ref="AC36:AH36"/>
    <mergeCell ref="AI27:AN27"/>
    <mergeCell ref="AI29:AN29"/>
    <mergeCell ref="K27:P27"/>
    <mergeCell ref="Q27:V27"/>
    <mergeCell ref="K29:P29"/>
    <mergeCell ref="AI30:AN30"/>
    <mergeCell ref="Q21:V21"/>
    <mergeCell ref="Q23:V23"/>
    <mergeCell ref="W21:AB21"/>
    <mergeCell ref="W23:AB23"/>
    <mergeCell ref="A1:A2"/>
    <mergeCell ref="B1:AN1"/>
    <mergeCell ref="B2:AN2"/>
    <mergeCell ref="A3:A38"/>
    <mergeCell ref="B3:B5"/>
    <mergeCell ref="D3:D5"/>
    <mergeCell ref="E3:AN3"/>
    <mergeCell ref="E4:J5"/>
    <mergeCell ref="AI4:AN5"/>
    <mergeCell ref="E11:J11"/>
    <mergeCell ref="AI11:AN11"/>
    <mergeCell ref="B9:B11"/>
    <mergeCell ref="E14:J14"/>
    <mergeCell ref="AI14:AN14"/>
    <mergeCell ref="C9:C11"/>
    <mergeCell ref="E9:J9"/>
    <mergeCell ref="AI9:AN9"/>
    <mergeCell ref="AI6:AN6"/>
    <mergeCell ref="E6:J6"/>
    <mergeCell ref="E8:J8"/>
    <mergeCell ref="AI8:AN8"/>
    <mergeCell ref="AI38:AN38"/>
    <mergeCell ref="AI36:AN36"/>
    <mergeCell ref="K36:P36"/>
    <mergeCell ref="AI12:AN12"/>
    <mergeCell ref="AI18:AN18"/>
    <mergeCell ref="AI20:AN20"/>
    <mergeCell ref="E18:J18"/>
    <mergeCell ref="Q18:V18"/>
    <mergeCell ref="E20:J20"/>
    <mergeCell ref="Q20:V20"/>
    <mergeCell ref="W20:AB20"/>
    <mergeCell ref="K8:P8"/>
    <mergeCell ref="W8:AB8"/>
    <mergeCell ref="W18:AB18"/>
    <mergeCell ref="Q8:V8"/>
    <mergeCell ref="E15:J15"/>
    <mergeCell ref="Q15:V15"/>
    <mergeCell ref="AC8:AH8"/>
    <mergeCell ref="AC18:AH18"/>
    <mergeCell ref="AC20:AH20"/>
    <mergeCell ref="E17:J17"/>
    <mergeCell ref="Q17:V17"/>
    <mergeCell ref="AI15:AN15"/>
    <mergeCell ref="K15:P15"/>
    <mergeCell ref="K17:P17"/>
    <mergeCell ref="K18:P18"/>
    <mergeCell ref="K20:P20"/>
    <mergeCell ref="B12:B14"/>
    <mergeCell ref="C12:C14"/>
    <mergeCell ref="K4:P5"/>
    <mergeCell ref="Q4:V5"/>
    <mergeCell ref="K9:P9"/>
    <mergeCell ref="Q9:V9"/>
    <mergeCell ref="K11:P11"/>
    <mergeCell ref="Q11:V11"/>
    <mergeCell ref="K12:P12"/>
    <mergeCell ref="Q12:V12"/>
    <mergeCell ref="K14:P14"/>
    <mergeCell ref="Q14:V14"/>
    <mergeCell ref="E12:J12"/>
    <mergeCell ref="B6:B8"/>
    <mergeCell ref="C6:C8"/>
    <mergeCell ref="K6:P6"/>
    <mergeCell ref="Q6:V6"/>
    <mergeCell ref="W30:AB30"/>
    <mergeCell ref="AC30:AH30"/>
    <mergeCell ref="E32:J32"/>
    <mergeCell ref="K32:P32"/>
    <mergeCell ref="Q32:V32"/>
    <mergeCell ref="W32:AB32"/>
    <mergeCell ref="AC32:AH32"/>
    <mergeCell ref="W4:AB5"/>
    <mergeCell ref="W9:AB9"/>
    <mergeCell ref="W11:AB11"/>
    <mergeCell ref="W12:AB12"/>
    <mergeCell ref="W14:AB14"/>
    <mergeCell ref="AC4:AH5"/>
    <mergeCell ref="AC12:AH12"/>
    <mergeCell ref="AC14:AH14"/>
    <mergeCell ref="AC9:AH9"/>
    <mergeCell ref="AC11:AH11"/>
    <mergeCell ref="W6:AB6"/>
    <mergeCell ref="AC6:AH6"/>
    <mergeCell ref="E21:J21"/>
    <mergeCell ref="E23:J23"/>
    <mergeCell ref="AC21:AH21"/>
    <mergeCell ref="AC23:AH23"/>
    <mergeCell ref="E27:J27"/>
    <mergeCell ref="AI32:AN32"/>
    <mergeCell ref="W29:AB29"/>
    <mergeCell ref="E36:J36"/>
    <mergeCell ref="W15:AB15"/>
    <mergeCell ref="W17:AB17"/>
    <mergeCell ref="AC15:AH15"/>
    <mergeCell ref="AC17:AH17"/>
    <mergeCell ref="B27:B29"/>
    <mergeCell ref="AC42:AH42"/>
    <mergeCell ref="AI24:AN24"/>
    <mergeCell ref="E26:J26"/>
    <mergeCell ref="Q26:V26"/>
    <mergeCell ref="W26:AB26"/>
    <mergeCell ref="AC26:AH26"/>
    <mergeCell ref="AI26:AN26"/>
    <mergeCell ref="E24:J24"/>
    <mergeCell ref="Q24:V24"/>
    <mergeCell ref="W24:AB24"/>
    <mergeCell ref="AC24:AH24"/>
    <mergeCell ref="B30:B32"/>
    <mergeCell ref="C30:C32"/>
    <mergeCell ref="E30:J30"/>
    <mergeCell ref="K30:P30"/>
    <mergeCell ref="Q30:V30"/>
    <mergeCell ref="Q33:V33"/>
    <mergeCell ref="W33:AB33"/>
    <mergeCell ref="AC33:AH33"/>
    <mergeCell ref="AI33:AN33"/>
    <mergeCell ref="E35:J35"/>
    <mergeCell ref="K35:P35"/>
    <mergeCell ref="Q35:V35"/>
    <mergeCell ref="W35:AB35"/>
    <mergeCell ref="AC35:AH35"/>
    <mergeCell ref="AI35:AN35"/>
  </mergeCells>
  <printOptions horizontalCentered="1"/>
  <pageMargins left="0.39370078740157483" right="0.39370078740157483" top="0.78740157480314965" bottom="0.39370078740157483" header="0.31496062992125984" footer="0.31496062992125984"/>
  <pageSetup paperSize="9" scale="62" orientation="landscape" horizontalDpi="4294967293" r:id="rId1"/>
  <colBreaks count="1" manualBreakCount="1">
    <brk id="40" max="1048575"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10"/>
  <dimension ref="A1:M89"/>
  <sheetViews>
    <sheetView view="pageBreakPreview" zoomScale="90" zoomScaleNormal="100" zoomScaleSheetLayoutView="90" workbookViewId="0">
      <selection activeCell="E94" sqref="E94"/>
    </sheetView>
  </sheetViews>
  <sheetFormatPr defaultColWidth="8.85546875" defaultRowHeight="12.75"/>
  <cols>
    <col min="1" max="1" width="13.42578125" style="23" customWidth="1"/>
    <col min="2" max="2" width="114.85546875" style="24" customWidth="1"/>
    <col min="3" max="3" width="8.85546875" style="23" customWidth="1"/>
    <col min="4" max="5" width="14.140625" style="25" customWidth="1"/>
    <col min="6" max="6" width="18.5703125" style="25" customWidth="1"/>
    <col min="7" max="7" width="14.140625" style="25" customWidth="1"/>
    <col min="8" max="8" width="14.140625" style="20" customWidth="1"/>
    <col min="9" max="9" width="14.140625" style="20" bestFit="1" customWidth="1"/>
    <col min="10" max="16384" width="8.85546875" style="20"/>
  </cols>
  <sheetData>
    <row r="1" spans="1:10" ht="16.5" customHeight="1">
      <c r="A1" s="277" t="s">
        <v>17</v>
      </c>
      <c r="B1" s="278"/>
      <c r="C1" s="278"/>
      <c r="D1" s="278"/>
      <c r="E1" s="278"/>
      <c r="F1" s="278"/>
      <c r="G1" s="278"/>
      <c r="H1" s="279"/>
    </row>
    <row r="2" spans="1:10" ht="16.5" customHeight="1">
      <c r="A2" s="239" t="s">
        <v>71</v>
      </c>
      <c r="B2" s="237"/>
      <c r="C2" s="237"/>
      <c r="D2" s="237"/>
      <c r="E2" s="237"/>
      <c r="F2" s="237"/>
      <c r="G2" s="237"/>
      <c r="H2" s="238"/>
    </row>
    <row r="3" spans="1:10" ht="16.5" customHeight="1" thickBot="1">
      <c r="A3" s="240" t="s">
        <v>72</v>
      </c>
      <c r="B3" s="241"/>
      <c r="C3" s="241"/>
      <c r="D3" s="241"/>
      <c r="E3" s="241"/>
      <c r="F3" s="241"/>
      <c r="G3" s="241"/>
      <c r="H3" s="242"/>
      <c r="J3" s="21"/>
    </row>
    <row r="4" spans="1:10" ht="15.75" customHeight="1">
      <c r="A4" s="180" t="s">
        <v>167</v>
      </c>
      <c r="B4" s="175" t="str">
        <f>RESUMO!B5</f>
        <v>PE-060</v>
      </c>
      <c r="C4" s="174"/>
      <c r="D4" s="174"/>
      <c r="E4" s="174"/>
      <c r="F4" s="174"/>
      <c r="G4" s="174"/>
      <c r="H4" s="197"/>
      <c r="J4" s="16"/>
    </row>
    <row r="5" spans="1:10" ht="15.75" customHeight="1">
      <c r="A5" s="181" t="s">
        <v>168</v>
      </c>
      <c r="B5" s="175" t="str">
        <f>RESUMO!B6</f>
        <v>ENTR. BR-101 (CABO DE SANTO AGOSTINHO) - DIV. PE/AL</v>
      </c>
      <c r="C5" s="175"/>
      <c r="D5" s="175"/>
      <c r="E5" s="175"/>
      <c r="F5" s="175"/>
      <c r="G5" s="175"/>
      <c r="H5" s="198"/>
      <c r="J5" s="16"/>
    </row>
    <row r="6" spans="1:10" ht="15.75" customHeight="1" thickBot="1">
      <c r="A6" s="182" t="s">
        <v>169</v>
      </c>
      <c r="B6" s="176" t="str">
        <f>RESUMO!B7</f>
        <v>85,96 KM</v>
      </c>
      <c r="C6" s="176"/>
      <c r="D6" s="176"/>
      <c r="E6" s="176"/>
      <c r="F6" s="176"/>
      <c r="G6" s="176"/>
      <c r="H6" s="199"/>
      <c r="J6" s="16"/>
    </row>
    <row r="7" spans="1:10" ht="4.1500000000000004" customHeight="1" thickBot="1">
      <c r="A7" s="285"/>
      <c r="B7" s="286"/>
      <c r="C7" s="286"/>
      <c r="D7" s="286"/>
      <c r="E7" s="286"/>
      <c r="F7" s="286"/>
      <c r="G7" s="286"/>
      <c r="H7" s="287"/>
    </row>
    <row r="8" spans="1:10" ht="24" customHeight="1" thickBot="1">
      <c r="A8" s="288" t="s">
        <v>66</v>
      </c>
      <c r="B8" s="289"/>
      <c r="C8" s="289"/>
      <c r="D8" s="289"/>
      <c r="E8" s="289"/>
      <c r="F8" s="289"/>
      <c r="G8" s="289"/>
      <c r="H8" s="290"/>
    </row>
    <row r="9" spans="1:10" ht="3.6" customHeight="1" thickBot="1">
      <c r="A9" s="291"/>
      <c r="B9" s="292"/>
      <c r="C9" s="292"/>
      <c r="D9" s="292"/>
      <c r="E9" s="292"/>
      <c r="F9" s="292"/>
      <c r="G9" s="292"/>
      <c r="H9" s="293"/>
    </row>
    <row r="10" spans="1:10" ht="14.45" customHeight="1">
      <c r="A10" s="283" t="s">
        <v>6</v>
      </c>
      <c r="B10" s="273" t="s">
        <v>7</v>
      </c>
      <c r="C10" s="273" t="s">
        <v>0</v>
      </c>
      <c r="D10" s="271" t="s">
        <v>8</v>
      </c>
      <c r="E10" s="273" t="s">
        <v>9</v>
      </c>
      <c r="F10" s="273" t="s">
        <v>61</v>
      </c>
      <c r="G10" s="275" t="s">
        <v>26</v>
      </c>
      <c r="H10" s="276"/>
    </row>
    <row r="11" spans="1:10" ht="15" customHeight="1" thickBot="1">
      <c r="A11" s="284"/>
      <c r="B11" s="274"/>
      <c r="C11" s="274"/>
      <c r="D11" s="272"/>
      <c r="E11" s="274"/>
      <c r="F11" s="274"/>
      <c r="G11" s="122" t="s">
        <v>20</v>
      </c>
      <c r="H11" s="123" t="s">
        <v>25</v>
      </c>
    </row>
    <row r="12" spans="1:10" s="22" customFormat="1">
      <c r="A12" s="77" t="s">
        <v>358</v>
      </c>
      <c r="B12" s="78" t="s">
        <v>374</v>
      </c>
      <c r="C12" s="79" t="s">
        <v>194</v>
      </c>
      <c r="D12" s="80">
        <v>1807.67</v>
      </c>
      <c r="E12" s="115">
        <v>1526.65</v>
      </c>
      <c r="F12" s="81">
        <f t="shared" ref="F12:F26" si="0">TRUNC(E12*D12,2)</f>
        <v>2759679.4</v>
      </c>
      <c r="G12" s="141">
        <f t="shared" ref="G12:G58" si="1">F12/$F$89</f>
        <v>0.21358218829603709</v>
      </c>
      <c r="H12" s="10">
        <f>G12</f>
        <v>0.21358218829603709</v>
      </c>
    </row>
    <row r="13" spans="1:10" s="22" customFormat="1">
      <c r="A13" s="110">
        <v>4011279</v>
      </c>
      <c r="B13" s="111" t="s">
        <v>375</v>
      </c>
      <c r="C13" s="112" t="s">
        <v>376</v>
      </c>
      <c r="D13" s="113">
        <v>4519.16</v>
      </c>
      <c r="E13" s="116">
        <v>328.72</v>
      </c>
      <c r="F13" s="114">
        <f t="shared" si="0"/>
        <v>1485538.27</v>
      </c>
      <c r="G13" s="142">
        <f t="shared" si="1"/>
        <v>0.1149715124532615</v>
      </c>
      <c r="H13" s="10">
        <f t="shared" ref="H13:H44" si="2">H12+G13</f>
        <v>0.32855370074929857</v>
      </c>
    </row>
    <row r="14" spans="1:10" s="22" customFormat="1">
      <c r="A14" s="110" t="s">
        <v>377</v>
      </c>
      <c r="B14" s="111" t="s">
        <v>378</v>
      </c>
      <c r="C14" s="112" t="s">
        <v>194</v>
      </c>
      <c r="D14" s="113">
        <v>15293.51</v>
      </c>
      <c r="E14" s="116">
        <v>96.8</v>
      </c>
      <c r="F14" s="114">
        <f t="shared" si="0"/>
        <v>1480411.76</v>
      </c>
      <c r="G14" s="142">
        <f t="shared" si="1"/>
        <v>0.11457475215417692</v>
      </c>
      <c r="H14" s="10">
        <f t="shared" si="2"/>
        <v>0.44312845290347547</v>
      </c>
    </row>
    <row r="15" spans="1:10" s="22" customFormat="1" ht="12.75" customHeight="1">
      <c r="A15" s="110">
        <v>4011276</v>
      </c>
      <c r="B15" s="111" t="s">
        <v>379</v>
      </c>
      <c r="C15" s="112" t="s">
        <v>376</v>
      </c>
      <c r="D15" s="113">
        <v>5247.8</v>
      </c>
      <c r="E15" s="116">
        <v>228.32</v>
      </c>
      <c r="F15" s="114">
        <f t="shared" si="0"/>
        <v>1198177.69</v>
      </c>
      <c r="G15" s="142">
        <f t="shared" si="1"/>
        <v>9.2731573456572805E-2</v>
      </c>
      <c r="H15" s="10">
        <f t="shared" si="2"/>
        <v>0.53586002636004826</v>
      </c>
    </row>
    <row r="16" spans="1:10" s="22" customFormat="1" ht="12.75" customHeight="1">
      <c r="A16" s="110">
        <v>4011463</v>
      </c>
      <c r="B16" s="111" t="s">
        <v>380</v>
      </c>
      <c r="C16" s="112" t="s">
        <v>381</v>
      </c>
      <c r="D16" s="113">
        <v>5272.55</v>
      </c>
      <c r="E16" s="116">
        <v>124.33</v>
      </c>
      <c r="F16" s="114">
        <f t="shared" si="0"/>
        <v>655536.14</v>
      </c>
      <c r="G16" s="142">
        <f t="shared" si="1"/>
        <v>5.0734459694244678E-2</v>
      </c>
      <c r="H16" s="10">
        <f t="shared" si="2"/>
        <v>0.58659448605429299</v>
      </c>
    </row>
    <row r="17" spans="1:13" s="22" customFormat="1">
      <c r="A17" s="110">
        <v>4915801</v>
      </c>
      <c r="B17" s="111" t="s">
        <v>382</v>
      </c>
      <c r="C17" s="112" t="s">
        <v>376</v>
      </c>
      <c r="D17" s="113">
        <v>389.42</v>
      </c>
      <c r="E17" s="116">
        <v>1526.65</v>
      </c>
      <c r="F17" s="114">
        <f t="shared" si="0"/>
        <v>594508.04</v>
      </c>
      <c r="G17" s="142">
        <f t="shared" si="1"/>
        <v>4.6011260635125936E-2</v>
      </c>
      <c r="H17" s="10">
        <f t="shared" si="2"/>
        <v>0.63260574668941894</v>
      </c>
    </row>
    <row r="18" spans="1:13" s="22" customFormat="1">
      <c r="A18" s="110">
        <v>5914389</v>
      </c>
      <c r="B18" s="111" t="s">
        <v>383</v>
      </c>
      <c r="C18" s="112" t="s">
        <v>384</v>
      </c>
      <c r="D18" s="113">
        <v>565438.04</v>
      </c>
      <c r="E18" s="116">
        <v>1</v>
      </c>
      <c r="F18" s="114">
        <f t="shared" si="0"/>
        <v>565438.04</v>
      </c>
      <c r="G18" s="142">
        <f t="shared" si="1"/>
        <v>4.3761421681454075E-2</v>
      </c>
      <c r="H18" s="10">
        <f t="shared" si="2"/>
        <v>0.67636716837087296</v>
      </c>
    </row>
    <row r="19" spans="1:13" s="22" customFormat="1">
      <c r="A19" s="110" t="s">
        <v>365</v>
      </c>
      <c r="B19" s="111" t="s">
        <v>385</v>
      </c>
      <c r="C19" s="112" t="s">
        <v>196</v>
      </c>
      <c r="D19" s="113">
        <v>1</v>
      </c>
      <c r="E19" s="116">
        <v>463824.88</v>
      </c>
      <c r="F19" s="114">
        <f t="shared" si="0"/>
        <v>463824.88</v>
      </c>
      <c r="G19" s="142">
        <f t="shared" si="1"/>
        <v>3.5897188947580948E-2</v>
      </c>
      <c r="H19" s="10">
        <f t="shared" si="2"/>
        <v>0.71226435731845394</v>
      </c>
    </row>
    <row r="20" spans="1:13" s="22" customFormat="1">
      <c r="A20" s="110">
        <v>1107888</v>
      </c>
      <c r="B20" s="111" t="s">
        <v>386</v>
      </c>
      <c r="C20" s="112" t="s">
        <v>376</v>
      </c>
      <c r="D20" s="113">
        <v>668.84</v>
      </c>
      <c r="E20" s="116">
        <v>598.66999999999996</v>
      </c>
      <c r="F20" s="114">
        <f t="shared" si="0"/>
        <v>400414.44</v>
      </c>
      <c r="G20" s="142">
        <f t="shared" si="1"/>
        <v>3.0989611445638304E-2</v>
      </c>
      <c r="H20" s="10">
        <f t="shared" si="2"/>
        <v>0.74325396876409222</v>
      </c>
    </row>
    <row r="21" spans="1:13" s="22" customFormat="1">
      <c r="A21" s="110" t="s">
        <v>359</v>
      </c>
      <c r="B21" s="111" t="s">
        <v>195</v>
      </c>
      <c r="C21" s="112" t="s">
        <v>192</v>
      </c>
      <c r="D21" s="113">
        <v>5247.8</v>
      </c>
      <c r="E21" s="116">
        <v>68.86</v>
      </c>
      <c r="F21" s="114">
        <f t="shared" si="0"/>
        <v>361363.5</v>
      </c>
      <c r="G21" s="142">
        <f t="shared" si="1"/>
        <v>2.7967309210017294E-2</v>
      </c>
      <c r="H21" s="10">
        <f t="shared" si="2"/>
        <v>0.77122127797410955</v>
      </c>
    </row>
    <row r="22" spans="1:13" s="22" customFormat="1">
      <c r="A22" s="110">
        <v>4413996</v>
      </c>
      <c r="B22" s="111" t="s">
        <v>387</v>
      </c>
      <c r="C22" s="112" t="s">
        <v>388</v>
      </c>
      <c r="D22" s="113">
        <v>17250</v>
      </c>
      <c r="E22" s="116">
        <v>13.4</v>
      </c>
      <c r="F22" s="114">
        <f t="shared" si="0"/>
        <v>231150</v>
      </c>
      <c r="G22" s="142">
        <f t="shared" si="1"/>
        <v>1.7889586313768541E-2</v>
      </c>
      <c r="H22" s="10">
        <f t="shared" si="2"/>
        <v>0.78911086428787813</v>
      </c>
      <c r="I22" s="270"/>
      <c r="J22" s="270"/>
      <c r="K22" s="270"/>
      <c r="L22" s="270"/>
      <c r="M22" s="270"/>
    </row>
    <row r="23" spans="1:13" s="22" customFormat="1">
      <c r="A23" s="110">
        <v>2003377</v>
      </c>
      <c r="B23" s="111" t="s">
        <v>389</v>
      </c>
      <c r="C23" s="112" t="s">
        <v>390</v>
      </c>
      <c r="D23" s="113">
        <v>2865</v>
      </c>
      <c r="E23" s="116">
        <v>74.61</v>
      </c>
      <c r="F23" s="114">
        <f t="shared" si="0"/>
        <v>213757.65</v>
      </c>
      <c r="G23" s="142">
        <f t="shared" si="1"/>
        <v>1.6543525545763899E-2</v>
      </c>
      <c r="H23" s="10">
        <f t="shared" si="2"/>
        <v>0.80565438983364202</v>
      </c>
    </row>
    <row r="24" spans="1:13" s="22" customFormat="1">
      <c r="A24" s="110" t="s">
        <v>360</v>
      </c>
      <c r="B24" s="111" t="s">
        <v>197</v>
      </c>
      <c r="C24" s="112" t="s">
        <v>194</v>
      </c>
      <c r="D24" s="113">
        <v>31.16</v>
      </c>
      <c r="E24" s="116">
        <v>6384.62</v>
      </c>
      <c r="F24" s="114">
        <f t="shared" si="0"/>
        <v>198944.75</v>
      </c>
      <c r="G24" s="142">
        <f t="shared" si="1"/>
        <v>1.5397098320554201E-2</v>
      </c>
      <c r="H24" s="10">
        <f t="shared" si="2"/>
        <v>0.82105148815419626</v>
      </c>
    </row>
    <row r="25" spans="1:13" s="22" customFormat="1" ht="25.5">
      <c r="A25" s="110">
        <v>5213711</v>
      </c>
      <c r="B25" s="111" t="s">
        <v>391</v>
      </c>
      <c r="C25" s="112" t="s">
        <v>201</v>
      </c>
      <c r="D25" s="113">
        <v>2</v>
      </c>
      <c r="E25" s="116">
        <v>80932.05</v>
      </c>
      <c r="F25" s="114">
        <f t="shared" si="0"/>
        <v>161864.1</v>
      </c>
      <c r="G25" s="142">
        <f t="shared" si="1"/>
        <v>1.2527284395632544E-2</v>
      </c>
      <c r="H25" s="10">
        <f t="shared" si="2"/>
        <v>0.83357877254982882</v>
      </c>
    </row>
    <row r="26" spans="1:13" s="22" customFormat="1">
      <c r="A26" s="110" t="s">
        <v>362</v>
      </c>
      <c r="B26" s="111" t="s">
        <v>193</v>
      </c>
      <c r="C26" s="112" t="s">
        <v>194</v>
      </c>
      <c r="D26" s="113">
        <v>1641.98</v>
      </c>
      <c r="E26" s="116">
        <v>96.8</v>
      </c>
      <c r="F26" s="114">
        <f t="shared" si="0"/>
        <v>158943.66</v>
      </c>
      <c r="G26" s="142">
        <f t="shared" si="1"/>
        <v>1.2301260327044258E-2</v>
      </c>
      <c r="H26" s="10">
        <f t="shared" si="2"/>
        <v>0.84588003287687308</v>
      </c>
    </row>
    <row r="27" spans="1:13" s="22" customFormat="1">
      <c r="A27" s="110">
        <v>5213401</v>
      </c>
      <c r="B27" s="111" t="s">
        <v>392</v>
      </c>
      <c r="C27" s="112" t="s">
        <v>388</v>
      </c>
      <c r="D27" s="113">
        <v>4066.73</v>
      </c>
      <c r="E27" s="116">
        <v>34.56</v>
      </c>
      <c r="F27" s="114">
        <f t="shared" ref="F27:F32" si="3">TRUNC(E27*D27,2)</f>
        <v>140546.18</v>
      </c>
      <c r="G27" s="142">
        <f t="shared" si="1"/>
        <v>1.0877408687780444E-2</v>
      </c>
      <c r="H27" s="10">
        <f t="shared" si="2"/>
        <v>0.8567574415646535</v>
      </c>
    </row>
    <row r="28" spans="1:13" s="22" customFormat="1">
      <c r="A28" s="110" t="s">
        <v>393</v>
      </c>
      <c r="B28" s="111" t="s">
        <v>203</v>
      </c>
      <c r="C28" s="112" t="s">
        <v>194</v>
      </c>
      <c r="D28" s="113">
        <v>1204.5899999999999</v>
      </c>
      <c r="E28" s="116">
        <v>113.88</v>
      </c>
      <c r="F28" s="114">
        <f t="shared" si="3"/>
        <v>137178.70000000001</v>
      </c>
      <c r="G28" s="142">
        <f t="shared" si="1"/>
        <v>1.0616786476576079E-2</v>
      </c>
      <c r="H28" s="10">
        <f t="shared" si="2"/>
        <v>0.86737422804122954</v>
      </c>
    </row>
    <row r="29" spans="1:13" s="22" customFormat="1">
      <c r="A29" s="110">
        <v>2003257</v>
      </c>
      <c r="B29" s="111" t="s">
        <v>394</v>
      </c>
      <c r="C29" s="112" t="s">
        <v>390</v>
      </c>
      <c r="D29" s="113">
        <v>1725</v>
      </c>
      <c r="E29" s="116">
        <v>76.650000000000006</v>
      </c>
      <c r="F29" s="114">
        <f t="shared" si="3"/>
        <v>132221.25</v>
      </c>
      <c r="G29" s="142">
        <f t="shared" si="1"/>
        <v>1.0233110380226557E-2</v>
      </c>
      <c r="H29" s="10">
        <f t="shared" si="2"/>
        <v>0.87760733842145611</v>
      </c>
    </row>
    <row r="30" spans="1:13" s="22" customFormat="1">
      <c r="A30" s="110">
        <v>4805750</v>
      </c>
      <c r="B30" s="111" t="s">
        <v>395</v>
      </c>
      <c r="C30" s="112" t="s">
        <v>376</v>
      </c>
      <c r="D30" s="113">
        <v>2108.0100000000002</v>
      </c>
      <c r="E30" s="116">
        <v>57.25</v>
      </c>
      <c r="F30" s="114">
        <f t="shared" si="3"/>
        <v>120683.57</v>
      </c>
      <c r="G30" s="142">
        <f t="shared" si="1"/>
        <v>9.3401650104638877E-3</v>
      </c>
      <c r="H30" s="10">
        <f t="shared" si="2"/>
        <v>0.88694750343191997</v>
      </c>
    </row>
    <row r="31" spans="1:13" s="22" customFormat="1">
      <c r="A31" s="110">
        <v>2003363</v>
      </c>
      <c r="B31" s="111" t="s">
        <v>396</v>
      </c>
      <c r="C31" s="112" t="s">
        <v>390</v>
      </c>
      <c r="D31" s="113">
        <v>78</v>
      </c>
      <c r="E31" s="116">
        <v>1478.95</v>
      </c>
      <c r="F31" s="114">
        <f t="shared" si="3"/>
        <v>115358.1</v>
      </c>
      <c r="G31" s="142">
        <f t="shared" si="1"/>
        <v>8.9280064328026935E-3</v>
      </c>
      <c r="H31" s="10">
        <f t="shared" si="2"/>
        <v>0.89587550986472264</v>
      </c>
    </row>
    <row r="32" spans="1:13" s="22" customFormat="1">
      <c r="A32" s="110">
        <v>5914359</v>
      </c>
      <c r="B32" s="111" t="s">
        <v>397</v>
      </c>
      <c r="C32" s="112" t="s">
        <v>384</v>
      </c>
      <c r="D32" s="113">
        <v>74938.22</v>
      </c>
      <c r="E32" s="116">
        <v>1.51</v>
      </c>
      <c r="F32" s="114">
        <f t="shared" si="3"/>
        <v>113156.71</v>
      </c>
      <c r="G32" s="142">
        <f t="shared" si="1"/>
        <v>8.7576324054816166E-3</v>
      </c>
      <c r="H32" s="10">
        <f t="shared" si="2"/>
        <v>0.9046331422702043</v>
      </c>
    </row>
    <row r="33" spans="1:8" s="22" customFormat="1">
      <c r="A33" s="110" t="s">
        <v>361</v>
      </c>
      <c r="B33" s="111" t="s">
        <v>198</v>
      </c>
      <c r="C33" s="112" t="s">
        <v>194</v>
      </c>
      <c r="D33" s="113">
        <v>25.17</v>
      </c>
      <c r="E33" s="116">
        <v>4469.29</v>
      </c>
      <c r="F33" s="114">
        <f t="shared" ref="F33:F88" si="4">TRUNC(E33*D33,2)</f>
        <v>112492.02</v>
      </c>
      <c r="G33" s="142">
        <f t="shared" si="1"/>
        <v>8.7061894934033178E-3</v>
      </c>
      <c r="H33" s="10">
        <f t="shared" si="2"/>
        <v>0.9133393317636076</v>
      </c>
    </row>
    <row r="34" spans="1:8" s="22" customFormat="1">
      <c r="A34" s="110">
        <v>5213571</v>
      </c>
      <c r="B34" s="111" t="s">
        <v>398</v>
      </c>
      <c r="C34" s="112" t="s">
        <v>388</v>
      </c>
      <c r="D34" s="113">
        <v>173.86</v>
      </c>
      <c r="E34" s="116">
        <v>610.12</v>
      </c>
      <c r="F34" s="114">
        <f t="shared" si="4"/>
        <v>106075.46</v>
      </c>
      <c r="G34" s="142">
        <f t="shared" si="1"/>
        <v>8.2095872699230032E-3</v>
      </c>
      <c r="H34" s="10">
        <f t="shared" si="2"/>
        <v>0.92154891903353064</v>
      </c>
    </row>
    <row r="35" spans="1:8" s="22" customFormat="1">
      <c r="A35" s="110">
        <v>4413905</v>
      </c>
      <c r="B35" s="111" t="s">
        <v>399</v>
      </c>
      <c r="C35" s="112" t="s">
        <v>388</v>
      </c>
      <c r="D35" s="113">
        <v>10320</v>
      </c>
      <c r="E35" s="116">
        <v>7.7</v>
      </c>
      <c r="F35" s="114">
        <f t="shared" si="4"/>
        <v>79464</v>
      </c>
      <c r="G35" s="142">
        <f t="shared" si="1"/>
        <v>6.1500241697482298E-3</v>
      </c>
      <c r="H35" s="10">
        <f t="shared" si="2"/>
        <v>0.92769894320327884</v>
      </c>
    </row>
    <row r="36" spans="1:8" s="22" customFormat="1" ht="25.5">
      <c r="A36" s="110">
        <v>5915411</v>
      </c>
      <c r="B36" s="111" t="s">
        <v>400</v>
      </c>
      <c r="C36" s="112" t="s">
        <v>381</v>
      </c>
      <c r="D36" s="113">
        <v>15293.51</v>
      </c>
      <c r="E36" s="116">
        <v>4.57</v>
      </c>
      <c r="F36" s="114">
        <f t="shared" si="4"/>
        <v>69891.34</v>
      </c>
      <c r="G36" s="142">
        <f t="shared" si="1"/>
        <v>5.4091592451436018E-3</v>
      </c>
      <c r="H36" s="10">
        <f t="shared" si="2"/>
        <v>0.93310810244842246</v>
      </c>
    </row>
    <row r="37" spans="1:8" s="22" customFormat="1">
      <c r="A37" s="110">
        <v>5213850</v>
      </c>
      <c r="B37" s="111" t="s">
        <v>401</v>
      </c>
      <c r="C37" s="112" t="s">
        <v>402</v>
      </c>
      <c r="D37" s="113">
        <v>2263</v>
      </c>
      <c r="E37" s="116">
        <v>28.56</v>
      </c>
      <c r="F37" s="114">
        <f t="shared" si="4"/>
        <v>64631.28</v>
      </c>
      <c r="G37" s="142">
        <f t="shared" si="1"/>
        <v>5.0020629986127722E-3</v>
      </c>
      <c r="H37" s="10">
        <f t="shared" si="2"/>
        <v>0.93811016544703518</v>
      </c>
    </row>
    <row r="38" spans="1:8" s="22" customFormat="1">
      <c r="A38" s="110">
        <v>4915655</v>
      </c>
      <c r="B38" s="111" t="s">
        <v>403</v>
      </c>
      <c r="C38" s="112" t="s">
        <v>376</v>
      </c>
      <c r="D38" s="113">
        <v>221.28</v>
      </c>
      <c r="E38" s="116">
        <v>243.17</v>
      </c>
      <c r="F38" s="114">
        <f t="shared" si="4"/>
        <v>53808.65</v>
      </c>
      <c r="G38" s="142">
        <f t="shared" si="1"/>
        <v>4.1644580947538899E-3</v>
      </c>
      <c r="H38" s="10">
        <f t="shared" si="2"/>
        <v>0.94227462354178904</v>
      </c>
    </row>
    <row r="39" spans="1:8" s="22" customFormat="1">
      <c r="A39" s="110">
        <v>2003373</v>
      </c>
      <c r="B39" s="111" t="s">
        <v>404</v>
      </c>
      <c r="C39" s="112" t="s">
        <v>390</v>
      </c>
      <c r="D39" s="113">
        <v>539.62</v>
      </c>
      <c r="E39" s="116">
        <v>85.51</v>
      </c>
      <c r="F39" s="114">
        <f t="shared" si="4"/>
        <v>46142.9</v>
      </c>
      <c r="G39" s="142">
        <f t="shared" si="1"/>
        <v>3.5711762592151868E-3</v>
      </c>
      <c r="H39" s="10">
        <f t="shared" si="2"/>
        <v>0.94584579980100425</v>
      </c>
    </row>
    <row r="40" spans="1:8" s="22" customFormat="1">
      <c r="A40" s="110">
        <v>5213405</v>
      </c>
      <c r="B40" s="111" t="s">
        <v>405</v>
      </c>
      <c r="C40" s="112" t="s">
        <v>388</v>
      </c>
      <c r="D40" s="113">
        <v>850</v>
      </c>
      <c r="E40" s="116">
        <v>52.98</v>
      </c>
      <c r="F40" s="114">
        <f t="shared" si="4"/>
        <v>45033</v>
      </c>
      <c r="G40" s="142">
        <f t="shared" si="1"/>
        <v>3.4852768352495725E-3</v>
      </c>
      <c r="H40" s="10">
        <f t="shared" si="2"/>
        <v>0.94933107663625382</v>
      </c>
    </row>
    <row r="41" spans="1:8" s="22" customFormat="1">
      <c r="A41" s="110">
        <v>1600989</v>
      </c>
      <c r="B41" s="111" t="s">
        <v>406</v>
      </c>
      <c r="C41" s="112" t="s">
        <v>376</v>
      </c>
      <c r="D41" s="113">
        <v>67.930000000000007</v>
      </c>
      <c r="E41" s="116">
        <v>651.59</v>
      </c>
      <c r="F41" s="114">
        <f t="shared" si="4"/>
        <v>44262.5</v>
      </c>
      <c r="G41" s="142">
        <f t="shared" si="1"/>
        <v>3.4256448808703439E-3</v>
      </c>
      <c r="H41" s="10">
        <f t="shared" si="2"/>
        <v>0.95275672151712421</v>
      </c>
    </row>
    <row r="42" spans="1:8" s="22" customFormat="1">
      <c r="A42" s="110">
        <v>804029</v>
      </c>
      <c r="B42" s="111" t="s">
        <v>407</v>
      </c>
      <c r="C42" s="112" t="s">
        <v>390</v>
      </c>
      <c r="D42" s="113">
        <v>49.43</v>
      </c>
      <c r="E42" s="116">
        <v>796.43</v>
      </c>
      <c r="F42" s="114">
        <f t="shared" si="4"/>
        <v>39367.53</v>
      </c>
      <c r="G42" s="142">
        <f t="shared" si="1"/>
        <v>3.0468043516974795E-3</v>
      </c>
      <c r="H42" s="10">
        <f t="shared" si="2"/>
        <v>0.95580352586882167</v>
      </c>
    </row>
    <row r="43" spans="1:8" s="22" customFormat="1">
      <c r="A43" s="110">
        <v>5216111</v>
      </c>
      <c r="B43" s="111" t="s">
        <v>408</v>
      </c>
      <c r="C43" s="112" t="s">
        <v>201</v>
      </c>
      <c r="D43" s="113">
        <v>227.1</v>
      </c>
      <c r="E43" s="116">
        <v>166.16</v>
      </c>
      <c r="F43" s="114">
        <f t="shared" si="4"/>
        <v>37734.93</v>
      </c>
      <c r="G43" s="142">
        <f t="shared" si="1"/>
        <v>2.9204511671166509E-3</v>
      </c>
      <c r="H43" s="10">
        <f t="shared" si="2"/>
        <v>0.95872397703593837</v>
      </c>
    </row>
    <row r="44" spans="1:8" s="22" customFormat="1">
      <c r="A44" s="110">
        <v>4011353</v>
      </c>
      <c r="B44" s="111" t="s">
        <v>409</v>
      </c>
      <c r="C44" s="112" t="s">
        <v>388</v>
      </c>
      <c r="D44" s="113">
        <v>55926.64</v>
      </c>
      <c r="E44" s="116">
        <v>0.64</v>
      </c>
      <c r="F44" s="114">
        <f t="shared" si="4"/>
        <v>35793.040000000001</v>
      </c>
      <c r="G44" s="142">
        <f t="shared" si="1"/>
        <v>2.7701608414975984E-3</v>
      </c>
      <c r="H44" s="10">
        <f t="shared" si="2"/>
        <v>0.96149413787743598</v>
      </c>
    </row>
    <row r="45" spans="1:8" s="22" customFormat="1" ht="12.75" customHeight="1">
      <c r="A45" s="110">
        <v>5213343</v>
      </c>
      <c r="B45" s="111" t="s">
        <v>410</v>
      </c>
      <c r="C45" s="112" t="s">
        <v>411</v>
      </c>
      <c r="D45" s="113">
        <v>6120</v>
      </c>
      <c r="E45" s="116">
        <v>5.26</v>
      </c>
      <c r="F45" s="114">
        <f t="shared" si="4"/>
        <v>32191.200000000001</v>
      </c>
      <c r="G45" s="142">
        <f t="shared" si="1"/>
        <v>2.4914006097503175E-3</v>
      </c>
      <c r="H45" s="10">
        <f t="shared" ref="H45:H76" si="5">H44+G45</f>
        <v>0.96398553848718627</v>
      </c>
    </row>
    <row r="46" spans="1:8" s="22" customFormat="1">
      <c r="A46" s="110">
        <v>2003393</v>
      </c>
      <c r="B46" s="111" t="s">
        <v>412</v>
      </c>
      <c r="C46" s="112" t="s">
        <v>390</v>
      </c>
      <c r="D46" s="113">
        <v>68</v>
      </c>
      <c r="E46" s="116">
        <v>461.23</v>
      </c>
      <c r="F46" s="114">
        <f t="shared" si="4"/>
        <v>31363.64</v>
      </c>
      <c r="G46" s="142">
        <f t="shared" si="1"/>
        <v>2.427352562811869E-3</v>
      </c>
      <c r="H46" s="10">
        <f t="shared" si="5"/>
        <v>0.96641289104999817</v>
      </c>
    </row>
    <row r="47" spans="1:8" s="22" customFormat="1">
      <c r="A47" s="110">
        <v>5213409</v>
      </c>
      <c r="B47" s="111" t="s">
        <v>413</v>
      </c>
      <c r="C47" s="112" t="s">
        <v>388</v>
      </c>
      <c r="D47" s="113">
        <v>257.62</v>
      </c>
      <c r="E47" s="116">
        <v>118.84</v>
      </c>
      <c r="F47" s="114">
        <f t="shared" si="4"/>
        <v>30615.56</v>
      </c>
      <c r="G47" s="142">
        <f t="shared" si="1"/>
        <v>2.369455778344623E-3</v>
      </c>
      <c r="H47" s="10">
        <f t="shared" si="5"/>
        <v>0.96878234682834274</v>
      </c>
    </row>
    <row r="48" spans="1:8" s="22" customFormat="1">
      <c r="A48" s="110" t="s">
        <v>414</v>
      </c>
      <c r="B48" s="111" t="s">
        <v>415</v>
      </c>
      <c r="C48" s="112" t="s">
        <v>196</v>
      </c>
      <c r="D48" s="113">
        <v>1</v>
      </c>
      <c r="E48" s="116">
        <v>30550.78</v>
      </c>
      <c r="F48" s="114">
        <f t="shared" si="4"/>
        <v>30550.78</v>
      </c>
      <c r="G48" s="142">
        <f t="shared" si="1"/>
        <v>2.3644422053339981E-3</v>
      </c>
      <c r="H48" s="10">
        <f t="shared" si="5"/>
        <v>0.97114678903367679</v>
      </c>
    </row>
    <row r="49" spans="1:8" s="22" customFormat="1">
      <c r="A49" s="110">
        <v>2003269</v>
      </c>
      <c r="B49" s="111" t="s">
        <v>416</v>
      </c>
      <c r="C49" s="112" t="s">
        <v>390</v>
      </c>
      <c r="D49" s="113">
        <v>443.73</v>
      </c>
      <c r="E49" s="116">
        <v>59.29</v>
      </c>
      <c r="F49" s="114">
        <f t="shared" si="4"/>
        <v>26308.75</v>
      </c>
      <c r="G49" s="142">
        <f t="shared" si="1"/>
        <v>2.0361352106093794E-3</v>
      </c>
      <c r="H49" s="10">
        <f t="shared" si="5"/>
        <v>0.97318292424428621</v>
      </c>
    </row>
    <row r="50" spans="1:8" s="22" customFormat="1">
      <c r="A50" s="110">
        <v>5501700</v>
      </c>
      <c r="B50" s="111" t="s">
        <v>417</v>
      </c>
      <c r="C50" s="112" t="s">
        <v>388</v>
      </c>
      <c r="D50" s="113">
        <v>29513.06</v>
      </c>
      <c r="E50" s="116">
        <v>0.87</v>
      </c>
      <c r="F50" s="114">
        <f t="shared" si="4"/>
        <v>25676.36</v>
      </c>
      <c r="G50" s="142">
        <f t="shared" si="1"/>
        <v>1.9871921195907158E-3</v>
      </c>
      <c r="H50" s="10">
        <f t="shared" si="5"/>
        <v>0.97517011636387696</v>
      </c>
    </row>
    <row r="51" spans="1:8" s="22" customFormat="1">
      <c r="A51" s="110">
        <v>4915670</v>
      </c>
      <c r="B51" s="111" t="s">
        <v>418</v>
      </c>
      <c r="C51" s="112" t="s">
        <v>376</v>
      </c>
      <c r="D51" s="113">
        <v>56.84</v>
      </c>
      <c r="E51" s="116">
        <v>436.5</v>
      </c>
      <c r="F51" s="114">
        <f t="shared" si="4"/>
        <v>24810.66</v>
      </c>
      <c r="G51" s="142">
        <f t="shared" si="1"/>
        <v>1.9201922715620357E-3</v>
      </c>
      <c r="H51" s="10">
        <f t="shared" si="5"/>
        <v>0.977090308635439</v>
      </c>
    </row>
    <row r="52" spans="1:8" s="22" customFormat="1">
      <c r="A52" s="110" t="s">
        <v>363</v>
      </c>
      <c r="B52" s="111" t="s">
        <v>200</v>
      </c>
      <c r="C52" s="112" t="s">
        <v>194</v>
      </c>
      <c r="D52" s="113">
        <v>31.16</v>
      </c>
      <c r="E52" s="116">
        <v>772.38</v>
      </c>
      <c r="F52" s="114">
        <f t="shared" si="4"/>
        <v>24067.360000000001</v>
      </c>
      <c r="G52" s="142">
        <f t="shared" si="1"/>
        <v>1.8626654296540794E-3</v>
      </c>
      <c r="H52" s="10">
        <f t="shared" si="5"/>
        <v>0.97895297406509307</v>
      </c>
    </row>
    <row r="53" spans="1:8" s="22" customFormat="1" ht="12.75" customHeight="1">
      <c r="A53" s="110">
        <v>5213572</v>
      </c>
      <c r="B53" s="111" t="s">
        <v>419</v>
      </c>
      <c r="C53" s="112" t="s">
        <v>388</v>
      </c>
      <c r="D53" s="113">
        <v>30.47</v>
      </c>
      <c r="E53" s="116">
        <v>719.6</v>
      </c>
      <c r="F53" s="114">
        <f t="shared" si="4"/>
        <v>21926.21</v>
      </c>
      <c r="G53" s="142">
        <f t="shared" si="1"/>
        <v>1.6969536073061426E-3</v>
      </c>
      <c r="H53" s="10">
        <f t="shared" si="5"/>
        <v>0.98064992767239922</v>
      </c>
    </row>
    <row r="54" spans="1:8" s="22" customFormat="1">
      <c r="A54" s="110">
        <v>4011351</v>
      </c>
      <c r="B54" s="111" t="s">
        <v>420</v>
      </c>
      <c r="C54" s="112" t="s">
        <v>388</v>
      </c>
      <c r="D54" s="113">
        <v>25954.82</v>
      </c>
      <c r="E54" s="116">
        <v>0.84</v>
      </c>
      <c r="F54" s="114">
        <f t="shared" si="4"/>
        <v>21802.04</v>
      </c>
      <c r="G54" s="142">
        <f t="shared" si="1"/>
        <v>1.6873436140871047E-3</v>
      </c>
      <c r="H54" s="10">
        <f t="shared" si="5"/>
        <v>0.98233727128648629</v>
      </c>
    </row>
    <row r="55" spans="1:8" s="22" customFormat="1">
      <c r="A55" s="110">
        <v>5213442</v>
      </c>
      <c r="B55" s="111" t="s">
        <v>421</v>
      </c>
      <c r="C55" s="112" t="s">
        <v>201</v>
      </c>
      <c r="D55" s="113">
        <v>20</v>
      </c>
      <c r="E55" s="116">
        <v>855.66</v>
      </c>
      <c r="F55" s="114">
        <f t="shared" si="4"/>
        <v>17113.2</v>
      </c>
      <c r="G55" s="142">
        <f t="shared" si="1"/>
        <v>1.3244562773298022E-3</v>
      </c>
      <c r="H55" s="10">
        <f t="shared" si="5"/>
        <v>0.98366172756381609</v>
      </c>
    </row>
    <row r="56" spans="1:8" s="22" customFormat="1">
      <c r="A56" s="110" t="s">
        <v>364</v>
      </c>
      <c r="B56" s="111" t="s">
        <v>202</v>
      </c>
      <c r="C56" s="112" t="s">
        <v>194</v>
      </c>
      <c r="D56" s="113">
        <v>25.17</v>
      </c>
      <c r="E56" s="116">
        <v>660.96</v>
      </c>
      <c r="F56" s="114">
        <f t="shared" si="4"/>
        <v>16636.36</v>
      </c>
      <c r="G56" s="142">
        <f t="shared" si="1"/>
        <v>1.2875517982562249E-3</v>
      </c>
      <c r="H56" s="10">
        <f t="shared" si="5"/>
        <v>0.98494927936207233</v>
      </c>
    </row>
    <row r="57" spans="1:8" s="22" customFormat="1">
      <c r="A57" s="110">
        <v>5219608</v>
      </c>
      <c r="B57" s="111" t="s">
        <v>422</v>
      </c>
      <c r="C57" s="112" t="s">
        <v>201</v>
      </c>
      <c r="D57" s="113">
        <v>341</v>
      </c>
      <c r="E57" s="116">
        <v>48.31</v>
      </c>
      <c r="F57" s="114">
        <f t="shared" si="4"/>
        <v>16473.71</v>
      </c>
      <c r="G57" s="142">
        <f t="shared" si="1"/>
        <v>1.2749636900410638E-3</v>
      </c>
      <c r="H57" s="10">
        <f t="shared" si="5"/>
        <v>0.98622424305211343</v>
      </c>
    </row>
    <row r="58" spans="1:8" s="22" customFormat="1">
      <c r="A58" s="110">
        <v>2003109</v>
      </c>
      <c r="B58" s="111" t="s">
        <v>423</v>
      </c>
      <c r="C58" s="112" t="s">
        <v>201</v>
      </c>
      <c r="D58" s="113">
        <v>63</v>
      </c>
      <c r="E58" s="116">
        <v>254.7</v>
      </c>
      <c r="F58" s="114">
        <f t="shared" si="4"/>
        <v>16046.1</v>
      </c>
      <c r="G58" s="142">
        <f t="shared" si="1"/>
        <v>1.2418693097528072E-3</v>
      </c>
      <c r="H58" s="10">
        <f t="shared" si="5"/>
        <v>0.98746611236186621</v>
      </c>
    </row>
    <row r="59" spans="1:8" s="22" customFormat="1">
      <c r="A59" s="110">
        <v>2003399</v>
      </c>
      <c r="B59" s="111" t="s">
        <v>424</v>
      </c>
      <c r="C59" s="112" t="s">
        <v>390</v>
      </c>
      <c r="D59" s="113">
        <v>20.6</v>
      </c>
      <c r="E59" s="116">
        <v>777.34</v>
      </c>
      <c r="F59" s="114">
        <f t="shared" si="4"/>
        <v>16013.2</v>
      </c>
      <c r="G59" s="142">
        <f t="shared" ref="G59:G62" si="6">F59/$F$89</f>
        <v>1.2393230523886584E-3</v>
      </c>
      <c r="H59" s="10">
        <f t="shared" si="5"/>
        <v>0.98870543541425482</v>
      </c>
    </row>
    <row r="60" spans="1:8" s="22" customFormat="1">
      <c r="A60" s="203">
        <v>4011342</v>
      </c>
      <c r="B60" s="204" t="s">
        <v>425</v>
      </c>
      <c r="C60" s="205" t="s">
        <v>376</v>
      </c>
      <c r="D60" s="206">
        <v>59.8</v>
      </c>
      <c r="E60" s="207">
        <v>208.54</v>
      </c>
      <c r="F60" s="208">
        <f t="shared" si="4"/>
        <v>12470.69</v>
      </c>
      <c r="G60" s="184">
        <f t="shared" si="6"/>
        <v>9.6515459721933895E-4</v>
      </c>
      <c r="H60" s="185">
        <f t="shared" si="5"/>
        <v>0.98967059001147417</v>
      </c>
    </row>
    <row r="61" spans="1:8" s="22" customFormat="1">
      <c r="A61" s="110">
        <v>4011214</v>
      </c>
      <c r="B61" s="111" t="s">
        <v>426</v>
      </c>
      <c r="C61" s="112" t="s">
        <v>376</v>
      </c>
      <c r="D61" s="113">
        <v>668.84</v>
      </c>
      <c r="E61" s="116">
        <v>18.190000000000001</v>
      </c>
      <c r="F61" s="114">
        <f t="shared" si="4"/>
        <v>12166.19</v>
      </c>
      <c r="G61" s="189">
        <f>F61/$F$89</f>
        <v>9.4158817267881324E-4</v>
      </c>
      <c r="H61" s="190">
        <f t="shared" si="5"/>
        <v>0.99061217818415304</v>
      </c>
    </row>
    <row r="62" spans="1:8" s="22" customFormat="1">
      <c r="A62" s="110">
        <v>1619006</v>
      </c>
      <c r="B62" s="111" t="s">
        <v>427</v>
      </c>
      <c r="C62" s="112" t="s">
        <v>376</v>
      </c>
      <c r="D62" s="113">
        <v>61.36</v>
      </c>
      <c r="E62" s="116">
        <v>191.94</v>
      </c>
      <c r="F62" s="114">
        <f t="shared" si="4"/>
        <v>11777.43</v>
      </c>
      <c r="G62" s="142">
        <f t="shared" si="6"/>
        <v>9.1150054310779592E-4</v>
      </c>
      <c r="H62" s="10">
        <f t="shared" si="5"/>
        <v>0.99152367872726088</v>
      </c>
    </row>
    <row r="63" spans="1:8" s="22" customFormat="1" ht="25.5">
      <c r="A63" s="110">
        <v>5213345</v>
      </c>
      <c r="B63" s="111" t="s">
        <v>428</v>
      </c>
      <c r="C63" s="112" t="s">
        <v>411</v>
      </c>
      <c r="D63" s="113">
        <v>1460</v>
      </c>
      <c r="E63" s="116">
        <v>7.73</v>
      </c>
      <c r="F63" s="114">
        <f t="shared" si="4"/>
        <v>11285.8</v>
      </c>
      <c r="G63" s="142">
        <f t="shared" ref="G63:G88" si="7">F63/$F$89</f>
        <v>8.7345140912796439E-4</v>
      </c>
      <c r="H63" s="10">
        <f t="shared" si="5"/>
        <v>0.99239713013638886</v>
      </c>
    </row>
    <row r="64" spans="1:8" s="22" customFormat="1">
      <c r="A64" s="110" t="s">
        <v>366</v>
      </c>
      <c r="B64" s="111" t="s">
        <v>199</v>
      </c>
      <c r="C64" s="112" t="s">
        <v>196</v>
      </c>
      <c r="D64" s="113">
        <v>1</v>
      </c>
      <c r="E64" s="116">
        <v>10187.120000000001</v>
      </c>
      <c r="F64" s="114">
        <f t="shared" si="4"/>
        <v>10187.120000000001</v>
      </c>
      <c r="G64" s="142">
        <f t="shared" si="7"/>
        <v>7.8842034405675007E-4</v>
      </c>
      <c r="H64" s="10">
        <f t="shared" si="5"/>
        <v>0.99318555048044566</v>
      </c>
    </row>
    <row r="65" spans="1:8" s="22" customFormat="1">
      <c r="A65" s="110">
        <v>4915626</v>
      </c>
      <c r="B65" s="111" t="s">
        <v>429</v>
      </c>
      <c r="C65" s="112" t="s">
        <v>390</v>
      </c>
      <c r="D65" s="113">
        <v>2893.47</v>
      </c>
      <c r="E65" s="116">
        <v>3.5</v>
      </c>
      <c r="F65" s="114">
        <f t="shared" si="4"/>
        <v>10127.14</v>
      </c>
      <c r="G65" s="142">
        <f t="shared" si="7"/>
        <v>7.8377826148223197E-4</v>
      </c>
      <c r="H65" s="10">
        <f t="shared" si="5"/>
        <v>0.99396932874192789</v>
      </c>
    </row>
    <row r="66" spans="1:8" s="22" customFormat="1">
      <c r="A66" s="110">
        <v>5219615</v>
      </c>
      <c r="B66" s="111" t="s">
        <v>430</v>
      </c>
      <c r="C66" s="112" t="s">
        <v>201</v>
      </c>
      <c r="D66" s="113">
        <v>223</v>
      </c>
      <c r="E66" s="116">
        <v>44.52</v>
      </c>
      <c r="F66" s="114">
        <f t="shared" si="4"/>
        <v>9927.9599999999991</v>
      </c>
      <c r="G66" s="142">
        <f t="shared" si="7"/>
        <v>7.6836295626061645E-4</v>
      </c>
      <c r="H66" s="10">
        <f t="shared" si="5"/>
        <v>0.99473769169818849</v>
      </c>
    </row>
    <row r="67" spans="1:8" s="22" customFormat="1">
      <c r="A67" s="110">
        <v>5503041</v>
      </c>
      <c r="B67" s="111" t="s">
        <v>431</v>
      </c>
      <c r="C67" s="112" t="s">
        <v>376</v>
      </c>
      <c r="D67" s="113">
        <v>1147.42</v>
      </c>
      <c r="E67" s="116">
        <v>8.0299999999999994</v>
      </c>
      <c r="F67" s="114">
        <f t="shared" si="4"/>
        <v>9213.7800000000007</v>
      </c>
      <c r="G67" s="142">
        <f t="shared" si="7"/>
        <v>7.1308982299837472E-4</v>
      </c>
      <c r="H67" s="10">
        <f t="shared" si="5"/>
        <v>0.99545078152118682</v>
      </c>
    </row>
    <row r="68" spans="1:8" s="22" customFormat="1">
      <c r="A68" s="110">
        <v>4011209</v>
      </c>
      <c r="B68" s="111" t="s">
        <v>432</v>
      </c>
      <c r="C68" s="112" t="s">
        <v>388</v>
      </c>
      <c r="D68" s="113">
        <v>3359</v>
      </c>
      <c r="E68" s="116">
        <v>2.23</v>
      </c>
      <c r="F68" s="114">
        <f t="shared" si="4"/>
        <v>7490.57</v>
      </c>
      <c r="G68" s="142">
        <f t="shared" si="7"/>
        <v>5.7972398249762154E-4</v>
      </c>
      <c r="H68" s="10">
        <f t="shared" si="5"/>
        <v>0.99603050550368444</v>
      </c>
    </row>
    <row r="69" spans="1:8" s="22" customFormat="1" ht="25.5">
      <c r="A69" s="110">
        <v>5212557</v>
      </c>
      <c r="B69" s="111" t="s">
        <v>433</v>
      </c>
      <c r="C69" s="112" t="s">
        <v>411</v>
      </c>
      <c r="D69" s="113">
        <v>1444</v>
      </c>
      <c r="E69" s="116">
        <v>4.66</v>
      </c>
      <c r="F69" s="114">
        <f t="shared" si="4"/>
        <v>6729.04</v>
      </c>
      <c r="G69" s="142">
        <f t="shared" si="7"/>
        <v>5.2078625087086767E-4</v>
      </c>
      <c r="H69" s="10">
        <f t="shared" si="5"/>
        <v>0.99655129175455526</v>
      </c>
    </row>
    <row r="70" spans="1:8" s="22" customFormat="1">
      <c r="A70" s="110">
        <v>2003519</v>
      </c>
      <c r="B70" s="111" t="s">
        <v>434</v>
      </c>
      <c r="C70" s="112" t="s">
        <v>201</v>
      </c>
      <c r="D70" s="113">
        <v>1</v>
      </c>
      <c r="E70" s="116">
        <v>6256.41</v>
      </c>
      <c r="F70" s="114">
        <f t="shared" si="4"/>
        <v>6256.41</v>
      </c>
      <c r="G70" s="142">
        <f t="shared" si="7"/>
        <v>4.8420759986729235E-4</v>
      </c>
      <c r="H70" s="10">
        <f t="shared" si="5"/>
        <v>0.99703549935442259</v>
      </c>
    </row>
    <row r="71" spans="1:8" s="22" customFormat="1" ht="25.5">
      <c r="A71" s="110">
        <v>5502162</v>
      </c>
      <c r="B71" s="111" t="s">
        <v>435</v>
      </c>
      <c r="C71" s="112" t="s">
        <v>376</v>
      </c>
      <c r="D71" s="113">
        <v>647.91</v>
      </c>
      <c r="E71" s="116">
        <v>7.76</v>
      </c>
      <c r="F71" s="114">
        <f t="shared" si="4"/>
        <v>5027.78</v>
      </c>
      <c r="G71" s="142">
        <f t="shared" si="7"/>
        <v>3.8911920517689457E-4</v>
      </c>
      <c r="H71" s="10">
        <f t="shared" si="5"/>
        <v>0.99742461855959952</v>
      </c>
    </row>
    <row r="72" spans="1:8" s="22" customFormat="1">
      <c r="A72" s="110">
        <v>5502985</v>
      </c>
      <c r="B72" s="111" t="s">
        <v>436</v>
      </c>
      <c r="C72" s="112" t="s">
        <v>388</v>
      </c>
      <c r="D72" s="113">
        <v>5287.47</v>
      </c>
      <c r="E72" s="116">
        <v>0.95</v>
      </c>
      <c r="F72" s="114">
        <f t="shared" si="4"/>
        <v>5023.09</v>
      </c>
      <c r="G72" s="142">
        <f t="shared" si="7"/>
        <v>3.8875622806328194E-4</v>
      </c>
      <c r="H72" s="10">
        <f t="shared" si="5"/>
        <v>0.99781337478766285</v>
      </c>
    </row>
    <row r="73" spans="1:8" s="22" customFormat="1">
      <c r="A73" s="110">
        <v>4011212</v>
      </c>
      <c r="B73" s="111" t="s">
        <v>437</v>
      </c>
      <c r="C73" s="112" t="s">
        <v>388</v>
      </c>
      <c r="D73" s="113">
        <v>33330.82</v>
      </c>
      <c r="E73" s="116">
        <v>0.12</v>
      </c>
      <c r="F73" s="114">
        <f t="shared" si="4"/>
        <v>3999.69</v>
      </c>
      <c r="G73" s="142">
        <f t="shared" si="7"/>
        <v>3.0955137133167594E-4</v>
      </c>
      <c r="H73" s="10">
        <f t="shared" si="5"/>
        <v>0.99812292615899456</v>
      </c>
    </row>
    <row r="74" spans="1:8" s="22" customFormat="1" ht="25.5">
      <c r="A74" s="110">
        <v>5212560</v>
      </c>
      <c r="B74" s="111" t="s">
        <v>438</v>
      </c>
      <c r="C74" s="112" t="s">
        <v>411</v>
      </c>
      <c r="D74" s="113">
        <v>732</v>
      </c>
      <c r="E74" s="116">
        <v>4.9400000000000004</v>
      </c>
      <c r="F74" s="114">
        <f t="shared" si="4"/>
        <v>3616.08</v>
      </c>
      <c r="G74" s="142">
        <f t="shared" si="7"/>
        <v>2.7986232004106486E-4</v>
      </c>
      <c r="H74" s="10">
        <f t="shared" si="5"/>
        <v>0.99840278847903563</v>
      </c>
    </row>
    <row r="75" spans="1:8" s="22" customFormat="1">
      <c r="A75" s="110">
        <v>5501710</v>
      </c>
      <c r="B75" s="111" t="s">
        <v>439</v>
      </c>
      <c r="C75" s="112" t="s">
        <v>376</v>
      </c>
      <c r="D75" s="113">
        <v>712.32</v>
      </c>
      <c r="E75" s="116">
        <v>4.55</v>
      </c>
      <c r="F75" s="114">
        <f t="shared" si="4"/>
        <v>3241.05</v>
      </c>
      <c r="G75" s="142">
        <f t="shared" si="7"/>
        <v>2.508373079049947E-4</v>
      </c>
      <c r="H75" s="10">
        <f t="shared" si="5"/>
        <v>0.99865362578694061</v>
      </c>
    </row>
    <row r="76" spans="1:8" s="22" customFormat="1">
      <c r="A76" s="110">
        <v>5501702</v>
      </c>
      <c r="B76" s="111" t="s">
        <v>440</v>
      </c>
      <c r="C76" s="112" t="s">
        <v>201</v>
      </c>
      <c r="D76" s="113">
        <v>20</v>
      </c>
      <c r="E76" s="116">
        <v>161.35</v>
      </c>
      <c r="F76" s="114">
        <f t="shared" si="4"/>
        <v>3227</v>
      </c>
      <c r="G76" s="142">
        <f t="shared" si="7"/>
        <v>2.4974992444097376E-4</v>
      </c>
      <c r="H76" s="10">
        <f t="shared" si="5"/>
        <v>0.99890337571138155</v>
      </c>
    </row>
    <row r="77" spans="1:8" s="22" customFormat="1">
      <c r="A77" s="110">
        <v>4915744</v>
      </c>
      <c r="B77" s="111" t="s">
        <v>441</v>
      </c>
      <c r="C77" s="112" t="s">
        <v>388</v>
      </c>
      <c r="D77" s="113">
        <v>3172.48</v>
      </c>
      <c r="E77" s="116">
        <v>0.95</v>
      </c>
      <c r="F77" s="114">
        <f t="shared" si="4"/>
        <v>3013.85</v>
      </c>
      <c r="G77" s="142">
        <f t="shared" si="7"/>
        <v>2.3325342726260572E-4</v>
      </c>
      <c r="H77" s="10">
        <f t="shared" ref="H77:H83" si="8">H76+G77</f>
        <v>0.99913662913864421</v>
      </c>
    </row>
    <row r="78" spans="1:8" s="22" customFormat="1" ht="25.5">
      <c r="A78" s="110" t="s">
        <v>367</v>
      </c>
      <c r="B78" s="111" t="s">
        <v>442</v>
      </c>
      <c r="C78" s="112" t="s">
        <v>411</v>
      </c>
      <c r="D78" s="113">
        <v>1444</v>
      </c>
      <c r="E78" s="116">
        <v>2.02</v>
      </c>
      <c r="F78" s="114">
        <f t="shared" si="4"/>
        <v>2916.88</v>
      </c>
      <c r="G78" s="142">
        <f t="shared" si="7"/>
        <v>2.2574854651483963E-4</v>
      </c>
      <c r="H78" s="10">
        <f t="shared" si="8"/>
        <v>0.99936237768515901</v>
      </c>
    </row>
    <row r="79" spans="1:8" s="22" customFormat="1">
      <c r="A79" s="110">
        <v>2003121</v>
      </c>
      <c r="B79" s="111" t="s">
        <v>443</v>
      </c>
      <c r="C79" s="112" t="s">
        <v>201</v>
      </c>
      <c r="D79" s="113">
        <v>5</v>
      </c>
      <c r="E79" s="116">
        <v>369.18</v>
      </c>
      <c r="F79" s="114">
        <f t="shared" si="4"/>
        <v>1845.9</v>
      </c>
      <c r="G79" s="142">
        <f t="shared" si="7"/>
        <v>1.4286129083532488E-4</v>
      </c>
      <c r="H79" s="10">
        <f t="shared" si="8"/>
        <v>0.9995052389759943</v>
      </c>
    </row>
    <row r="80" spans="1:8" s="22" customFormat="1" ht="25.5">
      <c r="A80" s="110" t="s">
        <v>368</v>
      </c>
      <c r="B80" s="111" t="s">
        <v>444</v>
      </c>
      <c r="C80" s="112" t="s">
        <v>411</v>
      </c>
      <c r="D80" s="113">
        <v>724</v>
      </c>
      <c r="E80" s="116">
        <v>2.4300000000000002</v>
      </c>
      <c r="F80" s="114">
        <f t="shared" si="4"/>
        <v>1759.32</v>
      </c>
      <c r="G80" s="142">
        <f t="shared" si="7"/>
        <v>1.3616053209404832E-4</v>
      </c>
      <c r="H80" s="10">
        <f t="shared" si="8"/>
        <v>0.99964139950808839</v>
      </c>
    </row>
    <row r="81" spans="1:8" s="22" customFormat="1">
      <c r="A81" s="110">
        <v>5213835</v>
      </c>
      <c r="B81" s="111" t="s">
        <v>445</v>
      </c>
      <c r="C81" s="112" t="s">
        <v>411</v>
      </c>
      <c r="D81" s="113">
        <v>1480</v>
      </c>
      <c r="E81" s="116">
        <v>0.92</v>
      </c>
      <c r="F81" s="114">
        <f t="shared" si="4"/>
        <v>1361.6</v>
      </c>
      <c r="G81" s="142">
        <f t="shared" si="7"/>
        <v>1.0537945370896492E-4</v>
      </c>
      <c r="H81" s="10">
        <f t="shared" si="8"/>
        <v>0.99974677896179731</v>
      </c>
    </row>
    <row r="82" spans="1:8" s="22" customFormat="1">
      <c r="A82" s="110">
        <v>2003107</v>
      </c>
      <c r="B82" s="111" t="s">
        <v>446</v>
      </c>
      <c r="C82" s="112" t="s">
        <v>201</v>
      </c>
      <c r="D82" s="113">
        <v>4</v>
      </c>
      <c r="E82" s="116">
        <v>241.52</v>
      </c>
      <c r="F82" s="114">
        <f t="shared" si="4"/>
        <v>966.08</v>
      </c>
      <c r="G82" s="142">
        <f t="shared" si="7"/>
        <v>7.4768641773763838E-5</v>
      </c>
      <c r="H82" s="10">
        <f t="shared" si="8"/>
        <v>0.99982154760357111</v>
      </c>
    </row>
    <row r="83" spans="1:8" s="22" customFormat="1" ht="25.5">
      <c r="A83" s="110">
        <v>5213348</v>
      </c>
      <c r="B83" s="111" t="s">
        <v>447</v>
      </c>
      <c r="C83" s="112" t="s">
        <v>448</v>
      </c>
      <c r="D83" s="113">
        <v>800</v>
      </c>
      <c r="E83" s="116">
        <v>1.1200000000000001</v>
      </c>
      <c r="F83" s="114">
        <f t="shared" si="4"/>
        <v>896</v>
      </c>
      <c r="G83" s="142">
        <f t="shared" si="7"/>
        <v>6.9344881406604419E-5</v>
      </c>
      <c r="H83" s="10">
        <f t="shared" si="8"/>
        <v>0.99989089248497776</v>
      </c>
    </row>
    <row r="84" spans="1:8" s="22" customFormat="1" ht="25.5">
      <c r="A84" s="110">
        <v>5502161</v>
      </c>
      <c r="B84" s="111" t="s">
        <v>449</v>
      </c>
      <c r="C84" s="112" t="s">
        <v>376</v>
      </c>
      <c r="D84" s="113">
        <v>74.040000000000006</v>
      </c>
      <c r="E84" s="116">
        <v>6.86</v>
      </c>
      <c r="F84" s="114">
        <f t="shared" si="4"/>
        <v>507.91</v>
      </c>
      <c r="G84" s="142">
        <f t="shared" si="7"/>
        <v>3.9309105708960329E-5</v>
      </c>
      <c r="H84" s="10">
        <f>H83+G84</f>
        <v>0.99993020159068668</v>
      </c>
    </row>
    <row r="85" spans="1:8" s="22" customFormat="1" ht="25.5">
      <c r="A85" s="110">
        <v>5213848</v>
      </c>
      <c r="B85" s="111" t="s">
        <v>450</v>
      </c>
      <c r="C85" s="112" t="s">
        <v>411</v>
      </c>
      <c r="D85" s="113">
        <v>360</v>
      </c>
      <c r="E85" s="116">
        <v>1.33</v>
      </c>
      <c r="F85" s="114">
        <f t="shared" si="4"/>
        <v>478.8</v>
      </c>
      <c r="G85" s="142">
        <f t="shared" si="7"/>
        <v>3.7056171001654235E-5</v>
      </c>
      <c r="H85" s="10">
        <f>H84+G85</f>
        <v>0.99996725776168838</v>
      </c>
    </row>
    <row r="86" spans="1:8" s="22" customFormat="1">
      <c r="A86" s="110">
        <v>3103302</v>
      </c>
      <c r="B86" s="111" t="s">
        <v>451</v>
      </c>
      <c r="C86" s="112" t="s">
        <v>388</v>
      </c>
      <c r="D86" s="113">
        <v>2.25</v>
      </c>
      <c r="E86" s="116">
        <v>102.57</v>
      </c>
      <c r="F86" s="114">
        <f t="shared" si="4"/>
        <v>230.78</v>
      </c>
      <c r="G86" s="142">
        <f t="shared" si="7"/>
        <v>1.7860950592651972E-5</v>
      </c>
      <c r="H86" s="10">
        <f>H85+G86</f>
        <v>0.99998511871228102</v>
      </c>
    </row>
    <row r="87" spans="1:8" s="22" customFormat="1">
      <c r="A87" s="28">
        <v>4915757</v>
      </c>
      <c r="B87" s="30" t="s">
        <v>452</v>
      </c>
      <c r="C87" s="31" t="s">
        <v>376</v>
      </c>
      <c r="D87" s="32">
        <v>0.19</v>
      </c>
      <c r="E87" s="117">
        <v>701.48</v>
      </c>
      <c r="F87" s="200">
        <f t="shared" si="4"/>
        <v>133.28</v>
      </c>
      <c r="G87" s="142">
        <f t="shared" si="7"/>
        <v>1.0315051109232408E-5</v>
      </c>
      <c r="H87" s="10">
        <f>H86+G87</f>
        <v>0.99999543376339028</v>
      </c>
    </row>
    <row r="88" spans="1:8" s="22" customFormat="1">
      <c r="A88" s="191">
        <v>5213477</v>
      </c>
      <c r="B88" s="192" t="s">
        <v>453</v>
      </c>
      <c r="C88" s="193" t="s">
        <v>201</v>
      </c>
      <c r="D88" s="194">
        <v>0.54</v>
      </c>
      <c r="E88" s="195">
        <v>205.59</v>
      </c>
      <c r="F88" s="196">
        <f t="shared" si="4"/>
        <v>111.01</v>
      </c>
      <c r="G88" s="184">
        <f t="shared" si="7"/>
        <v>8.5914902733785234E-6</v>
      </c>
      <c r="H88" s="185">
        <f>H87+G88</f>
        <v>1.0000040252536637</v>
      </c>
    </row>
    <row r="89" spans="1:8" ht="20.25" customHeight="1" thickBot="1">
      <c r="A89" s="280" t="s">
        <v>68</v>
      </c>
      <c r="B89" s="281"/>
      <c r="C89" s="281"/>
      <c r="D89" s="281"/>
      <c r="E89" s="282"/>
      <c r="F89" s="143">
        <f>SUM(F12:F88)-52.01</f>
        <v>12920924.829999994</v>
      </c>
      <c r="G89" s="144"/>
      <c r="H89" s="145"/>
    </row>
  </sheetData>
  <autoFilter ref="A10:H86" xr:uid="{00000000-0009-0000-0000-000002000000}">
    <filterColumn colId="6" showButton="0"/>
  </autoFilter>
  <sortState xmlns:xlrd2="http://schemas.microsoft.com/office/spreadsheetml/2017/richdata2" ref="A74:J74">
    <sortCondition descending="1" ref="F74"/>
  </sortState>
  <mergeCells count="15">
    <mergeCell ref="A1:H1"/>
    <mergeCell ref="A2:H2"/>
    <mergeCell ref="A3:H3"/>
    <mergeCell ref="A89:E89"/>
    <mergeCell ref="A10:A11"/>
    <mergeCell ref="B10:B11"/>
    <mergeCell ref="C10:C11"/>
    <mergeCell ref="A7:H7"/>
    <mergeCell ref="A8:H8"/>
    <mergeCell ref="A9:H9"/>
    <mergeCell ref="I22:M22"/>
    <mergeCell ref="D10:D11"/>
    <mergeCell ref="E10:E11"/>
    <mergeCell ref="F10:F11"/>
    <mergeCell ref="G10:H10"/>
  </mergeCells>
  <printOptions horizontalCentered="1"/>
  <pageMargins left="0.39370078740157483" right="0.39370078740157483" top="0.78740157480314965" bottom="0.39370078740157483" header="0.31496062992125984" footer="0.31496062992125984"/>
  <pageSetup paperSize="9" scale="65" fitToHeight="0" orientation="landscape" horizontalDpi="4294967293"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F421E9-C6CE-4AB2-B7B6-261EC11DE482}">
  <dimension ref="B1:Z182"/>
  <sheetViews>
    <sheetView view="pageBreakPreview" topLeftCell="A130" zoomScale="70" zoomScaleNormal="100" zoomScaleSheetLayoutView="70" workbookViewId="0">
      <selection activeCell="H175" sqref="H175:H176"/>
    </sheetView>
  </sheetViews>
  <sheetFormatPr defaultColWidth="9.140625" defaultRowHeight="15"/>
  <cols>
    <col min="1" max="1" width="6.7109375" style="1" customWidth="1"/>
    <col min="2" max="3" width="9.85546875" style="1" customWidth="1"/>
    <col min="4" max="4" width="23" style="1" bestFit="1" customWidth="1"/>
    <col min="5" max="5" width="37.42578125" style="1" customWidth="1"/>
    <col min="6" max="6" width="17.140625" style="388" bestFit="1" customWidth="1"/>
    <col min="7" max="7" width="19.42578125" style="1" customWidth="1"/>
    <col min="8" max="8" width="19" style="1" customWidth="1"/>
    <col min="9" max="9" width="17.28515625" style="1" customWidth="1"/>
    <col min="10" max="11" width="15.7109375" style="1" customWidth="1"/>
    <col min="12" max="12" width="18.5703125" style="1" customWidth="1"/>
    <col min="13" max="14" width="8.7109375" style="1" customWidth="1"/>
    <col min="15" max="15" width="4.5703125" style="1" customWidth="1"/>
    <col min="16" max="16" width="5.42578125" style="1" customWidth="1"/>
    <col min="17" max="17" width="83.85546875" style="1" customWidth="1"/>
    <col min="18" max="18" width="15" style="1" customWidth="1"/>
    <col min="19" max="19" width="16.140625" style="1" customWidth="1"/>
    <col min="20" max="24" width="9.140625" style="1"/>
    <col min="25" max="25" width="10.5703125" style="1" customWidth="1"/>
    <col min="26" max="26" width="8" style="1" bestFit="1" customWidth="1"/>
    <col min="27" max="27" width="9.140625" style="1" customWidth="1"/>
    <col min="28" max="16384" width="9.140625" style="1"/>
  </cols>
  <sheetData>
    <row r="1" spans="2:15" ht="15.75" thickBot="1"/>
    <row r="2" spans="2:15" s="392" customFormat="1" ht="24.95" customHeight="1">
      <c r="B2" s="389" t="s">
        <v>17</v>
      </c>
      <c r="C2" s="390"/>
      <c r="D2" s="390"/>
      <c r="E2" s="390"/>
      <c r="F2" s="390"/>
      <c r="G2" s="390"/>
      <c r="H2" s="390"/>
      <c r="I2" s="390"/>
      <c r="J2" s="390"/>
      <c r="K2" s="390"/>
      <c r="L2" s="390"/>
      <c r="M2" s="390"/>
      <c r="N2" s="391"/>
    </row>
    <row r="3" spans="2:15" s="392" customFormat="1" ht="24.95" customHeight="1">
      <c r="B3" s="393" t="s">
        <v>71</v>
      </c>
      <c r="C3" s="394"/>
      <c r="D3" s="394"/>
      <c r="E3" s="394"/>
      <c r="F3" s="394"/>
      <c r="G3" s="394"/>
      <c r="H3" s="394"/>
      <c r="I3" s="394"/>
      <c r="J3" s="394"/>
      <c r="K3" s="394"/>
      <c r="L3" s="394"/>
      <c r="M3" s="394"/>
      <c r="N3" s="395"/>
      <c r="O3" s="396"/>
    </row>
    <row r="4" spans="2:15" s="392" customFormat="1" ht="24.95" customHeight="1">
      <c r="B4" s="397" t="s">
        <v>454</v>
      </c>
      <c r="C4" s="398"/>
      <c r="D4" s="398"/>
      <c r="E4" s="398"/>
      <c r="F4" s="398"/>
      <c r="G4" s="398"/>
      <c r="H4" s="398"/>
      <c r="I4" s="398"/>
      <c r="J4" s="398"/>
      <c r="K4" s="398"/>
      <c r="L4" s="398"/>
      <c r="M4" s="398"/>
      <c r="N4" s="399"/>
      <c r="O4" s="1"/>
    </row>
    <row r="5" spans="2:15" s="392" customFormat="1" ht="9.9499999999999993" customHeight="1">
      <c r="B5" s="400"/>
      <c r="C5" s="401"/>
      <c r="D5" s="401"/>
      <c r="E5" s="401"/>
      <c r="F5" s="401"/>
      <c r="G5" s="401"/>
      <c r="H5" s="401"/>
      <c r="I5" s="401"/>
      <c r="J5" s="401"/>
      <c r="K5" s="401"/>
      <c r="L5" s="401"/>
      <c r="M5" s="401"/>
      <c r="N5" s="402"/>
      <c r="O5" s="1"/>
    </row>
    <row r="6" spans="2:15" s="392" customFormat="1" ht="15" customHeight="1">
      <c r="B6" s="403" t="s">
        <v>167</v>
      </c>
      <c r="C6" s="404"/>
      <c r="D6" s="405" t="str">
        <f>Canteiro!C6</f>
        <v>PE-060</v>
      </c>
      <c r="E6" s="405"/>
      <c r="F6" s="406"/>
      <c r="G6" s="406"/>
      <c r="H6" s="406"/>
      <c r="I6" s="406"/>
      <c r="J6" s="406"/>
      <c r="K6" s="406"/>
      <c r="L6" s="406"/>
      <c r="M6" s="406"/>
      <c r="N6" s="407"/>
      <c r="O6" s="1"/>
    </row>
    <row r="7" spans="2:15" s="392" customFormat="1" ht="15" customHeight="1">
      <c r="B7" s="408" t="s">
        <v>168</v>
      </c>
      <c r="C7" s="409"/>
      <c r="D7" s="410" t="str">
        <f>Canteiro!C7</f>
        <v>ENTR. BR-101 (CABO DE SANTO AGOSTINHO) - DIV. PE/AL</v>
      </c>
      <c r="E7" s="410"/>
      <c r="F7" s="411"/>
      <c r="G7" s="411"/>
      <c r="H7" s="411"/>
      <c r="I7" s="411"/>
      <c r="J7" s="411"/>
      <c r="K7" s="411"/>
      <c r="L7" s="411"/>
      <c r="M7" s="411"/>
      <c r="N7" s="407"/>
      <c r="O7" s="1"/>
    </row>
    <row r="8" spans="2:15" s="392" customFormat="1" ht="15" customHeight="1">
      <c r="B8" s="403" t="s">
        <v>53</v>
      </c>
      <c r="C8" s="404"/>
      <c r="D8" s="412" t="str">
        <f>Canteiro!C8</f>
        <v>OUTUBRO/2025</v>
      </c>
      <c r="E8" s="413"/>
      <c r="F8" s="413"/>
      <c r="G8" s="413"/>
      <c r="H8" s="413"/>
      <c r="I8" s="413"/>
      <c r="J8" s="413"/>
      <c r="K8" s="413"/>
      <c r="L8" s="413"/>
      <c r="M8" s="413"/>
      <c r="N8" s="407"/>
      <c r="O8" s="1"/>
    </row>
    <row r="9" spans="2:15" s="392" customFormat="1" ht="15" customHeight="1">
      <c r="B9" s="403" t="s">
        <v>455</v>
      </c>
      <c r="C9" s="404"/>
      <c r="D9" s="412" t="str">
        <f>Canteiro!C9</f>
        <v>SEM DESONERAÇÃO</v>
      </c>
      <c r="E9" s="413"/>
      <c r="F9" s="413"/>
      <c r="G9" s="413"/>
      <c r="H9" s="413"/>
      <c r="I9" s="413"/>
      <c r="J9" s="413"/>
      <c r="K9" s="413"/>
      <c r="L9" s="413"/>
      <c r="M9" s="413"/>
      <c r="N9" s="407"/>
      <c r="O9" s="1"/>
    </row>
    <row r="10" spans="2:15" s="392" customFormat="1" ht="9.9499999999999993" customHeight="1" thickBot="1">
      <c r="B10" s="414"/>
      <c r="C10" s="415"/>
      <c r="D10" s="416"/>
      <c r="E10" s="416"/>
      <c r="F10" s="417"/>
      <c r="G10" s="416"/>
      <c r="H10" s="416"/>
      <c r="I10" s="416"/>
      <c r="J10" s="416"/>
      <c r="K10" s="416"/>
      <c r="L10" s="416"/>
      <c r="M10" s="416"/>
      <c r="N10" s="407"/>
      <c r="O10" s="1"/>
    </row>
    <row r="11" spans="2:15" ht="20.100000000000001" customHeight="1" thickBot="1">
      <c r="B11" s="418" t="s">
        <v>456</v>
      </c>
      <c r="C11" s="419"/>
      <c r="D11" s="419"/>
      <c r="E11" s="419"/>
      <c r="F11" s="419"/>
      <c r="G11" s="419"/>
      <c r="H11" s="419"/>
      <c r="I11" s="419"/>
      <c r="J11" s="419"/>
      <c r="K11" s="419"/>
      <c r="L11" s="419"/>
      <c r="M11" s="419"/>
      <c r="N11" s="420"/>
    </row>
    <row r="12" spans="2:15" ht="20.100000000000001" customHeight="1">
      <c r="B12" s="421"/>
      <c r="C12" s="422"/>
      <c r="D12" s="422"/>
      <c r="E12" s="422"/>
      <c r="F12" s="423"/>
      <c r="G12" s="422"/>
      <c r="H12" s="422"/>
      <c r="I12" s="422"/>
      <c r="J12" s="422"/>
      <c r="K12" s="422"/>
      <c r="L12" s="422"/>
      <c r="M12" s="422"/>
      <c r="N12" s="424"/>
      <c r="O12" s="396"/>
    </row>
    <row r="13" spans="2:15" s="396" customFormat="1" ht="20.100000000000001" customHeight="1">
      <c r="B13" s="425"/>
      <c r="C13" s="426" t="s">
        <v>49</v>
      </c>
      <c r="D13" s="426"/>
      <c r="E13" s="426"/>
      <c r="F13" s="427"/>
      <c r="G13" s="427"/>
      <c r="H13" s="427"/>
      <c r="I13" s="427"/>
      <c r="J13" s="427"/>
      <c r="K13" s="427"/>
      <c r="L13" s="427"/>
      <c r="M13" s="427"/>
      <c r="N13" s="428"/>
    </row>
    <row r="14" spans="2:15" ht="20.100000000000001" customHeight="1">
      <c r="B14" s="421"/>
      <c r="C14" s="429" t="s">
        <v>457</v>
      </c>
      <c r="D14" s="429"/>
      <c r="E14" s="429"/>
      <c r="F14" s="429"/>
      <c r="G14" s="429"/>
      <c r="H14" s="429"/>
      <c r="I14" s="429"/>
      <c r="J14" s="429"/>
      <c r="K14" s="429"/>
      <c r="L14" s="429"/>
      <c r="M14" s="429"/>
      <c r="N14" s="424"/>
    </row>
    <row r="15" spans="2:15" ht="20.100000000000001" customHeight="1">
      <c r="B15" s="421"/>
      <c r="C15" s="429"/>
      <c r="D15" s="429"/>
      <c r="E15" s="429"/>
      <c r="F15" s="429"/>
      <c r="G15" s="429"/>
      <c r="H15" s="429"/>
      <c r="I15" s="429"/>
      <c r="J15" s="429"/>
      <c r="K15" s="429"/>
      <c r="L15" s="429"/>
      <c r="M15" s="429"/>
      <c r="N15" s="424"/>
    </row>
    <row r="16" spans="2:15" ht="20.100000000000001" customHeight="1">
      <c r="B16" s="421"/>
      <c r="C16" s="429"/>
      <c r="D16" s="429"/>
      <c r="E16" s="429"/>
      <c r="F16" s="429"/>
      <c r="G16" s="429"/>
      <c r="H16" s="429"/>
      <c r="I16" s="429"/>
      <c r="J16" s="429"/>
      <c r="K16" s="429"/>
      <c r="L16" s="429"/>
      <c r="M16" s="429"/>
      <c r="N16" s="424"/>
    </row>
    <row r="17" spans="2:14" ht="19.899999999999999" customHeight="1">
      <c r="B17" s="421"/>
      <c r="C17" s="429"/>
      <c r="D17" s="429"/>
      <c r="E17" s="429"/>
      <c r="F17" s="429"/>
      <c r="G17" s="429"/>
      <c r="H17" s="429"/>
      <c r="I17" s="429"/>
      <c r="J17" s="429"/>
      <c r="K17" s="429"/>
      <c r="L17" s="429"/>
      <c r="M17" s="429"/>
      <c r="N17" s="424"/>
    </row>
    <row r="18" spans="2:14" s="396" customFormat="1" ht="20.100000000000001" customHeight="1">
      <c r="B18" s="425"/>
      <c r="C18" s="426" t="s">
        <v>458</v>
      </c>
      <c r="D18" s="426"/>
      <c r="E18" s="426"/>
      <c r="F18" s="427"/>
      <c r="G18" s="427"/>
      <c r="H18" s="427"/>
      <c r="I18" s="427"/>
      <c r="J18" s="427"/>
      <c r="K18" s="427"/>
      <c r="L18" s="427"/>
      <c r="M18" s="427"/>
      <c r="N18" s="428"/>
    </row>
    <row r="19" spans="2:14" ht="20.100000000000001" customHeight="1">
      <c r="B19" s="421"/>
      <c r="C19" s="422"/>
      <c r="D19" s="430" t="s">
        <v>459</v>
      </c>
      <c r="E19" s="431" t="s">
        <v>460</v>
      </c>
      <c r="F19" s="431"/>
      <c r="G19" s="422"/>
      <c r="H19" s="422"/>
      <c r="I19" s="422"/>
      <c r="J19" s="422"/>
      <c r="K19" s="422"/>
      <c r="L19" s="422"/>
      <c r="M19" s="422"/>
      <c r="N19" s="424"/>
    </row>
    <row r="20" spans="2:14" ht="20.100000000000001" customHeight="1">
      <c r="B20" s="421"/>
      <c r="C20" s="422"/>
      <c r="D20" s="432" t="s">
        <v>461</v>
      </c>
      <c r="E20" s="432"/>
      <c r="F20" s="433">
        <v>0</v>
      </c>
      <c r="G20" s="433"/>
      <c r="H20" s="422"/>
      <c r="I20" s="422"/>
      <c r="J20" s="422"/>
      <c r="K20" s="422"/>
      <c r="L20" s="422"/>
      <c r="M20" s="422"/>
      <c r="N20" s="424"/>
    </row>
    <row r="21" spans="2:14" ht="20.100000000000001" customHeight="1">
      <c r="B21" s="421"/>
      <c r="C21" s="422"/>
      <c r="D21" s="432" t="s">
        <v>462</v>
      </c>
      <c r="E21" s="432"/>
      <c r="F21" s="434">
        <v>6</v>
      </c>
      <c r="G21" s="422"/>
      <c r="H21" s="422"/>
      <c r="I21" s="422"/>
      <c r="J21" s="422"/>
      <c r="K21" s="422"/>
      <c r="L21" s="422"/>
      <c r="M21" s="422"/>
      <c r="N21" s="424"/>
    </row>
    <row r="22" spans="2:14" ht="20.100000000000001" customHeight="1">
      <c r="B22" s="421"/>
      <c r="C22" s="422"/>
      <c r="D22" s="435" t="s">
        <v>463</v>
      </c>
      <c r="E22" s="435"/>
      <c r="F22" s="435"/>
      <c r="G22" s="435"/>
      <c r="H22" s="436">
        <v>305.17</v>
      </c>
      <c r="I22" s="1" t="s">
        <v>464</v>
      </c>
      <c r="L22" s="422"/>
      <c r="M22" s="422"/>
      <c r="N22" s="424"/>
    </row>
    <row r="23" spans="2:14" ht="20.100000000000001" customHeight="1">
      <c r="B23" s="421"/>
      <c r="C23" s="422"/>
      <c r="D23" s="430"/>
      <c r="E23" s="437"/>
      <c r="F23" s="423"/>
      <c r="H23" s="436">
        <f>Canteiro!E79</f>
        <v>73.92</v>
      </c>
      <c r="I23" s="422" t="s">
        <v>465</v>
      </c>
      <c r="J23" s="422"/>
      <c r="K23" s="422"/>
      <c r="L23" s="422"/>
      <c r="M23" s="422"/>
      <c r="N23" s="424"/>
    </row>
    <row r="24" spans="2:14" ht="20.100000000000001" customHeight="1">
      <c r="B24" s="421"/>
      <c r="C24" s="422"/>
      <c r="D24" s="430"/>
      <c r="E24" s="437"/>
      <c r="F24" s="423"/>
      <c r="H24" s="436">
        <f>Canteiro!E80</f>
        <v>315.89743589743591</v>
      </c>
      <c r="I24" s="422" t="s">
        <v>466</v>
      </c>
      <c r="J24" s="422"/>
      <c r="K24" s="422"/>
      <c r="L24" s="422"/>
      <c r="M24" s="422"/>
      <c r="N24" s="424"/>
    </row>
    <row r="25" spans="2:14" ht="20.100000000000001" customHeight="1">
      <c r="B25" s="421"/>
      <c r="C25" s="422"/>
      <c r="D25" s="430"/>
      <c r="E25" s="430"/>
      <c r="H25" s="438"/>
      <c r="I25" s="422"/>
      <c r="J25" s="422"/>
      <c r="K25" s="422"/>
      <c r="L25" s="422"/>
      <c r="M25" s="422"/>
      <c r="N25" s="424"/>
    </row>
    <row r="26" spans="2:14" s="396" customFormat="1" ht="20.100000000000001" customHeight="1">
      <c r="B26" s="425"/>
      <c r="C26" s="439" t="s">
        <v>467</v>
      </c>
      <c r="D26" s="439"/>
      <c r="E26" s="439"/>
      <c r="F26" s="427"/>
      <c r="G26" s="427"/>
      <c r="H26" s="427"/>
      <c r="I26" s="427"/>
      <c r="J26" s="427"/>
      <c r="K26" s="427"/>
      <c r="L26" s="427"/>
      <c r="M26" s="427"/>
      <c r="N26" s="428"/>
    </row>
    <row r="27" spans="2:14" ht="20.100000000000001" customHeight="1">
      <c r="B27" s="421"/>
      <c r="C27" s="422"/>
      <c r="D27" s="422"/>
      <c r="E27" s="422"/>
      <c r="F27" s="423"/>
      <c r="G27" s="422"/>
      <c r="H27" s="422"/>
      <c r="I27" s="422"/>
      <c r="J27" s="422"/>
      <c r="K27" s="422"/>
      <c r="L27" s="422"/>
      <c r="M27" s="422"/>
      <c r="N27" s="424"/>
    </row>
    <row r="28" spans="2:14" ht="20.100000000000001" customHeight="1">
      <c r="B28" s="421"/>
      <c r="C28" s="440" t="s">
        <v>468</v>
      </c>
      <c r="D28" s="440"/>
      <c r="E28" s="440"/>
      <c r="F28" s="440"/>
      <c r="G28" s="440"/>
      <c r="H28" s="440"/>
      <c r="I28" s="422"/>
      <c r="J28" s="422"/>
      <c r="K28" s="422"/>
      <c r="L28" s="422"/>
      <c r="M28" s="422"/>
      <c r="N28" s="424"/>
    </row>
    <row r="29" spans="2:14" s="447" customFormat="1" ht="35.1" customHeight="1">
      <c r="B29" s="441"/>
      <c r="C29" s="442" t="s">
        <v>19</v>
      </c>
      <c r="D29" s="442" t="s">
        <v>6</v>
      </c>
      <c r="E29" s="442" t="s">
        <v>469</v>
      </c>
      <c r="F29" s="442" t="s">
        <v>470</v>
      </c>
      <c r="G29" s="443" t="s">
        <v>471</v>
      </c>
      <c r="H29" s="444" t="s">
        <v>472</v>
      </c>
      <c r="I29" s="444" t="s">
        <v>473</v>
      </c>
      <c r="J29" s="445"/>
      <c r="K29" s="445"/>
      <c r="L29" s="445"/>
      <c r="M29" s="445"/>
      <c r="N29" s="446"/>
    </row>
    <row r="30" spans="2:14" ht="20.100000000000001" customHeight="1">
      <c r="B30" s="421"/>
      <c r="C30" s="448">
        <v>1</v>
      </c>
      <c r="D30" s="449" t="s">
        <v>474</v>
      </c>
      <c r="E30" s="450"/>
      <c r="F30" s="450"/>
      <c r="G30" s="450"/>
      <c r="H30" s="450"/>
      <c r="I30" s="451"/>
      <c r="J30" s="422"/>
      <c r="K30" s="422"/>
      <c r="L30" s="422"/>
      <c r="M30" s="422"/>
      <c r="N30" s="424"/>
    </row>
    <row r="31" spans="2:14" ht="20.100000000000001" customHeight="1">
      <c r="B31" s="421"/>
      <c r="C31" s="452" t="s">
        <v>1</v>
      </c>
      <c r="D31" s="453" t="s">
        <v>475</v>
      </c>
      <c r="E31" s="454"/>
      <c r="F31" s="454"/>
      <c r="G31" s="454"/>
      <c r="H31" s="454"/>
      <c r="I31" s="455"/>
      <c r="J31" s="422"/>
      <c r="K31" s="422"/>
      <c r="L31" s="422"/>
      <c r="M31" s="422"/>
      <c r="N31" s="424"/>
    </row>
    <row r="32" spans="2:14" ht="20.100000000000001" customHeight="1">
      <c r="B32" s="421"/>
      <c r="C32" s="452" t="s">
        <v>476</v>
      </c>
      <c r="D32" s="452" t="s">
        <v>477</v>
      </c>
      <c r="E32" s="456" t="s">
        <v>478</v>
      </c>
      <c r="F32" s="452" t="s">
        <v>479</v>
      </c>
      <c r="G32" s="457">
        <v>0.25</v>
      </c>
      <c r="H32" s="458">
        <f>VLOOKUP(D32,'[5]Mão de Obra (OK)'!$D$9:$J$109,7,0)</f>
        <v>27534.561799999999</v>
      </c>
      <c r="I32" s="458">
        <f>TRUNC(H32*G32,2)</f>
        <v>6883.64</v>
      </c>
      <c r="J32" s="422"/>
      <c r="K32" s="422"/>
      <c r="L32" s="422"/>
      <c r="M32" s="422"/>
      <c r="N32" s="424"/>
    </row>
    <row r="33" spans="2:14" ht="20.100000000000001" customHeight="1">
      <c r="B33" s="421"/>
      <c r="C33" s="452" t="s">
        <v>480</v>
      </c>
      <c r="D33" s="452" t="s">
        <v>481</v>
      </c>
      <c r="E33" s="456" t="s">
        <v>482</v>
      </c>
      <c r="F33" s="452" t="s">
        <v>479</v>
      </c>
      <c r="G33" s="457">
        <v>1</v>
      </c>
      <c r="H33" s="458">
        <f>VLOOKUP(D33,'[5]Mão de Obra (OK)'!$D$9:$J$109,7,0)</f>
        <v>11551.203100000001</v>
      </c>
      <c r="I33" s="458">
        <f>TRUNC(H33*G33,2)</f>
        <v>11551.2</v>
      </c>
      <c r="J33" s="422"/>
      <c r="K33" s="422"/>
      <c r="L33" s="422"/>
      <c r="M33" s="422"/>
      <c r="N33" s="424"/>
    </row>
    <row r="34" spans="2:14" ht="20.100000000000001" customHeight="1">
      <c r="B34" s="421"/>
      <c r="C34" s="459" t="s">
        <v>483</v>
      </c>
      <c r="D34" s="460"/>
      <c r="E34" s="460"/>
      <c r="F34" s="460"/>
      <c r="G34" s="460"/>
      <c r="H34" s="461"/>
      <c r="I34" s="462">
        <f>SUM(I32:I33)</f>
        <v>18434.84</v>
      </c>
      <c r="J34" s="422"/>
      <c r="K34" s="422"/>
      <c r="L34" s="422"/>
      <c r="M34" s="422"/>
      <c r="N34" s="424"/>
    </row>
    <row r="35" spans="2:14" ht="20.100000000000001" customHeight="1">
      <c r="B35" s="421"/>
      <c r="C35" s="448">
        <v>2</v>
      </c>
      <c r="D35" s="449" t="s">
        <v>484</v>
      </c>
      <c r="E35" s="450"/>
      <c r="F35" s="450"/>
      <c r="G35" s="450"/>
      <c r="H35" s="450"/>
      <c r="I35" s="451"/>
      <c r="J35" s="422"/>
      <c r="K35" s="422"/>
      <c r="L35" s="422"/>
      <c r="M35" s="422"/>
      <c r="N35" s="424"/>
    </row>
    <row r="36" spans="2:14" ht="20.100000000000001" customHeight="1">
      <c r="B36" s="421"/>
      <c r="C36" s="452" t="s">
        <v>2</v>
      </c>
      <c r="D36" s="453" t="s">
        <v>485</v>
      </c>
      <c r="E36" s="454"/>
      <c r="F36" s="454"/>
      <c r="G36" s="454"/>
      <c r="H36" s="454"/>
      <c r="I36" s="455"/>
      <c r="J36" s="422"/>
      <c r="K36" s="422"/>
      <c r="L36" s="422"/>
      <c r="M36" s="422"/>
      <c r="N36" s="424"/>
    </row>
    <row r="37" spans="2:14" ht="20.100000000000001" customHeight="1">
      <c r="B37" s="421"/>
      <c r="C37" s="452" t="s">
        <v>486</v>
      </c>
      <c r="D37" s="452" t="s">
        <v>487</v>
      </c>
      <c r="E37" s="456" t="s">
        <v>488</v>
      </c>
      <c r="F37" s="452" t="s">
        <v>479</v>
      </c>
      <c r="G37" s="457">
        <v>1</v>
      </c>
      <c r="H37" s="458">
        <f>VLOOKUP(D37,'[5]Mão de Obra (OK)'!$D$9:$J$109,7,0)</f>
        <v>4271.9215999999997</v>
      </c>
      <c r="I37" s="458">
        <f>TRUNC(H37*G37,2)</f>
        <v>4271.92</v>
      </c>
      <c r="J37" s="422"/>
      <c r="K37" s="422"/>
      <c r="L37" s="422"/>
      <c r="M37" s="422"/>
      <c r="N37" s="424"/>
    </row>
    <row r="38" spans="2:14" ht="20.100000000000001" customHeight="1">
      <c r="B38" s="421"/>
      <c r="C38" s="459" t="s">
        <v>489</v>
      </c>
      <c r="D38" s="460"/>
      <c r="E38" s="460"/>
      <c r="F38" s="460"/>
      <c r="G38" s="460"/>
      <c r="H38" s="461"/>
      <c r="I38" s="462">
        <f>SUM(I37:I37)</f>
        <v>4271.92</v>
      </c>
      <c r="J38" s="422"/>
      <c r="K38" s="422"/>
      <c r="L38" s="422"/>
      <c r="M38" s="422"/>
      <c r="N38" s="424"/>
    </row>
    <row r="39" spans="2:14" ht="20.100000000000001" customHeight="1">
      <c r="B39" s="421"/>
      <c r="C39" s="463" t="s">
        <v>490</v>
      </c>
      <c r="D39" s="464"/>
      <c r="E39" s="464"/>
      <c r="F39" s="464"/>
      <c r="G39" s="464"/>
      <c r="H39" s="465"/>
      <c r="I39" s="466">
        <f>SUM(I38,I34)</f>
        <v>22706.760000000002</v>
      </c>
      <c r="J39" s="422"/>
      <c r="K39" s="422"/>
      <c r="L39" s="422"/>
      <c r="M39" s="422"/>
      <c r="N39" s="424"/>
    </row>
    <row r="40" spans="2:14" ht="20.100000000000001" customHeight="1">
      <c r="B40" s="421"/>
      <c r="C40" s="422"/>
      <c r="D40" s="422"/>
      <c r="E40" s="422"/>
      <c r="F40" s="423"/>
      <c r="G40" s="422"/>
      <c r="H40" s="422"/>
      <c r="I40" s="422"/>
      <c r="J40" s="422"/>
      <c r="K40" s="422"/>
      <c r="L40" s="422"/>
      <c r="M40" s="422"/>
      <c r="N40" s="424"/>
    </row>
    <row r="41" spans="2:14" ht="20.100000000000001" customHeight="1">
      <c r="B41" s="421"/>
      <c r="C41" s="440" t="s">
        <v>491</v>
      </c>
      <c r="D41" s="440"/>
      <c r="E41" s="440"/>
      <c r="F41" s="440"/>
      <c r="G41" s="440"/>
      <c r="H41" s="440"/>
      <c r="I41" s="422"/>
      <c r="J41" s="422"/>
      <c r="K41" s="422"/>
      <c r="L41" s="422"/>
      <c r="M41" s="422"/>
      <c r="N41" s="424"/>
    </row>
    <row r="42" spans="2:14" ht="35.1" customHeight="1">
      <c r="B42" s="421"/>
      <c r="C42" s="442" t="s">
        <v>19</v>
      </c>
      <c r="D42" s="442" t="s">
        <v>6</v>
      </c>
      <c r="E42" s="442" t="s">
        <v>469</v>
      </c>
      <c r="F42" s="442" t="s">
        <v>470</v>
      </c>
      <c r="G42" s="443" t="s">
        <v>471</v>
      </c>
      <c r="H42" s="444" t="s">
        <v>492</v>
      </c>
      <c r="I42" s="444" t="s">
        <v>493</v>
      </c>
      <c r="J42" s="444" t="s">
        <v>494</v>
      </c>
      <c r="K42" s="444" t="s">
        <v>495</v>
      </c>
      <c r="L42" s="444" t="s">
        <v>473</v>
      </c>
      <c r="M42" s="422"/>
      <c r="N42" s="424"/>
    </row>
    <row r="43" spans="2:14" ht="20.100000000000001" customHeight="1">
      <c r="B43" s="421"/>
      <c r="C43" s="448">
        <v>1</v>
      </c>
      <c r="D43" s="467" t="s">
        <v>474</v>
      </c>
      <c r="E43" s="468"/>
      <c r="F43" s="468"/>
      <c r="G43" s="468"/>
      <c r="H43" s="468"/>
      <c r="I43" s="468"/>
      <c r="J43" s="468"/>
      <c r="K43" s="468"/>
      <c r="L43" s="469"/>
      <c r="M43" s="422"/>
      <c r="N43" s="424"/>
    </row>
    <row r="44" spans="2:14" ht="20.100000000000001" customHeight="1">
      <c r="B44" s="421"/>
      <c r="C44" s="452" t="s">
        <v>1</v>
      </c>
      <c r="D44" s="470" t="s">
        <v>475</v>
      </c>
      <c r="E44" s="471"/>
      <c r="F44" s="471"/>
      <c r="G44" s="471"/>
      <c r="H44" s="471"/>
      <c r="I44" s="471"/>
      <c r="J44" s="471"/>
      <c r="K44" s="471"/>
      <c r="L44" s="472"/>
      <c r="M44" s="422"/>
      <c r="N44" s="424"/>
    </row>
    <row r="45" spans="2:14" ht="20.100000000000001" customHeight="1">
      <c r="B45" s="421"/>
      <c r="C45" s="452" t="s">
        <v>476</v>
      </c>
      <c r="D45" s="452" t="s">
        <v>496</v>
      </c>
      <c r="E45" s="456" t="s">
        <v>497</v>
      </c>
      <c r="F45" s="452" t="s">
        <v>479</v>
      </c>
      <c r="G45" s="457">
        <f>G33+G32</f>
        <v>1.25</v>
      </c>
      <c r="H45" s="473">
        <v>44</v>
      </c>
      <c r="I45" s="473">
        <v>176</v>
      </c>
      <c r="J45" s="474">
        <f>VLOOKUP(D45,'[5]Equipamentos (OK)'!$D$10:$G$573,3,0)</f>
        <v>35.804299999999998</v>
      </c>
      <c r="K45" s="474">
        <f>VLOOKUP(D45,'[5]Equipamentos (OK)'!$D$10:$G$573,4,0)</f>
        <v>6.6485000000000003</v>
      </c>
      <c r="L45" s="458">
        <f>TRUNC(G45*((H45*J45)+(I45*K45)),2)</f>
        <v>3431.9</v>
      </c>
      <c r="M45" s="422"/>
      <c r="N45" s="424"/>
    </row>
    <row r="46" spans="2:14" ht="20.100000000000001" customHeight="1">
      <c r="B46" s="421"/>
      <c r="C46" s="452" t="s">
        <v>480</v>
      </c>
      <c r="D46" s="452" t="s">
        <v>498</v>
      </c>
      <c r="E46" s="456" t="s">
        <v>499</v>
      </c>
      <c r="F46" s="452" t="s">
        <v>479</v>
      </c>
      <c r="G46" s="457">
        <v>0</v>
      </c>
      <c r="H46" s="473">
        <v>44</v>
      </c>
      <c r="I46" s="473">
        <v>176</v>
      </c>
      <c r="J46" s="474">
        <f>VLOOKUP(D46,'[5]Equipamentos (OK)'!$D$10:$G$573,3,0)</f>
        <v>242.98869999999999</v>
      </c>
      <c r="K46" s="474">
        <f>VLOOKUP(D46,'[5]Equipamentos (OK)'!$D$10:$G$573,4,0)</f>
        <v>80.888800000000003</v>
      </c>
      <c r="L46" s="458">
        <f>TRUNC(G46*((H46*J46)+(I46*K46)),2)</f>
        <v>0</v>
      </c>
      <c r="M46" s="422"/>
      <c r="N46" s="424"/>
    </row>
    <row r="47" spans="2:14" ht="20.100000000000001" customHeight="1">
      <c r="B47" s="421"/>
      <c r="C47" s="459" t="s">
        <v>208</v>
      </c>
      <c r="D47" s="460"/>
      <c r="E47" s="460"/>
      <c r="F47" s="460"/>
      <c r="G47" s="460"/>
      <c r="H47" s="460"/>
      <c r="I47" s="460"/>
      <c r="J47" s="460"/>
      <c r="K47" s="461"/>
      <c r="L47" s="462">
        <f>SUM(L45:L46)</f>
        <v>3431.9</v>
      </c>
      <c r="M47" s="422"/>
      <c r="N47" s="424"/>
    </row>
    <row r="48" spans="2:14" ht="20.100000000000001" customHeight="1">
      <c r="B48" s="421"/>
      <c r="C48" s="448">
        <v>2</v>
      </c>
      <c r="D48" s="467" t="s">
        <v>484</v>
      </c>
      <c r="E48" s="468"/>
      <c r="F48" s="468"/>
      <c r="G48" s="468"/>
      <c r="H48" s="468"/>
      <c r="I48" s="468"/>
      <c r="J48" s="468"/>
      <c r="K48" s="468"/>
      <c r="L48" s="469"/>
      <c r="M48" s="422"/>
      <c r="N48" s="424"/>
    </row>
    <row r="49" spans="2:18" ht="20.100000000000001" customHeight="1">
      <c r="B49" s="421"/>
      <c r="C49" s="452" t="s">
        <v>2</v>
      </c>
      <c r="D49" s="475" t="s">
        <v>475</v>
      </c>
      <c r="E49" s="476"/>
      <c r="F49" s="476"/>
      <c r="G49" s="476"/>
      <c r="H49" s="476"/>
      <c r="I49" s="476"/>
      <c r="J49" s="476"/>
      <c r="K49" s="476"/>
      <c r="L49" s="477"/>
      <c r="M49" s="422"/>
      <c r="N49" s="424"/>
    </row>
    <row r="50" spans="2:18" ht="20.100000000000001" customHeight="1">
      <c r="B50" s="421"/>
      <c r="C50" s="452" t="s">
        <v>486</v>
      </c>
      <c r="D50" s="452" t="s">
        <v>496</v>
      </c>
      <c r="E50" s="456" t="s">
        <v>497</v>
      </c>
      <c r="F50" s="452" t="s">
        <v>479</v>
      </c>
      <c r="G50" s="457">
        <f>G37+G36</f>
        <v>1</v>
      </c>
      <c r="H50" s="473">
        <v>44</v>
      </c>
      <c r="I50" s="473">
        <v>176</v>
      </c>
      <c r="J50" s="474">
        <f>VLOOKUP(D50,'[5]Equipamentos (OK)'!$D$10:$G$573,3,0)</f>
        <v>35.804299999999998</v>
      </c>
      <c r="K50" s="474">
        <f>VLOOKUP(D50,'[5]Equipamentos (OK)'!$D$10:$G$573,4,0)</f>
        <v>6.6485000000000003</v>
      </c>
      <c r="L50" s="458">
        <f>TRUNC(G50*((H50*J50)+(I50*K50)),2)</f>
        <v>2745.52</v>
      </c>
      <c r="M50" s="422"/>
      <c r="N50" s="424"/>
    </row>
    <row r="51" spans="2:18" ht="20.100000000000001" customHeight="1">
      <c r="B51" s="421"/>
      <c r="C51" s="459" t="s">
        <v>489</v>
      </c>
      <c r="D51" s="460"/>
      <c r="E51" s="460"/>
      <c r="F51" s="460"/>
      <c r="G51" s="460"/>
      <c r="H51" s="460"/>
      <c r="I51" s="460"/>
      <c r="J51" s="460"/>
      <c r="K51" s="461"/>
      <c r="L51" s="462">
        <f>SUM(L49:L50)</f>
        <v>2745.52</v>
      </c>
      <c r="M51" s="422"/>
      <c r="N51" s="424"/>
    </row>
    <row r="52" spans="2:18" ht="20.100000000000001" customHeight="1">
      <c r="B52" s="421"/>
      <c r="C52" s="463" t="s">
        <v>500</v>
      </c>
      <c r="D52" s="464"/>
      <c r="E52" s="464"/>
      <c r="F52" s="464"/>
      <c r="G52" s="464"/>
      <c r="H52" s="464"/>
      <c r="I52" s="464"/>
      <c r="J52" s="464"/>
      <c r="K52" s="465"/>
      <c r="L52" s="466">
        <f>SUM(L47,L51)</f>
        <v>6177.42</v>
      </c>
      <c r="M52" s="422"/>
      <c r="N52" s="424"/>
    </row>
    <row r="53" spans="2:18" ht="20.100000000000001" customHeight="1">
      <c r="B53" s="421"/>
      <c r="C53" s="422"/>
      <c r="D53" s="422"/>
      <c r="E53" s="422"/>
      <c r="F53" s="423"/>
      <c r="G53" s="422"/>
      <c r="H53" s="422"/>
      <c r="I53" s="422"/>
      <c r="J53" s="422"/>
      <c r="K53" s="422"/>
      <c r="L53" s="422"/>
      <c r="M53" s="422"/>
      <c r="N53" s="424"/>
    </row>
    <row r="54" spans="2:18" s="396" customFormat="1" ht="20.100000000000001" customHeight="1">
      <c r="B54" s="425"/>
      <c r="C54" s="439" t="s">
        <v>501</v>
      </c>
      <c r="D54" s="439"/>
      <c r="E54" s="439"/>
      <c r="F54" s="427"/>
      <c r="G54" s="427"/>
      <c r="H54" s="427"/>
      <c r="I54" s="427"/>
      <c r="J54" s="427"/>
      <c r="K54" s="427"/>
      <c r="L54" s="427"/>
      <c r="M54" s="427"/>
      <c r="N54" s="428"/>
    </row>
    <row r="55" spans="2:18" ht="20.100000000000001" customHeight="1">
      <c r="B55" s="421"/>
      <c r="C55" s="422"/>
      <c r="D55" s="422"/>
      <c r="E55" s="422"/>
      <c r="F55" s="423"/>
      <c r="G55" s="422"/>
      <c r="H55" s="422"/>
      <c r="I55" s="422"/>
      <c r="J55" s="422"/>
      <c r="K55" s="422"/>
      <c r="L55" s="422"/>
      <c r="M55" s="422"/>
      <c r="N55" s="424"/>
    </row>
    <row r="56" spans="2:18" s="396" customFormat="1" ht="20.100000000000001" customHeight="1">
      <c r="B56" s="425"/>
      <c r="C56" s="426" t="s">
        <v>502</v>
      </c>
      <c r="D56" s="426"/>
      <c r="E56" s="426"/>
      <c r="F56" s="427"/>
      <c r="G56" s="427"/>
      <c r="H56" s="427"/>
      <c r="I56" s="427"/>
      <c r="J56" s="427"/>
      <c r="K56" s="427"/>
      <c r="L56" s="427"/>
      <c r="M56" s="427"/>
      <c r="N56" s="428"/>
    </row>
    <row r="57" spans="2:18" ht="20.100000000000001" customHeight="1">
      <c r="B57" s="421"/>
      <c r="C57" s="440" t="s">
        <v>503</v>
      </c>
      <c r="D57" s="440"/>
      <c r="E57" s="440"/>
      <c r="F57" s="440"/>
      <c r="G57" s="440"/>
      <c r="H57" s="440"/>
      <c r="I57" s="422"/>
      <c r="J57" s="422"/>
      <c r="K57" s="422"/>
      <c r="L57" s="422"/>
      <c r="M57" s="422"/>
      <c r="N57" s="424"/>
    </row>
    <row r="58" spans="2:18" s="447" customFormat="1" ht="35.1" customHeight="1">
      <c r="B58" s="441"/>
      <c r="C58" s="442" t="s">
        <v>19</v>
      </c>
      <c r="D58" s="442" t="s">
        <v>6</v>
      </c>
      <c r="E58" s="442" t="s">
        <v>469</v>
      </c>
      <c r="F58" s="442" t="s">
        <v>470</v>
      </c>
      <c r="G58" s="443" t="s">
        <v>471</v>
      </c>
      <c r="H58" s="444" t="s">
        <v>472</v>
      </c>
      <c r="I58" s="444" t="s">
        <v>473</v>
      </c>
      <c r="J58" s="445"/>
      <c r="K58" s="445"/>
      <c r="L58" s="445"/>
      <c r="M58" s="445"/>
      <c r="N58" s="446"/>
    </row>
    <row r="59" spans="2:18" ht="20.100000000000001" customHeight="1">
      <c r="B59" s="421"/>
      <c r="C59" s="448">
        <v>1</v>
      </c>
      <c r="D59" s="449" t="s">
        <v>504</v>
      </c>
      <c r="E59" s="450"/>
      <c r="F59" s="450"/>
      <c r="G59" s="450"/>
      <c r="H59" s="450"/>
      <c r="I59" s="451"/>
      <c r="J59" s="422"/>
      <c r="K59" s="422"/>
      <c r="L59" s="422"/>
      <c r="M59" s="422"/>
      <c r="N59" s="424"/>
    </row>
    <row r="60" spans="2:18" ht="20.100000000000001" customHeight="1">
      <c r="B60" s="421"/>
      <c r="C60" s="452" t="s">
        <v>1</v>
      </c>
      <c r="D60" s="452" t="s">
        <v>505</v>
      </c>
      <c r="E60" s="456" t="s">
        <v>506</v>
      </c>
      <c r="F60" s="452" t="s">
        <v>479</v>
      </c>
      <c r="G60" s="457">
        <v>1</v>
      </c>
      <c r="H60" s="458">
        <f>VLOOKUP(D60,'[5]Mão de Obra (OK)'!$D$9:$J$153,7,0)</f>
        <v>8892.4902999999995</v>
      </c>
      <c r="I60" s="458">
        <f>TRUNC(H60*G60,2)</f>
        <v>8892.49</v>
      </c>
      <c r="J60" s="422"/>
      <c r="K60" s="422"/>
      <c r="L60" s="422"/>
      <c r="M60" s="422"/>
      <c r="N60" s="424"/>
    </row>
    <row r="61" spans="2:18" ht="20.100000000000001" customHeight="1">
      <c r="B61" s="421"/>
      <c r="C61" s="452" t="s">
        <v>507</v>
      </c>
      <c r="D61" s="452" t="s">
        <v>508</v>
      </c>
      <c r="E61" s="456" t="s">
        <v>509</v>
      </c>
      <c r="F61" s="452" t="s">
        <v>479</v>
      </c>
      <c r="G61" s="457">
        <v>2</v>
      </c>
      <c r="H61" s="458">
        <f>VLOOKUP(D61,'[5]Mão de Obra (OK)'!$D$9:$J$153,7,0)</f>
        <v>5963.7447000000002</v>
      </c>
      <c r="I61" s="458">
        <f>TRUNC(H61*G61,2)</f>
        <v>11927.48</v>
      </c>
      <c r="J61" s="422"/>
      <c r="K61" s="422"/>
      <c r="L61" s="422"/>
      <c r="M61" s="422"/>
      <c r="N61" s="424"/>
    </row>
    <row r="62" spans="2:18" ht="20.100000000000001" customHeight="1">
      <c r="B62" s="421"/>
      <c r="C62" s="459" t="s">
        <v>510</v>
      </c>
      <c r="D62" s="460"/>
      <c r="E62" s="460"/>
      <c r="F62" s="460"/>
      <c r="G62" s="460"/>
      <c r="H62" s="461"/>
      <c r="I62" s="462">
        <f>SUM(I60:I61)</f>
        <v>20819.97</v>
      </c>
      <c r="J62" s="422"/>
      <c r="K62" s="422"/>
      <c r="L62" s="422"/>
      <c r="M62" s="422"/>
      <c r="N62" s="424"/>
      <c r="R62" s="478"/>
    </row>
    <row r="63" spans="2:18" ht="20.100000000000001" customHeight="1">
      <c r="B63" s="421"/>
      <c r="C63" s="422"/>
      <c r="D63" s="422"/>
      <c r="E63" s="422"/>
      <c r="F63" s="423"/>
      <c r="G63" s="422"/>
      <c r="H63" s="422"/>
      <c r="I63" s="422"/>
      <c r="J63" s="422"/>
      <c r="K63" s="422"/>
      <c r="L63" s="422"/>
      <c r="M63" s="422"/>
      <c r="N63" s="424"/>
    </row>
    <row r="64" spans="2:18" ht="20.100000000000001" customHeight="1">
      <c r="B64" s="421"/>
      <c r="C64" s="440" t="s">
        <v>511</v>
      </c>
      <c r="D64" s="440"/>
      <c r="E64" s="440"/>
      <c r="F64" s="440"/>
      <c r="G64" s="440"/>
      <c r="H64" s="440"/>
      <c r="I64" s="422"/>
      <c r="J64" s="422"/>
      <c r="K64" s="422"/>
      <c r="L64" s="422"/>
      <c r="M64" s="422"/>
      <c r="N64" s="424"/>
    </row>
    <row r="65" spans="2:26" ht="35.1" customHeight="1">
      <c r="B65" s="421"/>
      <c r="C65" s="442" t="s">
        <v>19</v>
      </c>
      <c r="D65" s="442" t="s">
        <v>6</v>
      </c>
      <c r="E65" s="442" t="s">
        <v>469</v>
      </c>
      <c r="F65" s="442" t="s">
        <v>470</v>
      </c>
      <c r="G65" s="443" t="s">
        <v>471</v>
      </c>
      <c r="H65" s="444" t="s">
        <v>492</v>
      </c>
      <c r="I65" s="444" t="s">
        <v>493</v>
      </c>
      <c r="J65" s="444" t="s">
        <v>494</v>
      </c>
      <c r="K65" s="444" t="s">
        <v>495</v>
      </c>
      <c r="L65" s="444" t="s">
        <v>473</v>
      </c>
      <c r="M65" s="422"/>
      <c r="N65" s="424"/>
    </row>
    <row r="66" spans="2:26" ht="20.100000000000001" customHeight="1">
      <c r="B66" s="421"/>
      <c r="C66" s="448">
        <v>2</v>
      </c>
      <c r="D66" s="449" t="s">
        <v>504</v>
      </c>
      <c r="E66" s="450"/>
      <c r="F66" s="450"/>
      <c r="G66" s="450"/>
      <c r="H66" s="450"/>
      <c r="I66" s="451"/>
      <c r="J66" s="479"/>
      <c r="K66" s="479"/>
      <c r="L66" s="480"/>
      <c r="M66" s="422"/>
      <c r="N66" s="424"/>
    </row>
    <row r="67" spans="2:26" ht="20.100000000000001" customHeight="1">
      <c r="B67" s="421"/>
      <c r="C67" s="452" t="s">
        <v>2</v>
      </c>
      <c r="D67" s="452" t="s">
        <v>512</v>
      </c>
      <c r="E67" s="456" t="s">
        <v>513</v>
      </c>
      <c r="F67" s="452" t="s">
        <v>479</v>
      </c>
      <c r="G67" s="457">
        <v>1</v>
      </c>
      <c r="H67" s="473">
        <v>44</v>
      </c>
      <c r="I67" s="473">
        <v>176</v>
      </c>
      <c r="J67" s="474">
        <f>VLOOKUP(D67,'[5]Equipamentos (OK)'!$D$10:$G$573,3,0)</f>
        <v>88.963999999999999</v>
      </c>
      <c r="K67" s="474">
        <f>VLOOKUP(D67,'[5]Equipamentos (OK)'!$D$10:$G$573,4,0)</f>
        <v>50.682200000000002</v>
      </c>
      <c r="L67" s="458">
        <f>TRUNC(G67*((H67*J67)+(I67*K67)),2)</f>
        <v>12834.48</v>
      </c>
      <c r="M67" s="422"/>
      <c r="N67" s="424"/>
    </row>
    <row r="68" spans="2:26" ht="20.100000000000001" customHeight="1">
      <c r="B68" s="421"/>
      <c r="C68" s="459" t="s">
        <v>514</v>
      </c>
      <c r="D68" s="460"/>
      <c r="E68" s="460"/>
      <c r="F68" s="460"/>
      <c r="G68" s="460"/>
      <c r="H68" s="460"/>
      <c r="I68" s="460"/>
      <c r="J68" s="460"/>
      <c r="K68" s="461"/>
      <c r="L68" s="462">
        <f>SUM(L67)</f>
        <v>12834.48</v>
      </c>
      <c r="M68" s="422"/>
      <c r="N68" s="424"/>
    </row>
    <row r="69" spans="2:26" ht="20.100000000000001" customHeight="1">
      <c r="B69" s="421"/>
      <c r="C69" s="463" t="s">
        <v>515</v>
      </c>
      <c r="D69" s="464"/>
      <c r="E69" s="464"/>
      <c r="F69" s="464"/>
      <c r="G69" s="464"/>
      <c r="H69" s="464"/>
      <c r="I69" s="464"/>
      <c r="J69" s="464"/>
      <c r="K69" s="465"/>
      <c r="L69" s="466">
        <f>SUM(L68,I62)</f>
        <v>33654.449999999997</v>
      </c>
      <c r="M69" s="422"/>
      <c r="N69" s="424"/>
    </row>
    <row r="70" spans="2:26" ht="20.100000000000001" customHeight="1">
      <c r="B70" s="421"/>
      <c r="C70" s="422"/>
      <c r="D70" s="422"/>
      <c r="E70" s="422"/>
      <c r="F70" s="423"/>
      <c r="G70" s="422"/>
      <c r="H70" s="422"/>
      <c r="I70" s="422"/>
      <c r="J70" s="422"/>
      <c r="K70" s="422"/>
      <c r="L70" s="422"/>
      <c r="M70" s="422"/>
      <c r="N70" s="424"/>
    </row>
    <row r="71" spans="2:26" s="396" customFormat="1" ht="20.100000000000001" customHeight="1">
      <c r="B71" s="425"/>
      <c r="C71" s="426" t="s">
        <v>516</v>
      </c>
      <c r="D71" s="426"/>
      <c r="E71" s="426"/>
      <c r="F71" s="427"/>
      <c r="G71" s="427"/>
      <c r="H71" s="427"/>
      <c r="I71" s="427"/>
      <c r="J71" s="427"/>
      <c r="K71" s="427"/>
      <c r="L71" s="427"/>
      <c r="M71" s="427"/>
      <c r="N71" s="428"/>
    </row>
    <row r="72" spans="2:26" ht="20.100000000000001" customHeight="1">
      <c r="B72" s="421"/>
      <c r="C72" s="440" t="s">
        <v>517</v>
      </c>
      <c r="D72" s="440"/>
      <c r="E72" s="440"/>
      <c r="F72" s="440"/>
      <c r="G72" s="440"/>
      <c r="H72" s="440"/>
      <c r="I72" s="422"/>
      <c r="J72" s="422"/>
      <c r="K72" s="422"/>
      <c r="L72" s="422"/>
      <c r="M72" s="422"/>
      <c r="N72" s="424"/>
    </row>
    <row r="73" spans="2:26" s="447" customFormat="1" ht="35.1" customHeight="1">
      <c r="B73" s="441"/>
      <c r="C73" s="442" t="s">
        <v>19</v>
      </c>
      <c r="D73" s="442" t="s">
        <v>6</v>
      </c>
      <c r="E73" s="442" t="s">
        <v>469</v>
      </c>
      <c r="F73" s="442" t="s">
        <v>470</v>
      </c>
      <c r="G73" s="443" t="s">
        <v>471</v>
      </c>
      <c r="H73" s="444" t="s">
        <v>472</v>
      </c>
      <c r="I73" s="444" t="s">
        <v>473</v>
      </c>
      <c r="J73" s="445"/>
      <c r="K73" s="445"/>
      <c r="L73" s="445"/>
      <c r="M73" s="445"/>
      <c r="N73" s="446"/>
      <c r="S73" s="1"/>
      <c r="T73" s="1"/>
      <c r="U73" s="1"/>
      <c r="V73" s="1"/>
      <c r="W73" s="1"/>
      <c r="X73" s="1"/>
      <c r="Y73" s="1"/>
      <c r="Z73" s="1"/>
    </row>
    <row r="74" spans="2:26" ht="20.100000000000001" customHeight="1">
      <c r="B74" s="421"/>
      <c r="C74" s="448">
        <v>1</v>
      </c>
      <c r="D74" s="449" t="s">
        <v>518</v>
      </c>
      <c r="E74" s="450"/>
      <c r="F74" s="450"/>
      <c r="G74" s="450"/>
      <c r="H74" s="450"/>
      <c r="I74" s="451"/>
      <c r="J74" s="422"/>
      <c r="K74" s="422"/>
      <c r="L74" s="422"/>
      <c r="M74" s="422"/>
      <c r="N74" s="424"/>
      <c r="Q74" s="481" t="s">
        <v>519</v>
      </c>
      <c r="R74" s="482">
        <f>'MÃO DE OBRA'!G25</f>
        <v>21</v>
      </c>
    </row>
    <row r="75" spans="2:26" ht="20.100000000000001" customHeight="1">
      <c r="B75" s="421"/>
      <c r="C75" s="452" t="s">
        <v>1</v>
      </c>
      <c r="D75" s="452" t="s">
        <v>520</v>
      </c>
      <c r="E75" s="456" t="s">
        <v>521</v>
      </c>
      <c r="F75" s="452" t="s">
        <v>522</v>
      </c>
      <c r="G75" s="483">
        <v>0</v>
      </c>
      <c r="H75" s="458">
        <f>VLOOKUP(D75,'[5]Mão de Obra (OK)'!$D$9:$J$153,7,0)</f>
        <v>7702.3910999999998</v>
      </c>
      <c r="I75" s="458">
        <f>TRUNC(H75*G75,2)</f>
        <v>0</v>
      </c>
      <c r="J75" s="422"/>
      <c r="K75" s="422"/>
      <c r="L75" s="422"/>
      <c r="M75" s="422"/>
      <c r="N75" s="424"/>
      <c r="Q75" s="484" t="s">
        <v>523</v>
      </c>
      <c r="R75" s="485">
        <f>SUM(G32,G33,G37,G46)</f>
        <v>2.25</v>
      </c>
    </row>
    <row r="76" spans="2:26" ht="20.100000000000001" customHeight="1">
      <c r="B76" s="421"/>
      <c r="C76" s="452" t="s">
        <v>507</v>
      </c>
      <c r="D76" s="452" t="s">
        <v>524</v>
      </c>
      <c r="E76" s="456" t="s">
        <v>525</v>
      </c>
      <c r="F76" s="452" t="s">
        <v>522</v>
      </c>
      <c r="G76" s="457">
        <v>0</v>
      </c>
      <c r="H76" s="458">
        <f>VLOOKUP(D76,'[5]Mão de Obra (OK)'!$D$9:$J$153,7,0)</f>
        <v>25094.2196</v>
      </c>
      <c r="I76" s="458">
        <f>TRUNC(H76*G76,2)</f>
        <v>0</v>
      </c>
      <c r="J76" s="422"/>
      <c r="K76" s="422"/>
      <c r="L76" s="422"/>
      <c r="M76" s="422"/>
      <c r="N76" s="424"/>
      <c r="Q76" s="481" t="s">
        <v>526</v>
      </c>
      <c r="R76" s="486">
        <f>SUM(G60,G61,G75,G76,G77,G78,G67)+R75</f>
        <v>6.25</v>
      </c>
    </row>
    <row r="77" spans="2:26" ht="20.100000000000001" customHeight="1">
      <c r="B77" s="421"/>
      <c r="C77" s="452" t="s">
        <v>527</v>
      </c>
      <c r="D77" s="452" t="s">
        <v>528</v>
      </c>
      <c r="E77" s="456" t="s">
        <v>529</v>
      </c>
      <c r="F77" s="452" t="s">
        <v>522</v>
      </c>
      <c r="G77" s="457">
        <v>0</v>
      </c>
      <c r="H77" s="458">
        <f>VLOOKUP(D77,'[5]Mão de Obra (OK)'!$D$9:$J$153,7,0)</f>
        <v>18389.417600000001</v>
      </c>
      <c r="I77" s="458">
        <f>TRUNC(H77*G77,2)</f>
        <v>0</v>
      </c>
      <c r="J77" s="422"/>
      <c r="K77" s="422"/>
      <c r="L77" s="422"/>
      <c r="M77" s="422"/>
      <c r="N77" s="424"/>
      <c r="Q77" s="481" t="s">
        <v>530</v>
      </c>
      <c r="R77" s="486">
        <f>SUM(G87,G88,G101,G108,G109,G115)</f>
        <v>6.5</v>
      </c>
    </row>
    <row r="78" spans="2:26" ht="20.100000000000001" customHeight="1">
      <c r="B78" s="421"/>
      <c r="C78" s="452" t="s">
        <v>531</v>
      </c>
      <c r="D78" s="452" t="s">
        <v>532</v>
      </c>
      <c r="E78" s="456" t="s">
        <v>533</v>
      </c>
      <c r="F78" s="452" t="s">
        <v>522</v>
      </c>
      <c r="G78" s="457">
        <v>0</v>
      </c>
      <c r="H78" s="458">
        <f>VLOOKUP(D78,'[5]Mão de Obra (OK)'!$D$9:$J$153,7,0)</f>
        <v>20969.8171</v>
      </c>
      <c r="I78" s="458">
        <f>TRUNC(H78*G78,2)</f>
        <v>0</v>
      </c>
      <c r="J78" s="422"/>
      <c r="K78" s="422"/>
      <c r="L78" s="422"/>
      <c r="M78" s="422"/>
      <c r="N78" s="424"/>
      <c r="Q78" s="481" t="s">
        <v>534</v>
      </c>
      <c r="R78" s="486">
        <f>R76+(R74+R77)/2</f>
        <v>20</v>
      </c>
    </row>
    <row r="79" spans="2:26" ht="20.100000000000001" customHeight="1">
      <c r="B79" s="421"/>
      <c r="C79" s="463" t="s">
        <v>535</v>
      </c>
      <c r="D79" s="464"/>
      <c r="E79" s="464"/>
      <c r="F79" s="464"/>
      <c r="G79" s="464"/>
      <c r="H79" s="465"/>
      <c r="I79" s="466">
        <f>SUM(I75:I78)</f>
        <v>0</v>
      </c>
      <c r="J79" s="422"/>
      <c r="K79" s="422"/>
      <c r="L79" s="422"/>
      <c r="M79" s="422"/>
      <c r="N79" s="424"/>
      <c r="Q79" s="481" t="s">
        <v>536</v>
      </c>
      <c r="R79" s="482">
        <f>R74+R76+R77</f>
        <v>33.75</v>
      </c>
      <c r="S79" s="487"/>
    </row>
    <row r="80" spans="2:26" ht="20.100000000000001" customHeight="1">
      <c r="B80" s="421"/>
      <c r="C80" s="422"/>
      <c r="D80" s="422"/>
      <c r="E80" s="422"/>
      <c r="F80" s="423"/>
      <c r="G80" s="422"/>
      <c r="H80" s="422"/>
      <c r="I80" s="422"/>
      <c r="J80" s="422"/>
      <c r="K80" s="422"/>
      <c r="L80" s="422"/>
      <c r="M80" s="422"/>
      <c r="N80" s="424"/>
      <c r="S80" s="487"/>
    </row>
    <row r="81" spans="2:26" s="396" customFormat="1" ht="20.100000000000001" customHeight="1">
      <c r="B81" s="425"/>
      <c r="C81" s="439" t="s">
        <v>537</v>
      </c>
      <c r="D81" s="439"/>
      <c r="E81" s="439"/>
      <c r="F81" s="427"/>
      <c r="G81" s="427"/>
      <c r="H81" s="427"/>
      <c r="I81" s="427"/>
      <c r="J81" s="427"/>
      <c r="K81" s="427"/>
      <c r="L81" s="427"/>
      <c r="M81" s="427"/>
      <c r="N81" s="428"/>
      <c r="Q81" s="488" t="s">
        <v>538</v>
      </c>
      <c r="R81" s="489">
        <v>2026</v>
      </c>
      <c r="S81" s="19"/>
      <c r="T81" s="1"/>
      <c r="U81" s="1"/>
      <c r="V81" s="1"/>
      <c r="W81" s="1"/>
      <c r="X81" s="1"/>
      <c r="Y81" s="1"/>
      <c r="Z81" s="1"/>
    </row>
    <row r="82" spans="2:26" ht="20.100000000000001" customHeight="1">
      <c r="B82" s="421"/>
      <c r="C82" s="422"/>
      <c r="D82" s="422"/>
      <c r="E82" s="422"/>
      <c r="F82" s="423"/>
      <c r="G82" s="422"/>
      <c r="H82" s="422"/>
      <c r="I82" s="422"/>
      <c r="J82" s="422"/>
      <c r="K82" s="422"/>
      <c r="L82" s="422"/>
      <c r="M82" s="422"/>
      <c r="N82" s="424"/>
      <c r="Q82" s="488" t="s">
        <v>539</v>
      </c>
      <c r="R82" s="490">
        <v>365</v>
      </c>
      <c r="S82" s="19"/>
    </row>
    <row r="83" spans="2:26" s="396" customFormat="1" ht="22.5" customHeight="1">
      <c r="B83" s="425"/>
      <c r="C83" s="426" t="s">
        <v>540</v>
      </c>
      <c r="D83" s="426"/>
      <c r="E83" s="426"/>
      <c r="F83" s="427"/>
      <c r="G83" s="427"/>
      <c r="H83" s="427"/>
      <c r="I83" s="427"/>
      <c r="J83" s="427"/>
      <c r="K83" s="427"/>
      <c r="L83" s="427"/>
      <c r="M83" s="427"/>
      <c r="N83" s="428"/>
      <c r="Q83" s="488" t="s">
        <v>541</v>
      </c>
      <c r="R83" s="490">
        <v>52</v>
      </c>
      <c r="S83" s="19"/>
      <c r="T83" s="1"/>
      <c r="U83" s="1"/>
      <c r="V83" s="1"/>
      <c r="W83" s="1"/>
      <c r="X83" s="1"/>
      <c r="Y83" s="1"/>
      <c r="Z83" s="1"/>
    </row>
    <row r="84" spans="2:26" ht="20.100000000000001" customHeight="1">
      <c r="B84" s="421"/>
      <c r="C84" s="440" t="s">
        <v>542</v>
      </c>
      <c r="D84" s="440"/>
      <c r="E84" s="440"/>
      <c r="F84" s="440"/>
      <c r="G84" s="440"/>
      <c r="H84" s="440"/>
      <c r="I84" s="422"/>
      <c r="J84" s="422"/>
      <c r="K84" s="422"/>
      <c r="L84" s="422"/>
      <c r="M84" s="422"/>
      <c r="N84" s="424"/>
      <c r="Q84" s="488" t="s">
        <v>543</v>
      </c>
      <c r="R84" s="490">
        <v>10</v>
      </c>
      <c r="S84" s="19" t="s">
        <v>544</v>
      </c>
    </row>
    <row r="85" spans="2:26" s="447" customFormat="1" ht="35.1" customHeight="1">
      <c r="B85" s="441"/>
      <c r="C85" s="442" t="s">
        <v>19</v>
      </c>
      <c r="D85" s="442" t="s">
        <v>6</v>
      </c>
      <c r="E85" s="442" t="s">
        <v>469</v>
      </c>
      <c r="F85" s="442" t="s">
        <v>470</v>
      </c>
      <c r="G85" s="443" t="s">
        <v>471</v>
      </c>
      <c r="H85" s="444" t="s">
        <v>472</v>
      </c>
      <c r="I85" s="444" t="s">
        <v>473</v>
      </c>
      <c r="J85" s="445"/>
      <c r="K85" s="445"/>
      <c r="L85" s="445"/>
      <c r="M85" s="445"/>
      <c r="N85" s="446"/>
      <c r="Q85" s="491" t="s">
        <v>545</v>
      </c>
      <c r="R85" s="492">
        <f>R82-R83-R84</f>
        <v>303</v>
      </c>
      <c r="S85"/>
      <c r="T85" s="1"/>
      <c r="U85" s="1"/>
      <c r="V85" s="1"/>
      <c r="W85" s="1"/>
      <c r="X85" s="1"/>
      <c r="Y85" s="1"/>
      <c r="Z85" s="1"/>
    </row>
    <row r="86" spans="2:26" ht="20.100000000000001" customHeight="1">
      <c r="B86" s="421"/>
      <c r="C86" s="448">
        <v>1</v>
      </c>
      <c r="D86" s="449" t="s">
        <v>546</v>
      </c>
      <c r="E86" s="450"/>
      <c r="F86" s="450"/>
      <c r="G86" s="450"/>
      <c r="H86" s="450"/>
      <c r="I86" s="451"/>
      <c r="J86" s="422"/>
      <c r="K86" s="422"/>
      <c r="L86" s="422"/>
      <c r="M86" s="422"/>
      <c r="N86" s="424"/>
      <c r="Q86" s="488" t="s">
        <v>547</v>
      </c>
      <c r="R86" s="493">
        <f>R85*7.333</f>
        <v>2221.8989999999999</v>
      </c>
      <c r="S86"/>
    </row>
    <row r="87" spans="2:26" ht="20.100000000000001" customHeight="1">
      <c r="B87" s="421"/>
      <c r="C87" s="452" t="s">
        <v>1</v>
      </c>
      <c r="D87" s="452" t="s">
        <v>548</v>
      </c>
      <c r="E87" s="456" t="s">
        <v>549</v>
      </c>
      <c r="F87" s="452" t="s">
        <v>550</v>
      </c>
      <c r="G87" s="457">
        <v>1</v>
      </c>
      <c r="H87" s="458">
        <f>VLOOKUP(D87,'[5]Mão de Obra (OK)'!$D$9:$J$153,7,0)</f>
        <v>6191.2078000000001</v>
      </c>
      <c r="I87" s="458">
        <f>TRUNC(H87*G87,2)</f>
        <v>6191.2</v>
      </c>
      <c r="J87" s="422"/>
      <c r="K87" s="422"/>
      <c r="L87" s="422"/>
      <c r="M87" s="422"/>
      <c r="N87" s="424"/>
      <c r="Q87" s="488" t="s">
        <v>551</v>
      </c>
      <c r="R87" s="493">
        <f>R86/12</f>
        <v>185.15824999999998</v>
      </c>
      <c r="S87" s="494">
        <f>R85*3</f>
        <v>909</v>
      </c>
      <c r="T87" s="19" t="s">
        <v>552</v>
      </c>
    </row>
    <row r="88" spans="2:26" ht="20.100000000000001" customHeight="1">
      <c r="B88" s="421"/>
      <c r="C88" s="452" t="s">
        <v>507</v>
      </c>
      <c r="D88" s="452" t="s">
        <v>553</v>
      </c>
      <c r="E88" s="456" t="s">
        <v>554</v>
      </c>
      <c r="F88" s="452" t="s">
        <v>550</v>
      </c>
      <c r="G88" s="457">
        <v>0.5</v>
      </c>
      <c r="H88" s="458">
        <f>VLOOKUP(D88,'[5]Mão de Obra (OK)'!$D$9:$J$153,7,0)</f>
        <v>5278.6116000000002</v>
      </c>
      <c r="I88" s="458">
        <f>TRUNC(H88*G88,2)</f>
        <v>2639.3</v>
      </c>
      <c r="J88" s="422"/>
      <c r="K88" s="422"/>
      <c r="L88" s="422"/>
      <c r="M88" s="422"/>
      <c r="N88" s="424"/>
      <c r="S88" s="493">
        <f>S87/12</f>
        <v>75.75</v>
      </c>
      <c r="T88" s="19" t="s">
        <v>555</v>
      </c>
    </row>
    <row r="89" spans="2:26" ht="20.100000000000001" customHeight="1">
      <c r="B89" s="421"/>
      <c r="C89" s="463" t="s">
        <v>556</v>
      </c>
      <c r="D89" s="464"/>
      <c r="E89" s="464"/>
      <c r="F89" s="464"/>
      <c r="G89" s="464"/>
      <c r="H89" s="465"/>
      <c r="I89" s="466">
        <f>SUM(I87:I88)</f>
        <v>8830.5</v>
      </c>
      <c r="J89" s="422"/>
      <c r="K89" s="422"/>
      <c r="L89" s="422"/>
      <c r="M89" s="422"/>
      <c r="N89" s="424"/>
    </row>
    <row r="90" spans="2:26" ht="20.100000000000001" customHeight="1">
      <c r="B90" s="421"/>
      <c r="C90" s="422"/>
      <c r="E90" s="422"/>
      <c r="F90" s="423"/>
      <c r="G90" s="422"/>
      <c r="H90" s="422"/>
      <c r="I90" s="422"/>
      <c r="J90" s="422"/>
      <c r="K90" s="422"/>
      <c r="L90" s="422"/>
      <c r="M90" s="422"/>
      <c r="N90" s="424"/>
      <c r="Y90" s="495">
        <f>R87</f>
        <v>185.15824999999998</v>
      </c>
      <c r="Z90" s="496" t="s">
        <v>557</v>
      </c>
    </row>
    <row r="91" spans="2:26" ht="20.100000000000001" customHeight="1">
      <c r="B91" s="421"/>
      <c r="C91" s="422"/>
      <c r="E91" s="422"/>
      <c r="F91" s="423"/>
      <c r="G91" s="422"/>
      <c r="H91" s="422"/>
      <c r="I91" s="422"/>
      <c r="J91" s="422"/>
      <c r="K91" s="422"/>
      <c r="L91" s="422"/>
      <c r="M91" s="422"/>
      <c r="N91" s="424"/>
      <c r="Y91" s="495"/>
      <c r="Z91" s="496"/>
    </row>
    <row r="92" spans="2:26" ht="20.100000000000001" customHeight="1">
      <c r="B92" s="421"/>
      <c r="C92" s="422"/>
      <c r="E92" s="422"/>
      <c r="F92" s="423"/>
      <c r="G92" s="422"/>
      <c r="H92" s="422"/>
      <c r="I92" s="422"/>
      <c r="J92" s="422"/>
      <c r="K92" s="422"/>
      <c r="L92" s="422"/>
      <c r="M92" s="422"/>
      <c r="N92" s="424"/>
      <c r="Y92" s="495"/>
      <c r="Z92" s="496"/>
    </row>
    <row r="93" spans="2:26" ht="20.100000000000001" customHeight="1">
      <c r="B93" s="421"/>
      <c r="C93" s="422"/>
      <c r="E93" s="422"/>
      <c r="F93" s="423"/>
      <c r="G93" s="422"/>
      <c r="H93" s="422"/>
      <c r="I93" s="422"/>
      <c r="J93" s="422"/>
      <c r="K93" s="422"/>
      <c r="L93" s="422"/>
      <c r="M93" s="422"/>
      <c r="N93" s="424"/>
      <c r="Y93" s="495"/>
      <c r="Z93" s="496"/>
    </row>
    <row r="94" spans="2:26" ht="20.100000000000001" customHeight="1">
      <c r="B94" s="421"/>
      <c r="C94" s="422"/>
      <c r="E94" s="422"/>
      <c r="F94" s="423"/>
      <c r="G94" s="422"/>
      <c r="H94" s="422"/>
      <c r="I94" s="422"/>
      <c r="J94" s="422"/>
      <c r="K94" s="422"/>
      <c r="L94" s="422"/>
      <c r="M94" s="422"/>
      <c r="N94" s="424"/>
      <c r="Y94" s="495"/>
      <c r="Z94" s="496"/>
    </row>
    <row r="95" spans="2:26" ht="20.100000000000001" customHeight="1" thickBot="1">
      <c r="B95" s="497"/>
      <c r="C95" s="498"/>
      <c r="D95" s="499"/>
      <c r="E95" s="498"/>
      <c r="F95" s="500"/>
      <c r="G95" s="498"/>
      <c r="H95" s="498"/>
      <c r="I95" s="498"/>
      <c r="J95" s="498"/>
      <c r="K95" s="498"/>
      <c r="L95" s="498"/>
      <c r="M95" s="498"/>
      <c r="N95" s="501"/>
      <c r="Y95" s="502" t="s">
        <v>558</v>
      </c>
      <c r="Z95" s="503" t="e">
        <f>#REF!/Y90</f>
        <v>#REF!</v>
      </c>
    </row>
    <row r="96" spans="2:26" ht="20.100000000000001" customHeight="1">
      <c r="B96" s="421"/>
      <c r="C96" s="422"/>
      <c r="E96" s="422"/>
      <c r="F96" s="423"/>
      <c r="G96" s="422"/>
      <c r="H96" s="422"/>
      <c r="I96" s="422"/>
      <c r="J96" s="422"/>
      <c r="K96" s="422"/>
      <c r="L96" s="422"/>
      <c r="M96" s="422"/>
      <c r="N96" s="424"/>
      <c r="Q96" s="504" t="s">
        <v>559</v>
      </c>
      <c r="R96" s="505"/>
    </row>
    <row r="97" spans="2:14" ht="20.100000000000001" customHeight="1">
      <c r="B97" s="421"/>
      <c r="C97" s="426" t="s">
        <v>560</v>
      </c>
      <c r="D97" s="426"/>
      <c r="E97" s="426"/>
      <c r="F97" s="427"/>
      <c r="G97" s="427"/>
      <c r="H97" s="427"/>
      <c r="I97" s="427"/>
      <c r="J97" s="422"/>
      <c r="K97" s="422"/>
      <c r="L97" s="422"/>
      <c r="M97" s="422"/>
      <c r="N97" s="424"/>
    </row>
    <row r="98" spans="2:14" ht="20.100000000000001" customHeight="1">
      <c r="B98" s="421"/>
      <c r="C98" s="440" t="s">
        <v>561</v>
      </c>
      <c r="D98" s="440"/>
      <c r="E98" s="440"/>
      <c r="F98" s="440"/>
      <c r="G98" s="440"/>
      <c r="H98" s="440"/>
      <c r="I98" s="422"/>
      <c r="J98" s="422"/>
      <c r="K98" s="422"/>
      <c r="L98" s="422"/>
      <c r="M98" s="422"/>
      <c r="N98" s="424"/>
    </row>
    <row r="99" spans="2:14" ht="34.5" customHeight="1">
      <c r="B99" s="421"/>
      <c r="C99" s="442" t="s">
        <v>19</v>
      </c>
      <c r="D99" s="442" t="s">
        <v>6</v>
      </c>
      <c r="E99" s="442" t="s">
        <v>469</v>
      </c>
      <c r="F99" s="442" t="s">
        <v>470</v>
      </c>
      <c r="G99" s="443" t="s">
        <v>471</v>
      </c>
      <c r="H99" s="444" t="s">
        <v>472</v>
      </c>
      <c r="I99" s="444" t="s">
        <v>473</v>
      </c>
      <c r="J99" s="422"/>
      <c r="K99" s="422"/>
      <c r="L99" s="422"/>
      <c r="M99" s="422"/>
      <c r="N99" s="424"/>
    </row>
    <row r="100" spans="2:14" ht="20.100000000000001" customHeight="1">
      <c r="B100" s="421"/>
      <c r="C100" s="448">
        <v>1</v>
      </c>
      <c r="D100" s="449" t="s">
        <v>562</v>
      </c>
      <c r="E100" s="450"/>
      <c r="F100" s="450"/>
      <c r="G100" s="450"/>
      <c r="H100" s="450"/>
      <c r="I100" s="451"/>
      <c r="J100" s="422"/>
      <c r="K100" s="422"/>
      <c r="L100" s="422"/>
      <c r="M100" s="422"/>
      <c r="N100" s="424"/>
    </row>
    <row r="101" spans="2:14" ht="20.100000000000001" customHeight="1">
      <c r="B101" s="421"/>
      <c r="C101" s="452" t="s">
        <v>1</v>
      </c>
      <c r="D101" s="452" t="s">
        <v>563</v>
      </c>
      <c r="E101" s="456" t="s">
        <v>564</v>
      </c>
      <c r="F101" s="452" t="s">
        <v>550</v>
      </c>
      <c r="G101" s="457">
        <v>1</v>
      </c>
      <c r="H101" s="458">
        <f>VLOOKUP(D101,'[5]Mão de Obra (OK)'!$D$9:$J$153,7,0)</f>
        <v>8029.9043000000001</v>
      </c>
      <c r="I101" s="458">
        <f>TRUNC(H101*G101,2)</f>
        <v>8029.9</v>
      </c>
      <c r="J101" s="422"/>
      <c r="K101" s="422"/>
      <c r="L101" s="422"/>
      <c r="M101" s="422"/>
      <c r="N101" s="424"/>
    </row>
    <row r="102" spans="2:14" ht="20.100000000000001" customHeight="1">
      <c r="B102" s="421"/>
      <c r="C102" s="463" t="s">
        <v>565</v>
      </c>
      <c r="D102" s="464"/>
      <c r="E102" s="464"/>
      <c r="F102" s="464"/>
      <c r="G102" s="464"/>
      <c r="H102" s="465"/>
      <c r="I102" s="466">
        <f>SUM(I101:I101)</f>
        <v>8029.9</v>
      </c>
      <c r="J102" s="422"/>
      <c r="K102" s="422"/>
      <c r="L102" s="422"/>
      <c r="M102" s="422"/>
      <c r="N102" s="424"/>
    </row>
    <row r="103" spans="2:14" ht="20.100000000000001" customHeight="1">
      <c r="B103" s="421"/>
      <c r="C103" s="422"/>
      <c r="E103" s="422"/>
      <c r="F103" s="423"/>
      <c r="G103" s="422"/>
      <c r="H103" s="422"/>
      <c r="I103" s="422"/>
      <c r="J103" s="422"/>
      <c r="K103" s="422"/>
      <c r="L103" s="422"/>
      <c r="M103" s="422"/>
      <c r="N103" s="424"/>
    </row>
    <row r="104" spans="2:14" s="396" customFormat="1" ht="19.149999999999999" customHeight="1">
      <c r="B104" s="425"/>
      <c r="C104" s="426" t="s">
        <v>566</v>
      </c>
      <c r="D104" s="426"/>
      <c r="E104" s="426"/>
      <c r="F104" s="427"/>
      <c r="G104" s="427"/>
      <c r="H104" s="427"/>
      <c r="I104" s="427"/>
      <c r="J104" s="427"/>
      <c r="K104" s="427"/>
      <c r="L104" s="427"/>
      <c r="M104" s="427"/>
      <c r="N104" s="428"/>
    </row>
    <row r="105" spans="2:14" ht="20.100000000000001" customHeight="1">
      <c r="B105" s="421"/>
      <c r="C105" s="440" t="s">
        <v>567</v>
      </c>
      <c r="D105" s="440"/>
      <c r="E105" s="440"/>
      <c r="F105" s="440"/>
      <c r="G105" s="440"/>
      <c r="H105" s="440"/>
      <c r="I105" s="422"/>
      <c r="J105" s="422"/>
      <c r="K105" s="422"/>
      <c r="L105" s="422"/>
      <c r="M105" s="422"/>
      <c r="N105" s="424"/>
    </row>
    <row r="106" spans="2:14" s="447" customFormat="1" ht="35.1" customHeight="1">
      <c r="B106" s="441"/>
      <c r="C106" s="442" t="s">
        <v>19</v>
      </c>
      <c r="D106" s="442" t="s">
        <v>6</v>
      </c>
      <c r="E106" s="442" t="s">
        <v>469</v>
      </c>
      <c r="F106" s="442" t="s">
        <v>470</v>
      </c>
      <c r="G106" s="443" t="s">
        <v>471</v>
      </c>
      <c r="H106" s="444" t="s">
        <v>472</v>
      </c>
      <c r="I106" s="444" t="s">
        <v>473</v>
      </c>
      <c r="J106" s="445"/>
      <c r="K106" s="445"/>
      <c r="L106" s="445"/>
      <c r="M106" s="445"/>
      <c r="N106" s="446"/>
    </row>
    <row r="107" spans="2:14" ht="18" customHeight="1">
      <c r="B107" s="421"/>
      <c r="C107" s="448">
        <v>1</v>
      </c>
      <c r="D107" s="449" t="s">
        <v>568</v>
      </c>
      <c r="E107" s="450"/>
      <c r="F107" s="450"/>
      <c r="G107" s="450"/>
      <c r="H107" s="450"/>
      <c r="I107" s="451"/>
      <c r="J107" s="422"/>
      <c r="K107" s="422"/>
      <c r="L107" s="422"/>
      <c r="M107" s="422"/>
      <c r="N107" s="424"/>
    </row>
    <row r="108" spans="2:14" ht="18" customHeight="1">
      <c r="B108" s="421"/>
      <c r="C108" s="452" t="s">
        <v>1</v>
      </c>
      <c r="D108" s="452" t="s">
        <v>569</v>
      </c>
      <c r="E108" s="456" t="s">
        <v>570</v>
      </c>
      <c r="F108" s="452" t="s">
        <v>479</v>
      </c>
      <c r="G108" s="457">
        <v>1</v>
      </c>
      <c r="H108" s="458">
        <f>VLOOKUP(D108,'[5]Mão de Obra (OK)'!$D$9:$J$153,7,0)</f>
        <v>7854.3998000000001</v>
      </c>
      <c r="I108" s="458">
        <f>TRUNC(H108*G108,2)</f>
        <v>7854.39</v>
      </c>
      <c r="J108" s="422"/>
      <c r="K108" s="422"/>
      <c r="L108" s="422"/>
      <c r="M108" s="422"/>
      <c r="N108" s="424"/>
    </row>
    <row r="109" spans="2:14" ht="18" customHeight="1">
      <c r="B109" s="421"/>
      <c r="C109" s="452" t="s">
        <v>507</v>
      </c>
      <c r="D109" s="452" t="s">
        <v>571</v>
      </c>
      <c r="E109" s="456" t="s">
        <v>572</v>
      </c>
      <c r="F109" s="452" t="s">
        <v>479</v>
      </c>
      <c r="G109" s="457">
        <v>2</v>
      </c>
      <c r="H109" s="458">
        <f>VLOOKUP(D109,'[5]Mão de Obra (OK)'!$D$9:$J$153,7,0)</f>
        <v>5946.8743000000004</v>
      </c>
      <c r="I109" s="458">
        <f>TRUNC(H109*G109,2)</f>
        <v>11893.74</v>
      </c>
      <c r="J109" s="422"/>
      <c r="K109" s="422"/>
      <c r="L109" s="422"/>
      <c r="M109" s="422"/>
      <c r="N109" s="424"/>
    </row>
    <row r="110" spans="2:14" ht="18" customHeight="1">
      <c r="B110" s="421"/>
      <c r="C110" s="459" t="s">
        <v>573</v>
      </c>
      <c r="D110" s="460"/>
      <c r="E110" s="460"/>
      <c r="F110" s="460"/>
      <c r="G110" s="460"/>
      <c r="H110" s="461"/>
      <c r="I110" s="462">
        <f>SUM(I108:I109)</f>
        <v>19748.13</v>
      </c>
      <c r="J110" s="422"/>
      <c r="K110" s="422"/>
      <c r="L110" s="422"/>
      <c r="M110" s="422"/>
      <c r="N110" s="424"/>
    </row>
    <row r="111" spans="2:14" ht="9.9499999999999993" customHeight="1">
      <c r="B111" s="421"/>
      <c r="C111" s="422"/>
      <c r="D111" s="422"/>
      <c r="E111" s="422"/>
      <c r="F111" s="423"/>
      <c r="G111" s="422"/>
      <c r="H111" s="422"/>
      <c r="I111" s="422"/>
      <c r="J111" s="422"/>
      <c r="K111" s="422"/>
      <c r="L111" s="422"/>
      <c r="M111" s="422"/>
      <c r="N111" s="424"/>
    </row>
    <row r="112" spans="2:14" ht="20.100000000000001" customHeight="1">
      <c r="B112" s="421"/>
      <c r="C112" s="440" t="s">
        <v>574</v>
      </c>
      <c r="D112" s="440"/>
      <c r="E112" s="440"/>
      <c r="F112" s="440"/>
      <c r="G112" s="440"/>
      <c r="H112" s="440"/>
      <c r="I112" s="422"/>
      <c r="J112" s="422"/>
      <c r="K112" s="422"/>
      <c r="L112" s="422"/>
      <c r="M112" s="422"/>
      <c r="N112" s="424"/>
    </row>
    <row r="113" spans="2:14" ht="35.1" customHeight="1">
      <c r="B113" s="421"/>
      <c r="C113" s="442" t="s">
        <v>19</v>
      </c>
      <c r="D113" s="442" t="s">
        <v>6</v>
      </c>
      <c r="E113" s="442" t="s">
        <v>469</v>
      </c>
      <c r="F113" s="442" t="s">
        <v>470</v>
      </c>
      <c r="G113" s="443" t="s">
        <v>471</v>
      </c>
      <c r="H113" s="444" t="s">
        <v>492</v>
      </c>
      <c r="I113" s="444" t="s">
        <v>493</v>
      </c>
      <c r="J113" s="444" t="s">
        <v>494</v>
      </c>
      <c r="K113" s="444" t="s">
        <v>495</v>
      </c>
      <c r="L113" s="444" t="s">
        <v>473</v>
      </c>
      <c r="M113" s="422"/>
      <c r="N113" s="424"/>
    </row>
    <row r="114" spans="2:14" ht="18" customHeight="1">
      <c r="B114" s="421"/>
      <c r="C114" s="448">
        <v>1</v>
      </c>
      <c r="D114" s="506" t="s">
        <v>575</v>
      </c>
      <c r="E114" s="479"/>
      <c r="F114" s="479"/>
      <c r="G114" s="479"/>
      <c r="H114" s="479"/>
      <c r="I114" s="479"/>
      <c r="J114" s="479"/>
      <c r="K114" s="479"/>
      <c r="L114" s="480"/>
      <c r="M114" s="422"/>
      <c r="N114" s="424"/>
    </row>
    <row r="115" spans="2:14" ht="18" customHeight="1">
      <c r="B115" s="421"/>
      <c r="C115" s="452" t="s">
        <v>1</v>
      </c>
      <c r="D115" s="452" t="s">
        <v>512</v>
      </c>
      <c r="E115" s="456" t="s">
        <v>576</v>
      </c>
      <c r="F115" s="452" t="s">
        <v>479</v>
      </c>
      <c r="G115" s="457">
        <f>G108</f>
        <v>1</v>
      </c>
      <c r="H115" s="473">
        <v>44</v>
      </c>
      <c r="I115" s="473">
        <v>176</v>
      </c>
      <c r="J115" s="474">
        <f>VLOOKUP(D115,'[5]Equipamentos (OK)'!$D$10:$G$573,3,0)</f>
        <v>88.963999999999999</v>
      </c>
      <c r="K115" s="474">
        <f>VLOOKUP(D115,'[5]Equipamentos (OK)'!$D$10:$G$573,4,0)</f>
        <v>50.682200000000002</v>
      </c>
      <c r="L115" s="458">
        <f>TRUNC(G115*((H115*J115)+(I115*K115)),2)</f>
        <v>12834.48</v>
      </c>
      <c r="M115" s="422"/>
      <c r="N115" s="424"/>
    </row>
    <row r="116" spans="2:14" ht="18" customHeight="1">
      <c r="B116" s="421"/>
      <c r="C116" s="459" t="s">
        <v>577</v>
      </c>
      <c r="D116" s="460"/>
      <c r="E116" s="460"/>
      <c r="F116" s="460"/>
      <c r="G116" s="460"/>
      <c r="H116" s="460"/>
      <c r="I116" s="460"/>
      <c r="J116" s="460"/>
      <c r="K116" s="461"/>
      <c r="L116" s="462">
        <f>SUM(L115)</f>
        <v>12834.48</v>
      </c>
      <c r="M116" s="422"/>
      <c r="N116" s="424"/>
    </row>
    <row r="117" spans="2:14" ht="20.100000000000001" customHeight="1">
      <c r="B117" s="421"/>
      <c r="C117" s="463" t="s">
        <v>578</v>
      </c>
      <c r="D117" s="464"/>
      <c r="E117" s="464"/>
      <c r="F117" s="464"/>
      <c r="G117" s="464"/>
      <c r="H117" s="464"/>
      <c r="I117" s="464"/>
      <c r="J117" s="464"/>
      <c r="K117" s="465"/>
      <c r="L117" s="466">
        <f>SUM(L116,I110)</f>
        <v>32582.61</v>
      </c>
      <c r="M117" s="422"/>
      <c r="N117" s="424"/>
    </row>
    <row r="118" spans="2:14" ht="11.45" customHeight="1">
      <c r="B118" s="421"/>
      <c r="C118" s="422"/>
      <c r="D118" s="422"/>
      <c r="E118" s="422"/>
      <c r="F118" s="423"/>
      <c r="G118" s="422"/>
      <c r="H118" s="422"/>
      <c r="I118" s="422"/>
      <c r="J118" s="422"/>
      <c r="K118" s="422"/>
      <c r="L118" s="422"/>
      <c r="M118" s="422"/>
      <c r="N118" s="424"/>
    </row>
    <row r="119" spans="2:14" s="396" customFormat="1" ht="20.100000000000001" customHeight="1">
      <c r="B119" s="425"/>
      <c r="C119" s="426" t="s">
        <v>579</v>
      </c>
      <c r="D119" s="426"/>
      <c r="E119" s="426"/>
      <c r="F119" s="427"/>
      <c r="G119" s="427"/>
      <c r="H119" s="427"/>
      <c r="I119" s="427"/>
      <c r="J119" s="427"/>
      <c r="K119" s="427"/>
      <c r="L119" s="427"/>
      <c r="M119" s="427"/>
      <c r="N119" s="428"/>
    </row>
    <row r="120" spans="2:14" ht="20.100000000000001" customHeight="1">
      <c r="B120" s="421"/>
      <c r="C120" s="429" t="s">
        <v>580</v>
      </c>
      <c r="D120" s="429"/>
      <c r="E120" s="429"/>
      <c r="F120" s="429"/>
      <c r="G120" s="429"/>
      <c r="H120" s="429"/>
      <c r="I120" s="429"/>
      <c r="J120" s="429"/>
      <c r="K120" s="429"/>
      <c r="L120" s="429"/>
      <c r="M120" s="429"/>
      <c r="N120" s="424"/>
    </row>
    <row r="121" spans="2:14" ht="15" customHeight="1">
      <c r="B121" s="421"/>
      <c r="C121" s="429"/>
      <c r="D121" s="429"/>
      <c r="E121" s="429"/>
      <c r="F121" s="429"/>
      <c r="G121" s="429"/>
      <c r="H121" s="429"/>
      <c r="I121" s="429"/>
      <c r="J121" s="429"/>
      <c r="K121" s="429"/>
      <c r="L121" s="429"/>
      <c r="M121" s="429"/>
      <c r="N121" s="424"/>
    </row>
    <row r="122" spans="2:14">
      <c r="B122" s="421"/>
      <c r="C122" s="422"/>
      <c r="D122" s="422"/>
      <c r="E122" s="422"/>
      <c r="F122" s="423"/>
      <c r="G122" s="422"/>
      <c r="H122" s="422"/>
      <c r="I122" s="422"/>
      <c r="J122" s="422"/>
      <c r="K122" s="422"/>
      <c r="L122" s="422"/>
      <c r="M122" s="422"/>
      <c r="N122" s="424"/>
    </row>
    <row r="123" spans="2:14" ht="20.100000000000001" customHeight="1">
      <c r="B123" s="421"/>
      <c r="C123" s="440" t="s">
        <v>581</v>
      </c>
      <c r="D123" s="440"/>
      <c r="E123" s="440"/>
      <c r="F123" s="440"/>
      <c r="G123" s="440"/>
      <c r="H123" s="440"/>
      <c r="I123" s="440"/>
      <c r="J123" s="422"/>
      <c r="K123" s="422"/>
      <c r="L123" s="422"/>
      <c r="M123" s="422"/>
      <c r="N123" s="424"/>
    </row>
    <row r="124" spans="2:14" s="447" customFormat="1" ht="35.1" customHeight="1">
      <c r="B124" s="441"/>
      <c r="C124" s="442" t="s">
        <v>19</v>
      </c>
      <c r="D124" s="442" t="s">
        <v>6</v>
      </c>
      <c r="E124" s="442" t="s">
        <v>469</v>
      </c>
      <c r="F124" s="442" t="s">
        <v>470</v>
      </c>
      <c r="G124" s="443" t="s">
        <v>471</v>
      </c>
      <c r="H124" s="444" t="s">
        <v>472</v>
      </c>
      <c r="I124" s="444" t="s">
        <v>473</v>
      </c>
      <c r="J124" s="445"/>
      <c r="K124" s="445"/>
      <c r="L124" s="445"/>
      <c r="M124" s="445"/>
      <c r="N124" s="446"/>
    </row>
    <row r="125" spans="2:14" ht="18" customHeight="1">
      <c r="B125" s="421"/>
      <c r="C125" s="448">
        <v>1</v>
      </c>
      <c r="D125" s="449" t="s">
        <v>582</v>
      </c>
      <c r="E125" s="450"/>
      <c r="F125" s="450"/>
      <c r="G125" s="450"/>
      <c r="H125" s="450"/>
      <c r="I125" s="451"/>
      <c r="J125" s="422"/>
      <c r="K125" s="422"/>
      <c r="L125" s="422"/>
      <c r="M125" s="422"/>
      <c r="N125" s="424"/>
    </row>
    <row r="126" spans="2:14" ht="18" customHeight="1">
      <c r="B126" s="421"/>
      <c r="C126" s="452" t="s">
        <v>1</v>
      </c>
      <c r="D126" s="452" t="s">
        <v>583</v>
      </c>
      <c r="E126" s="456" t="s">
        <v>584</v>
      </c>
      <c r="F126" s="507" t="s">
        <v>522</v>
      </c>
      <c r="G126" s="457">
        <f>0.1*($H$23/$H$22)</f>
        <v>2.4222564472261364E-2</v>
      </c>
      <c r="H126" s="458">
        <f>VLOOKUP(D126,'[5]Mão de Obra (OK)'!$D$9:$J$153,7,0)</f>
        <v>6146.8212999999996</v>
      </c>
      <c r="I126" s="458">
        <f>TRUNC(H126*G126,2)</f>
        <v>148.88999999999999</v>
      </c>
      <c r="J126" s="422"/>
      <c r="K126" s="422"/>
      <c r="L126" s="422"/>
      <c r="M126" s="422"/>
      <c r="N126" s="424"/>
    </row>
    <row r="127" spans="2:14" ht="18" customHeight="1">
      <c r="B127" s="421"/>
      <c r="C127" s="452" t="s">
        <v>507</v>
      </c>
      <c r="D127" s="452" t="s">
        <v>585</v>
      </c>
      <c r="E127" s="456" t="s">
        <v>586</v>
      </c>
      <c r="F127" s="452" t="s">
        <v>522</v>
      </c>
      <c r="G127" s="457">
        <f>0.1*($H$23/$H$22)</f>
        <v>2.4222564472261364E-2</v>
      </c>
      <c r="H127" s="458">
        <f>VLOOKUP(D127,'[5]Mão de Obra (OK)'!$D$9:$J$153,7,0)</f>
        <v>5316.0622000000003</v>
      </c>
      <c r="I127" s="458">
        <f>TRUNC(H127*G127,2)</f>
        <v>128.76</v>
      </c>
      <c r="J127" s="422"/>
      <c r="K127" s="422"/>
      <c r="L127" s="422"/>
      <c r="M127" s="422"/>
      <c r="N127" s="424"/>
    </row>
    <row r="128" spans="2:14" ht="18" customHeight="1">
      <c r="B128" s="421"/>
      <c r="C128" s="452" t="s">
        <v>527</v>
      </c>
      <c r="D128" s="452" t="s">
        <v>587</v>
      </c>
      <c r="E128" s="456" t="s">
        <v>588</v>
      </c>
      <c r="F128" s="452" t="s">
        <v>522</v>
      </c>
      <c r="G128" s="457">
        <f>0.1*($H$23/$H$22)</f>
        <v>2.4222564472261364E-2</v>
      </c>
      <c r="H128" s="458">
        <f>VLOOKUP(D128,'[5]Mão de Obra (OK)'!$D$9:$J$153,7,0)</f>
        <v>4313.2129000000004</v>
      </c>
      <c r="I128" s="458">
        <f>TRUNC(H128*G128,2)</f>
        <v>104.47</v>
      </c>
      <c r="J128" s="422"/>
      <c r="K128" s="422"/>
      <c r="L128" s="422"/>
      <c r="M128" s="422"/>
      <c r="N128" s="424"/>
    </row>
    <row r="129" spans="2:16" ht="20.100000000000001" customHeight="1">
      <c r="B129" s="421"/>
      <c r="C129" s="459" t="s">
        <v>589</v>
      </c>
      <c r="D129" s="460"/>
      <c r="E129" s="460"/>
      <c r="F129" s="460"/>
      <c r="G129" s="460"/>
      <c r="H129" s="461"/>
      <c r="I129" s="462">
        <f>SUM(I126:I128)</f>
        <v>382.12</v>
      </c>
      <c r="J129" s="422"/>
      <c r="K129" s="422"/>
      <c r="L129" s="422"/>
      <c r="M129" s="422"/>
      <c r="N129" s="424"/>
    </row>
    <row r="130" spans="2:16" ht="20.100000000000001" customHeight="1">
      <c r="B130" s="421"/>
      <c r="C130" s="463" t="s">
        <v>590</v>
      </c>
      <c r="D130" s="464"/>
      <c r="E130" s="464"/>
      <c r="F130" s="464"/>
      <c r="G130" s="464"/>
      <c r="H130" s="465"/>
      <c r="I130" s="466">
        <f>SUM(I129)</f>
        <v>382.12</v>
      </c>
      <c r="J130" s="422"/>
      <c r="K130" s="422"/>
      <c r="L130" s="422"/>
      <c r="M130" s="422"/>
      <c r="N130" s="424"/>
    </row>
    <row r="131" spans="2:16" ht="11.45" customHeight="1">
      <c r="B131" s="421"/>
      <c r="C131" s="422"/>
      <c r="D131" s="422"/>
      <c r="E131" s="422"/>
      <c r="F131" s="423"/>
      <c r="G131" s="422"/>
      <c r="H131" s="422"/>
      <c r="I131" s="422"/>
      <c r="J131" s="422"/>
      <c r="K131" s="422"/>
      <c r="L131" s="422"/>
      <c r="M131" s="422"/>
      <c r="N131" s="424"/>
    </row>
    <row r="132" spans="2:16" s="396" customFormat="1" ht="20.100000000000001" customHeight="1">
      <c r="B132" s="425"/>
      <c r="C132" s="426" t="s">
        <v>591</v>
      </c>
      <c r="D132" s="426"/>
      <c r="E132" s="426"/>
      <c r="F132" s="427"/>
      <c r="G132" s="427"/>
      <c r="H132" s="427"/>
      <c r="I132" s="427"/>
      <c r="J132" s="427"/>
      <c r="K132" s="427"/>
      <c r="L132" s="427"/>
      <c r="M132" s="427"/>
      <c r="N132" s="428"/>
    </row>
    <row r="133" spans="2:16" ht="7.5" customHeight="1">
      <c r="B133" s="421"/>
      <c r="C133" s="440"/>
      <c r="D133" s="440"/>
      <c r="E133" s="440"/>
      <c r="F133" s="440"/>
      <c r="G133" s="440"/>
      <c r="H133" s="440"/>
      <c r="I133" s="440"/>
      <c r="J133" s="422"/>
      <c r="K133" s="422"/>
      <c r="L133" s="422"/>
      <c r="M133" s="422"/>
      <c r="N133" s="424"/>
    </row>
    <row r="134" spans="2:16" s="447" customFormat="1" ht="35.1" customHeight="1">
      <c r="B134" s="441"/>
      <c r="C134" s="442" t="s">
        <v>19</v>
      </c>
      <c r="D134" s="508" t="s">
        <v>469</v>
      </c>
      <c r="E134" s="509"/>
      <c r="F134" s="442" t="s">
        <v>470</v>
      </c>
      <c r="G134" s="443" t="s">
        <v>471</v>
      </c>
      <c r="H134" s="444" t="s">
        <v>472</v>
      </c>
      <c r="I134" s="444" t="s">
        <v>473</v>
      </c>
      <c r="J134" s="445"/>
      <c r="K134" s="445"/>
      <c r="L134" s="445"/>
      <c r="M134" s="445"/>
      <c r="N134" s="446"/>
    </row>
    <row r="135" spans="2:16" ht="18" customHeight="1">
      <c r="B135" s="421"/>
      <c r="C135" s="448">
        <v>1</v>
      </c>
      <c r="D135" s="449" t="s">
        <v>592</v>
      </c>
      <c r="E135" s="450"/>
      <c r="F135" s="450"/>
      <c r="G135" s="450"/>
      <c r="H135" s="450"/>
      <c r="I135" s="451"/>
      <c r="J135" s="422"/>
      <c r="K135" s="422"/>
      <c r="L135" s="422"/>
      <c r="M135" s="422"/>
      <c r="N135" s="424"/>
    </row>
    <row r="136" spans="2:16" ht="18" customHeight="1">
      <c r="B136" s="421"/>
      <c r="C136" s="452" t="s">
        <v>1</v>
      </c>
      <c r="D136" s="453" t="s">
        <v>593</v>
      </c>
      <c r="E136" s="455"/>
      <c r="F136" s="452" t="s">
        <v>594</v>
      </c>
      <c r="G136" s="457">
        <f>F21-1</f>
        <v>5</v>
      </c>
      <c r="H136" s="458">
        <f>I39</f>
        <v>22706.760000000002</v>
      </c>
      <c r="I136" s="458">
        <f>TRUNC(H136*G136,2)</f>
        <v>113533.8</v>
      </c>
      <c r="J136" s="422"/>
      <c r="K136" s="422"/>
      <c r="L136" s="422"/>
      <c r="M136" s="422"/>
      <c r="N136" s="424"/>
    </row>
    <row r="137" spans="2:16" ht="18" customHeight="1">
      <c r="B137" s="421"/>
      <c r="C137" s="452" t="s">
        <v>507</v>
      </c>
      <c r="D137" s="453" t="s">
        <v>595</v>
      </c>
      <c r="E137" s="455"/>
      <c r="F137" s="452" t="s">
        <v>594</v>
      </c>
      <c r="G137" s="457">
        <f>$G$136</f>
        <v>5</v>
      </c>
      <c r="H137" s="458">
        <f>L52</f>
        <v>6177.42</v>
      </c>
      <c r="I137" s="458">
        <f>TRUNC(H137*G137,2)</f>
        <v>30887.1</v>
      </c>
      <c r="J137" s="422"/>
      <c r="K137" s="422"/>
      <c r="L137" s="422"/>
      <c r="M137" s="422"/>
      <c r="N137" s="424"/>
    </row>
    <row r="138" spans="2:16" ht="18" customHeight="1">
      <c r="B138" s="421"/>
      <c r="C138" s="459" t="s">
        <v>596</v>
      </c>
      <c r="D138" s="460"/>
      <c r="E138" s="460"/>
      <c r="F138" s="460"/>
      <c r="G138" s="460"/>
      <c r="H138" s="461"/>
      <c r="I138" s="462">
        <f>SUM(I136:I137)</f>
        <v>144420.9</v>
      </c>
      <c r="J138" s="510"/>
      <c r="K138" s="422"/>
      <c r="L138" s="422"/>
      <c r="M138" s="422"/>
      <c r="N138" s="424"/>
    </row>
    <row r="139" spans="2:16" ht="18" customHeight="1">
      <c r="B139" s="421"/>
      <c r="C139" s="448">
        <v>2</v>
      </c>
      <c r="D139" s="449" t="s">
        <v>597</v>
      </c>
      <c r="E139" s="450"/>
      <c r="F139" s="450"/>
      <c r="G139" s="450"/>
      <c r="H139" s="450"/>
      <c r="I139" s="451"/>
      <c r="J139" s="422"/>
      <c r="K139" s="422"/>
      <c r="L139" s="422"/>
      <c r="M139" s="422"/>
      <c r="N139" s="424"/>
    </row>
    <row r="140" spans="2:16" ht="18" customHeight="1">
      <c r="B140" s="421"/>
      <c r="C140" s="452" t="s">
        <v>2</v>
      </c>
      <c r="D140" s="453" t="s">
        <v>598</v>
      </c>
      <c r="E140" s="455"/>
      <c r="F140" s="452" t="s">
        <v>594</v>
      </c>
      <c r="G140" s="457">
        <f>F21-1</f>
        <v>5</v>
      </c>
      <c r="H140" s="458">
        <f>L69</f>
        <v>33654.449999999997</v>
      </c>
      <c r="I140" s="458">
        <f>TRUNC(H140*G140,2)</f>
        <v>168272.25</v>
      </c>
      <c r="J140" s="422"/>
      <c r="K140" s="422"/>
      <c r="L140" s="422"/>
      <c r="M140" s="422"/>
      <c r="N140" s="424"/>
      <c r="P140" s="511"/>
    </row>
    <row r="141" spans="2:16" ht="18" customHeight="1">
      <c r="B141" s="421"/>
      <c r="C141" s="452" t="s">
        <v>599</v>
      </c>
      <c r="D141" s="453" t="s">
        <v>600</v>
      </c>
      <c r="E141" s="455"/>
      <c r="F141" s="452" t="s">
        <v>594</v>
      </c>
      <c r="G141" s="457">
        <v>1</v>
      </c>
      <c r="H141" s="458">
        <f>I79</f>
        <v>0</v>
      </c>
      <c r="I141" s="458">
        <f>TRUNC(H141*G141,2)</f>
        <v>0</v>
      </c>
      <c r="J141" s="422"/>
      <c r="K141" s="422"/>
      <c r="L141" s="422"/>
      <c r="M141" s="422"/>
      <c r="N141" s="424"/>
    </row>
    <row r="142" spans="2:16" ht="20.100000000000001" customHeight="1">
      <c r="B142" s="421"/>
      <c r="C142" s="459" t="s">
        <v>601</v>
      </c>
      <c r="D142" s="460"/>
      <c r="E142" s="460"/>
      <c r="F142" s="460"/>
      <c r="G142" s="460"/>
      <c r="H142" s="461"/>
      <c r="I142" s="462">
        <f>SUM(I140:I141)</f>
        <v>168272.25</v>
      </c>
      <c r="J142" s="422"/>
      <c r="K142" s="422"/>
      <c r="L142" s="422"/>
      <c r="M142" s="422"/>
      <c r="N142" s="424"/>
    </row>
    <row r="143" spans="2:16" ht="18" customHeight="1">
      <c r="B143" s="421"/>
      <c r="C143" s="448">
        <v>3</v>
      </c>
      <c r="D143" s="449" t="s">
        <v>602</v>
      </c>
      <c r="E143" s="450"/>
      <c r="F143" s="450"/>
      <c r="G143" s="450"/>
      <c r="H143" s="450"/>
      <c r="I143" s="451"/>
      <c r="J143" s="422"/>
      <c r="K143" s="422"/>
      <c r="L143" s="422"/>
      <c r="M143" s="422"/>
      <c r="N143" s="424"/>
    </row>
    <row r="144" spans="2:16" ht="18" customHeight="1">
      <c r="B144" s="421"/>
      <c r="C144" s="452" t="s">
        <v>4</v>
      </c>
      <c r="D144" s="453" t="s">
        <v>603</v>
      </c>
      <c r="E144" s="455"/>
      <c r="F144" s="452" t="s">
        <v>604</v>
      </c>
      <c r="G144" s="483">
        <f>EFS!N33</f>
        <v>2.3199999999999998</v>
      </c>
      <c r="H144" s="458">
        <f>I89</f>
        <v>8830.5</v>
      </c>
      <c r="I144" s="458">
        <f>TRUNC(H144*G144,2)</f>
        <v>20486.759999999998</v>
      </c>
      <c r="J144" s="422"/>
      <c r="K144" s="422"/>
      <c r="L144" s="422"/>
      <c r="M144" s="422"/>
      <c r="N144" s="424"/>
    </row>
    <row r="145" spans="2:14" ht="18" customHeight="1">
      <c r="B145" s="421"/>
      <c r="C145" s="452" t="s">
        <v>605</v>
      </c>
      <c r="D145" s="453" t="s">
        <v>606</v>
      </c>
      <c r="E145" s="455"/>
      <c r="F145" s="452" t="s">
        <v>604</v>
      </c>
      <c r="G145" s="483">
        <f>EFS!O33+EFS!P33+EFS!Q33</f>
        <v>0.91999999999999993</v>
      </c>
      <c r="H145" s="458">
        <f>L117</f>
        <v>32582.61</v>
      </c>
      <c r="I145" s="458">
        <f>TRUNC(H145*G145,2)</f>
        <v>29976</v>
      </c>
      <c r="J145" s="422"/>
      <c r="K145" s="422"/>
      <c r="L145" s="422"/>
      <c r="M145" s="422"/>
      <c r="N145" s="424"/>
    </row>
    <row r="146" spans="2:14" ht="18" customHeight="1">
      <c r="B146" s="421"/>
      <c r="C146" s="452" t="s">
        <v>607</v>
      </c>
      <c r="D146" s="453" t="s">
        <v>608</v>
      </c>
      <c r="E146" s="455"/>
      <c r="F146" s="452" t="s">
        <v>604</v>
      </c>
      <c r="G146" s="483">
        <f>EFS!R33</f>
        <v>0.11</v>
      </c>
      <c r="H146" s="458">
        <f>I102</f>
        <v>8029.9</v>
      </c>
      <c r="I146" s="458">
        <f>TRUNC(H146*G146,2)</f>
        <v>883.28</v>
      </c>
      <c r="J146" s="422"/>
      <c r="K146" s="422"/>
      <c r="L146" s="422"/>
      <c r="M146" s="422"/>
      <c r="N146" s="424"/>
    </row>
    <row r="147" spans="2:14" ht="20.100000000000001" customHeight="1">
      <c r="B147" s="421"/>
      <c r="C147" s="459" t="s">
        <v>609</v>
      </c>
      <c r="D147" s="460"/>
      <c r="E147" s="460"/>
      <c r="F147" s="460"/>
      <c r="G147" s="460"/>
      <c r="H147" s="461"/>
      <c r="I147" s="462">
        <f>SUM(I144:I146)</f>
        <v>51346.039999999994</v>
      </c>
      <c r="J147" s="422"/>
      <c r="K147" s="422"/>
      <c r="L147" s="422"/>
      <c r="M147" s="422"/>
      <c r="N147" s="424"/>
    </row>
    <row r="148" spans="2:14" ht="18" customHeight="1">
      <c r="B148" s="421"/>
      <c r="C148" s="448">
        <v>4</v>
      </c>
      <c r="D148" s="449" t="s">
        <v>610</v>
      </c>
      <c r="E148" s="450"/>
      <c r="F148" s="450"/>
      <c r="G148" s="450"/>
      <c r="H148" s="450"/>
      <c r="I148" s="451"/>
      <c r="J148" s="422"/>
      <c r="K148" s="422"/>
      <c r="L148" s="422"/>
      <c r="M148" s="422"/>
      <c r="N148" s="424"/>
    </row>
    <row r="149" spans="2:14" ht="18" customHeight="1">
      <c r="B149" s="421"/>
      <c r="C149" s="452" t="s">
        <v>5</v>
      </c>
      <c r="D149" s="453" t="s">
        <v>611</v>
      </c>
      <c r="E149" s="455"/>
      <c r="F149" s="452" t="s">
        <v>594</v>
      </c>
      <c r="G149" s="457">
        <f>G136</f>
        <v>5</v>
      </c>
      <c r="H149" s="458">
        <f>I130</f>
        <v>382.12</v>
      </c>
      <c r="I149" s="458">
        <f>TRUNC(H149*G149,2)</f>
        <v>1910.6</v>
      </c>
      <c r="J149" s="422"/>
      <c r="K149" s="422"/>
      <c r="L149" s="422"/>
      <c r="M149" s="422"/>
      <c r="N149" s="424"/>
    </row>
    <row r="150" spans="2:14" ht="20.100000000000001" customHeight="1">
      <c r="B150" s="421"/>
      <c r="C150" s="459" t="s">
        <v>612</v>
      </c>
      <c r="D150" s="460"/>
      <c r="E150" s="460"/>
      <c r="F150" s="460"/>
      <c r="G150" s="460"/>
      <c r="H150" s="461"/>
      <c r="I150" s="462">
        <f>SUM(I149)</f>
        <v>1910.6</v>
      </c>
      <c r="J150" s="422"/>
      <c r="K150" s="422"/>
      <c r="L150" s="422"/>
      <c r="M150" s="422"/>
      <c r="N150" s="424"/>
    </row>
    <row r="151" spans="2:14">
      <c r="B151" s="421"/>
      <c r="C151" s="422"/>
      <c r="D151" s="422"/>
      <c r="E151" s="422"/>
      <c r="F151" s="423"/>
      <c r="G151" s="422"/>
      <c r="H151" s="422"/>
      <c r="I151" s="422"/>
      <c r="J151" s="422"/>
      <c r="K151" s="422"/>
      <c r="L151" s="422"/>
      <c r="M151" s="422"/>
      <c r="N151" s="424"/>
    </row>
    <row r="152" spans="2:14">
      <c r="B152" s="421"/>
      <c r="C152" s="422"/>
      <c r="D152" s="422"/>
      <c r="E152" s="422"/>
      <c r="F152" s="423"/>
      <c r="G152" s="422"/>
      <c r="H152" s="422"/>
      <c r="I152" s="422"/>
      <c r="J152" s="422"/>
      <c r="K152" s="422"/>
      <c r="L152" s="422"/>
      <c r="M152" s="422"/>
      <c r="N152" s="424"/>
    </row>
    <row r="153" spans="2:14" ht="20.100000000000001" customHeight="1">
      <c r="B153" s="421"/>
      <c r="C153" s="440" t="s">
        <v>613</v>
      </c>
      <c r="D153" s="440"/>
      <c r="E153" s="440"/>
      <c r="F153" s="440"/>
      <c r="G153" s="440"/>
      <c r="H153" s="440"/>
      <c r="I153" s="440"/>
      <c r="J153" s="422"/>
      <c r="K153" s="422"/>
      <c r="L153" s="422"/>
      <c r="M153" s="422"/>
      <c r="N153" s="424"/>
    </row>
    <row r="154" spans="2:14" s="447" customFormat="1" ht="35.1" customHeight="1">
      <c r="B154" s="441"/>
      <c r="C154" s="442" t="s">
        <v>19</v>
      </c>
      <c r="D154" s="508" t="s">
        <v>469</v>
      </c>
      <c r="E154" s="509"/>
      <c r="F154" s="442" t="s">
        <v>470</v>
      </c>
      <c r="G154" s="443" t="s">
        <v>471</v>
      </c>
      <c r="H154" s="444" t="s">
        <v>472</v>
      </c>
      <c r="I154" s="444" t="s">
        <v>473</v>
      </c>
      <c r="J154" s="445"/>
      <c r="K154" s="445"/>
      <c r="L154" s="445"/>
      <c r="M154" s="445"/>
      <c r="N154" s="446"/>
    </row>
    <row r="155" spans="2:14" ht="18" customHeight="1">
      <c r="B155" s="421"/>
      <c r="C155" s="448">
        <v>1</v>
      </c>
      <c r="D155" s="449" t="s">
        <v>614</v>
      </c>
      <c r="E155" s="450"/>
      <c r="F155" s="450"/>
      <c r="G155" s="450"/>
      <c r="H155" s="450"/>
      <c r="I155" s="451"/>
      <c r="J155" s="422"/>
      <c r="K155" s="422"/>
      <c r="L155" s="422"/>
      <c r="M155" s="422"/>
      <c r="N155" s="424"/>
    </row>
    <row r="156" spans="2:14" ht="18" customHeight="1">
      <c r="B156" s="421"/>
      <c r="C156" s="452" t="s">
        <v>1</v>
      </c>
      <c r="D156" s="453" t="s">
        <v>615</v>
      </c>
      <c r="E156" s="455"/>
      <c r="F156" s="452" t="s">
        <v>616</v>
      </c>
      <c r="G156" s="457">
        <v>1</v>
      </c>
      <c r="H156" s="458">
        <f>I138</f>
        <v>144420.9</v>
      </c>
      <c r="I156" s="458">
        <f>TRUNC(H156*G156,2)</f>
        <v>144420.9</v>
      </c>
      <c r="J156" s="422"/>
      <c r="K156" s="422"/>
      <c r="L156" s="422"/>
      <c r="M156" s="422"/>
      <c r="N156" s="424"/>
    </row>
    <row r="157" spans="2:14" ht="18" customHeight="1">
      <c r="B157" s="421"/>
      <c r="C157" s="452" t="s">
        <v>507</v>
      </c>
      <c r="D157" s="453" t="s">
        <v>617</v>
      </c>
      <c r="E157" s="455"/>
      <c r="F157" s="452" t="s">
        <v>616</v>
      </c>
      <c r="G157" s="457">
        <v>1</v>
      </c>
      <c r="H157" s="458">
        <f>I142</f>
        <v>168272.25</v>
      </c>
      <c r="I157" s="458">
        <f>TRUNC(H157*G157,2)</f>
        <v>168272.25</v>
      </c>
      <c r="J157" s="422"/>
      <c r="K157" s="422"/>
      <c r="L157" s="422"/>
      <c r="M157" s="422"/>
      <c r="N157" s="424"/>
    </row>
    <row r="158" spans="2:14" ht="18" customHeight="1">
      <c r="B158" s="421"/>
      <c r="C158" s="452" t="s">
        <v>527</v>
      </c>
      <c r="D158" s="453" t="s">
        <v>618</v>
      </c>
      <c r="E158" s="455"/>
      <c r="F158" s="452" t="s">
        <v>616</v>
      </c>
      <c r="G158" s="457">
        <v>1</v>
      </c>
      <c r="H158" s="458">
        <f>I147</f>
        <v>51346.039999999994</v>
      </c>
      <c r="I158" s="458">
        <f>TRUNC(H158*G158,2)</f>
        <v>51346.04</v>
      </c>
      <c r="J158" s="422"/>
      <c r="K158" s="422"/>
      <c r="L158" s="422"/>
      <c r="M158" s="422"/>
      <c r="N158" s="424"/>
    </row>
    <row r="159" spans="2:14" ht="18" customHeight="1">
      <c r="B159" s="421"/>
      <c r="C159" s="452" t="s">
        <v>531</v>
      </c>
      <c r="D159" s="453" t="s">
        <v>619</v>
      </c>
      <c r="E159" s="455"/>
      <c r="F159" s="452" t="s">
        <v>616</v>
      </c>
      <c r="G159" s="457">
        <v>1</v>
      </c>
      <c r="H159" s="458">
        <f>I150</f>
        <v>1910.6</v>
      </c>
      <c r="I159" s="458">
        <f>TRUNC(H159*G159,2)</f>
        <v>1910.6</v>
      </c>
      <c r="J159" s="422"/>
      <c r="K159" s="422"/>
      <c r="L159" s="422"/>
      <c r="M159" s="422"/>
      <c r="N159" s="424"/>
    </row>
    <row r="160" spans="2:14" ht="20.100000000000001" customHeight="1">
      <c r="B160" s="421"/>
      <c r="C160" s="459" t="s">
        <v>620</v>
      </c>
      <c r="D160" s="460"/>
      <c r="E160" s="460"/>
      <c r="F160" s="460"/>
      <c r="G160" s="460"/>
      <c r="H160" s="461"/>
      <c r="I160" s="462">
        <f>SUM(I156:I159)</f>
        <v>365949.79</v>
      </c>
      <c r="J160" s="422"/>
      <c r="K160" s="422"/>
      <c r="L160" s="422"/>
      <c r="M160" s="422"/>
      <c r="N160" s="424"/>
    </row>
    <row r="161" spans="2:14" ht="18" customHeight="1">
      <c r="B161" s="421"/>
      <c r="C161" s="448">
        <v>2</v>
      </c>
      <c r="D161" s="449" t="s">
        <v>621</v>
      </c>
      <c r="E161" s="450"/>
      <c r="F161" s="450"/>
      <c r="G161" s="450"/>
      <c r="H161" s="450"/>
      <c r="I161" s="451"/>
      <c r="J161" s="422"/>
      <c r="K161" s="422"/>
      <c r="L161" s="422"/>
      <c r="M161" s="422"/>
      <c r="N161" s="424"/>
    </row>
    <row r="162" spans="2:14" ht="18" customHeight="1">
      <c r="B162" s="421"/>
      <c r="C162" s="452" t="s">
        <v>2</v>
      </c>
      <c r="D162" s="453" t="s">
        <v>622</v>
      </c>
      <c r="E162" s="455"/>
      <c r="F162" s="452" t="s">
        <v>20</v>
      </c>
      <c r="G162" s="512">
        <v>0.05</v>
      </c>
      <c r="H162" s="458">
        <f>I160</f>
        <v>365949.79</v>
      </c>
      <c r="I162" s="458">
        <f>TRUNC(H162*G162,2)</f>
        <v>18297.48</v>
      </c>
      <c r="J162" s="422"/>
      <c r="K162" s="422"/>
      <c r="L162" s="422"/>
      <c r="M162" s="422"/>
      <c r="N162" s="424"/>
    </row>
    <row r="163" spans="2:14" ht="20.100000000000001" customHeight="1">
      <c r="B163" s="421"/>
      <c r="C163" s="459" t="s">
        <v>623</v>
      </c>
      <c r="D163" s="460"/>
      <c r="E163" s="460"/>
      <c r="F163" s="460"/>
      <c r="G163" s="460"/>
      <c r="H163" s="461"/>
      <c r="I163" s="462">
        <f>SUM(I162)</f>
        <v>18297.48</v>
      </c>
      <c r="J163" s="422"/>
      <c r="K163" s="422"/>
      <c r="L163" s="422"/>
      <c r="M163" s="422"/>
      <c r="N163" s="424"/>
    </row>
    <row r="164" spans="2:14" ht="20.100000000000001" customHeight="1">
      <c r="B164" s="421"/>
      <c r="C164" s="459" t="s">
        <v>624</v>
      </c>
      <c r="D164" s="460"/>
      <c r="E164" s="460"/>
      <c r="F164" s="460"/>
      <c r="G164" s="460"/>
      <c r="H164" s="461"/>
      <c r="I164" s="462">
        <f>SUM(I163,I160)</f>
        <v>384247.26999999996</v>
      </c>
      <c r="J164" s="422"/>
      <c r="K164" s="422"/>
      <c r="L164" s="422"/>
      <c r="M164" s="422"/>
      <c r="N164" s="424"/>
    </row>
    <row r="165" spans="2:14" ht="20.100000000000001" customHeight="1">
      <c r="B165" s="421"/>
      <c r="C165" s="513"/>
      <c r="D165" s="514"/>
      <c r="E165" s="514"/>
      <c r="F165" s="514"/>
      <c r="G165" s="515" t="s">
        <v>625</v>
      </c>
      <c r="H165" s="516">
        <v>0.20710000000000001</v>
      </c>
      <c r="I165" s="462">
        <f>I164*H165</f>
        <v>79577.609616999995</v>
      </c>
      <c r="J165" s="422"/>
      <c r="K165" s="422"/>
      <c r="L165" s="422"/>
      <c r="M165" s="422"/>
      <c r="N165" s="424"/>
    </row>
    <row r="166" spans="2:14" ht="20.100000000000001" customHeight="1">
      <c r="B166" s="421"/>
      <c r="C166" s="463" t="s">
        <v>626</v>
      </c>
      <c r="D166" s="464"/>
      <c r="E166" s="464"/>
      <c r="F166" s="464"/>
      <c r="G166" s="464"/>
      <c r="H166" s="465"/>
      <c r="I166" s="466">
        <f>SUM(I165,I164)</f>
        <v>463824.87961699994</v>
      </c>
      <c r="J166" s="510"/>
      <c r="K166" s="422"/>
      <c r="L166" s="422"/>
      <c r="M166" s="422"/>
      <c r="N166" s="424"/>
    </row>
    <row r="167" spans="2:14" ht="7.15" customHeight="1">
      <c r="B167" s="421"/>
      <c r="C167" s="422"/>
      <c r="D167" s="422"/>
      <c r="E167" s="422"/>
      <c r="F167" s="423"/>
      <c r="G167" s="422"/>
      <c r="H167" s="422"/>
      <c r="I167" s="422"/>
      <c r="J167" s="422"/>
      <c r="K167" s="422"/>
      <c r="L167" s="422"/>
      <c r="M167" s="422"/>
      <c r="N167" s="424"/>
    </row>
    <row r="168" spans="2:14" s="396" customFormat="1" ht="19.149999999999999" customHeight="1">
      <c r="B168" s="425"/>
      <c r="C168" s="426" t="s">
        <v>627</v>
      </c>
      <c r="D168" s="426"/>
      <c r="E168" s="426"/>
      <c r="F168" s="426"/>
      <c r="G168" s="426"/>
      <c r="H168" s="427"/>
      <c r="I168" s="427"/>
      <c r="J168" s="427"/>
      <c r="K168" s="427"/>
      <c r="L168" s="427"/>
      <c r="M168" s="427"/>
      <c r="N168" s="428"/>
    </row>
    <row r="169" spans="2:14" ht="11.45" customHeight="1">
      <c r="B169" s="421"/>
      <c r="C169" s="429" t="s">
        <v>628</v>
      </c>
      <c r="D169" s="429"/>
      <c r="E169" s="429"/>
      <c r="F169" s="429"/>
      <c r="G169" s="429"/>
      <c r="H169" s="429"/>
      <c r="I169" s="429"/>
      <c r="J169" s="429"/>
      <c r="K169" s="429"/>
      <c r="L169" s="429"/>
      <c r="M169" s="429"/>
      <c r="N169" s="424"/>
    </row>
    <row r="170" spans="2:14" ht="20.100000000000001" customHeight="1">
      <c r="B170" s="421"/>
      <c r="C170" s="429"/>
      <c r="D170" s="429"/>
      <c r="E170" s="429"/>
      <c r="F170" s="429"/>
      <c r="G170" s="429"/>
      <c r="H170" s="429"/>
      <c r="I170" s="429"/>
      <c r="J170" s="429"/>
      <c r="K170" s="429"/>
      <c r="L170" s="429"/>
      <c r="M170" s="429"/>
      <c r="N170" s="424"/>
    </row>
    <row r="171" spans="2:14" ht="20.100000000000001" customHeight="1">
      <c r="B171" s="421"/>
      <c r="C171" s="429"/>
      <c r="D171" s="429"/>
      <c r="E171" s="429"/>
      <c r="F171" s="429"/>
      <c r="G171" s="429"/>
      <c r="H171" s="429"/>
      <c r="I171" s="429"/>
      <c r="J171" s="429"/>
      <c r="K171" s="429"/>
      <c r="L171" s="429"/>
      <c r="M171" s="429"/>
      <c r="N171" s="424"/>
    </row>
    <row r="172" spans="2:14" ht="20.100000000000001" customHeight="1">
      <c r="B172" s="421"/>
      <c r="C172" s="429"/>
      <c r="D172" s="429"/>
      <c r="E172" s="429"/>
      <c r="F172" s="429"/>
      <c r="G172" s="429"/>
      <c r="H172" s="429"/>
      <c r="I172" s="429"/>
      <c r="J172" s="429"/>
      <c r="K172" s="429"/>
      <c r="L172" s="429"/>
      <c r="M172" s="429"/>
      <c r="N172" s="424"/>
    </row>
    <row r="173" spans="2:14" ht="20.100000000000001" customHeight="1">
      <c r="B173" s="421"/>
      <c r="C173" s="517"/>
      <c r="D173" s="517"/>
      <c r="E173" s="517"/>
      <c r="F173" s="517"/>
      <c r="G173" s="517"/>
      <c r="H173" s="517"/>
      <c r="I173" s="517"/>
      <c r="J173" s="517"/>
      <c r="K173" s="517"/>
      <c r="L173" s="517"/>
      <c r="M173" s="517"/>
      <c r="N173" s="424"/>
    </row>
    <row r="174" spans="2:14" ht="20.100000000000001" customHeight="1">
      <c r="B174" s="421"/>
      <c r="C174" s="517"/>
      <c r="D174" s="517"/>
      <c r="E174" s="517"/>
      <c r="F174" s="517"/>
      <c r="G174" s="517"/>
      <c r="H174" s="517"/>
      <c r="I174" s="517"/>
      <c r="J174" s="517"/>
      <c r="K174" s="517"/>
      <c r="L174" s="517"/>
      <c r="M174" s="517"/>
      <c r="N174" s="424"/>
    </row>
    <row r="175" spans="2:14" ht="20.100000000000001" customHeight="1">
      <c r="B175" s="421"/>
      <c r="C175" s="517"/>
      <c r="D175" s="517"/>
      <c r="E175" s="517"/>
      <c r="F175" s="517"/>
      <c r="G175" s="517"/>
      <c r="H175" s="517"/>
      <c r="I175" s="517"/>
      <c r="J175" s="517"/>
      <c r="K175" s="517"/>
      <c r="L175" s="517"/>
      <c r="M175" s="517"/>
      <c r="N175" s="424"/>
    </row>
    <row r="176" spans="2:14" ht="20.100000000000001" customHeight="1">
      <c r="B176" s="421"/>
      <c r="C176" s="517"/>
      <c r="D176" s="517"/>
      <c r="E176" s="517"/>
      <c r="F176" s="517"/>
      <c r="G176" s="517"/>
      <c r="H176" s="517"/>
      <c r="I176" s="517"/>
      <c r="J176" s="517"/>
      <c r="K176" s="517"/>
      <c r="L176" s="517"/>
      <c r="M176" s="517"/>
      <c r="N176" s="424"/>
    </row>
    <row r="177" spans="2:14" ht="20.100000000000001" customHeight="1">
      <c r="B177" s="421"/>
      <c r="C177" s="517"/>
      <c r="D177" s="517"/>
      <c r="E177" s="517"/>
      <c r="F177" s="517"/>
      <c r="G177" s="517"/>
      <c r="H177" s="517"/>
      <c r="I177" s="517"/>
      <c r="J177" s="517"/>
      <c r="K177" s="517"/>
      <c r="L177" s="517"/>
      <c r="M177" s="517"/>
      <c r="N177" s="424"/>
    </row>
    <row r="178" spans="2:14" ht="20.100000000000001" customHeight="1">
      <c r="B178" s="421"/>
      <c r="C178" s="517"/>
      <c r="D178" s="517"/>
      <c r="E178" s="517"/>
      <c r="F178" s="517"/>
      <c r="G178" s="517"/>
      <c r="H178" s="517"/>
      <c r="I178" s="517"/>
      <c r="J178" s="517"/>
      <c r="K178" s="517"/>
      <c r="L178" s="517"/>
      <c r="M178" s="517"/>
      <c r="N178" s="424"/>
    </row>
    <row r="179" spans="2:14" ht="20.100000000000001" customHeight="1">
      <c r="B179" s="421"/>
      <c r="C179" s="517"/>
      <c r="D179" s="517"/>
      <c r="E179" s="517"/>
      <c r="F179" s="517"/>
      <c r="G179" s="517"/>
      <c r="H179" s="517"/>
      <c r="I179" s="517"/>
      <c r="J179" s="517"/>
      <c r="K179" s="517"/>
      <c r="L179" s="517"/>
      <c r="M179" s="517"/>
      <c r="N179" s="424"/>
    </row>
    <row r="180" spans="2:14" ht="20.100000000000001" customHeight="1">
      <c r="B180" s="421"/>
      <c r="C180" s="517"/>
      <c r="D180" s="517"/>
      <c r="E180" s="517"/>
      <c r="F180" s="517"/>
      <c r="G180" s="517"/>
      <c r="H180" s="517"/>
      <c r="I180" s="517"/>
      <c r="J180" s="517"/>
      <c r="K180" s="517"/>
      <c r="L180" s="517"/>
      <c r="M180" s="517"/>
      <c r="N180" s="424"/>
    </row>
    <row r="181" spans="2:14" ht="20.100000000000001" customHeight="1">
      <c r="B181" s="421"/>
      <c r="C181" s="517"/>
      <c r="D181" s="517"/>
      <c r="E181" s="517"/>
      <c r="F181" s="517"/>
      <c r="G181" s="517"/>
      <c r="H181" s="517"/>
      <c r="I181" s="517"/>
      <c r="J181" s="517"/>
      <c r="K181" s="517"/>
      <c r="L181" s="517"/>
      <c r="M181" s="517"/>
      <c r="N181" s="424"/>
    </row>
    <row r="182" spans="2:14" ht="15.75" thickBot="1">
      <c r="B182" s="518"/>
      <c r="C182" s="499"/>
      <c r="D182" s="499"/>
      <c r="E182" s="499"/>
      <c r="F182" s="519"/>
      <c r="G182" s="499"/>
      <c r="H182" s="499"/>
      <c r="I182" s="499"/>
      <c r="J182" s="499"/>
      <c r="K182" s="499"/>
      <c r="L182" s="499"/>
      <c r="M182" s="499"/>
      <c r="N182" s="520"/>
    </row>
  </sheetData>
  <mergeCells count="104">
    <mergeCell ref="C168:G168"/>
    <mergeCell ref="C169:M172"/>
    <mergeCell ref="C160:H160"/>
    <mergeCell ref="D161:I161"/>
    <mergeCell ref="D162:E162"/>
    <mergeCell ref="C163:H163"/>
    <mergeCell ref="C164:H164"/>
    <mergeCell ref="C166:H166"/>
    <mergeCell ref="D154:E154"/>
    <mergeCell ref="D155:I155"/>
    <mergeCell ref="D156:E156"/>
    <mergeCell ref="D157:E157"/>
    <mergeCell ref="D158:E158"/>
    <mergeCell ref="D159:E159"/>
    <mergeCell ref="D146:E146"/>
    <mergeCell ref="C147:H147"/>
    <mergeCell ref="D148:I148"/>
    <mergeCell ref="D149:E149"/>
    <mergeCell ref="C150:H150"/>
    <mergeCell ref="C153:I153"/>
    <mergeCell ref="D140:E140"/>
    <mergeCell ref="D141:E141"/>
    <mergeCell ref="C142:H142"/>
    <mergeCell ref="D143:I143"/>
    <mergeCell ref="D144:E144"/>
    <mergeCell ref="D145:E145"/>
    <mergeCell ref="D134:E134"/>
    <mergeCell ref="D135:I135"/>
    <mergeCell ref="D136:E136"/>
    <mergeCell ref="D137:E137"/>
    <mergeCell ref="C138:H138"/>
    <mergeCell ref="D139:I139"/>
    <mergeCell ref="C123:I123"/>
    <mergeCell ref="D125:I125"/>
    <mergeCell ref="C129:H129"/>
    <mergeCell ref="C130:H130"/>
    <mergeCell ref="C132:E132"/>
    <mergeCell ref="C133:I133"/>
    <mergeCell ref="C110:H110"/>
    <mergeCell ref="C112:H112"/>
    <mergeCell ref="C116:K116"/>
    <mergeCell ref="C117:K117"/>
    <mergeCell ref="C119:E119"/>
    <mergeCell ref="C120:M121"/>
    <mergeCell ref="C98:H98"/>
    <mergeCell ref="D100:I100"/>
    <mergeCell ref="C102:H102"/>
    <mergeCell ref="C104:E104"/>
    <mergeCell ref="C105:H105"/>
    <mergeCell ref="D107:I107"/>
    <mergeCell ref="C81:E81"/>
    <mergeCell ref="C83:E83"/>
    <mergeCell ref="C84:H84"/>
    <mergeCell ref="D86:I86"/>
    <mergeCell ref="C89:H89"/>
    <mergeCell ref="C97:E97"/>
    <mergeCell ref="C68:K68"/>
    <mergeCell ref="C69:K69"/>
    <mergeCell ref="C71:E71"/>
    <mergeCell ref="C72:H72"/>
    <mergeCell ref="D74:I74"/>
    <mergeCell ref="C79:H79"/>
    <mergeCell ref="C56:E56"/>
    <mergeCell ref="C57:H57"/>
    <mergeCell ref="D59:I59"/>
    <mergeCell ref="C62:H62"/>
    <mergeCell ref="C64:H64"/>
    <mergeCell ref="D66:I66"/>
    <mergeCell ref="C47:K47"/>
    <mergeCell ref="D48:L48"/>
    <mergeCell ref="D49:L49"/>
    <mergeCell ref="C51:K51"/>
    <mergeCell ref="C52:K52"/>
    <mergeCell ref="C54:E54"/>
    <mergeCell ref="D35:I35"/>
    <mergeCell ref="D36:I36"/>
    <mergeCell ref="C38:H38"/>
    <mergeCell ref="C39:H39"/>
    <mergeCell ref="C41:H41"/>
    <mergeCell ref="D43:L43"/>
    <mergeCell ref="D22:G22"/>
    <mergeCell ref="C26:E26"/>
    <mergeCell ref="C28:H28"/>
    <mergeCell ref="D30:I30"/>
    <mergeCell ref="D31:I31"/>
    <mergeCell ref="C34:H34"/>
    <mergeCell ref="C14:M17"/>
    <mergeCell ref="C18:E18"/>
    <mergeCell ref="E19:F19"/>
    <mergeCell ref="D20:E20"/>
    <mergeCell ref="F20:G20"/>
    <mergeCell ref="D21:E21"/>
    <mergeCell ref="B7:C7"/>
    <mergeCell ref="D7:E7"/>
    <mergeCell ref="B8:C8"/>
    <mergeCell ref="B9:C9"/>
    <mergeCell ref="B11:N11"/>
    <mergeCell ref="C13:E13"/>
    <mergeCell ref="B2:N2"/>
    <mergeCell ref="B3:N3"/>
    <mergeCell ref="B4:N4"/>
    <mergeCell ref="B5:N5"/>
    <mergeCell ref="B6:C6"/>
    <mergeCell ref="D6:E6"/>
  </mergeCells>
  <printOptions horizontalCentered="1"/>
  <pageMargins left="0.51181102362204722" right="0.51181102362204722" top="0.78740157480314965" bottom="0.39370078740157483" header="0.31496062992125984" footer="0.31496062992125984"/>
  <pageSetup paperSize="9" scale="40"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46D44F-647E-415E-ADA8-7A2185107E85}">
  <dimension ref="A1:S2092"/>
  <sheetViews>
    <sheetView view="pageBreakPreview" zoomScale="80" zoomScaleNormal="90" zoomScaleSheetLayoutView="80" workbookViewId="0">
      <selection activeCell="H175" sqref="H175:H176"/>
    </sheetView>
  </sheetViews>
  <sheetFormatPr defaultColWidth="9.140625" defaultRowHeight="15"/>
  <cols>
    <col min="1" max="1" width="6.7109375" style="50" customWidth="1"/>
    <col min="2" max="2" width="10.28515625" style="524" customWidth="1"/>
    <col min="3" max="3" width="74.140625" style="586" customWidth="1"/>
    <col min="4" max="4" width="7.5703125" style="50" customWidth="1"/>
    <col min="5" max="5" width="13.140625" style="644" customWidth="1"/>
    <col min="6" max="6" width="10.28515625" style="645" customWidth="1"/>
    <col min="7" max="7" width="8.28515625" style="646" customWidth="1"/>
    <col min="8" max="8" width="10.85546875" style="50" customWidth="1"/>
    <col min="9" max="9" width="15.7109375" style="644" customWidth="1"/>
    <col min="10" max="10" width="15.7109375" style="50" customWidth="1"/>
    <col min="11" max="11" width="11.42578125" style="50" bestFit="1" customWidth="1"/>
    <col min="12" max="12" width="5.7109375" style="50" customWidth="1"/>
    <col min="13" max="13" width="14.140625" style="50" bestFit="1" customWidth="1"/>
    <col min="14" max="14" width="12.28515625" style="50" customWidth="1"/>
    <col min="15" max="18" width="10.28515625" style="524" customWidth="1"/>
    <col min="19" max="19" width="7" style="524" bestFit="1" customWidth="1"/>
    <col min="20" max="20" width="10.5703125" style="50" bestFit="1" customWidth="1"/>
    <col min="21" max="16384" width="9.140625" style="50"/>
  </cols>
  <sheetData>
    <row r="1" spans="1:19" ht="21.75" customHeight="1">
      <c r="A1" s="521" t="s">
        <v>17</v>
      </c>
      <c r="B1" s="522"/>
      <c r="C1" s="522"/>
      <c r="D1" s="522"/>
      <c r="E1" s="522"/>
      <c r="F1" s="522"/>
      <c r="G1" s="522"/>
      <c r="H1" s="522"/>
      <c r="I1" s="522"/>
      <c r="J1" s="522"/>
      <c r="K1" s="522"/>
      <c r="L1" s="522"/>
      <c r="M1" s="522"/>
      <c r="N1" s="522"/>
      <c r="O1" s="522"/>
      <c r="P1" s="522"/>
      <c r="Q1" s="522"/>
      <c r="R1" s="523"/>
    </row>
    <row r="2" spans="1:19" ht="21.75" customHeight="1">
      <c r="A2" s="525" t="s">
        <v>71</v>
      </c>
      <c r="B2" s="526"/>
      <c r="C2" s="526"/>
      <c r="D2" s="526"/>
      <c r="E2" s="526"/>
      <c r="F2" s="526"/>
      <c r="G2" s="526"/>
      <c r="H2" s="526"/>
      <c r="I2" s="526"/>
      <c r="J2" s="526"/>
      <c r="K2" s="526"/>
      <c r="L2" s="526"/>
      <c r="M2" s="526"/>
      <c r="N2" s="526"/>
      <c r="O2" s="526"/>
      <c r="P2" s="526"/>
      <c r="Q2" s="526"/>
      <c r="R2" s="527"/>
    </row>
    <row r="3" spans="1:19" ht="21.75" customHeight="1">
      <c r="A3" s="525" t="s">
        <v>454</v>
      </c>
      <c r="B3" s="526"/>
      <c r="C3" s="526"/>
      <c r="D3" s="526"/>
      <c r="E3" s="526"/>
      <c r="F3" s="526"/>
      <c r="G3" s="526"/>
      <c r="H3" s="526"/>
      <c r="I3" s="526"/>
      <c r="J3" s="526"/>
      <c r="K3" s="526"/>
      <c r="L3" s="526"/>
      <c r="M3" s="526"/>
      <c r="N3" s="526"/>
      <c r="O3" s="526"/>
      <c r="P3" s="526"/>
      <c r="Q3" s="526"/>
      <c r="R3" s="527"/>
    </row>
    <row r="4" spans="1:19" ht="7.5" customHeight="1">
      <c r="A4" s="528"/>
      <c r="B4" s="529"/>
      <c r="C4" s="529"/>
      <c r="D4" s="529"/>
      <c r="E4" s="529"/>
      <c r="F4" s="529"/>
      <c r="G4" s="529"/>
      <c r="H4" s="529"/>
      <c r="I4" s="529"/>
      <c r="J4" s="529"/>
      <c r="K4" s="529"/>
      <c r="L4" s="529"/>
      <c r="M4" s="529"/>
      <c r="N4" s="529"/>
      <c r="O4" s="529"/>
      <c r="P4" s="529"/>
      <c r="Q4" s="529"/>
      <c r="R4" s="530"/>
    </row>
    <row r="5" spans="1:19">
      <c r="A5" s="531" t="s">
        <v>167</v>
      </c>
      <c r="B5" s="532"/>
      <c r="C5" s="533" t="str">
        <f>Canteiro!$C$6</f>
        <v>PE-060</v>
      </c>
      <c r="D5" s="534"/>
      <c r="E5" s="535"/>
      <c r="F5" s="536"/>
      <c r="G5" s="537"/>
      <c r="H5" s="534"/>
      <c r="I5" s="538"/>
      <c r="J5" s="534"/>
      <c r="K5" s="534"/>
      <c r="L5" s="534"/>
      <c r="M5" s="534"/>
      <c r="N5" s="534"/>
      <c r="O5" s="539"/>
      <c r="P5" s="539"/>
      <c r="Q5" s="539"/>
      <c r="R5" s="540"/>
    </row>
    <row r="6" spans="1:19">
      <c r="A6" s="541" t="s">
        <v>168</v>
      </c>
      <c r="B6" s="542"/>
      <c r="C6" s="543" t="str">
        <f>Canteiro!$C$7</f>
        <v>ENTR. BR-101 (CABO DE SANTO AGOSTINHO) - DIV. PE/AL</v>
      </c>
      <c r="D6" s="544"/>
      <c r="E6" s="545"/>
      <c r="F6" s="546"/>
      <c r="G6" s="547"/>
      <c r="H6" s="548"/>
      <c r="I6" s="549"/>
      <c r="J6" s="548"/>
      <c r="K6" s="548"/>
      <c r="L6" s="548"/>
      <c r="M6" s="548"/>
      <c r="N6" s="548"/>
      <c r="O6" s="550"/>
      <c r="P6" s="550"/>
      <c r="Q6" s="550"/>
      <c r="R6" s="551"/>
    </row>
    <row r="7" spans="1:19">
      <c r="A7" s="552" t="s">
        <v>53</v>
      </c>
      <c r="B7" s="542"/>
      <c r="C7" s="544" t="str">
        <f>Canteiro!C8</f>
        <v>OUTUBRO/2025</v>
      </c>
      <c r="D7" s="548"/>
      <c r="E7" s="545"/>
      <c r="F7" s="553"/>
      <c r="G7" s="554"/>
      <c r="H7" s="555"/>
      <c r="I7" s="556"/>
      <c r="J7" s="555"/>
      <c r="K7" s="555"/>
      <c r="L7" s="555"/>
      <c r="M7" s="555"/>
      <c r="N7" s="555"/>
      <c r="O7" s="557"/>
      <c r="P7" s="557"/>
      <c r="Q7" s="557"/>
      <c r="R7" s="558"/>
    </row>
    <row r="8" spans="1:19">
      <c r="A8" s="559" t="s">
        <v>455</v>
      </c>
      <c r="B8" s="560"/>
      <c r="C8" s="561" t="str">
        <f>Canteiro!C9</f>
        <v>SEM DESONERAÇÃO</v>
      </c>
      <c r="D8" s="562"/>
      <c r="E8" s="563"/>
      <c r="F8" s="564"/>
      <c r="G8" s="565"/>
      <c r="H8" s="566"/>
      <c r="I8" s="567"/>
      <c r="J8" s="566"/>
      <c r="K8" s="566"/>
      <c r="L8" s="566"/>
      <c r="M8" s="566"/>
      <c r="N8" s="566"/>
      <c r="O8" s="568"/>
      <c r="P8" s="568"/>
      <c r="Q8" s="568"/>
      <c r="R8" s="569"/>
    </row>
    <row r="9" spans="1:19" ht="9" customHeight="1" thickBot="1">
      <c r="A9" s="570"/>
      <c r="B9" s="571"/>
      <c r="C9" s="572"/>
      <c r="D9" s="573"/>
      <c r="E9" s="574"/>
      <c r="F9" s="575"/>
      <c r="G9" s="576"/>
      <c r="H9" s="573"/>
      <c r="I9" s="574"/>
      <c r="J9" s="573"/>
      <c r="K9" s="573"/>
      <c r="L9" s="573"/>
      <c r="M9" s="573"/>
      <c r="N9" s="573"/>
      <c r="R9" s="577"/>
    </row>
    <row r="10" spans="1:19" ht="28.5" customHeight="1">
      <c r="A10" s="578" t="s">
        <v>629</v>
      </c>
      <c r="B10" s="579"/>
      <c r="C10" s="579"/>
      <c r="D10" s="579"/>
      <c r="E10" s="579"/>
      <c r="F10" s="579"/>
      <c r="G10" s="579"/>
      <c r="H10" s="579"/>
      <c r="I10" s="579"/>
      <c r="J10" s="579"/>
      <c r="K10" s="579"/>
      <c r="L10" s="579"/>
      <c r="M10" s="579"/>
      <c r="N10" s="579"/>
      <c r="O10" s="579"/>
      <c r="P10" s="579"/>
      <c r="Q10" s="579"/>
      <c r="R10" s="580"/>
      <c r="S10" s="581"/>
    </row>
    <row r="11" spans="1:19" s="586" customFormat="1" ht="32.25" customHeight="1">
      <c r="A11" s="582" t="s">
        <v>630</v>
      </c>
      <c r="B11" s="583" t="s">
        <v>631</v>
      </c>
      <c r="C11" s="583" t="s">
        <v>632</v>
      </c>
      <c r="D11" s="583" t="s">
        <v>633</v>
      </c>
      <c r="E11" s="583" t="s">
        <v>634</v>
      </c>
      <c r="F11" s="584" t="s">
        <v>635</v>
      </c>
      <c r="G11" s="584" t="s">
        <v>636</v>
      </c>
      <c r="H11" s="583" t="s">
        <v>637</v>
      </c>
      <c r="I11" s="583" t="s">
        <v>638</v>
      </c>
      <c r="J11" s="583" t="s">
        <v>639</v>
      </c>
      <c r="K11" s="584" t="s">
        <v>640</v>
      </c>
      <c r="L11" s="583" t="s">
        <v>641</v>
      </c>
      <c r="M11" s="583" t="s">
        <v>642</v>
      </c>
      <c r="N11" s="583" t="s">
        <v>637</v>
      </c>
      <c r="O11" s="583" t="s">
        <v>643</v>
      </c>
      <c r="P11" s="583" t="s">
        <v>644</v>
      </c>
      <c r="Q11" s="583" t="s">
        <v>645</v>
      </c>
      <c r="R11" s="585" t="s">
        <v>646</v>
      </c>
      <c r="S11" s="581"/>
    </row>
    <row r="12" spans="1:19" ht="10.5" customHeight="1">
      <c r="A12" s="587"/>
      <c r="B12" s="571"/>
      <c r="C12" s="572"/>
      <c r="D12" s="573"/>
      <c r="E12" s="574"/>
      <c r="F12" s="575"/>
      <c r="G12" s="576"/>
      <c r="H12" s="573"/>
      <c r="I12" s="574"/>
      <c r="J12" s="573"/>
      <c r="K12" s="573"/>
      <c r="L12" s="573"/>
      <c r="M12" s="573"/>
      <c r="N12" s="573"/>
      <c r="O12" s="571"/>
      <c r="P12" s="571"/>
      <c r="Q12" s="571"/>
      <c r="R12" s="588"/>
      <c r="S12" s="589"/>
    </row>
    <row r="13" spans="1:19">
      <c r="A13" s="590">
        <v>1</v>
      </c>
      <c r="B13" s="591"/>
      <c r="C13" s="592" t="s">
        <v>3</v>
      </c>
      <c r="D13" s="593"/>
      <c r="E13" s="594">
        <v>1</v>
      </c>
      <c r="F13" s="595"/>
      <c r="G13" s="596"/>
      <c r="H13" s="597" t="s">
        <v>647</v>
      </c>
      <c r="I13" s="594" t="s">
        <v>648</v>
      </c>
      <c r="J13" s="597"/>
      <c r="K13" s="598"/>
      <c r="L13" s="597"/>
      <c r="M13" s="597" t="str">
        <f t="shared" ref="M13:M20" si="0">IF(J13&lt;&gt;"",ROUND(I13/J13,2),IF(K13&lt;&gt;"",ROUND(I13*K13,2),IF(L13="M",ROUND(I13/(E13*182.49),2),"")))</f>
        <v/>
      </c>
      <c r="N13" s="599">
        <f>SUM(H14:H19)</f>
        <v>1.08</v>
      </c>
      <c r="O13" s="600">
        <f>SUM(O14:O19)</f>
        <v>0.42</v>
      </c>
      <c r="P13" s="600">
        <f>SUM(P14:P19)</f>
        <v>0.5</v>
      </c>
      <c r="Q13" s="600">
        <f>SUM(Q14:Q19)</f>
        <v>0</v>
      </c>
      <c r="R13" s="601">
        <f>SUM(R14:R19)</f>
        <v>0</v>
      </c>
    </row>
    <row r="14" spans="1:19">
      <c r="A14" s="602"/>
      <c r="B14" s="603">
        <v>4011463</v>
      </c>
      <c r="C14" s="604" t="s">
        <v>649</v>
      </c>
      <c r="D14" s="571" t="s">
        <v>37</v>
      </c>
      <c r="E14" s="605">
        <v>99.6</v>
      </c>
      <c r="F14" s="606"/>
      <c r="G14" s="607"/>
      <c r="H14" s="608">
        <f t="shared" ref="H14:H19" si="1">IF(F14&lt;&gt;"",ROUND(I14*F14,2),IF(G14&lt;&gt;"",ROUND(G14*(I14/(E14*182.49)),2),ROUND(I14/(E14*182.49),2)))</f>
        <v>0.24</v>
      </c>
      <c r="I14" s="609">
        <v>4338.3999999999996</v>
      </c>
      <c r="J14" s="610">
        <v>9000</v>
      </c>
      <c r="K14" s="607"/>
      <c r="L14" s="611" t="s">
        <v>650</v>
      </c>
      <c r="M14" s="612">
        <f t="shared" si="0"/>
        <v>0.48</v>
      </c>
      <c r="N14" s="613"/>
      <c r="O14" s="614">
        <f t="shared" ref="O14:O21" si="2">IF(L14="S",M14,0)</f>
        <v>0</v>
      </c>
      <c r="P14" s="614">
        <f t="shared" ref="P14:P19" si="3">IF(L14="A",M14,0)</f>
        <v>0.48</v>
      </c>
      <c r="Q14" s="614">
        <f t="shared" ref="Q14:Q19" si="4">IF(L14="C",M14,0)</f>
        <v>0</v>
      </c>
      <c r="R14" s="615">
        <f t="shared" ref="R14:R19" si="5">IF(L14="M",M14,0)</f>
        <v>0</v>
      </c>
    </row>
    <row r="15" spans="1:19">
      <c r="A15" s="602"/>
      <c r="B15" s="603">
        <v>4011353</v>
      </c>
      <c r="C15" s="604" t="s">
        <v>651</v>
      </c>
      <c r="D15" s="571" t="s">
        <v>15</v>
      </c>
      <c r="E15" s="605">
        <v>1500</v>
      </c>
      <c r="F15" s="606"/>
      <c r="G15" s="607"/>
      <c r="H15" s="608">
        <f t="shared" si="1"/>
        <v>0.17</v>
      </c>
      <c r="I15" s="609">
        <v>45191.64</v>
      </c>
      <c r="J15" s="610">
        <v>3610000</v>
      </c>
      <c r="K15" s="607"/>
      <c r="L15" s="611" t="s">
        <v>650</v>
      </c>
      <c r="M15" s="612">
        <f t="shared" si="0"/>
        <v>0.01</v>
      </c>
      <c r="N15" s="613"/>
      <c r="O15" s="614">
        <f t="shared" si="2"/>
        <v>0</v>
      </c>
      <c r="P15" s="614">
        <f t="shared" si="3"/>
        <v>0.01</v>
      </c>
      <c r="Q15" s="614">
        <f t="shared" si="4"/>
        <v>0</v>
      </c>
      <c r="R15" s="615">
        <f t="shared" si="5"/>
        <v>0</v>
      </c>
    </row>
    <row r="16" spans="1:19">
      <c r="A16" s="602"/>
      <c r="B16" s="603">
        <v>4011351</v>
      </c>
      <c r="C16" s="604" t="s">
        <v>38</v>
      </c>
      <c r="D16" s="571" t="s">
        <v>15</v>
      </c>
      <c r="E16" s="605">
        <v>1125</v>
      </c>
      <c r="F16" s="606"/>
      <c r="G16" s="607"/>
      <c r="H16" s="608">
        <f t="shared" si="1"/>
        <v>0.11</v>
      </c>
      <c r="I16" s="609">
        <v>22595.82</v>
      </c>
      <c r="J16" s="610">
        <v>1610000</v>
      </c>
      <c r="K16" s="607"/>
      <c r="L16" s="611" t="s">
        <v>650</v>
      </c>
      <c r="M16" s="612">
        <f t="shared" si="0"/>
        <v>0.01</v>
      </c>
      <c r="N16" s="613"/>
      <c r="O16" s="614">
        <f t="shared" si="2"/>
        <v>0</v>
      </c>
      <c r="P16" s="614">
        <f t="shared" si="3"/>
        <v>0.01</v>
      </c>
      <c r="Q16" s="614">
        <f t="shared" si="4"/>
        <v>0</v>
      </c>
      <c r="R16" s="615">
        <f t="shared" si="5"/>
        <v>0</v>
      </c>
    </row>
    <row r="17" spans="1:18" ht="30">
      <c r="A17" s="602"/>
      <c r="B17" s="603">
        <v>4011279</v>
      </c>
      <c r="C17" s="604" t="s">
        <v>125</v>
      </c>
      <c r="D17" s="571" t="s">
        <v>13</v>
      </c>
      <c r="E17" s="605">
        <v>84.62</v>
      </c>
      <c r="F17" s="606"/>
      <c r="G17" s="607"/>
      <c r="H17" s="608">
        <f t="shared" si="1"/>
        <v>0.28999999999999998</v>
      </c>
      <c r="I17" s="609">
        <v>4519.1639999999998</v>
      </c>
      <c r="J17" s="610">
        <v>21900</v>
      </c>
      <c r="K17" s="607"/>
      <c r="L17" s="611" t="s">
        <v>652</v>
      </c>
      <c r="M17" s="612">
        <f t="shared" si="0"/>
        <v>0.21</v>
      </c>
      <c r="N17" s="613"/>
      <c r="O17" s="614">
        <f t="shared" si="2"/>
        <v>0.21</v>
      </c>
      <c r="P17" s="614">
        <f t="shared" si="3"/>
        <v>0</v>
      </c>
      <c r="Q17" s="614"/>
      <c r="R17" s="615"/>
    </row>
    <row r="18" spans="1:18" ht="30">
      <c r="A18" s="602"/>
      <c r="B18" s="603">
        <v>4011276</v>
      </c>
      <c r="C18" s="604" t="s">
        <v>126</v>
      </c>
      <c r="D18" s="571" t="s">
        <v>13</v>
      </c>
      <c r="E18" s="605">
        <v>113.18</v>
      </c>
      <c r="F18" s="606"/>
      <c r="G18" s="607"/>
      <c r="H18" s="608">
        <f t="shared" si="1"/>
        <v>0.22</v>
      </c>
      <c r="I18" s="609">
        <v>4519.1639999999998</v>
      </c>
      <c r="J18" s="610">
        <v>21900</v>
      </c>
      <c r="K18" s="607"/>
      <c r="L18" s="611" t="s">
        <v>652</v>
      </c>
      <c r="M18" s="612">
        <f t="shared" si="0"/>
        <v>0.21</v>
      </c>
      <c r="N18" s="613"/>
      <c r="O18" s="614">
        <f t="shared" si="2"/>
        <v>0.21</v>
      </c>
      <c r="P18" s="614">
        <f t="shared" si="3"/>
        <v>0</v>
      </c>
      <c r="Q18" s="614"/>
      <c r="R18" s="615"/>
    </row>
    <row r="19" spans="1:18" ht="30" customHeight="1">
      <c r="A19" s="616"/>
      <c r="B19" s="617">
        <v>4011212</v>
      </c>
      <c r="C19" s="618" t="s">
        <v>65</v>
      </c>
      <c r="D19" s="560" t="s">
        <v>15</v>
      </c>
      <c r="E19" s="619">
        <v>2430.2399999999998</v>
      </c>
      <c r="F19" s="620"/>
      <c r="G19" s="621"/>
      <c r="H19" s="608">
        <f t="shared" si="1"/>
        <v>0.05</v>
      </c>
      <c r="I19" s="622">
        <v>22595.82</v>
      </c>
      <c r="J19" s="623"/>
      <c r="K19" s="621"/>
      <c r="L19" s="624"/>
      <c r="M19" s="612" t="str">
        <f t="shared" si="0"/>
        <v/>
      </c>
      <c r="N19" s="625"/>
      <c r="O19" s="614">
        <f t="shared" si="2"/>
        <v>0</v>
      </c>
      <c r="P19" s="614">
        <f t="shared" si="3"/>
        <v>0</v>
      </c>
      <c r="Q19" s="626">
        <f t="shared" si="4"/>
        <v>0</v>
      </c>
      <c r="R19" s="627">
        <f t="shared" si="5"/>
        <v>0</v>
      </c>
    </row>
    <row r="20" spans="1:18">
      <c r="A20" s="590">
        <v>2</v>
      </c>
      <c r="B20" s="591"/>
      <c r="C20" s="592" t="s">
        <v>87</v>
      </c>
      <c r="D20" s="593"/>
      <c r="E20" s="594">
        <v>1</v>
      </c>
      <c r="F20" s="595"/>
      <c r="G20" s="596"/>
      <c r="H20" s="597" t="s">
        <v>647</v>
      </c>
      <c r="I20" s="594" t="s">
        <v>648</v>
      </c>
      <c r="J20" s="597"/>
      <c r="K20" s="598"/>
      <c r="L20" s="597"/>
      <c r="M20" s="597" t="str">
        <f t="shared" si="0"/>
        <v/>
      </c>
      <c r="N20" s="599">
        <f>SUM(H21)</f>
        <v>0.05</v>
      </c>
      <c r="O20" s="600">
        <f>SUM(O21)</f>
        <v>0</v>
      </c>
      <c r="P20" s="600">
        <f>SUM(P21)</f>
        <v>0</v>
      </c>
      <c r="Q20" s="600">
        <f>SUM(Q21)</f>
        <v>0</v>
      </c>
      <c r="R20" s="601">
        <f>SUM(R21)</f>
        <v>0</v>
      </c>
    </row>
    <row r="21" spans="1:18">
      <c r="A21" s="602"/>
      <c r="B21" s="571">
        <v>5503041</v>
      </c>
      <c r="C21" s="572" t="s">
        <v>92</v>
      </c>
      <c r="D21" s="571" t="s">
        <v>13</v>
      </c>
      <c r="E21" s="605">
        <v>134.56</v>
      </c>
      <c r="F21" s="606"/>
      <c r="G21" s="607"/>
      <c r="H21" s="628">
        <f>IF(F21&lt;&gt;"",ROUND(I21*F21,2),IF(G21&lt;&gt;"",ROUND(G21*(I21/(E21*182.49)),2),ROUND(I21/(E21*182.49),2)))</f>
        <v>0.05</v>
      </c>
      <c r="I21" s="609">
        <v>1147.4159999999999</v>
      </c>
      <c r="J21" s="610">
        <v>24200</v>
      </c>
      <c r="K21" s="607"/>
      <c r="L21" s="611"/>
      <c r="M21" s="612">
        <f>IF(J21&lt;&gt;"",ROUND(I21/J21,2),IF(K21&lt;&gt;"",ROUND(I21*K21,2),IF(L21="M",ROUND(I21/(E21*182.49),2),"")))</f>
        <v>0.05</v>
      </c>
      <c r="N21" s="613"/>
      <c r="O21" s="614">
        <f t="shared" si="2"/>
        <v>0</v>
      </c>
      <c r="P21" s="614"/>
      <c r="Q21" s="614"/>
      <c r="R21" s="615"/>
    </row>
    <row r="22" spans="1:18">
      <c r="A22" s="590">
        <v>3</v>
      </c>
      <c r="B22" s="591"/>
      <c r="C22" s="592" t="s">
        <v>132</v>
      </c>
      <c r="D22" s="593"/>
      <c r="E22" s="594">
        <v>1</v>
      </c>
      <c r="F22" s="595"/>
      <c r="G22" s="596"/>
      <c r="H22" s="597" t="s">
        <v>647</v>
      </c>
      <c r="I22" s="594" t="s">
        <v>648</v>
      </c>
      <c r="J22" s="597"/>
      <c r="K22" s="598"/>
      <c r="L22" s="597"/>
      <c r="M22" s="597" t="str">
        <f t="shared" ref="M22" si="6">IF(J22&lt;&gt;"",ROUND(I22/J22,2),IF(K22&lt;&gt;"",ROUND(I22*K22,2),IF(L22="M",ROUND(I22/(E22*182.49),2),"")))</f>
        <v/>
      </c>
      <c r="N22" s="599">
        <f>SUM(H23:H24)</f>
        <v>0.92999999999999994</v>
      </c>
      <c r="O22" s="600">
        <f>SUM(O23:O24)</f>
        <v>0</v>
      </c>
      <c r="P22" s="600">
        <f>SUM(P23:P24)</f>
        <v>0</v>
      </c>
      <c r="Q22" s="600">
        <f>SUM(Q23:Q24)</f>
        <v>0</v>
      </c>
      <c r="R22" s="601">
        <f>SUM(R23:R24)</f>
        <v>0</v>
      </c>
    </row>
    <row r="23" spans="1:18" ht="30">
      <c r="A23" s="602"/>
      <c r="B23" s="571">
        <v>2003257</v>
      </c>
      <c r="C23" s="572" t="s">
        <v>104</v>
      </c>
      <c r="D23" s="571" t="s">
        <v>14</v>
      </c>
      <c r="E23" s="605">
        <v>1</v>
      </c>
      <c r="F23" s="606">
        <v>1.9000000000000001E-4</v>
      </c>
      <c r="G23" s="607"/>
      <c r="H23" s="608">
        <f>IF(F23&lt;&gt;"",ROUND(I23*F23,2),IF(G23&lt;&gt;"",ROUND(G23*(I23/(E23*182.49)),2),ROUND(I23/(E23*182.49),2)))</f>
        <v>0.33</v>
      </c>
      <c r="I23" s="609">
        <v>1725</v>
      </c>
      <c r="J23" s="610"/>
      <c r="K23" s="607"/>
      <c r="L23" s="611"/>
      <c r="M23" s="612"/>
      <c r="N23" s="613"/>
      <c r="O23" s="614"/>
      <c r="P23" s="614"/>
      <c r="Q23" s="614"/>
      <c r="R23" s="615"/>
    </row>
    <row r="24" spans="1:18" ht="30">
      <c r="A24" s="602"/>
      <c r="B24" s="571">
        <v>2003377</v>
      </c>
      <c r="C24" s="572" t="s">
        <v>105</v>
      </c>
      <c r="D24" s="571" t="s">
        <v>14</v>
      </c>
      <c r="E24" s="605">
        <v>1</v>
      </c>
      <c r="F24" s="606">
        <v>2.1000000000000001E-4</v>
      </c>
      <c r="G24" s="607"/>
      <c r="H24" s="608">
        <f>IF(F24&lt;&gt;"",ROUND(I24*F24,2),IF(G24&lt;&gt;"",ROUND(G24*(I24/(E24*182.49)),2),ROUND(I24/(E24*182.49),2)))</f>
        <v>0.6</v>
      </c>
      <c r="I24" s="609">
        <v>2865</v>
      </c>
      <c r="J24" s="610"/>
      <c r="K24" s="607"/>
      <c r="L24" s="611"/>
      <c r="M24" s="612"/>
      <c r="N24" s="613"/>
      <c r="O24" s="614"/>
      <c r="P24" s="614"/>
      <c r="Q24" s="614"/>
      <c r="R24" s="615"/>
    </row>
    <row r="25" spans="1:18">
      <c r="A25" s="590">
        <v>4</v>
      </c>
      <c r="B25" s="591"/>
      <c r="C25" s="592" t="s">
        <v>653</v>
      </c>
      <c r="D25" s="593"/>
      <c r="E25" s="594">
        <v>1</v>
      </c>
      <c r="F25" s="595"/>
      <c r="G25" s="596"/>
      <c r="H25" s="597" t="s">
        <v>647</v>
      </c>
      <c r="I25" s="594" t="s">
        <v>648</v>
      </c>
      <c r="J25" s="597"/>
      <c r="K25" s="598"/>
      <c r="L25" s="597"/>
      <c r="M25" s="597" t="str">
        <f t="shared" ref="M25" si="7">IF(J25&lt;&gt;"",ROUND(I25/J25,2),IF(K25&lt;&gt;"",ROUND(I25*K25,2),IF(L25="M",ROUND(I25/(E25*182.49),2),"")))</f>
        <v/>
      </c>
      <c r="N25" s="599">
        <f>SUM(H26)</f>
        <v>0.11</v>
      </c>
      <c r="O25" s="600">
        <f>SUM(O26)</f>
        <v>0</v>
      </c>
      <c r="P25" s="600">
        <f>SUM(P26)</f>
        <v>0</v>
      </c>
      <c r="Q25" s="600">
        <f>SUM(Q26)</f>
        <v>0</v>
      </c>
      <c r="R25" s="601">
        <f>SUM(R26)</f>
        <v>0.11</v>
      </c>
    </row>
    <row r="26" spans="1:18" ht="30">
      <c r="A26" s="602"/>
      <c r="B26" s="571">
        <v>5501700</v>
      </c>
      <c r="C26" s="572" t="s">
        <v>88</v>
      </c>
      <c r="D26" s="571" t="s">
        <v>15</v>
      </c>
      <c r="E26" s="605">
        <v>1532.91</v>
      </c>
      <c r="F26" s="606"/>
      <c r="G26" s="607"/>
      <c r="H26" s="608">
        <f>IF(F26&lt;&gt;"",ROUND(I26*F26,2),IF(G26&lt;&gt;"",ROUND(G26*(I26/(E26*182.49)),2),ROUND(I26/(E26*182.49),2)))</f>
        <v>0.11</v>
      </c>
      <c r="I26" s="609">
        <v>29513.06</v>
      </c>
      <c r="J26" s="610"/>
      <c r="K26" s="607"/>
      <c r="L26" s="611" t="s">
        <v>14</v>
      </c>
      <c r="M26" s="612">
        <f>IF(J26&lt;&gt;"",ROUND(I26/J26,2),IF(K26&lt;&gt;"",ROUND(I26*K26,2),IF(L26="M",ROUND(I26/(E26*182.49),2),"")))</f>
        <v>0.11</v>
      </c>
      <c r="N26" s="613"/>
      <c r="O26" s="614">
        <f>IF(L26="S",M26,0)</f>
        <v>0</v>
      </c>
      <c r="P26" s="629">
        <f>IF(L26="A",M26,0)</f>
        <v>0</v>
      </c>
      <c r="Q26" s="629">
        <f>IF(L26="C",M26,0)</f>
        <v>0</v>
      </c>
      <c r="R26" s="615">
        <f>IF(L26="M",M26,0)</f>
        <v>0.11</v>
      </c>
    </row>
    <row r="27" spans="1:18">
      <c r="A27" s="590">
        <v>5</v>
      </c>
      <c r="B27" s="591"/>
      <c r="C27" s="592" t="s">
        <v>134</v>
      </c>
      <c r="D27" s="593"/>
      <c r="E27" s="594">
        <v>1</v>
      </c>
      <c r="F27" s="595"/>
      <c r="G27" s="596"/>
      <c r="H27" s="597" t="s">
        <v>647</v>
      </c>
      <c r="I27" s="594" t="s">
        <v>648</v>
      </c>
      <c r="J27" s="597"/>
      <c r="K27" s="598"/>
      <c r="L27" s="597"/>
      <c r="M27" s="597" t="str">
        <f t="shared" ref="M27" si="8">IF(J27&lt;&gt;"",ROUND(I27/J27,2),IF(K27&lt;&gt;"",ROUND(I27*K27,2),IF(L27="M",ROUND(I27/(E27*182.49),2),"")))</f>
        <v/>
      </c>
      <c r="N27" s="599">
        <f>SUM(H28:H32)</f>
        <v>0.15</v>
      </c>
      <c r="O27" s="600">
        <f>SUM(O28:O32)</f>
        <v>0</v>
      </c>
      <c r="P27" s="600">
        <f>SUM(P28:P32)</f>
        <v>0</v>
      </c>
      <c r="Q27" s="600">
        <f>SUM(Q28:Q32)</f>
        <v>0</v>
      </c>
      <c r="R27" s="601">
        <f>SUM(R28:R32)</f>
        <v>0</v>
      </c>
    </row>
    <row r="28" spans="1:18" ht="30">
      <c r="A28" s="602"/>
      <c r="B28" s="571">
        <v>5213442</v>
      </c>
      <c r="C28" s="572" t="s">
        <v>140</v>
      </c>
      <c r="D28" s="571" t="s">
        <v>33</v>
      </c>
      <c r="E28" s="605">
        <v>3</v>
      </c>
      <c r="F28" s="606"/>
      <c r="G28" s="607">
        <v>0.2</v>
      </c>
      <c r="H28" s="608">
        <f>IF(F28&lt;&gt;"",ROUND(I28*F28,2),IF(G28&lt;&gt;"",ROUND(G28*(I28/(E28*182.49)),2),ROUND(I28/(E28*182.49),2)))</f>
        <v>0.01</v>
      </c>
      <c r="I28" s="609">
        <v>20</v>
      </c>
      <c r="J28" s="610"/>
      <c r="K28" s="607"/>
      <c r="L28" s="611"/>
      <c r="M28" s="612"/>
      <c r="N28" s="613"/>
      <c r="O28" s="614"/>
      <c r="P28" s="614"/>
      <c r="Q28" s="614"/>
      <c r="R28" s="615"/>
    </row>
    <row r="29" spans="1:18" ht="30">
      <c r="A29" s="602"/>
      <c r="B29" s="571">
        <v>5213571</v>
      </c>
      <c r="C29" s="572" t="s">
        <v>141</v>
      </c>
      <c r="D29" s="571" t="s">
        <v>15</v>
      </c>
      <c r="E29" s="605">
        <v>3</v>
      </c>
      <c r="F29" s="606"/>
      <c r="G29" s="607">
        <v>0.2</v>
      </c>
      <c r="H29" s="608">
        <f>IF(F29&lt;&gt;"",ROUND(I29*F29,2),IF(G29&lt;&gt;"",ROUND(G29*(I29/(E29*182.49)),2),ROUND(I29/(E29*182.49),2)))</f>
        <v>0.05</v>
      </c>
      <c r="I29" s="609">
        <v>130</v>
      </c>
      <c r="J29" s="610"/>
      <c r="K29" s="607"/>
      <c r="L29" s="611"/>
      <c r="M29" s="612"/>
      <c r="N29" s="613"/>
      <c r="O29" s="614"/>
      <c r="P29" s="614"/>
      <c r="Q29" s="614"/>
      <c r="R29" s="615"/>
    </row>
    <row r="30" spans="1:18" ht="30">
      <c r="A30" s="602"/>
      <c r="B30" s="571">
        <v>5216111</v>
      </c>
      <c r="C30" s="572" t="s">
        <v>42</v>
      </c>
      <c r="D30" s="571" t="s">
        <v>33</v>
      </c>
      <c r="E30" s="605">
        <v>4</v>
      </c>
      <c r="F30" s="606"/>
      <c r="G30" s="607">
        <v>0.2</v>
      </c>
      <c r="H30" s="608">
        <f>IF(F30&lt;&gt;"",ROUND(I30*F30,2),IF(G30&lt;&gt;"",ROUND(G30*(I30/(E30*182.49)),2),ROUND(I30/(E30*182.49),2)))</f>
        <v>0.03</v>
      </c>
      <c r="I30" s="609">
        <v>120</v>
      </c>
      <c r="J30" s="610"/>
      <c r="K30" s="607"/>
      <c r="L30" s="611"/>
      <c r="M30" s="612"/>
      <c r="N30" s="613"/>
      <c r="O30" s="614"/>
      <c r="P30" s="614"/>
      <c r="Q30" s="614"/>
      <c r="R30" s="615"/>
    </row>
    <row r="31" spans="1:18">
      <c r="A31" s="602"/>
      <c r="B31" s="571">
        <v>5213401</v>
      </c>
      <c r="C31" s="572" t="s">
        <v>145</v>
      </c>
      <c r="D31" s="571" t="s">
        <v>15</v>
      </c>
      <c r="E31" s="605">
        <v>149.4</v>
      </c>
      <c r="F31" s="606"/>
      <c r="G31" s="607">
        <v>0.2</v>
      </c>
      <c r="H31" s="608">
        <f>IF(F31&lt;&gt;"",ROUND(I31*F31,2),IF(G31&lt;&gt;"",ROUND(G31*(I31/(E31*182.49)),2),ROUND(I31/(E31*182.49),2)))</f>
        <v>0.03</v>
      </c>
      <c r="I31" s="609">
        <v>3502</v>
      </c>
      <c r="J31" s="610"/>
      <c r="K31" s="607"/>
      <c r="L31" s="611"/>
      <c r="M31" s="612"/>
      <c r="N31" s="613"/>
      <c r="O31" s="614"/>
      <c r="P31" s="614"/>
      <c r="Q31" s="614"/>
      <c r="R31" s="615"/>
    </row>
    <row r="32" spans="1:18" ht="30">
      <c r="A32" s="616"/>
      <c r="B32" s="560">
        <v>5213405</v>
      </c>
      <c r="C32" s="561" t="s">
        <v>146</v>
      </c>
      <c r="D32" s="560" t="s">
        <v>15</v>
      </c>
      <c r="E32" s="630">
        <v>30.18</v>
      </c>
      <c r="F32" s="620"/>
      <c r="G32" s="621">
        <v>0.2</v>
      </c>
      <c r="H32" s="628">
        <f>IF(F32&lt;&gt;"",ROUND(I32*F32,2),IF(G32&lt;&gt;"",ROUND(G32*(I32/(E32*182.49)),2),ROUND(I32/(E32*182.49),2)))</f>
        <v>0.03</v>
      </c>
      <c r="I32" s="622">
        <v>850</v>
      </c>
      <c r="J32" s="623"/>
      <c r="K32" s="621"/>
      <c r="L32" s="624"/>
      <c r="M32" s="631"/>
      <c r="N32" s="625"/>
      <c r="O32" s="626"/>
      <c r="P32" s="626"/>
      <c r="Q32" s="626"/>
      <c r="R32" s="627"/>
    </row>
    <row r="33" spans="1:18" s="524" customFormat="1" ht="15.75" thickBot="1">
      <c r="A33" s="632"/>
      <c r="B33" s="633"/>
      <c r="C33" s="634" t="s">
        <v>68</v>
      </c>
      <c r="D33" s="635"/>
      <c r="E33" s="636"/>
      <c r="F33" s="637"/>
      <c r="G33" s="638"/>
      <c r="H33" s="639"/>
      <c r="I33" s="636"/>
      <c r="J33" s="639"/>
      <c r="K33" s="640"/>
      <c r="L33" s="639"/>
      <c r="M33" s="639"/>
      <c r="N33" s="641">
        <f>N13+N20+N22+N25+N27</f>
        <v>2.3199999999999998</v>
      </c>
      <c r="O33" s="642">
        <f>O13+O20+O22+O25+O27</f>
        <v>0.42</v>
      </c>
      <c r="P33" s="642">
        <f>P13+P20+P22+P25+P27</f>
        <v>0.5</v>
      </c>
      <c r="Q33" s="642">
        <f>Q13+Q20+Q22+Q25+Q27</f>
        <v>0</v>
      </c>
      <c r="R33" s="643">
        <f>R13+R20+R22+R25+R27</f>
        <v>0.11</v>
      </c>
    </row>
    <row r="34" spans="1:18" s="524" customFormat="1">
      <c r="A34" s="50"/>
      <c r="C34" s="586"/>
      <c r="D34" s="50"/>
      <c r="E34" s="644"/>
      <c r="F34" s="645"/>
      <c r="G34" s="646"/>
      <c r="H34" s="50"/>
      <c r="I34" s="644"/>
      <c r="J34" s="50"/>
      <c r="K34" s="50"/>
      <c r="L34" s="50"/>
      <c r="M34" s="2"/>
      <c r="N34" s="2"/>
      <c r="O34" s="4"/>
      <c r="P34" s="4"/>
      <c r="Q34" s="4"/>
      <c r="R34" s="4"/>
    </row>
    <row r="35" spans="1:18" s="524" customFormat="1">
      <c r="A35" s="50"/>
      <c r="C35" s="586"/>
      <c r="D35" s="50"/>
      <c r="E35" s="644"/>
      <c r="F35" s="645"/>
      <c r="G35" s="646"/>
      <c r="H35" s="50"/>
      <c r="I35" s="644"/>
      <c r="J35" s="50"/>
      <c r="K35" s="50"/>
      <c r="L35" s="50"/>
      <c r="M35" s="2"/>
      <c r="N35" s="2"/>
      <c r="O35" s="4"/>
      <c r="P35" s="4"/>
      <c r="Q35" s="4"/>
      <c r="R35" s="4"/>
    </row>
    <row r="36" spans="1:18" s="524" customFormat="1">
      <c r="A36" s="50"/>
      <c r="C36" s="586"/>
      <c r="D36" s="50"/>
      <c r="E36" s="644"/>
      <c r="F36" s="645"/>
      <c r="G36" s="646"/>
      <c r="H36" s="50"/>
      <c r="I36" s="644"/>
      <c r="J36" s="50"/>
      <c r="K36" s="50"/>
      <c r="L36" s="50"/>
      <c r="M36" s="2"/>
      <c r="N36" s="2"/>
      <c r="O36" s="4"/>
      <c r="P36" s="4"/>
      <c r="Q36" s="4"/>
      <c r="R36" s="4"/>
    </row>
    <row r="37" spans="1:18" s="524" customFormat="1">
      <c r="A37" s="50"/>
      <c r="C37" s="586"/>
      <c r="D37" s="50"/>
      <c r="E37" s="644"/>
      <c r="F37" s="645"/>
      <c r="G37" s="646"/>
      <c r="H37" s="50"/>
      <c r="I37" s="644"/>
      <c r="J37" s="50"/>
      <c r="K37" s="50"/>
      <c r="L37" s="50"/>
      <c r="M37" s="2"/>
      <c r="N37" s="2"/>
      <c r="O37" s="4"/>
      <c r="P37" s="4"/>
      <c r="Q37" s="4"/>
      <c r="R37" s="4"/>
    </row>
    <row r="38" spans="1:18" s="524" customFormat="1">
      <c r="A38" s="50"/>
      <c r="C38" s="586"/>
      <c r="D38" s="50"/>
      <c r="E38" s="644"/>
      <c r="F38" s="645"/>
      <c r="G38" s="646"/>
      <c r="H38" s="50"/>
      <c r="I38" s="644"/>
      <c r="J38" s="50"/>
      <c r="K38" s="50"/>
      <c r="L38" s="50"/>
      <c r="M38" s="2"/>
      <c r="N38" s="2"/>
      <c r="O38" s="4"/>
      <c r="P38" s="4"/>
      <c r="Q38" s="4"/>
      <c r="R38" s="4"/>
    </row>
    <row r="39" spans="1:18" s="524" customFormat="1">
      <c r="A39" s="50"/>
      <c r="C39" s="586"/>
      <c r="D39" s="50"/>
      <c r="E39" s="644"/>
      <c r="F39" s="645"/>
      <c r="G39" s="646"/>
      <c r="H39" s="50"/>
      <c r="I39" s="644"/>
      <c r="J39" s="50"/>
      <c r="K39" s="50"/>
      <c r="L39" s="50"/>
      <c r="M39" s="2"/>
      <c r="N39" s="2"/>
      <c r="O39" s="4"/>
      <c r="P39" s="4"/>
      <c r="Q39" s="4"/>
      <c r="R39" s="4"/>
    </row>
    <row r="40" spans="1:18" s="524" customFormat="1">
      <c r="A40" s="50"/>
      <c r="C40" s="586"/>
      <c r="D40" s="50"/>
      <c r="E40" s="644"/>
      <c r="F40" s="645"/>
      <c r="G40" s="646"/>
      <c r="H40" s="50"/>
      <c r="I40" s="644"/>
      <c r="J40" s="50"/>
      <c r="K40" s="50"/>
      <c r="L40" s="50"/>
      <c r="M40" s="2"/>
      <c r="N40" s="2"/>
      <c r="O40" s="4"/>
      <c r="P40" s="4"/>
      <c r="Q40" s="4"/>
      <c r="R40" s="4"/>
    </row>
    <row r="41" spans="1:18" s="524" customFormat="1">
      <c r="A41" s="50"/>
      <c r="C41" s="586"/>
      <c r="D41" s="50"/>
      <c r="E41" s="644"/>
      <c r="F41" s="645"/>
      <c r="G41" s="646"/>
      <c r="H41" s="50"/>
      <c r="I41" s="644"/>
      <c r="J41" s="50"/>
      <c r="K41" s="50"/>
      <c r="L41" s="50"/>
      <c r="M41" s="2"/>
      <c r="N41" s="2"/>
      <c r="O41" s="4"/>
      <c r="P41" s="4"/>
      <c r="Q41" s="4"/>
      <c r="R41" s="4"/>
    </row>
    <row r="42" spans="1:18" s="524" customFormat="1">
      <c r="A42" s="50"/>
      <c r="C42" s="586"/>
      <c r="D42" s="50"/>
      <c r="E42" s="644"/>
      <c r="F42" s="645"/>
      <c r="G42" s="646"/>
      <c r="H42" s="50"/>
      <c r="I42" s="644"/>
      <c r="J42" s="50"/>
      <c r="K42" s="50"/>
      <c r="L42" s="50"/>
      <c r="M42" s="2"/>
      <c r="N42" s="2"/>
      <c r="O42" s="4"/>
      <c r="P42" s="4"/>
      <c r="Q42" s="4"/>
      <c r="R42" s="4"/>
    </row>
    <row r="43" spans="1:18" s="524" customFormat="1">
      <c r="A43" s="50"/>
      <c r="C43" s="586"/>
      <c r="D43" s="50"/>
      <c r="E43" s="644"/>
      <c r="F43" s="645"/>
      <c r="G43" s="646"/>
      <c r="H43" s="50"/>
      <c r="I43" s="644"/>
      <c r="J43" s="50"/>
      <c r="K43" s="50"/>
      <c r="L43" s="50"/>
      <c r="M43" s="2"/>
      <c r="N43" s="2"/>
      <c r="O43" s="4"/>
      <c r="P43" s="4"/>
      <c r="Q43" s="4"/>
      <c r="R43" s="4"/>
    </row>
    <row r="44" spans="1:18" s="524" customFormat="1">
      <c r="A44" s="50"/>
      <c r="C44" s="586"/>
      <c r="D44" s="50"/>
      <c r="E44" s="644"/>
      <c r="F44" s="645"/>
      <c r="G44" s="646"/>
      <c r="H44" s="50"/>
      <c r="I44" s="644"/>
      <c r="J44" s="50"/>
      <c r="K44" s="50"/>
      <c r="L44" s="50"/>
      <c r="M44" s="2"/>
      <c r="N44" s="2"/>
      <c r="O44" s="4"/>
      <c r="P44" s="4"/>
      <c r="Q44" s="4"/>
      <c r="R44" s="4"/>
    </row>
    <row r="45" spans="1:18" s="524" customFormat="1">
      <c r="A45" s="50"/>
      <c r="C45" s="586"/>
      <c r="D45" s="50"/>
      <c r="E45" s="644"/>
      <c r="F45" s="645"/>
      <c r="G45" s="646"/>
      <c r="H45" s="50"/>
      <c r="I45" s="644"/>
      <c r="J45" s="50"/>
      <c r="K45" s="50"/>
      <c r="L45" s="50"/>
      <c r="M45" s="2"/>
      <c r="N45" s="2"/>
      <c r="O45" s="4"/>
      <c r="P45" s="4"/>
      <c r="Q45" s="4"/>
      <c r="R45" s="4"/>
    </row>
    <row r="46" spans="1:18" s="524" customFormat="1">
      <c r="A46" s="50"/>
      <c r="C46" s="586"/>
      <c r="D46" s="50"/>
      <c r="E46" s="644"/>
      <c r="F46" s="645"/>
      <c r="G46" s="646"/>
      <c r="H46" s="50"/>
      <c r="I46" s="644"/>
      <c r="J46" s="50"/>
      <c r="K46" s="50"/>
      <c r="L46" s="50"/>
      <c r="M46" s="2"/>
      <c r="N46" s="2"/>
      <c r="O46" s="4"/>
      <c r="P46" s="4"/>
      <c r="Q46" s="4"/>
      <c r="R46" s="4"/>
    </row>
    <row r="47" spans="1:18" s="524" customFormat="1">
      <c r="A47" s="50"/>
      <c r="C47" s="586"/>
      <c r="D47" s="50"/>
      <c r="E47" s="644"/>
      <c r="F47" s="645"/>
      <c r="G47" s="646"/>
      <c r="H47" s="50"/>
      <c r="I47" s="644"/>
      <c r="J47" s="50"/>
      <c r="K47" s="50"/>
      <c r="L47" s="50"/>
      <c r="M47" s="2"/>
      <c r="N47" s="2"/>
      <c r="O47" s="4"/>
      <c r="P47" s="4"/>
      <c r="Q47" s="4"/>
      <c r="R47" s="4"/>
    </row>
    <row r="48" spans="1:18" s="524" customFormat="1">
      <c r="A48" s="50"/>
      <c r="C48" s="586"/>
      <c r="D48" s="50"/>
      <c r="E48" s="644"/>
      <c r="F48" s="645"/>
      <c r="G48" s="646"/>
      <c r="H48" s="50"/>
      <c r="I48" s="644"/>
      <c r="J48" s="50"/>
      <c r="K48" s="50"/>
      <c r="L48" s="50"/>
      <c r="M48" s="2"/>
      <c r="N48" s="2"/>
      <c r="O48" s="4"/>
      <c r="P48" s="4"/>
      <c r="Q48" s="4"/>
      <c r="R48" s="4"/>
    </row>
    <row r="49" spans="1:18" s="524" customFormat="1">
      <c r="A49" s="50"/>
      <c r="C49" s="586"/>
      <c r="D49" s="50"/>
      <c r="E49" s="644"/>
      <c r="F49" s="645"/>
      <c r="G49" s="646"/>
      <c r="H49" s="50"/>
      <c r="I49" s="644"/>
      <c r="J49" s="50"/>
      <c r="K49" s="50"/>
      <c r="L49" s="50"/>
      <c r="M49" s="2"/>
      <c r="N49" s="2"/>
      <c r="O49" s="4"/>
      <c r="P49" s="4"/>
      <c r="Q49" s="4"/>
      <c r="R49" s="4"/>
    </row>
    <row r="50" spans="1:18" s="524" customFormat="1">
      <c r="A50" s="50"/>
      <c r="C50" s="586"/>
      <c r="D50" s="50"/>
      <c r="E50" s="644"/>
      <c r="F50" s="645"/>
      <c r="G50" s="646"/>
      <c r="H50" s="50"/>
      <c r="I50" s="644"/>
      <c r="J50" s="50"/>
      <c r="K50" s="50"/>
      <c r="L50" s="50"/>
      <c r="M50" s="2"/>
      <c r="N50" s="2"/>
      <c r="O50" s="4"/>
      <c r="P50" s="4"/>
      <c r="Q50" s="4"/>
      <c r="R50" s="4"/>
    </row>
    <row r="51" spans="1:18" s="524" customFormat="1">
      <c r="A51" s="50"/>
      <c r="C51" s="586"/>
      <c r="D51" s="50"/>
      <c r="E51" s="644"/>
      <c r="F51" s="645"/>
      <c r="G51" s="646"/>
      <c r="H51" s="50"/>
      <c r="I51" s="644"/>
      <c r="J51" s="50"/>
      <c r="K51" s="50"/>
      <c r="L51" s="50"/>
      <c r="M51" s="2"/>
      <c r="N51" s="2"/>
      <c r="O51" s="4"/>
      <c r="P51" s="4"/>
      <c r="Q51" s="4"/>
      <c r="R51" s="4"/>
    </row>
    <row r="52" spans="1:18" s="524" customFormat="1">
      <c r="A52" s="50"/>
      <c r="C52" s="586"/>
      <c r="D52" s="50"/>
      <c r="E52" s="644"/>
      <c r="F52" s="645"/>
      <c r="G52" s="646"/>
      <c r="H52" s="50"/>
      <c r="I52" s="644"/>
      <c r="J52" s="50"/>
      <c r="K52" s="50"/>
      <c r="L52" s="50"/>
      <c r="M52" s="2"/>
      <c r="N52" s="2"/>
      <c r="O52" s="4"/>
      <c r="P52" s="4"/>
      <c r="Q52" s="4"/>
      <c r="R52" s="4"/>
    </row>
    <row r="53" spans="1:18" s="524" customFormat="1">
      <c r="A53" s="50"/>
      <c r="C53" s="586"/>
      <c r="D53" s="50"/>
      <c r="E53" s="644"/>
      <c r="F53" s="645"/>
      <c r="G53" s="646"/>
      <c r="H53" s="50"/>
      <c r="I53" s="644"/>
      <c r="J53" s="50"/>
      <c r="K53" s="50"/>
      <c r="L53" s="50"/>
      <c r="M53" s="2"/>
      <c r="N53" s="2"/>
      <c r="O53" s="4"/>
      <c r="P53" s="4"/>
      <c r="Q53" s="4"/>
      <c r="R53" s="4"/>
    </row>
    <row r="54" spans="1:18" s="524" customFormat="1">
      <c r="A54" s="50"/>
      <c r="C54" s="586"/>
      <c r="D54" s="50"/>
      <c r="E54" s="644"/>
      <c r="F54" s="645"/>
      <c r="G54" s="646"/>
      <c r="H54" s="50"/>
      <c r="I54" s="644"/>
      <c r="J54" s="50"/>
      <c r="K54" s="50"/>
      <c r="L54" s="50"/>
      <c r="M54" s="2"/>
      <c r="N54" s="2"/>
      <c r="O54" s="4"/>
      <c r="P54" s="4"/>
      <c r="Q54" s="4"/>
      <c r="R54" s="4"/>
    </row>
    <row r="55" spans="1:18" s="524" customFormat="1">
      <c r="A55" s="50"/>
      <c r="C55" s="586"/>
      <c r="D55" s="50"/>
      <c r="E55" s="644"/>
      <c r="F55" s="645"/>
      <c r="G55" s="646"/>
      <c r="H55" s="50"/>
      <c r="I55" s="644"/>
      <c r="J55" s="50"/>
      <c r="K55" s="50"/>
      <c r="L55" s="50"/>
      <c r="M55" s="2"/>
      <c r="N55" s="2"/>
      <c r="O55" s="4"/>
      <c r="P55" s="4"/>
      <c r="Q55" s="4"/>
      <c r="R55" s="4"/>
    </row>
    <row r="56" spans="1:18" s="524" customFormat="1">
      <c r="A56" s="50"/>
      <c r="C56" s="586"/>
      <c r="D56" s="50"/>
      <c r="E56" s="644"/>
      <c r="F56" s="645"/>
      <c r="G56" s="646"/>
      <c r="H56" s="50"/>
      <c r="I56" s="644"/>
      <c r="J56" s="50"/>
      <c r="K56" s="50"/>
      <c r="L56" s="50"/>
      <c r="M56" s="2"/>
      <c r="N56" s="2"/>
      <c r="O56" s="4"/>
      <c r="P56" s="4"/>
      <c r="Q56" s="4"/>
      <c r="R56" s="4"/>
    </row>
    <row r="57" spans="1:18" s="524" customFormat="1">
      <c r="A57" s="50"/>
      <c r="C57" s="586"/>
      <c r="D57" s="50"/>
      <c r="E57" s="644"/>
      <c r="F57" s="645"/>
      <c r="G57" s="646"/>
      <c r="H57" s="50"/>
      <c r="I57" s="644"/>
      <c r="J57" s="50"/>
      <c r="K57" s="50"/>
      <c r="L57" s="50"/>
      <c r="M57" s="2"/>
      <c r="N57" s="2"/>
      <c r="O57" s="4"/>
      <c r="P57" s="4"/>
      <c r="Q57" s="4"/>
      <c r="R57" s="4"/>
    </row>
    <row r="58" spans="1:18" s="524" customFormat="1">
      <c r="A58" s="50"/>
      <c r="C58" s="586"/>
      <c r="D58" s="50"/>
      <c r="E58" s="644"/>
      <c r="F58" s="645"/>
      <c r="G58" s="646"/>
      <c r="H58" s="50"/>
      <c r="I58" s="644"/>
      <c r="J58" s="50"/>
      <c r="K58" s="50"/>
      <c r="L58" s="50"/>
      <c r="M58" s="2"/>
      <c r="N58" s="2"/>
      <c r="O58" s="4"/>
      <c r="P58" s="4"/>
      <c r="Q58" s="4"/>
      <c r="R58" s="4"/>
    </row>
    <row r="59" spans="1:18" s="524" customFormat="1">
      <c r="A59" s="50"/>
      <c r="C59" s="586"/>
      <c r="D59" s="50"/>
      <c r="E59" s="644"/>
      <c r="F59" s="645"/>
      <c r="G59" s="646"/>
      <c r="H59" s="50"/>
      <c r="I59" s="644"/>
      <c r="J59" s="50"/>
      <c r="K59" s="50"/>
      <c r="L59" s="50"/>
      <c r="M59" s="2"/>
      <c r="N59" s="2"/>
      <c r="O59" s="4"/>
      <c r="P59" s="4"/>
      <c r="Q59" s="4"/>
      <c r="R59" s="4"/>
    </row>
    <row r="60" spans="1:18" s="524" customFormat="1">
      <c r="A60" s="50"/>
      <c r="C60" s="586"/>
      <c r="D60" s="50"/>
      <c r="E60" s="644"/>
      <c r="F60" s="645"/>
      <c r="G60" s="646"/>
      <c r="H60" s="50"/>
      <c r="I60" s="644"/>
      <c r="J60" s="50"/>
      <c r="K60" s="50"/>
      <c r="L60" s="50"/>
      <c r="M60" s="2"/>
      <c r="N60" s="2"/>
      <c r="O60" s="4"/>
      <c r="P60" s="4"/>
      <c r="Q60" s="4"/>
      <c r="R60" s="4"/>
    </row>
    <row r="61" spans="1:18" s="524" customFormat="1">
      <c r="A61" s="50"/>
      <c r="C61" s="586"/>
      <c r="D61" s="50"/>
      <c r="E61" s="644"/>
      <c r="F61" s="645"/>
      <c r="G61" s="646"/>
      <c r="H61" s="50"/>
      <c r="I61" s="644"/>
      <c r="J61" s="50"/>
      <c r="K61" s="50"/>
      <c r="L61" s="50"/>
      <c r="M61" s="2"/>
      <c r="N61" s="2"/>
      <c r="O61" s="4"/>
      <c r="P61" s="4"/>
      <c r="Q61" s="4"/>
      <c r="R61" s="4"/>
    </row>
    <row r="62" spans="1:18" s="524" customFormat="1">
      <c r="A62" s="50"/>
      <c r="C62" s="586"/>
      <c r="D62" s="50"/>
      <c r="E62" s="644"/>
      <c r="F62" s="645"/>
      <c r="G62" s="646"/>
      <c r="H62" s="50"/>
      <c r="I62" s="644"/>
      <c r="J62" s="50"/>
      <c r="K62" s="50"/>
      <c r="L62" s="50"/>
      <c r="M62" s="2"/>
      <c r="N62" s="2"/>
      <c r="O62" s="4"/>
      <c r="P62" s="4"/>
      <c r="Q62" s="4"/>
      <c r="R62" s="4"/>
    </row>
    <row r="63" spans="1:18" s="524" customFormat="1">
      <c r="A63" s="50"/>
      <c r="C63" s="586"/>
      <c r="D63" s="50"/>
      <c r="E63" s="644"/>
      <c r="F63" s="645"/>
      <c r="G63" s="646"/>
      <c r="H63" s="50"/>
      <c r="I63" s="644"/>
      <c r="J63" s="50"/>
      <c r="K63" s="50"/>
      <c r="L63" s="50"/>
      <c r="M63" s="2"/>
      <c r="N63" s="2"/>
      <c r="O63" s="4"/>
      <c r="P63" s="4"/>
      <c r="Q63" s="4"/>
      <c r="R63" s="4"/>
    </row>
    <row r="64" spans="1:18" s="524" customFormat="1">
      <c r="A64" s="50"/>
      <c r="C64" s="586"/>
      <c r="D64" s="50"/>
      <c r="E64" s="644"/>
      <c r="F64" s="645"/>
      <c r="G64" s="646"/>
      <c r="H64" s="50"/>
      <c r="I64" s="644"/>
      <c r="J64" s="50"/>
      <c r="K64" s="50"/>
      <c r="L64" s="50"/>
      <c r="M64" s="2"/>
      <c r="N64" s="2"/>
      <c r="O64" s="4"/>
      <c r="P64" s="4"/>
      <c r="Q64" s="4"/>
      <c r="R64" s="4"/>
    </row>
    <row r="65" spans="1:18" s="524" customFormat="1">
      <c r="A65" s="50"/>
      <c r="C65" s="586"/>
      <c r="D65" s="50"/>
      <c r="E65" s="644"/>
      <c r="F65" s="645"/>
      <c r="G65" s="646"/>
      <c r="H65" s="50"/>
      <c r="I65" s="644"/>
      <c r="J65" s="50"/>
      <c r="K65" s="50"/>
      <c r="L65" s="50"/>
      <c r="M65" s="2"/>
      <c r="N65" s="2"/>
      <c r="O65" s="4"/>
      <c r="P65" s="4"/>
      <c r="Q65" s="4"/>
      <c r="R65" s="4"/>
    </row>
    <row r="66" spans="1:18" s="524" customFormat="1">
      <c r="A66" s="50"/>
      <c r="C66" s="586"/>
      <c r="D66" s="50"/>
      <c r="E66" s="644"/>
      <c r="F66" s="645"/>
      <c r="G66" s="646"/>
      <c r="H66" s="50"/>
      <c r="I66" s="644"/>
      <c r="J66" s="50"/>
      <c r="K66" s="50"/>
      <c r="L66" s="50"/>
      <c r="M66" s="2"/>
      <c r="N66" s="2"/>
      <c r="O66" s="4"/>
      <c r="P66" s="4"/>
      <c r="Q66" s="4"/>
      <c r="R66" s="4"/>
    </row>
    <row r="67" spans="1:18" s="524" customFormat="1">
      <c r="A67" s="50"/>
      <c r="C67" s="586"/>
      <c r="D67" s="50"/>
      <c r="E67" s="644"/>
      <c r="F67" s="645"/>
      <c r="G67" s="646"/>
      <c r="H67" s="50"/>
      <c r="I67" s="644"/>
      <c r="J67" s="50"/>
      <c r="K67" s="50"/>
      <c r="L67" s="50"/>
      <c r="M67" s="2"/>
      <c r="N67" s="2"/>
      <c r="O67" s="4"/>
      <c r="P67" s="4"/>
      <c r="Q67" s="4"/>
      <c r="R67" s="4"/>
    </row>
    <row r="68" spans="1:18" s="524" customFormat="1">
      <c r="A68" s="50"/>
      <c r="C68" s="586"/>
      <c r="D68" s="50"/>
      <c r="E68" s="644"/>
      <c r="F68" s="645"/>
      <c r="G68" s="646"/>
      <c r="H68" s="50"/>
      <c r="I68" s="644"/>
      <c r="J68" s="50"/>
      <c r="K68" s="50"/>
      <c r="L68" s="50"/>
      <c r="M68" s="2"/>
      <c r="N68" s="2"/>
      <c r="O68" s="4"/>
      <c r="P68" s="4"/>
      <c r="Q68" s="4"/>
      <c r="R68" s="4"/>
    </row>
    <row r="69" spans="1:18" s="524" customFormat="1">
      <c r="A69" s="50"/>
      <c r="C69" s="586"/>
      <c r="D69" s="50"/>
      <c r="E69" s="644"/>
      <c r="F69" s="645"/>
      <c r="G69" s="646"/>
      <c r="H69" s="50"/>
      <c r="I69" s="644"/>
      <c r="J69" s="50"/>
      <c r="K69" s="50"/>
      <c r="L69" s="50"/>
      <c r="M69" s="2"/>
      <c r="N69" s="2"/>
      <c r="O69" s="4"/>
      <c r="P69" s="4"/>
      <c r="Q69" s="4"/>
      <c r="R69" s="4"/>
    </row>
    <row r="70" spans="1:18" s="524" customFormat="1">
      <c r="A70" s="50"/>
      <c r="C70" s="586"/>
      <c r="D70" s="50"/>
      <c r="E70" s="644"/>
      <c r="F70" s="645"/>
      <c r="G70" s="646"/>
      <c r="H70" s="50"/>
      <c r="I70" s="644"/>
      <c r="J70" s="50"/>
      <c r="K70" s="50"/>
      <c r="L70" s="50"/>
      <c r="M70" s="2"/>
      <c r="N70" s="2"/>
      <c r="O70" s="4"/>
      <c r="P70" s="4"/>
      <c r="Q70" s="4"/>
      <c r="R70" s="4"/>
    </row>
    <row r="71" spans="1:18" s="524" customFormat="1">
      <c r="A71" s="50"/>
      <c r="C71" s="586"/>
      <c r="D71" s="50"/>
      <c r="E71" s="644"/>
      <c r="F71" s="645"/>
      <c r="G71" s="646"/>
      <c r="H71" s="50"/>
      <c r="I71" s="644"/>
      <c r="J71" s="50"/>
      <c r="K71" s="50"/>
      <c r="L71" s="50"/>
      <c r="M71" s="2"/>
      <c r="N71" s="2"/>
      <c r="O71" s="4"/>
      <c r="P71" s="4"/>
      <c r="Q71" s="4"/>
      <c r="R71" s="4"/>
    </row>
    <row r="72" spans="1:18" s="524" customFormat="1">
      <c r="A72" s="50"/>
      <c r="C72" s="586"/>
      <c r="D72" s="50"/>
      <c r="E72" s="644"/>
      <c r="F72" s="645"/>
      <c r="G72" s="646"/>
      <c r="H72" s="50"/>
      <c r="I72" s="644"/>
      <c r="J72" s="50"/>
      <c r="K72" s="50"/>
      <c r="L72" s="50"/>
      <c r="M72" s="2"/>
      <c r="N72" s="2"/>
      <c r="O72" s="4"/>
      <c r="P72" s="4"/>
      <c r="Q72" s="4"/>
      <c r="R72" s="4"/>
    </row>
    <row r="73" spans="1:18" s="524" customFormat="1">
      <c r="A73" s="50"/>
      <c r="C73" s="586"/>
      <c r="D73" s="50"/>
      <c r="E73" s="644"/>
      <c r="F73" s="645"/>
      <c r="G73" s="646"/>
      <c r="H73" s="50"/>
      <c r="I73" s="644"/>
      <c r="J73" s="50"/>
      <c r="K73" s="50"/>
      <c r="L73" s="50"/>
      <c r="M73" s="2"/>
      <c r="N73" s="2"/>
      <c r="O73" s="4"/>
      <c r="P73" s="4"/>
      <c r="Q73" s="4"/>
      <c r="R73" s="4"/>
    </row>
    <row r="74" spans="1:18" s="524" customFormat="1">
      <c r="A74" s="50"/>
      <c r="C74" s="586"/>
      <c r="D74" s="50"/>
      <c r="E74" s="644"/>
      <c r="F74" s="645"/>
      <c r="G74" s="646"/>
      <c r="H74" s="50"/>
      <c r="I74" s="644"/>
      <c r="J74" s="50"/>
      <c r="K74" s="50"/>
      <c r="L74" s="50"/>
      <c r="M74" s="2"/>
      <c r="N74" s="2"/>
      <c r="O74" s="4"/>
      <c r="P74" s="4"/>
      <c r="Q74" s="4"/>
      <c r="R74" s="4"/>
    </row>
    <row r="75" spans="1:18" s="524" customFormat="1">
      <c r="A75" s="50"/>
      <c r="C75" s="586"/>
      <c r="D75" s="50"/>
      <c r="E75" s="644"/>
      <c r="F75" s="645"/>
      <c r="G75" s="646"/>
      <c r="H75" s="50"/>
      <c r="I75" s="644"/>
      <c r="J75" s="50"/>
      <c r="K75" s="50"/>
      <c r="L75" s="50"/>
      <c r="M75" s="2"/>
      <c r="N75" s="2"/>
      <c r="O75" s="4"/>
      <c r="P75" s="4"/>
      <c r="Q75" s="4"/>
      <c r="R75" s="4"/>
    </row>
    <row r="76" spans="1:18" s="524" customFormat="1">
      <c r="A76" s="50"/>
      <c r="C76" s="586"/>
      <c r="D76" s="50"/>
      <c r="E76" s="644"/>
      <c r="F76" s="645"/>
      <c r="G76" s="646"/>
      <c r="H76" s="50"/>
      <c r="I76" s="644"/>
      <c r="J76" s="50"/>
      <c r="K76" s="50"/>
      <c r="L76" s="50"/>
      <c r="M76" s="2"/>
      <c r="N76" s="2"/>
      <c r="O76" s="4"/>
      <c r="P76" s="4"/>
      <c r="Q76" s="4"/>
      <c r="R76" s="4"/>
    </row>
    <row r="77" spans="1:18" s="524" customFormat="1">
      <c r="A77" s="50"/>
      <c r="C77" s="586"/>
      <c r="D77" s="50"/>
      <c r="E77" s="644"/>
      <c r="F77" s="645"/>
      <c r="G77" s="646"/>
      <c r="H77" s="50"/>
      <c r="I77" s="644"/>
      <c r="J77" s="50"/>
      <c r="K77" s="50"/>
      <c r="L77" s="50"/>
      <c r="M77" s="2"/>
      <c r="N77" s="2"/>
      <c r="O77" s="4"/>
      <c r="P77" s="4"/>
      <c r="Q77" s="4"/>
      <c r="R77" s="4"/>
    </row>
    <row r="78" spans="1:18" s="524" customFormat="1">
      <c r="A78" s="50"/>
      <c r="C78" s="586"/>
      <c r="D78" s="50"/>
      <c r="E78" s="644"/>
      <c r="F78" s="645"/>
      <c r="G78" s="646"/>
      <c r="H78" s="50"/>
      <c r="I78" s="644"/>
      <c r="J78" s="50"/>
      <c r="K78" s="50"/>
      <c r="L78" s="50"/>
      <c r="M78" s="2"/>
      <c r="N78" s="2"/>
      <c r="O78" s="4"/>
      <c r="P78" s="4"/>
      <c r="Q78" s="4"/>
      <c r="R78" s="4"/>
    </row>
    <row r="79" spans="1:18" s="524" customFormat="1">
      <c r="A79" s="50"/>
      <c r="C79" s="586"/>
      <c r="D79" s="50"/>
      <c r="E79" s="644"/>
      <c r="F79" s="645"/>
      <c r="G79" s="646"/>
      <c r="H79" s="50"/>
      <c r="I79" s="644"/>
      <c r="J79" s="50"/>
      <c r="K79" s="50"/>
      <c r="L79" s="50"/>
      <c r="M79" s="2"/>
      <c r="N79" s="2"/>
      <c r="O79" s="4"/>
      <c r="P79" s="4"/>
      <c r="Q79" s="4"/>
      <c r="R79" s="4"/>
    </row>
    <row r="80" spans="1:18" s="524" customFormat="1">
      <c r="A80" s="50"/>
      <c r="C80" s="586"/>
      <c r="D80" s="50"/>
      <c r="E80" s="644"/>
      <c r="F80" s="645"/>
      <c r="G80" s="646"/>
      <c r="H80" s="50"/>
      <c r="I80" s="644"/>
      <c r="J80" s="50"/>
      <c r="K80" s="50"/>
      <c r="L80" s="50"/>
      <c r="M80" s="2"/>
      <c r="N80" s="2"/>
      <c r="O80" s="4"/>
      <c r="P80" s="4"/>
      <c r="Q80" s="4"/>
      <c r="R80" s="4"/>
    </row>
    <row r="81" spans="1:18" s="524" customFormat="1">
      <c r="A81" s="50"/>
      <c r="C81" s="586"/>
      <c r="D81" s="50"/>
      <c r="E81" s="644"/>
      <c r="F81" s="645"/>
      <c r="G81" s="646"/>
      <c r="H81" s="50"/>
      <c r="I81" s="644"/>
      <c r="J81" s="50"/>
      <c r="K81" s="50"/>
      <c r="L81" s="50"/>
      <c r="M81" s="2"/>
      <c r="N81" s="2"/>
      <c r="O81" s="4"/>
      <c r="P81" s="4"/>
      <c r="Q81" s="4"/>
      <c r="R81" s="4"/>
    </row>
    <row r="82" spans="1:18" s="524" customFormat="1">
      <c r="A82" s="50"/>
      <c r="C82" s="586"/>
      <c r="D82" s="50"/>
      <c r="E82" s="644"/>
      <c r="F82" s="645"/>
      <c r="G82" s="646"/>
      <c r="H82" s="50"/>
      <c r="I82" s="644"/>
      <c r="J82" s="50"/>
      <c r="K82" s="50"/>
      <c r="L82" s="50"/>
      <c r="M82" s="2"/>
      <c r="N82" s="2"/>
      <c r="O82" s="4"/>
      <c r="P82" s="4"/>
      <c r="Q82" s="4"/>
      <c r="R82" s="4"/>
    </row>
    <row r="83" spans="1:18" s="524" customFormat="1">
      <c r="A83" s="50"/>
      <c r="C83" s="586"/>
      <c r="D83" s="50"/>
      <c r="E83" s="644"/>
      <c r="F83" s="645"/>
      <c r="G83" s="646"/>
      <c r="H83" s="50"/>
      <c r="I83" s="644"/>
      <c r="J83" s="50"/>
      <c r="K83" s="50"/>
      <c r="L83" s="50"/>
      <c r="M83" s="2"/>
      <c r="N83" s="2"/>
      <c r="O83" s="4"/>
      <c r="P83" s="4"/>
      <c r="Q83" s="4"/>
      <c r="R83" s="4"/>
    </row>
    <row r="84" spans="1:18" s="524" customFormat="1">
      <c r="A84" s="50"/>
      <c r="C84" s="586"/>
      <c r="D84" s="50"/>
      <c r="E84" s="644"/>
      <c r="F84" s="645"/>
      <c r="G84" s="646"/>
      <c r="H84" s="50"/>
      <c r="I84" s="644"/>
      <c r="J84" s="50"/>
      <c r="K84" s="50"/>
      <c r="L84" s="50"/>
      <c r="M84" s="2"/>
      <c r="N84" s="2"/>
      <c r="O84" s="4"/>
      <c r="P84" s="4"/>
      <c r="Q84" s="4"/>
      <c r="R84" s="4"/>
    </row>
    <row r="85" spans="1:18" s="524" customFormat="1">
      <c r="A85" s="50"/>
      <c r="C85" s="586"/>
      <c r="D85" s="50"/>
      <c r="E85" s="644"/>
      <c r="F85" s="645"/>
      <c r="G85" s="646"/>
      <c r="H85" s="50"/>
      <c r="I85" s="644"/>
      <c r="J85" s="50"/>
      <c r="K85" s="50"/>
      <c r="L85" s="50"/>
      <c r="M85" s="2"/>
      <c r="N85" s="2"/>
      <c r="O85" s="4"/>
      <c r="P85" s="4"/>
      <c r="Q85" s="4"/>
      <c r="R85" s="4"/>
    </row>
    <row r="86" spans="1:18" s="524" customFormat="1">
      <c r="A86" s="50"/>
      <c r="C86" s="586"/>
      <c r="D86" s="50"/>
      <c r="E86" s="644"/>
      <c r="F86" s="645"/>
      <c r="G86" s="646"/>
      <c r="H86" s="50"/>
      <c r="I86" s="644"/>
      <c r="J86" s="50"/>
      <c r="K86" s="50"/>
      <c r="L86" s="50"/>
      <c r="M86" s="2"/>
      <c r="N86" s="2"/>
      <c r="O86" s="4"/>
      <c r="P86" s="4"/>
      <c r="Q86" s="4"/>
      <c r="R86" s="4"/>
    </row>
    <row r="87" spans="1:18" s="524" customFormat="1">
      <c r="A87" s="50"/>
      <c r="C87" s="586"/>
      <c r="D87" s="50"/>
      <c r="E87" s="644"/>
      <c r="F87" s="645"/>
      <c r="G87" s="646"/>
      <c r="H87" s="50"/>
      <c r="I87" s="644"/>
      <c r="J87" s="50"/>
      <c r="K87" s="50"/>
      <c r="L87" s="50"/>
      <c r="M87" s="2"/>
      <c r="N87" s="2"/>
      <c r="O87" s="4"/>
      <c r="P87" s="4"/>
      <c r="Q87" s="4"/>
      <c r="R87" s="4"/>
    </row>
    <row r="88" spans="1:18" s="524" customFormat="1">
      <c r="A88" s="50"/>
      <c r="C88" s="586"/>
      <c r="D88" s="50"/>
      <c r="E88" s="644"/>
      <c r="F88" s="645"/>
      <c r="G88" s="646"/>
      <c r="H88" s="50"/>
      <c r="I88" s="644"/>
      <c r="J88" s="50"/>
      <c r="K88" s="50"/>
      <c r="L88" s="50"/>
      <c r="M88" s="2"/>
      <c r="N88" s="2"/>
      <c r="O88" s="4"/>
      <c r="P88" s="4"/>
      <c r="Q88" s="4"/>
      <c r="R88" s="4"/>
    </row>
    <row r="89" spans="1:18" s="524" customFormat="1">
      <c r="A89" s="50"/>
      <c r="C89" s="586"/>
      <c r="D89" s="50"/>
      <c r="E89" s="644"/>
      <c r="F89" s="645"/>
      <c r="G89" s="646"/>
      <c r="H89" s="50"/>
      <c r="I89" s="644"/>
      <c r="J89" s="50"/>
      <c r="K89" s="50"/>
      <c r="L89" s="50"/>
      <c r="M89" s="2"/>
      <c r="N89" s="2"/>
      <c r="O89" s="4"/>
      <c r="P89" s="4"/>
      <c r="Q89" s="4"/>
      <c r="R89" s="4"/>
    </row>
    <row r="90" spans="1:18" s="524" customFormat="1">
      <c r="A90" s="50"/>
      <c r="C90" s="586"/>
      <c r="D90" s="50"/>
      <c r="E90" s="644"/>
      <c r="F90" s="645"/>
      <c r="G90" s="646"/>
      <c r="H90" s="50"/>
      <c r="I90" s="644"/>
      <c r="J90" s="50"/>
      <c r="K90" s="50"/>
      <c r="L90" s="50"/>
      <c r="M90" s="2"/>
      <c r="N90" s="2"/>
      <c r="O90" s="4"/>
      <c r="P90" s="4"/>
      <c r="Q90" s="4"/>
      <c r="R90" s="4"/>
    </row>
    <row r="91" spans="1:18" s="524" customFormat="1">
      <c r="A91" s="50"/>
      <c r="C91" s="586"/>
      <c r="D91" s="50"/>
      <c r="E91" s="644"/>
      <c r="F91" s="645"/>
      <c r="G91" s="646"/>
      <c r="H91" s="50"/>
      <c r="I91" s="644"/>
      <c r="J91" s="50"/>
      <c r="K91" s="50"/>
      <c r="L91" s="50"/>
      <c r="M91" s="2"/>
      <c r="N91" s="2"/>
      <c r="O91" s="4"/>
      <c r="P91" s="4"/>
      <c r="Q91" s="4"/>
      <c r="R91" s="4"/>
    </row>
    <row r="92" spans="1:18" s="524" customFormat="1">
      <c r="A92" s="50"/>
      <c r="C92" s="586"/>
      <c r="D92" s="50"/>
      <c r="E92" s="644"/>
      <c r="F92" s="645"/>
      <c r="G92" s="646"/>
      <c r="H92" s="50"/>
      <c r="I92" s="644"/>
      <c r="J92" s="50"/>
      <c r="K92" s="50"/>
      <c r="L92" s="50"/>
      <c r="M92" s="2"/>
      <c r="N92" s="2"/>
      <c r="O92" s="4"/>
      <c r="P92" s="4"/>
      <c r="Q92" s="4"/>
      <c r="R92" s="4"/>
    </row>
    <row r="93" spans="1:18" s="524" customFormat="1">
      <c r="A93" s="50"/>
      <c r="C93" s="586"/>
      <c r="D93" s="50"/>
      <c r="E93" s="644"/>
      <c r="F93" s="645"/>
      <c r="G93" s="646"/>
      <c r="H93" s="50"/>
      <c r="I93" s="644"/>
      <c r="J93" s="50"/>
      <c r="K93" s="50"/>
      <c r="L93" s="50"/>
      <c r="M93" s="2"/>
      <c r="N93" s="2"/>
      <c r="O93" s="4"/>
      <c r="P93" s="4"/>
      <c r="Q93" s="4"/>
      <c r="R93" s="4"/>
    </row>
    <row r="94" spans="1:18" s="524" customFormat="1">
      <c r="A94" s="50"/>
      <c r="C94" s="586"/>
      <c r="D94" s="50"/>
      <c r="E94" s="644"/>
      <c r="F94" s="645"/>
      <c r="G94" s="646"/>
      <c r="H94" s="50"/>
      <c r="I94" s="644"/>
      <c r="J94" s="50"/>
      <c r="K94" s="50"/>
      <c r="L94" s="50"/>
      <c r="M94" s="2"/>
      <c r="N94" s="2"/>
      <c r="O94" s="4"/>
      <c r="P94" s="4"/>
      <c r="Q94" s="4"/>
      <c r="R94" s="4"/>
    </row>
    <row r="95" spans="1:18" s="524" customFormat="1">
      <c r="A95" s="50"/>
      <c r="C95" s="586"/>
      <c r="D95" s="50"/>
      <c r="E95" s="644"/>
      <c r="F95" s="645"/>
      <c r="G95" s="646"/>
      <c r="H95" s="50"/>
      <c r="I95" s="644"/>
      <c r="J95" s="50"/>
      <c r="K95" s="50"/>
      <c r="L95" s="50"/>
      <c r="M95" s="2"/>
      <c r="N95" s="2"/>
      <c r="O95" s="4"/>
      <c r="P95" s="4"/>
      <c r="Q95" s="4"/>
      <c r="R95" s="4"/>
    </row>
    <row r="96" spans="1:18" s="524" customFormat="1">
      <c r="A96" s="50"/>
      <c r="C96" s="586"/>
      <c r="D96" s="50"/>
      <c r="E96" s="644"/>
      <c r="F96" s="645"/>
      <c r="G96" s="646"/>
      <c r="H96" s="50"/>
      <c r="I96" s="644"/>
      <c r="J96" s="50"/>
      <c r="K96" s="50"/>
      <c r="L96" s="50"/>
      <c r="M96" s="2"/>
      <c r="N96" s="2"/>
      <c r="O96" s="4"/>
      <c r="P96" s="4"/>
      <c r="Q96" s="4"/>
      <c r="R96" s="4"/>
    </row>
    <row r="97" spans="1:18" s="524" customFormat="1">
      <c r="A97" s="50"/>
      <c r="C97" s="586"/>
      <c r="D97" s="50"/>
      <c r="E97" s="644"/>
      <c r="F97" s="645"/>
      <c r="G97" s="646"/>
      <c r="H97" s="50"/>
      <c r="I97" s="644"/>
      <c r="J97" s="50"/>
      <c r="K97" s="50"/>
      <c r="L97" s="50"/>
      <c r="M97" s="2"/>
      <c r="N97" s="2"/>
      <c r="O97" s="4"/>
      <c r="P97" s="4"/>
      <c r="Q97" s="4"/>
      <c r="R97" s="4"/>
    </row>
    <row r="98" spans="1:18" s="524" customFormat="1">
      <c r="A98" s="50"/>
      <c r="C98" s="586"/>
      <c r="D98" s="50"/>
      <c r="E98" s="644"/>
      <c r="F98" s="645"/>
      <c r="G98" s="646"/>
      <c r="H98" s="50"/>
      <c r="I98" s="644"/>
      <c r="J98" s="50"/>
      <c r="K98" s="50"/>
      <c r="L98" s="50"/>
      <c r="M98" s="2"/>
      <c r="N98" s="2"/>
      <c r="O98" s="4"/>
      <c r="P98" s="4"/>
      <c r="Q98" s="4"/>
      <c r="R98" s="4"/>
    </row>
    <row r="99" spans="1:18" s="524" customFormat="1">
      <c r="A99" s="50"/>
      <c r="C99" s="586"/>
      <c r="D99" s="50"/>
      <c r="E99" s="644"/>
      <c r="F99" s="645"/>
      <c r="G99" s="646"/>
      <c r="H99" s="50"/>
      <c r="I99" s="644"/>
      <c r="J99" s="50"/>
      <c r="K99" s="50"/>
      <c r="L99" s="50"/>
      <c r="M99" s="2"/>
      <c r="N99" s="2"/>
      <c r="O99" s="4"/>
      <c r="P99" s="4"/>
      <c r="Q99" s="4"/>
      <c r="R99" s="4"/>
    </row>
    <row r="100" spans="1:18" s="524" customFormat="1">
      <c r="A100" s="50"/>
      <c r="C100" s="586"/>
      <c r="D100" s="50"/>
      <c r="E100" s="644"/>
      <c r="F100" s="645"/>
      <c r="G100" s="646"/>
      <c r="H100" s="50"/>
      <c r="I100" s="644"/>
      <c r="J100" s="50"/>
      <c r="K100" s="50"/>
      <c r="L100" s="50"/>
      <c r="M100" s="2"/>
      <c r="N100" s="2"/>
      <c r="O100" s="4"/>
      <c r="P100" s="4"/>
      <c r="Q100" s="4"/>
      <c r="R100" s="4"/>
    </row>
    <row r="101" spans="1:18" s="524" customFormat="1">
      <c r="A101" s="50"/>
      <c r="C101" s="586"/>
      <c r="D101" s="50"/>
      <c r="E101" s="644"/>
      <c r="F101" s="645"/>
      <c r="G101" s="646"/>
      <c r="H101" s="50"/>
      <c r="I101" s="644"/>
      <c r="J101" s="50"/>
      <c r="K101" s="50"/>
      <c r="L101" s="50"/>
      <c r="M101" s="2"/>
      <c r="N101" s="2"/>
      <c r="O101" s="4"/>
      <c r="P101" s="4"/>
      <c r="Q101" s="4"/>
      <c r="R101" s="4"/>
    </row>
    <row r="102" spans="1:18" s="524" customFormat="1">
      <c r="A102" s="50"/>
      <c r="C102" s="586"/>
      <c r="D102" s="50"/>
      <c r="E102" s="644"/>
      <c r="F102" s="645"/>
      <c r="G102" s="646"/>
      <c r="H102" s="50"/>
      <c r="I102" s="644"/>
      <c r="J102" s="50"/>
      <c r="K102" s="50"/>
      <c r="L102" s="50"/>
      <c r="M102" s="2"/>
      <c r="N102" s="2"/>
      <c r="O102" s="4"/>
      <c r="P102" s="4"/>
      <c r="Q102" s="4"/>
      <c r="R102" s="4"/>
    </row>
    <row r="103" spans="1:18" s="524" customFormat="1">
      <c r="A103" s="50"/>
      <c r="C103" s="586"/>
      <c r="D103" s="50"/>
      <c r="E103" s="644"/>
      <c r="F103" s="645"/>
      <c r="G103" s="646"/>
      <c r="H103" s="50"/>
      <c r="I103" s="644"/>
      <c r="J103" s="50"/>
      <c r="K103" s="50"/>
      <c r="L103" s="50"/>
      <c r="M103" s="2"/>
      <c r="N103" s="2"/>
      <c r="O103" s="4"/>
      <c r="P103" s="4"/>
      <c r="Q103" s="4"/>
      <c r="R103" s="4"/>
    </row>
    <row r="104" spans="1:18" s="524" customFormat="1">
      <c r="A104" s="50"/>
      <c r="C104" s="586"/>
      <c r="D104" s="50"/>
      <c r="E104" s="644"/>
      <c r="F104" s="645"/>
      <c r="G104" s="646"/>
      <c r="H104" s="50"/>
      <c r="I104" s="644"/>
      <c r="J104" s="50"/>
      <c r="K104" s="50"/>
      <c r="L104" s="50"/>
      <c r="M104" s="2"/>
      <c r="N104" s="2"/>
      <c r="O104" s="4"/>
      <c r="P104" s="4"/>
      <c r="Q104" s="4"/>
      <c r="R104" s="4"/>
    </row>
    <row r="105" spans="1:18" s="524" customFormat="1">
      <c r="A105" s="50"/>
      <c r="C105" s="586"/>
      <c r="D105" s="50"/>
      <c r="E105" s="644"/>
      <c r="F105" s="645"/>
      <c r="G105" s="646"/>
      <c r="H105" s="50"/>
      <c r="I105" s="644"/>
      <c r="J105" s="50"/>
      <c r="K105" s="50"/>
      <c r="L105" s="50"/>
      <c r="M105" s="2"/>
      <c r="N105" s="2"/>
      <c r="O105" s="4"/>
      <c r="P105" s="4"/>
      <c r="Q105" s="4"/>
      <c r="R105" s="4"/>
    </row>
    <row r="106" spans="1:18" s="524" customFormat="1">
      <c r="A106" s="50"/>
      <c r="C106" s="586"/>
      <c r="D106" s="50"/>
      <c r="E106" s="644"/>
      <c r="F106" s="645"/>
      <c r="G106" s="646"/>
      <c r="H106" s="50"/>
      <c r="I106" s="644"/>
      <c r="J106" s="50"/>
      <c r="K106" s="50"/>
      <c r="L106" s="50"/>
      <c r="M106" s="2"/>
      <c r="N106" s="2"/>
      <c r="O106" s="4"/>
      <c r="P106" s="4"/>
      <c r="Q106" s="4"/>
      <c r="R106" s="4"/>
    </row>
    <row r="107" spans="1:18" s="524" customFormat="1">
      <c r="A107" s="50"/>
      <c r="C107" s="586"/>
      <c r="D107" s="50"/>
      <c r="E107" s="644"/>
      <c r="F107" s="645"/>
      <c r="G107" s="646"/>
      <c r="H107" s="50"/>
      <c r="I107" s="644"/>
      <c r="J107" s="50"/>
      <c r="K107" s="50"/>
      <c r="L107" s="50"/>
      <c r="M107" s="2"/>
      <c r="N107" s="2"/>
      <c r="O107" s="4"/>
      <c r="P107" s="4"/>
      <c r="Q107" s="4"/>
      <c r="R107" s="4"/>
    </row>
    <row r="108" spans="1:18" s="524" customFormat="1">
      <c r="A108" s="50"/>
      <c r="C108" s="586"/>
      <c r="D108" s="50"/>
      <c r="E108" s="644"/>
      <c r="F108" s="645"/>
      <c r="G108" s="646"/>
      <c r="H108" s="50"/>
      <c r="I108" s="644"/>
      <c r="J108" s="50"/>
      <c r="K108" s="50"/>
      <c r="L108" s="50"/>
      <c r="M108" s="2"/>
      <c r="N108" s="2"/>
      <c r="O108" s="4"/>
      <c r="P108" s="4"/>
      <c r="Q108" s="4"/>
      <c r="R108" s="4"/>
    </row>
    <row r="109" spans="1:18" s="524" customFormat="1">
      <c r="A109" s="50"/>
      <c r="C109" s="586"/>
      <c r="D109" s="50"/>
      <c r="E109" s="644"/>
      <c r="F109" s="645"/>
      <c r="G109" s="646"/>
      <c r="H109" s="50"/>
      <c r="I109" s="644"/>
      <c r="J109" s="50"/>
      <c r="K109" s="50"/>
      <c r="L109" s="50"/>
      <c r="M109" s="2"/>
      <c r="N109" s="2"/>
      <c r="O109" s="4"/>
      <c r="P109" s="4"/>
      <c r="Q109" s="4"/>
      <c r="R109" s="4"/>
    </row>
    <row r="110" spans="1:18" s="524" customFormat="1">
      <c r="A110" s="50"/>
      <c r="C110" s="586"/>
      <c r="D110" s="50"/>
      <c r="E110" s="644"/>
      <c r="F110" s="645"/>
      <c r="G110" s="646"/>
      <c r="H110" s="50"/>
      <c r="I110" s="644"/>
      <c r="J110" s="50"/>
      <c r="K110" s="50"/>
      <c r="L110" s="50"/>
      <c r="M110" s="2"/>
      <c r="N110" s="2"/>
      <c r="O110" s="4"/>
      <c r="P110" s="4"/>
      <c r="Q110" s="4"/>
      <c r="R110" s="4"/>
    </row>
    <row r="111" spans="1:18" s="524" customFormat="1">
      <c r="A111" s="50"/>
      <c r="C111" s="586"/>
      <c r="D111" s="50"/>
      <c r="E111" s="644"/>
      <c r="F111" s="645"/>
      <c r="G111" s="646"/>
      <c r="H111" s="50"/>
      <c r="I111" s="644"/>
      <c r="J111" s="50"/>
      <c r="K111" s="50"/>
      <c r="L111" s="50"/>
      <c r="M111" s="2"/>
      <c r="N111" s="2"/>
      <c r="O111" s="4"/>
      <c r="P111" s="4"/>
      <c r="Q111" s="4"/>
      <c r="R111" s="4"/>
    </row>
    <row r="112" spans="1:18" s="524" customFormat="1">
      <c r="A112" s="50"/>
      <c r="C112" s="586"/>
      <c r="D112" s="50"/>
      <c r="E112" s="644"/>
      <c r="F112" s="645"/>
      <c r="G112" s="646"/>
      <c r="H112" s="50"/>
      <c r="I112" s="644"/>
      <c r="J112" s="50"/>
      <c r="K112" s="50"/>
      <c r="L112" s="50"/>
      <c r="M112" s="2"/>
      <c r="N112" s="2"/>
      <c r="O112" s="4"/>
      <c r="P112" s="4"/>
      <c r="Q112" s="4"/>
      <c r="R112" s="4"/>
    </row>
    <row r="113" spans="1:18" s="524" customFormat="1">
      <c r="A113" s="50"/>
      <c r="C113" s="586"/>
      <c r="D113" s="50"/>
      <c r="E113" s="644"/>
      <c r="F113" s="645"/>
      <c r="G113" s="646"/>
      <c r="H113" s="50"/>
      <c r="I113" s="644"/>
      <c r="J113" s="50"/>
      <c r="K113" s="50"/>
      <c r="L113" s="50"/>
      <c r="M113" s="2"/>
      <c r="N113" s="2"/>
      <c r="O113" s="4"/>
      <c r="P113" s="4"/>
      <c r="Q113" s="4"/>
      <c r="R113" s="4"/>
    </row>
    <row r="114" spans="1:18" s="524" customFormat="1">
      <c r="A114" s="50"/>
      <c r="C114" s="586"/>
      <c r="D114" s="50"/>
      <c r="E114" s="644"/>
      <c r="F114" s="645"/>
      <c r="G114" s="646"/>
      <c r="H114" s="50"/>
      <c r="I114" s="644"/>
      <c r="J114" s="50"/>
      <c r="K114" s="50"/>
      <c r="L114" s="50"/>
      <c r="M114" s="2"/>
      <c r="N114" s="2"/>
      <c r="O114" s="4"/>
      <c r="P114" s="4"/>
      <c r="Q114" s="4"/>
      <c r="R114" s="4"/>
    </row>
    <row r="115" spans="1:18" s="524" customFormat="1">
      <c r="A115" s="50"/>
      <c r="C115" s="586"/>
      <c r="D115" s="50"/>
      <c r="E115" s="644"/>
      <c r="F115" s="645"/>
      <c r="G115" s="646"/>
      <c r="H115" s="50"/>
      <c r="I115" s="644"/>
      <c r="J115" s="50"/>
      <c r="K115" s="50"/>
      <c r="L115" s="50"/>
      <c r="M115" s="2"/>
      <c r="N115" s="2"/>
      <c r="O115" s="4"/>
      <c r="P115" s="4"/>
      <c r="Q115" s="4"/>
      <c r="R115" s="4"/>
    </row>
    <row r="116" spans="1:18" s="524" customFormat="1">
      <c r="A116" s="50"/>
      <c r="C116" s="586"/>
      <c r="D116" s="50"/>
      <c r="E116" s="644"/>
      <c r="F116" s="645"/>
      <c r="G116" s="646"/>
      <c r="H116" s="50"/>
      <c r="I116" s="644"/>
      <c r="J116" s="50"/>
      <c r="K116" s="50"/>
      <c r="L116" s="50"/>
      <c r="M116" s="2"/>
      <c r="N116" s="2"/>
      <c r="O116" s="4"/>
      <c r="P116" s="4"/>
      <c r="Q116" s="4"/>
      <c r="R116" s="4"/>
    </row>
    <row r="117" spans="1:18" s="524" customFormat="1">
      <c r="A117" s="50"/>
      <c r="C117" s="586"/>
      <c r="D117" s="50"/>
      <c r="E117" s="644"/>
      <c r="F117" s="645"/>
      <c r="G117" s="646"/>
      <c r="H117" s="50"/>
      <c r="I117" s="644"/>
      <c r="J117" s="50"/>
      <c r="K117" s="50"/>
      <c r="L117" s="50"/>
      <c r="M117" s="2"/>
      <c r="N117" s="2"/>
      <c r="O117" s="4"/>
      <c r="P117" s="4"/>
      <c r="Q117" s="4"/>
      <c r="R117" s="4"/>
    </row>
    <row r="118" spans="1:18" s="524" customFormat="1">
      <c r="A118" s="50"/>
      <c r="C118" s="586"/>
      <c r="D118" s="50"/>
      <c r="E118" s="644"/>
      <c r="F118" s="645"/>
      <c r="G118" s="646"/>
      <c r="H118" s="50"/>
      <c r="I118" s="644"/>
      <c r="J118" s="50"/>
      <c r="K118" s="50"/>
      <c r="L118" s="50"/>
      <c r="M118" s="2"/>
      <c r="N118" s="2"/>
      <c r="O118" s="4"/>
      <c r="P118" s="4"/>
      <c r="Q118" s="4"/>
      <c r="R118" s="4"/>
    </row>
    <row r="119" spans="1:18" s="524" customFormat="1">
      <c r="A119" s="50"/>
      <c r="C119" s="586"/>
      <c r="D119" s="50"/>
      <c r="E119" s="644"/>
      <c r="F119" s="645"/>
      <c r="G119" s="646"/>
      <c r="H119" s="50"/>
      <c r="I119" s="644"/>
      <c r="J119" s="50"/>
      <c r="K119" s="50"/>
      <c r="L119" s="50"/>
      <c r="M119" s="2"/>
      <c r="N119" s="2"/>
      <c r="O119" s="4"/>
      <c r="P119" s="4"/>
      <c r="Q119" s="4"/>
      <c r="R119" s="4"/>
    </row>
    <row r="120" spans="1:18" s="524" customFormat="1">
      <c r="A120" s="50"/>
      <c r="C120" s="586"/>
      <c r="D120" s="50"/>
      <c r="E120" s="644"/>
      <c r="F120" s="645"/>
      <c r="G120" s="646"/>
      <c r="H120" s="50"/>
      <c r="I120" s="644"/>
      <c r="J120" s="50"/>
      <c r="K120" s="50"/>
      <c r="L120" s="50"/>
      <c r="M120" s="2"/>
      <c r="N120" s="2"/>
      <c r="O120" s="4"/>
      <c r="P120" s="4"/>
      <c r="Q120" s="4"/>
      <c r="R120" s="4"/>
    </row>
    <row r="121" spans="1:18" s="524" customFormat="1">
      <c r="A121" s="50"/>
      <c r="C121" s="586"/>
      <c r="D121" s="50"/>
      <c r="E121" s="644"/>
      <c r="F121" s="645"/>
      <c r="G121" s="646"/>
      <c r="H121" s="50"/>
      <c r="I121" s="644"/>
      <c r="J121" s="50"/>
      <c r="K121" s="50"/>
      <c r="L121" s="50"/>
      <c r="M121" s="2"/>
      <c r="N121" s="2"/>
      <c r="O121" s="4"/>
      <c r="P121" s="4"/>
      <c r="Q121" s="4"/>
      <c r="R121" s="4"/>
    </row>
    <row r="122" spans="1:18" s="524" customFormat="1">
      <c r="A122" s="50"/>
      <c r="C122" s="586"/>
      <c r="D122" s="50"/>
      <c r="E122" s="644"/>
      <c r="F122" s="645"/>
      <c r="G122" s="646"/>
      <c r="H122" s="50"/>
      <c r="I122" s="644"/>
      <c r="J122" s="50"/>
      <c r="K122" s="50"/>
      <c r="L122" s="50"/>
      <c r="M122" s="2"/>
      <c r="N122" s="2"/>
      <c r="O122" s="4"/>
      <c r="P122" s="4"/>
      <c r="Q122" s="4"/>
      <c r="R122" s="4"/>
    </row>
    <row r="123" spans="1:18" s="524" customFormat="1">
      <c r="A123" s="50"/>
      <c r="C123" s="586"/>
      <c r="D123" s="50"/>
      <c r="E123" s="644"/>
      <c r="F123" s="645"/>
      <c r="G123" s="646"/>
      <c r="H123" s="50"/>
      <c r="I123" s="644"/>
      <c r="J123" s="50"/>
      <c r="K123" s="50"/>
      <c r="L123" s="50"/>
      <c r="M123" s="2"/>
      <c r="N123" s="2"/>
      <c r="O123" s="4"/>
      <c r="P123" s="4"/>
      <c r="Q123" s="4"/>
      <c r="R123" s="4"/>
    </row>
    <row r="124" spans="1:18" s="524" customFormat="1">
      <c r="A124" s="50"/>
      <c r="C124" s="586"/>
      <c r="D124" s="50"/>
      <c r="E124" s="644"/>
      <c r="F124" s="645"/>
      <c r="G124" s="646"/>
      <c r="H124" s="50"/>
      <c r="I124" s="644"/>
      <c r="J124" s="50"/>
      <c r="K124" s="50"/>
      <c r="L124" s="50"/>
      <c r="M124" s="2"/>
      <c r="N124" s="2"/>
      <c r="O124" s="4"/>
      <c r="P124" s="4"/>
      <c r="Q124" s="4"/>
      <c r="R124" s="4"/>
    </row>
    <row r="125" spans="1:18" s="524" customFormat="1">
      <c r="A125" s="50"/>
      <c r="C125" s="586"/>
      <c r="D125" s="50"/>
      <c r="E125" s="644"/>
      <c r="F125" s="645"/>
      <c r="G125" s="646"/>
      <c r="H125" s="50"/>
      <c r="I125" s="644"/>
      <c r="J125" s="50"/>
      <c r="K125" s="50"/>
      <c r="L125" s="50"/>
      <c r="M125" s="2"/>
      <c r="N125" s="2"/>
      <c r="O125" s="4"/>
      <c r="P125" s="4"/>
      <c r="Q125" s="4"/>
      <c r="R125" s="4"/>
    </row>
    <row r="126" spans="1:18" s="524" customFormat="1">
      <c r="A126" s="50"/>
      <c r="C126" s="586"/>
      <c r="D126" s="50"/>
      <c r="E126" s="644"/>
      <c r="F126" s="645"/>
      <c r="G126" s="646"/>
      <c r="H126" s="50"/>
      <c r="I126" s="644"/>
      <c r="J126" s="50"/>
      <c r="K126" s="50"/>
      <c r="L126" s="50"/>
      <c r="M126" s="2"/>
      <c r="N126" s="2"/>
      <c r="O126" s="4"/>
      <c r="P126" s="4"/>
      <c r="Q126" s="4"/>
      <c r="R126" s="4"/>
    </row>
    <row r="127" spans="1:18" s="524" customFormat="1">
      <c r="A127" s="50"/>
      <c r="C127" s="586"/>
      <c r="D127" s="50"/>
      <c r="E127" s="644"/>
      <c r="F127" s="645"/>
      <c r="G127" s="646"/>
      <c r="H127" s="50"/>
      <c r="I127" s="644"/>
      <c r="J127" s="50"/>
      <c r="K127" s="50"/>
      <c r="L127" s="50"/>
      <c r="M127" s="2"/>
      <c r="N127" s="2"/>
      <c r="O127" s="4"/>
      <c r="P127" s="4"/>
      <c r="Q127" s="4"/>
      <c r="R127" s="4"/>
    </row>
    <row r="128" spans="1:18" s="524" customFormat="1">
      <c r="A128" s="50"/>
      <c r="C128" s="586"/>
      <c r="D128" s="50"/>
      <c r="E128" s="644"/>
      <c r="F128" s="645"/>
      <c r="G128" s="646"/>
      <c r="H128" s="50"/>
      <c r="I128" s="644"/>
      <c r="J128" s="50"/>
      <c r="K128" s="50"/>
      <c r="L128" s="50"/>
      <c r="M128" s="2"/>
      <c r="N128" s="2"/>
      <c r="O128" s="4"/>
      <c r="P128" s="4"/>
      <c r="Q128" s="4"/>
      <c r="R128" s="4"/>
    </row>
    <row r="129" spans="1:18" s="524" customFormat="1">
      <c r="A129" s="50"/>
      <c r="C129" s="586"/>
      <c r="D129" s="50"/>
      <c r="E129" s="644"/>
      <c r="F129" s="645"/>
      <c r="G129" s="646"/>
      <c r="H129" s="50"/>
      <c r="I129" s="644"/>
      <c r="J129" s="50"/>
      <c r="K129" s="50"/>
      <c r="L129" s="50"/>
      <c r="M129" s="2"/>
      <c r="N129" s="2"/>
      <c r="O129" s="4"/>
      <c r="P129" s="4"/>
      <c r="Q129" s="4"/>
      <c r="R129" s="4"/>
    </row>
    <row r="130" spans="1:18" s="524" customFormat="1">
      <c r="A130" s="50"/>
      <c r="C130" s="586"/>
      <c r="D130" s="50"/>
      <c r="E130" s="644"/>
      <c r="F130" s="645"/>
      <c r="G130" s="646"/>
      <c r="H130" s="50"/>
      <c r="I130" s="644"/>
      <c r="J130" s="50"/>
      <c r="K130" s="50"/>
      <c r="L130" s="50"/>
      <c r="M130" s="2"/>
      <c r="N130" s="2"/>
      <c r="O130" s="4"/>
      <c r="P130" s="4"/>
      <c r="Q130" s="4"/>
      <c r="R130" s="4"/>
    </row>
    <row r="131" spans="1:18" s="524" customFormat="1">
      <c r="A131" s="50"/>
      <c r="C131" s="586"/>
      <c r="D131" s="50"/>
      <c r="E131" s="644"/>
      <c r="F131" s="645"/>
      <c r="G131" s="646"/>
      <c r="H131" s="50"/>
      <c r="I131" s="644"/>
      <c r="J131" s="50"/>
      <c r="K131" s="50"/>
      <c r="L131" s="50"/>
      <c r="M131" s="2"/>
      <c r="N131" s="2"/>
      <c r="O131" s="4"/>
      <c r="P131" s="4"/>
      <c r="Q131" s="4"/>
      <c r="R131" s="4"/>
    </row>
    <row r="132" spans="1:18" s="524" customFormat="1">
      <c r="A132" s="50"/>
      <c r="C132" s="586"/>
      <c r="D132" s="50"/>
      <c r="E132" s="644"/>
      <c r="F132" s="645"/>
      <c r="G132" s="646"/>
      <c r="H132" s="50"/>
      <c r="I132" s="644"/>
      <c r="J132" s="50"/>
      <c r="K132" s="50"/>
      <c r="L132" s="50"/>
      <c r="M132" s="2"/>
      <c r="N132" s="2"/>
      <c r="O132" s="4"/>
      <c r="P132" s="4"/>
      <c r="Q132" s="4"/>
      <c r="R132" s="4"/>
    </row>
    <row r="133" spans="1:18" s="524" customFormat="1">
      <c r="A133" s="50"/>
      <c r="C133" s="586"/>
      <c r="D133" s="50"/>
      <c r="E133" s="644"/>
      <c r="F133" s="645"/>
      <c r="G133" s="646"/>
      <c r="H133" s="50"/>
      <c r="I133" s="644"/>
      <c r="J133" s="50"/>
      <c r="K133" s="50"/>
      <c r="L133" s="50"/>
      <c r="M133" s="2"/>
      <c r="N133" s="2"/>
      <c r="O133" s="4"/>
      <c r="P133" s="4"/>
      <c r="Q133" s="4"/>
      <c r="R133" s="4"/>
    </row>
    <row r="134" spans="1:18" s="524" customFormat="1">
      <c r="A134" s="50"/>
      <c r="C134" s="586"/>
      <c r="D134" s="50"/>
      <c r="E134" s="644"/>
      <c r="F134" s="645"/>
      <c r="G134" s="646"/>
      <c r="H134" s="50"/>
      <c r="I134" s="644"/>
      <c r="J134" s="50"/>
      <c r="K134" s="50"/>
      <c r="L134" s="50"/>
      <c r="M134" s="2"/>
      <c r="N134" s="2"/>
      <c r="O134" s="4"/>
      <c r="P134" s="4"/>
      <c r="Q134" s="4"/>
      <c r="R134" s="4"/>
    </row>
    <row r="135" spans="1:18" s="524" customFormat="1">
      <c r="A135" s="50"/>
      <c r="C135" s="586"/>
      <c r="D135" s="50"/>
      <c r="E135" s="644"/>
      <c r="F135" s="645"/>
      <c r="G135" s="646"/>
      <c r="H135" s="50"/>
      <c r="I135" s="644"/>
      <c r="J135" s="50"/>
      <c r="K135" s="50"/>
      <c r="L135" s="50"/>
      <c r="M135" s="2"/>
      <c r="N135" s="2"/>
      <c r="O135" s="4"/>
      <c r="P135" s="4"/>
      <c r="Q135" s="4"/>
      <c r="R135" s="4"/>
    </row>
    <row r="136" spans="1:18" s="524" customFormat="1">
      <c r="A136" s="50"/>
      <c r="C136" s="586"/>
      <c r="D136" s="50"/>
      <c r="E136" s="644"/>
      <c r="F136" s="645"/>
      <c r="G136" s="646"/>
      <c r="H136" s="50"/>
      <c r="I136" s="644"/>
      <c r="J136" s="50"/>
      <c r="K136" s="50"/>
      <c r="L136" s="50"/>
      <c r="M136" s="2"/>
      <c r="N136" s="2"/>
      <c r="O136" s="4"/>
      <c r="P136" s="4"/>
      <c r="Q136" s="4"/>
      <c r="R136" s="4"/>
    </row>
    <row r="137" spans="1:18" s="524" customFormat="1">
      <c r="A137" s="50"/>
      <c r="C137" s="586"/>
      <c r="D137" s="50"/>
      <c r="E137" s="644"/>
      <c r="F137" s="645"/>
      <c r="G137" s="646"/>
      <c r="H137" s="50"/>
      <c r="I137" s="644"/>
      <c r="J137" s="50"/>
      <c r="K137" s="50"/>
      <c r="L137" s="50"/>
      <c r="M137" s="2"/>
      <c r="N137" s="2"/>
      <c r="O137" s="4"/>
      <c r="P137" s="4"/>
      <c r="Q137" s="4"/>
      <c r="R137" s="4"/>
    </row>
    <row r="138" spans="1:18" s="524" customFormat="1">
      <c r="A138" s="50"/>
      <c r="C138" s="586"/>
      <c r="D138" s="50"/>
      <c r="E138" s="644"/>
      <c r="F138" s="645"/>
      <c r="G138" s="646"/>
      <c r="H138" s="50"/>
      <c r="I138" s="644"/>
      <c r="J138" s="50"/>
      <c r="K138" s="50"/>
      <c r="L138" s="50"/>
      <c r="M138" s="2"/>
      <c r="N138" s="2"/>
      <c r="O138" s="4"/>
      <c r="P138" s="4"/>
      <c r="Q138" s="4"/>
      <c r="R138" s="4"/>
    </row>
    <row r="139" spans="1:18" s="524" customFormat="1">
      <c r="A139" s="50"/>
      <c r="C139" s="586"/>
      <c r="D139" s="50"/>
      <c r="E139" s="644"/>
      <c r="F139" s="645"/>
      <c r="G139" s="646"/>
      <c r="H139" s="50"/>
      <c r="I139" s="644"/>
      <c r="J139" s="50"/>
      <c r="K139" s="50"/>
      <c r="L139" s="50"/>
      <c r="M139" s="2"/>
      <c r="N139" s="2"/>
      <c r="O139" s="4"/>
      <c r="P139" s="4"/>
      <c r="Q139" s="4"/>
      <c r="R139" s="4"/>
    </row>
    <row r="140" spans="1:18" s="524" customFormat="1">
      <c r="A140" s="50"/>
      <c r="C140" s="586"/>
      <c r="D140" s="50"/>
      <c r="E140" s="644"/>
      <c r="F140" s="645"/>
      <c r="G140" s="646"/>
      <c r="H140" s="50"/>
      <c r="I140" s="644"/>
      <c r="J140" s="50"/>
      <c r="K140" s="50"/>
      <c r="L140" s="50"/>
      <c r="M140" s="2"/>
      <c r="N140" s="2"/>
      <c r="O140" s="4"/>
      <c r="P140" s="4"/>
      <c r="Q140" s="4"/>
      <c r="R140" s="4"/>
    </row>
    <row r="141" spans="1:18" s="524" customFormat="1">
      <c r="A141" s="50"/>
      <c r="C141" s="586"/>
      <c r="D141" s="50"/>
      <c r="E141" s="644"/>
      <c r="F141" s="645"/>
      <c r="G141" s="646"/>
      <c r="H141" s="50"/>
      <c r="I141" s="644"/>
      <c r="J141" s="50"/>
      <c r="K141" s="50"/>
      <c r="L141" s="50"/>
      <c r="M141" s="2"/>
      <c r="N141" s="2"/>
      <c r="O141" s="4"/>
      <c r="P141" s="4"/>
      <c r="Q141" s="4"/>
      <c r="R141" s="4"/>
    </row>
    <row r="142" spans="1:18" s="524" customFormat="1">
      <c r="A142" s="50"/>
      <c r="C142" s="586"/>
      <c r="D142" s="50"/>
      <c r="E142" s="644"/>
      <c r="F142" s="645"/>
      <c r="G142" s="646"/>
      <c r="H142" s="50"/>
      <c r="I142" s="644"/>
      <c r="J142" s="50"/>
      <c r="K142" s="50"/>
      <c r="L142" s="50"/>
      <c r="M142" s="2"/>
      <c r="N142" s="2"/>
      <c r="O142" s="4"/>
      <c r="P142" s="4"/>
      <c r="Q142" s="4"/>
      <c r="R142" s="4"/>
    </row>
    <row r="143" spans="1:18" s="524" customFormat="1">
      <c r="A143" s="50"/>
      <c r="C143" s="586"/>
      <c r="D143" s="50"/>
      <c r="E143" s="644"/>
      <c r="F143" s="645"/>
      <c r="G143" s="646"/>
      <c r="H143" s="50"/>
      <c r="I143" s="644"/>
      <c r="J143" s="50"/>
      <c r="K143" s="50"/>
      <c r="L143" s="50"/>
      <c r="M143" s="2"/>
      <c r="N143" s="2"/>
      <c r="O143" s="4"/>
      <c r="P143" s="4"/>
      <c r="Q143" s="4"/>
      <c r="R143" s="4"/>
    </row>
    <row r="144" spans="1:18" s="524" customFormat="1">
      <c r="A144" s="50"/>
      <c r="C144" s="586"/>
      <c r="D144" s="50"/>
      <c r="E144" s="644"/>
      <c r="F144" s="645"/>
      <c r="G144" s="646"/>
      <c r="H144" s="50"/>
      <c r="I144" s="644"/>
      <c r="J144" s="50"/>
      <c r="K144" s="50"/>
      <c r="L144" s="50"/>
      <c r="M144" s="2"/>
      <c r="N144" s="2"/>
      <c r="O144" s="4"/>
      <c r="P144" s="4"/>
      <c r="Q144" s="4"/>
      <c r="R144" s="4"/>
    </row>
    <row r="145" spans="1:18" s="524" customFormat="1">
      <c r="A145" s="50"/>
      <c r="C145" s="586"/>
      <c r="D145" s="50"/>
      <c r="E145" s="644"/>
      <c r="F145" s="645"/>
      <c r="G145" s="646"/>
      <c r="H145" s="50"/>
      <c r="I145" s="644"/>
      <c r="J145" s="50"/>
      <c r="K145" s="50"/>
      <c r="L145" s="50"/>
      <c r="M145" s="2"/>
      <c r="N145" s="2"/>
      <c r="O145" s="4"/>
      <c r="P145" s="4"/>
      <c r="Q145" s="4"/>
      <c r="R145" s="4"/>
    </row>
    <row r="146" spans="1:18" s="524" customFormat="1">
      <c r="A146" s="50"/>
      <c r="C146" s="586"/>
      <c r="D146" s="50"/>
      <c r="E146" s="644"/>
      <c r="F146" s="645"/>
      <c r="G146" s="646"/>
      <c r="H146" s="50"/>
      <c r="I146" s="644"/>
      <c r="J146" s="50"/>
      <c r="K146" s="50"/>
      <c r="L146" s="50"/>
      <c r="M146" s="2"/>
      <c r="N146" s="2"/>
      <c r="O146" s="4"/>
      <c r="P146" s="4"/>
      <c r="Q146" s="4"/>
      <c r="R146" s="4"/>
    </row>
    <row r="147" spans="1:18" s="524" customFormat="1">
      <c r="A147" s="50"/>
      <c r="C147" s="586"/>
      <c r="D147" s="50"/>
      <c r="E147" s="644"/>
      <c r="F147" s="645"/>
      <c r="G147" s="646"/>
      <c r="H147" s="50"/>
      <c r="I147" s="644"/>
      <c r="J147" s="50"/>
      <c r="K147" s="50"/>
      <c r="L147" s="50"/>
      <c r="M147" s="2"/>
      <c r="N147" s="2"/>
      <c r="O147" s="4"/>
      <c r="P147" s="4"/>
      <c r="Q147" s="4"/>
      <c r="R147" s="4"/>
    </row>
    <row r="148" spans="1:18" s="524" customFormat="1">
      <c r="A148" s="50"/>
      <c r="C148" s="586"/>
      <c r="D148" s="50"/>
      <c r="E148" s="644"/>
      <c r="F148" s="645"/>
      <c r="G148" s="646"/>
      <c r="H148" s="50"/>
      <c r="I148" s="644"/>
      <c r="J148" s="50"/>
      <c r="K148" s="50"/>
      <c r="L148" s="50"/>
      <c r="M148" s="2"/>
      <c r="N148" s="2"/>
      <c r="O148" s="4"/>
      <c r="P148" s="4"/>
      <c r="Q148" s="4"/>
      <c r="R148" s="4"/>
    </row>
    <row r="149" spans="1:18" s="524" customFormat="1">
      <c r="A149" s="50"/>
      <c r="C149" s="586"/>
      <c r="D149" s="50"/>
      <c r="E149" s="644"/>
      <c r="F149" s="645"/>
      <c r="G149" s="646"/>
      <c r="H149" s="50"/>
      <c r="I149" s="644"/>
      <c r="J149" s="50"/>
      <c r="K149" s="50"/>
      <c r="L149" s="50"/>
      <c r="M149" s="2"/>
      <c r="N149" s="2"/>
      <c r="O149" s="4"/>
      <c r="P149" s="4"/>
      <c r="Q149" s="4"/>
      <c r="R149" s="4"/>
    </row>
    <row r="150" spans="1:18" s="524" customFormat="1">
      <c r="A150" s="50"/>
      <c r="C150" s="586"/>
      <c r="D150" s="50"/>
      <c r="E150" s="644"/>
      <c r="F150" s="645"/>
      <c r="G150" s="646"/>
      <c r="H150" s="50"/>
      <c r="I150" s="644"/>
      <c r="J150" s="50"/>
      <c r="K150" s="50"/>
      <c r="L150" s="50"/>
      <c r="M150" s="2"/>
      <c r="N150" s="2"/>
      <c r="O150" s="4"/>
      <c r="P150" s="4"/>
      <c r="Q150" s="4"/>
      <c r="R150" s="4"/>
    </row>
    <row r="151" spans="1:18" s="524" customFormat="1">
      <c r="A151" s="50"/>
      <c r="C151" s="586"/>
      <c r="D151" s="50"/>
      <c r="E151" s="644"/>
      <c r="F151" s="645"/>
      <c r="G151" s="646"/>
      <c r="H151" s="50"/>
      <c r="I151" s="644"/>
      <c r="J151" s="50"/>
      <c r="K151" s="50"/>
      <c r="L151" s="50"/>
      <c r="M151" s="2"/>
      <c r="N151" s="2"/>
      <c r="O151" s="4"/>
      <c r="P151" s="4"/>
      <c r="Q151" s="4"/>
      <c r="R151" s="4"/>
    </row>
    <row r="152" spans="1:18" s="524" customFormat="1">
      <c r="A152" s="50"/>
      <c r="C152" s="586"/>
      <c r="D152" s="50"/>
      <c r="E152" s="644"/>
      <c r="F152" s="645"/>
      <c r="G152" s="646"/>
      <c r="H152" s="50"/>
      <c r="I152" s="644"/>
      <c r="J152" s="50"/>
      <c r="K152" s="50"/>
      <c r="L152" s="50"/>
      <c r="M152" s="2"/>
      <c r="N152" s="2"/>
      <c r="O152" s="4"/>
      <c r="P152" s="4"/>
      <c r="Q152" s="4"/>
      <c r="R152" s="4"/>
    </row>
    <row r="153" spans="1:18" s="524" customFormat="1">
      <c r="A153" s="50"/>
      <c r="C153" s="586"/>
      <c r="D153" s="50"/>
      <c r="E153" s="644"/>
      <c r="F153" s="645"/>
      <c r="G153" s="646"/>
      <c r="H153" s="50"/>
      <c r="I153" s="644"/>
      <c r="J153" s="50"/>
      <c r="K153" s="50"/>
      <c r="L153" s="50"/>
      <c r="M153" s="2"/>
      <c r="N153" s="2"/>
      <c r="O153" s="4"/>
      <c r="P153" s="4"/>
      <c r="Q153" s="4"/>
      <c r="R153" s="4"/>
    </row>
    <row r="154" spans="1:18" s="524" customFormat="1">
      <c r="A154" s="50"/>
      <c r="C154" s="586"/>
      <c r="D154" s="50"/>
      <c r="E154" s="644"/>
      <c r="F154" s="645"/>
      <c r="G154" s="646"/>
      <c r="H154" s="50"/>
      <c r="I154" s="644"/>
      <c r="J154" s="50"/>
      <c r="K154" s="50"/>
      <c r="L154" s="50"/>
      <c r="M154" s="2"/>
      <c r="N154" s="2"/>
      <c r="O154" s="4"/>
      <c r="P154" s="4"/>
      <c r="Q154" s="4"/>
      <c r="R154" s="4"/>
    </row>
    <row r="155" spans="1:18" s="524" customFormat="1">
      <c r="A155" s="50"/>
      <c r="C155" s="586"/>
      <c r="D155" s="50"/>
      <c r="E155" s="644"/>
      <c r="F155" s="645"/>
      <c r="G155" s="646"/>
      <c r="H155" s="50"/>
      <c r="I155" s="644"/>
      <c r="J155" s="50"/>
      <c r="K155" s="50"/>
      <c r="L155" s="50"/>
      <c r="M155" s="2"/>
      <c r="N155" s="2"/>
      <c r="O155" s="4"/>
      <c r="P155" s="4"/>
      <c r="Q155" s="4"/>
      <c r="R155" s="4"/>
    </row>
    <row r="156" spans="1:18" s="524" customFormat="1">
      <c r="A156" s="50"/>
      <c r="C156" s="586"/>
      <c r="D156" s="50"/>
      <c r="E156" s="644"/>
      <c r="F156" s="645"/>
      <c r="G156" s="646"/>
      <c r="H156" s="50"/>
      <c r="I156" s="644"/>
      <c r="J156" s="50"/>
      <c r="K156" s="50"/>
      <c r="L156" s="50"/>
      <c r="M156" s="2"/>
      <c r="N156" s="2"/>
      <c r="O156" s="4"/>
      <c r="P156" s="4"/>
      <c r="Q156" s="4"/>
      <c r="R156" s="4"/>
    </row>
    <row r="157" spans="1:18" s="524" customFormat="1">
      <c r="A157" s="50"/>
      <c r="C157" s="586"/>
      <c r="D157" s="50"/>
      <c r="E157" s="644"/>
      <c r="F157" s="645"/>
      <c r="G157" s="646"/>
      <c r="H157" s="50"/>
      <c r="I157" s="644"/>
      <c r="J157" s="50"/>
      <c r="K157" s="50"/>
      <c r="L157" s="50"/>
      <c r="M157" s="2"/>
      <c r="N157" s="2"/>
      <c r="O157" s="4"/>
      <c r="P157" s="4"/>
      <c r="Q157" s="4"/>
      <c r="R157" s="4"/>
    </row>
    <row r="158" spans="1:18" s="524" customFormat="1">
      <c r="A158" s="50"/>
      <c r="C158" s="586"/>
      <c r="D158" s="50"/>
      <c r="E158" s="644"/>
      <c r="F158" s="645"/>
      <c r="G158" s="646"/>
      <c r="H158" s="50"/>
      <c r="I158" s="644"/>
      <c r="J158" s="50"/>
      <c r="K158" s="50"/>
      <c r="L158" s="50"/>
      <c r="M158" s="2"/>
      <c r="N158" s="2"/>
      <c r="O158" s="4"/>
      <c r="P158" s="4"/>
      <c r="Q158" s="4"/>
      <c r="R158" s="4"/>
    </row>
    <row r="159" spans="1:18" s="524" customFormat="1">
      <c r="A159" s="50"/>
      <c r="C159" s="586"/>
      <c r="D159" s="50"/>
      <c r="E159" s="644"/>
      <c r="F159" s="645"/>
      <c r="G159" s="646"/>
      <c r="H159" s="50"/>
      <c r="I159" s="644"/>
      <c r="J159" s="50"/>
      <c r="K159" s="50"/>
      <c r="L159" s="50"/>
      <c r="M159" s="2"/>
      <c r="N159" s="2"/>
      <c r="O159" s="4"/>
      <c r="P159" s="4"/>
      <c r="Q159" s="4"/>
      <c r="R159" s="4"/>
    </row>
    <row r="160" spans="1:18" s="524" customFormat="1">
      <c r="A160" s="50"/>
      <c r="C160" s="586"/>
      <c r="D160" s="50"/>
      <c r="E160" s="644"/>
      <c r="F160" s="645"/>
      <c r="G160" s="646"/>
      <c r="H160" s="50"/>
      <c r="I160" s="644"/>
      <c r="J160" s="50"/>
      <c r="K160" s="50"/>
      <c r="L160" s="50"/>
      <c r="M160" s="2"/>
      <c r="N160" s="2"/>
      <c r="O160" s="4"/>
      <c r="P160" s="4"/>
      <c r="Q160" s="4"/>
      <c r="R160" s="4"/>
    </row>
    <row r="161" spans="1:18" s="524" customFormat="1">
      <c r="A161" s="50"/>
      <c r="C161" s="586"/>
      <c r="D161" s="50"/>
      <c r="E161" s="644"/>
      <c r="F161" s="645"/>
      <c r="G161" s="646"/>
      <c r="H161" s="50"/>
      <c r="I161" s="644"/>
      <c r="J161" s="50"/>
      <c r="K161" s="50"/>
      <c r="L161" s="50"/>
      <c r="M161" s="2"/>
      <c r="N161" s="2"/>
      <c r="O161" s="4"/>
      <c r="P161" s="4"/>
      <c r="Q161" s="4"/>
      <c r="R161" s="4"/>
    </row>
    <row r="162" spans="1:18" s="524" customFormat="1">
      <c r="A162" s="50"/>
      <c r="C162" s="586"/>
      <c r="D162" s="50"/>
      <c r="E162" s="644"/>
      <c r="F162" s="645"/>
      <c r="G162" s="646"/>
      <c r="H162" s="50"/>
      <c r="I162" s="644"/>
      <c r="J162" s="50"/>
      <c r="K162" s="50"/>
      <c r="L162" s="50"/>
      <c r="M162" s="2"/>
      <c r="N162" s="2"/>
      <c r="O162" s="4"/>
      <c r="P162" s="4"/>
      <c r="Q162" s="4"/>
      <c r="R162" s="4"/>
    </row>
    <row r="163" spans="1:18" s="524" customFormat="1">
      <c r="A163" s="50"/>
      <c r="C163" s="586"/>
      <c r="D163" s="50"/>
      <c r="E163" s="644"/>
      <c r="F163" s="645"/>
      <c r="G163" s="646"/>
      <c r="H163" s="50"/>
      <c r="I163" s="644"/>
      <c r="J163" s="50"/>
      <c r="K163" s="50"/>
      <c r="L163" s="50"/>
      <c r="M163" s="2"/>
      <c r="N163" s="2"/>
      <c r="O163" s="4"/>
      <c r="P163" s="4"/>
      <c r="Q163" s="4"/>
      <c r="R163" s="4"/>
    </row>
    <row r="164" spans="1:18" s="524" customFormat="1">
      <c r="A164" s="50"/>
      <c r="C164" s="586"/>
      <c r="D164" s="50"/>
      <c r="E164" s="644"/>
      <c r="F164" s="645"/>
      <c r="G164" s="646"/>
      <c r="H164" s="50"/>
      <c r="I164" s="644"/>
      <c r="J164" s="50"/>
      <c r="K164" s="50"/>
      <c r="L164" s="50"/>
      <c r="M164" s="2"/>
      <c r="N164" s="2"/>
      <c r="O164" s="4"/>
      <c r="P164" s="4"/>
      <c r="Q164" s="4"/>
      <c r="R164" s="4"/>
    </row>
    <row r="165" spans="1:18" s="524" customFormat="1">
      <c r="A165" s="50"/>
      <c r="C165" s="586"/>
      <c r="D165" s="50"/>
      <c r="E165" s="644"/>
      <c r="F165" s="645"/>
      <c r="G165" s="646"/>
      <c r="H165" s="50"/>
      <c r="I165" s="644"/>
      <c r="J165" s="50"/>
      <c r="K165" s="50"/>
      <c r="L165" s="50"/>
      <c r="M165" s="2"/>
      <c r="N165" s="2"/>
      <c r="O165" s="4"/>
      <c r="P165" s="4"/>
      <c r="Q165" s="4"/>
      <c r="R165" s="4"/>
    </row>
    <row r="166" spans="1:18" s="524" customFormat="1">
      <c r="A166" s="50"/>
      <c r="C166" s="586"/>
      <c r="D166" s="50"/>
      <c r="E166" s="644"/>
      <c r="F166" s="645"/>
      <c r="G166" s="646"/>
      <c r="H166" s="50"/>
      <c r="I166" s="644"/>
      <c r="J166" s="50"/>
      <c r="K166" s="50"/>
      <c r="L166" s="50"/>
      <c r="M166" s="2"/>
      <c r="N166" s="2"/>
      <c r="O166" s="4"/>
      <c r="P166" s="4"/>
      <c r="Q166" s="4"/>
      <c r="R166" s="4"/>
    </row>
    <row r="167" spans="1:18" s="524" customFormat="1">
      <c r="A167" s="50"/>
      <c r="C167" s="586"/>
      <c r="D167" s="50"/>
      <c r="E167" s="644"/>
      <c r="F167" s="645"/>
      <c r="G167" s="646"/>
      <c r="H167" s="50"/>
      <c r="I167" s="644"/>
      <c r="J167" s="50"/>
      <c r="K167" s="50"/>
      <c r="L167" s="50"/>
      <c r="M167" s="2"/>
      <c r="N167" s="2"/>
      <c r="O167" s="4"/>
      <c r="P167" s="4"/>
      <c r="Q167" s="4"/>
      <c r="R167" s="4"/>
    </row>
    <row r="168" spans="1:18" s="524" customFormat="1">
      <c r="A168" s="50"/>
      <c r="C168" s="586"/>
      <c r="D168" s="50"/>
      <c r="E168" s="644"/>
      <c r="F168" s="645"/>
      <c r="G168" s="646"/>
      <c r="H168" s="50"/>
      <c r="I168" s="644"/>
      <c r="J168" s="50"/>
      <c r="K168" s="50"/>
      <c r="L168" s="50"/>
      <c r="M168" s="2"/>
      <c r="N168" s="2"/>
      <c r="O168" s="4"/>
      <c r="P168" s="4"/>
      <c r="Q168" s="4"/>
      <c r="R168" s="4"/>
    </row>
    <row r="169" spans="1:18" s="524" customFormat="1">
      <c r="A169" s="50"/>
      <c r="C169" s="586"/>
      <c r="D169" s="50"/>
      <c r="E169" s="644"/>
      <c r="F169" s="645"/>
      <c r="G169" s="646"/>
      <c r="H169" s="50"/>
      <c r="I169" s="644"/>
      <c r="J169" s="50"/>
      <c r="K169" s="50"/>
      <c r="L169" s="50"/>
      <c r="M169" s="2"/>
      <c r="N169" s="2"/>
      <c r="O169" s="4"/>
      <c r="P169" s="4"/>
      <c r="Q169" s="4"/>
      <c r="R169" s="4"/>
    </row>
    <row r="170" spans="1:18" s="524" customFormat="1">
      <c r="A170" s="50"/>
      <c r="C170" s="586"/>
      <c r="D170" s="50"/>
      <c r="E170" s="644"/>
      <c r="F170" s="645"/>
      <c r="G170" s="646"/>
      <c r="H170" s="50"/>
      <c r="I170" s="644"/>
      <c r="J170" s="50"/>
      <c r="K170" s="50"/>
      <c r="L170" s="50"/>
      <c r="M170" s="2"/>
      <c r="N170" s="2"/>
      <c r="O170" s="4"/>
      <c r="P170" s="4"/>
      <c r="Q170" s="4"/>
      <c r="R170" s="4"/>
    </row>
    <row r="171" spans="1:18" s="524" customFormat="1">
      <c r="A171" s="50"/>
      <c r="C171" s="586"/>
      <c r="D171" s="50"/>
      <c r="E171" s="644"/>
      <c r="F171" s="645"/>
      <c r="G171" s="646"/>
      <c r="H171" s="50"/>
      <c r="I171" s="644"/>
      <c r="J171" s="50"/>
      <c r="K171" s="50"/>
      <c r="L171" s="50"/>
      <c r="M171" s="2"/>
      <c r="N171" s="2"/>
      <c r="O171" s="4"/>
      <c r="P171" s="4"/>
      <c r="Q171" s="4"/>
      <c r="R171" s="4"/>
    </row>
    <row r="172" spans="1:18" s="524" customFormat="1">
      <c r="A172" s="50"/>
      <c r="C172" s="586"/>
      <c r="D172" s="50"/>
      <c r="E172" s="644"/>
      <c r="F172" s="645"/>
      <c r="G172" s="646"/>
      <c r="H172" s="50"/>
      <c r="I172" s="644"/>
      <c r="J172" s="50"/>
      <c r="K172" s="50"/>
      <c r="L172" s="50"/>
      <c r="M172" s="2"/>
      <c r="N172" s="2"/>
      <c r="O172" s="4"/>
      <c r="P172" s="4"/>
      <c r="Q172" s="4"/>
      <c r="R172" s="4"/>
    </row>
    <row r="173" spans="1:18" s="524" customFormat="1">
      <c r="A173" s="50"/>
      <c r="C173" s="586"/>
      <c r="D173" s="50"/>
      <c r="E173" s="644"/>
      <c r="F173" s="645"/>
      <c r="G173" s="646"/>
      <c r="H173" s="50"/>
      <c r="I173" s="644"/>
      <c r="J173" s="50"/>
      <c r="K173" s="50"/>
      <c r="L173" s="50"/>
      <c r="M173" s="2"/>
      <c r="N173" s="2"/>
      <c r="O173" s="4"/>
      <c r="P173" s="4"/>
      <c r="Q173" s="4"/>
      <c r="R173" s="4"/>
    </row>
    <row r="174" spans="1:18" s="524" customFormat="1">
      <c r="A174" s="50"/>
      <c r="C174" s="586"/>
      <c r="D174" s="50"/>
      <c r="E174" s="644"/>
      <c r="F174" s="645"/>
      <c r="G174" s="646"/>
      <c r="H174" s="50"/>
      <c r="I174" s="644"/>
      <c r="J174" s="50"/>
      <c r="K174" s="50"/>
      <c r="L174" s="50"/>
      <c r="M174" s="2"/>
      <c r="N174" s="2"/>
      <c r="O174" s="4"/>
      <c r="P174" s="4"/>
      <c r="Q174" s="4"/>
      <c r="R174" s="4"/>
    </row>
    <row r="175" spans="1:18" s="524" customFormat="1">
      <c r="A175" s="50"/>
      <c r="C175" s="586"/>
      <c r="D175" s="50"/>
      <c r="E175" s="644"/>
      <c r="F175" s="645"/>
      <c r="G175" s="646"/>
      <c r="H175" s="50"/>
      <c r="I175" s="644"/>
      <c r="J175" s="50"/>
      <c r="K175" s="50"/>
      <c r="L175" s="50"/>
      <c r="M175" s="2"/>
      <c r="N175" s="2"/>
      <c r="O175" s="4"/>
      <c r="P175" s="4"/>
      <c r="Q175" s="4"/>
      <c r="R175" s="4"/>
    </row>
    <row r="176" spans="1:18" s="524" customFormat="1">
      <c r="A176" s="50"/>
      <c r="C176" s="586"/>
      <c r="D176" s="50"/>
      <c r="E176" s="644"/>
      <c r="F176" s="645"/>
      <c r="G176" s="646"/>
      <c r="H176" s="50"/>
      <c r="I176" s="644"/>
      <c r="J176" s="50"/>
      <c r="K176" s="50"/>
      <c r="L176" s="50"/>
      <c r="M176" s="2"/>
      <c r="N176" s="2"/>
      <c r="O176" s="4"/>
      <c r="P176" s="4"/>
      <c r="Q176" s="4"/>
      <c r="R176" s="4"/>
    </row>
    <row r="177" spans="1:18" s="524" customFormat="1">
      <c r="A177" s="50"/>
      <c r="C177" s="586"/>
      <c r="D177" s="50"/>
      <c r="E177" s="644"/>
      <c r="F177" s="645"/>
      <c r="G177" s="646"/>
      <c r="H177" s="50"/>
      <c r="I177" s="644"/>
      <c r="J177" s="50"/>
      <c r="K177" s="50"/>
      <c r="L177" s="50"/>
      <c r="M177" s="2"/>
      <c r="N177" s="2"/>
      <c r="O177" s="4"/>
      <c r="P177" s="4"/>
      <c r="Q177" s="4"/>
      <c r="R177" s="4"/>
    </row>
    <row r="178" spans="1:18" s="524" customFormat="1">
      <c r="A178" s="50"/>
      <c r="C178" s="586"/>
      <c r="D178" s="50"/>
      <c r="E178" s="644"/>
      <c r="F178" s="645"/>
      <c r="G178" s="646"/>
      <c r="H178" s="50"/>
      <c r="I178" s="644"/>
      <c r="J178" s="50"/>
      <c r="K178" s="50"/>
      <c r="L178" s="50"/>
      <c r="M178" s="2"/>
      <c r="N178" s="2"/>
      <c r="O178" s="4"/>
      <c r="P178" s="4"/>
      <c r="Q178" s="4"/>
      <c r="R178" s="4"/>
    </row>
    <row r="179" spans="1:18" s="524" customFormat="1">
      <c r="A179" s="50"/>
      <c r="C179" s="586"/>
      <c r="D179" s="50"/>
      <c r="E179" s="644"/>
      <c r="F179" s="645"/>
      <c r="G179" s="646"/>
      <c r="H179" s="50"/>
      <c r="I179" s="644"/>
      <c r="J179" s="50"/>
      <c r="K179" s="50"/>
      <c r="L179" s="50"/>
      <c r="M179" s="2"/>
      <c r="N179" s="2"/>
      <c r="O179" s="4"/>
      <c r="P179" s="4"/>
      <c r="Q179" s="4"/>
      <c r="R179" s="4"/>
    </row>
    <row r="180" spans="1:18" s="524" customFormat="1">
      <c r="A180" s="50"/>
      <c r="C180" s="586"/>
      <c r="D180" s="50"/>
      <c r="E180" s="644"/>
      <c r="F180" s="645"/>
      <c r="G180" s="646"/>
      <c r="H180" s="50"/>
      <c r="I180" s="644"/>
      <c r="J180" s="50"/>
      <c r="K180" s="50"/>
      <c r="L180" s="50"/>
      <c r="M180" s="2"/>
      <c r="N180" s="2"/>
      <c r="O180" s="4"/>
      <c r="P180" s="4"/>
      <c r="Q180" s="4"/>
      <c r="R180" s="4"/>
    </row>
    <row r="181" spans="1:18" s="524" customFormat="1">
      <c r="A181" s="50"/>
      <c r="C181" s="586"/>
      <c r="D181" s="50"/>
      <c r="E181" s="644"/>
      <c r="F181" s="645"/>
      <c r="G181" s="646"/>
      <c r="H181" s="50"/>
      <c r="I181" s="644"/>
      <c r="J181" s="50"/>
      <c r="K181" s="50"/>
      <c r="L181" s="50"/>
      <c r="M181" s="2"/>
      <c r="N181" s="2"/>
      <c r="O181" s="4"/>
      <c r="P181" s="4"/>
      <c r="Q181" s="4"/>
      <c r="R181" s="4"/>
    </row>
    <row r="182" spans="1:18" s="524" customFormat="1">
      <c r="A182" s="50"/>
      <c r="C182" s="586"/>
      <c r="D182" s="50"/>
      <c r="E182" s="644"/>
      <c r="F182" s="645"/>
      <c r="G182" s="646"/>
      <c r="H182" s="50"/>
      <c r="I182" s="644"/>
      <c r="J182" s="50"/>
      <c r="K182" s="50"/>
      <c r="L182" s="50"/>
      <c r="M182" s="2"/>
      <c r="N182" s="2"/>
      <c r="O182" s="4"/>
      <c r="P182" s="4"/>
      <c r="Q182" s="4"/>
      <c r="R182" s="4"/>
    </row>
    <row r="183" spans="1:18" s="524" customFormat="1">
      <c r="A183" s="50"/>
      <c r="C183" s="586"/>
      <c r="D183" s="50"/>
      <c r="E183" s="644"/>
      <c r="F183" s="645"/>
      <c r="G183" s="646"/>
      <c r="H183" s="50"/>
      <c r="I183" s="644"/>
      <c r="J183" s="50"/>
      <c r="K183" s="50"/>
      <c r="L183" s="50"/>
      <c r="M183" s="2"/>
      <c r="N183" s="2"/>
      <c r="O183" s="4"/>
      <c r="P183" s="4"/>
      <c r="Q183" s="4"/>
      <c r="R183" s="4"/>
    </row>
    <row r="184" spans="1:18" s="524" customFormat="1">
      <c r="A184" s="50"/>
      <c r="C184" s="586"/>
      <c r="D184" s="50"/>
      <c r="E184" s="644"/>
      <c r="F184" s="645"/>
      <c r="G184" s="646"/>
      <c r="H184" s="50"/>
      <c r="I184" s="644"/>
      <c r="J184" s="50"/>
      <c r="K184" s="50"/>
      <c r="L184" s="50"/>
      <c r="M184" s="2"/>
      <c r="N184" s="2"/>
      <c r="O184" s="4"/>
      <c r="P184" s="4"/>
      <c r="Q184" s="4"/>
      <c r="R184" s="4"/>
    </row>
    <row r="185" spans="1:18" s="524" customFormat="1">
      <c r="A185" s="50"/>
      <c r="C185" s="586"/>
      <c r="D185" s="50"/>
      <c r="E185" s="644"/>
      <c r="F185" s="645"/>
      <c r="G185" s="646"/>
      <c r="H185" s="50"/>
      <c r="I185" s="644"/>
      <c r="J185" s="50"/>
      <c r="K185" s="50"/>
      <c r="L185" s="50"/>
      <c r="M185" s="2"/>
      <c r="N185" s="2"/>
      <c r="O185" s="4"/>
      <c r="P185" s="4"/>
      <c r="Q185" s="4"/>
      <c r="R185" s="4"/>
    </row>
    <row r="186" spans="1:18" s="524" customFormat="1">
      <c r="A186" s="50"/>
      <c r="C186" s="586"/>
      <c r="D186" s="50"/>
      <c r="E186" s="644"/>
      <c r="F186" s="645"/>
      <c r="G186" s="646"/>
      <c r="H186" s="50"/>
      <c r="I186" s="644"/>
      <c r="J186" s="50"/>
      <c r="K186" s="50"/>
      <c r="L186" s="50"/>
      <c r="M186" s="2"/>
      <c r="N186" s="2"/>
      <c r="O186" s="4"/>
      <c r="P186" s="4"/>
      <c r="Q186" s="4"/>
      <c r="R186" s="4"/>
    </row>
    <row r="187" spans="1:18" s="524" customFormat="1">
      <c r="A187" s="50"/>
      <c r="C187" s="586"/>
      <c r="D187" s="50"/>
      <c r="E187" s="644"/>
      <c r="F187" s="645"/>
      <c r="G187" s="646"/>
      <c r="H187" s="50"/>
      <c r="I187" s="644"/>
      <c r="J187" s="50"/>
      <c r="K187" s="50"/>
      <c r="L187" s="50"/>
      <c r="M187" s="2"/>
      <c r="N187" s="2"/>
      <c r="O187" s="4"/>
      <c r="P187" s="4"/>
      <c r="Q187" s="4"/>
      <c r="R187" s="4"/>
    </row>
    <row r="188" spans="1:18" s="524" customFormat="1">
      <c r="A188" s="50"/>
      <c r="C188" s="586"/>
      <c r="D188" s="50"/>
      <c r="E188" s="644"/>
      <c r="F188" s="645"/>
      <c r="G188" s="646"/>
      <c r="H188" s="50"/>
      <c r="I188" s="644"/>
      <c r="J188" s="50"/>
      <c r="K188" s="50"/>
      <c r="L188" s="50"/>
      <c r="M188" s="2"/>
      <c r="N188" s="2"/>
      <c r="O188" s="4"/>
      <c r="P188" s="4"/>
      <c r="Q188" s="4"/>
      <c r="R188" s="4"/>
    </row>
    <row r="189" spans="1:18" s="524" customFormat="1">
      <c r="A189" s="50"/>
      <c r="C189" s="586"/>
      <c r="D189" s="50"/>
      <c r="E189" s="644"/>
      <c r="F189" s="645"/>
      <c r="G189" s="646"/>
      <c r="H189" s="50"/>
      <c r="I189" s="644"/>
      <c r="J189" s="50"/>
      <c r="K189" s="50"/>
      <c r="L189" s="50"/>
      <c r="M189" s="2"/>
      <c r="N189" s="2"/>
      <c r="O189" s="4"/>
      <c r="P189" s="4"/>
      <c r="Q189" s="4"/>
      <c r="R189" s="4"/>
    </row>
    <row r="190" spans="1:18" s="524" customFormat="1">
      <c r="A190" s="50"/>
      <c r="C190" s="586"/>
      <c r="D190" s="50"/>
      <c r="E190" s="644"/>
      <c r="F190" s="645"/>
      <c r="G190" s="646"/>
      <c r="H190" s="50"/>
      <c r="I190" s="644"/>
      <c r="J190" s="50"/>
      <c r="K190" s="50"/>
      <c r="L190" s="50"/>
      <c r="M190" s="2"/>
      <c r="N190" s="2"/>
      <c r="O190" s="4"/>
      <c r="P190" s="4"/>
      <c r="Q190" s="4"/>
      <c r="R190" s="4"/>
    </row>
    <row r="191" spans="1:18" s="524" customFormat="1">
      <c r="A191" s="50"/>
      <c r="C191" s="586"/>
      <c r="D191" s="50"/>
      <c r="E191" s="644"/>
      <c r="F191" s="645"/>
      <c r="G191" s="646"/>
      <c r="H191" s="50"/>
      <c r="I191" s="644"/>
      <c r="J191" s="50"/>
      <c r="K191" s="50"/>
      <c r="L191" s="50"/>
      <c r="M191" s="2"/>
      <c r="N191" s="2"/>
      <c r="O191" s="4"/>
      <c r="P191" s="4"/>
      <c r="Q191" s="4"/>
      <c r="R191" s="4"/>
    </row>
    <row r="192" spans="1:18" s="524" customFormat="1">
      <c r="A192" s="50"/>
      <c r="C192" s="586"/>
      <c r="D192" s="50"/>
      <c r="E192" s="644"/>
      <c r="F192" s="645"/>
      <c r="G192" s="646"/>
      <c r="H192" s="50"/>
      <c r="I192" s="644"/>
      <c r="J192" s="50"/>
      <c r="K192" s="50"/>
      <c r="L192" s="50"/>
      <c r="M192" s="2"/>
      <c r="N192" s="2"/>
      <c r="O192" s="4"/>
      <c r="P192" s="4"/>
      <c r="Q192" s="4"/>
      <c r="R192" s="4"/>
    </row>
    <row r="193" spans="1:18" s="524" customFormat="1">
      <c r="A193" s="50"/>
      <c r="C193" s="586"/>
      <c r="D193" s="50"/>
      <c r="E193" s="644"/>
      <c r="F193" s="645"/>
      <c r="G193" s="646"/>
      <c r="H193" s="50"/>
      <c r="I193" s="644"/>
      <c r="J193" s="50"/>
      <c r="K193" s="50"/>
      <c r="L193" s="50"/>
      <c r="M193" s="2"/>
      <c r="N193" s="2"/>
      <c r="O193" s="4"/>
      <c r="P193" s="4"/>
      <c r="Q193" s="4"/>
      <c r="R193" s="4"/>
    </row>
    <row r="194" spans="1:18" s="524" customFormat="1">
      <c r="A194" s="50"/>
      <c r="C194" s="586"/>
      <c r="D194" s="50"/>
      <c r="E194" s="644"/>
      <c r="F194" s="645"/>
      <c r="G194" s="646"/>
      <c r="H194" s="50"/>
      <c r="I194" s="644"/>
      <c r="J194" s="50"/>
      <c r="K194" s="50"/>
      <c r="L194" s="50"/>
      <c r="M194" s="2"/>
      <c r="N194" s="2"/>
      <c r="O194" s="4"/>
      <c r="P194" s="4"/>
      <c r="Q194" s="4"/>
      <c r="R194" s="4"/>
    </row>
    <row r="195" spans="1:18" s="524" customFormat="1">
      <c r="A195" s="50"/>
      <c r="C195" s="586"/>
      <c r="D195" s="50"/>
      <c r="E195" s="644"/>
      <c r="F195" s="645"/>
      <c r="G195" s="646"/>
      <c r="H195" s="50"/>
      <c r="I195" s="644"/>
      <c r="J195" s="50"/>
      <c r="K195" s="50"/>
      <c r="L195" s="50"/>
      <c r="M195" s="2"/>
      <c r="N195" s="2"/>
      <c r="O195" s="4"/>
      <c r="P195" s="4"/>
      <c r="Q195" s="4"/>
      <c r="R195" s="4"/>
    </row>
    <row r="196" spans="1:18" s="524" customFormat="1">
      <c r="A196" s="50"/>
      <c r="C196" s="586"/>
      <c r="D196" s="50"/>
      <c r="E196" s="644"/>
      <c r="F196" s="645"/>
      <c r="G196" s="646"/>
      <c r="H196" s="50"/>
      <c r="I196" s="644"/>
      <c r="J196" s="50"/>
      <c r="K196" s="50"/>
      <c r="L196" s="50"/>
      <c r="M196" s="2"/>
      <c r="N196" s="2"/>
      <c r="O196" s="4"/>
      <c r="P196" s="4"/>
      <c r="Q196" s="4"/>
      <c r="R196" s="4"/>
    </row>
    <row r="197" spans="1:18" s="524" customFormat="1">
      <c r="A197" s="50"/>
      <c r="C197" s="586"/>
      <c r="D197" s="50"/>
      <c r="E197" s="644"/>
      <c r="F197" s="645"/>
      <c r="G197" s="646"/>
      <c r="H197" s="50"/>
      <c r="I197" s="644"/>
      <c r="J197" s="50"/>
      <c r="K197" s="50"/>
      <c r="L197" s="50"/>
      <c r="M197" s="2"/>
      <c r="N197" s="2"/>
      <c r="O197" s="4"/>
      <c r="P197" s="4"/>
      <c r="Q197" s="4"/>
      <c r="R197" s="4"/>
    </row>
    <row r="198" spans="1:18" s="524" customFormat="1">
      <c r="A198" s="50"/>
      <c r="C198" s="586"/>
      <c r="D198" s="50"/>
      <c r="E198" s="644"/>
      <c r="F198" s="645"/>
      <c r="G198" s="646"/>
      <c r="H198" s="50"/>
      <c r="I198" s="644"/>
      <c r="J198" s="50"/>
      <c r="K198" s="50"/>
      <c r="L198" s="50"/>
      <c r="M198" s="2"/>
      <c r="N198" s="2"/>
      <c r="O198" s="4"/>
      <c r="P198" s="4"/>
      <c r="Q198" s="4"/>
      <c r="R198" s="4"/>
    </row>
    <row r="199" spans="1:18" s="524" customFormat="1">
      <c r="A199" s="50"/>
      <c r="C199" s="586"/>
      <c r="D199" s="50"/>
      <c r="E199" s="644"/>
      <c r="F199" s="645"/>
      <c r="G199" s="646"/>
      <c r="H199" s="50"/>
      <c r="I199" s="644"/>
      <c r="J199" s="50"/>
      <c r="K199" s="50"/>
      <c r="L199" s="50"/>
      <c r="M199" s="2"/>
      <c r="N199" s="2"/>
      <c r="O199" s="4"/>
      <c r="P199" s="4"/>
      <c r="Q199" s="4"/>
      <c r="R199" s="4"/>
    </row>
    <row r="200" spans="1:18" s="524" customFormat="1">
      <c r="A200" s="50"/>
      <c r="C200" s="586"/>
      <c r="D200" s="50"/>
      <c r="E200" s="644"/>
      <c r="F200" s="645"/>
      <c r="G200" s="646"/>
      <c r="H200" s="50"/>
      <c r="I200" s="644"/>
      <c r="J200" s="50"/>
      <c r="K200" s="50"/>
      <c r="L200" s="50"/>
      <c r="M200" s="2"/>
      <c r="N200" s="2"/>
      <c r="O200" s="4"/>
      <c r="P200" s="4"/>
      <c r="Q200" s="4"/>
      <c r="R200" s="4"/>
    </row>
    <row r="201" spans="1:18" s="524" customFormat="1">
      <c r="A201" s="50"/>
      <c r="C201" s="586"/>
      <c r="D201" s="50"/>
      <c r="E201" s="644"/>
      <c r="F201" s="645"/>
      <c r="G201" s="646"/>
      <c r="H201" s="50"/>
      <c r="I201" s="644"/>
      <c r="J201" s="50"/>
      <c r="K201" s="50"/>
      <c r="L201" s="50"/>
      <c r="M201" s="2"/>
      <c r="N201" s="2"/>
      <c r="O201" s="4"/>
      <c r="P201" s="4"/>
      <c r="Q201" s="4"/>
      <c r="R201" s="4"/>
    </row>
    <row r="202" spans="1:18" s="524" customFormat="1">
      <c r="A202" s="50"/>
      <c r="C202" s="586"/>
      <c r="D202" s="50"/>
      <c r="E202" s="644"/>
      <c r="F202" s="645"/>
      <c r="G202" s="646"/>
      <c r="H202" s="50"/>
      <c r="I202" s="644"/>
      <c r="J202" s="50"/>
      <c r="K202" s="50"/>
      <c r="L202" s="50"/>
      <c r="M202" s="2"/>
      <c r="N202" s="2"/>
      <c r="O202" s="4"/>
      <c r="P202" s="4"/>
      <c r="Q202" s="4"/>
      <c r="R202" s="4"/>
    </row>
    <row r="203" spans="1:18" s="524" customFormat="1">
      <c r="A203" s="50"/>
      <c r="C203" s="586"/>
      <c r="D203" s="50"/>
      <c r="E203" s="644"/>
      <c r="F203" s="645"/>
      <c r="G203" s="646"/>
      <c r="H203" s="50"/>
      <c r="I203" s="644"/>
      <c r="J203" s="50"/>
      <c r="K203" s="50"/>
      <c r="L203" s="50"/>
      <c r="M203" s="2"/>
      <c r="N203" s="2"/>
      <c r="O203" s="4"/>
      <c r="P203" s="4"/>
      <c r="Q203" s="4"/>
      <c r="R203" s="4"/>
    </row>
    <row r="204" spans="1:18" s="524" customFormat="1">
      <c r="A204" s="50"/>
      <c r="C204" s="586"/>
      <c r="D204" s="50"/>
      <c r="E204" s="644"/>
      <c r="F204" s="645"/>
      <c r="G204" s="646"/>
      <c r="H204" s="50"/>
      <c r="I204" s="644"/>
      <c r="J204" s="50"/>
      <c r="K204" s="50"/>
      <c r="L204" s="50"/>
      <c r="M204" s="2"/>
      <c r="N204" s="2"/>
      <c r="O204" s="4"/>
      <c r="P204" s="4"/>
      <c r="Q204" s="4"/>
      <c r="R204" s="4"/>
    </row>
    <row r="205" spans="1:18" s="524" customFormat="1">
      <c r="A205" s="50"/>
      <c r="C205" s="586"/>
      <c r="D205" s="50"/>
      <c r="E205" s="644"/>
      <c r="F205" s="645"/>
      <c r="G205" s="646"/>
      <c r="H205" s="50"/>
      <c r="I205" s="644"/>
      <c r="J205" s="50"/>
      <c r="K205" s="50"/>
      <c r="L205" s="50"/>
      <c r="M205" s="2"/>
      <c r="N205" s="2"/>
      <c r="O205" s="4"/>
      <c r="P205" s="4"/>
      <c r="Q205" s="4"/>
      <c r="R205" s="4"/>
    </row>
    <row r="206" spans="1:18" s="524" customFormat="1">
      <c r="A206" s="50"/>
      <c r="C206" s="586"/>
      <c r="D206" s="50"/>
      <c r="E206" s="644"/>
      <c r="F206" s="645"/>
      <c r="G206" s="646"/>
      <c r="H206" s="50"/>
      <c r="I206" s="644"/>
      <c r="J206" s="50"/>
      <c r="K206" s="50"/>
      <c r="L206" s="50"/>
      <c r="M206" s="2"/>
      <c r="N206" s="2"/>
      <c r="O206" s="4"/>
      <c r="P206" s="4"/>
      <c r="Q206" s="4"/>
      <c r="R206" s="4"/>
    </row>
    <row r="207" spans="1:18" s="524" customFormat="1">
      <c r="A207" s="50"/>
      <c r="C207" s="586"/>
      <c r="D207" s="50"/>
      <c r="E207" s="644"/>
      <c r="F207" s="645"/>
      <c r="G207" s="646"/>
      <c r="H207" s="50"/>
      <c r="I207" s="644"/>
      <c r="J207" s="50"/>
      <c r="K207" s="50"/>
      <c r="L207" s="50"/>
      <c r="M207" s="2"/>
      <c r="N207" s="2"/>
      <c r="O207" s="4"/>
      <c r="P207" s="4"/>
      <c r="Q207" s="4"/>
      <c r="R207" s="4"/>
    </row>
    <row r="208" spans="1:18" s="524" customFormat="1">
      <c r="A208" s="50"/>
      <c r="C208" s="586"/>
      <c r="D208" s="50"/>
      <c r="E208" s="644"/>
      <c r="F208" s="645"/>
      <c r="G208" s="646"/>
      <c r="H208" s="50"/>
      <c r="I208" s="644"/>
      <c r="J208" s="50"/>
      <c r="K208" s="50"/>
      <c r="L208" s="50"/>
      <c r="M208" s="2"/>
      <c r="N208" s="2"/>
      <c r="O208" s="4"/>
      <c r="P208" s="4"/>
      <c r="Q208" s="4"/>
      <c r="R208" s="4"/>
    </row>
    <row r="209" spans="1:18" s="524" customFormat="1">
      <c r="A209" s="50"/>
      <c r="C209" s="586"/>
      <c r="D209" s="50"/>
      <c r="E209" s="644"/>
      <c r="F209" s="645"/>
      <c r="G209" s="646"/>
      <c r="H209" s="50"/>
      <c r="I209" s="644"/>
      <c r="J209" s="50"/>
      <c r="K209" s="50"/>
      <c r="L209" s="50"/>
      <c r="M209" s="2"/>
      <c r="N209" s="2"/>
      <c r="O209" s="4"/>
      <c r="P209" s="4"/>
      <c r="Q209" s="4"/>
      <c r="R209" s="4"/>
    </row>
    <row r="210" spans="1:18" s="524" customFormat="1">
      <c r="A210" s="50"/>
      <c r="C210" s="586"/>
      <c r="D210" s="50"/>
      <c r="E210" s="644"/>
      <c r="F210" s="645"/>
      <c r="G210" s="646"/>
      <c r="H210" s="50"/>
      <c r="I210" s="644"/>
      <c r="J210" s="50"/>
      <c r="K210" s="50"/>
      <c r="L210" s="50"/>
      <c r="M210" s="2"/>
      <c r="N210" s="2"/>
      <c r="O210" s="4"/>
      <c r="P210" s="4"/>
      <c r="Q210" s="4"/>
      <c r="R210" s="4"/>
    </row>
    <row r="211" spans="1:18" s="524" customFormat="1">
      <c r="A211" s="50"/>
      <c r="C211" s="586"/>
      <c r="D211" s="50"/>
      <c r="E211" s="644"/>
      <c r="F211" s="645"/>
      <c r="G211" s="646"/>
      <c r="H211" s="50"/>
      <c r="I211" s="644"/>
      <c r="J211" s="50"/>
      <c r="K211" s="50"/>
      <c r="L211" s="50"/>
      <c r="M211" s="2"/>
      <c r="N211" s="2"/>
      <c r="O211" s="4"/>
      <c r="P211" s="4"/>
      <c r="Q211" s="4"/>
      <c r="R211" s="4"/>
    </row>
    <row r="212" spans="1:18" s="524" customFormat="1">
      <c r="A212" s="50"/>
      <c r="C212" s="586"/>
      <c r="D212" s="50"/>
      <c r="E212" s="644"/>
      <c r="F212" s="645"/>
      <c r="G212" s="646"/>
      <c r="H212" s="50"/>
      <c r="I212" s="644"/>
      <c r="J212" s="50"/>
      <c r="K212" s="50"/>
      <c r="L212" s="50"/>
      <c r="M212" s="2"/>
      <c r="N212" s="2"/>
      <c r="O212" s="4"/>
      <c r="P212" s="4"/>
      <c r="Q212" s="4"/>
      <c r="R212" s="4"/>
    </row>
    <row r="213" spans="1:18" s="524" customFormat="1">
      <c r="A213" s="50"/>
      <c r="C213" s="586"/>
      <c r="D213" s="50"/>
      <c r="E213" s="644"/>
      <c r="F213" s="645"/>
      <c r="G213" s="646"/>
      <c r="H213" s="50"/>
      <c r="I213" s="644"/>
      <c r="J213" s="50"/>
      <c r="K213" s="50"/>
      <c r="L213" s="50"/>
      <c r="M213" s="2"/>
      <c r="N213" s="2"/>
      <c r="O213" s="4"/>
      <c r="P213" s="4"/>
      <c r="Q213" s="4"/>
      <c r="R213" s="4"/>
    </row>
    <row r="214" spans="1:18" s="524" customFormat="1">
      <c r="A214" s="50"/>
      <c r="C214" s="586"/>
      <c r="D214" s="50"/>
      <c r="E214" s="644"/>
      <c r="F214" s="645"/>
      <c r="G214" s="646"/>
      <c r="H214" s="50"/>
      <c r="I214" s="644"/>
      <c r="J214" s="50"/>
      <c r="K214" s="50"/>
      <c r="L214" s="50"/>
      <c r="M214" s="2"/>
      <c r="N214" s="2"/>
      <c r="O214" s="4"/>
      <c r="P214" s="4"/>
      <c r="Q214" s="4"/>
      <c r="R214" s="4"/>
    </row>
    <row r="215" spans="1:18" s="524" customFormat="1">
      <c r="A215" s="50"/>
      <c r="C215" s="586"/>
      <c r="D215" s="50"/>
      <c r="E215" s="644"/>
      <c r="F215" s="645"/>
      <c r="G215" s="646"/>
      <c r="H215" s="50"/>
      <c r="I215" s="644"/>
      <c r="J215" s="50"/>
      <c r="K215" s="50"/>
      <c r="L215" s="50"/>
      <c r="M215" s="2"/>
      <c r="N215" s="2"/>
      <c r="O215" s="4"/>
      <c r="P215" s="4"/>
      <c r="Q215" s="4"/>
      <c r="R215" s="4"/>
    </row>
    <row r="216" spans="1:18" s="524" customFormat="1">
      <c r="A216" s="50"/>
      <c r="C216" s="586"/>
      <c r="D216" s="50"/>
      <c r="E216" s="644"/>
      <c r="F216" s="645"/>
      <c r="G216" s="646"/>
      <c r="H216" s="50"/>
      <c r="I216" s="644"/>
      <c r="J216" s="50"/>
      <c r="K216" s="50"/>
      <c r="L216" s="50"/>
      <c r="M216" s="2"/>
      <c r="N216" s="2"/>
      <c r="O216" s="4"/>
      <c r="P216" s="4"/>
      <c r="Q216" s="4"/>
      <c r="R216" s="4"/>
    </row>
    <row r="217" spans="1:18" s="524" customFormat="1">
      <c r="A217" s="50"/>
      <c r="C217" s="586"/>
      <c r="D217" s="50"/>
      <c r="E217" s="644"/>
      <c r="F217" s="645"/>
      <c r="G217" s="646"/>
      <c r="H217" s="50"/>
      <c r="I217" s="644"/>
      <c r="J217" s="50"/>
      <c r="K217" s="50"/>
      <c r="L217" s="50"/>
      <c r="M217" s="2"/>
      <c r="N217" s="2"/>
      <c r="O217" s="4"/>
      <c r="P217" s="4"/>
      <c r="Q217" s="4"/>
      <c r="R217" s="4"/>
    </row>
    <row r="218" spans="1:18" s="524" customFormat="1">
      <c r="A218" s="50"/>
      <c r="C218" s="586"/>
      <c r="D218" s="50"/>
      <c r="E218" s="644"/>
      <c r="F218" s="645"/>
      <c r="G218" s="646"/>
      <c r="H218" s="50"/>
      <c r="I218" s="644"/>
      <c r="J218" s="50"/>
      <c r="K218" s="50"/>
      <c r="L218" s="50"/>
      <c r="M218" s="2"/>
      <c r="N218" s="2"/>
      <c r="O218" s="4"/>
      <c r="P218" s="4"/>
      <c r="Q218" s="4"/>
      <c r="R218" s="4"/>
    </row>
    <row r="219" spans="1:18" s="524" customFormat="1">
      <c r="A219" s="50"/>
      <c r="C219" s="586"/>
      <c r="D219" s="50"/>
      <c r="E219" s="644"/>
      <c r="F219" s="645"/>
      <c r="G219" s="646"/>
      <c r="H219" s="50"/>
      <c r="I219" s="644"/>
      <c r="J219" s="50"/>
      <c r="K219" s="50"/>
      <c r="L219" s="50"/>
      <c r="M219" s="2"/>
      <c r="N219" s="2"/>
      <c r="O219" s="4"/>
      <c r="P219" s="4"/>
      <c r="Q219" s="4"/>
      <c r="R219" s="4"/>
    </row>
    <row r="220" spans="1:18" s="524" customFormat="1">
      <c r="A220" s="50"/>
      <c r="C220" s="586"/>
      <c r="D220" s="50"/>
      <c r="E220" s="644"/>
      <c r="F220" s="645"/>
      <c r="G220" s="646"/>
      <c r="H220" s="50"/>
      <c r="I220" s="644"/>
      <c r="J220" s="50"/>
      <c r="K220" s="50"/>
      <c r="L220" s="50"/>
      <c r="M220" s="2"/>
      <c r="N220" s="2"/>
      <c r="O220" s="4"/>
      <c r="P220" s="4"/>
      <c r="Q220" s="4"/>
      <c r="R220" s="4"/>
    </row>
    <row r="221" spans="1:18" s="524" customFormat="1">
      <c r="A221" s="50"/>
      <c r="C221" s="586"/>
      <c r="D221" s="50"/>
      <c r="E221" s="644"/>
      <c r="F221" s="645"/>
      <c r="G221" s="646"/>
      <c r="H221" s="50"/>
      <c r="I221" s="644"/>
      <c r="J221" s="50"/>
      <c r="K221" s="50"/>
      <c r="L221" s="50"/>
      <c r="M221" s="2"/>
      <c r="N221" s="2"/>
      <c r="O221" s="4"/>
      <c r="P221" s="4"/>
      <c r="Q221" s="4"/>
      <c r="R221" s="4"/>
    </row>
    <row r="222" spans="1:18" s="524" customFormat="1">
      <c r="A222" s="50"/>
      <c r="C222" s="586"/>
      <c r="D222" s="50"/>
      <c r="E222" s="644"/>
      <c r="F222" s="645"/>
      <c r="G222" s="646"/>
      <c r="H222" s="50"/>
      <c r="I222" s="644"/>
      <c r="J222" s="50"/>
      <c r="K222" s="50"/>
      <c r="L222" s="50"/>
      <c r="M222" s="2"/>
      <c r="N222" s="2"/>
      <c r="O222" s="4"/>
      <c r="P222" s="4"/>
      <c r="Q222" s="4"/>
      <c r="R222" s="4"/>
    </row>
    <row r="223" spans="1:18" s="524" customFormat="1">
      <c r="A223" s="50"/>
      <c r="C223" s="586"/>
      <c r="D223" s="50"/>
      <c r="E223" s="644"/>
      <c r="F223" s="645"/>
      <c r="G223" s="646"/>
      <c r="H223" s="50"/>
      <c r="I223" s="644"/>
      <c r="J223" s="50"/>
      <c r="K223" s="50"/>
      <c r="L223" s="50"/>
      <c r="M223" s="2"/>
      <c r="N223" s="2"/>
      <c r="O223" s="4"/>
      <c r="P223" s="4"/>
      <c r="Q223" s="4"/>
      <c r="R223" s="4"/>
    </row>
    <row r="224" spans="1:18" s="524" customFormat="1">
      <c r="A224" s="50"/>
      <c r="C224" s="586"/>
      <c r="D224" s="50"/>
      <c r="E224" s="644"/>
      <c r="F224" s="645"/>
      <c r="G224" s="646"/>
      <c r="H224" s="50"/>
      <c r="I224" s="644"/>
      <c r="J224" s="50"/>
      <c r="K224" s="50"/>
      <c r="L224" s="50"/>
      <c r="M224" s="2"/>
      <c r="N224" s="2"/>
      <c r="O224" s="4"/>
      <c r="P224" s="4"/>
      <c r="Q224" s="4"/>
      <c r="R224" s="4"/>
    </row>
    <row r="225" spans="1:18" s="524" customFormat="1">
      <c r="A225" s="50"/>
      <c r="C225" s="586"/>
      <c r="D225" s="50"/>
      <c r="E225" s="644"/>
      <c r="F225" s="645"/>
      <c r="G225" s="646"/>
      <c r="H225" s="50"/>
      <c r="I225" s="644"/>
      <c r="J225" s="50"/>
      <c r="K225" s="50"/>
      <c r="L225" s="50"/>
      <c r="M225" s="2"/>
      <c r="N225" s="2"/>
      <c r="O225" s="4"/>
      <c r="P225" s="4"/>
      <c r="Q225" s="4"/>
      <c r="R225" s="4"/>
    </row>
    <row r="226" spans="1:18" s="524" customFormat="1">
      <c r="A226" s="50"/>
      <c r="C226" s="586"/>
      <c r="D226" s="50"/>
      <c r="E226" s="644"/>
      <c r="F226" s="645"/>
      <c r="G226" s="646"/>
      <c r="H226" s="50"/>
      <c r="I226" s="644"/>
      <c r="J226" s="50"/>
      <c r="K226" s="50"/>
      <c r="L226" s="50"/>
      <c r="M226" s="2"/>
      <c r="N226" s="2"/>
      <c r="O226" s="4"/>
      <c r="P226" s="4"/>
      <c r="Q226" s="4"/>
      <c r="R226" s="4"/>
    </row>
    <row r="227" spans="1:18" s="524" customFormat="1">
      <c r="A227" s="50"/>
      <c r="C227" s="586"/>
      <c r="D227" s="50"/>
      <c r="E227" s="644"/>
      <c r="F227" s="645"/>
      <c r="G227" s="646"/>
      <c r="H227" s="50"/>
      <c r="I227" s="644"/>
      <c r="J227" s="50"/>
      <c r="K227" s="50"/>
      <c r="L227" s="50"/>
      <c r="M227" s="2"/>
      <c r="N227" s="2"/>
      <c r="O227" s="4"/>
      <c r="P227" s="4"/>
      <c r="Q227" s="4"/>
      <c r="R227" s="4"/>
    </row>
    <row r="228" spans="1:18" s="524" customFormat="1">
      <c r="A228" s="50"/>
      <c r="C228" s="586"/>
      <c r="D228" s="50"/>
      <c r="E228" s="644"/>
      <c r="F228" s="645"/>
      <c r="G228" s="646"/>
      <c r="H228" s="50"/>
      <c r="I228" s="644"/>
      <c r="J228" s="50"/>
      <c r="K228" s="50"/>
      <c r="L228" s="50"/>
      <c r="M228" s="2"/>
      <c r="N228" s="2"/>
      <c r="O228" s="4"/>
      <c r="P228" s="4"/>
      <c r="Q228" s="4"/>
      <c r="R228" s="4"/>
    </row>
    <row r="229" spans="1:18" s="524" customFormat="1">
      <c r="A229" s="50"/>
      <c r="C229" s="586"/>
      <c r="D229" s="50"/>
      <c r="E229" s="644"/>
      <c r="F229" s="645"/>
      <c r="G229" s="646"/>
      <c r="H229" s="50"/>
      <c r="I229" s="644"/>
      <c r="J229" s="50"/>
      <c r="K229" s="50"/>
      <c r="L229" s="50"/>
      <c r="M229" s="2"/>
      <c r="N229" s="2"/>
      <c r="O229" s="4"/>
      <c r="P229" s="4"/>
      <c r="Q229" s="4"/>
      <c r="R229" s="4"/>
    </row>
    <row r="230" spans="1:18" s="524" customFormat="1">
      <c r="A230" s="50"/>
      <c r="C230" s="586"/>
      <c r="D230" s="50"/>
      <c r="E230" s="644"/>
      <c r="F230" s="645"/>
      <c r="G230" s="646"/>
      <c r="H230" s="50"/>
      <c r="I230" s="644"/>
      <c r="J230" s="50"/>
      <c r="K230" s="50"/>
      <c r="L230" s="50"/>
      <c r="M230" s="2"/>
      <c r="N230" s="2"/>
      <c r="O230" s="4"/>
      <c r="P230" s="4"/>
      <c r="Q230" s="4"/>
      <c r="R230" s="4"/>
    </row>
    <row r="231" spans="1:18" s="524" customFormat="1">
      <c r="A231" s="50"/>
      <c r="C231" s="586"/>
      <c r="D231" s="50"/>
      <c r="E231" s="644"/>
      <c r="F231" s="645"/>
      <c r="G231" s="646"/>
      <c r="H231" s="50"/>
      <c r="I231" s="644"/>
      <c r="J231" s="50"/>
      <c r="K231" s="50"/>
      <c r="L231" s="50"/>
      <c r="M231" s="2"/>
      <c r="N231" s="2"/>
      <c r="O231" s="4"/>
      <c r="P231" s="4"/>
      <c r="Q231" s="4"/>
      <c r="R231" s="4"/>
    </row>
    <row r="232" spans="1:18" s="524" customFormat="1">
      <c r="A232" s="50"/>
      <c r="C232" s="586"/>
      <c r="D232" s="50"/>
      <c r="E232" s="644"/>
      <c r="F232" s="645"/>
      <c r="G232" s="646"/>
      <c r="H232" s="50"/>
      <c r="I232" s="644"/>
      <c r="J232" s="50"/>
      <c r="K232" s="50"/>
      <c r="L232" s="50"/>
      <c r="M232" s="2"/>
      <c r="N232" s="2"/>
      <c r="O232" s="4"/>
      <c r="P232" s="4"/>
      <c r="Q232" s="4"/>
      <c r="R232" s="4"/>
    </row>
    <row r="233" spans="1:18" s="524" customFormat="1">
      <c r="A233" s="50"/>
      <c r="C233" s="586"/>
      <c r="D233" s="50"/>
      <c r="E233" s="644"/>
      <c r="F233" s="645"/>
      <c r="G233" s="646"/>
      <c r="H233" s="50"/>
      <c r="I233" s="644"/>
      <c r="J233" s="50"/>
      <c r="K233" s="50"/>
      <c r="L233" s="50"/>
      <c r="M233" s="2"/>
      <c r="N233" s="2"/>
      <c r="O233" s="4"/>
      <c r="P233" s="4"/>
      <c r="Q233" s="4"/>
      <c r="R233" s="4"/>
    </row>
    <row r="234" spans="1:18" s="524" customFormat="1">
      <c r="A234" s="50"/>
      <c r="C234" s="586"/>
      <c r="D234" s="50"/>
      <c r="E234" s="644"/>
      <c r="F234" s="645"/>
      <c r="G234" s="646"/>
      <c r="H234" s="50"/>
      <c r="I234" s="644"/>
      <c r="J234" s="50"/>
      <c r="K234" s="50"/>
      <c r="L234" s="50"/>
      <c r="M234" s="2"/>
      <c r="N234" s="2"/>
      <c r="O234" s="4"/>
      <c r="P234" s="4"/>
      <c r="Q234" s="4"/>
      <c r="R234" s="4"/>
    </row>
    <row r="235" spans="1:18" s="524" customFormat="1">
      <c r="A235" s="50"/>
      <c r="C235" s="586"/>
      <c r="D235" s="50"/>
      <c r="E235" s="644"/>
      <c r="F235" s="645"/>
      <c r="G235" s="646"/>
      <c r="H235" s="50"/>
      <c r="I235" s="644"/>
      <c r="J235" s="50"/>
      <c r="K235" s="50"/>
      <c r="L235" s="50"/>
      <c r="M235" s="2"/>
      <c r="N235" s="2"/>
      <c r="O235" s="4"/>
      <c r="P235" s="4"/>
      <c r="Q235" s="4"/>
      <c r="R235" s="4"/>
    </row>
    <row r="236" spans="1:18" s="524" customFormat="1">
      <c r="A236" s="50"/>
      <c r="C236" s="586"/>
      <c r="D236" s="50"/>
      <c r="E236" s="644"/>
      <c r="F236" s="645"/>
      <c r="G236" s="646"/>
      <c r="H236" s="50"/>
      <c r="I236" s="644"/>
      <c r="J236" s="50"/>
      <c r="K236" s="50"/>
      <c r="L236" s="50"/>
      <c r="M236" s="2"/>
      <c r="N236" s="2"/>
      <c r="O236" s="4"/>
      <c r="P236" s="4"/>
      <c r="Q236" s="4"/>
      <c r="R236" s="4"/>
    </row>
    <row r="237" spans="1:18" s="524" customFormat="1">
      <c r="A237" s="50"/>
      <c r="C237" s="586"/>
      <c r="D237" s="50"/>
      <c r="E237" s="644"/>
      <c r="F237" s="645"/>
      <c r="G237" s="646"/>
      <c r="H237" s="50"/>
      <c r="I237" s="644"/>
      <c r="J237" s="50"/>
      <c r="K237" s="50"/>
      <c r="L237" s="50"/>
      <c r="M237" s="2"/>
      <c r="N237" s="2"/>
      <c r="O237" s="4"/>
      <c r="P237" s="4"/>
      <c r="Q237" s="4"/>
      <c r="R237" s="4"/>
    </row>
    <row r="238" spans="1:18" s="524" customFormat="1">
      <c r="A238" s="50"/>
      <c r="C238" s="586"/>
      <c r="D238" s="50"/>
      <c r="E238" s="644"/>
      <c r="F238" s="645"/>
      <c r="G238" s="646"/>
      <c r="H238" s="50"/>
      <c r="I238" s="644"/>
      <c r="J238" s="50"/>
      <c r="K238" s="50"/>
      <c r="L238" s="50"/>
      <c r="M238" s="2"/>
      <c r="N238" s="2"/>
      <c r="O238" s="4"/>
      <c r="P238" s="4"/>
      <c r="Q238" s="4"/>
      <c r="R238" s="4"/>
    </row>
    <row r="239" spans="1:18" s="524" customFormat="1">
      <c r="A239" s="50"/>
      <c r="C239" s="586"/>
      <c r="D239" s="50"/>
      <c r="E239" s="644"/>
      <c r="F239" s="645"/>
      <c r="G239" s="646"/>
      <c r="H239" s="50"/>
      <c r="I239" s="644"/>
      <c r="J239" s="50"/>
      <c r="K239" s="50"/>
      <c r="L239" s="50"/>
      <c r="M239" s="2"/>
      <c r="N239" s="2"/>
      <c r="O239" s="4"/>
      <c r="P239" s="4"/>
      <c r="Q239" s="4"/>
      <c r="R239" s="4"/>
    </row>
    <row r="240" spans="1:18" s="524" customFormat="1">
      <c r="A240" s="50"/>
      <c r="C240" s="586"/>
      <c r="D240" s="50"/>
      <c r="E240" s="644"/>
      <c r="F240" s="645"/>
      <c r="G240" s="646"/>
      <c r="H240" s="50"/>
      <c r="I240" s="644"/>
      <c r="J240" s="50"/>
      <c r="K240" s="50"/>
      <c r="L240" s="50"/>
      <c r="M240" s="2"/>
      <c r="N240" s="2"/>
      <c r="O240" s="4"/>
      <c r="P240" s="4"/>
      <c r="Q240" s="4"/>
      <c r="R240" s="4"/>
    </row>
    <row r="241" spans="1:18" s="524" customFormat="1">
      <c r="A241" s="50"/>
      <c r="C241" s="586"/>
      <c r="D241" s="50"/>
      <c r="E241" s="644"/>
      <c r="F241" s="645"/>
      <c r="G241" s="646"/>
      <c r="H241" s="50"/>
      <c r="I241" s="644"/>
      <c r="J241" s="50"/>
      <c r="K241" s="50"/>
      <c r="L241" s="50"/>
      <c r="M241" s="2"/>
      <c r="N241" s="2"/>
      <c r="O241" s="4"/>
      <c r="P241" s="4"/>
      <c r="Q241" s="4"/>
      <c r="R241" s="4"/>
    </row>
    <row r="242" spans="1:18" s="524" customFormat="1">
      <c r="A242" s="50"/>
      <c r="C242" s="586"/>
      <c r="D242" s="50"/>
      <c r="E242" s="644"/>
      <c r="F242" s="645"/>
      <c r="G242" s="646"/>
      <c r="H242" s="50"/>
      <c r="I242" s="644"/>
      <c r="J242" s="50"/>
      <c r="K242" s="50"/>
      <c r="L242" s="50"/>
      <c r="M242" s="2"/>
      <c r="N242" s="2"/>
      <c r="O242" s="4"/>
      <c r="P242" s="4"/>
      <c r="Q242" s="4"/>
      <c r="R242" s="4"/>
    </row>
    <row r="243" spans="1:18" s="524" customFormat="1">
      <c r="A243" s="50"/>
      <c r="C243" s="586"/>
      <c r="D243" s="50"/>
      <c r="E243" s="644"/>
      <c r="F243" s="645"/>
      <c r="G243" s="646"/>
      <c r="H243" s="50"/>
      <c r="I243" s="644"/>
      <c r="J243" s="50"/>
      <c r="K243" s="50"/>
      <c r="L243" s="50"/>
      <c r="M243" s="2"/>
      <c r="N243" s="2"/>
      <c r="O243" s="4"/>
      <c r="P243" s="4"/>
      <c r="Q243" s="4"/>
      <c r="R243" s="4"/>
    </row>
    <row r="244" spans="1:18" s="524" customFormat="1">
      <c r="A244" s="50"/>
      <c r="C244" s="586"/>
      <c r="D244" s="50"/>
      <c r="E244" s="644"/>
      <c r="F244" s="645"/>
      <c r="G244" s="646"/>
      <c r="H244" s="50"/>
      <c r="I244" s="644"/>
      <c r="J244" s="50"/>
      <c r="K244" s="50"/>
      <c r="L244" s="50"/>
      <c r="M244" s="2"/>
      <c r="N244" s="2"/>
      <c r="O244" s="4"/>
      <c r="P244" s="4"/>
      <c r="Q244" s="4"/>
      <c r="R244" s="4"/>
    </row>
    <row r="245" spans="1:18" s="524" customFormat="1">
      <c r="A245" s="50"/>
      <c r="C245" s="586"/>
      <c r="D245" s="50"/>
      <c r="E245" s="644"/>
      <c r="F245" s="645"/>
      <c r="G245" s="646"/>
      <c r="H245" s="50"/>
      <c r="I245" s="644"/>
      <c r="J245" s="50"/>
      <c r="K245" s="50"/>
      <c r="L245" s="50"/>
      <c r="M245" s="2"/>
      <c r="N245" s="2"/>
      <c r="O245" s="4"/>
      <c r="P245" s="4"/>
      <c r="Q245" s="4"/>
      <c r="R245" s="4"/>
    </row>
    <row r="246" spans="1:18" s="524" customFormat="1">
      <c r="A246" s="50"/>
      <c r="C246" s="586"/>
      <c r="D246" s="50"/>
      <c r="E246" s="644"/>
      <c r="F246" s="645"/>
      <c r="G246" s="646"/>
      <c r="H246" s="50"/>
      <c r="I246" s="644"/>
      <c r="J246" s="50"/>
      <c r="K246" s="50"/>
      <c r="L246" s="50"/>
      <c r="M246" s="2"/>
      <c r="N246" s="2"/>
      <c r="O246" s="4"/>
      <c r="P246" s="4"/>
      <c r="Q246" s="4"/>
      <c r="R246" s="4"/>
    </row>
    <row r="247" spans="1:18" s="524" customFormat="1">
      <c r="A247" s="50"/>
      <c r="C247" s="586"/>
      <c r="D247" s="50"/>
      <c r="E247" s="644"/>
      <c r="F247" s="645"/>
      <c r="G247" s="646"/>
      <c r="H247" s="50"/>
      <c r="I247" s="644"/>
      <c r="J247" s="50"/>
      <c r="K247" s="50"/>
      <c r="L247" s="50"/>
      <c r="M247" s="2"/>
      <c r="N247" s="2"/>
      <c r="O247" s="4"/>
      <c r="P247" s="4"/>
      <c r="Q247" s="4"/>
      <c r="R247" s="4"/>
    </row>
    <row r="248" spans="1:18" s="524" customFormat="1">
      <c r="A248" s="50"/>
      <c r="C248" s="586"/>
      <c r="D248" s="50"/>
      <c r="E248" s="644"/>
      <c r="F248" s="645"/>
      <c r="G248" s="646"/>
      <c r="H248" s="50"/>
      <c r="I248" s="644"/>
      <c r="J248" s="50"/>
      <c r="K248" s="50"/>
      <c r="L248" s="50"/>
      <c r="M248" s="2"/>
      <c r="N248" s="2"/>
      <c r="O248" s="4"/>
      <c r="P248" s="4"/>
      <c r="Q248" s="4"/>
      <c r="R248" s="4"/>
    </row>
    <row r="249" spans="1:18" s="524" customFormat="1">
      <c r="A249" s="50"/>
      <c r="C249" s="586"/>
      <c r="D249" s="50"/>
      <c r="E249" s="644"/>
      <c r="F249" s="645"/>
      <c r="G249" s="646"/>
      <c r="H249" s="50"/>
      <c r="I249" s="644"/>
      <c r="J249" s="50"/>
      <c r="K249" s="50"/>
      <c r="L249" s="50"/>
      <c r="M249" s="2"/>
      <c r="N249" s="2"/>
      <c r="O249" s="4"/>
      <c r="P249" s="4"/>
      <c r="Q249" s="4"/>
      <c r="R249" s="4"/>
    </row>
    <row r="250" spans="1:18" s="524" customFormat="1">
      <c r="A250" s="50"/>
      <c r="C250" s="586"/>
      <c r="D250" s="50"/>
      <c r="E250" s="644"/>
      <c r="F250" s="645"/>
      <c r="G250" s="646"/>
      <c r="H250" s="50"/>
      <c r="I250" s="644"/>
      <c r="J250" s="50"/>
      <c r="K250" s="50"/>
      <c r="L250" s="50"/>
      <c r="M250" s="2"/>
      <c r="N250" s="2"/>
      <c r="O250" s="4"/>
      <c r="P250" s="4"/>
      <c r="Q250" s="4"/>
      <c r="R250" s="4"/>
    </row>
    <row r="251" spans="1:18" s="524" customFormat="1">
      <c r="A251" s="50"/>
      <c r="C251" s="586"/>
      <c r="D251" s="50"/>
      <c r="E251" s="644"/>
      <c r="F251" s="645"/>
      <c r="G251" s="646"/>
      <c r="H251" s="50"/>
      <c r="I251" s="644"/>
      <c r="J251" s="50"/>
      <c r="K251" s="50"/>
      <c r="L251" s="50"/>
      <c r="M251" s="2"/>
      <c r="N251" s="2"/>
      <c r="O251" s="4"/>
      <c r="P251" s="4"/>
      <c r="Q251" s="4"/>
      <c r="R251" s="4"/>
    </row>
    <row r="252" spans="1:18" s="524" customFormat="1">
      <c r="A252" s="50"/>
      <c r="C252" s="586"/>
      <c r="D252" s="50"/>
      <c r="E252" s="644"/>
      <c r="F252" s="645"/>
      <c r="G252" s="646"/>
      <c r="H252" s="50"/>
      <c r="I252" s="644"/>
      <c r="J252" s="50"/>
      <c r="K252" s="50"/>
      <c r="L252" s="50"/>
      <c r="M252" s="2"/>
      <c r="N252" s="2"/>
      <c r="O252" s="4"/>
      <c r="P252" s="4"/>
      <c r="Q252" s="4"/>
      <c r="R252" s="4"/>
    </row>
    <row r="253" spans="1:18" s="524" customFormat="1">
      <c r="A253" s="50"/>
      <c r="C253" s="586"/>
      <c r="D253" s="50"/>
      <c r="E253" s="644"/>
      <c r="F253" s="645"/>
      <c r="G253" s="646"/>
      <c r="H253" s="50"/>
      <c r="I253" s="644"/>
      <c r="J253" s="50"/>
      <c r="K253" s="50"/>
      <c r="L253" s="50"/>
      <c r="M253" s="2"/>
      <c r="N253" s="2"/>
      <c r="O253" s="4"/>
      <c r="P253" s="4"/>
      <c r="Q253" s="4"/>
      <c r="R253" s="4"/>
    </row>
    <row r="254" spans="1:18" s="524" customFormat="1">
      <c r="A254" s="50"/>
      <c r="C254" s="586"/>
      <c r="D254" s="50"/>
      <c r="E254" s="644"/>
      <c r="F254" s="645"/>
      <c r="G254" s="646"/>
      <c r="H254" s="50"/>
      <c r="I254" s="644"/>
      <c r="J254" s="50"/>
      <c r="K254" s="50"/>
      <c r="L254" s="50"/>
      <c r="M254" s="2"/>
      <c r="N254" s="2"/>
      <c r="O254" s="4"/>
      <c r="P254" s="4"/>
      <c r="Q254" s="4"/>
      <c r="R254" s="4"/>
    </row>
    <row r="255" spans="1:18" s="524" customFormat="1">
      <c r="A255" s="50"/>
      <c r="C255" s="586"/>
      <c r="D255" s="50"/>
      <c r="E255" s="644"/>
      <c r="F255" s="645"/>
      <c r="G255" s="646"/>
      <c r="H255" s="50"/>
      <c r="I255" s="644"/>
      <c r="J255" s="50"/>
      <c r="K255" s="50"/>
      <c r="L255" s="50"/>
      <c r="M255" s="2"/>
      <c r="N255" s="2"/>
      <c r="O255" s="4"/>
      <c r="P255" s="4"/>
      <c r="Q255" s="4"/>
      <c r="R255" s="4"/>
    </row>
    <row r="256" spans="1:18" s="524" customFormat="1">
      <c r="A256" s="50"/>
      <c r="C256" s="586"/>
      <c r="D256" s="50"/>
      <c r="E256" s="644"/>
      <c r="F256" s="645"/>
      <c r="G256" s="646"/>
      <c r="H256" s="50"/>
      <c r="I256" s="644"/>
      <c r="J256" s="50"/>
      <c r="K256" s="50"/>
      <c r="L256" s="50"/>
      <c r="M256" s="2"/>
      <c r="N256" s="2"/>
      <c r="O256" s="4"/>
      <c r="P256" s="4"/>
      <c r="Q256" s="4"/>
      <c r="R256" s="4"/>
    </row>
    <row r="257" spans="1:18" s="524" customFormat="1">
      <c r="A257" s="50"/>
      <c r="C257" s="586"/>
      <c r="D257" s="50"/>
      <c r="E257" s="644"/>
      <c r="F257" s="645"/>
      <c r="G257" s="646"/>
      <c r="H257" s="50"/>
      <c r="I257" s="644"/>
      <c r="J257" s="50"/>
      <c r="K257" s="50"/>
      <c r="L257" s="50"/>
      <c r="M257" s="2"/>
      <c r="N257" s="2"/>
      <c r="O257" s="4"/>
      <c r="P257" s="4"/>
      <c r="Q257" s="4"/>
      <c r="R257" s="4"/>
    </row>
    <row r="258" spans="1:18" s="524" customFormat="1">
      <c r="A258" s="50"/>
      <c r="C258" s="586"/>
      <c r="D258" s="50"/>
      <c r="E258" s="644"/>
      <c r="F258" s="645"/>
      <c r="G258" s="646"/>
      <c r="H258" s="50"/>
      <c r="I258" s="644"/>
      <c r="J258" s="50"/>
      <c r="K258" s="50"/>
      <c r="L258" s="50"/>
      <c r="M258" s="2"/>
      <c r="N258" s="2"/>
      <c r="O258" s="4"/>
      <c r="P258" s="4"/>
      <c r="Q258" s="4"/>
      <c r="R258" s="4"/>
    </row>
    <row r="259" spans="1:18" s="524" customFormat="1">
      <c r="A259" s="50"/>
      <c r="C259" s="586"/>
      <c r="D259" s="50"/>
      <c r="E259" s="644"/>
      <c r="F259" s="645"/>
      <c r="G259" s="646"/>
      <c r="H259" s="50"/>
      <c r="I259" s="644"/>
      <c r="J259" s="50"/>
      <c r="K259" s="50"/>
      <c r="L259" s="50"/>
      <c r="M259" s="2"/>
      <c r="N259" s="2"/>
      <c r="O259" s="4"/>
      <c r="P259" s="4"/>
      <c r="Q259" s="4"/>
      <c r="R259" s="4"/>
    </row>
    <row r="260" spans="1:18" s="524" customFormat="1">
      <c r="A260" s="50"/>
      <c r="C260" s="586"/>
      <c r="D260" s="50"/>
      <c r="E260" s="644"/>
      <c r="F260" s="645"/>
      <c r="G260" s="646"/>
      <c r="H260" s="50"/>
      <c r="I260" s="644"/>
      <c r="J260" s="50"/>
      <c r="K260" s="50"/>
      <c r="L260" s="50"/>
      <c r="M260" s="2"/>
      <c r="N260" s="2"/>
      <c r="O260" s="4"/>
      <c r="P260" s="4"/>
      <c r="Q260" s="4"/>
      <c r="R260" s="4"/>
    </row>
    <row r="261" spans="1:18" s="524" customFormat="1">
      <c r="A261" s="50"/>
      <c r="C261" s="586"/>
      <c r="D261" s="50"/>
      <c r="E261" s="644"/>
      <c r="F261" s="645"/>
      <c r="G261" s="646"/>
      <c r="H261" s="50"/>
      <c r="I261" s="644"/>
      <c r="J261" s="50"/>
      <c r="K261" s="50"/>
      <c r="L261" s="50"/>
      <c r="M261" s="2"/>
      <c r="N261" s="2"/>
      <c r="O261" s="4"/>
      <c r="P261" s="4"/>
      <c r="Q261" s="4"/>
      <c r="R261" s="4"/>
    </row>
    <row r="262" spans="1:18" s="524" customFormat="1">
      <c r="A262" s="50"/>
      <c r="C262" s="586"/>
      <c r="D262" s="50"/>
      <c r="E262" s="644"/>
      <c r="F262" s="645"/>
      <c r="G262" s="646"/>
      <c r="H262" s="50"/>
      <c r="I262" s="644"/>
      <c r="J262" s="50"/>
      <c r="K262" s="50"/>
      <c r="L262" s="50"/>
      <c r="M262" s="2"/>
      <c r="N262" s="2"/>
      <c r="O262" s="4"/>
      <c r="P262" s="4"/>
      <c r="Q262" s="4"/>
      <c r="R262" s="4"/>
    </row>
    <row r="263" spans="1:18" s="524" customFormat="1">
      <c r="A263" s="50"/>
      <c r="C263" s="586"/>
      <c r="D263" s="50"/>
      <c r="E263" s="644"/>
      <c r="F263" s="645"/>
      <c r="G263" s="646"/>
      <c r="H263" s="50"/>
      <c r="I263" s="644"/>
      <c r="J263" s="50"/>
      <c r="K263" s="50"/>
      <c r="L263" s="50"/>
      <c r="M263" s="2"/>
      <c r="N263" s="2"/>
      <c r="O263" s="4"/>
      <c r="P263" s="4"/>
      <c r="Q263" s="4"/>
      <c r="R263" s="4"/>
    </row>
    <row r="264" spans="1:18" s="524" customFormat="1">
      <c r="A264" s="50"/>
      <c r="C264" s="586"/>
      <c r="D264" s="50"/>
      <c r="E264" s="644"/>
      <c r="F264" s="645"/>
      <c r="G264" s="646"/>
      <c r="H264" s="50"/>
      <c r="I264" s="644"/>
      <c r="J264" s="50"/>
      <c r="K264" s="50"/>
      <c r="L264" s="50"/>
      <c r="M264" s="2"/>
      <c r="N264" s="2"/>
      <c r="O264" s="4"/>
      <c r="P264" s="4"/>
      <c r="Q264" s="4"/>
      <c r="R264" s="4"/>
    </row>
    <row r="265" spans="1:18" s="524" customFormat="1">
      <c r="A265" s="50"/>
      <c r="C265" s="586"/>
      <c r="D265" s="50"/>
      <c r="E265" s="644"/>
      <c r="F265" s="645"/>
      <c r="G265" s="646"/>
      <c r="H265" s="50"/>
      <c r="I265" s="644"/>
      <c r="J265" s="50"/>
      <c r="K265" s="50"/>
      <c r="L265" s="50"/>
      <c r="M265" s="2"/>
      <c r="N265" s="2"/>
      <c r="O265" s="4"/>
      <c r="P265" s="4"/>
      <c r="Q265" s="4"/>
      <c r="R265" s="4"/>
    </row>
    <row r="266" spans="1:18" s="524" customFormat="1">
      <c r="A266" s="50"/>
      <c r="C266" s="586"/>
      <c r="D266" s="50"/>
      <c r="E266" s="644"/>
      <c r="F266" s="645"/>
      <c r="G266" s="646"/>
      <c r="H266" s="50"/>
      <c r="I266" s="644"/>
      <c r="J266" s="50"/>
      <c r="K266" s="50"/>
      <c r="L266" s="50"/>
      <c r="M266" s="2"/>
      <c r="N266" s="2"/>
      <c r="O266" s="4"/>
      <c r="P266" s="4"/>
      <c r="Q266" s="4"/>
      <c r="R266" s="4"/>
    </row>
    <row r="267" spans="1:18" s="524" customFormat="1">
      <c r="A267" s="50"/>
      <c r="C267" s="586"/>
      <c r="D267" s="50"/>
      <c r="E267" s="644"/>
      <c r="F267" s="645"/>
      <c r="G267" s="646"/>
      <c r="H267" s="50"/>
      <c r="I267" s="644"/>
      <c r="J267" s="50"/>
      <c r="K267" s="50"/>
      <c r="L267" s="50"/>
      <c r="M267" s="2"/>
      <c r="N267" s="2"/>
      <c r="O267" s="4"/>
      <c r="P267" s="4"/>
      <c r="Q267" s="4"/>
      <c r="R267" s="4"/>
    </row>
    <row r="268" spans="1:18" s="524" customFormat="1">
      <c r="A268" s="50"/>
      <c r="C268" s="586"/>
      <c r="D268" s="50"/>
      <c r="E268" s="644"/>
      <c r="F268" s="645"/>
      <c r="G268" s="646"/>
      <c r="H268" s="50"/>
      <c r="I268" s="644"/>
      <c r="J268" s="50"/>
      <c r="K268" s="50"/>
      <c r="L268" s="50"/>
      <c r="M268" s="2"/>
      <c r="N268" s="2"/>
      <c r="O268" s="4"/>
      <c r="P268" s="4"/>
      <c r="Q268" s="4"/>
      <c r="R268" s="4"/>
    </row>
    <row r="269" spans="1:18" s="524" customFormat="1">
      <c r="A269" s="50"/>
      <c r="C269" s="586"/>
      <c r="D269" s="50"/>
      <c r="E269" s="644"/>
      <c r="F269" s="645"/>
      <c r="G269" s="646"/>
      <c r="H269" s="50"/>
      <c r="I269" s="644"/>
      <c r="J269" s="50"/>
      <c r="K269" s="50"/>
      <c r="L269" s="50"/>
      <c r="M269" s="2"/>
      <c r="N269" s="2"/>
      <c r="O269" s="4"/>
      <c r="P269" s="4"/>
      <c r="Q269" s="4"/>
      <c r="R269" s="4"/>
    </row>
    <row r="270" spans="1:18" s="524" customFormat="1">
      <c r="A270" s="50"/>
      <c r="C270" s="586"/>
      <c r="D270" s="50"/>
      <c r="E270" s="644"/>
      <c r="F270" s="645"/>
      <c r="G270" s="646"/>
      <c r="H270" s="50"/>
      <c r="I270" s="644"/>
      <c r="J270" s="50"/>
      <c r="K270" s="50"/>
      <c r="L270" s="50"/>
      <c r="M270" s="2"/>
      <c r="N270" s="2"/>
      <c r="O270" s="4"/>
      <c r="P270" s="4"/>
      <c r="Q270" s="4"/>
      <c r="R270" s="4"/>
    </row>
    <row r="271" spans="1:18" s="524" customFormat="1">
      <c r="A271" s="50"/>
      <c r="C271" s="586"/>
      <c r="D271" s="50"/>
      <c r="E271" s="644"/>
      <c r="F271" s="645"/>
      <c r="G271" s="646"/>
      <c r="H271" s="50"/>
      <c r="I271" s="644"/>
      <c r="J271" s="50"/>
      <c r="K271" s="50"/>
      <c r="L271" s="50"/>
      <c r="M271" s="2"/>
      <c r="N271" s="2"/>
      <c r="O271" s="4"/>
      <c r="P271" s="4"/>
      <c r="Q271" s="4"/>
      <c r="R271" s="4"/>
    </row>
    <row r="272" spans="1:18" s="524" customFormat="1">
      <c r="A272" s="50"/>
      <c r="C272" s="586"/>
      <c r="D272" s="50"/>
      <c r="E272" s="644"/>
      <c r="F272" s="645"/>
      <c r="G272" s="646"/>
      <c r="H272" s="50"/>
      <c r="I272" s="644"/>
      <c r="J272" s="50"/>
      <c r="K272" s="50"/>
      <c r="L272" s="50"/>
      <c r="M272" s="2"/>
      <c r="N272" s="2"/>
      <c r="O272" s="4"/>
      <c r="P272" s="4"/>
      <c r="Q272" s="4"/>
      <c r="R272" s="4"/>
    </row>
    <row r="273" spans="1:18" s="524" customFormat="1">
      <c r="A273" s="50"/>
      <c r="C273" s="586"/>
      <c r="D273" s="50"/>
      <c r="E273" s="644"/>
      <c r="F273" s="645"/>
      <c r="G273" s="646"/>
      <c r="H273" s="50"/>
      <c r="I273" s="644"/>
      <c r="J273" s="50"/>
      <c r="K273" s="50"/>
      <c r="L273" s="50"/>
      <c r="M273" s="2"/>
      <c r="N273" s="2"/>
      <c r="O273" s="4"/>
      <c r="P273" s="4"/>
      <c r="Q273" s="4"/>
      <c r="R273" s="4"/>
    </row>
    <row r="274" spans="1:18" s="524" customFormat="1">
      <c r="A274" s="50"/>
      <c r="C274" s="586"/>
      <c r="D274" s="50"/>
      <c r="E274" s="644"/>
      <c r="F274" s="645"/>
      <c r="G274" s="646"/>
      <c r="H274" s="50"/>
      <c r="I274" s="644"/>
      <c r="J274" s="50"/>
      <c r="K274" s="50"/>
      <c r="L274" s="50"/>
      <c r="M274" s="2"/>
      <c r="N274" s="2"/>
      <c r="O274" s="4"/>
      <c r="P274" s="4"/>
      <c r="Q274" s="4"/>
      <c r="R274" s="4"/>
    </row>
    <row r="275" spans="1:18" s="524" customFormat="1">
      <c r="A275" s="50"/>
      <c r="C275" s="586"/>
      <c r="D275" s="50"/>
      <c r="E275" s="644"/>
      <c r="F275" s="645"/>
      <c r="G275" s="646"/>
      <c r="H275" s="50"/>
      <c r="I275" s="644"/>
      <c r="J275" s="50"/>
      <c r="K275" s="50"/>
      <c r="L275" s="50"/>
      <c r="M275" s="2"/>
      <c r="N275" s="2"/>
      <c r="O275" s="4"/>
      <c r="P275" s="4"/>
      <c r="Q275" s="4"/>
      <c r="R275" s="4"/>
    </row>
    <row r="276" spans="1:18" s="524" customFormat="1">
      <c r="A276" s="50"/>
      <c r="C276" s="586"/>
      <c r="D276" s="50"/>
      <c r="E276" s="644"/>
      <c r="F276" s="645"/>
      <c r="G276" s="646"/>
      <c r="H276" s="50"/>
      <c r="I276" s="644"/>
      <c r="J276" s="50"/>
      <c r="K276" s="50"/>
      <c r="L276" s="50"/>
      <c r="M276" s="2"/>
      <c r="N276" s="2"/>
      <c r="O276" s="4"/>
      <c r="P276" s="4"/>
      <c r="Q276" s="4"/>
      <c r="R276" s="4"/>
    </row>
    <row r="277" spans="1:18" s="524" customFormat="1">
      <c r="A277" s="50"/>
      <c r="C277" s="586"/>
      <c r="D277" s="50"/>
      <c r="E277" s="644"/>
      <c r="F277" s="645"/>
      <c r="G277" s="646"/>
      <c r="H277" s="50"/>
      <c r="I277" s="644"/>
      <c r="J277" s="50"/>
      <c r="K277" s="50"/>
      <c r="L277" s="50"/>
      <c r="M277" s="2"/>
      <c r="N277" s="2"/>
      <c r="O277" s="4"/>
      <c r="P277" s="4"/>
      <c r="Q277" s="4"/>
      <c r="R277" s="4"/>
    </row>
    <row r="278" spans="1:18" s="524" customFormat="1">
      <c r="A278" s="50"/>
      <c r="C278" s="586"/>
      <c r="D278" s="50"/>
      <c r="E278" s="644"/>
      <c r="F278" s="645"/>
      <c r="G278" s="646"/>
      <c r="H278" s="50"/>
      <c r="I278" s="644"/>
      <c r="J278" s="50"/>
      <c r="K278" s="50"/>
      <c r="L278" s="50"/>
      <c r="M278" s="2"/>
      <c r="N278" s="2"/>
      <c r="O278" s="4"/>
      <c r="P278" s="4"/>
      <c r="Q278" s="4"/>
      <c r="R278" s="4"/>
    </row>
    <row r="279" spans="1:18" s="524" customFormat="1">
      <c r="A279" s="50"/>
      <c r="C279" s="586"/>
      <c r="D279" s="50"/>
      <c r="E279" s="644"/>
      <c r="F279" s="645"/>
      <c r="G279" s="646"/>
      <c r="H279" s="50"/>
      <c r="I279" s="644"/>
      <c r="J279" s="50"/>
      <c r="K279" s="50"/>
      <c r="L279" s="50"/>
      <c r="M279" s="2"/>
      <c r="N279" s="2"/>
      <c r="O279" s="4"/>
      <c r="P279" s="4"/>
      <c r="Q279" s="4"/>
      <c r="R279" s="4"/>
    </row>
    <row r="280" spans="1:18" s="524" customFormat="1">
      <c r="A280" s="50"/>
      <c r="C280" s="586"/>
      <c r="D280" s="50"/>
      <c r="E280" s="644"/>
      <c r="F280" s="645"/>
      <c r="G280" s="646"/>
      <c r="H280" s="50"/>
      <c r="I280" s="644"/>
      <c r="J280" s="50"/>
      <c r="K280" s="50"/>
      <c r="L280" s="50"/>
      <c r="M280" s="2"/>
      <c r="N280" s="2"/>
      <c r="O280" s="4"/>
      <c r="P280" s="4"/>
      <c r="Q280" s="4"/>
      <c r="R280" s="4"/>
    </row>
    <row r="281" spans="1:18" s="524" customFormat="1">
      <c r="A281" s="50"/>
      <c r="C281" s="586"/>
      <c r="D281" s="50"/>
      <c r="E281" s="644"/>
      <c r="F281" s="645"/>
      <c r="G281" s="646"/>
      <c r="H281" s="50"/>
      <c r="I281" s="644"/>
      <c r="J281" s="50"/>
      <c r="K281" s="50"/>
      <c r="L281" s="50"/>
      <c r="M281" s="2"/>
      <c r="N281" s="2"/>
      <c r="O281" s="4"/>
      <c r="P281" s="4"/>
      <c r="Q281" s="4"/>
      <c r="R281" s="4"/>
    </row>
    <row r="282" spans="1:18" s="524" customFormat="1">
      <c r="A282" s="50"/>
      <c r="C282" s="586"/>
      <c r="D282" s="50"/>
      <c r="E282" s="644"/>
      <c r="F282" s="645"/>
      <c r="G282" s="646"/>
      <c r="H282" s="50"/>
      <c r="I282" s="644"/>
      <c r="J282" s="50"/>
      <c r="K282" s="50"/>
      <c r="L282" s="50"/>
      <c r="M282" s="2"/>
      <c r="N282" s="2"/>
      <c r="O282" s="4"/>
      <c r="P282" s="4"/>
      <c r="Q282" s="4"/>
      <c r="R282" s="4"/>
    </row>
    <row r="283" spans="1:18" s="524" customFormat="1">
      <c r="A283" s="50"/>
      <c r="C283" s="586"/>
      <c r="D283" s="50"/>
      <c r="E283" s="644"/>
      <c r="F283" s="645"/>
      <c r="G283" s="646"/>
      <c r="H283" s="50"/>
      <c r="I283" s="644"/>
      <c r="J283" s="50"/>
      <c r="K283" s="50"/>
      <c r="L283" s="50"/>
      <c r="M283" s="2"/>
      <c r="N283" s="2"/>
      <c r="O283" s="4"/>
      <c r="P283" s="4"/>
      <c r="Q283" s="4"/>
      <c r="R283" s="4"/>
    </row>
    <row r="284" spans="1:18" s="524" customFormat="1">
      <c r="A284" s="50"/>
      <c r="C284" s="586"/>
      <c r="D284" s="50"/>
      <c r="E284" s="644"/>
      <c r="F284" s="645"/>
      <c r="G284" s="646"/>
      <c r="H284" s="50"/>
      <c r="I284" s="644"/>
      <c r="J284" s="50"/>
      <c r="K284" s="50"/>
      <c r="L284" s="50"/>
      <c r="M284" s="2"/>
      <c r="N284" s="2"/>
      <c r="O284" s="4"/>
      <c r="P284" s="4"/>
      <c r="Q284" s="4"/>
      <c r="R284" s="4"/>
    </row>
    <row r="285" spans="1:18" s="524" customFormat="1">
      <c r="A285" s="50"/>
      <c r="C285" s="586"/>
      <c r="D285" s="50"/>
      <c r="E285" s="644"/>
      <c r="F285" s="645"/>
      <c r="G285" s="646"/>
      <c r="H285" s="50"/>
      <c r="I285" s="644"/>
      <c r="J285" s="50"/>
      <c r="K285" s="50"/>
      <c r="L285" s="50"/>
      <c r="M285" s="2"/>
      <c r="N285" s="2"/>
      <c r="O285" s="4"/>
      <c r="P285" s="4"/>
      <c r="Q285" s="4"/>
      <c r="R285" s="4"/>
    </row>
    <row r="286" spans="1:18" s="524" customFormat="1">
      <c r="A286" s="50"/>
      <c r="C286" s="586"/>
      <c r="D286" s="50"/>
      <c r="E286" s="644"/>
      <c r="F286" s="645"/>
      <c r="G286" s="646"/>
      <c r="H286" s="50"/>
      <c r="I286" s="644"/>
      <c r="J286" s="50"/>
      <c r="K286" s="50"/>
      <c r="L286" s="50"/>
      <c r="M286" s="2"/>
      <c r="N286" s="2"/>
      <c r="O286" s="4"/>
      <c r="P286" s="4"/>
      <c r="Q286" s="4"/>
      <c r="R286" s="4"/>
    </row>
    <row r="287" spans="1:18" s="524" customFormat="1">
      <c r="A287" s="50"/>
      <c r="C287" s="586"/>
      <c r="D287" s="50"/>
      <c r="E287" s="644"/>
      <c r="F287" s="645"/>
      <c r="G287" s="646"/>
      <c r="H287" s="50"/>
      <c r="I287" s="644"/>
      <c r="J287" s="50"/>
      <c r="K287" s="50"/>
      <c r="L287" s="50"/>
      <c r="M287" s="2"/>
      <c r="N287" s="2"/>
      <c r="O287" s="4"/>
      <c r="P287" s="4"/>
      <c r="Q287" s="4"/>
      <c r="R287" s="4"/>
    </row>
    <row r="288" spans="1:18" s="524" customFormat="1">
      <c r="A288" s="50"/>
      <c r="C288" s="586"/>
      <c r="D288" s="50"/>
      <c r="E288" s="644"/>
      <c r="F288" s="645"/>
      <c r="G288" s="646"/>
      <c r="H288" s="50"/>
      <c r="I288" s="644"/>
      <c r="J288" s="50"/>
      <c r="K288" s="50"/>
      <c r="L288" s="50"/>
      <c r="M288" s="2"/>
      <c r="N288" s="2"/>
      <c r="O288" s="4"/>
      <c r="P288" s="4"/>
      <c r="Q288" s="4"/>
      <c r="R288" s="4"/>
    </row>
    <row r="289" spans="1:18" s="524" customFormat="1">
      <c r="A289" s="50"/>
      <c r="C289" s="586"/>
      <c r="D289" s="50"/>
      <c r="E289" s="644"/>
      <c r="F289" s="645"/>
      <c r="G289" s="646"/>
      <c r="H289" s="50"/>
      <c r="I289" s="644"/>
      <c r="J289" s="50"/>
      <c r="K289" s="50"/>
      <c r="L289" s="50"/>
      <c r="M289" s="2"/>
      <c r="N289" s="2"/>
      <c r="O289" s="4"/>
      <c r="P289" s="4"/>
      <c r="Q289" s="4"/>
      <c r="R289" s="4"/>
    </row>
    <row r="290" spans="1:18" s="524" customFormat="1">
      <c r="A290" s="50"/>
      <c r="C290" s="586"/>
      <c r="D290" s="50"/>
      <c r="E290" s="644"/>
      <c r="F290" s="645"/>
      <c r="G290" s="646"/>
      <c r="H290" s="50"/>
      <c r="I290" s="644"/>
      <c r="J290" s="50"/>
      <c r="K290" s="50"/>
      <c r="L290" s="50"/>
      <c r="M290" s="2"/>
      <c r="N290" s="2"/>
      <c r="O290" s="4"/>
      <c r="P290" s="4"/>
      <c r="Q290" s="4"/>
      <c r="R290" s="4"/>
    </row>
    <row r="291" spans="1:18" s="524" customFormat="1">
      <c r="A291" s="50"/>
      <c r="C291" s="586"/>
      <c r="D291" s="50"/>
      <c r="E291" s="644"/>
      <c r="F291" s="645"/>
      <c r="G291" s="646"/>
      <c r="H291" s="50"/>
      <c r="I291" s="644"/>
      <c r="J291" s="50"/>
      <c r="K291" s="50"/>
      <c r="L291" s="50"/>
      <c r="M291" s="2"/>
      <c r="N291" s="2"/>
      <c r="O291" s="4"/>
      <c r="P291" s="4"/>
      <c r="Q291" s="4"/>
      <c r="R291" s="4"/>
    </row>
    <row r="292" spans="1:18" s="524" customFormat="1">
      <c r="A292" s="50"/>
      <c r="C292" s="586"/>
      <c r="D292" s="50"/>
      <c r="E292" s="644"/>
      <c r="F292" s="645"/>
      <c r="G292" s="646"/>
      <c r="H292" s="50"/>
      <c r="I292" s="644"/>
      <c r="J292" s="50"/>
      <c r="K292" s="50"/>
      <c r="L292" s="50"/>
      <c r="M292" s="2"/>
      <c r="N292" s="2"/>
      <c r="O292" s="4"/>
      <c r="P292" s="4"/>
      <c r="Q292" s="4"/>
      <c r="R292" s="4"/>
    </row>
    <row r="293" spans="1:18" s="524" customFormat="1">
      <c r="A293" s="50"/>
      <c r="C293" s="586"/>
      <c r="D293" s="50"/>
      <c r="E293" s="644"/>
      <c r="F293" s="645"/>
      <c r="G293" s="646"/>
      <c r="H293" s="50"/>
      <c r="I293" s="644"/>
      <c r="J293" s="50"/>
      <c r="K293" s="50"/>
      <c r="L293" s="50"/>
      <c r="M293" s="2"/>
      <c r="N293" s="2"/>
      <c r="O293" s="4"/>
      <c r="P293" s="4"/>
      <c r="Q293" s="4"/>
      <c r="R293" s="4"/>
    </row>
    <row r="294" spans="1:18" s="524" customFormat="1">
      <c r="A294" s="50"/>
      <c r="C294" s="586"/>
      <c r="D294" s="50"/>
      <c r="E294" s="644"/>
      <c r="F294" s="645"/>
      <c r="G294" s="646"/>
      <c r="H294" s="50"/>
      <c r="I294" s="644"/>
      <c r="J294" s="50"/>
      <c r="K294" s="50"/>
      <c r="L294" s="50"/>
      <c r="M294" s="2"/>
      <c r="N294" s="2"/>
      <c r="O294" s="4"/>
      <c r="P294" s="4"/>
      <c r="Q294" s="4"/>
      <c r="R294" s="4"/>
    </row>
    <row r="295" spans="1:18" s="524" customFormat="1">
      <c r="A295" s="50"/>
      <c r="C295" s="586"/>
      <c r="D295" s="50"/>
      <c r="E295" s="644"/>
      <c r="F295" s="645"/>
      <c r="G295" s="646"/>
      <c r="H295" s="50"/>
      <c r="I295" s="644"/>
      <c r="J295" s="50"/>
      <c r="K295" s="50"/>
      <c r="L295" s="50"/>
      <c r="M295" s="2"/>
      <c r="N295" s="2"/>
      <c r="O295" s="4"/>
      <c r="P295" s="4"/>
      <c r="Q295" s="4"/>
      <c r="R295" s="4"/>
    </row>
    <row r="296" spans="1:18" s="524" customFormat="1">
      <c r="A296" s="50"/>
      <c r="C296" s="586"/>
      <c r="D296" s="50"/>
      <c r="E296" s="644"/>
      <c r="F296" s="645"/>
      <c r="G296" s="646"/>
      <c r="H296" s="50"/>
      <c r="I296" s="644"/>
      <c r="J296" s="50"/>
      <c r="K296" s="50"/>
      <c r="L296" s="50"/>
      <c r="M296" s="2"/>
      <c r="N296" s="2"/>
      <c r="O296" s="4"/>
      <c r="P296" s="4"/>
      <c r="Q296" s="4"/>
      <c r="R296" s="4"/>
    </row>
    <row r="297" spans="1:18" s="524" customFormat="1">
      <c r="A297" s="50"/>
      <c r="C297" s="586"/>
      <c r="D297" s="50"/>
      <c r="E297" s="644"/>
      <c r="F297" s="645"/>
      <c r="G297" s="646"/>
      <c r="H297" s="50"/>
      <c r="I297" s="644"/>
      <c r="J297" s="50"/>
      <c r="K297" s="50"/>
      <c r="L297" s="50"/>
      <c r="M297" s="2"/>
      <c r="N297" s="2"/>
      <c r="O297" s="4"/>
      <c r="P297" s="4"/>
      <c r="Q297" s="4"/>
      <c r="R297" s="4"/>
    </row>
    <row r="298" spans="1:18" s="524" customFormat="1">
      <c r="A298" s="50"/>
      <c r="C298" s="586"/>
      <c r="D298" s="50"/>
      <c r="E298" s="644"/>
      <c r="F298" s="645"/>
      <c r="G298" s="646"/>
      <c r="H298" s="50"/>
      <c r="I298" s="644"/>
      <c r="J298" s="50"/>
      <c r="K298" s="50"/>
      <c r="L298" s="50"/>
      <c r="M298" s="2"/>
      <c r="N298" s="2"/>
      <c r="O298" s="4"/>
      <c r="P298" s="4"/>
      <c r="Q298" s="4"/>
      <c r="R298" s="4"/>
    </row>
    <row r="299" spans="1:18" s="524" customFormat="1">
      <c r="A299" s="50"/>
      <c r="C299" s="586"/>
      <c r="D299" s="50"/>
      <c r="E299" s="644"/>
      <c r="F299" s="645"/>
      <c r="G299" s="646"/>
      <c r="H299" s="50"/>
      <c r="I299" s="644"/>
      <c r="J299" s="50"/>
      <c r="K299" s="50"/>
      <c r="L299" s="50"/>
      <c r="M299" s="2"/>
      <c r="N299" s="2"/>
      <c r="O299" s="4"/>
      <c r="P299" s="4"/>
      <c r="Q299" s="4"/>
      <c r="R299" s="4"/>
    </row>
    <row r="300" spans="1:18" s="524" customFormat="1">
      <c r="A300" s="50"/>
      <c r="C300" s="586"/>
      <c r="D300" s="50"/>
      <c r="E300" s="644"/>
      <c r="F300" s="645"/>
      <c r="G300" s="646"/>
      <c r="H300" s="50"/>
      <c r="I300" s="644"/>
      <c r="J300" s="50"/>
      <c r="K300" s="50"/>
      <c r="L300" s="50"/>
      <c r="M300" s="2"/>
      <c r="N300" s="2"/>
      <c r="O300" s="4"/>
      <c r="P300" s="4"/>
      <c r="Q300" s="4"/>
      <c r="R300" s="4"/>
    </row>
    <row r="301" spans="1:18" s="524" customFormat="1">
      <c r="A301" s="50"/>
      <c r="C301" s="586"/>
      <c r="D301" s="50"/>
      <c r="E301" s="644"/>
      <c r="F301" s="645"/>
      <c r="G301" s="646"/>
      <c r="H301" s="50"/>
      <c r="I301" s="644"/>
      <c r="J301" s="50"/>
      <c r="K301" s="50"/>
      <c r="L301" s="50"/>
      <c r="M301" s="2"/>
      <c r="N301" s="2"/>
      <c r="O301" s="4"/>
      <c r="P301" s="4"/>
      <c r="Q301" s="4"/>
      <c r="R301" s="4"/>
    </row>
    <row r="302" spans="1:18" s="524" customFormat="1">
      <c r="A302" s="50"/>
      <c r="C302" s="586"/>
      <c r="D302" s="50"/>
      <c r="E302" s="644"/>
      <c r="F302" s="645"/>
      <c r="G302" s="646"/>
      <c r="H302" s="50"/>
      <c r="I302" s="644"/>
      <c r="J302" s="50"/>
      <c r="K302" s="50"/>
      <c r="L302" s="50"/>
      <c r="M302" s="2"/>
      <c r="N302" s="2"/>
      <c r="O302" s="4"/>
      <c r="P302" s="4"/>
      <c r="Q302" s="4"/>
      <c r="R302" s="4"/>
    </row>
    <row r="303" spans="1:18" s="524" customFormat="1">
      <c r="A303" s="50"/>
      <c r="C303" s="586"/>
      <c r="D303" s="50"/>
      <c r="E303" s="644"/>
      <c r="F303" s="645"/>
      <c r="G303" s="646"/>
      <c r="H303" s="50"/>
      <c r="I303" s="644"/>
      <c r="J303" s="50"/>
      <c r="K303" s="50"/>
      <c r="L303" s="50"/>
      <c r="M303" s="2"/>
      <c r="N303" s="2"/>
      <c r="O303" s="4"/>
      <c r="P303" s="4"/>
      <c r="Q303" s="4"/>
      <c r="R303" s="4"/>
    </row>
    <row r="304" spans="1:18" s="524" customFormat="1">
      <c r="A304" s="50"/>
      <c r="C304" s="586"/>
      <c r="D304" s="50"/>
      <c r="E304" s="644"/>
      <c r="F304" s="645"/>
      <c r="G304" s="646"/>
      <c r="H304" s="50"/>
      <c r="I304" s="644"/>
      <c r="J304" s="50"/>
      <c r="K304" s="50"/>
      <c r="L304" s="50"/>
      <c r="M304" s="2"/>
      <c r="N304" s="2"/>
      <c r="O304" s="4"/>
      <c r="P304" s="4"/>
      <c r="Q304" s="4"/>
      <c r="R304" s="4"/>
    </row>
    <row r="305" spans="1:18" s="524" customFormat="1">
      <c r="A305" s="50"/>
      <c r="C305" s="586"/>
      <c r="D305" s="50"/>
      <c r="E305" s="644"/>
      <c r="F305" s="645"/>
      <c r="G305" s="646"/>
      <c r="H305" s="50"/>
      <c r="I305" s="644"/>
      <c r="J305" s="50"/>
      <c r="K305" s="50"/>
      <c r="L305" s="50"/>
      <c r="M305" s="2"/>
      <c r="N305" s="2"/>
      <c r="O305" s="4"/>
      <c r="P305" s="4"/>
      <c r="Q305" s="4"/>
      <c r="R305" s="4"/>
    </row>
    <row r="306" spans="1:18" s="524" customFormat="1">
      <c r="A306" s="50"/>
      <c r="C306" s="586"/>
      <c r="D306" s="50"/>
      <c r="E306" s="644"/>
      <c r="F306" s="645"/>
      <c r="G306" s="646"/>
      <c r="H306" s="50"/>
      <c r="I306" s="644"/>
      <c r="J306" s="50"/>
      <c r="K306" s="50"/>
      <c r="L306" s="50"/>
      <c r="M306" s="2"/>
      <c r="N306" s="2"/>
      <c r="O306" s="4"/>
      <c r="P306" s="4"/>
      <c r="Q306" s="4"/>
      <c r="R306" s="4"/>
    </row>
    <row r="307" spans="1:18" s="524" customFormat="1">
      <c r="A307" s="50"/>
      <c r="C307" s="586"/>
      <c r="D307" s="50"/>
      <c r="E307" s="644"/>
      <c r="F307" s="645"/>
      <c r="G307" s="646"/>
      <c r="H307" s="50"/>
      <c r="I307" s="644"/>
      <c r="J307" s="50"/>
      <c r="K307" s="50"/>
      <c r="L307" s="50"/>
      <c r="M307" s="2"/>
      <c r="N307" s="2"/>
      <c r="O307" s="4"/>
      <c r="P307" s="4"/>
      <c r="Q307" s="4"/>
      <c r="R307" s="4"/>
    </row>
    <row r="308" spans="1:18" s="524" customFormat="1">
      <c r="A308" s="50"/>
      <c r="C308" s="586"/>
      <c r="D308" s="50"/>
      <c r="E308" s="644"/>
      <c r="F308" s="645"/>
      <c r="G308" s="646"/>
      <c r="H308" s="50"/>
      <c r="I308" s="644"/>
      <c r="J308" s="50"/>
      <c r="K308" s="50"/>
      <c r="L308" s="50"/>
      <c r="M308" s="2"/>
      <c r="N308" s="2"/>
      <c r="O308" s="4"/>
      <c r="P308" s="4"/>
      <c r="Q308" s="4"/>
      <c r="R308" s="4"/>
    </row>
    <row r="309" spans="1:18" s="524" customFormat="1">
      <c r="A309" s="50"/>
      <c r="C309" s="586"/>
      <c r="D309" s="50"/>
      <c r="E309" s="644"/>
      <c r="F309" s="645"/>
      <c r="G309" s="646"/>
      <c r="H309" s="50"/>
      <c r="I309" s="644"/>
      <c r="J309" s="50"/>
      <c r="K309" s="50"/>
      <c r="L309" s="50"/>
      <c r="M309" s="2"/>
      <c r="N309" s="2"/>
      <c r="O309" s="4"/>
      <c r="P309" s="4"/>
      <c r="Q309" s="4"/>
      <c r="R309" s="4"/>
    </row>
    <row r="310" spans="1:18" s="524" customFormat="1">
      <c r="A310" s="50"/>
      <c r="C310" s="586"/>
      <c r="D310" s="50"/>
      <c r="E310" s="644"/>
      <c r="F310" s="645"/>
      <c r="G310" s="646"/>
      <c r="H310" s="50"/>
      <c r="I310" s="644"/>
      <c r="J310" s="50"/>
      <c r="K310" s="50"/>
      <c r="L310" s="50"/>
      <c r="M310" s="2"/>
      <c r="N310" s="2"/>
      <c r="O310" s="4"/>
      <c r="P310" s="4"/>
      <c r="Q310" s="4"/>
      <c r="R310" s="4"/>
    </row>
    <row r="311" spans="1:18" s="524" customFormat="1">
      <c r="A311" s="50"/>
      <c r="C311" s="586"/>
      <c r="D311" s="50"/>
      <c r="E311" s="644"/>
      <c r="F311" s="645"/>
      <c r="G311" s="646"/>
      <c r="H311" s="50"/>
      <c r="I311" s="644"/>
      <c r="J311" s="50"/>
      <c r="K311" s="50"/>
      <c r="L311" s="50"/>
      <c r="M311" s="2"/>
      <c r="N311" s="2"/>
      <c r="O311" s="4"/>
      <c r="P311" s="4"/>
      <c r="Q311" s="4"/>
      <c r="R311" s="4"/>
    </row>
    <row r="312" spans="1:18" s="524" customFormat="1">
      <c r="A312" s="50"/>
      <c r="C312" s="586"/>
      <c r="D312" s="50"/>
      <c r="E312" s="644"/>
      <c r="F312" s="645"/>
      <c r="G312" s="646"/>
      <c r="H312" s="50"/>
      <c r="I312" s="644"/>
      <c r="J312" s="50"/>
      <c r="K312" s="50"/>
      <c r="L312" s="50"/>
      <c r="M312" s="2"/>
      <c r="N312" s="2"/>
      <c r="O312" s="4"/>
      <c r="P312" s="4"/>
      <c r="Q312" s="4"/>
      <c r="R312" s="4"/>
    </row>
    <row r="313" spans="1:18" s="524" customFormat="1">
      <c r="A313" s="50"/>
      <c r="C313" s="586"/>
      <c r="D313" s="50"/>
      <c r="E313" s="644"/>
      <c r="F313" s="645"/>
      <c r="G313" s="646"/>
      <c r="H313" s="50"/>
      <c r="I313" s="644"/>
      <c r="J313" s="50"/>
      <c r="K313" s="50"/>
      <c r="L313" s="50"/>
      <c r="M313" s="2"/>
      <c r="N313" s="2"/>
      <c r="O313" s="4"/>
      <c r="P313" s="4"/>
      <c r="Q313" s="4"/>
      <c r="R313" s="4"/>
    </row>
    <row r="314" spans="1:18" s="524" customFormat="1">
      <c r="A314" s="50"/>
      <c r="C314" s="586"/>
      <c r="D314" s="50"/>
      <c r="E314" s="644"/>
      <c r="F314" s="645"/>
      <c r="G314" s="646"/>
      <c r="H314" s="50"/>
      <c r="I314" s="644"/>
      <c r="J314" s="50"/>
      <c r="K314" s="50"/>
      <c r="L314" s="50"/>
      <c r="M314" s="2"/>
      <c r="N314" s="2"/>
      <c r="O314" s="4"/>
      <c r="P314" s="4"/>
      <c r="Q314" s="4"/>
      <c r="R314" s="4"/>
    </row>
    <row r="315" spans="1:18" s="524" customFormat="1">
      <c r="A315" s="50"/>
      <c r="C315" s="586"/>
      <c r="D315" s="50"/>
      <c r="E315" s="644"/>
      <c r="F315" s="645"/>
      <c r="G315" s="646"/>
      <c r="H315" s="50"/>
      <c r="I315" s="644"/>
      <c r="J315" s="50"/>
      <c r="K315" s="50"/>
      <c r="L315" s="50"/>
      <c r="M315" s="2"/>
      <c r="N315" s="2"/>
      <c r="O315" s="4"/>
      <c r="P315" s="4"/>
      <c r="Q315" s="4"/>
      <c r="R315" s="4"/>
    </row>
    <row r="316" spans="1:18" s="524" customFormat="1">
      <c r="A316" s="50"/>
      <c r="C316" s="586"/>
      <c r="D316" s="50"/>
      <c r="E316" s="644"/>
      <c r="F316" s="645"/>
      <c r="G316" s="646"/>
      <c r="H316" s="50"/>
      <c r="I316" s="644"/>
      <c r="J316" s="50"/>
      <c r="K316" s="50"/>
      <c r="L316" s="50"/>
      <c r="M316" s="2"/>
      <c r="N316" s="2"/>
      <c r="O316" s="4"/>
      <c r="P316" s="4"/>
      <c r="Q316" s="4"/>
      <c r="R316" s="4"/>
    </row>
    <row r="317" spans="1:18" s="524" customFormat="1">
      <c r="A317" s="50"/>
      <c r="C317" s="586"/>
      <c r="D317" s="50"/>
      <c r="E317" s="644"/>
      <c r="F317" s="645"/>
      <c r="G317" s="646"/>
      <c r="H317" s="50"/>
      <c r="I317" s="644"/>
      <c r="J317" s="50"/>
      <c r="K317" s="50"/>
      <c r="L317" s="50"/>
      <c r="M317" s="2"/>
      <c r="N317" s="2"/>
      <c r="O317" s="4"/>
      <c r="P317" s="4"/>
      <c r="Q317" s="4"/>
      <c r="R317" s="4"/>
    </row>
    <row r="318" spans="1:18" s="524" customFormat="1">
      <c r="A318" s="50"/>
      <c r="C318" s="586"/>
      <c r="D318" s="50"/>
      <c r="E318" s="644"/>
      <c r="F318" s="645"/>
      <c r="G318" s="646"/>
      <c r="H318" s="50"/>
      <c r="I318" s="644"/>
      <c r="J318" s="50"/>
      <c r="K318" s="50"/>
      <c r="L318" s="50"/>
      <c r="M318" s="2"/>
      <c r="N318" s="2"/>
      <c r="O318" s="4"/>
      <c r="P318" s="4"/>
      <c r="Q318" s="4"/>
      <c r="R318" s="4"/>
    </row>
    <row r="319" spans="1:18" s="524" customFormat="1">
      <c r="A319" s="50"/>
      <c r="C319" s="586"/>
      <c r="D319" s="50"/>
      <c r="E319" s="644"/>
      <c r="F319" s="645"/>
      <c r="G319" s="646"/>
      <c r="H319" s="50"/>
      <c r="I319" s="644"/>
      <c r="J319" s="50"/>
      <c r="K319" s="50"/>
      <c r="L319" s="50"/>
      <c r="M319" s="2"/>
      <c r="N319" s="2"/>
      <c r="O319" s="4"/>
      <c r="P319" s="4"/>
      <c r="Q319" s="4"/>
      <c r="R319" s="4"/>
    </row>
    <row r="320" spans="1:18" s="524" customFormat="1">
      <c r="A320" s="50"/>
      <c r="C320" s="586"/>
      <c r="D320" s="50"/>
      <c r="E320" s="644"/>
      <c r="F320" s="645"/>
      <c r="G320" s="646"/>
      <c r="H320" s="50"/>
      <c r="I320" s="644"/>
      <c r="J320" s="50"/>
      <c r="K320" s="50"/>
      <c r="L320" s="50"/>
      <c r="M320" s="2"/>
      <c r="N320" s="2"/>
      <c r="O320" s="4"/>
      <c r="P320" s="4"/>
      <c r="Q320" s="4"/>
      <c r="R320" s="4"/>
    </row>
    <row r="321" spans="1:18" s="524" customFormat="1">
      <c r="A321" s="50"/>
      <c r="C321" s="586"/>
      <c r="D321" s="50"/>
      <c r="E321" s="644"/>
      <c r="F321" s="645"/>
      <c r="G321" s="646"/>
      <c r="H321" s="50"/>
      <c r="I321" s="644"/>
      <c r="J321" s="50"/>
      <c r="K321" s="50"/>
      <c r="L321" s="50"/>
      <c r="M321" s="2"/>
      <c r="N321" s="2"/>
      <c r="O321" s="4"/>
      <c r="P321" s="4"/>
      <c r="Q321" s="4"/>
      <c r="R321" s="4"/>
    </row>
    <row r="322" spans="1:18" s="524" customFormat="1">
      <c r="A322" s="50"/>
      <c r="C322" s="586"/>
      <c r="D322" s="50"/>
      <c r="E322" s="644"/>
      <c r="F322" s="645"/>
      <c r="G322" s="646"/>
      <c r="H322" s="50"/>
      <c r="I322" s="644"/>
      <c r="J322" s="50"/>
      <c r="K322" s="50"/>
      <c r="L322" s="50"/>
      <c r="M322" s="2"/>
      <c r="N322" s="2"/>
      <c r="O322" s="4"/>
      <c r="P322" s="4"/>
      <c r="Q322" s="4"/>
      <c r="R322" s="4"/>
    </row>
    <row r="323" spans="1:18" s="524" customFormat="1">
      <c r="A323" s="50"/>
      <c r="C323" s="586"/>
      <c r="D323" s="50"/>
      <c r="E323" s="644"/>
      <c r="F323" s="645"/>
      <c r="G323" s="646"/>
      <c r="H323" s="50"/>
      <c r="I323" s="644"/>
      <c r="J323" s="50"/>
      <c r="K323" s="50"/>
      <c r="L323" s="50"/>
      <c r="M323" s="2"/>
      <c r="N323" s="2"/>
      <c r="O323" s="4"/>
      <c r="P323" s="4"/>
      <c r="Q323" s="4"/>
      <c r="R323" s="4"/>
    </row>
    <row r="324" spans="1:18" s="524" customFormat="1">
      <c r="A324" s="50"/>
      <c r="C324" s="586"/>
      <c r="D324" s="50"/>
      <c r="E324" s="644"/>
      <c r="F324" s="645"/>
      <c r="G324" s="646"/>
      <c r="H324" s="50"/>
      <c r="I324" s="644"/>
      <c r="J324" s="50"/>
      <c r="K324" s="50"/>
      <c r="L324" s="50"/>
      <c r="M324" s="2"/>
      <c r="N324" s="2"/>
      <c r="O324" s="4"/>
      <c r="P324" s="4"/>
      <c r="Q324" s="4"/>
      <c r="R324" s="4"/>
    </row>
    <row r="325" spans="1:18" s="524" customFormat="1">
      <c r="A325" s="50"/>
      <c r="C325" s="586"/>
      <c r="D325" s="50"/>
      <c r="E325" s="644"/>
      <c r="F325" s="645"/>
      <c r="G325" s="646"/>
      <c r="H325" s="50"/>
      <c r="I325" s="644"/>
      <c r="J325" s="50"/>
      <c r="K325" s="50"/>
      <c r="L325" s="50"/>
      <c r="M325" s="2"/>
      <c r="N325" s="2"/>
      <c r="O325" s="4"/>
      <c r="P325" s="4"/>
      <c r="Q325" s="4"/>
      <c r="R325" s="4"/>
    </row>
    <row r="326" spans="1:18" s="524" customFormat="1">
      <c r="A326" s="50"/>
      <c r="C326" s="586"/>
      <c r="D326" s="50"/>
      <c r="E326" s="644"/>
      <c r="F326" s="645"/>
      <c r="G326" s="646"/>
      <c r="H326" s="50"/>
      <c r="I326" s="644"/>
      <c r="J326" s="50"/>
      <c r="K326" s="50"/>
      <c r="L326" s="50"/>
      <c r="M326" s="2"/>
      <c r="N326" s="2"/>
      <c r="O326" s="4"/>
      <c r="P326" s="4"/>
      <c r="Q326" s="4"/>
      <c r="R326" s="4"/>
    </row>
    <row r="327" spans="1:18" s="524" customFormat="1">
      <c r="A327" s="50"/>
      <c r="C327" s="586"/>
      <c r="D327" s="50"/>
      <c r="E327" s="644"/>
      <c r="F327" s="645"/>
      <c r="G327" s="646"/>
      <c r="H327" s="50"/>
      <c r="I327" s="644"/>
      <c r="J327" s="50"/>
      <c r="K327" s="50"/>
      <c r="L327" s="50"/>
      <c r="M327" s="2"/>
      <c r="N327" s="2"/>
      <c r="O327" s="4"/>
      <c r="P327" s="4"/>
      <c r="Q327" s="4"/>
      <c r="R327" s="4"/>
    </row>
    <row r="328" spans="1:18" s="524" customFormat="1">
      <c r="A328" s="50"/>
      <c r="C328" s="586"/>
      <c r="D328" s="50"/>
      <c r="E328" s="644"/>
      <c r="F328" s="645"/>
      <c r="G328" s="646"/>
      <c r="H328" s="50"/>
      <c r="I328" s="644"/>
      <c r="J328" s="50"/>
      <c r="K328" s="50"/>
      <c r="L328" s="50"/>
      <c r="M328" s="2"/>
      <c r="N328" s="2"/>
      <c r="O328" s="4"/>
      <c r="P328" s="4"/>
      <c r="Q328" s="4"/>
      <c r="R328" s="4"/>
    </row>
    <row r="329" spans="1:18" s="524" customFormat="1">
      <c r="A329" s="50"/>
      <c r="C329" s="586"/>
      <c r="D329" s="50"/>
      <c r="E329" s="644"/>
      <c r="F329" s="645"/>
      <c r="G329" s="646"/>
      <c r="H329" s="50"/>
      <c r="I329" s="644"/>
      <c r="J329" s="50"/>
      <c r="K329" s="50"/>
      <c r="L329" s="50"/>
      <c r="M329" s="2"/>
      <c r="N329" s="2"/>
      <c r="O329" s="4"/>
      <c r="P329" s="4"/>
      <c r="Q329" s="4"/>
      <c r="R329" s="4"/>
    </row>
    <row r="330" spans="1:18" s="524" customFormat="1">
      <c r="A330" s="50"/>
      <c r="C330" s="586"/>
      <c r="D330" s="50"/>
      <c r="E330" s="644"/>
      <c r="F330" s="645"/>
      <c r="G330" s="646"/>
      <c r="H330" s="50"/>
      <c r="I330" s="644"/>
      <c r="J330" s="50"/>
      <c r="K330" s="50"/>
      <c r="L330" s="50"/>
      <c r="M330" s="2"/>
      <c r="N330" s="2"/>
      <c r="O330" s="4"/>
      <c r="P330" s="4"/>
      <c r="Q330" s="4"/>
      <c r="R330" s="4"/>
    </row>
    <row r="331" spans="1:18" s="524" customFormat="1">
      <c r="A331" s="50"/>
      <c r="C331" s="586"/>
      <c r="D331" s="50"/>
      <c r="E331" s="644"/>
      <c r="F331" s="645"/>
      <c r="G331" s="646"/>
      <c r="H331" s="50"/>
      <c r="I331" s="644"/>
      <c r="J331" s="50"/>
      <c r="K331" s="50"/>
      <c r="L331" s="50"/>
      <c r="M331" s="2"/>
      <c r="N331" s="2"/>
      <c r="O331" s="4"/>
      <c r="P331" s="4"/>
      <c r="Q331" s="4"/>
      <c r="R331" s="4"/>
    </row>
    <row r="332" spans="1:18" s="524" customFormat="1">
      <c r="A332" s="50"/>
      <c r="C332" s="586"/>
      <c r="D332" s="50"/>
      <c r="E332" s="644"/>
      <c r="F332" s="645"/>
      <c r="G332" s="646"/>
      <c r="H332" s="50"/>
      <c r="I332" s="644"/>
      <c r="J332" s="50"/>
      <c r="K332" s="50"/>
      <c r="L332" s="50"/>
      <c r="M332" s="2"/>
      <c r="N332" s="2"/>
      <c r="O332" s="4"/>
      <c r="P332" s="4"/>
      <c r="Q332" s="4"/>
      <c r="R332" s="4"/>
    </row>
    <row r="333" spans="1:18" s="524" customFormat="1">
      <c r="A333" s="50"/>
      <c r="C333" s="586"/>
      <c r="D333" s="50"/>
      <c r="E333" s="644"/>
      <c r="F333" s="645"/>
      <c r="G333" s="646"/>
      <c r="H333" s="50"/>
      <c r="I333" s="644"/>
      <c r="J333" s="50"/>
      <c r="K333" s="50"/>
      <c r="L333" s="50"/>
      <c r="M333" s="2"/>
      <c r="N333" s="2"/>
      <c r="O333" s="4"/>
      <c r="P333" s="4"/>
      <c r="Q333" s="4"/>
      <c r="R333" s="4"/>
    </row>
    <row r="334" spans="1:18" s="524" customFormat="1">
      <c r="A334" s="50"/>
      <c r="C334" s="586"/>
      <c r="D334" s="50"/>
      <c r="E334" s="644"/>
      <c r="F334" s="645"/>
      <c r="G334" s="646"/>
      <c r="H334" s="50"/>
      <c r="I334" s="644"/>
      <c r="J334" s="50"/>
      <c r="K334" s="50"/>
      <c r="L334" s="50"/>
      <c r="M334" s="2"/>
      <c r="N334" s="2"/>
      <c r="O334" s="4"/>
      <c r="P334" s="4"/>
      <c r="Q334" s="4"/>
      <c r="R334" s="4"/>
    </row>
    <row r="335" spans="1:18" s="524" customFormat="1">
      <c r="A335" s="50"/>
      <c r="C335" s="586"/>
      <c r="D335" s="50"/>
      <c r="E335" s="644"/>
      <c r="F335" s="645"/>
      <c r="G335" s="646"/>
      <c r="H335" s="50"/>
      <c r="I335" s="644"/>
      <c r="J335" s="50"/>
      <c r="K335" s="50"/>
      <c r="L335" s="50"/>
      <c r="M335" s="2"/>
      <c r="N335" s="2"/>
      <c r="O335" s="4"/>
      <c r="P335" s="4"/>
      <c r="Q335" s="4"/>
      <c r="R335" s="4"/>
    </row>
    <row r="336" spans="1:18" s="524" customFormat="1">
      <c r="A336" s="50"/>
      <c r="C336" s="586"/>
      <c r="D336" s="50"/>
      <c r="E336" s="644"/>
      <c r="F336" s="645"/>
      <c r="G336" s="646"/>
      <c r="H336" s="50"/>
      <c r="I336" s="644"/>
      <c r="J336" s="50"/>
      <c r="K336" s="50"/>
      <c r="L336" s="50"/>
      <c r="M336" s="2"/>
      <c r="N336" s="2"/>
      <c r="O336" s="4"/>
      <c r="P336" s="4"/>
      <c r="Q336" s="4"/>
      <c r="R336" s="4"/>
    </row>
    <row r="337" spans="1:18" s="524" customFormat="1">
      <c r="A337" s="50"/>
      <c r="C337" s="586"/>
      <c r="D337" s="50"/>
      <c r="E337" s="644"/>
      <c r="F337" s="645"/>
      <c r="G337" s="646"/>
      <c r="H337" s="50"/>
      <c r="I337" s="644"/>
      <c r="J337" s="50"/>
      <c r="K337" s="50"/>
      <c r="L337" s="50"/>
      <c r="M337" s="2"/>
      <c r="N337" s="2"/>
      <c r="O337" s="4"/>
      <c r="P337" s="4"/>
      <c r="Q337" s="4"/>
      <c r="R337" s="4"/>
    </row>
    <row r="338" spans="1:18" s="524" customFormat="1">
      <c r="A338" s="50"/>
      <c r="C338" s="586"/>
      <c r="D338" s="50"/>
      <c r="E338" s="644"/>
      <c r="F338" s="645"/>
      <c r="G338" s="646"/>
      <c r="H338" s="50"/>
      <c r="I338" s="644"/>
      <c r="J338" s="50"/>
      <c r="K338" s="50"/>
      <c r="L338" s="50"/>
      <c r="M338" s="2"/>
      <c r="N338" s="2"/>
      <c r="O338" s="4"/>
      <c r="P338" s="4"/>
      <c r="Q338" s="4"/>
      <c r="R338" s="4"/>
    </row>
    <row r="339" spans="1:18" s="524" customFormat="1">
      <c r="A339" s="50"/>
      <c r="C339" s="586"/>
      <c r="D339" s="50"/>
      <c r="E339" s="644"/>
      <c r="F339" s="645"/>
      <c r="G339" s="646"/>
      <c r="H339" s="50"/>
      <c r="I339" s="644"/>
      <c r="J339" s="50"/>
      <c r="K339" s="50"/>
      <c r="L339" s="50"/>
      <c r="M339" s="2"/>
      <c r="N339" s="2"/>
      <c r="O339" s="4"/>
      <c r="P339" s="4"/>
      <c r="Q339" s="4"/>
      <c r="R339" s="4"/>
    </row>
    <row r="340" spans="1:18" s="524" customFormat="1">
      <c r="A340" s="50"/>
      <c r="C340" s="586"/>
      <c r="D340" s="50"/>
      <c r="E340" s="644"/>
      <c r="F340" s="645"/>
      <c r="G340" s="646"/>
      <c r="H340" s="50"/>
      <c r="I340" s="644"/>
      <c r="J340" s="50"/>
      <c r="K340" s="50"/>
      <c r="L340" s="50"/>
      <c r="M340" s="2"/>
      <c r="N340" s="2"/>
      <c r="O340" s="4"/>
      <c r="P340" s="4"/>
      <c r="Q340" s="4"/>
      <c r="R340" s="4"/>
    </row>
    <row r="341" spans="1:18" s="524" customFormat="1">
      <c r="A341" s="50"/>
      <c r="C341" s="586"/>
      <c r="D341" s="50"/>
      <c r="E341" s="644"/>
      <c r="F341" s="645"/>
      <c r="G341" s="646"/>
      <c r="H341" s="50"/>
      <c r="I341" s="644"/>
      <c r="J341" s="50"/>
      <c r="K341" s="50"/>
      <c r="L341" s="50"/>
      <c r="M341" s="2"/>
      <c r="N341" s="2"/>
      <c r="O341" s="4"/>
      <c r="P341" s="4"/>
      <c r="Q341" s="4"/>
      <c r="R341" s="4"/>
    </row>
    <row r="342" spans="1:18" s="524" customFormat="1">
      <c r="A342" s="50"/>
      <c r="C342" s="586"/>
      <c r="D342" s="50"/>
      <c r="E342" s="644"/>
      <c r="F342" s="645"/>
      <c r="G342" s="646"/>
      <c r="H342" s="50"/>
      <c r="I342" s="644"/>
      <c r="J342" s="50"/>
      <c r="K342" s="50"/>
      <c r="L342" s="50"/>
      <c r="M342" s="2"/>
      <c r="N342" s="2"/>
      <c r="O342" s="4"/>
      <c r="P342" s="4"/>
      <c r="Q342" s="4"/>
      <c r="R342" s="4"/>
    </row>
    <row r="343" spans="1:18" s="524" customFormat="1">
      <c r="A343" s="50"/>
      <c r="C343" s="586"/>
      <c r="D343" s="50"/>
      <c r="E343" s="644"/>
      <c r="F343" s="645"/>
      <c r="G343" s="646"/>
      <c r="H343" s="50"/>
      <c r="I343" s="644"/>
      <c r="J343" s="50"/>
      <c r="K343" s="50"/>
      <c r="L343" s="50"/>
      <c r="M343" s="2"/>
      <c r="N343" s="2"/>
      <c r="O343" s="4"/>
      <c r="P343" s="4"/>
      <c r="Q343" s="4"/>
      <c r="R343" s="4"/>
    </row>
    <row r="344" spans="1:18" s="524" customFormat="1">
      <c r="A344" s="50"/>
      <c r="C344" s="586"/>
      <c r="D344" s="50"/>
      <c r="E344" s="644"/>
      <c r="F344" s="645"/>
      <c r="G344" s="646"/>
      <c r="H344" s="50"/>
      <c r="I344" s="644"/>
      <c r="J344" s="50"/>
      <c r="K344" s="50"/>
      <c r="L344" s="50"/>
      <c r="M344" s="2"/>
      <c r="N344" s="2"/>
      <c r="O344" s="4"/>
      <c r="P344" s="4"/>
      <c r="Q344" s="4"/>
      <c r="R344" s="4"/>
    </row>
    <row r="345" spans="1:18" s="524" customFormat="1">
      <c r="A345" s="50"/>
      <c r="C345" s="586"/>
      <c r="D345" s="50"/>
      <c r="E345" s="644"/>
      <c r="F345" s="645"/>
      <c r="G345" s="646"/>
      <c r="H345" s="50"/>
      <c r="I345" s="644"/>
      <c r="J345" s="50"/>
      <c r="K345" s="50"/>
      <c r="L345" s="50"/>
      <c r="M345" s="2"/>
      <c r="N345" s="2"/>
      <c r="O345" s="4"/>
      <c r="P345" s="4"/>
      <c r="Q345" s="4"/>
      <c r="R345" s="4"/>
    </row>
    <row r="346" spans="1:18" s="524" customFormat="1">
      <c r="A346" s="50"/>
      <c r="C346" s="586"/>
      <c r="D346" s="50"/>
      <c r="E346" s="644"/>
      <c r="F346" s="645"/>
      <c r="G346" s="646"/>
      <c r="H346" s="50"/>
      <c r="I346" s="644"/>
      <c r="J346" s="50"/>
      <c r="K346" s="50"/>
      <c r="L346" s="50"/>
      <c r="M346" s="2"/>
      <c r="N346" s="2"/>
      <c r="O346" s="4"/>
      <c r="P346" s="4"/>
      <c r="Q346" s="4"/>
      <c r="R346" s="4"/>
    </row>
    <row r="347" spans="1:18" s="524" customFormat="1">
      <c r="A347" s="50"/>
      <c r="C347" s="586"/>
      <c r="D347" s="50"/>
      <c r="E347" s="644"/>
      <c r="F347" s="645"/>
      <c r="G347" s="646"/>
      <c r="H347" s="50"/>
      <c r="I347" s="644"/>
      <c r="J347" s="50"/>
      <c r="K347" s="50"/>
      <c r="L347" s="50"/>
      <c r="M347" s="2"/>
      <c r="N347" s="2"/>
      <c r="O347" s="4"/>
      <c r="P347" s="4"/>
      <c r="Q347" s="4"/>
      <c r="R347" s="4"/>
    </row>
    <row r="348" spans="1:18" s="524" customFormat="1">
      <c r="A348" s="50"/>
      <c r="C348" s="586"/>
      <c r="D348" s="50"/>
      <c r="E348" s="644"/>
      <c r="F348" s="645"/>
      <c r="G348" s="646"/>
      <c r="H348" s="50"/>
      <c r="I348" s="644"/>
      <c r="J348" s="50"/>
      <c r="K348" s="50"/>
      <c r="L348" s="50"/>
      <c r="M348" s="2"/>
      <c r="N348" s="2"/>
      <c r="O348" s="4"/>
      <c r="P348" s="4"/>
      <c r="Q348" s="4"/>
      <c r="R348" s="4"/>
    </row>
    <row r="349" spans="1:18" s="524" customFormat="1">
      <c r="A349" s="50"/>
      <c r="C349" s="586"/>
      <c r="D349" s="50"/>
      <c r="E349" s="644"/>
      <c r="F349" s="645"/>
      <c r="G349" s="646"/>
      <c r="H349" s="50"/>
      <c r="I349" s="644"/>
      <c r="J349" s="50"/>
      <c r="K349" s="50"/>
      <c r="L349" s="50"/>
      <c r="M349" s="2"/>
      <c r="N349" s="2"/>
      <c r="O349" s="4"/>
      <c r="P349" s="4"/>
      <c r="Q349" s="4"/>
      <c r="R349" s="4"/>
    </row>
    <row r="350" spans="1:18" s="524" customFormat="1">
      <c r="A350" s="50"/>
      <c r="C350" s="586"/>
      <c r="D350" s="50"/>
      <c r="E350" s="644"/>
      <c r="F350" s="645"/>
      <c r="G350" s="646"/>
      <c r="H350" s="50"/>
      <c r="I350" s="644"/>
      <c r="J350" s="50"/>
      <c r="K350" s="50"/>
      <c r="L350" s="50"/>
      <c r="M350" s="2"/>
      <c r="N350" s="2"/>
      <c r="O350" s="4"/>
      <c r="P350" s="4"/>
      <c r="Q350" s="4"/>
      <c r="R350" s="4"/>
    </row>
    <row r="351" spans="1:18" s="524" customFormat="1">
      <c r="A351" s="50"/>
      <c r="C351" s="586"/>
      <c r="D351" s="50"/>
      <c r="E351" s="644"/>
      <c r="F351" s="645"/>
      <c r="G351" s="646"/>
      <c r="H351" s="50"/>
      <c r="I351" s="644"/>
      <c r="J351" s="50"/>
      <c r="K351" s="50"/>
      <c r="L351" s="50"/>
      <c r="M351" s="2"/>
      <c r="N351" s="2"/>
      <c r="O351" s="4"/>
      <c r="P351" s="4"/>
      <c r="Q351" s="4"/>
      <c r="R351" s="4"/>
    </row>
    <row r="352" spans="1:18" s="524" customFormat="1">
      <c r="A352" s="50"/>
      <c r="C352" s="586"/>
      <c r="D352" s="50"/>
      <c r="E352" s="644"/>
      <c r="F352" s="645"/>
      <c r="G352" s="646"/>
      <c r="H352" s="50"/>
      <c r="I352" s="644"/>
      <c r="J352" s="50"/>
      <c r="K352" s="50"/>
      <c r="L352" s="50"/>
      <c r="M352" s="2"/>
      <c r="N352" s="2"/>
      <c r="O352" s="4"/>
      <c r="P352" s="4"/>
      <c r="Q352" s="4"/>
      <c r="R352" s="4"/>
    </row>
    <row r="353" spans="1:18" s="524" customFormat="1">
      <c r="A353" s="50"/>
      <c r="C353" s="586"/>
      <c r="D353" s="50"/>
      <c r="E353" s="644"/>
      <c r="F353" s="645"/>
      <c r="G353" s="646"/>
      <c r="H353" s="50"/>
      <c r="I353" s="644"/>
      <c r="J353" s="50"/>
      <c r="K353" s="50"/>
      <c r="L353" s="50"/>
      <c r="M353" s="2"/>
      <c r="N353" s="2"/>
      <c r="O353" s="4"/>
      <c r="P353" s="4"/>
      <c r="Q353" s="4"/>
      <c r="R353" s="4"/>
    </row>
    <row r="354" spans="1:18" s="524" customFormat="1">
      <c r="A354" s="50"/>
      <c r="C354" s="586"/>
      <c r="D354" s="50"/>
      <c r="E354" s="644"/>
      <c r="F354" s="645"/>
      <c r="G354" s="646"/>
      <c r="H354" s="50"/>
      <c r="I354" s="644"/>
      <c r="J354" s="50"/>
      <c r="K354" s="50"/>
      <c r="L354" s="50"/>
      <c r="M354" s="2"/>
      <c r="N354" s="2"/>
      <c r="O354" s="4"/>
      <c r="P354" s="4"/>
      <c r="Q354" s="4"/>
      <c r="R354" s="4"/>
    </row>
    <row r="355" spans="1:18" s="524" customFormat="1">
      <c r="A355" s="50"/>
      <c r="C355" s="586"/>
      <c r="D355" s="50"/>
      <c r="E355" s="644"/>
      <c r="F355" s="645"/>
      <c r="G355" s="646"/>
      <c r="H355" s="50"/>
      <c r="I355" s="644"/>
      <c r="J355" s="50"/>
      <c r="K355" s="50"/>
      <c r="L355" s="50"/>
      <c r="M355" s="2"/>
      <c r="N355" s="2"/>
      <c r="O355" s="4"/>
      <c r="P355" s="4"/>
      <c r="Q355" s="4"/>
      <c r="R355" s="4"/>
    </row>
    <row r="356" spans="1:18" s="524" customFormat="1">
      <c r="A356" s="50"/>
      <c r="C356" s="586"/>
      <c r="D356" s="50"/>
      <c r="E356" s="644"/>
      <c r="F356" s="645"/>
      <c r="G356" s="646"/>
      <c r="H356" s="50"/>
      <c r="I356" s="644"/>
      <c r="J356" s="50"/>
      <c r="K356" s="50"/>
      <c r="L356" s="50"/>
      <c r="M356" s="2"/>
      <c r="N356" s="2"/>
      <c r="O356" s="4"/>
      <c r="P356" s="4"/>
      <c r="Q356" s="4"/>
      <c r="R356" s="4"/>
    </row>
    <row r="357" spans="1:18" s="524" customFormat="1">
      <c r="A357" s="50"/>
      <c r="C357" s="586"/>
      <c r="D357" s="50"/>
      <c r="E357" s="644"/>
      <c r="F357" s="645"/>
      <c r="G357" s="646"/>
      <c r="H357" s="50"/>
      <c r="I357" s="644"/>
      <c r="J357" s="50"/>
      <c r="K357" s="50"/>
      <c r="L357" s="50"/>
      <c r="M357" s="2"/>
      <c r="N357" s="2"/>
      <c r="O357" s="4"/>
      <c r="P357" s="4"/>
      <c r="Q357" s="4"/>
      <c r="R357" s="4"/>
    </row>
    <row r="358" spans="1:18" s="524" customFormat="1">
      <c r="A358" s="50"/>
      <c r="C358" s="586"/>
      <c r="D358" s="50"/>
      <c r="E358" s="644"/>
      <c r="F358" s="645"/>
      <c r="G358" s="646"/>
      <c r="H358" s="50"/>
      <c r="I358" s="644"/>
      <c r="J358" s="50"/>
      <c r="K358" s="50"/>
      <c r="L358" s="50"/>
      <c r="M358" s="2"/>
      <c r="N358" s="2"/>
      <c r="O358" s="4"/>
      <c r="P358" s="4"/>
      <c r="Q358" s="4"/>
      <c r="R358" s="4"/>
    </row>
    <row r="359" spans="1:18" s="524" customFormat="1">
      <c r="A359" s="50"/>
      <c r="C359" s="586"/>
      <c r="D359" s="50"/>
      <c r="E359" s="644"/>
      <c r="F359" s="645"/>
      <c r="G359" s="646"/>
      <c r="H359" s="50"/>
      <c r="I359" s="644"/>
      <c r="J359" s="50"/>
      <c r="K359" s="50"/>
      <c r="L359" s="50"/>
      <c r="M359" s="2"/>
      <c r="N359" s="2"/>
      <c r="O359" s="4"/>
      <c r="P359" s="4"/>
      <c r="Q359" s="4"/>
      <c r="R359" s="4"/>
    </row>
    <row r="360" spans="1:18" s="524" customFormat="1">
      <c r="A360" s="50"/>
      <c r="C360" s="586"/>
      <c r="D360" s="50"/>
      <c r="E360" s="644"/>
      <c r="F360" s="645"/>
      <c r="G360" s="646"/>
      <c r="H360" s="50"/>
      <c r="I360" s="644"/>
      <c r="J360" s="50"/>
      <c r="K360" s="50"/>
      <c r="L360" s="50"/>
      <c r="M360" s="2"/>
      <c r="N360" s="2"/>
      <c r="O360" s="4"/>
      <c r="P360" s="4"/>
      <c r="Q360" s="4"/>
      <c r="R360" s="4"/>
    </row>
    <row r="361" spans="1:18" s="524" customFormat="1">
      <c r="A361" s="50"/>
      <c r="C361" s="586"/>
      <c r="D361" s="50"/>
      <c r="E361" s="644"/>
      <c r="F361" s="645"/>
      <c r="G361" s="646"/>
      <c r="H361" s="50"/>
      <c r="I361" s="644"/>
      <c r="J361" s="50"/>
      <c r="K361" s="50"/>
      <c r="L361" s="50"/>
      <c r="M361" s="2"/>
      <c r="N361" s="2"/>
      <c r="O361" s="4"/>
      <c r="P361" s="4"/>
      <c r="Q361" s="4"/>
      <c r="R361" s="4"/>
    </row>
    <row r="362" spans="1:18" s="524" customFormat="1">
      <c r="A362" s="50"/>
      <c r="C362" s="586"/>
      <c r="D362" s="50"/>
      <c r="E362" s="644"/>
      <c r="F362" s="645"/>
      <c r="G362" s="646"/>
      <c r="H362" s="50"/>
      <c r="I362" s="644"/>
      <c r="J362" s="50"/>
      <c r="K362" s="50"/>
      <c r="L362" s="50"/>
      <c r="M362" s="2"/>
      <c r="N362" s="2"/>
      <c r="O362" s="4"/>
      <c r="P362" s="4"/>
      <c r="Q362" s="4"/>
      <c r="R362" s="4"/>
    </row>
    <row r="363" spans="1:18" s="524" customFormat="1">
      <c r="A363" s="50"/>
      <c r="C363" s="586"/>
      <c r="D363" s="50"/>
      <c r="E363" s="644"/>
      <c r="F363" s="645"/>
      <c r="G363" s="646"/>
      <c r="H363" s="50"/>
      <c r="I363" s="644"/>
      <c r="J363" s="50"/>
      <c r="K363" s="50"/>
      <c r="L363" s="50"/>
      <c r="M363" s="2"/>
      <c r="N363" s="2"/>
      <c r="O363" s="4"/>
      <c r="P363" s="4"/>
      <c r="Q363" s="4"/>
      <c r="R363" s="4"/>
    </row>
    <row r="364" spans="1:18" s="524" customFormat="1">
      <c r="A364" s="50"/>
      <c r="C364" s="586"/>
      <c r="D364" s="50"/>
      <c r="E364" s="644"/>
      <c r="F364" s="645"/>
      <c r="G364" s="646"/>
      <c r="H364" s="50"/>
      <c r="I364" s="644"/>
      <c r="J364" s="50"/>
      <c r="K364" s="50"/>
      <c r="L364" s="50"/>
      <c r="M364" s="2"/>
      <c r="N364" s="2"/>
      <c r="O364" s="4"/>
      <c r="P364" s="4"/>
      <c r="Q364" s="4"/>
      <c r="R364" s="4"/>
    </row>
    <row r="365" spans="1:18" s="524" customFormat="1">
      <c r="A365" s="50"/>
      <c r="C365" s="586"/>
      <c r="D365" s="50"/>
      <c r="E365" s="644"/>
      <c r="F365" s="645"/>
      <c r="G365" s="646"/>
      <c r="H365" s="50"/>
      <c r="I365" s="644"/>
      <c r="J365" s="50"/>
      <c r="K365" s="50"/>
      <c r="L365" s="50"/>
      <c r="M365" s="2"/>
      <c r="N365" s="2"/>
      <c r="O365" s="4"/>
      <c r="P365" s="4"/>
      <c r="Q365" s="4"/>
      <c r="R365" s="4"/>
    </row>
    <row r="366" spans="1:18" s="524" customFormat="1">
      <c r="A366" s="50"/>
      <c r="C366" s="586"/>
      <c r="D366" s="50"/>
      <c r="E366" s="644"/>
      <c r="F366" s="645"/>
      <c r="G366" s="646"/>
      <c r="H366" s="50"/>
      <c r="I366" s="644"/>
      <c r="J366" s="50"/>
      <c r="K366" s="50"/>
      <c r="L366" s="50"/>
      <c r="M366" s="2"/>
      <c r="N366" s="2"/>
      <c r="O366" s="4"/>
      <c r="P366" s="4"/>
      <c r="Q366" s="4"/>
      <c r="R366" s="4"/>
    </row>
    <row r="367" spans="1:18" s="524" customFormat="1">
      <c r="A367" s="50"/>
      <c r="C367" s="586"/>
      <c r="D367" s="50"/>
      <c r="E367" s="644"/>
      <c r="F367" s="645"/>
      <c r="G367" s="646"/>
      <c r="H367" s="50"/>
      <c r="I367" s="644"/>
      <c r="J367" s="50"/>
      <c r="K367" s="50"/>
      <c r="L367" s="50"/>
      <c r="M367" s="2"/>
      <c r="N367" s="2"/>
      <c r="O367" s="4"/>
      <c r="P367" s="4"/>
      <c r="Q367" s="4"/>
      <c r="R367" s="4"/>
    </row>
    <row r="368" spans="1:18" s="524" customFormat="1">
      <c r="A368" s="50"/>
      <c r="C368" s="586"/>
      <c r="D368" s="50"/>
      <c r="E368" s="644"/>
      <c r="F368" s="645"/>
      <c r="G368" s="646"/>
      <c r="H368" s="50"/>
      <c r="I368" s="644"/>
      <c r="J368" s="50"/>
      <c r="K368" s="50"/>
      <c r="L368" s="50"/>
      <c r="M368" s="2"/>
      <c r="N368" s="2"/>
      <c r="O368" s="4"/>
      <c r="P368" s="4"/>
      <c r="Q368" s="4"/>
      <c r="R368" s="4"/>
    </row>
    <row r="369" spans="1:18" s="524" customFormat="1">
      <c r="A369" s="50"/>
      <c r="C369" s="586"/>
      <c r="D369" s="50"/>
      <c r="E369" s="644"/>
      <c r="F369" s="645"/>
      <c r="G369" s="646"/>
      <c r="H369" s="50"/>
      <c r="I369" s="644"/>
      <c r="J369" s="50"/>
      <c r="K369" s="50"/>
      <c r="L369" s="50"/>
      <c r="M369" s="2"/>
      <c r="N369" s="2"/>
      <c r="O369" s="4"/>
      <c r="P369" s="4"/>
      <c r="Q369" s="4"/>
      <c r="R369" s="4"/>
    </row>
    <row r="370" spans="1:18" s="524" customFormat="1">
      <c r="A370" s="50"/>
      <c r="C370" s="586"/>
      <c r="D370" s="50"/>
      <c r="E370" s="644"/>
      <c r="F370" s="645"/>
      <c r="G370" s="646"/>
      <c r="H370" s="50"/>
      <c r="I370" s="644"/>
      <c r="J370" s="50"/>
      <c r="K370" s="50"/>
      <c r="L370" s="50"/>
      <c r="M370" s="2"/>
      <c r="N370" s="2"/>
      <c r="O370" s="4"/>
      <c r="P370" s="4"/>
      <c r="Q370" s="4"/>
      <c r="R370" s="4"/>
    </row>
    <row r="371" spans="1:18" s="524" customFormat="1">
      <c r="A371" s="50"/>
      <c r="C371" s="586"/>
      <c r="D371" s="50"/>
      <c r="E371" s="644"/>
      <c r="F371" s="645"/>
      <c r="G371" s="646"/>
      <c r="H371" s="50"/>
      <c r="I371" s="644"/>
      <c r="J371" s="50"/>
      <c r="K371" s="50"/>
      <c r="L371" s="50"/>
      <c r="M371" s="2"/>
      <c r="N371" s="2"/>
      <c r="O371" s="4"/>
      <c r="P371" s="4"/>
      <c r="Q371" s="4"/>
      <c r="R371" s="4"/>
    </row>
    <row r="372" spans="1:18" s="524" customFormat="1">
      <c r="A372" s="50"/>
      <c r="C372" s="586"/>
      <c r="D372" s="50"/>
      <c r="E372" s="644"/>
      <c r="F372" s="645"/>
      <c r="G372" s="646"/>
      <c r="H372" s="50"/>
      <c r="I372" s="644"/>
      <c r="J372" s="50"/>
      <c r="K372" s="50"/>
      <c r="L372" s="50"/>
      <c r="M372" s="2"/>
      <c r="N372" s="2"/>
      <c r="O372" s="4"/>
      <c r="P372" s="4"/>
      <c r="Q372" s="4"/>
      <c r="R372" s="4"/>
    </row>
    <row r="373" spans="1:18" s="524" customFormat="1">
      <c r="A373" s="50"/>
      <c r="C373" s="586"/>
      <c r="D373" s="50"/>
      <c r="E373" s="644"/>
      <c r="F373" s="645"/>
      <c r="G373" s="646"/>
      <c r="H373" s="50"/>
      <c r="I373" s="644"/>
      <c r="J373" s="50"/>
      <c r="K373" s="50"/>
      <c r="L373" s="50"/>
      <c r="M373" s="2"/>
      <c r="N373" s="2"/>
      <c r="O373" s="4"/>
      <c r="P373" s="4"/>
      <c r="Q373" s="4"/>
      <c r="R373" s="4"/>
    </row>
    <row r="374" spans="1:18" s="524" customFormat="1">
      <c r="A374" s="50"/>
      <c r="C374" s="586"/>
      <c r="D374" s="50"/>
      <c r="E374" s="644"/>
      <c r="F374" s="645"/>
      <c r="G374" s="646"/>
      <c r="H374" s="50"/>
      <c r="I374" s="644"/>
      <c r="J374" s="50"/>
      <c r="K374" s="50"/>
      <c r="L374" s="50"/>
      <c r="M374" s="2"/>
      <c r="N374" s="2"/>
      <c r="O374" s="4"/>
      <c r="P374" s="4"/>
      <c r="Q374" s="4"/>
      <c r="R374" s="4"/>
    </row>
    <row r="375" spans="1:18" s="524" customFormat="1">
      <c r="A375" s="50"/>
      <c r="C375" s="586"/>
      <c r="D375" s="50"/>
      <c r="E375" s="644"/>
      <c r="F375" s="645"/>
      <c r="G375" s="646"/>
      <c r="H375" s="50"/>
      <c r="I375" s="644"/>
      <c r="J375" s="50"/>
      <c r="K375" s="50"/>
      <c r="L375" s="50"/>
      <c r="M375" s="2"/>
      <c r="N375" s="2"/>
      <c r="O375" s="4"/>
      <c r="P375" s="4"/>
      <c r="Q375" s="4"/>
      <c r="R375" s="4"/>
    </row>
    <row r="376" spans="1:18" s="524" customFormat="1">
      <c r="A376" s="50"/>
      <c r="C376" s="586"/>
      <c r="D376" s="50"/>
      <c r="E376" s="644"/>
      <c r="F376" s="645"/>
      <c r="G376" s="646"/>
      <c r="H376" s="50"/>
      <c r="I376" s="644"/>
      <c r="J376" s="50"/>
      <c r="K376" s="50"/>
      <c r="L376" s="50"/>
      <c r="M376" s="2"/>
      <c r="N376" s="2"/>
      <c r="O376" s="4"/>
      <c r="P376" s="4"/>
      <c r="Q376" s="4"/>
      <c r="R376" s="4"/>
    </row>
    <row r="377" spans="1:18" s="524" customFormat="1">
      <c r="A377" s="50"/>
      <c r="C377" s="586"/>
      <c r="D377" s="50"/>
      <c r="E377" s="644"/>
      <c r="F377" s="645"/>
      <c r="G377" s="646"/>
      <c r="H377" s="50"/>
      <c r="I377" s="644"/>
      <c r="J377" s="50"/>
      <c r="K377" s="50"/>
      <c r="L377" s="50"/>
      <c r="M377" s="2"/>
      <c r="N377" s="2"/>
      <c r="O377" s="4"/>
      <c r="P377" s="4"/>
      <c r="Q377" s="4"/>
      <c r="R377" s="4"/>
    </row>
    <row r="378" spans="1:18" s="524" customFormat="1">
      <c r="A378" s="50"/>
      <c r="C378" s="586"/>
      <c r="D378" s="50"/>
      <c r="E378" s="644"/>
      <c r="F378" s="645"/>
      <c r="G378" s="646"/>
      <c r="H378" s="50"/>
      <c r="I378" s="644"/>
      <c r="J378" s="50"/>
      <c r="K378" s="50"/>
      <c r="L378" s="50"/>
      <c r="M378" s="2"/>
      <c r="N378" s="2"/>
      <c r="O378" s="4"/>
      <c r="P378" s="4"/>
      <c r="Q378" s="4"/>
      <c r="R378" s="4"/>
    </row>
    <row r="379" spans="1:18" s="524" customFormat="1">
      <c r="A379" s="50"/>
      <c r="C379" s="586"/>
      <c r="D379" s="50"/>
      <c r="E379" s="644"/>
      <c r="F379" s="645"/>
      <c r="G379" s="646"/>
      <c r="H379" s="50"/>
      <c r="I379" s="644"/>
      <c r="J379" s="50"/>
      <c r="K379" s="50"/>
      <c r="L379" s="50"/>
      <c r="M379" s="2"/>
      <c r="N379" s="2"/>
      <c r="O379" s="4"/>
      <c r="P379" s="4"/>
      <c r="Q379" s="4"/>
      <c r="R379" s="4"/>
    </row>
    <row r="380" spans="1:18" s="524" customFormat="1">
      <c r="A380" s="50"/>
      <c r="C380" s="586"/>
      <c r="D380" s="50"/>
      <c r="E380" s="644"/>
      <c r="F380" s="645"/>
      <c r="G380" s="646"/>
      <c r="H380" s="50"/>
      <c r="I380" s="644"/>
      <c r="J380" s="50"/>
      <c r="K380" s="50"/>
      <c r="L380" s="50"/>
      <c r="M380" s="2"/>
      <c r="N380" s="2"/>
      <c r="O380" s="4"/>
      <c r="P380" s="4"/>
      <c r="Q380" s="4"/>
      <c r="R380" s="4"/>
    </row>
    <row r="381" spans="1:18" s="524" customFormat="1">
      <c r="A381" s="50"/>
      <c r="C381" s="586"/>
      <c r="D381" s="50"/>
      <c r="E381" s="644"/>
      <c r="F381" s="645"/>
      <c r="G381" s="646"/>
      <c r="H381" s="50"/>
      <c r="I381" s="644"/>
      <c r="J381" s="50"/>
      <c r="K381" s="50"/>
      <c r="L381" s="50"/>
      <c r="M381" s="2"/>
      <c r="N381" s="2"/>
      <c r="O381" s="4"/>
      <c r="P381" s="4"/>
      <c r="Q381" s="4"/>
      <c r="R381" s="4"/>
    </row>
    <row r="382" spans="1:18" s="524" customFormat="1">
      <c r="A382" s="50"/>
      <c r="C382" s="586"/>
      <c r="D382" s="50"/>
      <c r="E382" s="644"/>
      <c r="F382" s="645"/>
      <c r="G382" s="646"/>
      <c r="H382" s="50"/>
      <c r="I382" s="644"/>
      <c r="J382" s="50"/>
      <c r="K382" s="50"/>
      <c r="L382" s="50"/>
      <c r="M382" s="2"/>
      <c r="N382" s="2"/>
      <c r="O382" s="4"/>
      <c r="P382" s="4"/>
      <c r="Q382" s="4"/>
      <c r="R382" s="4"/>
    </row>
    <row r="383" spans="1:18" s="524" customFormat="1">
      <c r="A383" s="50"/>
      <c r="C383" s="586"/>
      <c r="D383" s="50"/>
      <c r="E383" s="644"/>
      <c r="F383" s="645"/>
      <c r="G383" s="646"/>
      <c r="H383" s="50"/>
      <c r="I383" s="644"/>
      <c r="J383" s="50"/>
      <c r="K383" s="50"/>
      <c r="L383" s="50"/>
      <c r="M383" s="2"/>
      <c r="N383" s="2"/>
      <c r="O383" s="4"/>
      <c r="P383" s="4"/>
      <c r="Q383" s="4"/>
      <c r="R383" s="4"/>
    </row>
    <row r="384" spans="1:18" s="524" customFormat="1">
      <c r="A384" s="50"/>
      <c r="C384" s="586"/>
      <c r="D384" s="50"/>
      <c r="E384" s="644"/>
      <c r="F384" s="645"/>
      <c r="G384" s="646"/>
      <c r="H384" s="50"/>
      <c r="I384" s="644"/>
      <c r="J384" s="50"/>
      <c r="K384" s="50"/>
      <c r="L384" s="50"/>
      <c r="M384" s="2"/>
      <c r="N384" s="2"/>
      <c r="O384" s="4"/>
      <c r="P384" s="4"/>
      <c r="Q384" s="4"/>
      <c r="R384" s="4"/>
    </row>
    <row r="385" spans="1:18" s="524" customFormat="1">
      <c r="A385" s="50"/>
      <c r="C385" s="586"/>
      <c r="D385" s="50"/>
      <c r="E385" s="644"/>
      <c r="F385" s="645"/>
      <c r="G385" s="646"/>
      <c r="H385" s="50"/>
      <c r="I385" s="644"/>
      <c r="J385" s="50"/>
      <c r="K385" s="50"/>
      <c r="L385" s="50"/>
      <c r="M385" s="2"/>
      <c r="N385" s="2"/>
      <c r="O385" s="4"/>
      <c r="P385" s="4"/>
      <c r="Q385" s="4"/>
      <c r="R385" s="4"/>
    </row>
    <row r="386" spans="1:18" s="524" customFormat="1">
      <c r="A386" s="50"/>
      <c r="C386" s="586"/>
      <c r="D386" s="50"/>
      <c r="E386" s="644"/>
      <c r="F386" s="645"/>
      <c r="G386" s="646"/>
      <c r="H386" s="50"/>
      <c r="I386" s="644"/>
      <c r="J386" s="50"/>
      <c r="K386" s="50"/>
      <c r="L386" s="50"/>
      <c r="M386" s="2"/>
      <c r="N386" s="2"/>
      <c r="O386" s="4"/>
      <c r="P386" s="4"/>
      <c r="Q386" s="4"/>
      <c r="R386" s="4"/>
    </row>
    <row r="387" spans="1:18" s="524" customFormat="1">
      <c r="A387" s="50"/>
      <c r="C387" s="586"/>
      <c r="D387" s="50"/>
      <c r="E387" s="644"/>
      <c r="F387" s="645"/>
      <c r="G387" s="646"/>
      <c r="H387" s="50"/>
      <c r="I387" s="644"/>
      <c r="J387" s="50"/>
      <c r="K387" s="50"/>
      <c r="L387" s="50"/>
      <c r="M387" s="2"/>
      <c r="N387" s="2"/>
      <c r="O387" s="4"/>
      <c r="P387" s="4"/>
      <c r="Q387" s="4"/>
      <c r="R387" s="4"/>
    </row>
    <row r="388" spans="1:18" s="524" customFormat="1">
      <c r="A388" s="50"/>
      <c r="C388" s="586"/>
      <c r="D388" s="50"/>
      <c r="E388" s="644"/>
      <c r="F388" s="645"/>
      <c r="G388" s="646"/>
      <c r="H388" s="50"/>
      <c r="I388" s="644"/>
      <c r="J388" s="50"/>
      <c r="K388" s="50"/>
      <c r="L388" s="50"/>
      <c r="M388" s="2"/>
      <c r="N388" s="2"/>
      <c r="O388" s="4"/>
      <c r="P388" s="4"/>
      <c r="Q388" s="4"/>
      <c r="R388" s="4"/>
    </row>
    <row r="389" spans="1:18" s="524" customFormat="1">
      <c r="A389" s="50"/>
      <c r="C389" s="586"/>
      <c r="D389" s="50"/>
      <c r="E389" s="644"/>
      <c r="F389" s="645"/>
      <c r="G389" s="646"/>
      <c r="H389" s="50"/>
      <c r="I389" s="644"/>
      <c r="J389" s="50"/>
      <c r="K389" s="50"/>
      <c r="L389" s="50"/>
      <c r="M389" s="2"/>
      <c r="N389" s="2"/>
      <c r="O389" s="4"/>
      <c r="P389" s="4"/>
      <c r="Q389" s="4"/>
      <c r="R389" s="4"/>
    </row>
    <row r="390" spans="1:18" s="524" customFormat="1">
      <c r="A390" s="50"/>
      <c r="C390" s="586"/>
      <c r="D390" s="50"/>
      <c r="E390" s="644"/>
      <c r="F390" s="645"/>
      <c r="G390" s="646"/>
      <c r="H390" s="50"/>
      <c r="I390" s="644"/>
      <c r="J390" s="50"/>
      <c r="K390" s="50"/>
      <c r="L390" s="50"/>
      <c r="M390" s="2"/>
      <c r="N390" s="2"/>
      <c r="O390" s="4"/>
      <c r="P390" s="4"/>
      <c r="Q390" s="4"/>
      <c r="R390" s="4"/>
    </row>
    <row r="391" spans="1:18" s="524" customFormat="1">
      <c r="A391" s="50"/>
      <c r="C391" s="586"/>
      <c r="D391" s="50"/>
      <c r="E391" s="644"/>
      <c r="F391" s="645"/>
      <c r="G391" s="646"/>
      <c r="H391" s="50"/>
      <c r="I391" s="644"/>
      <c r="J391" s="50"/>
      <c r="K391" s="50"/>
      <c r="L391" s="50"/>
      <c r="M391" s="2"/>
      <c r="N391" s="2"/>
      <c r="O391" s="4"/>
      <c r="P391" s="4"/>
      <c r="Q391" s="4"/>
      <c r="R391" s="4"/>
    </row>
    <row r="392" spans="1:18" s="524" customFormat="1">
      <c r="A392" s="50"/>
      <c r="C392" s="586"/>
      <c r="D392" s="50"/>
      <c r="E392" s="644"/>
      <c r="F392" s="645"/>
      <c r="G392" s="646"/>
      <c r="H392" s="50"/>
      <c r="I392" s="644"/>
      <c r="J392" s="50"/>
      <c r="K392" s="50"/>
      <c r="L392" s="50"/>
      <c r="M392" s="2"/>
      <c r="N392" s="2"/>
      <c r="O392" s="4"/>
      <c r="P392" s="4"/>
      <c r="Q392" s="4"/>
      <c r="R392" s="4"/>
    </row>
    <row r="393" spans="1:18" s="524" customFormat="1">
      <c r="A393" s="50"/>
      <c r="C393" s="586"/>
      <c r="D393" s="50"/>
      <c r="E393" s="644"/>
      <c r="F393" s="645"/>
      <c r="G393" s="646"/>
      <c r="H393" s="50"/>
      <c r="I393" s="644"/>
      <c r="J393" s="50"/>
      <c r="K393" s="50"/>
      <c r="L393" s="50"/>
      <c r="M393" s="2"/>
      <c r="N393" s="2"/>
      <c r="O393" s="4"/>
      <c r="P393" s="4"/>
      <c r="Q393" s="4"/>
      <c r="R393" s="4"/>
    </row>
    <row r="394" spans="1:18" s="524" customFormat="1">
      <c r="A394" s="50"/>
      <c r="C394" s="586"/>
      <c r="D394" s="50"/>
      <c r="E394" s="644"/>
      <c r="F394" s="645"/>
      <c r="G394" s="646"/>
      <c r="H394" s="50"/>
      <c r="I394" s="644"/>
      <c r="J394" s="50"/>
      <c r="K394" s="50"/>
      <c r="L394" s="50"/>
      <c r="M394" s="2"/>
      <c r="N394" s="2"/>
      <c r="O394" s="4"/>
      <c r="P394" s="4"/>
      <c r="Q394" s="4"/>
      <c r="R394" s="4"/>
    </row>
    <row r="395" spans="1:18" s="524" customFormat="1">
      <c r="A395" s="50"/>
      <c r="C395" s="586"/>
      <c r="D395" s="50"/>
      <c r="E395" s="644"/>
      <c r="F395" s="645"/>
      <c r="G395" s="646"/>
      <c r="H395" s="50"/>
      <c r="I395" s="644"/>
      <c r="J395" s="50"/>
      <c r="K395" s="50"/>
      <c r="L395" s="50"/>
      <c r="M395" s="2"/>
      <c r="N395" s="2"/>
      <c r="O395" s="4"/>
      <c r="P395" s="4"/>
      <c r="Q395" s="4"/>
      <c r="R395" s="4"/>
    </row>
    <row r="396" spans="1:18" s="524" customFormat="1">
      <c r="A396" s="50"/>
      <c r="C396" s="586"/>
      <c r="D396" s="50"/>
      <c r="E396" s="644"/>
      <c r="F396" s="645"/>
      <c r="G396" s="646"/>
      <c r="H396" s="50"/>
      <c r="I396" s="644"/>
      <c r="J396" s="50"/>
      <c r="K396" s="50"/>
      <c r="L396" s="50"/>
      <c r="M396" s="2"/>
      <c r="N396" s="2"/>
      <c r="O396" s="4"/>
      <c r="P396" s="4"/>
      <c r="Q396" s="4"/>
      <c r="R396" s="4"/>
    </row>
    <row r="397" spans="1:18" s="524" customFormat="1">
      <c r="A397" s="50"/>
      <c r="C397" s="586"/>
      <c r="D397" s="50"/>
      <c r="E397" s="644"/>
      <c r="F397" s="645"/>
      <c r="G397" s="646"/>
      <c r="H397" s="50"/>
      <c r="I397" s="644"/>
      <c r="J397" s="50"/>
      <c r="K397" s="50"/>
      <c r="L397" s="50"/>
      <c r="M397" s="2"/>
      <c r="N397" s="2"/>
      <c r="O397" s="4"/>
      <c r="P397" s="4"/>
      <c r="Q397" s="4"/>
      <c r="R397" s="4"/>
    </row>
    <row r="398" spans="1:18" s="524" customFormat="1">
      <c r="A398" s="50"/>
      <c r="C398" s="586"/>
      <c r="D398" s="50"/>
      <c r="E398" s="644"/>
      <c r="F398" s="645"/>
      <c r="G398" s="646"/>
      <c r="H398" s="50"/>
      <c r="I398" s="644"/>
      <c r="J398" s="50"/>
      <c r="K398" s="50"/>
      <c r="L398" s="50"/>
      <c r="M398" s="2"/>
      <c r="N398" s="2"/>
      <c r="O398" s="4"/>
      <c r="P398" s="4"/>
      <c r="Q398" s="4"/>
      <c r="R398" s="4"/>
    </row>
    <row r="399" spans="1:18" s="524" customFormat="1">
      <c r="A399" s="50"/>
      <c r="C399" s="586"/>
      <c r="D399" s="50"/>
      <c r="E399" s="644"/>
      <c r="F399" s="645"/>
      <c r="G399" s="646"/>
      <c r="H399" s="50"/>
      <c r="I399" s="644"/>
      <c r="J399" s="50"/>
      <c r="K399" s="50"/>
      <c r="L399" s="50"/>
      <c r="M399" s="2"/>
      <c r="N399" s="2"/>
      <c r="O399" s="4"/>
      <c r="P399" s="4"/>
      <c r="Q399" s="4"/>
      <c r="R399" s="4"/>
    </row>
    <row r="400" spans="1:18" s="524" customFormat="1">
      <c r="A400" s="50"/>
      <c r="C400" s="586"/>
      <c r="D400" s="50"/>
      <c r="E400" s="644"/>
      <c r="F400" s="645"/>
      <c r="G400" s="646"/>
      <c r="H400" s="50"/>
      <c r="I400" s="644"/>
      <c r="J400" s="50"/>
      <c r="K400" s="50"/>
      <c r="L400" s="50"/>
      <c r="M400" s="2"/>
      <c r="N400" s="2"/>
      <c r="O400" s="4"/>
      <c r="P400" s="4"/>
      <c r="Q400" s="4"/>
      <c r="R400" s="4"/>
    </row>
    <row r="401" spans="1:18" s="524" customFormat="1">
      <c r="A401" s="50"/>
      <c r="C401" s="586"/>
      <c r="D401" s="50"/>
      <c r="E401" s="644"/>
      <c r="F401" s="645"/>
      <c r="G401" s="646"/>
      <c r="H401" s="50"/>
      <c r="I401" s="644"/>
      <c r="J401" s="50"/>
      <c r="K401" s="50"/>
      <c r="L401" s="50"/>
      <c r="M401" s="2"/>
      <c r="N401" s="2"/>
      <c r="O401" s="4"/>
      <c r="P401" s="4"/>
      <c r="Q401" s="4"/>
      <c r="R401" s="4"/>
    </row>
    <row r="402" spans="1:18" s="524" customFormat="1">
      <c r="A402" s="50"/>
      <c r="C402" s="586"/>
      <c r="D402" s="50"/>
      <c r="E402" s="644"/>
      <c r="F402" s="645"/>
      <c r="G402" s="646"/>
      <c r="H402" s="50"/>
      <c r="I402" s="644"/>
      <c r="J402" s="50"/>
      <c r="K402" s="50"/>
      <c r="L402" s="50"/>
      <c r="M402" s="2"/>
      <c r="N402" s="2"/>
      <c r="O402" s="4"/>
      <c r="P402" s="4"/>
      <c r="Q402" s="4"/>
      <c r="R402" s="4"/>
    </row>
    <row r="403" spans="1:18" s="524" customFormat="1">
      <c r="A403" s="50"/>
      <c r="C403" s="586"/>
      <c r="D403" s="50"/>
      <c r="E403" s="644"/>
      <c r="F403" s="645"/>
      <c r="G403" s="646"/>
      <c r="H403" s="50"/>
      <c r="I403" s="644"/>
      <c r="J403" s="50"/>
      <c r="K403" s="50"/>
      <c r="L403" s="50"/>
      <c r="M403" s="2"/>
      <c r="N403" s="2"/>
      <c r="O403" s="4"/>
      <c r="P403" s="4"/>
      <c r="Q403" s="4"/>
      <c r="R403" s="4"/>
    </row>
    <row r="404" spans="1:18" s="524" customFormat="1">
      <c r="A404" s="50"/>
      <c r="C404" s="586"/>
      <c r="D404" s="50"/>
      <c r="E404" s="644"/>
      <c r="F404" s="645"/>
      <c r="G404" s="646"/>
      <c r="H404" s="50"/>
      <c r="I404" s="644"/>
      <c r="J404" s="50"/>
      <c r="K404" s="50"/>
      <c r="L404" s="50"/>
      <c r="M404" s="2"/>
      <c r="N404" s="2"/>
      <c r="O404" s="4"/>
      <c r="P404" s="4"/>
      <c r="Q404" s="4"/>
      <c r="R404" s="4"/>
    </row>
    <row r="405" spans="1:18" s="524" customFormat="1">
      <c r="A405" s="50"/>
      <c r="C405" s="586"/>
      <c r="D405" s="50"/>
      <c r="E405" s="644"/>
      <c r="F405" s="645"/>
      <c r="G405" s="646"/>
      <c r="H405" s="50"/>
      <c r="I405" s="644"/>
      <c r="J405" s="50"/>
      <c r="K405" s="50"/>
      <c r="L405" s="50"/>
      <c r="M405" s="2"/>
      <c r="N405" s="2"/>
      <c r="O405" s="4"/>
      <c r="P405" s="4"/>
      <c r="Q405" s="4"/>
      <c r="R405" s="4"/>
    </row>
    <row r="406" spans="1:18" s="524" customFormat="1">
      <c r="A406" s="50"/>
      <c r="C406" s="586"/>
      <c r="D406" s="50"/>
      <c r="E406" s="644"/>
      <c r="F406" s="645"/>
      <c r="G406" s="646"/>
      <c r="H406" s="50"/>
      <c r="I406" s="644"/>
      <c r="J406" s="50"/>
      <c r="K406" s="50"/>
      <c r="L406" s="50"/>
      <c r="M406" s="2"/>
      <c r="N406" s="2"/>
      <c r="O406" s="4"/>
      <c r="P406" s="4"/>
      <c r="Q406" s="4"/>
      <c r="R406" s="4"/>
    </row>
    <row r="407" spans="1:18" s="524" customFormat="1">
      <c r="A407" s="50"/>
      <c r="C407" s="586"/>
      <c r="D407" s="50"/>
      <c r="E407" s="644"/>
      <c r="F407" s="645"/>
      <c r="G407" s="646"/>
      <c r="H407" s="50"/>
      <c r="I407" s="644"/>
      <c r="J407" s="50"/>
      <c r="K407" s="50"/>
      <c r="L407" s="50"/>
      <c r="M407" s="2"/>
      <c r="N407" s="2"/>
      <c r="O407" s="4"/>
      <c r="P407" s="4"/>
      <c r="Q407" s="4"/>
      <c r="R407" s="4"/>
    </row>
    <row r="408" spans="1:18" s="524" customFormat="1">
      <c r="A408" s="50"/>
      <c r="C408" s="586"/>
      <c r="D408" s="50"/>
      <c r="E408" s="644"/>
      <c r="F408" s="645"/>
      <c r="G408" s="646"/>
      <c r="H408" s="50"/>
      <c r="I408" s="644"/>
      <c r="J408" s="50"/>
      <c r="K408" s="50"/>
      <c r="L408" s="50"/>
      <c r="M408" s="2"/>
      <c r="N408" s="2"/>
      <c r="O408" s="4"/>
      <c r="P408" s="4"/>
      <c r="Q408" s="4"/>
      <c r="R408" s="4"/>
    </row>
    <row r="409" spans="1:18" s="524" customFormat="1">
      <c r="A409" s="50"/>
      <c r="C409" s="586"/>
      <c r="D409" s="50"/>
      <c r="E409" s="644"/>
      <c r="F409" s="645"/>
      <c r="G409" s="646"/>
      <c r="H409" s="50"/>
      <c r="I409" s="644"/>
      <c r="J409" s="50"/>
      <c r="K409" s="50"/>
      <c r="L409" s="50"/>
      <c r="M409" s="2"/>
      <c r="N409" s="2"/>
      <c r="O409" s="4"/>
      <c r="P409" s="4"/>
      <c r="Q409" s="4"/>
      <c r="R409" s="4"/>
    </row>
    <row r="410" spans="1:18" s="524" customFormat="1">
      <c r="A410" s="50"/>
      <c r="C410" s="586"/>
      <c r="D410" s="50"/>
      <c r="E410" s="644"/>
      <c r="F410" s="645"/>
      <c r="G410" s="646"/>
      <c r="H410" s="50"/>
      <c r="I410" s="644"/>
      <c r="J410" s="50"/>
      <c r="K410" s="50"/>
      <c r="L410" s="50"/>
      <c r="M410" s="2"/>
      <c r="N410" s="2"/>
      <c r="O410" s="4"/>
      <c r="P410" s="4"/>
      <c r="Q410" s="4"/>
      <c r="R410" s="4"/>
    </row>
    <row r="411" spans="1:18" s="524" customFormat="1">
      <c r="A411" s="50"/>
      <c r="C411" s="586"/>
      <c r="D411" s="50"/>
      <c r="E411" s="644"/>
      <c r="F411" s="645"/>
      <c r="G411" s="646"/>
      <c r="H411" s="50"/>
      <c r="I411" s="644"/>
      <c r="J411" s="50"/>
      <c r="K411" s="50"/>
      <c r="L411" s="50"/>
      <c r="M411" s="2"/>
      <c r="N411" s="2"/>
      <c r="O411" s="4"/>
      <c r="P411" s="4"/>
      <c r="Q411" s="4"/>
      <c r="R411" s="4"/>
    </row>
    <row r="412" spans="1:18" s="524" customFormat="1">
      <c r="A412" s="50"/>
      <c r="C412" s="586"/>
      <c r="D412" s="50"/>
      <c r="E412" s="644"/>
      <c r="F412" s="645"/>
      <c r="G412" s="646"/>
      <c r="H412" s="50"/>
      <c r="I412" s="644"/>
      <c r="J412" s="50"/>
      <c r="K412" s="50"/>
      <c r="L412" s="50"/>
      <c r="M412" s="2"/>
      <c r="N412" s="2"/>
      <c r="O412" s="4"/>
      <c r="P412" s="4"/>
      <c r="Q412" s="4"/>
      <c r="R412" s="4"/>
    </row>
    <row r="413" spans="1:18" s="524" customFormat="1">
      <c r="A413" s="50"/>
      <c r="C413" s="586"/>
      <c r="D413" s="50"/>
      <c r="E413" s="644"/>
      <c r="F413" s="645"/>
      <c r="G413" s="646"/>
      <c r="H413" s="50"/>
      <c r="I413" s="644"/>
      <c r="J413" s="50"/>
      <c r="K413" s="50"/>
      <c r="L413" s="50"/>
      <c r="M413" s="2"/>
      <c r="N413" s="2"/>
      <c r="O413" s="4"/>
      <c r="P413" s="4"/>
      <c r="Q413" s="4"/>
      <c r="R413" s="4"/>
    </row>
    <row r="414" spans="1:18" s="524" customFormat="1">
      <c r="A414" s="50"/>
      <c r="C414" s="586"/>
      <c r="D414" s="50"/>
      <c r="E414" s="644"/>
      <c r="F414" s="645"/>
      <c r="G414" s="646"/>
      <c r="H414" s="50"/>
      <c r="I414" s="644"/>
      <c r="J414" s="50"/>
      <c r="K414" s="50"/>
      <c r="L414" s="50"/>
      <c r="M414" s="2"/>
      <c r="N414" s="2"/>
      <c r="O414" s="4"/>
      <c r="P414" s="4"/>
      <c r="Q414" s="4"/>
      <c r="R414" s="4"/>
    </row>
    <row r="415" spans="1:18" s="524" customFormat="1">
      <c r="A415" s="50"/>
      <c r="C415" s="586"/>
      <c r="D415" s="50"/>
      <c r="E415" s="644"/>
      <c r="F415" s="645"/>
      <c r="G415" s="646"/>
      <c r="H415" s="50"/>
      <c r="I415" s="644"/>
      <c r="J415" s="50"/>
      <c r="K415" s="50"/>
      <c r="L415" s="50"/>
      <c r="M415" s="2"/>
      <c r="N415" s="2"/>
      <c r="O415" s="4"/>
      <c r="P415" s="4"/>
      <c r="Q415" s="4"/>
      <c r="R415" s="4"/>
    </row>
    <row r="416" spans="1:18" s="524" customFormat="1">
      <c r="A416" s="50"/>
      <c r="C416" s="586"/>
      <c r="D416" s="50"/>
      <c r="E416" s="644"/>
      <c r="F416" s="645"/>
      <c r="G416" s="646"/>
      <c r="H416" s="50"/>
      <c r="I416" s="644"/>
      <c r="J416" s="50"/>
      <c r="K416" s="50"/>
      <c r="L416" s="50"/>
      <c r="M416" s="2"/>
      <c r="N416" s="2"/>
      <c r="O416" s="4"/>
      <c r="P416" s="4"/>
      <c r="Q416" s="4"/>
      <c r="R416" s="4"/>
    </row>
    <row r="417" spans="1:18" s="524" customFormat="1">
      <c r="A417" s="50"/>
      <c r="C417" s="586"/>
      <c r="D417" s="50"/>
      <c r="E417" s="644"/>
      <c r="F417" s="645"/>
      <c r="G417" s="646"/>
      <c r="H417" s="50"/>
      <c r="I417" s="644"/>
      <c r="J417" s="50"/>
      <c r="K417" s="50"/>
      <c r="L417" s="50"/>
      <c r="M417" s="2"/>
      <c r="N417" s="2"/>
      <c r="O417" s="4"/>
      <c r="P417" s="4"/>
      <c r="Q417" s="4"/>
      <c r="R417" s="4"/>
    </row>
    <row r="418" spans="1:18" s="524" customFormat="1">
      <c r="A418" s="50"/>
      <c r="C418" s="586"/>
      <c r="D418" s="50"/>
      <c r="E418" s="644"/>
      <c r="F418" s="645"/>
      <c r="G418" s="646"/>
      <c r="H418" s="50"/>
      <c r="I418" s="644"/>
      <c r="J418" s="50"/>
      <c r="K418" s="50"/>
      <c r="L418" s="50"/>
      <c r="M418" s="2"/>
      <c r="N418" s="2"/>
      <c r="O418" s="4"/>
      <c r="P418" s="4"/>
      <c r="Q418" s="4"/>
      <c r="R418" s="4"/>
    </row>
    <row r="419" spans="1:18" s="524" customFormat="1">
      <c r="A419" s="50"/>
      <c r="C419" s="586"/>
      <c r="D419" s="50"/>
      <c r="E419" s="644"/>
      <c r="F419" s="645"/>
      <c r="G419" s="646"/>
      <c r="H419" s="50"/>
      <c r="I419" s="644"/>
      <c r="J419" s="50"/>
      <c r="K419" s="50"/>
      <c r="L419" s="50"/>
      <c r="M419" s="2"/>
      <c r="N419" s="2"/>
      <c r="O419" s="4"/>
      <c r="P419" s="4"/>
      <c r="Q419" s="4"/>
      <c r="R419" s="4"/>
    </row>
    <row r="420" spans="1:18" s="524" customFormat="1">
      <c r="A420" s="50"/>
      <c r="C420" s="586"/>
      <c r="D420" s="50"/>
      <c r="E420" s="644"/>
      <c r="F420" s="645"/>
      <c r="G420" s="646"/>
      <c r="H420" s="50"/>
      <c r="I420" s="644"/>
      <c r="J420" s="50"/>
      <c r="K420" s="50"/>
      <c r="L420" s="50"/>
      <c r="M420" s="2"/>
      <c r="N420" s="2"/>
      <c r="O420" s="4"/>
      <c r="P420" s="4"/>
      <c r="Q420" s="4"/>
      <c r="R420" s="4"/>
    </row>
    <row r="421" spans="1:18" s="524" customFormat="1">
      <c r="A421" s="50"/>
      <c r="C421" s="586"/>
      <c r="D421" s="50"/>
      <c r="E421" s="644"/>
      <c r="F421" s="645"/>
      <c r="G421" s="646"/>
      <c r="H421" s="50"/>
      <c r="I421" s="644"/>
      <c r="J421" s="50"/>
      <c r="K421" s="50"/>
      <c r="L421" s="50"/>
      <c r="M421" s="2"/>
      <c r="N421" s="2"/>
      <c r="O421" s="4"/>
      <c r="P421" s="4"/>
      <c r="Q421" s="4"/>
      <c r="R421" s="4"/>
    </row>
    <row r="422" spans="1:18" s="524" customFormat="1">
      <c r="A422" s="50"/>
      <c r="C422" s="586"/>
      <c r="D422" s="50"/>
      <c r="E422" s="644"/>
      <c r="F422" s="645"/>
      <c r="G422" s="646"/>
      <c r="H422" s="50"/>
      <c r="I422" s="644"/>
      <c r="J422" s="50"/>
      <c r="K422" s="50"/>
      <c r="L422" s="50"/>
      <c r="M422" s="2"/>
      <c r="N422" s="2"/>
      <c r="O422" s="4"/>
      <c r="P422" s="4"/>
      <c r="Q422" s="4"/>
      <c r="R422" s="4"/>
    </row>
    <row r="423" spans="1:18" s="524" customFormat="1">
      <c r="A423" s="50"/>
      <c r="C423" s="586"/>
      <c r="D423" s="50"/>
      <c r="E423" s="644"/>
      <c r="F423" s="645"/>
      <c r="G423" s="646"/>
      <c r="H423" s="50"/>
      <c r="I423" s="644"/>
      <c r="J423" s="50"/>
      <c r="K423" s="50"/>
      <c r="L423" s="50"/>
      <c r="M423" s="2"/>
      <c r="N423" s="2"/>
      <c r="O423" s="4"/>
      <c r="P423" s="4"/>
      <c r="Q423" s="4"/>
      <c r="R423" s="4"/>
    </row>
    <row r="424" spans="1:18" s="524" customFormat="1">
      <c r="A424" s="50"/>
      <c r="C424" s="586"/>
      <c r="D424" s="50"/>
      <c r="E424" s="644"/>
      <c r="F424" s="645"/>
      <c r="G424" s="646"/>
      <c r="H424" s="50"/>
      <c r="I424" s="644"/>
      <c r="J424" s="50"/>
      <c r="K424" s="50"/>
      <c r="L424" s="50"/>
      <c r="M424" s="2"/>
      <c r="N424" s="2"/>
      <c r="O424" s="4"/>
      <c r="P424" s="4"/>
      <c r="Q424" s="4"/>
      <c r="R424" s="4"/>
    </row>
    <row r="425" spans="1:18" s="524" customFormat="1">
      <c r="A425" s="50"/>
      <c r="C425" s="586"/>
      <c r="D425" s="50"/>
      <c r="E425" s="644"/>
      <c r="F425" s="645"/>
      <c r="G425" s="646"/>
      <c r="H425" s="50"/>
      <c r="I425" s="644"/>
      <c r="J425" s="50"/>
      <c r="K425" s="50"/>
      <c r="L425" s="50"/>
      <c r="M425" s="2"/>
      <c r="N425" s="2"/>
      <c r="O425" s="4"/>
      <c r="P425" s="4"/>
      <c r="Q425" s="4"/>
      <c r="R425" s="4"/>
    </row>
    <row r="426" spans="1:18" s="524" customFormat="1">
      <c r="A426" s="50"/>
      <c r="C426" s="586"/>
      <c r="D426" s="50"/>
      <c r="E426" s="644"/>
      <c r="F426" s="645"/>
      <c r="G426" s="646"/>
      <c r="H426" s="50"/>
      <c r="I426" s="644"/>
      <c r="J426" s="50"/>
      <c r="K426" s="50"/>
      <c r="L426" s="50"/>
      <c r="M426" s="2"/>
      <c r="N426" s="2"/>
      <c r="O426" s="4"/>
      <c r="P426" s="4"/>
      <c r="Q426" s="4"/>
      <c r="R426" s="4"/>
    </row>
    <row r="427" spans="1:18" s="524" customFormat="1">
      <c r="A427" s="50"/>
      <c r="C427" s="586"/>
      <c r="D427" s="50"/>
      <c r="E427" s="644"/>
      <c r="F427" s="645"/>
      <c r="G427" s="646"/>
      <c r="H427" s="50"/>
      <c r="I427" s="644"/>
      <c r="J427" s="50"/>
      <c r="K427" s="50"/>
      <c r="L427" s="50"/>
      <c r="M427" s="2"/>
      <c r="N427" s="2"/>
      <c r="O427" s="4"/>
      <c r="P427" s="4"/>
      <c r="Q427" s="4"/>
      <c r="R427" s="4"/>
    </row>
    <row r="428" spans="1:18" s="524" customFormat="1">
      <c r="A428" s="50"/>
      <c r="C428" s="586"/>
      <c r="D428" s="50"/>
      <c r="E428" s="644"/>
      <c r="F428" s="645"/>
      <c r="G428" s="646"/>
      <c r="H428" s="50"/>
      <c r="I428" s="644"/>
      <c r="J428" s="50"/>
      <c r="K428" s="50"/>
      <c r="L428" s="50"/>
      <c r="M428" s="2"/>
      <c r="N428" s="2"/>
      <c r="O428" s="4"/>
      <c r="P428" s="4"/>
      <c r="Q428" s="4"/>
      <c r="R428" s="4"/>
    </row>
    <row r="429" spans="1:18" s="524" customFormat="1">
      <c r="A429" s="50"/>
      <c r="C429" s="586"/>
      <c r="D429" s="50"/>
      <c r="E429" s="644"/>
      <c r="F429" s="645"/>
      <c r="G429" s="646"/>
      <c r="H429" s="50"/>
      <c r="I429" s="644"/>
      <c r="J429" s="50"/>
      <c r="K429" s="50"/>
      <c r="L429" s="50"/>
      <c r="M429" s="2"/>
      <c r="N429" s="2"/>
      <c r="O429" s="4"/>
      <c r="P429" s="4"/>
      <c r="Q429" s="4"/>
      <c r="R429" s="4"/>
    </row>
    <row r="430" spans="1:18" s="524" customFormat="1">
      <c r="A430" s="50"/>
      <c r="C430" s="586"/>
      <c r="D430" s="50"/>
      <c r="E430" s="644"/>
      <c r="F430" s="645"/>
      <c r="G430" s="646"/>
      <c r="H430" s="50"/>
      <c r="I430" s="644"/>
      <c r="J430" s="50"/>
      <c r="K430" s="50"/>
      <c r="L430" s="50"/>
      <c r="M430" s="2"/>
      <c r="N430" s="2"/>
      <c r="O430" s="4"/>
      <c r="P430" s="4"/>
      <c r="Q430" s="4"/>
      <c r="R430" s="4"/>
    </row>
    <row r="431" spans="1:18" s="524" customFormat="1">
      <c r="A431" s="50"/>
      <c r="C431" s="586"/>
      <c r="D431" s="50"/>
      <c r="E431" s="644"/>
      <c r="F431" s="645"/>
      <c r="G431" s="646"/>
      <c r="H431" s="50"/>
      <c r="I431" s="644"/>
      <c r="J431" s="50"/>
      <c r="K431" s="50"/>
      <c r="L431" s="50"/>
      <c r="M431" s="2"/>
      <c r="N431" s="2"/>
      <c r="O431" s="4"/>
      <c r="P431" s="4"/>
      <c r="Q431" s="4"/>
      <c r="R431" s="4"/>
    </row>
    <row r="432" spans="1:18" s="524" customFormat="1">
      <c r="A432" s="50"/>
      <c r="C432" s="586"/>
      <c r="D432" s="50"/>
      <c r="E432" s="644"/>
      <c r="F432" s="645"/>
      <c r="G432" s="646"/>
      <c r="H432" s="50"/>
      <c r="I432" s="644"/>
      <c r="J432" s="50"/>
      <c r="K432" s="50"/>
      <c r="L432" s="50"/>
      <c r="M432" s="2"/>
      <c r="N432" s="2"/>
      <c r="O432" s="4"/>
      <c r="P432" s="4"/>
      <c r="Q432" s="4"/>
      <c r="R432" s="4"/>
    </row>
    <row r="433" spans="1:18" s="524" customFormat="1">
      <c r="A433" s="50"/>
      <c r="C433" s="586"/>
      <c r="D433" s="50"/>
      <c r="E433" s="644"/>
      <c r="F433" s="645"/>
      <c r="G433" s="646"/>
      <c r="H433" s="50"/>
      <c r="I433" s="644"/>
      <c r="J433" s="50"/>
      <c r="K433" s="50"/>
      <c r="L433" s="50"/>
      <c r="M433" s="2"/>
      <c r="N433" s="2"/>
      <c r="O433" s="4"/>
      <c r="P433" s="4"/>
      <c r="Q433" s="4"/>
      <c r="R433" s="4"/>
    </row>
    <row r="434" spans="1:18" s="524" customFormat="1">
      <c r="A434" s="50"/>
      <c r="C434" s="586"/>
      <c r="D434" s="50"/>
      <c r="E434" s="644"/>
      <c r="F434" s="645"/>
      <c r="G434" s="646"/>
      <c r="H434" s="50"/>
      <c r="I434" s="644"/>
      <c r="J434" s="50"/>
      <c r="K434" s="50"/>
      <c r="L434" s="50"/>
      <c r="M434" s="2"/>
      <c r="N434" s="2"/>
      <c r="O434" s="4"/>
      <c r="P434" s="4"/>
      <c r="Q434" s="4"/>
      <c r="R434" s="4"/>
    </row>
    <row r="435" spans="1:18" s="524" customFormat="1">
      <c r="A435" s="50"/>
      <c r="C435" s="586"/>
      <c r="D435" s="50"/>
      <c r="E435" s="644"/>
      <c r="F435" s="645"/>
      <c r="G435" s="646"/>
      <c r="H435" s="50"/>
      <c r="I435" s="644"/>
      <c r="J435" s="50"/>
      <c r="K435" s="50"/>
      <c r="L435" s="50"/>
      <c r="M435" s="2"/>
      <c r="N435" s="2"/>
      <c r="O435" s="4"/>
      <c r="P435" s="4"/>
      <c r="Q435" s="4"/>
      <c r="R435" s="4"/>
    </row>
    <row r="436" spans="1:18" s="524" customFormat="1">
      <c r="A436" s="50"/>
      <c r="C436" s="586"/>
      <c r="D436" s="50"/>
      <c r="E436" s="644"/>
      <c r="F436" s="645"/>
      <c r="G436" s="646"/>
      <c r="H436" s="50"/>
      <c r="I436" s="644"/>
      <c r="J436" s="50"/>
      <c r="K436" s="50"/>
      <c r="L436" s="50"/>
      <c r="M436" s="2"/>
      <c r="N436" s="2"/>
      <c r="O436" s="4"/>
      <c r="P436" s="4"/>
      <c r="Q436" s="4"/>
      <c r="R436" s="4"/>
    </row>
    <row r="437" spans="1:18" s="524" customFormat="1">
      <c r="A437" s="50"/>
      <c r="C437" s="586"/>
      <c r="D437" s="50"/>
      <c r="E437" s="644"/>
      <c r="F437" s="645"/>
      <c r="G437" s="646"/>
      <c r="H437" s="50"/>
      <c r="I437" s="644"/>
      <c r="J437" s="50"/>
      <c r="K437" s="50"/>
      <c r="L437" s="50"/>
      <c r="M437" s="2"/>
      <c r="N437" s="2"/>
      <c r="O437" s="4"/>
      <c r="P437" s="4"/>
      <c r="Q437" s="4"/>
      <c r="R437" s="4"/>
    </row>
    <row r="438" spans="1:18" s="524" customFormat="1">
      <c r="A438" s="50"/>
      <c r="C438" s="586"/>
      <c r="D438" s="50"/>
      <c r="E438" s="644"/>
      <c r="F438" s="645"/>
      <c r="G438" s="646"/>
      <c r="H438" s="50"/>
      <c r="I438" s="644"/>
      <c r="J438" s="50"/>
      <c r="K438" s="50"/>
      <c r="L438" s="50"/>
      <c r="M438" s="2"/>
      <c r="N438" s="2"/>
      <c r="O438" s="4"/>
      <c r="P438" s="4"/>
      <c r="Q438" s="4"/>
      <c r="R438" s="4"/>
    </row>
    <row r="439" spans="1:18" s="524" customFormat="1">
      <c r="A439" s="50"/>
      <c r="C439" s="586"/>
      <c r="D439" s="50"/>
      <c r="E439" s="644"/>
      <c r="F439" s="645"/>
      <c r="G439" s="646"/>
      <c r="H439" s="50"/>
      <c r="I439" s="644"/>
      <c r="J439" s="50"/>
      <c r="K439" s="50"/>
      <c r="L439" s="50"/>
      <c r="M439" s="2"/>
      <c r="N439" s="2"/>
      <c r="O439" s="4"/>
      <c r="P439" s="4"/>
      <c r="Q439" s="4"/>
      <c r="R439" s="4"/>
    </row>
    <row r="440" spans="1:18" s="524" customFormat="1">
      <c r="A440" s="50"/>
      <c r="C440" s="586"/>
      <c r="D440" s="50"/>
      <c r="E440" s="644"/>
      <c r="F440" s="645"/>
      <c r="G440" s="646"/>
      <c r="H440" s="50"/>
      <c r="I440" s="644"/>
      <c r="J440" s="50"/>
      <c r="K440" s="50"/>
      <c r="L440" s="50"/>
      <c r="M440" s="2"/>
      <c r="N440" s="2"/>
      <c r="O440" s="4"/>
      <c r="P440" s="4"/>
      <c r="Q440" s="4"/>
      <c r="R440" s="4"/>
    </row>
    <row r="441" spans="1:18" s="524" customFormat="1">
      <c r="A441" s="50"/>
      <c r="C441" s="586"/>
      <c r="D441" s="50"/>
      <c r="E441" s="644"/>
      <c r="F441" s="645"/>
      <c r="G441" s="646"/>
      <c r="H441" s="50"/>
      <c r="I441" s="644"/>
      <c r="J441" s="50"/>
      <c r="K441" s="50"/>
      <c r="L441" s="50"/>
      <c r="M441" s="2"/>
      <c r="N441" s="2"/>
      <c r="O441" s="4"/>
      <c r="P441" s="4"/>
      <c r="Q441" s="4"/>
      <c r="R441" s="4"/>
    </row>
    <row r="442" spans="1:18" s="524" customFormat="1">
      <c r="A442" s="50"/>
      <c r="C442" s="586"/>
      <c r="D442" s="50"/>
      <c r="E442" s="644"/>
      <c r="F442" s="645"/>
      <c r="G442" s="646"/>
      <c r="H442" s="50"/>
      <c r="I442" s="644"/>
      <c r="J442" s="50"/>
      <c r="K442" s="50"/>
      <c r="L442" s="50"/>
      <c r="M442" s="2"/>
      <c r="N442" s="2"/>
      <c r="O442" s="4"/>
      <c r="P442" s="4"/>
      <c r="Q442" s="4"/>
      <c r="R442" s="4"/>
    </row>
    <row r="443" spans="1:18" s="524" customFormat="1">
      <c r="A443" s="50"/>
      <c r="C443" s="586"/>
      <c r="D443" s="50"/>
      <c r="E443" s="644"/>
      <c r="F443" s="645"/>
      <c r="G443" s="646"/>
      <c r="H443" s="50"/>
      <c r="I443" s="644"/>
      <c r="J443" s="50"/>
      <c r="K443" s="50"/>
      <c r="L443" s="50"/>
      <c r="M443" s="2"/>
      <c r="N443" s="2"/>
      <c r="O443" s="4"/>
      <c r="P443" s="4"/>
      <c r="Q443" s="4"/>
      <c r="R443" s="4"/>
    </row>
    <row r="444" spans="1:18" s="524" customFormat="1">
      <c r="A444" s="50"/>
      <c r="C444" s="586"/>
      <c r="D444" s="50"/>
      <c r="E444" s="644"/>
      <c r="F444" s="645"/>
      <c r="G444" s="646"/>
      <c r="H444" s="50"/>
      <c r="I444" s="644"/>
      <c r="J444" s="50"/>
      <c r="K444" s="50"/>
      <c r="L444" s="50"/>
      <c r="M444" s="2"/>
      <c r="N444" s="2"/>
      <c r="O444" s="4"/>
      <c r="P444" s="4"/>
      <c r="Q444" s="4"/>
      <c r="R444" s="4"/>
    </row>
    <row r="445" spans="1:18" s="524" customFormat="1">
      <c r="A445" s="50"/>
      <c r="C445" s="586"/>
      <c r="D445" s="50"/>
      <c r="E445" s="644"/>
      <c r="F445" s="645"/>
      <c r="G445" s="646"/>
      <c r="H445" s="50"/>
      <c r="I445" s="644"/>
      <c r="J445" s="50"/>
      <c r="K445" s="50"/>
      <c r="L445" s="50"/>
      <c r="M445" s="2"/>
      <c r="N445" s="2"/>
      <c r="O445" s="4"/>
      <c r="P445" s="4"/>
      <c r="Q445" s="4"/>
      <c r="R445" s="4"/>
    </row>
    <row r="446" spans="1:18" s="524" customFormat="1">
      <c r="A446" s="50"/>
      <c r="C446" s="586"/>
      <c r="D446" s="50"/>
      <c r="E446" s="644"/>
      <c r="F446" s="645"/>
      <c r="G446" s="646"/>
      <c r="H446" s="50"/>
      <c r="I446" s="644"/>
      <c r="J446" s="50"/>
      <c r="K446" s="50"/>
      <c r="L446" s="50"/>
      <c r="M446" s="2"/>
      <c r="N446" s="2"/>
      <c r="O446" s="4"/>
      <c r="P446" s="4"/>
      <c r="Q446" s="4"/>
      <c r="R446" s="4"/>
    </row>
    <row r="447" spans="1:18" s="524" customFormat="1">
      <c r="A447" s="50"/>
      <c r="C447" s="586"/>
      <c r="D447" s="50"/>
      <c r="E447" s="644"/>
      <c r="F447" s="645"/>
      <c r="G447" s="646"/>
      <c r="H447" s="50"/>
      <c r="I447" s="644"/>
      <c r="J447" s="50"/>
      <c r="K447" s="50"/>
      <c r="L447" s="50"/>
      <c r="M447" s="2"/>
      <c r="N447" s="2"/>
      <c r="O447" s="4"/>
      <c r="P447" s="4"/>
      <c r="Q447" s="4"/>
      <c r="R447" s="4"/>
    </row>
    <row r="448" spans="1:18" s="524" customFormat="1">
      <c r="A448" s="50"/>
      <c r="C448" s="586"/>
      <c r="D448" s="50"/>
      <c r="E448" s="644"/>
      <c r="F448" s="645"/>
      <c r="G448" s="646"/>
      <c r="H448" s="50"/>
      <c r="I448" s="644"/>
      <c r="J448" s="50"/>
      <c r="K448" s="50"/>
      <c r="L448" s="50"/>
      <c r="M448" s="2"/>
      <c r="N448" s="2"/>
      <c r="O448" s="4"/>
      <c r="P448" s="4"/>
      <c r="Q448" s="4"/>
      <c r="R448" s="4"/>
    </row>
    <row r="449" spans="1:18" s="524" customFormat="1">
      <c r="A449" s="50"/>
      <c r="C449" s="586"/>
      <c r="D449" s="50"/>
      <c r="E449" s="644"/>
      <c r="F449" s="645"/>
      <c r="G449" s="646"/>
      <c r="H449" s="50"/>
      <c r="I449" s="644"/>
      <c r="J449" s="50"/>
      <c r="K449" s="50"/>
      <c r="L449" s="50"/>
      <c r="M449" s="2"/>
      <c r="N449" s="2"/>
      <c r="O449" s="4"/>
      <c r="P449" s="4"/>
      <c r="Q449" s="4"/>
      <c r="R449" s="4"/>
    </row>
    <row r="450" spans="1:18" s="524" customFormat="1">
      <c r="A450" s="50"/>
      <c r="C450" s="586"/>
      <c r="D450" s="50"/>
      <c r="E450" s="644"/>
      <c r="F450" s="645"/>
      <c r="G450" s="646"/>
      <c r="H450" s="50"/>
      <c r="I450" s="644"/>
      <c r="J450" s="50"/>
      <c r="K450" s="50"/>
      <c r="L450" s="50"/>
      <c r="M450" s="2"/>
      <c r="N450" s="2"/>
      <c r="O450" s="4"/>
      <c r="P450" s="4"/>
      <c r="Q450" s="4"/>
      <c r="R450" s="4"/>
    </row>
    <row r="451" spans="1:18" s="524" customFormat="1">
      <c r="A451" s="50"/>
      <c r="C451" s="586"/>
      <c r="D451" s="50"/>
      <c r="E451" s="644"/>
      <c r="F451" s="645"/>
      <c r="G451" s="646"/>
      <c r="H451" s="50"/>
      <c r="I451" s="644"/>
      <c r="J451" s="50"/>
      <c r="K451" s="50"/>
      <c r="L451" s="50"/>
      <c r="M451" s="2"/>
      <c r="N451" s="2"/>
      <c r="O451" s="4"/>
      <c r="P451" s="4"/>
      <c r="Q451" s="4"/>
      <c r="R451" s="4"/>
    </row>
    <row r="452" spans="1:18" s="524" customFormat="1">
      <c r="A452" s="50"/>
      <c r="C452" s="586"/>
      <c r="D452" s="50"/>
      <c r="E452" s="644"/>
      <c r="F452" s="645"/>
      <c r="G452" s="646"/>
      <c r="H452" s="50"/>
      <c r="I452" s="644"/>
      <c r="J452" s="50"/>
      <c r="K452" s="50"/>
      <c r="L452" s="50"/>
      <c r="M452" s="2"/>
      <c r="N452" s="2"/>
      <c r="O452" s="4"/>
      <c r="P452" s="4"/>
      <c r="Q452" s="4"/>
      <c r="R452" s="4"/>
    </row>
    <row r="453" spans="1:18" s="524" customFormat="1">
      <c r="A453" s="50"/>
      <c r="C453" s="586"/>
      <c r="D453" s="50"/>
      <c r="E453" s="644"/>
      <c r="F453" s="645"/>
      <c r="G453" s="646"/>
      <c r="H453" s="50"/>
      <c r="I453" s="644"/>
      <c r="J453" s="50"/>
      <c r="K453" s="50"/>
      <c r="L453" s="50"/>
      <c r="M453" s="2"/>
      <c r="N453" s="2"/>
      <c r="O453" s="4"/>
      <c r="P453" s="4"/>
      <c r="Q453" s="4"/>
      <c r="R453" s="4"/>
    </row>
    <row r="454" spans="1:18" s="524" customFormat="1">
      <c r="A454" s="50"/>
      <c r="C454" s="586"/>
      <c r="D454" s="50"/>
      <c r="E454" s="644"/>
      <c r="F454" s="645"/>
      <c r="G454" s="646"/>
      <c r="H454" s="50"/>
      <c r="I454" s="644"/>
      <c r="J454" s="50"/>
      <c r="K454" s="50"/>
      <c r="L454" s="50"/>
      <c r="M454" s="2"/>
      <c r="N454" s="2"/>
      <c r="O454" s="4"/>
      <c r="P454" s="4"/>
      <c r="Q454" s="4"/>
      <c r="R454" s="4"/>
    </row>
    <row r="455" spans="1:18" s="524" customFormat="1">
      <c r="A455" s="50"/>
      <c r="C455" s="586"/>
      <c r="D455" s="50"/>
      <c r="E455" s="644"/>
      <c r="F455" s="645"/>
      <c r="G455" s="646"/>
      <c r="H455" s="50"/>
      <c r="I455" s="644"/>
      <c r="J455" s="50"/>
      <c r="K455" s="50"/>
      <c r="L455" s="50"/>
      <c r="M455" s="2"/>
      <c r="N455" s="2"/>
      <c r="O455" s="4"/>
      <c r="P455" s="4"/>
      <c r="Q455" s="4"/>
      <c r="R455" s="4"/>
    </row>
    <row r="456" spans="1:18" s="524" customFormat="1">
      <c r="A456" s="50"/>
      <c r="C456" s="586"/>
      <c r="D456" s="50"/>
      <c r="E456" s="644"/>
      <c r="F456" s="645"/>
      <c r="G456" s="646"/>
      <c r="H456" s="50"/>
      <c r="I456" s="644"/>
      <c r="J456" s="50"/>
      <c r="K456" s="50"/>
      <c r="L456" s="50"/>
      <c r="M456" s="2"/>
      <c r="N456" s="2"/>
      <c r="O456" s="4"/>
      <c r="P456" s="4"/>
      <c r="Q456" s="4"/>
      <c r="R456" s="4"/>
    </row>
    <row r="457" spans="1:18" s="524" customFormat="1">
      <c r="A457" s="50"/>
      <c r="C457" s="586"/>
      <c r="D457" s="50"/>
      <c r="E457" s="644"/>
      <c r="F457" s="645"/>
      <c r="G457" s="646"/>
      <c r="H457" s="50"/>
      <c r="I457" s="644"/>
      <c r="J457" s="50"/>
      <c r="K457" s="50"/>
      <c r="L457" s="50"/>
      <c r="M457" s="2"/>
      <c r="N457" s="2"/>
      <c r="O457" s="4"/>
      <c r="P457" s="4"/>
      <c r="Q457" s="4"/>
      <c r="R457" s="4"/>
    </row>
    <row r="458" spans="1:18" s="524" customFormat="1">
      <c r="A458" s="50"/>
      <c r="C458" s="586"/>
      <c r="D458" s="50"/>
      <c r="E458" s="644"/>
      <c r="F458" s="645"/>
      <c r="G458" s="646"/>
      <c r="H458" s="50"/>
      <c r="I458" s="644"/>
      <c r="J458" s="50"/>
      <c r="K458" s="50"/>
      <c r="L458" s="50"/>
      <c r="M458" s="2"/>
      <c r="N458" s="2"/>
      <c r="O458" s="4"/>
      <c r="P458" s="4"/>
      <c r="Q458" s="4"/>
      <c r="R458" s="4"/>
    </row>
    <row r="459" spans="1:18" s="524" customFormat="1">
      <c r="A459" s="50"/>
      <c r="C459" s="586"/>
      <c r="D459" s="50"/>
      <c r="E459" s="644"/>
      <c r="F459" s="645"/>
      <c r="G459" s="646"/>
      <c r="H459" s="50"/>
      <c r="I459" s="644"/>
      <c r="J459" s="50"/>
      <c r="K459" s="50"/>
      <c r="L459" s="50"/>
      <c r="M459" s="2"/>
      <c r="N459" s="2"/>
      <c r="O459" s="4"/>
      <c r="P459" s="4"/>
      <c r="Q459" s="4"/>
      <c r="R459" s="4"/>
    </row>
    <row r="460" spans="1:18" s="524" customFormat="1">
      <c r="A460" s="50"/>
      <c r="C460" s="586"/>
      <c r="D460" s="50"/>
      <c r="E460" s="644"/>
      <c r="F460" s="645"/>
      <c r="G460" s="646"/>
      <c r="H460" s="50"/>
      <c r="I460" s="644"/>
      <c r="J460" s="50"/>
      <c r="K460" s="50"/>
      <c r="L460" s="50"/>
      <c r="M460" s="2"/>
      <c r="N460" s="2"/>
      <c r="O460" s="4"/>
      <c r="P460" s="4"/>
      <c r="Q460" s="4"/>
      <c r="R460" s="4"/>
    </row>
    <row r="461" spans="1:18" s="524" customFormat="1">
      <c r="A461" s="50"/>
      <c r="C461" s="586"/>
      <c r="D461" s="50"/>
      <c r="E461" s="644"/>
      <c r="F461" s="645"/>
      <c r="G461" s="646"/>
      <c r="H461" s="50"/>
      <c r="I461" s="644"/>
      <c r="J461" s="50"/>
      <c r="K461" s="50"/>
      <c r="L461" s="50"/>
      <c r="M461" s="2"/>
      <c r="N461" s="2"/>
      <c r="O461" s="4"/>
      <c r="P461" s="4"/>
      <c r="Q461" s="4"/>
      <c r="R461" s="4"/>
    </row>
    <row r="462" spans="1:18" s="524" customFormat="1">
      <c r="A462" s="50"/>
      <c r="C462" s="586"/>
      <c r="D462" s="50"/>
      <c r="E462" s="644"/>
      <c r="F462" s="645"/>
      <c r="G462" s="646"/>
      <c r="H462" s="50"/>
      <c r="I462" s="644"/>
      <c r="J462" s="50"/>
      <c r="K462" s="50"/>
      <c r="L462" s="50"/>
      <c r="M462" s="2"/>
      <c r="N462" s="2"/>
      <c r="O462" s="4"/>
      <c r="P462" s="4"/>
      <c r="Q462" s="4"/>
      <c r="R462" s="4"/>
    </row>
    <row r="463" spans="1:18" s="524" customFormat="1">
      <c r="A463" s="50"/>
      <c r="C463" s="586"/>
      <c r="D463" s="50"/>
      <c r="E463" s="644"/>
      <c r="F463" s="645"/>
      <c r="G463" s="646"/>
      <c r="H463" s="50"/>
      <c r="I463" s="644"/>
      <c r="J463" s="50"/>
      <c r="K463" s="50"/>
      <c r="L463" s="50"/>
      <c r="M463" s="2"/>
      <c r="N463" s="2"/>
      <c r="O463" s="4"/>
      <c r="P463" s="4"/>
      <c r="Q463" s="4"/>
      <c r="R463" s="4"/>
    </row>
    <row r="464" spans="1:18" s="524" customFormat="1">
      <c r="A464" s="50"/>
      <c r="C464" s="586"/>
      <c r="D464" s="50"/>
      <c r="E464" s="644"/>
      <c r="F464" s="645"/>
      <c r="G464" s="646"/>
      <c r="H464" s="50"/>
      <c r="I464" s="644"/>
      <c r="J464" s="50"/>
      <c r="K464" s="50"/>
      <c r="L464" s="50"/>
      <c r="M464" s="2"/>
      <c r="N464" s="2"/>
      <c r="O464" s="4"/>
      <c r="P464" s="4"/>
      <c r="Q464" s="4"/>
      <c r="R464" s="4"/>
    </row>
    <row r="465" spans="1:18" s="524" customFormat="1">
      <c r="A465" s="50"/>
      <c r="C465" s="586"/>
      <c r="D465" s="50"/>
      <c r="E465" s="644"/>
      <c r="F465" s="645"/>
      <c r="G465" s="646"/>
      <c r="H465" s="50"/>
      <c r="I465" s="644"/>
      <c r="J465" s="50"/>
      <c r="K465" s="50"/>
      <c r="L465" s="50"/>
      <c r="M465" s="2"/>
      <c r="N465" s="2"/>
      <c r="O465" s="4"/>
      <c r="P465" s="4"/>
      <c r="Q465" s="4"/>
      <c r="R465" s="4"/>
    </row>
    <row r="466" spans="1:18" s="524" customFormat="1">
      <c r="A466" s="50"/>
      <c r="C466" s="586"/>
      <c r="D466" s="50"/>
      <c r="E466" s="644"/>
      <c r="F466" s="645"/>
      <c r="G466" s="646"/>
      <c r="H466" s="50"/>
      <c r="I466" s="644"/>
      <c r="J466" s="50"/>
      <c r="K466" s="50"/>
      <c r="L466" s="50"/>
      <c r="M466" s="2"/>
      <c r="N466" s="2"/>
      <c r="O466" s="4"/>
      <c r="P466" s="4"/>
      <c r="Q466" s="4"/>
      <c r="R466" s="4"/>
    </row>
    <row r="467" spans="1:18" s="524" customFormat="1">
      <c r="A467" s="50"/>
      <c r="C467" s="586"/>
      <c r="D467" s="50"/>
      <c r="E467" s="644"/>
      <c r="F467" s="645"/>
      <c r="G467" s="646"/>
      <c r="H467" s="50"/>
      <c r="I467" s="644"/>
      <c r="J467" s="50"/>
      <c r="K467" s="50"/>
      <c r="L467" s="50"/>
      <c r="M467" s="2"/>
      <c r="N467" s="2"/>
      <c r="O467" s="4"/>
      <c r="P467" s="4"/>
      <c r="Q467" s="4"/>
      <c r="R467" s="4"/>
    </row>
    <row r="468" spans="1:18" s="524" customFormat="1">
      <c r="A468" s="50"/>
      <c r="C468" s="586"/>
      <c r="D468" s="50"/>
      <c r="E468" s="644"/>
      <c r="F468" s="645"/>
      <c r="G468" s="646"/>
      <c r="H468" s="50"/>
      <c r="I468" s="644"/>
      <c r="J468" s="50"/>
      <c r="K468" s="50"/>
      <c r="L468" s="50"/>
      <c r="M468" s="2"/>
      <c r="N468" s="2"/>
      <c r="O468" s="4"/>
      <c r="P468" s="4"/>
      <c r="Q468" s="4"/>
      <c r="R468" s="4"/>
    </row>
    <row r="469" spans="1:18" s="524" customFormat="1">
      <c r="A469" s="50"/>
      <c r="C469" s="586"/>
      <c r="D469" s="50"/>
      <c r="E469" s="644"/>
      <c r="F469" s="645"/>
      <c r="G469" s="646"/>
      <c r="H469" s="50"/>
      <c r="I469" s="644"/>
      <c r="J469" s="50"/>
      <c r="K469" s="50"/>
      <c r="L469" s="50"/>
      <c r="M469" s="2"/>
      <c r="N469" s="2"/>
      <c r="O469" s="4"/>
      <c r="P469" s="4"/>
      <c r="Q469" s="4"/>
      <c r="R469" s="4"/>
    </row>
    <row r="470" spans="1:18" s="524" customFormat="1">
      <c r="A470" s="50"/>
      <c r="C470" s="586"/>
      <c r="D470" s="50"/>
      <c r="E470" s="644"/>
      <c r="F470" s="645"/>
      <c r="G470" s="646"/>
      <c r="H470" s="50"/>
      <c r="I470" s="644"/>
      <c r="J470" s="50"/>
      <c r="K470" s="50"/>
      <c r="L470" s="50"/>
      <c r="M470" s="2"/>
      <c r="N470" s="2"/>
      <c r="O470" s="4"/>
      <c r="P470" s="4"/>
      <c r="Q470" s="4"/>
      <c r="R470" s="4"/>
    </row>
    <row r="471" spans="1:18" s="524" customFormat="1">
      <c r="A471" s="50"/>
      <c r="C471" s="586"/>
      <c r="D471" s="50"/>
      <c r="E471" s="644"/>
      <c r="F471" s="645"/>
      <c r="G471" s="646"/>
      <c r="H471" s="50"/>
      <c r="I471" s="644"/>
      <c r="J471" s="50"/>
      <c r="K471" s="50"/>
      <c r="L471" s="50"/>
      <c r="M471" s="2"/>
      <c r="N471" s="2"/>
      <c r="O471" s="4"/>
      <c r="P471" s="4"/>
      <c r="Q471" s="4"/>
      <c r="R471" s="4"/>
    </row>
    <row r="472" spans="1:18" s="524" customFormat="1">
      <c r="A472" s="50"/>
      <c r="C472" s="586"/>
      <c r="D472" s="50"/>
      <c r="E472" s="644"/>
      <c r="F472" s="645"/>
      <c r="G472" s="646"/>
      <c r="H472" s="50"/>
      <c r="I472" s="644"/>
      <c r="J472" s="50"/>
      <c r="K472" s="50"/>
      <c r="L472" s="50"/>
      <c r="M472" s="2"/>
      <c r="N472" s="2"/>
      <c r="O472" s="4"/>
      <c r="P472" s="4"/>
      <c r="Q472" s="4"/>
      <c r="R472" s="4"/>
    </row>
    <row r="473" spans="1:18" s="524" customFormat="1">
      <c r="A473" s="50"/>
      <c r="C473" s="586"/>
      <c r="D473" s="50"/>
      <c r="E473" s="644"/>
      <c r="F473" s="645"/>
      <c r="G473" s="646"/>
      <c r="H473" s="50"/>
      <c r="I473" s="644"/>
      <c r="J473" s="50"/>
      <c r="K473" s="50"/>
      <c r="L473" s="50"/>
      <c r="M473" s="2"/>
      <c r="N473" s="2"/>
      <c r="O473" s="4"/>
      <c r="P473" s="4"/>
      <c r="Q473" s="4"/>
      <c r="R473" s="4"/>
    </row>
    <row r="474" spans="1:18" s="524" customFormat="1">
      <c r="A474" s="50"/>
      <c r="C474" s="586"/>
      <c r="D474" s="50"/>
      <c r="E474" s="644"/>
      <c r="F474" s="645"/>
      <c r="G474" s="646"/>
      <c r="H474" s="50"/>
      <c r="I474" s="644"/>
      <c r="J474" s="50"/>
      <c r="K474" s="50"/>
      <c r="L474" s="50"/>
      <c r="M474" s="2"/>
      <c r="N474" s="2"/>
      <c r="O474" s="4"/>
      <c r="P474" s="4"/>
      <c r="Q474" s="4"/>
      <c r="R474" s="4"/>
    </row>
    <row r="475" spans="1:18" s="524" customFormat="1">
      <c r="A475" s="50"/>
      <c r="C475" s="586"/>
      <c r="D475" s="50"/>
      <c r="E475" s="644"/>
      <c r="F475" s="645"/>
      <c r="G475" s="646"/>
      <c r="H475" s="50"/>
      <c r="I475" s="644"/>
      <c r="J475" s="50"/>
      <c r="K475" s="50"/>
      <c r="L475" s="50"/>
      <c r="M475" s="2"/>
      <c r="N475" s="2"/>
      <c r="O475" s="4"/>
      <c r="P475" s="4"/>
      <c r="Q475" s="4"/>
      <c r="R475" s="4"/>
    </row>
    <row r="476" spans="1:18" s="524" customFormat="1">
      <c r="A476" s="50"/>
      <c r="C476" s="586"/>
      <c r="D476" s="50"/>
      <c r="E476" s="644"/>
      <c r="F476" s="645"/>
      <c r="G476" s="646"/>
      <c r="H476" s="50"/>
      <c r="I476" s="644"/>
      <c r="J476" s="50"/>
      <c r="K476" s="50"/>
      <c r="L476" s="50"/>
      <c r="M476" s="2"/>
      <c r="N476" s="2"/>
      <c r="O476" s="4"/>
      <c r="P476" s="4"/>
      <c r="Q476" s="4"/>
      <c r="R476" s="4"/>
    </row>
    <row r="477" spans="1:18" s="524" customFormat="1">
      <c r="A477" s="50"/>
      <c r="C477" s="586"/>
      <c r="D477" s="50"/>
      <c r="E477" s="644"/>
      <c r="F477" s="645"/>
      <c r="G477" s="646"/>
      <c r="H477" s="50"/>
      <c r="I477" s="644"/>
      <c r="J477" s="50"/>
      <c r="K477" s="50"/>
      <c r="L477" s="50"/>
      <c r="M477" s="2"/>
      <c r="N477" s="2"/>
      <c r="O477" s="4"/>
      <c r="P477" s="4"/>
      <c r="Q477" s="4"/>
      <c r="R477" s="4"/>
    </row>
    <row r="478" spans="1:18" s="524" customFormat="1">
      <c r="A478" s="50"/>
      <c r="C478" s="586"/>
      <c r="D478" s="50"/>
      <c r="E478" s="644"/>
      <c r="F478" s="645"/>
      <c r="G478" s="646"/>
      <c r="H478" s="50"/>
      <c r="I478" s="644"/>
      <c r="J478" s="50"/>
      <c r="K478" s="50"/>
      <c r="L478" s="50"/>
      <c r="M478" s="2"/>
      <c r="N478" s="2"/>
      <c r="O478" s="4"/>
      <c r="P478" s="4"/>
      <c r="Q478" s="4"/>
      <c r="R478" s="4"/>
    </row>
    <row r="479" spans="1:18" s="524" customFormat="1">
      <c r="A479" s="50"/>
      <c r="C479" s="586"/>
      <c r="D479" s="50"/>
      <c r="E479" s="644"/>
      <c r="F479" s="645"/>
      <c r="G479" s="646"/>
      <c r="H479" s="50"/>
      <c r="I479" s="644"/>
      <c r="J479" s="50"/>
      <c r="K479" s="50"/>
      <c r="L479" s="50"/>
      <c r="M479" s="2"/>
      <c r="N479" s="2"/>
      <c r="O479" s="4"/>
      <c r="P479" s="4"/>
      <c r="Q479" s="4"/>
      <c r="R479" s="4"/>
    </row>
    <row r="480" spans="1:18" s="524" customFormat="1">
      <c r="A480" s="50"/>
      <c r="C480" s="586"/>
      <c r="D480" s="50"/>
      <c r="E480" s="644"/>
      <c r="F480" s="645"/>
      <c r="G480" s="646"/>
      <c r="H480" s="50"/>
      <c r="I480" s="644"/>
      <c r="J480" s="50"/>
      <c r="K480" s="50"/>
      <c r="L480" s="50"/>
      <c r="M480" s="2"/>
      <c r="N480" s="2"/>
      <c r="O480" s="4"/>
      <c r="P480" s="4"/>
      <c r="Q480" s="4"/>
      <c r="R480" s="4"/>
    </row>
    <row r="481" spans="1:18" s="524" customFormat="1">
      <c r="A481" s="50"/>
      <c r="C481" s="586"/>
      <c r="D481" s="50"/>
      <c r="E481" s="644"/>
      <c r="F481" s="645"/>
      <c r="G481" s="646"/>
      <c r="H481" s="50"/>
      <c r="I481" s="644"/>
      <c r="J481" s="50"/>
      <c r="K481" s="50"/>
      <c r="L481" s="50"/>
      <c r="M481" s="2"/>
      <c r="N481" s="2"/>
      <c r="O481" s="4"/>
      <c r="P481" s="4"/>
      <c r="Q481" s="4"/>
      <c r="R481" s="4"/>
    </row>
    <row r="482" spans="1:18" s="524" customFormat="1">
      <c r="A482" s="50"/>
      <c r="C482" s="586"/>
      <c r="D482" s="50"/>
      <c r="E482" s="644"/>
      <c r="F482" s="645"/>
      <c r="G482" s="646"/>
      <c r="H482" s="50"/>
      <c r="I482" s="644"/>
      <c r="J482" s="50"/>
      <c r="K482" s="50"/>
      <c r="L482" s="50"/>
      <c r="M482" s="2"/>
      <c r="N482" s="2"/>
      <c r="O482" s="4"/>
      <c r="P482" s="4"/>
      <c r="Q482" s="4"/>
      <c r="R482" s="4"/>
    </row>
    <row r="483" spans="1:18" s="524" customFormat="1">
      <c r="A483" s="50"/>
      <c r="C483" s="586"/>
      <c r="D483" s="50"/>
      <c r="E483" s="644"/>
      <c r="F483" s="645"/>
      <c r="G483" s="646"/>
      <c r="H483" s="50"/>
      <c r="I483" s="644"/>
      <c r="J483" s="50"/>
      <c r="K483" s="50"/>
      <c r="L483" s="50"/>
      <c r="M483" s="2"/>
      <c r="N483" s="2"/>
      <c r="O483" s="4"/>
      <c r="P483" s="4"/>
      <c r="Q483" s="4"/>
      <c r="R483" s="4"/>
    </row>
    <row r="484" spans="1:18" s="524" customFormat="1">
      <c r="A484" s="50"/>
      <c r="C484" s="586"/>
      <c r="D484" s="50"/>
      <c r="E484" s="644"/>
      <c r="F484" s="645"/>
      <c r="G484" s="646"/>
      <c r="H484" s="50"/>
      <c r="I484" s="644"/>
      <c r="J484" s="50"/>
      <c r="K484" s="50"/>
      <c r="L484" s="50"/>
      <c r="M484" s="2"/>
      <c r="N484" s="2"/>
      <c r="O484" s="4"/>
      <c r="P484" s="4"/>
      <c r="Q484" s="4"/>
      <c r="R484" s="4"/>
    </row>
    <row r="485" spans="1:18" s="524" customFormat="1">
      <c r="A485" s="50"/>
      <c r="C485" s="586"/>
      <c r="D485" s="50"/>
      <c r="E485" s="644"/>
      <c r="F485" s="645"/>
      <c r="G485" s="646"/>
      <c r="H485" s="50"/>
      <c r="I485" s="644"/>
      <c r="J485" s="50"/>
      <c r="K485" s="50"/>
      <c r="L485" s="50"/>
      <c r="M485" s="2"/>
      <c r="N485" s="2"/>
      <c r="O485" s="4"/>
      <c r="P485" s="4"/>
      <c r="Q485" s="4"/>
      <c r="R485" s="4"/>
    </row>
    <row r="486" spans="1:18" s="524" customFormat="1">
      <c r="A486" s="50"/>
      <c r="C486" s="586"/>
      <c r="D486" s="50"/>
      <c r="E486" s="644"/>
      <c r="F486" s="645"/>
      <c r="G486" s="646"/>
      <c r="H486" s="50"/>
      <c r="I486" s="644"/>
      <c r="J486" s="50"/>
      <c r="K486" s="50"/>
      <c r="L486" s="50"/>
      <c r="M486" s="2"/>
      <c r="N486" s="2"/>
      <c r="O486" s="4"/>
      <c r="P486" s="4"/>
      <c r="Q486" s="4"/>
      <c r="R486" s="4"/>
    </row>
    <row r="487" spans="1:18" s="524" customFormat="1">
      <c r="A487" s="50"/>
      <c r="C487" s="586"/>
      <c r="D487" s="50"/>
      <c r="E487" s="644"/>
      <c r="F487" s="645"/>
      <c r="G487" s="646"/>
      <c r="H487" s="50"/>
      <c r="I487" s="644"/>
      <c r="J487" s="50"/>
      <c r="K487" s="50"/>
      <c r="L487" s="50"/>
      <c r="M487" s="2"/>
      <c r="N487" s="2"/>
      <c r="O487" s="4"/>
      <c r="P487" s="4"/>
      <c r="Q487" s="4"/>
      <c r="R487" s="4"/>
    </row>
    <row r="488" spans="1:18" s="524" customFormat="1">
      <c r="A488" s="50"/>
      <c r="C488" s="586"/>
      <c r="D488" s="50"/>
      <c r="E488" s="644"/>
      <c r="F488" s="645"/>
      <c r="G488" s="646"/>
      <c r="H488" s="50"/>
      <c r="I488" s="644"/>
      <c r="J488" s="50"/>
      <c r="K488" s="50"/>
      <c r="L488" s="50"/>
      <c r="M488" s="2"/>
      <c r="N488" s="2"/>
      <c r="O488" s="4"/>
      <c r="P488" s="4"/>
      <c r="Q488" s="4"/>
      <c r="R488" s="4"/>
    </row>
    <row r="489" spans="1:18" s="524" customFormat="1">
      <c r="A489" s="50"/>
      <c r="C489" s="586"/>
      <c r="D489" s="50"/>
      <c r="E489" s="644"/>
      <c r="F489" s="645"/>
      <c r="G489" s="646"/>
      <c r="H489" s="50"/>
      <c r="I489" s="644"/>
      <c r="J489" s="50"/>
      <c r="K489" s="50"/>
      <c r="L489" s="50"/>
      <c r="M489" s="2"/>
      <c r="N489" s="2"/>
      <c r="O489" s="4"/>
      <c r="P489" s="4"/>
      <c r="Q489" s="4"/>
      <c r="R489" s="4"/>
    </row>
    <row r="490" spans="1:18" s="524" customFormat="1">
      <c r="A490" s="50"/>
      <c r="C490" s="586"/>
      <c r="D490" s="50"/>
      <c r="E490" s="644"/>
      <c r="F490" s="645"/>
      <c r="G490" s="646"/>
      <c r="H490" s="50"/>
      <c r="I490" s="644"/>
      <c r="J490" s="50"/>
      <c r="K490" s="50"/>
      <c r="L490" s="50"/>
      <c r="M490" s="2"/>
      <c r="N490" s="2"/>
      <c r="O490" s="4"/>
      <c r="P490" s="4"/>
      <c r="Q490" s="4"/>
      <c r="R490" s="4"/>
    </row>
    <row r="491" spans="1:18" s="524" customFormat="1">
      <c r="A491" s="50"/>
      <c r="C491" s="586"/>
      <c r="D491" s="50"/>
      <c r="E491" s="644"/>
      <c r="F491" s="645"/>
      <c r="G491" s="646"/>
      <c r="H491" s="50"/>
      <c r="I491" s="644"/>
      <c r="J491" s="50"/>
      <c r="K491" s="50"/>
      <c r="L491" s="50"/>
      <c r="M491" s="2"/>
      <c r="N491" s="2"/>
      <c r="O491" s="4"/>
      <c r="P491" s="4"/>
      <c r="Q491" s="4"/>
      <c r="R491" s="4"/>
    </row>
    <row r="492" spans="1:18" s="524" customFormat="1">
      <c r="A492" s="50"/>
      <c r="C492" s="586"/>
      <c r="D492" s="50"/>
      <c r="E492" s="644"/>
      <c r="F492" s="645"/>
      <c r="G492" s="646"/>
      <c r="H492" s="50"/>
      <c r="I492" s="644"/>
      <c r="J492" s="50"/>
      <c r="K492" s="50"/>
      <c r="L492" s="50"/>
      <c r="M492" s="2"/>
      <c r="N492" s="2"/>
      <c r="O492" s="4"/>
      <c r="P492" s="4"/>
      <c r="Q492" s="4"/>
      <c r="R492" s="4"/>
    </row>
    <row r="493" spans="1:18" s="524" customFormat="1">
      <c r="A493" s="50"/>
      <c r="C493" s="586"/>
      <c r="D493" s="50"/>
      <c r="E493" s="644"/>
      <c r="F493" s="645"/>
      <c r="G493" s="646"/>
      <c r="H493" s="50"/>
      <c r="I493" s="644"/>
      <c r="J493" s="50"/>
      <c r="K493" s="50"/>
      <c r="L493" s="50"/>
      <c r="M493" s="2"/>
      <c r="N493" s="2"/>
      <c r="O493" s="4"/>
      <c r="P493" s="4"/>
      <c r="Q493" s="4"/>
      <c r="R493" s="4"/>
    </row>
    <row r="494" spans="1:18" s="524" customFormat="1">
      <c r="A494" s="50"/>
      <c r="C494" s="586"/>
      <c r="D494" s="50"/>
      <c r="E494" s="644"/>
      <c r="F494" s="645"/>
      <c r="G494" s="646"/>
      <c r="H494" s="50"/>
      <c r="I494" s="644"/>
      <c r="J494" s="50"/>
      <c r="K494" s="50"/>
      <c r="L494" s="50"/>
      <c r="M494" s="2"/>
      <c r="N494" s="2"/>
      <c r="O494" s="4"/>
      <c r="P494" s="4"/>
      <c r="Q494" s="4"/>
      <c r="R494" s="4"/>
    </row>
    <row r="495" spans="1:18" s="524" customFormat="1">
      <c r="A495" s="50"/>
      <c r="C495" s="586"/>
      <c r="D495" s="50"/>
      <c r="E495" s="644"/>
      <c r="F495" s="645"/>
      <c r="G495" s="646"/>
      <c r="H495" s="50"/>
      <c r="I495" s="644"/>
      <c r="J495" s="50"/>
      <c r="K495" s="50"/>
      <c r="L495" s="50"/>
      <c r="M495" s="2"/>
      <c r="N495" s="2"/>
      <c r="O495" s="4"/>
      <c r="P495" s="4"/>
      <c r="Q495" s="4"/>
      <c r="R495" s="4"/>
    </row>
    <row r="496" spans="1:18" s="524" customFormat="1">
      <c r="A496" s="50"/>
      <c r="C496" s="586"/>
      <c r="D496" s="50"/>
      <c r="E496" s="644"/>
      <c r="F496" s="645"/>
      <c r="G496" s="646"/>
      <c r="H496" s="50"/>
      <c r="I496" s="644"/>
      <c r="J496" s="50"/>
      <c r="K496" s="50"/>
      <c r="L496" s="50"/>
      <c r="M496" s="2"/>
      <c r="N496" s="2"/>
      <c r="O496" s="4"/>
      <c r="P496" s="4"/>
      <c r="Q496" s="4"/>
      <c r="R496" s="4"/>
    </row>
    <row r="497" spans="1:18" s="524" customFormat="1">
      <c r="A497" s="50"/>
      <c r="C497" s="586"/>
      <c r="D497" s="50"/>
      <c r="E497" s="644"/>
      <c r="F497" s="645"/>
      <c r="G497" s="646"/>
      <c r="H497" s="50"/>
      <c r="I497" s="644"/>
      <c r="J497" s="50"/>
      <c r="K497" s="50"/>
      <c r="L497" s="50"/>
      <c r="M497" s="2"/>
      <c r="N497" s="2"/>
      <c r="O497" s="4"/>
      <c r="P497" s="4"/>
      <c r="Q497" s="4"/>
      <c r="R497" s="4"/>
    </row>
    <row r="498" spans="1:18" s="524" customFormat="1">
      <c r="A498" s="50"/>
      <c r="C498" s="586"/>
      <c r="D498" s="50"/>
      <c r="E498" s="644"/>
      <c r="F498" s="645"/>
      <c r="G498" s="646"/>
      <c r="H498" s="50"/>
      <c r="I498" s="644"/>
      <c r="J498" s="50"/>
      <c r="K498" s="50"/>
      <c r="L498" s="50"/>
      <c r="M498" s="2"/>
      <c r="N498" s="2"/>
      <c r="O498" s="4"/>
      <c r="P498" s="4"/>
      <c r="Q498" s="4"/>
      <c r="R498" s="4"/>
    </row>
    <row r="499" spans="1:18" s="524" customFormat="1">
      <c r="A499" s="50"/>
      <c r="C499" s="586"/>
      <c r="D499" s="50"/>
      <c r="E499" s="644"/>
      <c r="F499" s="645"/>
      <c r="G499" s="646"/>
      <c r="H499" s="50"/>
      <c r="I499" s="644"/>
      <c r="J499" s="50"/>
      <c r="K499" s="50"/>
      <c r="L499" s="50"/>
      <c r="M499" s="2"/>
      <c r="N499" s="2"/>
      <c r="O499" s="4"/>
      <c r="P499" s="4"/>
      <c r="Q499" s="4"/>
      <c r="R499" s="4"/>
    </row>
    <row r="500" spans="1:18" s="524" customFormat="1">
      <c r="A500" s="50"/>
      <c r="C500" s="586"/>
      <c r="D500" s="50"/>
      <c r="E500" s="644"/>
      <c r="F500" s="645"/>
      <c r="G500" s="646"/>
      <c r="H500" s="50"/>
      <c r="I500" s="644"/>
      <c r="J500" s="50"/>
      <c r="K500" s="50"/>
      <c r="L500" s="50"/>
      <c r="M500" s="2"/>
      <c r="N500" s="2"/>
      <c r="O500" s="4"/>
      <c r="P500" s="4"/>
      <c r="Q500" s="4"/>
      <c r="R500" s="4"/>
    </row>
    <row r="501" spans="1:18" s="524" customFormat="1">
      <c r="A501" s="50"/>
      <c r="C501" s="586"/>
      <c r="D501" s="50"/>
      <c r="E501" s="644"/>
      <c r="F501" s="645"/>
      <c r="G501" s="646"/>
      <c r="H501" s="50"/>
      <c r="I501" s="644"/>
      <c r="J501" s="50"/>
      <c r="K501" s="50"/>
      <c r="L501" s="50"/>
      <c r="M501" s="2"/>
      <c r="N501" s="2"/>
      <c r="O501" s="4"/>
      <c r="P501" s="4"/>
      <c r="Q501" s="4"/>
      <c r="R501" s="4"/>
    </row>
    <row r="502" spans="1:18" s="524" customFormat="1">
      <c r="A502" s="50"/>
      <c r="C502" s="586"/>
      <c r="D502" s="50"/>
      <c r="E502" s="644"/>
      <c r="F502" s="645"/>
      <c r="G502" s="646"/>
      <c r="H502" s="50"/>
      <c r="I502" s="644"/>
      <c r="J502" s="50"/>
      <c r="K502" s="50"/>
      <c r="L502" s="50"/>
      <c r="M502" s="2"/>
      <c r="N502" s="2"/>
      <c r="O502" s="4"/>
      <c r="P502" s="4"/>
      <c r="Q502" s="4"/>
      <c r="R502" s="4"/>
    </row>
    <row r="503" spans="1:18" s="524" customFormat="1">
      <c r="A503" s="50"/>
      <c r="C503" s="586"/>
      <c r="D503" s="50"/>
      <c r="E503" s="644"/>
      <c r="F503" s="645"/>
      <c r="G503" s="646"/>
      <c r="H503" s="50"/>
      <c r="I503" s="644"/>
      <c r="J503" s="50"/>
      <c r="K503" s="50"/>
      <c r="L503" s="50"/>
      <c r="M503" s="2"/>
      <c r="N503" s="2"/>
      <c r="O503" s="4"/>
      <c r="P503" s="4"/>
      <c r="Q503" s="4"/>
      <c r="R503" s="4"/>
    </row>
    <row r="504" spans="1:18" s="524" customFormat="1">
      <c r="A504" s="50"/>
      <c r="C504" s="586"/>
      <c r="D504" s="50"/>
      <c r="E504" s="644"/>
      <c r="F504" s="645"/>
      <c r="G504" s="646"/>
      <c r="H504" s="50"/>
      <c r="I504" s="644"/>
      <c r="J504" s="50"/>
      <c r="K504" s="50"/>
      <c r="L504" s="50"/>
      <c r="M504" s="2"/>
      <c r="N504" s="2"/>
      <c r="O504" s="4"/>
      <c r="P504" s="4"/>
      <c r="Q504" s="4"/>
      <c r="R504" s="4"/>
    </row>
    <row r="505" spans="1:18" s="524" customFormat="1">
      <c r="A505" s="50"/>
      <c r="C505" s="586"/>
      <c r="D505" s="50"/>
      <c r="E505" s="644"/>
      <c r="F505" s="645"/>
      <c r="G505" s="646"/>
      <c r="H505" s="50"/>
      <c r="I505" s="644"/>
      <c r="J505" s="50"/>
      <c r="K505" s="50"/>
      <c r="L505" s="50"/>
      <c r="M505" s="2"/>
      <c r="N505" s="2"/>
      <c r="O505" s="4"/>
      <c r="P505" s="4"/>
      <c r="Q505" s="4"/>
      <c r="R505" s="4"/>
    </row>
    <row r="506" spans="1:18" s="524" customFormat="1">
      <c r="A506" s="50"/>
      <c r="C506" s="586"/>
      <c r="D506" s="50"/>
      <c r="E506" s="644"/>
      <c r="F506" s="645"/>
      <c r="G506" s="646"/>
      <c r="H506" s="50"/>
      <c r="I506" s="644"/>
      <c r="J506" s="50"/>
      <c r="K506" s="50"/>
      <c r="L506" s="50"/>
      <c r="M506" s="2"/>
      <c r="N506" s="2"/>
      <c r="O506" s="4"/>
      <c r="P506" s="4"/>
      <c r="Q506" s="4"/>
      <c r="R506" s="4"/>
    </row>
    <row r="507" spans="1:18" s="524" customFormat="1">
      <c r="A507" s="50"/>
      <c r="C507" s="586"/>
      <c r="D507" s="50"/>
      <c r="E507" s="644"/>
      <c r="F507" s="645"/>
      <c r="G507" s="646"/>
      <c r="H507" s="50"/>
      <c r="I507" s="644"/>
      <c r="J507" s="50"/>
      <c r="K507" s="50"/>
      <c r="L507" s="50"/>
      <c r="M507" s="2"/>
      <c r="N507" s="2"/>
      <c r="O507" s="4"/>
      <c r="P507" s="4"/>
      <c r="Q507" s="4"/>
      <c r="R507" s="4"/>
    </row>
    <row r="508" spans="1:18" s="524" customFormat="1">
      <c r="A508" s="50"/>
      <c r="C508" s="586"/>
      <c r="D508" s="50"/>
      <c r="E508" s="644"/>
      <c r="F508" s="645"/>
      <c r="G508" s="646"/>
      <c r="H508" s="50"/>
      <c r="I508" s="644"/>
      <c r="J508" s="50"/>
      <c r="K508" s="50"/>
      <c r="L508" s="50"/>
      <c r="M508" s="2"/>
      <c r="N508" s="2"/>
      <c r="O508" s="4"/>
      <c r="P508" s="4"/>
      <c r="Q508" s="4"/>
      <c r="R508" s="4"/>
    </row>
    <row r="509" spans="1:18" s="524" customFormat="1">
      <c r="A509" s="50"/>
      <c r="C509" s="586"/>
      <c r="D509" s="50"/>
      <c r="E509" s="644"/>
      <c r="F509" s="645"/>
      <c r="G509" s="646"/>
      <c r="H509" s="50"/>
      <c r="I509" s="644"/>
      <c r="J509" s="50"/>
      <c r="K509" s="50"/>
      <c r="L509" s="50"/>
      <c r="M509" s="2"/>
      <c r="N509" s="2"/>
      <c r="O509" s="4"/>
      <c r="P509" s="4"/>
      <c r="Q509" s="4"/>
      <c r="R509" s="4"/>
    </row>
    <row r="510" spans="1:18" s="524" customFormat="1">
      <c r="A510" s="50"/>
      <c r="C510" s="586"/>
      <c r="D510" s="50"/>
      <c r="E510" s="644"/>
      <c r="F510" s="645"/>
      <c r="G510" s="646"/>
      <c r="H510" s="50"/>
      <c r="I510" s="644"/>
      <c r="J510" s="50"/>
      <c r="K510" s="50"/>
      <c r="L510" s="50"/>
      <c r="M510" s="2"/>
      <c r="N510" s="2"/>
      <c r="O510" s="4"/>
      <c r="P510" s="4"/>
      <c r="Q510" s="4"/>
      <c r="R510" s="4"/>
    </row>
    <row r="511" spans="1:18" s="524" customFormat="1">
      <c r="A511" s="50"/>
      <c r="C511" s="586"/>
      <c r="D511" s="50"/>
      <c r="E511" s="644"/>
      <c r="F511" s="645"/>
      <c r="G511" s="646"/>
      <c r="H511" s="50"/>
      <c r="I511" s="644"/>
      <c r="J511" s="50"/>
      <c r="K511" s="50"/>
      <c r="L511" s="50"/>
      <c r="M511" s="2"/>
      <c r="N511" s="2"/>
      <c r="O511" s="4"/>
      <c r="P511" s="4"/>
      <c r="Q511" s="4"/>
      <c r="R511" s="4"/>
    </row>
    <row r="512" spans="1:18" s="524" customFormat="1">
      <c r="A512" s="50"/>
      <c r="C512" s="586"/>
      <c r="D512" s="50"/>
      <c r="E512" s="644"/>
      <c r="F512" s="645"/>
      <c r="G512" s="646"/>
      <c r="H512" s="50"/>
      <c r="I512" s="644"/>
      <c r="J512" s="50"/>
      <c r="K512" s="50"/>
      <c r="L512" s="50"/>
      <c r="M512" s="2"/>
      <c r="N512" s="2"/>
      <c r="O512" s="4"/>
      <c r="P512" s="4"/>
      <c r="Q512" s="4"/>
      <c r="R512" s="4"/>
    </row>
    <row r="513" spans="1:18" s="524" customFormat="1">
      <c r="A513" s="50"/>
      <c r="C513" s="586"/>
      <c r="D513" s="50"/>
      <c r="E513" s="644"/>
      <c r="F513" s="645"/>
      <c r="G513" s="646"/>
      <c r="H513" s="50"/>
      <c r="I513" s="644"/>
      <c r="J513" s="50"/>
      <c r="K513" s="50"/>
      <c r="L513" s="50"/>
      <c r="M513" s="2"/>
      <c r="N513" s="2"/>
      <c r="O513" s="4"/>
      <c r="P513" s="4"/>
      <c r="Q513" s="4"/>
      <c r="R513" s="4"/>
    </row>
    <row r="514" spans="1:18" s="524" customFormat="1">
      <c r="A514" s="50"/>
      <c r="C514" s="586"/>
      <c r="D514" s="50"/>
      <c r="E514" s="644"/>
      <c r="F514" s="645"/>
      <c r="G514" s="646"/>
      <c r="H514" s="50"/>
      <c r="I514" s="644"/>
      <c r="J514" s="50"/>
      <c r="K514" s="50"/>
      <c r="L514" s="50"/>
      <c r="M514" s="2"/>
      <c r="N514" s="2"/>
      <c r="O514" s="4"/>
      <c r="P514" s="4"/>
      <c r="Q514" s="4"/>
      <c r="R514" s="4"/>
    </row>
    <row r="515" spans="1:18" s="524" customFormat="1">
      <c r="A515" s="50"/>
      <c r="C515" s="586"/>
      <c r="D515" s="50"/>
      <c r="E515" s="644"/>
      <c r="F515" s="645"/>
      <c r="G515" s="646"/>
      <c r="H515" s="50"/>
      <c r="I515" s="644"/>
      <c r="J515" s="50"/>
      <c r="K515" s="50"/>
      <c r="L515" s="50"/>
      <c r="M515" s="2"/>
      <c r="N515" s="2"/>
      <c r="O515" s="4"/>
      <c r="P515" s="4"/>
      <c r="Q515" s="4"/>
      <c r="R515" s="4"/>
    </row>
    <row r="516" spans="1:18" s="524" customFormat="1">
      <c r="A516" s="50"/>
      <c r="C516" s="586"/>
      <c r="D516" s="50"/>
      <c r="E516" s="644"/>
      <c r="F516" s="645"/>
      <c r="G516" s="646"/>
      <c r="H516" s="50"/>
      <c r="I516" s="644"/>
      <c r="J516" s="50"/>
      <c r="K516" s="50"/>
      <c r="L516" s="50"/>
      <c r="M516" s="2"/>
      <c r="N516" s="2"/>
      <c r="O516" s="4"/>
      <c r="P516" s="4"/>
      <c r="Q516" s="4"/>
      <c r="R516" s="4"/>
    </row>
    <row r="517" spans="1:18" s="524" customFormat="1">
      <c r="A517" s="50"/>
      <c r="C517" s="586"/>
      <c r="D517" s="50"/>
      <c r="E517" s="644"/>
      <c r="F517" s="645"/>
      <c r="G517" s="646"/>
      <c r="H517" s="50"/>
      <c r="I517" s="644"/>
      <c r="J517" s="50"/>
      <c r="K517" s="50"/>
      <c r="L517" s="50"/>
      <c r="M517" s="2"/>
      <c r="N517" s="2"/>
      <c r="O517" s="4"/>
      <c r="P517" s="4"/>
      <c r="Q517" s="4"/>
      <c r="R517" s="4"/>
    </row>
    <row r="518" spans="1:18" s="524" customFormat="1">
      <c r="A518" s="50"/>
      <c r="C518" s="586"/>
      <c r="D518" s="50"/>
      <c r="E518" s="644"/>
      <c r="F518" s="645"/>
      <c r="G518" s="646"/>
      <c r="H518" s="50"/>
      <c r="I518" s="644"/>
      <c r="J518" s="50"/>
      <c r="K518" s="50"/>
      <c r="L518" s="50"/>
      <c r="M518" s="2"/>
      <c r="N518" s="2"/>
      <c r="O518" s="4"/>
      <c r="P518" s="4"/>
      <c r="Q518" s="4"/>
      <c r="R518" s="4"/>
    </row>
    <row r="519" spans="1:18" s="524" customFormat="1">
      <c r="A519" s="50"/>
      <c r="C519" s="586"/>
      <c r="D519" s="50"/>
      <c r="E519" s="644"/>
      <c r="F519" s="645"/>
      <c r="G519" s="646"/>
      <c r="H519" s="50"/>
      <c r="I519" s="644"/>
      <c r="J519" s="50"/>
      <c r="K519" s="50"/>
      <c r="L519" s="50"/>
      <c r="M519" s="2"/>
      <c r="N519" s="2"/>
      <c r="O519" s="4"/>
      <c r="P519" s="4"/>
      <c r="Q519" s="4"/>
      <c r="R519" s="4"/>
    </row>
    <row r="520" spans="1:18" s="524" customFormat="1">
      <c r="A520" s="50"/>
      <c r="C520" s="586"/>
      <c r="D520" s="50"/>
      <c r="E520" s="644"/>
      <c r="F520" s="645"/>
      <c r="G520" s="646"/>
      <c r="H520" s="50"/>
      <c r="I520" s="644"/>
      <c r="J520" s="50"/>
      <c r="K520" s="50"/>
      <c r="L520" s="50"/>
      <c r="M520" s="2"/>
      <c r="N520" s="2"/>
      <c r="O520" s="4"/>
      <c r="P520" s="4"/>
      <c r="Q520" s="4"/>
      <c r="R520" s="4"/>
    </row>
    <row r="521" spans="1:18" s="524" customFormat="1">
      <c r="A521" s="50"/>
      <c r="C521" s="586"/>
      <c r="D521" s="50"/>
      <c r="E521" s="644"/>
      <c r="F521" s="645"/>
      <c r="G521" s="646"/>
      <c r="H521" s="50"/>
      <c r="I521" s="644"/>
      <c r="J521" s="50"/>
      <c r="K521" s="50"/>
      <c r="L521" s="50"/>
      <c r="M521" s="2"/>
      <c r="N521" s="2"/>
      <c r="O521" s="4"/>
      <c r="P521" s="4"/>
      <c r="Q521" s="4"/>
      <c r="R521" s="4"/>
    </row>
    <row r="522" spans="1:18" s="524" customFormat="1">
      <c r="A522" s="50"/>
      <c r="C522" s="586"/>
      <c r="D522" s="50"/>
      <c r="E522" s="644"/>
      <c r="F522" s="645"/>
      <c r="G522" s="646"/>
      <c r="H522" s="50"/>
      <c r="I522" s="644"/>
      <c r="J522" s="50"/>
      <c r="K522" s="50"/>
      <c r="L522" s="50"/>
      <c r="M522" s="2"/>
      <c r="N522" s="2"/>
      <c r="O522" s="4"/>
      <c r="P522" s="4"/>
      <c r="Q522" s="4"/>
      <c r="R522" s="4"/>
    </row>
    <row r="523" spans="1:18" s="524" customFormat="1">
      <c r="A523" s="50"/>
      <c r="C523" s="586"/>
      <c r="D523" s="50"/>
      <c r="E523" s="644"/>
      <c r="F523" s="645"/>
      <c r="G523" s="646"/>
      <c r="H523" s="50"/>
      <c r="I523" s="644"/>
      <c r="J523" s="50"/>
      <c r="K523" s="50"/>
      <c r="L523" s="50"/>
      <c r="M523" s="2"/>
      <c r="N523" s="2"/>
      <c r="O523" s="4"/>
      <c r="P523" s="4"/>
      <c r="Q523" s="4"/>
      <c r="R523" s="4"/>
    </row>
    <row r="524" spans="1:18" s="524" customFormat="1">
      <c r="A524" s="50"/>
      <c r="C524" s="586"/>
      <c r="D524" s="50"/>
      <c r="E524" s="644"/>
      <c r="F524" s="645"/>
      <c r="G524" s="646"/>
      <c r="H524" s="50"/>
      <c r="I524" s="644"/>
      <c r="J524" s="50"/>
      <c r="K524" s="50"/>
      <c r="L524" s="50"/>
      <c r="M524" s="2"/>
      <c r="N524" s="2"/>
      <c r="O524" s="4"/>
      <c r="P524" s="4"/>
      <c r="Q524" s="4"/>
      <c r="R524" s="4"/>
    </row>
    <row r="525" spans="1:18" s="524" customFormat="1">
      <c r="A525" s="50"/>
      <c r="C525" s="586"/>
      <c r="D525" s="50"/>
      <c r="E525" s="644"/>
      <c r="F525" s="645"/>
      <c r="G525" s="646"/>
      <c r="H525" s="50"/>
      <c r="I525" s="644"/>
      <c r="J525" s="50"/>
      <c r="K525" s="50"/>
      <c r="L525" s="50"/>
      <c r="M525" s="2"/>
      <c r="N525" s="2"/>
      <c r="O525" s="4"/>
      <c r="P525" s="4"/>
      <c r="Q525" s="4"/>
      <c r="R525" s="4"/>
    </row>
    <row r="526" spans="1:18" s="524" customFormat="1">
      <c r="A526" s="50"/>
      <c r="C526" s="586"/>
      <c r="D526" s="50"/>
      <c r="E526" s="644"/>
      <c r="F526" s="645"/>
      <c r="G526" s="646"/>
      <c r="H526" s="50"/>
      <c r="I526" s="644"/>
      <c r="J526" s="50"/>
      <c r="K526" s="50"/>
      <c r="L526" s="50"/>
      <c r="M526" s="2"/>
      <c r="N526" s="2"/>
      <c r="O526" s="4"/>
      <c r="P526" s="4"/>
      <c r="Q526" s="4"/>
      <c r="R526" s="4"/>
    </row>
    <row r="527" spans="1:18" s="524" customFormat="1">
      <c r="A527" s="50"/>
      <c r="C527" s="586"/>
      <c r="D527" s="50"/>
      <c r="E527" s="644"/>
      <c r="F527" s="645"/>
      <c r="G527" s="646"/>
      <c r="H527" s="50"/>
      <c r="I527" s="644"/>
      <c r="J527" s="50"/>
      <c r="K527" s="50"/>
      <c r="L527" s="50"/>
      <c r="M527" s="2"/>
      <c r="N527" s="2"/>
      <c r="O527" s="4"/>
      <c r="P527" s="4"/>
      <c r="Q527" s="4"/>
      <c r="R527" s="4"/>
    </row>
    <row r="528" spans="1:18" s="524" customFormat="1">
      <c r="A528" s="50"/>
      <c r="C528" s="586"/>
      <c r="D528" s="50"/>
      <c r="E528" s="644"/>
      <c r="F528" s="645"/>
      <c r="G528" s="646"/>
      <c r="H528" s="50"/>
      <c r="I528" s="644"/>
      <c r="J528" s="50"/>
      <c r="K528" s="50"/>
      <c r="L528" s="50"/>
      <c r="M528" s="2"/>
      <c r="N528" s="2"/>
      <c r="O528" s="4"/>
      <c r="P528" s="4"/>
      <c r="Q528" s="4"/>
      <c r="R528" s="4"/>
    </row>
    <row r="529" spans="1:18" s="524" customFormat="1">
      <c r="A529" s="50"/>
      <c r="C529" s="586"/>
      <c r="D529" s="50"/>
      <c r="E529" s="644"/>
      <c r="F529" s="645"/>
      <c r="G529" s="646"/>
      <c r="H529" s="50"/>
      <c r="I529" s="644"/>
      <c r="J529" s="50"/>
      <c r="K529" s="50"/>
      <c r="L529" s="50"/>
      <c r="M529" s="2"/>
      <c r="N529" s="2"/>
      <c r="O529" s="4"/>
      <c r="P529" s="4"/>
      <c r="Q529" s="4"/>
      <c r="R529" s="4"/>
    </row>
    <row r="530" spans="1:18" s="524" customFormat="1">
      <c r="A530" s="50"/>
      <c r="C530" s="586"/>
      <c r="D530" s="50"/>
      <c r="E530" s="644"/>
      <c r="F530" s="645"/>
      <c r="G530" s="646"/>
      <c r="H530" s="50"/>
      <c r="I530" s="644"/>
      <c r="J530" s="50"/>
      <c r="K530" s="50"/>
      <c r="L530" s="50"/>
      <c r="M530" s="2"/>
      <c r="N530" s="2"/>
      <c r="O530" s="4"/>
      <c r="P530" s="4"/>
      <c r="Q530" s="4"/>
      <c r="R530" s="4"/>
    </row>
    <row r="531" spans="1:18" s="524" customFormat="1">
      <c r="A531" s="50"/>
      <c r="C531" s="586"/>
      <c r="D531" s="50"/>
      <c r="E531" s="644"/>
      <c r="F531" s="645"/>
      <c r="G531" s="646"/>
      <c r="H531" s="50"/>
      <c r="I531" s="644"/>
      <c r="J531" s="50"/>
      <c r="K531" s="50"/>
      <c r="L531" s="50"/>
      <c r="M531" s="2"/>
      <c r="N531" s="2"/>
      <c r="O531" s="4"/>
      <c r="P531" s="4"/>
      <c r="Q531" s="4"/>
      <c r="R531" s="4"/>
    </row>
    <row r="532" spans="1:18" s="524" customFormat="1">
      <c r="A532" s="50"/>
      <c r="C532" s="586"/>
      <c r="D532" s="50"/>
      <c r="E532" s="644"/>
      <c r="F532" s="645"/>
      <c r="G532" s="646"/>
      <c r="H532" s="50"/>
      <c r="I532" s="644"/>
      <c r="J532" s="50"/>
      <c r="K532" s="50"/>
      <c r="L532" s="50"/>
      <c r="M532" s="2"/>
      <c r="N532" s="2"/>
      <c r="O532" s="4"/>
      <c r="P532" s="4"/>
      <c r="Q532" s="4"/>
      <c r="R532" s="4"/>
    </row>
    <row r="533" spans="1:18" s="524" customFormat="1">
      <c r="A533" s="50"/>
      <c r="C533" s="586"/>
      <c r="D533" s="50"/>
      <c r="E533" s="644"/>
      <c r="F533" s="645"/>
      <c r="G533" s="646"/>
      <c r="H533" s="50"/>
      <c r="I533" s="644"/>
      <c r="J533" s="50"/>
      <c r="K533" s="50"/>
      <c r="L533" s="50"/>
      <c r="M533" s="2"/>
      <c r="N533" s="2"/>
      <c r="O533" s="4"/>
      <c r="P533" s="4"/>
      <c r="Q533" s="4"/>
      <c r="R533" s="4"/>
    </row>
    <row r="534" spans="1:18" s="524" customFormat="1">
      <c r="A534" s="50"/>
      <c r="C534" s="586"/>
      <c r="D534" s="50"/>
      <c r="E534" s="644"/>
      <c r="F534" s="645"/>
      <c r="G534" s="646"/>
      <c r="H534" s="50"/>
      <c r="I534" s="644"/>
      <c r="J534" s="50"/>
      <c r="K534" s="50"/>
      <c r="L534" s="50"/>
      <c r="M534" s="2"/>
      <c r="N534" s="2"/>
      <c r="O534" s="4"/>
      <c r="P534" s="4"/>
      <c r="Q534" s="4"/>
      <c r="R534" s="4"/>
    </row>
    <row r="535" spans="1:18" s="524" customFormat="1">
      <c r="A535" s="50"/>
      <c r="C535" s="586"/>
      <c r="D535" s="50"/>
      <c r="E535" s="644"/>
      <c r="F535" s="645"/>
      <c r="G535" s="646"/>
      <c r="H535" s="50"/>
      <c r="I535" s="644"/>
      <c r="J535" s="50"/>
      <c r="K535" s="50"/>
      <c r="L535" s="50"/>
      <c r="M535" s="2"/>
      <c r="N535" s="2"/>
      <c r="O535" s="4"/>
      <c r="P535" s="4"/>
      <c r="Q535" s="4"/>
      <c r="R535" s="4"/>
    </row>
    <row r="536" spans="1:18" s="524" customFormat="1">
      <c r="A536" s="50"/>
      <c r="C536" s="586"/>
      <c r="D536" s="50"/>
      <c r="E536" s="644"/>
      <c r="F536" s="645"/>
      <c r="G536" s="646"/>
      <c r="H536" s="50"/>
      <c r="I536" s="644"/>
      <c r="J536" s="50"/>
      <c r="K536" s="50"/>
      <c r="L536" s="50"/>
      <c r="M536" s="2"/>
      <c r="N536" s="2"/>
      <c r="O536" s="4"/>
      <c r="P536" s="4"/>
      <c r="Q536" s="4"/>
      <c r="R536" s="4"/>
    </row>
    <row r="537" spans="1:18" s="524" customFormat="1">
      <c r="A537" s="50"/>
      <c r="C537" s="586"/>
      <c r="D537" s="50"/>
      <c r="E537" s="644"/>
      <c r="F537" s="645"/>
      <c r="G537" s="646"/>
      <c r="H537" s="50"/>
      <c r="I537" s="644"/>
      <c r="J537" s="50"/>
      <c r="K537" s="50"/>
      <c r="L537" s="50"/>
      <c r="M537" s="2"/>
      <c r="N537" s="2"/>
      <c r="O537" s="4"/>
      <c r="P537" s="4"/>
      <c r="Q537" s="4"/>
      <c r="R537" s="4"/>
    </row>
    <row r="538" spans="1:18" s="524" customFormat="1">
      <c r="A538" s="50"/>
      <c r="C538" s="586"/>
      <c r="D538" s="50"/>
      <c r="E538" s="644"/>
      <c r="F538" s="645"/>
      <c r="G538" s="646"/>
      <c r="H538" s="50"/>
      <c r="I538" s="644"/>
      <c r="J538" s="50"/>
      <c r="K538" s="50"/>
      <c r="L538" s="50"/>
      <c r="M538" s="2"/>
      <c r="N538" s="2"/>
      <c r="O538" s="4"/>
      <c r="P538" s="4"/>
      <c r="Q538" s="4"/>
      <c r="R538" s="4"/>
    </row>
    <row r="539" spans="1:18" s="524" customFormat="1">
      <c r="A539" s="50"/>
      <c r="C539" s="586"/>
      <c r="D539" s="50"/>
      <c r="E539" s="644"/>
      <c r="F539" s="645"/>
      <c r="G539" s="646"/>
      <c r="H539" s="50"/>
      <c r="I539" s="644"/>
      <c r="J539" s="50"/>
      <c r="K539" s="50"/>
      <c r="L539" s="50"/>
      <c r="M539" s="2"/>
      <c r="N539" s="2"/>
      <c r="O539" s="4"/>
      <c r="P539" s="4"/>
      <c r="Q539" s="4"/>
      <c r="R539" s="4"/>
    </row>
    <row r="540" spans="1:18" s="524" customFormat="1">
      <c r="A540" s="50"/>
      <c r="C540" s="586"/>
      <c r="D540" s="50"/>
      <c r="E540" s="644"/>
      <c r="F540" s="645"/>
      <c r="G540" s="646"/>
      <c r="H540" s="50"/>
      <c r="I540" s="644"/>
      <c r="J540" s="50"/>
      <c r="K540" s="50"/>
      <c r="L540" s="50"/>
      <c r="M540" s="2"/>
      <c r="N540" s="2"/>
      <c r="O540" s="4"/>
      <c r="P540" s="4"/>
      <c r="Q540" s="4"/>
      <c r="R540" s="4"/>
    </row>
    <row r="541" spans="1:18" s="524" customFormat="1">
      <c r="A541" s="50"/>
      <c r="C541" s="586"/>
      <c r="D541" s="50"/>
      <c r="E541" s="644"/>
      <c r="F541" s="645"/>
      <c r="G541" s="646"/>
      <c r="H541" s="50"/>
      <c r="I541" s="644"/>
      <c r="J541" s="50"/>
      <c r="K541" s="50"/>
      <c r="L541" s="50"/>
      <c r="M541" s="2"/>
      <c r="N541" s="2"/>
      <c r="O541" s="4"/>
      <c r="P541" s="4"/>
      <c r="Q541" s="4"/>
      <c r="R541" s="4"/>
    </row>
    <row r="542" spans="1:18" s="524" customFormat="1">
      <c r="A542" s="50"/>
      <c r="C542" s="586"/>
      <c r="D542" s="50"/>
      <c r="E542" s="644"/>
      <c r="F542" s="645"/>
      <c r="G542" s="646"/>
      <c r="H542" s="50"/>
      <c r="I542" s="644"/>
      <c r="J542" s="50"/>
      <c r="K542" s="50"/>
      <c r="L542" s="50"/>
      <c r="M542" s="2"/>
      <c r="N542" s="2"/>
      <c r="O542" s="4"/>
      <c r="P542" s="4"/>
      <c r="Q542" s="4"/>
      <c r="R542" s="4"/>
    </row>
    <row r="543" spans="1:18" s="524" customFormat="1">
      <c r="A543" s="50"/>
      <c r="C543" s="586"/>
      <c r="D543" s="50"/>
      <c r="E543" s="644"/>
      <c r="F543" s="645"/>
      <c r="G543" s="646"/>
      <c r="H543" s="50"/>
      <c r="I543" s="644"/>
      <c r="J543" s="50"/>
      <c r="K543" s="50"/>
      <c r="L543" s="50"/>
      <c r="M543" s="2"/>
      <c r="N543" s="2"/>
      <c r="O543" s="4"/>
      <c r="P543" s="4"/>
      <c r="Q543" s="4"/>
      <c r="R543" s="4"/>
    </row>
    <row r="544" spans="1:18" s="524" customFormat="1">
      <c r="A544" s="50"/>
      <c r="C544" s="586"/>
      <c r="D544" s="50"/>
      <c r="E544" s="644"/>
      <c r="F544" s="645"/>
      <c r="G544" s="646"/>
      <c r="H544" s="50"/>
      <c r="I544" s="644"/>
      <c r="J544" s="50"/>
      <c r="K544" s="50"/>
      <c r="L544" s="50"/>
      <c r="M544" s="2"/>
      <c r="N544" s="2"/>
      <c r="O544" s="4"/>
      <c r="P544" s="4"/>
      <c r="Q544" s="4"/>
      <c r="R544" s="4"/>
    </row>
    <row r="545" spans="1:18" s="524" customFormat="1">
      <c r="A545" s="50"/>
      <c r="C545" s="586"/>
      <c r="D545" s="50"/>
      <c r="E545" s="644"/>
      <c r="F545" s="645"/>
      <c r="G545" s="646"/>
      <c r="H545" s="50"/>
      <c r="I545" s="644"/>
      <c r="J545" s="50"/>
      <c r="K545" s="50"/>
      <c r="L545" s="50"/>
      <c r="M545" s="2"/>
      <c r="N545" s="2"/>
      <c r="O545" s="4"/>
      <c r="P545" s="4"/>
      <c r="Q545" s="4"/>
      <c r="R545" s="4"/>
    </row>
    <row r="546" spans="1:18" s="524" customFormat="1">
      <c r="A546" s="50"/>
      <c r="C546" s="586"/>
      <c r="D546" s="50"/>
      <c r="E546" s="644"/>
      <c r="F546" s="645"/>
      <c r="G546" s="646"/>
      <c r="H546" s="50"/>
      <c r="I546" s="644"/>
      <c r="J546" s="50"/>
      <c r="K546" s="50"/>
      <c r="L546" s="50"/>
      <c r="M546" s="2"/>
      <c r="N546" s="2"/>
      <c r="O546" s="4"/>
      <c r="P546" s="4"/>
      <c r="Q546" s="4"/>
      <c r="R546" s="4"/>
    </row>
    <row r="547" spans="1:18" s="524" customFormat="1">
      <c r="A547" s="50"/>
      <c r="C547" s="586"/>
      <c r="D547" s="50"/>
      <c r="E547" s="644"/>
      <c r="F547" s="645"/>
      <c r="G547" s="646"/>
      <c r="H547" s="50"/>
      <c r="I547" s="644"/>
      <c r="J547" s="50"/>
      <c r="K547" s="50"/>
      <c r="L547" s="50"/>
      <c r="M547" s="2"/>
      <c r="N547" s="2"/>
      <c r="O547" s="4"/>
      <c r="P547" s="4"/>
      <c r="Q547" s="4"/>
      <c r="R547" s="4"/>
    </row>
    <row r="548" spans="1:18" s="524" customFormat="1">
      <c r="A548" s="50"/>
      <c r="C548" s="586"/>
      <c r="D548" s="50"/>
      <c r="E548" s="644"/>
      <c r="F548" s="645"/>
      <c r="G548" s="646"/>
      <c r="H548" s="50"/>
      <c r="I548" s="644"/>
      <c r="J548" s="50"/>
      <c r="K548" s="50"/>
      <c r="L548" s="50"/>
      <c r="M548" s="2"/>
      <c r="N548" s="2"/>
      <c r="O548" s="4"/>
      <c r="P548" s="4"/>
      <c r="Q548" s="4"/>
      <c r="R548" s="4"/>
    </row>
    <row r="549" spans="1:18" s="524" customFormat="1">
      <c r="A549" s="50"/>
      <c r="C549" s="586"/>
      <c r="D549" s="50"/>
      <c r="E549" s="644"/>
      <c r="F549" s="645"/>
      <c r="G549" s="646"/>
      <c r="H549" s="50"/>
      <c r="I549" s="644"/>
      <c r="J549" s="50"/>
      <c r="K549" s="50"/>
      <c r="L549" s="50"/>
      <c r="M549" s="2"/>
      <c r="N549" s="2"/>
      <c r="O549" s="4"/>
      <c r="P549" s="4"/>
      <c r="Q549" s="4"/>
      <c r="R549" s="4"/>
    </row>
    <row r="550" spans="1:18" s="524" customFormat="1">
      <c r="A550" s="50"/>
      <c r="C550" s="586"/>
      <c r="D550" s="50"/>
      <c r="E550" s="644"/>
      <c r="F550" s="645"/>
      <c r="G550" s="646"/>
      <c r="H550" s="50"/>
      <c r="I550" s="644"/>
      <c r="J550" s="50"/>
      <c r="K550" s="50"/>
      <c r="L550" s="50"/>
      <c r="M550" s="2"/>
      <c r="N550" s="2"/>
      <c r="O550" s="4"/>
      <c r="P550" s="4"/>
      <c r="Q550" s="4"/>
      <c r="R550" s="4"/>
    </row>
    <row r="551" spans="1:18" s="524" customFormat="1">
      <c r="A551" s="50"/>
      <c r="C551" s="586"/>
      <c r="D551" s="50"/>
      <c r="E551" s="644"/>
      <c r="F551" s="645"/>
      <c r="G551" s="646"/>
      <c r="H551" s="50"/>
      <c r="I551" s="644"/>
      <c r="J551" s="50"/>
      <c r="K551" s="50"/>
      <c r="L551" s="50"/>
      <c r="M551" s="2"/>
      <c r="N551" s="2"/>
      <c r="O551" s="4"/>
      <c r="P551" s="4"/>
      <c r="Q551" s="4"/>
      <c r="R551" s="4"/>
    </row>
    <row r="552" spans="1:18" s="524" customFormat="1">
      <c r="A552" s="50"/>
      <c r="C552" s="586"/>
      <c r="D552" s="50"/>
      <c r="E552" s="644"/>
      <c r="F552" s="645"/>
      <c r="G552" s="646"/>
      <c r="H552" s="50"/>
      <c r="I552" s="644"/>
      <c r="J552" s="50"/>
      <c r="K552" s="50"/>
      <c r="L552" s="50"/>
      <c r="M552" s="2"/>
      <c r="N552" s="2"/>
      <c r="O552" s="4"/>
      <c r="P552" s="4"/>
      <c r="Q552" s="4"/>
      <c r="R552" s="4"/>
    </row>
    <row r="553" spans="1:18" s="524" customFormat="1">
      <c r="A553" s="50"/>
      <c r="C553" s="586"/>
      <c r="D553" s="50"/>
      <c r="E553" s="644"/>
      <c r="F553" s="645"/>
      <c r="G553" s="646"/>
      <c r="H553" s="50"/>
      <c r="I553" s="644"/>
      <c r="J553" s="50"/>
      <c r="K553" s="50"/>
      <c r="L553" s="50"/>
      <c r="M553" s="2"/>
      <c r="N553" s="2"/>
      <c r="O553" s="4"/>
      <c r="P553" s="4"/>
      <c r="Q553" s="4"/>
      <c r="R553" s="4"/>
    </row>
    <row r="554" spans="1:18" s="524" customFormat="1">
      <c r="A554" s="50"/>
      <c r="C554" s="586"/>
      <c r="D554" s="50"/>
      <c r="E554" s="644"/>
      <c r="F554" s="645"/>
      <c r="G554" s="646"/>
      <c r="H554" s="50"/>
      <c r="I554" s="644"/>
      <c r="J554" s="50"/>
      <c r="K554" s="50"/>
      <c r="L554" s="50"/>
      <c r="M554" s="2"/>
      <c r="N554" s="2"/>
      <c r="O554" s="4"/>
      <c r="P554" s="4"/>
      <c r="Q554" s="4"/>
      <c r="R554" s="4"/>
    </row>
    <row r="555" spans="1:18" s="524" customFormat="1">
      <c r="A555" s="50"/>
      <c r="C555" s="586"/>
      <c r="D555" s="50"/>
      <c r="E555" s="644"/>
      <c r="F555" s="645"/>
      <c r="G555" s="646"/>
      <c r="H555" s="50"/>
      <c r="I555" s="644"/>
      <c r="J555" s="50"/>
      <c r="K555" s="50"/>
      <c r="L555" s="50"/>
      <c r="M555" s="2"/>
      <c r="N555" s="2"/>
      <c r="O555" s="4"/>
      <c r="P555" s="4"/>
      <c r="Q555" s="4"/>
      <c r="R555" s="4"/>
    </row>
    <row r="556" spans="1:18" s="524" customFormat="1">
      <c r="A556" s="50"/>
      <c r="C556" s="586"/>
      <c r="D556" s="50"/>
      <c r="E556" s="644"/>
      <c r="F556" s="645"/>
      <c r="G556" s="646"/>
      <c r="H556" s="50"/>
      <c r="I556" s="644"/>
      <c r="J556" s="50"/>
      <c r="K556" s="50"/>
      <c r="L556" s="50"/>
      <c r="M556" s="2"/>
      <c r="N556" s="2"/>
      <c r="O556" s="4"/>
      <c r="P556" s="4"/>
      <c r="Q556" s="4"/>
      <c r="R556" s="4"/>
    </row>
    <row r="557" spans="1:18" s="524" customFormat="1">
      <c r="A557" s="50"/>
      <c r="C557" s="586"/>
      <c r="D557" s="50"/>
      <c r="E557" s="644"/>
      <c r="F557" s="645"/>
      <c r="G557" s="646"/>
      <c r="H557" s="50"/>
      <c r="I557" s="644"/>
      <c r="J557" s="50"/>
      <c r="K557" s="50"/>
      <c r="L557" s="50"/>
      <c r="M557" s="2"/>
      <c r="N557" s="2"/>
      <c r="O557" s="4"/>
      <c r="P557" s="4"/>
      <c r="Q557" s="4"/>
      <c r="R557" s="4"/>
    </row>
    <row r="558" spans="1:18" s="524" customFormat="1">
      <c r="A558" s="50"/>
      <c r="C558" s="586"/>
      <c r="D558" s="50"/>
      <c r="E558" s="644"/>
      <c r="F558" s="645"/>
      <c r="G558" s="646"/>
      <c r="H558" s="50"/>
      <c r="I558" s="644"/>
      <c r="J558" s="50"/>
      <c r="K558" s="50"/>
      <c r="L558" s="50"/>
      <c r="M558" s="2"/>
      <c r="N558" s="2"/>
      <c r="O558" s="4"/>
      <c r="P558" s="4"/>
      <c r="Q558" s="4"/>
      <c r="R558" s="4"/>
    </row>
    <row r="559" spans="1:18" s="524" customFormat="1">
      <c r="A559" s="50"/>
      <c r="C559" s="586"/>
      <c r="D559" s="50"/>
      <c r="E559" s="644"/>
      <c r="F559" s="645"/>
      <c r="G559" s="646"/>
      <c r="H559" s="50"/>
      <c r="I559" s="644"/>
      <c r="J559" s="50"/>
      <c r="K559" s="50"/>
      <c r="L559" s="50"/>
      <c r="M559" s="2"/>
      <c r="N559" s="2"/>
      <c r="O559" s="4"/>
      <c r="P559" s="4"/>
      <c r="Q559" s="4"/>
      <c r="R559" s="4"/>
    </row>
    <row r="560" spans="1:18" s="524" customFormat="1">
      <c r="A560" s="50"/>
      <c r="C560" s="586"/>
      <c r="D560" s="50"/>
      <c r="E560" s="644"/>
      <c r="F560" s="645"/>
      <c r="G560" s="646"/>
      <c r="H560" s="50"/>
      <c r="I560" s="644"/>
      <c r="J560" s="50"/>
      <c r="K560" s="50"/>
      <c r="L560" s="50"/>
      <c r="M560" s="2"/>
      <c r="N560" s="2"/>
      <c r="O560" s="4"/>
      <c r="P560" s="4"/>
      <c r="Q560" s="4"/>
      <c r="R560" s="4"/>
    </row>
    <row r="561" spans="1:18" s="524" customFormat="1">
      <c r="A561" s="50"/>
      <c r="C561" s="586"/>
      <c r="D561" s="50"/>
      <c r="E561" s="644"/>
      <c r="F561" s="645"/>
      <c r="G561" s="646"/>
      <c r="H561" s="50"/>
      <c r="I561" s="644"/>
      <c r="J561" s="50"/>
      <c r="K561" s="50"/>
      <c r="L561" s="50"/>
      <c r="M561" s="2"/>
      <c r="N561" s="2"/>
      <c r="O561" s="4"/>
      <c r="P561" s="4"/>
      <c r="Q561" s="4"/>
      <c r="R561" s="4"/>
    </row>
    <row r="562" spans="1:18" s="524" customFormat="1">
      <c r="A562" s="50"/>
      <c r="C562" s="586"/>
      <c r="D562" s="50"/>
      <c r="E562" s="644"/>
      <c r="F562" s="645"/>
      <c r="G562" s="646"/>
      <c r="H562" s="50"/>
      <c r="I562" s="644"/>
      <c r="J562" s="50"/>
      <c r="K562" s="50"/>
      <c r="L562" s="50"/>
      <c r="M562" s="2"/>
      <c r="N562" s="2"/>
      <c r="O562" s="4"/>
      <c r="P562" s="4"/>
      <c r="Q562" s="4"/>
      <c r="R562" s="4"/>
    </row>
    <row r="563" spans="1:18" s="524" customFormat="1">
      <c r="A563" s="50"/>
      <c r="C563" s="586"/>
      <c r="D563" s="50"/>
      <c r="E563" s="644"/>
      <c r="F563" s="645"/>
      <c r="G563" s="646"/>
      <c r="H563" s="50"/>
      <c r="I563" s="644"/>
      <c r="J563" s="50"/>
      <c r="K563" s="50"/>
      <c r="L563" s="50"/>
      <c r="M563" s="2"/>
      <c r="N563" s="2"/>
      <c r="O563" s="4"/>
      <c r="P563" s="4"/>
      <c r="Q563" s="4"/>
      <c r="R563" s="4"/>
    </row>
    <row r="564" spans="1:18" s="524" customFormat="1">
      <c r="A564" s="50"/>
      <c r="C564" s="586"/>
      <c r="D564" s="50"/>
      <c r="E564" s="644"/>
      <c r="F564" s="645"/>
      <c r="G564" s="646"/>
      <c r="H564" s="50"/>
      <c r="I564" s="644"/>
      <c r="J564" s="50"/>
      <c r="K564" s="50"/>
      <c r="L564" s="50"/>
      <c r="M564" s="2"/>
      <c r="N564" s="2"/>
      <c r="O564" s="4"/>
      <c r="P564" s="4"/>
      <c r="Q564" s="4"/>
      <c r="R564" s="4"/>
    </row>
    <row r="565" spans="1:18" s="524" customFormat="1">
      <c r="A565" s="50"/>
      <c r="C565" s="586"/>
      <c r="D565" s="50"/>
      <c r="E565" s="644"/>
      <c r="F565" s="645"/>
      <c r="G565" s="646"/>
      <c r="H565" s="50"/>
      <c r="I565" s="644"/>
      <c r="J565" s="50"/>
      <c r="K565" s="50"/>
      <c r="L565" s="50"/>
      <c r="M565" s="2"/>
      <c r="N565" s="2"/>
      <c r="O565" s="4"/>
      <c r="P565" s="4"/>
      <c r="Q565" s="4"/>
      <c r="R565" s="4"/>
    </row>
    <row r="566" spans="1:18" s="524" customFormat="1">
      <c r="A566" s="50"/>
      <c r="C566" s="586"/>
      <c r="D566" s="50"/>
      <c r="E566" s="644"/>
      <c r="F566" s="645"/>
      <c r="G566" s="646"/>
      <c r="H566" s="50"/>
      <c r="I566" s="644"/>
      <c r="J566" s="50"/>
      <c r="K566" s="50"/>
      <c r="L566" s="50"/>
      <c r="M566" s="2"/>
      <c r="N566" s="2"/>
      <c r="O566" s="4"/>
      <c r="P566" s="4"/>
      <c r="Q566" s="4"/>
      <c r="R566" s="4"/>
    </row>
    <row r="567" spans="1:18" s="524" customFormat="1">
      <c r="A567" s="50"/>
      <c r="C567" s="586"/>
      <c r="D567" s="50"/>
      <c r="E567" s="644"/>
      <c r="F567" s="645"/>
      <c r="G567" s="646"/>
      <c r="H567" s="50"/>
      <c r="I567" s="644"/>
      <c r="J567" s="50"/>
      <c r="K567" s="50"/>
      <c r="L567" s="50"/>
      <c r="M567" s="2"/>
      <c r="N567" s="2"/>
      <c r="O567" s="4"/>
      <c r="P567" s="4"/>
      <c r="Q567" s="4"/>
      <c r="R567" s="4"/>
    </row>
    <row r="568" spans="1:18" s="524" customFormat="1">
      <c r="A568" s="50"/>
      <c r="C568" s="586"/>
      <c r="D568" s="50"/>
      <c r="E568" s="644"/>
      <c r="F568" s="645"/>
      <c r="G568" s="646"/>
      <c r="H568" s="50"/>
      <c r="I568" s="644"/>
      <c r="J568" s="50"/>
      <c r="K568" s="50"/>
      <c r="L568" s="50"/>
      <c r="M568" s="2"/>
      <c r="N568" s="2"/>
      <c r="O568" s="4"/>
      <c r="P568" s="4"/>
      <c r="Q568" s="4"/>
      <c r="R568" s="4"/>
    </row>
    <row r="569" spans="1:18" s="524" customFormat="1">
      <c r="A569" s="50"/>
      <c r="C569" s="586"/>
      <c r="D569" s="50"/>
      <c r="E569" s="644"/>
      <c r="F569" s="645"/>
      <c r="G569" s="646"/>
      <c r="H569" s="50"/>
      <c r="I569" s="644"/>
      <c r="J569" s="50"/>
      <c r="K569" s="50"/>
      <c r="L569" s="50"/>
      <c r="M569" s="2"/>
      <c r="N569" s="2"/>
      <c r="O569" s="4"/>
      <c r="P569" s="4"/>
      <c r="Q569" s="4"/>
      <c r="R569" s="4"/>
    </row>
    <row r="570" spans="1:18" s="524" customFormat="1">
      <c r="A570" s="50"/>
      <c r="C570" s="586"/>
      <c r="D570" s="50"/>
      <c r="E570" s="644"/>
      <c r="F570" s="645"/>
      <c r="G570" s="646"/>
      <c r="H570" s="50"/>
      <c r="I570" s="644"/>
      <c r="J570" s="50"/>
      <c r="K570" s="50"/>
      <c r="L570" s="50"/>
      <c r="M570" s="2"/>
      <c r="N570" s="2"/>
      <c r="O570" s="4"/>
      <c r="P570" s="4"/>
      <c r="Q570" s="4"/>
      <c r="R570" s="4"/>
    </row>
    <row r="571" spans="1:18" s="524" customFormat="1">
      <c r="A571" s="50"/>
      <c r="C571" s="586"/>
      <c r="D571" s="50"/>
      <c r="E571" s="644"/>
      <c r="F571" s="645"/>
      <c r="G571" s="646"/>
      <c r="H571" s="50"/>
      <c r="I571" s="644"/>
      <c r="J571" s="50"/>
      <c r="K571" s="50"/>
      <c r="L571" s="50"/>
      <c r="M571" s="2"/>
      <c r="N571" s="2"/>
      <c r="O571" s="4"/>
      <c r="P571" s="4"/>
      <c r="Q571" s="4"/>
      <c r="R571" s="4"/>
    </row>
    <row r="572" spans="1:18" s="524" customFormat="1">
      <c r="A572" s="50"/>
      <c r="C572" s="586"/>
      <c r="D572" s="50"/>
      <c r="E572" s="644"/>
      <c r="F572" s="645"/>
      <c r="G572" s="646"/>
      <c r="H572" s="50"/>
      <c r="I572" s="644"/>
      <c r="J572" s="50"/>
      <c r="K572" s="50"/>
      <c r="L572" s="50"/>
      <c r="M572" s="2"/>
      <c r="N572" s="2"/>
      <c r="O572" s="4"/>
      <c r="P572" s="4"/>
      <c r="Q572" s="4"/>
      <c r="R572" s="4"/>
    </row>
    <row r="573" spans="1:18" s="524" customFormat="1">
      <c r="A573" s="50"/>
      <c r="C573" s="586"/>
      <c r="D573" s="50"/>
      <c r="E573" s="644"/>
      <c r="F573" s="645"/>
      <c r="G573" s="646"/>
      <c r="H573" s="50"/>
      <c r="I573" s="644"/>
      <c r="J573" s="50"/>
      <c r="K573" s="50"/>
      <c r="L573" s="50"/>
      <c r="M573" s="2"/>
      <c r="N573" s="2"/>
      <c r="O573" s="4"/>
      <c r="P573" s="4"/>
      <c r="Q573" s="4"/>
      <c r="R573" s="4"/>
    </row>
    <row r="574" spans="1:18" s="524" customFormat="1">
      <c r="A574" s="50"/>
      <c r="C574" s="586"/>
      <c r="D574" s="50"/>
      <c r="E574" s="644"/>
      <c r="F574" s="645"/>
      <c r="G574" s="646"/>
      <c r="H574" s="50"/>
      <c r="I574" s="644"/>
      <c r="J574" s="50"/>
      <c r="K574" s="50"/>
      <c r="L574" s="50"/>
      <c r="M574" s="2"/>
      <c r="N574" s="2"/>
      <c r="O574" s="4"/>
      <c r="P574" s="4"/>
      <c r="Q574" s="4"/>
      <c r="R574" s="4"/>
    </row>
    <row r="575" spans="1:18" s="524" customFormat="1">
      <c r="A575" s="50"/>
      <c r="C575" s="586"/>
      <c r="D575" s="50"/>
      <c r="E575" s="644"/>
      <c r="F575" s="645"/>
      <c r="G575" s="646"/>
      <c r="H575" s="50"/>
      <c r="I575" s="644"/>
      <c r="J575" s="50"/>
      <c r="K575" s="50"/>
      <c r="L575" s="50"/>
      <c r="M575" s="2"/>
      <c r="N575" s="2"/>
      <c r="O575" s="4"/>
      <c r="P575" s="4"/>
      <c r="Q575" s="4"/>
      <c r="R575" s="4"/>
    </row>
    <row r="576" spans="1:18" s="524" customFormat="1">
      <c r="A576" s="50"/>
      <c r="C576" s="586"/>
      <c r="D576" s="50"/>
      <c r="E576" s="644"/>
      <c r="F576" s="645"/>
      <c r="G576" s="646"/>
      <c r="H576" s="50"/>
      <c r="I576" s="644"/>
      <c r="J576" s="50"/>
      <c r="K576" s="50"/>
      <c r="L576" s="50"/>
      <c r="M576" s="2"/>
      <c r="N576" s="2"/>
      <c r="O576" s="4"/>
      <c r="P576" s="4"/>
      <c r="Q576" s="4"/>
      <c r="R576" s="4"/>
    </row>
    <row r="577" spans="1:18" s="524" customFormat="1">
      <c r="A577" s="50"/>
      <c r="C577" s="586"/>
      <c r="D577" s="50"/>
      <c r="E577" s="644"/>
      <c r="F577" s="645"/>
      <c r="G577" s="646"/>
      <c r="H577" s="50"/>
      <c r="I577" s="644"/>
      <c r="J577" s="50"/>
      <c r="K577" s="50"/>
      <c r="L577" s="50"/>
      <c r="M577" s="2"/>
      <c r="N577" s="2"/>
      <c r="O577" s="4"/>
      <c r="P577" s="4"/>
      <c r="Q577" s="4"/>
      <c r="R577" s="4"/>
    </row>
    <row r="578" spans="1:18" s="524" customFormat="1">
      <c r="A578" s="50"/>
      <c r="C578" s="586"/>
      <c r="D578" s="50"/>
      <c r="E578" s="644"/>
      <c r="F578" s="645"/>
      <c r="G578" s="646"/>
      <c r="H578" s="50"/>
      <c r="I578" s="644"/>
      <c r="J578" s="50"/>
      <c r="K578" s="50"/>
      <c r="L578" s="50"/>
      <c r="M578" s="2"/>
      <c r="N578" s="2"/>
      <c r="O578" s="4"/>
      <c r="P578" s="4"/>
      <c r="Q578" s="4"/>
      <c r="R578" s="4"/>
    </row>
    <row r="579" spans="1:18" s="524" customFormat="1">
      <c r="A579" s="50"/>
      <c r="C579" s="586"/>
      <c r="D579" s="50"/>
      <c r="E579" s="644"/>
      <c r="F579" s="645"/>
      <c r="G579" s="646"/>
      <c r="H579" s="50"/>
      <c r="I579" s="644"/>
      <c r="J579" s="50"/>
      <c r="K579" s="50"/>
      <c r="L579" s="50"/>
      <c r="M579" s="2"/>
      <c r="N579" s="2"/>
      <c r="O579" s="4"/>
      <c r="P579" s="4"/>
      <c r="Q579" s="4"/>
      <c r="R579" s="4"/>
    </row>
    <row r="580" spans="1:18" s="524" customFormat="1">
      <c r="A580" s="50"/>
      <c r="C580" s="586"/>
      <c r="D580" s="50"/>
      <c r="E580" s="644"/>
      <c r="F580" s="645"/>
      <c r="G580" s="646"/>
      <c r="H580" s="50"/>
      <c r="I580" s="644"/>
      <c r="J580" s="50"/>
      <c r="K580" s="50"/>
      <c r="L580" s="50"/>
      <c r="M580" s="2"/>
      <c r="N580" s="2"/>
      <c r="O580" s="4"/>
      <c r="P580" s="4"/>
      <c r="Q580" s="4"/>
      <c r="R580" s="4"/>
    </row>
    <row r="581" spans="1:18" s="524" customFormat="1">
      <c r="A581" s="50"/>
      <c r="C581" s="586"/>
      <c r="D581" s="50"/>
      <c r="E581" s="644"/>
      <c r="F581" s="645"/>
      <c r="G581" s="646"/>
      <c r="H581" s="50"/>
      <c r="I581" s="644"/>
      <c r="J581" s="50"/>
      <c r="K581" s="50"/>
      <c r="L581" s="50"/>
      <c r="M581" s="2"/>
      <c r="N581" s="2"/>
      <c r="O581" s="4"/>
      <c r="P581" s="4"/>
      <c r="Q581" s="4"/>
      <c r="R581" s="4"/>
    </row>
    <row r="582" spans="1:18" s="524" customFormat="1">
      <c r="A582" s="50"/>
      <c r="C582" s="586"/>
      <c r="D582" s="50"/>
      <c r="E582" s="644"/>
      <c r="F582" s="645"/>
      <c r="G582" s="646"/>
      <c r="H582" s="50"/>
      <c r="I582" s="644"/>
      <c r="J582" s="50"/>
      <c r="K582" s="50"/>
      <c r="L582" s="50"/>
      <c r="M582" s="2"/>
      <c r="N582" s="2"/>
      <c r="O582" s="4"/>
      <c r="P582" s="4"/>
      <c r="Q582" s="4"/>
      <c r="R582" s="4"/>
    </row>
    <row r="583" spans="1:18" s="524" customFormat="1">
      <c r="A583" s="50"/>
      <c r="C583" s="586"/>
      <c r="D583" s="50"/>
      <c r="E583" s="644"/>
      <c r="F583" s="645"/>
      <c r="G583" s="646"/>
      <c r="H583" s="50"/>
      <c r="I583" s="644"/>
      <c r="J583" s="50"/>
      <c r="K583" s="50"/>
      <c r="L583" s="50"/>
      <c r="M583" s="2"/>
      <c r="N583" s="2"/>
      <c r="O583" s="4"/>
      <c r="P583" s="4"/>
      <c r="Q583" s="4"/>
      <c r="R583" s="4"/>
    </row>
    <row r="584" spans="1:18" s="524" customFormat="1">
      <c r="A584" s="50"/>
      <c r="C584" s="586"/>
      <c r="D584" s="50"/>
      <c r="E584" s="644"/>
      <c r="F584" s="645"/>
      <c r="G584" s="646"/>
      <c r="H584" s="50"/>
      <c r="I584" s="644"/>
      <c r="J584" s="50"/>
      <c r="K584" s="50"/>
      <c r="L584" s="50"/>
      <c r="M584" s="2"/>
      <c r="N584" s="2"/>
      <c r="O584" s="4"/>
      <c r="P584" s="4"/>
      <c r="Q584" s="4"/>
      <c r="R584" s="4"/>
    </row>
    <row r="585" spans="1:18" s="524" customFormat="1">
      <c r="A585" s="50"/>
      <c r="C585" s="586"/>
      <c r="D585" s="50"/>
      <c r="E585" s="644"/>
      <c r="F585" s="645"/>
      <c r="G585" s="646"/>
      <c r="H585" s="50"/>
      <c r="I585" s="644"/>
      <c r="J585" s="50"/>
      <c r="K585" s="50"/>
      <c r="L585" s="50"/>
      <c r="M585" s="2"/>
      <c r="N585" s="2"/>
      <c r="O585" s="4"/>
      <c r="P585" s="4"/>
      <c r="Q585" s="4"/>
      <c r="R585" s="4"/>
    </row>
    <row r="586" spans="1:18" s="524" customFormat="1">
      <c r="A586" s="50"/>
      <c r="C586" s="586"/>
      <c r="D586" s="50"/>
      <c r="E586" s="644"/>
      <c r="F586" s="645"/>
      <c r="G586" s="646"/>
      <c r="H586" s="50"/>
      <c r="I586" s="644"/>
      <c r="J586" s="50"/>
      <c r="K586" s="50"/>
      <c r="L586" s="50"/>
      <c r="M586" s="2"/>
      <c r="N586" s="2"/>
      <c r="O586" s="4"/>
      <c r="P586" s="4"/>
      <c r="Q586" s="4"/>
      <c r="R586" s="4"/>
    </row>
    <row r="587" spans="1:18" s="524" customFormat="1">
      <c r="A587" s="50"/>
      <c r="C587" s="586"/>
      <c r="D587" s="50"/>
      <c r="E587" s="644"/>
      <c r="F587" s="645"/>
      <c r="G587" s="646"/>
      <c r="H587" s="50"/>
      <c r="I587" s="644"/>
      <c r="J587" s="50"/>
      <c r="K587" s="50"/>
      <c r="L587" s="50"/>
      <c r="M587" s="2"/>
      <c r="N587" s="2"/>
      <c r="O587" s="4"/>
      <c r="P587" s="4"/>
      <c r="Q587" s="4"/>
      <c r="R587" s="4"/>
    </row>
    <row r="588" spans="1:18" s="524" customFormat="1">
      <c r="A588" s="50"/>
      <c r="C588" s="586"/>
      <c r="D588" s="50"/>
      <c r="E588" s="644"/>
      <c r="F588" s="645"/>
      <c r="G588" s="646"/>
      <c r="H588" s="50"/>
      <c r="I588" s="644"/>
      <c r="J588" s="50"/>
      <c r="K588" s="50"/>
      <c r="L588" s="50"/>
      <c r="M588" s="2"/>
      <c r="N588" s="2"/>
      <c r="O588" s="4"/>
      <c r="P588" s="4"/>
      <c r="Q588" s="4"/>
      <c r="R588" s="4"/>
    </row>
    <row r="589" spans="1:18" s="524" customFormat="1">
      <c r="A589" s="50"/>
      <c r="C589" s="586"/>
      <c r="D589" s="50"/>
      <c r="E589" s="644"/>
      <c r="F589" s="645"/>
      <c r="G589" s="646"/>
      <c r="H589" s="50"/>
      <c r="I589" s="644"/>
      <c r="J589" s="50"/>
      <c r="K589" s="50"/>
      <c r="L589" s="50"/>
      <c r="M589" s="2"/>
      <c r="N589" s="2"/>
      <c r="O589" s="4"/>
      <c r="P589" s="4"/>
      <c r="Q589" s="4"/>
      <c r="R589" s="4"/>
    </row>
    <row r="590" spans="1:18" s="524" customFormat="1">
      <c r="A590" s="50"/>
      <c r="C590" s="586"/>
      <c r="D590" s="50"/>
      <c r="E590" s="644"/>
      <c r="F590" s="645"/>
      <c r="G590" s="646"/>
      <c r="H590" s="50"/>
      <c r="I590" s="644"/>
      <c r="J590" s="50"/>
      <c r="K590" s="50"/>
      <c r="L590" s="50"/>
      <c r="M590" s="2"/>
      <c r="N590" s="2"/>
      <c r="O590" s="4"/>
      <c r="P590" s="4"/>
      <c r="Q590" s="4"/>
      <c r="R590" s="4"/>
    </row>
    <row r="591" spans="1:18" s="524" customFormat="1">
      <c r="A591" s="50"/>
      <c r="C591" s="586"/>
      <c r="D591" s="50"/>
      <c r="E591" s="644"/>
      <c r="F591" s="645"/>
      <c r="G591" s="646"/>
      <c r="H591" s="50"/>
      <c r="I591" s="644"/>
      <c r="J591" s="50"/>
      <c r="K591" s="50"/>
      <c r="L591" s="50"/>
      <c r="M591" s="2"/>
      <c r="N591" s="2"/>
      <c r="O591" s="4"/>
      <c r="P591" s="4"/>
      <c r="Q591" s="4"/>
      <c r="R591" s="4"/>
    </row>
    <row r="592" spans="1:18" s="524" customFormat="1">
      <c r="A592" s="50"/>
      <c r="C592" s="586"/>
      <c r="D592" s="50"/>
      <c r="E592" s="644"/>
      <c r="F592" s="645"/>
      <c r="G592" s="646"/>
      <c r="H592" s="50"/>
      <c r="I592" s="644"/>
      <c r="J592" s="50"/>
      <c r="K592" s="50"/>
      <c r="L592" s="50"/>
      <c r="M592" s="2"/>
      <c r="N592" s="2"/>
      <c r="O592" s="4"/>
      <c r="P592" s="4"/>
      <c r="Q592" s="4"/>
      <c r="R592" s="4"/>
    </row>
    <row r="593" spans="1:18" s="524" customFormat="1">
      <c r="A593" s="50"/>
      <c r="C593" s="586"/>
      <c r="D593" s="50"/>
      <c r="E593" s="644"/>
      <c r="F593" s="645"/>
      <c r="G593" s="646"/>
      <c r="H593" s="50"/>
      <c r="I593" s="644"/>
      <c r="J593" s="50"/>
      <c r="K593" s="50"/>
      <c r="L593" s="50"/>
      <c r="M593" s="2"/>
      <c r="N593" s="2"/>
      <c r="O593" s="4"/>
      <c r="P593" s="4"/>
      <c r="Q593" s="4"/>
      <c r="R593" s="4"/>
    </row>
    <row r="594" spans="1:18" s="524" customFormat="1">
      <c r="A594" s="50"/>
      <c r="C594" s="586"/>
      <c r="D594" s="50"/>
      <c r="E594" s="644"/>
      <c r="F594" s="645"/>
      <c r="G594" s="646"/>
      <c r="H594" s="50"/>
      <c r="I594" s="644"/>
      <c r="J594" s="50"/>
      <c r="K594" s="50"/>
      <c r="L594" s="50"/>
      <c r="M594" s="2"/>
      <c r="N594" s="2"/>
      <c r="O594" s="4"/>
      <c r="P594" s="4"/>
      <c r="Q594" s="4"/>
      <c r="R594" s="4"/>
    </row>
    <row r="595" spans="1:18" s="524" customFormat="1">
      <c r="A595" s="50"/>
      <c r="C595" s="586"/>
      <c r="D595" s="50"/>
      <c r="E595" s="644"/>
      <c r="F595" s="645"/>
      <c r="G595" s="646"/>
      <c r="H595" s="50"/>
      <c r="I595" s="644"/>
      <c r="J595" s="50"/>
      <c r="K595" s="50"/>
      <c r="L595" s="50"/>
      <c r="M595" s="2"/>
      <c r="N595" s="2"/>
      <c r="O595" s="4"/>
      <c r="P595" s="4"/>
      <c r="Q595" s="4"/>
      <c r="R595" s="4"/>
    </row>
    <row r="596" spans="1:18" s="524" customFormat="1">
      <c r="A596" s="50"/>
      <c r="C596" s="586"/>
      <c r="D596" s="50"/>
      <c r="E596" s="644"/>
      <c r="F596" s="645"/>
      <c r="G596" s="646"/>
      <c r="H596" s="50"/>
      <c r="I596" s="644"/>
      <c r="J596" s="50"/>
      <c r="K596" s="50"/>
      <c r="L596" s="50"/>
      <c r="M596" s="2"/>
      <c r="N596" s="2"/>
      <c r="O596" s="4"/>
      <c r="P596" s="4"/>
      <c r="Q596" s="4"/>
      <c r="R596" s="4"/>
    </row>
    <row r="597" spans="1:18" s="524" customFormat="1">
      <c r="A597" s="50"/>
      <c r="C597" s="586"/>
      <c r="D597" s="50"/>
      <c r="E597" s="644"/>
      <c r="F597" s="645"/>
      <c r="G597" s="646"/>
      <c r="H597" s="50"/>
      <c r="I597" s="644"/>
      <c r="J597" s="50"/>
      <c r="K597" s="50"/>
      <c r="L597" s="50"/>
      <c r="M597" s="2"/>
      <c r="N597" s="2"/>
      <c r="O597" s="4"/>
      <c r="P597" s="4"/>
      <c r="Q597" s="4"/>
      <c r="R597" s="4"/>
    </row>
    <row r="598" spans="1:18" s="524" customFormat="1">
      <c r="A598" s="50"/>
      <c r="C598" s="586"/>
      <c r="D598" s="50"/>
      <c r="E598" s="644"/>
      <c r="F598" s="645"/>
      <c r="G598" s="646"/>
      <c r="H598" s="50"/>
      <c r="I598" s="644"/>
      <c r="J598" s="50"/>
      <c r="K598" s="50"/>
      <c r="L598" s="50"/>
      <c r="M598" s="2"/>
      <c r="N598" s="2"/>
      <c r="O598" s="4"/>
      <c r="P598" s="4"/>
      <c r="Q598" s="4"/>
      <c r="R598" s="4"/>
    </row>
    <row r="599" spans="1:18" s="524" customFormat="1">
      <c r="A599" s="50"/>
      <c r="C599" s="586"/>
      <c r="D599" s="50"/>
      <c r="E599" s="644"/>
      <c r="F599" s="645"/>
      <c r="G599" s="646"/>
      <c r="H599" s="50"/>
      <c r="I599" s="644"/>
      <c r="J599" s="50"/>
      <c r="K599" s="50"/>
      <c r="L599" s="50"/>
      <c r="M599" s="2"/>
      <c r="N599" s="2"/>
      <c r="O599" s="4"/>
      <c r="P599" s="4"/>
      <c r="Q599" s="4"/>
      <c r="R599" s="4"/>
    </row>
    <row r="600" spans="1:18" s="524" customFormat="1">
      <c r="A600" s="50"/>
      <c r="C600" s="586"/>
      <c r="D600" s="50"/>
      <c r="E600" s="644"/>
      <c r="F600" s="645"/>
      <c r="G600" s="646"/>
      <c r="H600" s="50"/>
      <c r="I600" s="644"/>
      <c r="J600" s="50"/>
      <c r="K600" s="50"/>
      <c r="L600" s="50"/>
      <c r="M600" s="2"/>
      <c r="N600" s="2"/>
      <c r="O600" s="4"/>
      <c r="P600" s="4"/>
      <c r="Q600" s="4"/>
      <c r="R600" s="4"/>
    </row>
    <row r="601" spans="1:18" s="524" customFormat="1">
      <c r="A601" s="50"/>
      <c r="C601" s="586"/>
      <c r="D601" s="50"/>
      <c r="E601" s="644"/>
      <c r="F601" s="645"/>
      <c r="G601" s="646"/>
      <c r="H601" s="50"/>
      <c r="I601" s="644"/>
      <c r="J601" s="50"/>
      <c r="K601" s="50"/>
      <c r="L601" s="50"/>
      <c r="M601" s="2"/>
      <c r="N601" s="2"/>
      <c r="O601" s="4"/>
      <c r="P601" s="4"/>
      <c r="Q601" s="4"/>
      <c r="R601" s="4"/>
    </row>
    <row r="602" spans="1:18" s="524" customFormat="1">
      <c r="A602" s="50"/>
      <c r="C602" s="586"/>
      <c r="D602" s="50"/>
      <c r="E602" s="644"/>
      <c r="F602" s="645"/>
      <c r="G602" s="646"/>
      <c r="H602" s="50"/>
      <c r="I602" s="644"/>
      <c r="J602" s="50"/>
      <c r="K602" s="50"/>
      <c r="L602" s="50"/>
      <c r="M602" s="2"/>
      <c r="N602" s="2"/>
      <c r="O602" s="4"/>
      <c r="P602" s="4"/>
      <c r="Q602" s="4"/>
      <c r="R602" s="4"/>
    </row>
    <row r="603" spans="1:18" s="524" customFormat="1">
      <c r="A603" s="50"/>
      <c r="C603" s="586"/>
      <c r="D603" s="50"/>
      <c r="E603" s="644"/>
      <c r="F603" s="645"/>
      <c r="G603" s="646"/>
      <c r="H603" s="50"/>
      <c r="I603" s="644"/>
      <c r="J603" s="50"/>
      <c r="K603" s="50"/>
      <c r="L603" s="50"/>
      <c r="M603" s="2"/>
      <c r="N603" s="2"/>
      <c r="O603" s="4"/>
      <c r="P603" s="4"/>
      <c r="Q603" s="4"/>
      <c r="R603" s="4"/>
    </row>
    <row r="604" spans="1:18" s="524" customFormat="1">
      <c r="A604" s="50"/>
      <c r="C604" s="586"/>
      <c r="D604" s="50"/>
      <c r="E604" s="644"/>
      <c r="F604" s="645"/>
      <c r="G604" s="646"/>
      <c r="H604" s="50"/>
      <c r="I604" s="644"/>
      <c r="J604" s="50"/>
      <c r="K604" s="50"/>
      <c r="L604" s="50"/>
      <c r="M604" s="2"/>
      <c r="N604" s="2"/>
      <c r="O604" s="4"/>
      <c r="P604" s="4"/>
      <c r="Q604" s="4"/>
      <c r="R604" s="4"/>
    </row>
    <row r="605" spans="1:18" s="524" customFormat="1">
      <c r="A605" s="50"/>
      <c r="C605" s="586"/>
      <c r="D605" s="50"/>
      <c r="E605" s="644"/>
      <c r="F605" s="645"/>
      <c r="G605" s="646"/>
      <c r="H605" s="50"/>
      <c r="I605" s="644"/>
      <c r="J605" s="50"/>
      <c r="K605" s="50"/>
      <c r="L605" s="50"/>
      <c r="M605" s="2"/>
      <c r="N605" s="2"/>
      <c r="O605" s="4"/>
      <c r="P605" s="4"/>
      <c r="Q605" s="4"/>
      <c r="R605" s="4"/>
    </row>
    <row r="606" spans="1:18" s="524" customFormat="1">
      <c r="A606" s="50"/>
      <c r="C606" s="586"/>
      <c r="D606" s="50"/>
      <c r="E606" s="644"/>
      <c r="F606" s="645"/>
      <c r="G606" s="646"/>
      <c r="H606" s="50"/>
      <c r="I606" s="644"/>
      <c r="J606" s="50"/>
      <c r="K606" s="50"/>
      <c r="L606" s="50"/>
      <c r="M606" s="2"/>
      <c r="N606" s="2"/>
      <c r="O606" s="4"/>
      <c r="P606" s="4"/>
      <c r="Q606" s="4"/>
      <c r="R606" s="4"/>
    </row>
    <row r="607" spans="1:18" s="524" customFormat="1">
      <c r="A607" s="50"/>
      <c r="C607" s="586"/>
      <c r="D607" s="50"/>
      <c r="E607" s="644"/>
      <c r="F607" s="645"/>
      <c r="G607" s="646"/>
      <c r="H607" s="50"/>
      <c r="I607" s="644"/>
      <c r="J607" s="50"/>
      <c r="K607" s="50"/>
      <c r="L607" s="50"/>
      <c r="M607" s="2"/>
      <c r="N607" s="2"/>
      <c r="O607" s="4"/>
      <c r="P607" s="4"/>
      <c r="Q607" s="4"/>
      <c r="R607" s="4"/>
    </row>
    <row r="608" spans="1:18" s="524" customFormat="1">
      <c r="A608" s="50"/>
      <c r="C608" s="586"/>
      <c r="D608" s="50"/>
      <c r="E608" s="644"/>
      <c r="F608" s="645"/>
      <c r="G608" s="646"/>
      <c r="H608" s="50"/>
      <c r="I608" s="644"/>
      <c r="J608" s="50"/>
      <c r="K608" s="50"/>
      <c r="L608" s="50"/>
      <c r="M608" s="2"/>
      <c r="N608" s="2"/>
      <c r="O608" s="4"/>
      <c r="P608" s="4"/>
      <c r="Q608" s="4"/>
      <c r="R608" s="4"/>
    </row>
    <row r="609" spans="1:18" s="524" customFormat="1">
      <c r="A609" s="50"/>
      <c r="C609" s="586"/>
      <c r="D609" s="50"/>
      <c r="E609" s="644"/>
      <c r="F609" s="645"/>
      <c r="G609" s="646"/>
      <c r="H609" s="50"/>
      <c r="I609" s="644"/>
      <c r="J609" s="50"/>
      <c r="K609" s="50"/>
      <c r="L609" s="50"/>
      <c r="M609" s="2"/>
      <c r="N609" s="2"/>
      <c r="O609" s="4"/>
      <c r="P609" s="4"/>
      <c r="Q609" s="4"/>
      <c r="R609" s="4"/>
    </row>
    <row r="610" spans="1:18" s="524" customFormat="1">
      <c r="A610" s="50"/>
      <c r="C610" s="586"/>
      <c r="D610" s="50"/>
      <c r="E610" s="644"/>
      <c r="F610" s="645"/>
      <c r="G610" s="646"/>
      <c r="H610" s="50"/>
      <c r="I610" s="644"/>
      <c r="J610" s="50"/>
      <c r="K610" s="50"/>
      <c r="L610" s="50"/>
      <c r="M610" s="2"/>
      <c r="N610" s="2"/>
      <c r="O610" s="4"/>
      <c r="P610" s="4"/>
      <c r="Q610" s="4"/>
      <c r="R610" s="4"/>
    </row>
    <row r="611" spans="1:18" s="524" customFormat="1">
      <c r="A611" s="50"/>
      <c r="C611" s="586"/>
      <c r="D611" s="50"/>
      <c r="E611" s="644"/>
      <c r="F611" s="645"/>
      <c r="G611" s="646"/>
      <c r="H611" s="50"/>
      <c r="I611" s="644"/>
      <c r="J611" s="50"/>
      <c r="K611" s="50"/>
      <c r="L611" s="50"/>
      <c r="M611" s="2"/>
      <c r="N611" s="2"/>
      <c r="O611" s="4"/>
      <c r="P611" s="4"/>
      <c r="Q611" s="4"/>
      <c r="R611" s="4"/>
    </row>
    <row r="612" spans="1:18" s="524" customFormat="1">
      <c r="A612" s="50"/>
      <c r="C612" s="586"/>
      <c r="D612" s="50"/>
      <c r="E612" s="644"/>
      <c r="F612" s="645"/>
      <c r="G612" s="646"/>
      <c r="H612" s="50"/>
      <c r="I612" s="644"/>
      <c r="J612" s="50"/>
      <c r="K612" s="50"/>
      <c r="L612" s="50"/>
      <c r="M612" s="2"/>
      <c r="N612" s="2"/>
      <c r="O612" s="4"/>
      <c r="P612" s="4"/>
      <c r="Q612" s="4"/>
      <c r="R612" s="4"/>
    </row>
    <row r="613" spans="1:18" s="524" customFormat="1">
      <c r="A613" s="50"/>
      <c r="C613" s="586"/>
      <c r="D613" s="50"/>
      <c r="E613" s="644"/>
      <c r="F613" s="645"/>
      <c r="G613" s="646"/>
      <c r="H613" s="50"/>
      <c r="I613" s="644"/>
      <c r="J613" s="50"/>
      <c r="K613" s="50"/>
      <c r="L613" s="50"/>
      <c r="M613" s="2"/>
      <c r="N613" s="2"/>
      <c r="O613" s="4"/>
      <c r="P613" s="4"/>
      <c r="Q613" s="4"/>
      <c r="R613" s="4"/>
    </row>
    <row r="614" spans="1:18" s="524" customFormat="1">
      <c r="A614" s="50"/>
      <c r="C614" s="586"/>
      <c r="D614" s="50"/>
      <c r="E614" s="644"/>
      <c r="F614" s="645"/>
      <c r="G614" s="646"/>
      <c r="H614" s="50"/>
      <c r="I614" s="644"/>
      <c r="J614" s="50"/>
      <c r="K614" s="50"/>
      <c r="L614" s="50"/>
      <c r="M614" s="2"/>
      <c r="N614" s="2"/>
      <c r="O614" s="4"/>
      <c r="P614" s="4"/>
      <c r="Q614" s="4"/>
      <c r="R614" s="4"/>
    </row>
    <row r="615" spans="1:18" s="524" customFormat="1">
      <c r="A615" s="50"/>
      <c r="C615" s="586"/>
      <c r="D615" s="50"/>
      <c r="E615" s="644"/>
      <c r="F615" s="645"/>
      <c r="G615" s="646"/>
      <c r="H615" s="50"/>
      <c r="I615" s="644"/>
      <c r="J615" s="50"/>
      <c r="K615" s="50"/>
      <c r="L615" s="50"/>
      <c r="M615" s="2"/>
      <c r="N615" s="2"/>
      <c r="O615" s="4"/>
      <c r="P615" s="4"/>
      <c r="Q615" s="4"/>
      <c r="R615" s="4"/>
    </row>
    <row r="616" spans="1:18" s="524" customFormat="1">
      <c r="A616" s="50"/>
      <c r="C616" s="586"/>
      <c r="D616" s="50"/>
      <c r="E616" s="644"/>
      <c r="F616" s="645"/>
      <c r="G616" s="646"/>
      <c r="H616" s="50"/>
      <c r="I616" s="644"/>
      <c r="J616" s="50"/>
      <c r="K616" s="50"/>
      <c r="L616" s="50"/>
      <c r="M616" s="2"/>
      <c r="N616" s="2"/>
      <c r="O616" s="4"/>
      <c r="P616" s="4"/>
      <c r="Q616" s="4"/>
      <c r="R616" s="4"/>
    </row>
    <row r="617" spans="1:18" s="524" customFormat="1">
      <c r="A617" s="50"/>
      <c r="C617" s="586"/>
      <c r="D617" s="50"/>
      <c r="E617" s="644"/>
      <c r="F617" s="645"/>
      <c r="G617" s="646"/>
      <c r="H617" s="50"/>
      <c r="I617" s="644"/>
      <c r="J617" s="50"/>
      <c r="K617" s="50"/>
      <c r="L617" s="50"/>
      <c r="M617" s="2"/>
      <c r="N617" s="2"/>
      <c r="O617" s="4"/>
      <c r="P617" s="4"/>
      <c r="Q617" s="4"/>
      <c r="R617" s="4"/>
    </row>
    <row r="618" spans="1:18" s="524" customFormat="1">
      <c r="A618" s="50"/>
      <c r="C618" s="586"/>
      <c r="D618" s="50"/>
      <c r="E618" s="644"/>
      <c r="F618" s="645"/>
      <c r="G618" s="646"/>
      <c r="H618" s="50"/>
      <c r="I618" s="644"/>
      <c r="J618" s="50"/>
      <c r="K618" s="50"/>
      <c r="L618" s="50"/>
      <c r="M618" s="2"/>
      <c r="N618" s="2"/>
      <c r="O618" s="4"/>
      <c r="P618" s="4"/>
      <c r="Q618" s="4"/>
      <c r="R618" s="4"/>
    </row>
    <row r="619" spans="1:18" s="524" customFormat="1">
      <c r="A619" s="50"/>
      <c r="C619" s="586"/>
      <c r="D619" s="50"/>
      <c r="E619" s="644"/>
      <c r="F619" s="645"/>
      <c r="G619" s="646"/>
      <c r="H619" s="50"/>
      <c r="I619" s="644"/>
      <c r="J619" s="50"/>
      <c r="K619" s="50"/>
      <c r="L619" s="50"/>
      <c r="M619" s="2"/>
      <c r="N619" s="2"/>
      <c r="O619" s="4"/>
      <c r="P619" s="4"/>
      <c r="Q619" s="4"/>
      <c r="R619" s="4"/>
    </row>
    <row r="620" spans="1:18" s="524" customFormat="1">
      <c r="A620" s="50"/>
      <c r="C620" s="586"/>
      <c r="D620" s="50"/>
      <c r="E620" s="644"/>
      <c r="F620" s="645"/>
      <c r="G620" s="646"/>
      <c r="H620" s="50"/>
      <c r="I620" s="644"/>
      <c r="J620" s="50"/>
      <c r="K620" s="50"/>
      <c r="L620" s="50"/>
      <c r="M620" s="2"/>
      <c r="N620" s="2"/>
      <c r="O620" s="4"/>
      <c r="P620" s="4"/>
      <c r="Q620" s="4"/>
      <c r="R620" s="4"/>
    </row>
    <row r="621" spans="1:18" s="524" customFormat="1">
      <c r="A621" s="50"/>
      <c r="C621" s="586"/>
      <c r="D621" s="50"/>
      <c r="E621" s="644"/>
      <c r="F621" s="645"/>
      <c r="G621" s="646"/>
      <c r="H621" s="50"/>
      <c r="I621" s="644"/>
      <c r="J621" s="50"/>
      <c r="K621" s="50"/>
      <c r="L621" s="50"/>
      <c r="M621" s="2"/>
      <c r="N621" s="2"/>
      <c r="O621" s="4"/>
      <c r="P621" s="4"/>
      <c r="Q621" s="4"/>
      <c r="R621" s="4"/>
    </row>
    <row r="622" spans="1:18" s="524" customFormat="1">
      <c r="A622" s="50"/>
      <c r="C622" s="586"/>
      <c r="D622" s="50"/>
      <c r="E622" s="644"/>
      <c r="F622" s="645"/>
      <c r="G622" s="646"/>
      <c r="H622" s="50"/>
      <c r="I622" s="644"/>
      <c r="J622" s="50"/>
      <c r="K622" s="50"/>
      <c r="L622" s="50"/>
      <c r="M622" s="2"/>
      <c r="N622" s="2"/>
      <c r="O622" s="4"/>
      <c r="P622" s="4"/>
      <c r="Q622" s="4"/>
      <c r="R622" s="4"/>
    </row>
    <row r="623" spans="1:18" s="524" customFormat="1">
      <c r="A623" s="50"/>
      <c r="C623" s="586"/>
      <c r="D623" s="50"/>
      <c r="E623" s="644"/>
      <c r="F623" s="645"/>
      <c r="G623" s="646"/>
      <c r="H623" s="50"/>
      <c r="I623" s="644"/>
      <c r="J623" s="50"/>
      <c r="K623" s="50"/>
      <c r="L623" s="50"/>
      <c r="M623" s="2"/>
      <c r="N623" s="2"/>
      <c r="O623" s="4"/>
      <c r="P623" s="4"/>
      <c r="Q623" s="4"/>
      <c r="R623" s="4"/>
    </row>
    <row r="624" spans="1:18" s="524" customFormat="1">
      <c r="A624" s="50"/>
      <c r="C624" s="586"/>
      <c r="D624" s="50"/>
      <c r="E624" s="644"/>
      <c r="F624" s="645"/>
      <c r="G624" s="646"/>
      <c r="H624" s="50"/>
      <c r="I624" s="644"/>
      <c r="J624" s="50"/>
      <c r="K624" s="50"/>
      <c r="L624" s="50"/>
      <c r="M624" s="2"/>
      <c r="N624" s="2"/>
      <c r="O624" s="4"/>
      <c r="P624" s="4"/>
      <c r="Q624" s="4"/>
      <c r="R624" s="4"/>
    </row>
    <row r="625" spans="1:18" s="524" customFormat="1">
      <c r="A625" s="50"/>
      <c r="C625" s="586"/>
      <c r="D625" s="50"/>
      <c r="E625" s="644"/>
      <c r="F625" s="645"/>
      <c r="G625" s="646"/>
      <c r="H625" s="50"/>
      <c r="I625" s="644"/>
      <c r="J625" s="50"/>
      <c r="K625" s="50"/>
      <c r="L625" s="50"/>
      <c r="M625" s="2"/>
      <c r="N625" s="2"/>
      <c r="O625" s="4"/>
      <c r="P625" s="4"/>
      <c r="Q625" s="4"/>
      <c r="R625" s="4"/>
    </row>
    <row r="626" spans="1:18" s="524" customFormat="1">
      <c r="A626" s="50"/>
      <c r="C626" s="586"/>
      <c r="D626" s="50"/>
      <c r="E626" s="644"/>
      <c r="F626" s="645"/>
      <c r="G626" s="646"/>
      <c r="H626" s="50"/>
      <c r="I626" s="644"/>
      <c r="J626" s="50"/>
      <c r="K626" s="50"/>
      <c r="L626" s="50"/>
      <c r="M626" s="2"/>
      <c r="N626" s="2"/>
      <c r="O626" s="4"/>
      <c r="P626" s="4"/>
      <c r="Q626" s="4"/>
      <c r="R626" s="4"/>
    </row>
    <row r="627" spans="1:18" s="524" customFormat="1">
      <c r="A627" s="50"/>
      <c r="C627" s="586"/>
      <c r="D627" s="50"/>
      <c r="E627" s="644"/>
      <c r="F627" s="645"/>
      <c r="G627" s="646"/>
      <c r="H627" s="50"/>
      <c r="I627" s="644"/>
      <c r="J627" s="50"/>
      <c r="K627" s="50"/>
      <c r="L627" s="50"/>
      <c r="M627" s="2"/>
      <c r="N627" s="2"/>
      <c r="O627" s="4"/>
      <c r="P627" s="4"/>
      <c r="Q627" s="4"/>
      <c r="R627" s="4"/>
    </row>
    <row r="628" spans="1:18" s="524" customFormat="1">
      <c r="A628" s="50"/>
      <c r="C628" s="586"/>
      <c r="D628" s="50"/>
      <c r="E628" s="644"/>
      <c r="F628" s="645"/>
      <c r="G628" s="646"/>
      <c r="H628" s="50"/>
      <c r="I628" s="644"/>
      <c r="J628" s="50"/>
      <c r="K628" s="50"/>
      <c r="L628" s="50"/>
      <c r="M628" s="2"/>
      <c r="N628" s="2"/>
      <c r="O628" s="4"/>
      <c r="P628" s="4"/>
      <c r="Q628" s="4"/>
      <c r="R628" s="4"/>
    </row>
    <row r="629" spans="1:18" s="524" customFormat="1">
      <c r="A629" s="50"/>
      <c r="C629" s="586"/>
      <c r="D629" s="50"/>
      <c r="E629" s="644"/>
      <c r="F629" s="645"/>
      <c r="G629" s="646"/>
      <c r="H629" s="50"/>
      <c r="I629" s="644"/>
      <c r="J629" s="50"/>
      <c r="K629" s="50"/>
      <c r="L629" s="50"/>
      <c r="M629" s="2"/>
      <c r="N629" s="2"/>
      <c r="O629" s="4"/>
      <c r="P629" s="4"/>
      <c r="Q629" s="4"/>
      <c r="R629" s="4"/>
    </row>
    <row r="630" spans="1:18" s="524" customFormat="1">
      <c r="A630" s="50"/>
      <c r="C630" s="586"/>
      <c r="D630" s="50"/>
      <c r="E630" s="644"/>
      <c r="F630" s="645"/>
      <c r="G630" s="646"/>
      <c r="H630" s="50"/>
      <c r="I630" s="644"/>
      <c r="J630" s="50"/>
      <c r="K630" s="50"/>
      <c r="L630" s="50"/>
      <c r="M630" s="2"/>
      <c r="N630" s="2"/>
      <c r="O630" s="4"/>
      <c r="P630" s="4"/>
      <c r="Q630" s="4"/>
      <c r="R630" s="4"/>
    </row>
    <row r="631" spans="1:18" s="524" customFormat="1">
      <c r="A631" s="50"/>
      <c r="C631" s="586"/>
      <c r="D631" s="50"/>
      <c r="E631" s="644"/>
      <c r="F631" s="645"/>
      <c r="G631" s="646"/>
      <c r="H631" s="50"/>
      <c r="I631" s="644"/>
      <c r="J631" s="50"/>
      <c r="K631" s="50"/>
      <c r="L631" s="50"/>
      <c r="M631" s="2"/>
      <c r="N631" s="2"/>
      <c r="O631" s="4"/>
      <c r="P631" s="4"/>
      <c r="Q631" s="4"/>
      <c r="R631" s="4"/>
    </row>
    <row r="632" spans="1:18" s="524" customFormat="1">
      <c r="A632" s="50"/>
      <c r="C632" s="586"/>
      <c r="D632" s="50"/>
      <c r="E632" s="644"/>
      <c r="F632" s="645"/>
      <c r="G632" s="646"/>
      <c r="H632" s="50"/>
      <c r="I632" s="644"/>
      <c r="J632" s="50"/>
      <c r="K632" s="50"/>
      <c r="L632" s="50"/>
      <c r="M632" s="2"/>
      <c r="N632" s="2"/>
      <c r="O632" s="4"/>
      <c r="P632" s="4"/>
      <c r="Q632" s="4"/>
      <c r="R632" s="4"/>
    </row>
    <row r="633" spans="1:18" s="524" customFormat="1">
      <c r="A633" s="50"/>
      <c r="C633" s="586"/>
      <c r="D633" s="50"/>
      <c r="E633" s="644"/>
      <c r="F633" s="645"/>
      <c r="G633" s="646"/>
      <c r="H633" s="50"/>
      <c r="I633" s="644"/>
      <c r="J633" s="50"/>
      <c r="K633" s="50"/>
      <c r="L633" s="50"/>
      <c r="M633" s="2"/>
      <c r="N633" s="2"/>
      <c r="O633" s="4"/>
      <c r="P633" s="4"/>
      <c r="Q633" s="4"/>
      <c r="R633" s="4"/>
    </row>
    <row r="634" spans="1:18" s="524" customFormat="1">
      <c r="A634" s="50"/>
      <c r="C634" s="586"/>
      <c r="D634" s="50"/>
      <c r="E634" s="644"/>
      <c r="F634" s="645"/>
      <c r="G634" s="646"/>
      <c r="H634" s="50"/>
      <c r="I634" s="644"/>
      <c r="J634" s="50"/>
      <c r="K634" s="50"/>
      <c r="L634" s="50"/>
      <c r="M634" s="2"/>
      <c r="N634" s="2"/>
      <c r="O634" s="4"/>
      <c r="P634" s="4"/>
      <c r="Q634" s="4"/>
      <c r="R634" s="4"/>
    </row>
    <row r="635" spans="1:18" s="524" customFormat="1">
      <c r="A635" s="50"/>
      <c r="C635" s="586"/>
      <c r="D635" s="50"/>
      <c r="E635" s="644"/>
      <c r="F635" s="645"/>
      <c r="G635" s="646"/>
      <c r="H635" s="50"/>
      <c r="I635" s="644"/>
      <c r="J635" s="50"/>
      <c r="K635" s="50"/>
      <c r="L635" s="50"/>
      <c r="M635" s="2"/>
      <c r="N635" s="2"/>
      <c r="O635" s="4"/>
      <c r="P635" s="4"/>
      <c r="Q635" s="4"/>
      <c r="R635" s="4"/>
    </row>
    <row r="636" spans="1:18" s="524" customFormat="1">
      <c r="A636" s="50"/>
      <c r="C636" s="586"/>
      <c r="D636" s="50"/>
      <c r="E636" s="644"/>
      <c r="F636" s="645"/>
      <c r="G636" s="646"/>
      <c r="H636" s="50"/>
      <c r="I636" s="644"/>
      <c r="J636" s="50"/>
      <c r="K636" s="50"/>
      <c r="L636" s="50"/>
      <c r="M636" s="2"/>
      <c r="N636" s="2"/>
      <c r="O636" s="4"/>
      <c r="P636" s="4"/>
      <c r="Q636" s="4"/>
      <c r="R636" s="4"/>
    </row>
    <row r="637" spans="1:18" s="524" customFormat="1">
      <c r="A637" s="50"/>
      <c r="C637" s="586"/>
      <c r="D637" s="50"/>
      <c r="E637" s="644"/>
      <c r="F637" s="645"/>
      <c r="G637" s="646"/>
      <c r="H637" s="50"/>
      <c r="I637" s="644"/>
      <c r="J637" s="50"/>
      <c r="K637" s="50"/>
      <c r="L637" s="50"/>
      <c r="M637" s="2"/>
      <c r="N637" s="2"/>
      <c r="O637" s="4"/>
      <c r="P637" s="4"/>
      <c r="Q637" s="4"/>
      <c r="R637" s="4"/>
    </row>
    <row r="638" spans="1:18" s="524" customFormat="1">
      <c r="A638" s="50"/>
      <c r="C638" s="586"/>
      <c r="D638" s="50"/>
      <c r="E638" s="644"/>
      <c r="F638" s="645"/>
      <c r="G638" s="646"/>
      <c r="H638" s="50"/>
      <c r="I638" s="644"/>
      <c r="J638" s="50"/>
      <c r="K638" s="50"/>
      <c r="L638" s="50"/>
      <c r="M638" s="2"/>
      <c r="N638" s="2"/>
      <c r="O638" s="4"/>
      <c r="P638" s="4"/>
      <c r="Q638" s="4"/>
      <c r="R638" s="4"/>
    </row>
    <row r="639" spans="1:18" s="524" customFormat="1">
      <c r="A639" s="50"/>
      <c r="C639" s="586"/>
      <c r="D639" s="50"/>
      <c r="E639" s="644"/>
      <c r="F639" s="645"/>
      <c r="G639" s="646"/>
      <c r="H639" s="50"/>
      <c r="I639" s="644"/>
      <c r="J639" s="50"/>
      <c r="K639" s="50"/>
      <c r="L639" s="50"/>
      <c r="M639" s="2"/>
      <c r="N639" s="2"/>
      <c r="O639" s="4"/>
      <c r="P639" s="4"/>
      <c r="Q639" s="4"/>
      <c r="R639" s="4"/>
    </row>
    <row r="640" spans="1:18" s="524" customFormat="1">
      <c r="A640" s="50"/>
      <c r="C640" s="586"/>
      <c r="D640" s="50"/>
      <c r="E640" s="644"/>
      <c r="F640" s="645"/>
      <c r="G640" s="646"/>
      <c r="H640" s="50"/>
      <c r="I640" s="644"/>
      <c r="J640" s="50"/>
      <c r="K640" s="50"/>
      <c r="L640" s="50"/>
      <c r="M640" s="2"/>
      <c r="N640" s="2"/>
      <c r="O640" s="4"/>
      <c r="P640" s="4"/>
      <c r="Q640" s="4"/>
      <c r="R640" s="4"/>
    </row>
    <row r="641" spans="1:18" s="524" customFormat="1">
      <c r="A641" s="50"/>
      <c r="C641" s="586"/>
      <c r="D641" s="50"/>
      <c r="E641" s="644"/>
      <c r="F641" s="645"/>
      <c r="G641" s="646"/>
      <c r="H641" s="50"/>
      <c r="I641" s="644"/>
      <c r="J641" s="50"/>
      <c r="K641" s="50"/>
      <c r="L641" s="50"/>
      <c r="M641" s="2"/>
      <c r="N641" s="2"/>
      <c r="O641" s="4"/>
      <c r="P641" s="4"/>
      <c r="Q641" s="4"/>
      <c r="R641" s="4"/>
    </row>
    <row r="642" spans="1:18" s="524" customFormat="1">
      <c r="A642" s="50"/>
      <c r="C642" s="586"/>
      <c r="D642" s="50"/>
      <c r="E642" s="644"/>
      <c r="F642" s="645"/>
      <c r="G642" s="646"/>
      <c r="H642" s="50"/>
      <c r="I642" s="644"/>
      <c r="J642" s="50"/>
      <c r="K642" s="50"/>
      <c r="L642" s="50"/>
      <c r="M642" s="2"/>
      <c r="N642" s="2"/>
      <c r="O642" s="4"/>
      <c r="P642" s="4"/>
      <c r="Q642" s="4"/>
      <c r="R642" s="4"/>
    </row>
    <row r="643" spans="1:18" s="524" customFormat="1">
      <c r="A643" s="50"/>
      <c r="C643" s="586"/>
      <c r="D643" s="50"/>
      <c r="E643" s="644"/>
      <c r="F643" s="645"/>
      <c r="G643" s="646"/>
      <c r="H643" s="50"/>
      <c r="I643" s="644"/>
      <c r="J643" s="50"/>
      <c r="K643" s="50"/>
      <c r="L643" s="50"/>
      <c r="M643" s="2"/>
      <c r="N643" s="2"/>
      <c r="O643" s="4"/>
      <c r="P643" s="4"/>
      <c r="Q643" s="4"/>
      <c r="R643" s="4"/>
    </row>
    <row r="644" spans="1:18" s="524" customFormat="1">
      <c r="A644" s="50"/>
      <c r="C644" s="586"/>
      <c r="D644" s="50"/>
      <c r="E644" s="644"/>
      <c r="F644" s="645"/>
      <c r="G644" s="646"/>
      <c r="H644" s="50"/>
      <c r="I644" s="644"/>
      <c r="J644" s="50"/>
      <c r="K644" s="50"/>
      <c r="L644" s="50"/>
      <c r="M644" s="2"/>
      <c r="N644" s="2"/>
      <c r="O644" s="4"/>
      <c r="P644" s="4"/>
      <c r="Q644" s="4"/>
      <c r="R644" s="4"/>
    </row>
    <row r="645" spans="1:18" s="524" customFormat="1">
      <c r="A645" s="50"/>
      <c r="C645" s="586"/>
      <c r="D645" s="50"/>
      <c r="E645" s="644"/>
      <c r="F645" s="645"/>
      <c r="G645" s="646"/>
      <c r="H645" s="50"/>
      <c r="I645" s="644"/>
      <c r="J645" s="50"/>
      <c r="K645" s="50"/>
      <c r="L645" s="50"/>
      <c r="M645" s="2"/>
      <c r="N645" s="2"/>
      <c r="O645" s="4"/>
      <c r="P645" s="4"/>
      <c r="Q645" s="4"/>
      <c r="R645" s="4"/>
    </row>
    <row r="646" spans="1:18" s="524" customFormat="1">
      <c r="A646" s="50"/>
      <c r="C646" s="586"/>
      <c r="D646" s="50"/>
      <c r="E646" s="644"/>
      <c r="F646" s="645"/>
      <c r="G646" s="646"/>
      <c r="H646" s="50"/>
      <c r="I646" s="644"/>
      <c r="J646" s="50"/>
      <c r="K646" s="50"/>
      <c r="L646" s="50"/>
      <c r="M646" s="2"/>
      <c r="N646" s="2"/>
      <c r="O646" s="4"/>
      <c r="P646" s="4"/>
      <c r="Q646" s="4"/>
      <c r="R646" s="4"/>
    </row>
    <row r="647" spans="1:18" s="524" customFormat="1">
      <c r="A647" s="50"/>
      <c r="C647" s="586"/>
      <c r="D647" s="50"/>
      <c r="E647" s="644"/>
      <c r="F647" s="645"/>
      <c r="G647" s="646"/>
      <c r="H647" s="50"/>
      <c r="I647" s="644"/>
      <c r="J647" s="50"/>
      <c r="K647" s="50"/>
      <c r="L647" s="50"/>
      <c r="M647" s="2"/>
      <c r="N647" s="2"/>
      <c r="O647" s="4"/>
      <c r="P647" s="4"/>
      <c r="Q647" s="4"/>
      <c r="R647" s="4"/>
    </row>
    <row r="648" spans="1:18" s="524" customFormat="1">
      <c r="A648" s="50"/>
      <c r="C648" s="586"/>
      <c r="D648" s="50"/>
      <c r="E648" s="644"/>
      <c r="F648" s="645"/>
      <c r="G648" s="646"/>
      <c r="H648" s="50"/>
      <c r="I648" s="644"/>
      <c r="J648" s="50"/>
      <c r="K648" s="50"/>
      <c r="L648" s="50"/>
      <c r="M648" s="2"/>
      <c r="N648" s="2"/>
      <c r="O648" s="4"/>
      <c r="P648" s="4"/>
      <c r="Q648" s="4"/>
      <c r="R648" s="4"/>
    </row>
    <row r="649" spans="1:18" s="524" customFormat="1">
      <c r="A649" s="50"/>
      <c r="C649" s="586"/>
      <c r="D649" s="50"/>
      <c r="E649" s="644"/>
      <c r="F649" s="645"/>
      <c r="G649" s="646"/>
      <c r="H649" s="50"/>
      <c r="I649" s="644"/>
      <c r="J649" s="50"/>
      <c r="K649" s="50"/>
      <c r="L649" s="50"/>
      <c r="M649" s="2"/>
      <c r="N649" s="2"/>
      <c r="O649" s="4"/>
      <c r="P649" s="4"/>
      <c r="Q649" s="4"/>
      <c r="R649" s="4"/>
    </row>
    <row r="650" spans="1:18" s="524" customFormat="1">
      <c r="A650" s="50"/>
      <c r="C650" s="586"/>
      <c r="D650" s="50"/>
      <c r="E650" s="644"/>
      <c r="F650" s="645"/>
      <c r="G650" s="646"/>
      <c r="H650" s="50"/>
      <c r="I650" s="644"/>
      <c r="J650" s="50"/>
      <c r="K650" s="50"/>
      <c r="L650" s="50"/>
      <c r="M650" s="2"/>
      <c r="N650" s="2"/>
      <c r="O650" s="4"/>
      <c r="P650" s="4"/>
      <c r="Q650" s="4"/>
      <c r="R650" s="4"/>
    </row>
    <row r="651" spans="1:18" s="524" customFormat="1">
      <c r="A651" s="50"/>
      <c r="C651" s="586"/>
      <c r="D651" s="50"/>
      <c r="E651" s="644"/>
      <c r="F651" s="645"/>
      <c r="G651" s="646"/>
      <c r="H651" s="50"/>
      <c r="I651" s="644"/>
      <c r="J651" s="50"/>
      <c r="K651" s="50"/>
      <c r="L651" s="50"/>
      <c r="M651" s="2"/>
      <c r="N651" s="2"/>
      <c r="O651" s="4"/>
      <c r="P651" s="4"/>
      <c r="Q651" s="4"/>
      <c r="R651" s="4"/>
    </row>
    <row r="652" spans="1:18" s="524" customFormat="1">
      <c r="A652" s="50"/>
      <c r="C652" s="586"/>
      <c r="D652" s="50"/>
      <c r="E652" s="644"/>
      <c r="F652" s="645"/>
      <c r="G652" s="646"/>
      <c r="H652" s="50"/>
      <c r="I652" s="644"/>
      <c r="J652" s="50"/>
      <c r="K652" s="50"/>
      <c r="L652" s="50"/>
      <c r="M652" s="2"/>
      <c r="N652" s="2"/>
      <c r="O652" s="4"/>
      <c r="P652" s="4"/>
      <c r="Q652" s="4"/>
      <c r="R652" s="4"/>
    </row>
    <row r="653" spans="1:18" s="524" customFormat="1">
      <c r="A653" s="50"/>
      <c r="C653" s="586"/>
      <c r="D653" s="50"/>
      <c r="E653" s="644"/>
      <c r="F653" s="645"/>
      <c r="G653" s="646"/>
      <c r="H653" s="50"/>
      <c r="I653" s="644"/>
      <c r="J653" s="50"/>
      <c r="K653" s="50"/>
      <c r="L653" s="50"/>
      <c r="M653" s="2"/>
      <c r="N653" s="2"/>
      <c r="O653" s="4"/>
      <c r="P653" s="4"/>
      <c r="Q653" s="4"/>
      <c r="R653" s="4"/>
    </row>
    <row r="654" spans="1:18" s="524" customFormat="1">
      <c r="A654" s="50"/>
      <c r="C654" s="586"/>
      <c r="D654" s="50"/>
      <c r="E654" s="644"/>
      <c r="F654" s="645"/>
      <c r="G654" s="646"/>
      <c r="H654" s="50"/>
      <c r="I654" s="644"/>
      <c r="J654" s="50"/>
      <c r="K654" s="50"/>
      <c r="L654" s="50"/>
      <c r="M654" s="2"/>
      <c r="N654" s="2"/>
      <c r="O654" s="4"/>
      <c r="P654" s="4"/>
      <c r="Q654" s="4"/>
      <c r="R654" s="4"/>
    </row>
    <row r="655" spans="1:18" s="524" customFormat="1">
      <c r="A655" s="50"/>
      <c r="C655" s="586"/>
      <c r="D655" s="50"/>
      <c r="E655" s="644"/>
      <c r="F655" s="645"/>
      <c r="G655" s="646"/>
      <c r="H655" s="50"/>
      <c r="I655" s="644"/>
      <c r="J655" s="50"/>
      <c r="K655" s="50"/>
      <c r="L655" s="50"/>
      <c r="M655" s="2"/>
      <c r="N655" s="2"/>
      <c r="O655" s="4"/>
      <c r="P655" s="4"/>
      <c r="Q655" s="4"/>
      <c r="R655" s="4"/>
    </row>
    <row r="656" spans="1:18" s="524" customFormat="1">
      <c r="A656" s="50"/>
      <c r="C656" s="586"/>
      <c r="D656" s="50"/>
      <c r="E656" s="644"/>
      <c r="F656" s="645"/>
      <c r="G656" s="646"/>
      <c r="H656" s="50"/>
      <c r="I656" s="644"/>
      <c r="J656" s="50"/>
      <c r="K656" s="50"/>
      <c r="L656" s="50"/>
      <c r="M656" s="2"/>
      <c r="N656" s="2"/>
      <c r="O656" s="4"/>
      <c r="P656" s="4"/>
      <c r="Q656" s="4"/>
      <c r="R656" s="4"/>
    </row>
    <row r="657" spans="1:18" s="524" customFormat="1">
      <c r="A657" s="50"/>
      <c r="C657" s="586"/>
      <c r="D657" s="50"/>
      <c r="E657" s="644"/>
      <c r="F657" s="645"/>
      <c r="G657" s="646"/>
      <c r="H657" s="50"/>
      <c r="I657" s="644"/>
      <c r="J657" s="50"/>
      <c r="K657" s="50"/>
      <c r="L657" s="50"/>
      <c r="M657" s="2"/>
      <c r="N657" s="2"/>
      <c r="O657" s="4"/>
      <c r="P657" s="4"/>
      <c r="Q657" s="4"/>
      <c r="R657" s="4"/>
    </row>
    <row r="658" spans="1:18" s="524" customFormat="1">
      <c r="A658" s="50"/>
      <c r="C658" s="586"/>
      <c r="D658" s="50"/>
      <c r="E658" s="644"/>
      <c r="F658" s="645"/>
      <c r="G658" s="646"/>
      <c r="H658" s="50"/>
      <c r="I658" s="644"/>
      <c r="J658" s="50"/>
      <c r="K658" s="50"/>
      <c r="L658" s="50"/>
      <c r="M658" s="2"/>
      <c r="N658" s="2"/>
      <c r="O658" s="4"/>
      <c r="P658" s="4"/>
      <c r="Q658" s="4"/>
      <c r="R658" s="4"/>
    </row>
    <row r="659" spans="1:18" s="524" customFormat="1">
      <c r="A659" s="50"/>
      <c r="C659" s="586"/>
      <c r="D659" s="50"/>
      <c r="E659" s="644"/>
      <c r="F659" s="645"/>
      <c r="G659" s="646"/>
      <c r="H659" s="50"/>
      <c r="I659" s="644"/>
      <c r="J659" s="50"/>
      <c r="K659" s="50"/>
      <c r="L659" s="50"/>
      <c r="M659" s="2"/>
      <c r="N659" s="2"/>
      <c r="O659" s="4"/>
      <c r="P659" s="4"/>
      <c r="Q659" s="4"/>
      <c r="R659" s="4"/>
    </row>
    <row r="660" spans="1:18" s="524" customFormat="1">
      <c r="A660" s="50"/>
      <c r="C660" s="586"/>
      <c r="D660" s="50"/>
      <c r="E660" s="644"/>
      <c r="F660" s="645"/>
      <c r="G660" s="646"/>
      <c r="H660" s="50"/>
      <c r="I660" s="644"/>
      <c r="J660" s="50"/>
      <c r="K660" s="50"/>
      <c r="L660" s="50"/>
      <c r="M660" s="2"/>
      <c r="N660" s="2"/>
      <c r="O660" s="4"/>
      <c r="P660" s="4"/>
      <c r="Q660" s="4"/>
      <c r="R660" s="4"/>
    </row>
    <row r="661" spans="1:18" s="524" customFormat="1">
      <c r="A661" s="50"/>
      <c r="C661" s="586"/>
      <c r="D661" s="50"/>
      <c r="E661" s="644"/>
      <c r="F661" s="645"/>
      <c r="G661" s="646"/>
      <c r="H661" s="50"/>
      <c r="I661" s="644"/>
      <c r="J661" s="50"/>
      <c r="K661" s="50"/>
      <c r="L661" s="50"/>
      <c r="M661" s="2"/>
      <c r="N661" s="2"/>
      <c r="O661" s="4"/>
      <c r="P661" s="4"/>
      <c r="Q661" s="4"/>
      <c r="R661" s="4"/>
    </row>
    <row r="662" spans="1:18" s="524" customFormat="1">
      <c r="A662" s="50"/>
      <c r="C662" s="586"/>
      <c r="D662" s="50"/>
      <c r="E662" s="644"/>
      <c r="F662" s="645"/>
      <c r="G662" s="646"/>
      <c r="H662" s="50"/>
      <c r="I662" s="644"/>
      <c r="J662" s="50"/>
      <c r="K662" s="50"/>
      <c r="L662" s="50"/>
      <c r="M662" s="2"/>
      <c r="N662" s="2"/>
      <c r="O662" s="4"/>
      <c r="P662" s="4"/>
      <c r="Q662" s="4"/>
      <c r="R662" s="4"/>
    </row>
    <row r="663" spans="1:18" s="524" customFormat="1">
      <c r="A663" s="50"/>
      <c r="C663" s="586"/>
      <c r="D663" s="50"/>
      <c r="E663" s="644"/>
      <c r="F663" s="645"/>
      <c r="G663" s="646"/>
      <c r="H663" s="50"/>
      <c r="I663" s="644"/>
      <c r="J663" s="50"/>
      <c r="K663" s="50"/>
      <c r="L663" s="50"/>
      <c r="M663" s="2"/>
      <c r="N663" s="2"/>
      <c r="O663" s="4"/>
      <c r="P663" s="4"/>
      <c r="Q663" s="4"/>
      <c r="R663" s="4"/>
    </row>
    <row r="664" spans="1:18" s="524" customFormat="1">
      <c r="A664" s="50"/>
      <c r="C664" s="586"/>
      <c r="D664" s="50"/>
      <c r="E664" s="644"/>
      <c r="F664" s="645"/>
      <c r="G664" s="646"/>
      <c r="H664" s="50"/>
      <c r="I664" s="644"/>
      <c r="J664" s="50"/>
      <c r="K664" s="50"/>
      <c r="L664" s="50"/>
      <c r="M664" s="2"/>
      <c r="N664" s="2"/>
      <c r="O664" s="4"/>
      <c r="P664" s="4"/>
      <c r="Q664" s="4"/>
      <c r="R664" s="4"/>
    </row>
    <row r="665" spans="1:18" s="524" customFormat="1">
      <c r="A665" s="50"/>
      <c r="C665" s="586"/>
      <c r="D665" s="50"/>
      <c r="E665" s="644"/>
      <c r="F665" s="645"/>
      <c r="G665" s="646"/>
      <c r="H665" s="50"/>
      <c r="I665" s="644"/>
      <c r="J665" s="50"/>
      <c r="K665" s="50"/>
      <c r="L665" s="50"/>
      <c r="M665" s="2"/>
      <c r="N665" s="2"/>
      <c r="O665" s="4"/>
      <c r="P665" s="4"/>
      <c r="Q665" s="4"/>
      <c r="R665" s="4"/>
    </row>
    <row r="666" spans="1:18" s="524" customFormat="1">
      <c r="A666" s="50"/>
      <c r="C666" s="586"/>
      <c r="D666" s="50"/>
      <c r="E666" s="644"/>
      <c r="F666" s="645"/>
      <c r="G666" s="646"/>
      <c r="H666" s="50"/>
      <c r="I666" s="644"/>
      <c r="J666" s="50"/>
      <c r="K666" s="50"/>
      <c r="L666" s="50"/>
      <c r="M666" s="2"/>
      <c r="N666" s="2"/>
      <c r="O666" s="4"/>
      <c r="P666" s="4"/>
      <c r="Q666" s="4"/>
      <c r="R666" s="4"/>
    </row>
    <row r="667" spans="1:18" s="524" customFormat="1">
      <c r="A667" s="50"/>
      <c r="C667" s="586"/>
      <c r="D667" s="50"/>
      <c r="E667" s="644"/>
      <c r="F667" s="645"/>
      <c r="G667" s="646"/>
      <c r="H667" s="50"/>
      <c r="I667" s="644"/>
      <c r="J667" s="50"/>
      <c r="K667" s="50"/>
      <c r="L667" s="50"/>
      <c r="M667" s="2"/>
      <c r="N667" s="2"/>
      <c r="O667" s="4"/>
      <c r="P667" s="4"/>
      <c r="Q667" s="4"/>
      <c r="R667" s="4"/>
    </row>
    <row r="668" spans="1:18" s="524" customFormat="1">
      <c r="A668" s="50"/>
      <c r="C668" s="586"/>
      <c r="D668" s="50"/>
      <c r="E668" s="644"/>
      <c r="F668" s="645"/>
      <c r="G668" s="646"/>
      <c r="H668" s="50"/>
      <c r="I668" s="644"/>
      <c r="J668" s="50"/>
      <c r="K668" s="50"/>
      <c r="L668" s="50"/>
      <c r="M668" s="2"/>
      <c r="N668" s="2"/>
      <c r="O668" s="4"/>
      <c r="P668" s="4"/>
      <c r="Q668" s="4"/>
      <c r="R668" s="4"/>
    </row>
    <row r="669" spans="1:18" s="524" customFormat="1">
      <c r="A669" s="50"/>
      <c r="C669" s="586"/>
      <c r="D669" s="50"/>
      <c r="E669" s="644"/>
      <c r="F669" s="645"/>
      <c r="G669" s="646"/>
      <c r="H669" s="50"/>
      <c r="I669" s="644"/>
      <c r="J669" s="50"/>
      <c r="K669" s="50"/>
      <c r="L669" s="50"/>
      <c r="M669" s="2"/>
      <c r="N669" s="2"/>
      <c r="O669" s="4"/>
      <c r="P669" s="4"/>
      <c r="Q669" s="4"/>
      <c r="R669" s="4"/>
    </row>
    <row r="670" spans="1:18" s="524" customFormat="1">
      <c r="A670" s="50"/>
      <c r="C670" s="586"/>
      <c r="D670" s="50"/>
      <c r="E670" s="644"/>
      <c r="F670" s="645"/>
      <c r="G670" s="646"/>
      <c r="H670" s="50"/>
      <c r="I670" s="644"/>
      <c r="J670" s="50"/>
      <c r="K670" s="50"/>
      <c r="L670" s="50"/>
      <c r="M670" s="2"/>
      <c r="N670" s="2"/>
      <c r="O670" s="4"/>
      <c r="P670" s="4"/>
      <c r="Q670" s="4"/>
      <c r="R670" s="4"/>
    </row>
    <row r="671" spans="1:18" s="524" customFormat="1">
      <c r="A671" s="50"/>
      <c r="C671" s="586"/>
      <c r="D671" s="50"/>
      <c r="E671" s="644"/>
      <c r="F671" s="645"/>
      <c r="G671" s="646"/>
      <c r="H671" s="50"/>
      <c r="I671" s="644"/>
      <c r="J671" s="50"/>
      <c r="K671" s="50"/>
      <c r="L671" s="50"/>
      <c r="M671" s="2"/>
      <c r="N671" s="2"/>
      <c r="O671" s="4"/>
      <c r="P671" s="4"/>
      <c r="Q671" s="4"/>
      <c r="R671" s="4"/>
    </row>
    <row r="672" spans="1:18" s="524" customFormat="1">
      <c r="A672" s="50"/>
      <c r="C672" s="586"/>
      <c r="D672" s="50"/>
      <c r="E672" s="644"/>
      <c r="F672" s="645"/>
      <c r="G672" s="646"/>
      <c r="H672" s="50"/>
      <c r="I672" s="644"/>
      <c r="J672" s="50"/>
      <c r="K672" s="50"/>
      <c r="L672" s="50"/>
      <c r="M672" s="2"/>
      <c r="N672" s="2"/>
      <c r="O672" s="4"/>
      <c r="P672" s="4"/>
      <c r="Q672" s="4"/>
      <c r="R672" s="4"/>
    </row>
    <row r="673" spans="1:18" s="524" customFormat="1">
      <c r="A673" s="50"/>
      <c r="C673" s="586"/>
      <c r="D673" s="50"/>
      <c r="E673" s="644"/>
      <c r="F673" s="645"/>
      <c r="G673" s="646"/>
      <c r="H673" s="50"/>
      <c r="I673" s="644"/>
      <c r="J673" s="50"/>
      <c r="K673" s="50"/>
      <c r="L673" s="50"/>
      <c r="M673" s="2"/>
      <c r="N673" s="2"/>
      <c r="O673" s="4"/>
      <c r="P673" s="4"/>
      <c r="Q673" s="4"/>
      <c r="R673" s="4"/>
    </row>
    <row r="674" spans="1:18" s="524" customFormat="1">
      <c r="A674" s="50"/>
      <c r="C674" s="586"/>
      <c r="D674" s="50"/>
      <c r="E674" s="644"/>
      <c r="F674" s="645"/>
      <c r="G674" s="646"/>
      <c r="H674" s="50"/>
      <c r="I674" s="644"/>
      <c r="J674" s="50"/>
      <c r="K674" s="50"/>
      <c r="L674" s="50"/>
      <c r="M674" s="2"/>
      <c r="N674" s="2"/>
      <c r="O674" s="4"/>
      <c r="P674" s="4"/>
      <c r="Q674" s="4"/>
      <c r="R674" s="4"/>
    </row>
    <row r="675" spans="1:18" s="524" customFormat="1">
      <c r="A675" s="50"/>
      <c r="C675" s="586"/>
      <c r="D675" s="50"/>
      <c r="E675" s="644"/>
      <c r="F675" s="645"/>
      <c r="G675" s="646"/>
      <c r="H675" s="50"/>
      <c r="I675" s="644"/>
      <c r="J675" s="50"/>
      <c r="K675" s="50"/>
      <c r="L675" s="50"/>
      <c r="M675" s="2"/>
      <c r="N675" s="2"/>
      <c r="O675" s="4"/>
      <c r="P675" s="4"/>
      <c r="Q675" s="4"/>
      <c r="R675" s="4"/>
    </row>
    <row r="676" spans="1:18" s="524" customFormat="1">
      <c r="A676" s="50"/>
      <c r="C676" s="586"/>
      <c r="D676" s="50"/>
      <c r="E676" s="644"/>
      <c r="F676" s="645"/>
      <c r="G676" s="646"/>
      <c r="H676" s="50"/>
      <c r="I676" s="644"/>
      <c r="J676" s="50"/>
      <c r="K676" s="50"/>
      <c r="L676" s="50"/>
      <c r="M676" s="2"/>
      <c r="N676" s="2"/>
      <c r="O676" s="4"/>
      <c r="P676" s="4"/>
      <c r="Q676" s="4"/>
      <c r="R676" s="4"/>
    </row>
    <row r="677" spans="1:18" s="524" customFormat="1">
      <c r="A677" s="50"/>
      <c r="C677" s="586"/>
      <c r="D677" s="50"/>
      <c r="E677" s="644"/>
      <c r="F677" s="645"/>
      <c r="G677" s="646"/>
      <c r="H677" s="50"/>
      <c r="I677" s="644"/>
      <c r="J677" s="50"/>
      <c r="K677" s="50"/>
      <c r="L677" s="50"/>
      <c r="M677" s="2"/>
      <c r="N677" s="2"/>
      <c r="O677" s="4"/>
      <c r="P677" s="4"/>
      <c r="Q677" s="4"/>
      <c r="R677" s="4"/>
    </row>
    <row r="678" spans="1:18" s="524" customFormat="1">
      <c r="A678" s="50"/>
      <c r="C678" s="586"/>
      <c r="D678" s="50"/>
      <c r="E678" s="644"/>
      <c r="F678" s="645"/>
      <c r="G678" s="646"/>
      <c r="H678" s="50"/>
      <c r="I678" s="644"/>
      <c r="J678" s="50"/>
      <c r="K678" s="50"/>
      <c r="L678" s="50"/>
      <c r="M678" s="2"/>
      <c r="N678" s="2"/>
      <c r="O678" s="4"/>
      <c r="P678" s="4"/>
      <c r="Q678" s="4"/>
      <c r="R678" s="4"/>
    </row>
    <row r="679" spans="1:18" s="524" customFormat="1">
      <c r="A679" s="50"/>
      <c r="C679" s="586"/>
      <c r="D679" s="50"/>
      <c r="E679" s="644"/>
      <c r="F679" s="645"/>
      <c r="G679" s="646"/>
      <c r="H679" s="50"/>
      <c r="I679" s="644"/>
      <c r="J679" s="50"/>
      <c r="K679" s="50"/>
      <c r="L679" s="50"/>
      <c r="M679" s="2"/>
      <c r="N679" s="2"/>
      <c r="O679" s="4"/>
      <c r="P679" s="4"/>
      <c r="Q679" s="4"/>
      <c r="R679" s="4"/>
    </row>
    <row r="680" spans="1:18" s="524" customFormat="1">
      <c r="A680" s="50"/>
      <c r="C680" s="586"/>
      <c r="D680" s="50"/>
      <c r="E680" s="644"/>
      <c r="F680" s="645"/>
      <c r="G680" s="646"/>
      <c r="H680" s="50"/>
      <c r="I680" s="644"/>
      <c r="J680" s="50"/>
      <c r="K680" s="50"/>
      <c r="L680" s="50"/>
      <c r="M680" s="2"/>
      <c r="N680" s="2"/>
      <c r="O680" s="4"/>
      <c r="P680" s="4"/>
      <c r="Q680" s="4"/>
      <c r="R680" s="4"/>
    </row>
    <row r="681" spans="1:18" s="524" customFormat="1">
      <c r="A681" s="50"/>
      <c r="C681" s="586"/>
      <c r="D681" s="50"/>
      <c r="E681" s="644"/>
      <c r="F681" s="645"/>
      <c r="G681" s="646"/>
      <c r="H681" s="50"/>
      <c r="I681" s="644"/>
      <c r="J681" s="50"/>
      <c r="K681" s="50"/>
      <c r="L681" s="50"/>
      <c r="M681" s="2"/>
      <c r="N681" s="2"/>
      <c r="O681" s="4"/>
      <c r="P681" s="4"/>
      <c r="Q681" s="4"/>
      <c r="R681" s="4"/>
    </row>
    <row r="682" spans="1:18" s="524" customFormat="1">
      <c r="A682" s="50"/>
      <c r="C682" s="586"/>
      <c r="D682" s="50"/>
      <c r="E682" s="644"/>
      <c r="F682" s="645"/>
      <c r="G682" s="646"/>
      <c r="H682" s="50"/>
      <c r="I682" s="644"/>
      <c r="J682" s="50"/>
      <c r="K682" s="50"/>
      <c r="L682" s="50"/>
      <c r="M682" s="2"/>
      <c r="N682" s="2"/>
      <c r="O682" s="4"/>
      <c r="P682" s="4"/>
      <c r="Q682" s="4"/>
      <c r="R682" s="4"/>
    </row>
    <row r="683" spans="1:18" s="524" customFormat="1">
      <c r="A683" s="50"/>
      <c r="C683" s="586"/>
      <c r="D683" s="50"/>
      <c r="E683" s="644"/>
      <c r="F683" s="645"/>
      <c r="G683" s="646"/>
      <c r="H683" s="50"/>
      <c r="I683" s="644"/>
      <c r="J683" s="50"/>
      <c r="K683" s="50"/>
      <c r="L683" s="50"/>
      <c r="M683" s="2"/>
      <c r="N683" s="2"/>
      <c r="O683" s="4"/>
      <c r="P683" s="4"/>
      <c r="Q683" s="4"/>
      <c r="R683" s="4"/>
    </row>
    <row r="684" spans="1:18" s="524" customFormat="1">
      <c r="A684" s="50"/>
      <c r="C684" s="586"/>
      <c r="D684" s="50"/>
      <c r="E684" s="644"/>
      <c r="F684" s="645"/>
      <c r="G684" s="646"/>
      <c r="H684" s="50"/>
      <c r="I684" s="644"/>
      <c r="J684" s="50"/>
      <c r="K684" s="50"/>
      <c r="L684" s="50"/>
      <c r="M684" s="2"/>
      <c r="N684" s="2"/>
      <c r="O684" s="4"/>
      <c r="P684" s="4"/>
      <c r="Q684" s="4"/>
      <c r="R684" s="4"/>
    </row>
    <row r="685" spans="1:18" s="524" customFormat="1">
      <c r="A685" s="50"/>
      <c r="C685" s="586"/>
      <c r="D685" s="50"/>
      <c r="E685" s="644"/>
      <c r="F685" s="645"/>
      <c r="G685" s="646"/>
      <c r="H685" s="50"/>
      <c r="I685" s="644"/>
      <c r="J685" s="50"/>
      <c r="K685" s="50"/>
      <c r="L685" s="50"/>
      <c r="M685" s="2"/>
      <c r="N685" s="2"/>
      <c r="O685" s="4"/>
      <c r="P685" s="4"/>
      <c r="Q685" s="4"/>
      <c r="R685" s="4"/>
    </row>
    <row r="686" spans="1:18" s="524" customFormat="1">
      <c r="A686" s="50"/>
      <c r="C686" s="586"/>
      <c r="D686" s="50"/>
      <c r="E686" s="644"/>
      <c r="F686" s="645"/>
      <c r="G686" s="646"/>
      <c r="H686" s="50"/>
      <c r="I686" s="644"/>
      <c r="J686" s="50"/>
      <c r="K686" s="50"/>
      <c r="L686" s="50"/>
      <c r="M686" s="2"/>
      <c r="N686" s="2"/>
      <c r="O686" s="4"/>
      <c r="P686" s="4"/>
      <c r="Q686" s="4"/>
      <c r="R686" s="4"/>
    </row>
    <row r="687" spans="1:18" s="524" customFormat="1">
      <c r="A687" s="50"/>
      <c r="C687" s="586"/>
      <c r="D687" s="50"/>
      <c r="E687" s="644"/>
      <c r="F687" s="645"/>
      <c r="G687" s="646"/>
      <c r="H687" s="50"/>
      <c r="I687" s="644"/>
      <c r="J687" s="50"/>
      <c r="K687" s="50"/>
      <c r="L687" s="50"/>
      <c r="M687" s="2"/>
      <c r="N687" s="2"/>
      <c r="O687" s="4"/>
      <c r="P687" s="4"/>
      <c r="Q687" s="4"/>
      <c r="R687" s="4"/>
    </row>
    <row r="688" spans="1:18" s="524" customFormat="1">
      <c r="A688" s="50"/>
      <c r="C688" s="586"/>
      <c r="D688" s="50"/>
      <c r="E688" s="644"/>
      <c r="F688" s="645"/>
      <c r="G688" s="646"/>
      <c r="H688" s="50"/>
      <c r="I688" s="644"/>
      <c r="J688" s="50"/>
      <c r="K688" s="50"/>
      <c r="L688" s="50"/>
      <c r="M688" s="2"/>
      <c r="N688" s="2"/>
      <c r="O688" s="4"/>
      <c r="P688" s="4"/>
      <c r="Q688" s="4"/>
      <c r="R688" s="4"/>
    </row>
    <row r="689" spans="1:18" s="524" customFormat="1">
      <c r="A689" s="50"/>
      <c r="C689" s="586"/>
      <c r="D689" s="50"/>
      <c r="E689" s="644"/>
      <c r="F689" s="645"/>
      <c r="G689" s="646"/>
      <c r="H689" s="50"/>
      <c r="I689" s="644"/>
      <c r="J689" s="50"/>
      <c r="K689" s="50"/>
      <c r="L689" s="50"/>
      <c r="M689" s="2"/>
      <c r="N689" s="2"/>
      <c r="O689" s="4"/>
      <c r="P689" s="4"/>
      <c r="Q689" s="4"/>
      <c r="R689" s="4"/>
    </row>
    <row r="690" spans="1:18" s="524" customFormat="1">
      <c r="A690" s="50"/>
      <c r="C690" s="586"/>
      <c r="D690" s="50"/>
      <c r="E690" s="644"/>
      <c r="F690" s="645"/>
      <c r="G690" s="646"/>
      <c r="H690" s="50"/>
      <c r="I690" s="644"/>
      <c r="J690" s="50"/>
      <c r="K690" s="50"/>
      <c r="L690" s="50"/>
      <c r="M690" s="2"/>
      <c r="N690" s="2"/>
      <c r="O690" s="4"/>
      <c r="P690" s="4"/>
      <c r="Q690" s="4"/>
      <c r="R690" s="4"/>
    </row>
    <row r="691" spans="1:18" s="524" customFormat="1">
      <c r="A691" s="50"/>
      <c r="C691" s="586"/>
      <c r="D691" s="50"/>
      <c r="E691" s="644"/>
      <c r="F691" s="645"/>
      <c r="G691" s="646"/>
      <c r="H691" s="50"/>
      <c r="I691" s="644"/>
      <c r="J691" s="50"/>
      <c r="K691" s="50"/>
      <c r="L691" s="50"/>
      <c r="M691" s="2"/>
      <c r="N691" s="2"/>
      <c r="O691" s="4"/>
      <c r="P691" s="4"/>
      <c r="Q691" s="4"/>
      <c r="R691" s="4"/>
    </row>
    <row r="692" spans="1:18" s="524" customFormat="1">
      <c r="A692" s="50"/>
      <c r="C692" s="586"/>
      <c r="D692" s="50"/>
      <c r="E692" s="644"/>
      <c r="F692" s="645"/>
      <c r="G692" s="646"/>
      <c r="H692" s="50"/>
      <c r="I692" s="644"/>
      <c r="J692" s="50"/>
      <c r="K692" s="50"/>
      <c r="L692" s="50"/>
      <c r="M692" s="2"/>
      <c r="N692" s="2"/>
      <c r="O692" s="4"/>
      <c r="P692" s="4"/>
      <c r="Q692" s="4"/>
      <c r="R692" s="4"/>
    </row>
    <row r="693" spans="1:18" s="524" customFormat="1">
      <c r="A693" s="50"/>
      <c r="C693" s="586"/>
      <c r="D693" s="50"/>
      <c r="E693" s="644"/>
      <c r="F693" s="645"/>
      <c r="G693" s="646"/>
      <c r="H693" s="50"/>
      <c r="I693" s="644"/>
      <c r="J693" s="50"/>
      <c r="K693" s="50"/>
      <c r="L693" s="50"/>
      <c r="M693" s="2"/>
      <c r="N693" s="2"/>
      <c r="O693" s="4"/>
      <c r="P693" s="4"/>
      <c r="Q693" s="4"/>
      <c r="R693" s="4"/>
    </row>
    <row r="694" spans="1:18" s="524" customFormat="1">
      <c r="A694" s="50"/>
      <c r="C694" s="586"/>
      <c r="D694" s="50"/>
      <c r="E694" s="644"/>
      <c r="F694" s="645"/>
      <c r="G694" s="646"/>
      <c r="H694" s="50"/>
      <c r="I694" s="644"/>
      <c r="J694" s="50"/>
      <c r="K694" s="50"/>
      <c r="L694" s="50"/>
      <c r="M694" s="2"/>
      <c r="N694" s="2"/>
      <c r="O694" s="4"/>
      <c r="P694" s="4"/>
      <c r="Q694" s="4"/>
      <c r="R694" s="4"/>
    </row>
    <row r="695" spans="1:18" s="524" customFormat="1">
      <c r="A695" s="50"/>
      <c r="C695" s="586"/>
      <c r="D695" s="50"/>
      <c r="E695" s="644"/>
      <c r="F695" s="645"/>
      <c r="G695" s="646"/>
      <c r="H695" s="50"/>
      <c r="I695" s="644"/>
      <c r="J695" s="50"/>
      <c r="K695" s="50"/>
      <c r="L695" s="50"/>
      <c r="M695" s="2"/>
      <c r="N695" s="2"/>
      <c r="O695" s="4"/>
      <c r="P695" s="4"/>
      <c r="Q695" s="4"/>
      <c r="R695" s="4"/>
    </row>
    <row r="696" spans="1:18" s="524" customFormat="1">
      <c r="A696" s="50"/>
      <c r="C696" s="586"/>
      <c r="D696" s="50"/>
      <c r="E696" s="644"/>
      <c r="F696" s="645"/>
      <c r="G696" s="646"/>
      <c r="H696" s="50"/>
      <c r="I696" s="644"/>
      <c r="J696" s="50"/>
      <c r="K696" s="50"/>
      <c r="L696" s="50"/>
      <c r="M696" s="2"/>
      <c r="N696" s="2"/>
      <c r="O696" s="4"/>
      <c r="P696" s="4"/>
      <c r="Q696" s="4"/>
      <c r="R696" s="4"/>
    </row>
    <row r="697" spans="1:18" s="524" customFormat="1">
      <c r="A697" s="50"/>
      <c r="C697" s="586"/>
      <c r="D697" s="50"/>
      <c r="E697" s="644"/>
      <c r="F697" s="645"/>
      <c r="G697" s="646"/>
      <c r="H697" s="50"/>
      <c r="I697" s="644"/>
      <c r="J697" s="50"/>
      <c r="K697" s="50"/>
      <c r="L697" s="50"/>
      <c r="M697" s="2"/>
      <c r="N697" s="2"/>
      <c r="O697" s="4"/>
      <c r="P697" s="4"/>
      <c r="Q697" s="4"/>
      <c r="R697" s="4"/>
    </row>
    <row r="698" spans="1:18" s="524" customFormat="1">
      <c r="A698" s="50"/>
      <c r="C698" s="586"/>
      <c r="D698" s="50"/>
      <c r="E698" s="644"/>
      <c r="F698" s="645"/>
      <c r="G698" s="646"/>
      <c r="H698" s="50"/>
      <c r="I698" s="644"/>
      <c r="J698" s="50"/>
      <c r="K698" s="50"/>
      <c r="L698" s="50"/>
      <c r="M698" s="2"/>
      <c r="N698" s="2"/>
      <c r="O698" s="4"/>
      <c r="P698" s="4"/>
      <c r="Q698" s="4"/>
      <c r="R698" s="4"/>
    </row>
    <row r="699" spans="1:18" s="524" customFormat="1">
      <c r="A699" s="50"/>
      <c r="C699" s="586"/>
      <c r="D699" s="50"/>
      <c r="E699" s="644"/>
      <c r="F699" s="645"/>
      <c r="G699" s="646"/>
      <c r="H699" s="50"/>
      <c r="I699" s="644"/>
      <c r="J699" s="50"/>
      <c r="K699" s="50"/>
      <c r="L699" s="50"/>
      <c r="M699" s="2"/>
      <c r="N699" s="2"/>
      <c r="O699" s="4"/>
      <c r="P699" s="4"/>
      <c r="Q699" s="4"/>
      <c r="R699" s="4"/>
    </row>
    <row r="700" spans="1:18" s="524" customFormat="1">
      <c r="A700" s="50"/>
      <c r="C700" s="586"/>
      <c r="D700" s="50"/>
      <c r="E700" s="644"/>
      <c r="F700" s="645"/>
      <c r="G700" s="646"/>
      <c r="H700" s="50"/>
      <c r="I700" s="644"/>
      <c r="J700" s="50"/>
      <c r="K700" s="50"/>
      <c r="L700" s="50"/>
      <c r="M700" s="2"/>
      <c r="N700" s="2"/>
      <c r="O700" s="4"/>
      <c r="P700" s="4"/>
      <c r="Q700" s="4"/>
      <c r="R700" s="4"/>
    </row>
    <row r="701" spans="1:18" s="524" customFormat="1">
      <c r="A701" s="50"/>
      <c r="C701" s="586"/>
      <c r="D701" s="50"/>
      <c r="E701" s="644"/>
      <c r="F701" s="645"/>
      <c r="G701" s="646"/>
      <c r="H701" s="50"/>
      <c r="I701" s="644"/>
      <c r="J701" s="50"/>
      <c r="K701" s="50"/>
      <c r="L701" s="50"/>
      <c r="M701" s="2"/>
      <c r="N701" s="2"/>
      <c r="O701" s="4"/>
      <c r="P701" s="4"/>
      <c r="Q701" s="4"/>
      <c r="R701" s="4"/>
    </row>
    <row r="702" spans="1:18" s="524" customFormat="1">
      <c r="A702" s="50"/>
      <c r="C702" s="586"/>
      <c r="D702" s="50"/>
      <c r="E702" s="644"/>
      <c r="F702" s="645"/>
      <c r="G702" s="646"/>
      <c r="H702" s="50"/>
      <c r="I702" s="644"/>
      <c r="J702" s="50"/>
      <c r="K702" s="50"/>
      <c r="L702" s="50"/>
      <c r="M702" s="2"/>
      <c r="N702" s="2"/>
      <c r="O702" s="4"/>
      <c r="P702" s="4"/>
      <c r="Q702" s="4"/>
      <c r="R702" s="4"/>
    </row>
    <row r="703" spans="1:18" s="524" customFormat="1">
      <c r="A703" s="50"/>
      <c r="C703" s="586"/>
      <c r="D703" s="50"/>
      <c r="E703" s="644"/>
      <c r="F703" s="645"/>
      <c r="G703" s="646"/>
      <c r="H703" s="50"/>
      <c r="I703" s="644"/>
      <c r="J703" s="50"/>
      <c r="K703" s="50"/>
      <c r="L703" s="50"/>
      <c r="M703" s="2"/>
      <c r="N703" s="2"/>
      <c r="O703" s="4"/>
      <c r="P703" s="4"/>
      <c r="Q703" s="4"/>
      <c r="R703" s="4"/>
    </row>
    <row r="704" spans="1:18" s="524" customFormat="1">
      <c r="A704" s="50"/>
      <c r="C704" s="586"/>
      <c r="D704" s="50"/>
      <c r="E704" s="644"/>
      <c r="F704" s="645"/>
      <c r="G704" s="646"/>
      <c r="H704" s="50"/>
      <c r="I704" s="644"/>
      <c r="J704" s="50"/>
      <c r="K704" s="50"/>
      <c r="L704" s="50"/>
      <c r="M704" s="2"/>
      <c r="N704" s="2"/>
      <c r="O704" s="4"/>
      <c r="P704" s="4"/>
      <c r="Q704" s="4"/>
      <c r="R704" s="4"/>
    </row>
    <row r="705" spans="1:18" s="524" customFormat="1">
      <c r="A705" s="50"/>
      <c r="C705" s="586"/>
      <c r="D705" s="50"/>
      <c r="E705" s="644"/>
      <c r="F705" s="645"/>
      <c r="G705" s="646"/>
      <c r="H705" s="50"/>
      <c r="I705" s="644"/>
      <c r="J705" s="50"/>
      <c r="K705" s="50"/>
      <c r="L705" s="50"/>
      <c r="M705" s="2"/>
      <c r="N705" s="2"/>
      <c r="O705" s="4"/>
      <c r="P705" s="4"/>
      <c r="Q705" s="4"/>
      <c r="R705" s="4"/>
    </row>
    <row r="706" spans="1:18" s="524" customFormat="1">
      <c r="A706" s="50"/>
      <c r="C706" s="586"/>
      <c r="D706" s="50"/>
      <c r="E706" s="644"/>
      <c r="F706" s="645"/>
      <c r="G706" s="646"/>
      <c r="H706" s="50"/>
      <c r="I706" s="644"/>
      <c r="J706" s="50"/>
      <c r="K706" s="50"/>
      <c r="L706" s="50"/>
      <c r="M706" s="2"/>
      <c r="N706" s="2"/>
      <c r="O706" s="4"/>
      <c r="P706" s="4"/>
      <c r="Q706" s="4"/>
      <c r="R706" s="4"/>
    </row>
    <row r="707" spans="1:18" s="524" customFormat="1">
      <c r="A707" s="50"/>
      <c r="C707" s="586"/>
      <c r="D707" s="50"/>
      <c r="E707" s="644"/>
      <c r="F707" s="645"/>
      <c r="G707" s="646"/>
      <c r="H707" s="50"/>
      <c r="I707" s="644"/>
      <c r="J707" s="50"/>
      <c r="K707" s="50"/>
      <c r="L707" s="50"/>
      <c r="M707" s="2"/>
      <c r="N707" s="2"/>
      <c r="O707" s="4"/>
      <c r="P707" s="4"/>
      <c r="Q707" s="4"/>
      <c r="R707" s="4"/>
    </row>
    <row r="708" spans="1:18" s="524" customFormat="1">
      <c r="A708" s="50"/>
      <c r="C708" s="586"/>
      <c r="D708" s="50"/>
      <c r="E708" s="644"/>
      <c r="F708" s="645"/>
      <c r="G708" s="646"/>
      <c r="H708" s="50"/>
      <c r="I708" s="644"/>
      <c r="J708" s="50"/>
      <c r="K708" s="50"/>
      <c r="L708" s="50"/>
      <c r="M708" s="2"/>
      <c r="N708" s="2"/>
      <c r="O708" s="4"/>
      <c r="P708" s="4"/>
      <c r="Q708" s="4"/>
      <c r="R708" s="4"/>
    </row>
    <row r="709" spans="1:18" s="524" customFormat="1">
      <c r="A709" s="50"/>
      <c r="C709" s="586"/>
      <c r="D709" s="50"/>
      <c r="E709" s="644"/>
      <c r="F709" s="645"/>
      <c r="G709" s="646"/>
      <c r="H709" s="50"/>
      <c r="I709" s="644"/>
      <c r="J709" s="50"/>
      <c r="K709" s="50"/>
      <c r="L709" s="50"/>
      <c r="M709" s="2"/>
      <c r="N709" s="2"/>
      <c r="O709" s="4"/>
      <c r="P709" s="4"/>
      <c r="Q709" s="4"/>
      <c r="R709" s="4"/>
    </row>
    <row r="710" spans="1:18" s="524" customFormat="1">
      <c r="A710" s="50"/>
      <c r="C710" s="586"/>
      <c r="D710" s="50"/>
      <c r="E710" s="644"/>
      <c r="F710" s="645"/>
      <c r="G710" s="646"/>
      <c r="H710" s="50"/>
      <c r="I710" s="644"/>
      <c r="J710" s="50"/>
      <c r="K710" s="50"/>
      <c r="L710" s="50"/>
      <c r="M710" s="2"/>
      <c r="N710" s="2"/>
      <c r="O710" s="4"/>
      <c r="P710" s="4"/>
      <c r="Q710" s="4"/>
      <c r="R710" s="4"/>
    </row>
    <row r="711" spans="1:18" s="524" customFormat="1">
      <c r="A711" s="50"/>
      <c r="C711" s="586"/>
      <c r="D711" s="50"/>
      <c r="E711" s="644"/>
      <c r="F711" s="645"/>
      <c r="G711" s="646"/>
      <c r="H711" s="50"/>
      <c r="I711" s="644"/>
      <c r="J711" s="50"/>
      <c r="K711" s="50"/>
      <c r="L711" s="50"/>
      <c r="M711" s="2"/>
      <c r="N711" s="2"/>
      <c r="O711" s="4"/>
      <c r="P711" s="4"/>
      <c r="Q711" s="4"/>
      <c r="R711" s="4"/>
    </row>
    <row r="712" spans="1:18" s="524" customFormat="1">
      <c r="A712" s="50"/>
      <c r="C712" s="586"/>
      <c r="D712" s="50"/>
      <c r="E712" s="644"/>
      <c r="F712" s="645"/>
      <c r="G712" s="646"/>
      <c r="H712" s="50"/>
      <c r="I712" s="644"/>
      <c r="J712" s="50"/>
      <c r="K712" s="50"/>
      <c r="L712" s="50"/>
      <c r="M712" s="2"/>
      <c r="N712" s="2"/>
      <c r="O712" s="4"/>
      <c r="P712" s="4"/>
      <c r="Q712" s="4"/>
      <c r="R712" s="4"/>
    </row>
    <row r="713" spans="1:18" s="524" customFormat="1">
      <c r="A713" s="50"/>
      <c r="C713" s="586"/>
      <c r="D713" s="50"/>
      <c r="E713" s="644"/>
      <c r="F713" s="645"/>
      <c r="G713" s="646"/>
      <c r="H713" s="50"/>
      <c r="I713" s="644"/>
      <c r="J713" s="50"/>
      <c r="K713" s="50"/>
      <c r="L713" s="50"/>
      <c r="M713" s="2"/>
      <c r="N713" s="2"/>
      <c r="O713" s="4"/>
      <c r="P713" s="4"/>
      <c r="Q713" s="4"/>
      <c r="R713" s="4"/>
    </row>
    <row r="714" spans="1:18" s="524" customFormat="1">
      <c r="A714" s="50"/>
      <c r="C714" s="586"/>
      <c r="D714" s="50"/>
      <c r="E714" s="644"/>
      <c r="F714" s="645"/>
      <c r="G714" s="646"/>
      <c r="H714" s="50"/>
      <c r="I714" s="644"/>
      <c r="J714" s="50"/>
      <c r="K714" s="50"/>
      <c r="L714" s="50"/>
      <c r="M714" s="2"/>
      <c r="N714" s="2"/>
      <c r="O714" s="4"/>
      <c r="P714" s="4"/>
      <c r="Q714" s="4"/>
      <c r="R714" s="4"/>
    </row>
    <row r="715" spans="1:18" s="524" customFormat="1">
      <c r="A715" s="50"/>
      <c r="C715" s="586"/>
      <c r="D715" s="50"/>
      <c r="E715" s="644"/>
      <c r="F715" s="645"/>
      <c r="G715" s="646"/>
      <c r="H715" s="50"/>
      <c r="I715" s="644"/>
      <c r="J715" s="50"/>
      <c r="K715" s="50"/>
      <c r="L715" s="50"/>
      <c r="M715" s="2"/>
      <c r="N715" s="2"/>
      <c r="O715" s="4"/>
      <c r="P715" s="4"/>
      <c r="Q715" s="4"/>
      <c r="R715" s="4"/>
    </row>
    <row r="716" spans="1:18" s="524" customFormat="1">
      <c r="A716" s="50"/>
      <c r="C716" s="586"/>
      <c r="D716" s="50"/>
      <c r="E716" s="644"/>
      <c r="F716" s="645"/>
      <c r="G716" s="646"/>
      <c r="H716" s="50"/>
      <c r="I716" s="644"/>
      <c r="J716" s="50"/>
      <c r="K716" s="50"/>
      <c r="L716" s="50"/>
      <c r="M716" s="2"/>
      <c r="N716" s="2"/>
      <c r="O716" s="4"/>
      <c r="P716" s="4"/>
      <c r="Q716" s="4"/>
      <c r="R716" s="4"/>
    </row>
    <row r="717" spans="1:18" s="524" customFormat="1">
      <c r="A717" s="50"/>
      <c r="C717" s="586"/>
      <c r="D717" s="50"/>
      <c r="E717" s="644"/>
      <c r="F717" s="645"/>
      <c r="G717" s="646"/>
      <c r="H717" s="50"/>
      <c r="I717" s="644"/>
      <c r="J717" s="50"/>
      <c r="K717" s="50"/>
      <c r="L717" s="50"/>
      <c r="M717" s="2"/>
      <c r="N717" s="2"/>
      <c r="O717" s="4"/>
      <c r="P717" s="4"/>
      <c r="Q717" s="4"/>
      <c r="R717" s="4"/>
    </row>
    <row r="718" spans="1:18" s="524" customFormat="1">
      <c r="A718" s="50"/>
      <c r="C718" s="586"/>
      <c r="D718" s="50"/>
      <c r="E718" s="644"/>
      <c r="F718" s="645"/>
      <c r="G718" s="646"/>
      <c r="H718" s="50"/>
      <c r="I718" s="644"/>
      <c r="J718" s="50"/>
      <c r="K718" s="50"/>
      <c r="L718" s="50"/>
      <c r="M718" s="2"/>
      <c r="N718" s="2"/>
      <c r="O718" s="4"/>
      <c r="P718" s="4"/>
      <c r="Q718" s="4"/>
      <c r="R718" s="4"/>
    </row>
    <row r="719" spans="1:18" s="524" customFormat="1">
      <c r="A719" s="50"/>
      <c r="C719" s="586"/>
      <c r="D719" s="50"/>
      <c r="E719" s="644"/>
      <c r="F719" s="645"/>
      <c r="G719" s="646"/>
      <c r="H719" s="50"/>
      <c r="I719" s="644"/>
      <c r="J719" s="50"/>
      <c r="K719" s="50"/>
      <c r="L719" s="50"/>
      <c r="M719" s="2"/>
      <c r="N719" s="2"/>
      <c r="O719" s="4"/>
      <c r="P719" s="4"/>
      <c r="Q719" s="4"/>
      <c r="R719" s="4"/>
    </row>
    <row r="720" spans="1:18" s="524" customFormat="1">
      <c r="A720" s="50"/>
      <c r="C720" s="586"/>
      <c r="D720" s="50"/>
      <c r="E720" s="644"/>
      <c r="F720" s="645"/>
      <c r="G720" s="646"/>
      <c r="H720" s="50"/>
      <c r="I720" s="644"/>
      <c r="J720" s="50"/>
      <c r="K720" s="50"/>
      <c r="L720" s="50"/>
      <c r="M720" s="2"/>
      <c r="N720" s="2"/>
      <c r="O720" s="4"/>
      <c r="P720" s="4"/>
      <c r="Q720" s="4"/>
      <c r="R720" s="4"/>
    </row>
    <row r="721" spans="1:18" s="524" customFormat="1">
      <c r="A721" s="50"/>
      <c r="C721" s="586"/>
      <c r="D721" s="50"/>
      <c r="E721" s="644"/>
      <c r="F721" s="645"/>
      <c r="G721" s="646"/>
      <c r="H721" s="50"/>
      <c r="I721" s="644"/>
      <c r="J721" s="50"/>
      <c r="K721" s="50"/>
      <c r="L721" s="50"/>
      <c r="M721" s="2"/>
      <c r="N721" s="2"/>
      <c r="O721" s="4"/>
      <c r="P721" s="4"/>
      <c r="Q721" s="4"/>
      <c r="R721" s="4"/>
    </row>
    <row r="722" spans="1:18" s="524" customFormat="1">
      <c r="A722" s="50"/>
      <c r="C722" s="586"/>
      <c r="D722" s="50"/>
      <c r="E722" s="644"/>
      <c r="F722" s="645"/>
      <c r="G722" s="646"/>
      <c r="H722" s="50"/>
      <c r="I722" s="644"/>
      <c r="J722" s="50"/>
      <c r="K722" s="50"/>
      <c r="L722" s="50"/>
      <c r="M722" s="2"/>
      <c r="N722" s="2"/>
      <c r="O722" s="4"/>
      <c r="P722" s="4"/>
      <c r="Q722" s="4"/>
      <c r="R722" s="4"/>
    </row>
    <row r="723" spans="1:18" s="524" customFormat="1">
      <c r="A723" s="50"/>
      <c r="C723" s="586"/>
      <c r="D723" s="50"/>
      <c r="E723" s="644"/>
      <c r="F723" s="645"/>
      <c r="G723" s="646"/>
      <c r="H723" s="50"/>
      <c r="I723" s="644"/>
      <c r="J723" s="50"/>
      <c r="K723" s="50"/>
      <c r="L723" s="50"/>
      <c r="M723" s="2"/>
      <c r="N723" s="2"/>
      <c r="O723" s="4"/>
      <c r="P723" s="4"/>
      <c r="Q723" s="4"/>
      <c r="R723" s="4"/>
    </row>
    <row r="724" spans="1:18" s="524" customFormat="1">
      <c r="A724" s="50"/>
      <c r="C724" s="586"/>
      <c r="D724" s="50"/>
      <c r="E724" s="644"/>
      <c r="F724" s="645"/>
      <c r="G724" s="646"/>
      <c r="H724" s="50"/>
      <c r="I724" s="644"/>
      <c r="J724" s="50"/>
      <c r="K724" s="50"/>
      <c r="L724" s="50"/>
      <c r="M724" s="2"/>
      <c r="N724" s="2"/>
      <c r="O724" s="4"/>
      <c r="P724" s="4"/>
      <c r="Q724" s="4"/>
      <c r="R724" s="4"/>
    </row>
    <row r="725" spans="1:18" s="524" customFormat="1">
      <c r="A725" s="50"/>
      <c r="C725" s="586"/>
      <c r="D725" s="50"/>
      <c r="E725" s="644"/>
      <c r="F725" s="645"/>
      <c r="G725" s="646"/>
      <c r="H725" s="50"/>
      <c r="I725" s="644"/>
      <c r="J725" s="50"/>
      <c r="K725" s="50"/>
      <c r="L725" s="50"/>
      <c r="M725" s="2"/>
      <c r="N725" s="2"/>
      <c r="O725" s="4"/>
      <c r="P725" s="4"/>
      <c r="Q725" s="4"/>
      <c r="R725" s="4"/>
    </row>
    <row r="726" spans="1:18" s="524" customFormat="1">
      <c r="A726" s="50"/>
      <c r="C726" s="586"/>
      <c r="D726" s="50"/>
      <c r="E726" s="644"/>
      <c r="F726" s="645"/>
      <c r="G726" s="646"/>
      <c r="H726" s="50"/>
      <c r="I726" s="644"/>
      <c r="J726" s="50"/>
      <c r="K726" s="50"/>
      <c r="L726" s="50"/>
      <c r="M726" s="2"/>
      <c r="N726" s="2"/>
      <c r="O726" s="4"/>
      <c r="P726" s="4"/>
      <c r="Q726" s="4"/>
      <c r="R726" s="4"/>
    </row>
    <row r="727" spans="1:18" s="524" customFormat="1">
      <c r="A727" s="50"/>
      <c r="C727" s="586"/>
      <c r="D727" s="50"/>
      <c r="E727" s="644"/>
      <c r="F727" s="645"/>
      <c r="G727" s="646"/>
      <c r="H727" s="50"/>
      <c r="I727" s="644"/>
      <c r="J727" s="50"/>
      <c r="K727" s="50"/>
      <c r="L727" s="50"/>
      <c r="M727" s="2"/>
      <c r="N727" s="2"/>
      <c r="O727" s="4"/>
      <c r="P727" s="4"/>
      <c r="Q727" s="4"/>
      <c r="R727" s="4"/>
    </row>
    <row r="728" spans="1:18" s="524" customFormat="1">
      <c r="A728" s="50"/>
      <c r="C728" s="586"/>
      <c r="D728" s="50"/>
      <c r="E728" s="644"/>
      <c r="F728" s="645"/>
      <c r="G728" s="646"/>
      <c r="H728" s="50"/>
      <c r="I728" s="644"/>
      <c r="J728" s="50"/>
      <c r="K728" s="50"/>
      <c r="L728" s="50"/>
      <c r="M728" s="2"/>
      <c r="N728" s="2"/>
      <c r="O728" s="4"/>
      <c r="P728" s="4"/>
      <c r="Q728" s="4"/>
      <c r="R728" s="4"/>
    </row>
    <row r="729" spans="1:18" s="524" customFormat="1">
      <c r="A729" s="50"/>
      <c r="C729" s="586"/>
      <c r="D729" s="50"/>
      <c r="E729" s="644"/>
      <c r="F729" s="645"/>
      <c r="G729" s="646"/>
      <c r="H729" s="50"/>
      <c r="I729" s="644"/>
      <c r="J729" s="50"/>
      <c r="K729" s="50"/>
      <c r="L729" s="50"/>
      <c r="M729" s="2"/>
      <c r="N729" s="2"/>
      <c r="O729" s="4"/>
      <c r="P729" s="4"/>
      <c r="Q729" s="4"/>
      <c r="R729" s="4"/>
    </row>
    <row r="730" spans="1:18" s="524" customFormat="1">
      <c r="A730" s="50"/>
      <c r="C730" s="586"/>
      <c r="D730" s="50"/>
      <c r="E730" s="644"/>
      <c r="F730" s="645"/>
      <c r="G730" s="646"/>
      <c r="H730" s="50"/>
      <c r="I730" s="644"/>
      <c r="J730" s="50"/>
      <c r="K730" s="50"/>
      <c r="L730" s="50"/>
      <c r="M730" s="2"/>
      <c r="N730" s="2"/>
      <c r="O730" s="4"/>
      <c r="P730" s="4"/>
      <c r="Q730" s="4"/>
      <c r="R730" s="4"/>
    </row>
    <row r="731" spans="1:18" s="524" customFormat="1">
      <c r="A731" s="50"/>
      <c r="C731" s="586"/>
      <c r="D731" s="50"/>
      <c r="E731" s="644"/>
      <c r="F731" s="645"/>
      <c r="G731" s="646"/>
      <c r="H731" s="50"/>
      <c r="I731" s="644"/>
      <c r="J731" s="50"/>
      <c r="K731" s="50"/>
      <c r="L731" s="50"/>
      <c r="M731" s="2"/>
      <c r="N731" s="2"/>
      <c r="O731" s="4"/>
      <c r="P731" s="4"/>
      <c r="Q731" s="4"/>
      <c r="R731" s="4"/>
    </row>
    <row r="732" spans="1:18" s="524" customFormat="1">
      <c r="A732" s="50"/>
      <c r="C732" s="586"/>
      <c r="D732" s="50"/>
      <c r="E732" s="644"/>
      <c r="F732" s="645"/>
      <c r="G732" s="646"/>
      <c r="H732" s="50"/>
      <c r="I732" s="644"/>
      <c r="J732" s="50"/>
      <c r="K732" s="50"/>
      <c r="L732" s="50"/>
      <c r="M732" s="2"/>
      <c r="N732" s="2"/>
      <c r="O732" s="4"/>
      <c r="P732" s="4"/>
      <c r="Q732" s="4"/>
      <c r="R732" s="4"/>
    </row>
    <row r="733" spans="1:18" s="524" customFormat="1">
      <c r="A733" s="50"/>
      <c r="C733" s="586"/>
      <c r="D733" s="50"/>
      <c r="E733" s="644"/>
      <c r="F733" s="645"/>
      <c r="G733" s="646"/>
      <c r="H733" s="50"/>
      <c r="I733" s="644"/>
      <c r="J733" s="50"/>
      <c r="K733" s="50"/>
      <c r="L733" s="50"/>
      <c r="M733" s="2"/>
      <c r="N733" s="2"/>
      <c r="O733" s="4"/>
      <c r="P733" s="4"/>
      <c r="Q733" s="4"/>
      <c r="R733" s="4"/>
    </row>
    <row r="734" spans="1:18" s="524" customFormat="1">
      <c r="A734" s="50"/>
      <c r="C734" s="586"/>
      <c r="D734" s="50"/>
      <c r="E734" s="644"/>
      <c r="F734" s="645"/>
      <c r="G734" s="646"/>
      <c r="H734" s="50"/>
      <c r="I734" s="644"/>
      <c r="J734" s="50"/>
      <c r="K734" s="50"/>
      <c r="L734" s="50"/>
      <c r="M734" s="2"/>
      <c r="N734" s="2"/>
      <c r="O734" s="4"/>
      <c r="P734" s="4"/>
      <c r="Q734" s="4"/>
      <c r="R734" s="4"/>
    </row>
    <row r="735" spans="1:18" s="524" customFormat="1">
      <c r="A735" s="50"/>
      <c r="C735" s="586"/>
      <c r="D735" s="50"/>
      <c r="E735" s="644"/>
      <c r="F735" s="645"/>
      <c r="G735" s="646"/>
      <c r="H735" s="50"/>
      <c r="I735" s="644"/>
      <c r="J735" s="50"/>
      <c r="K735" s="50"/>
      <c r="L735" s="50"/>
      <c r="M735" s="2"/>
      <c r="N735" s="2"/>
      <c r="O735" s="4"/>
      <c r="P735" s="4"/>
      <c r="Q735" s="4"/>
      <c r="R735" s="4"/>
    </row>
    <row r="736" spans="1:18" s="524" customFormat="1">
      <c r="A736" s="50"/>
      <c r="C736" s="586"/>
      <c r="D736" s="50"/>
      <c r="E736" s="644"/>
      <c r="F736" s="645"/>
      <c r="G736" s="646"/>
      <c r="H736" s="50"/>
      <c r="I736" s="644"/>
      <c r="J736" s="50"/>
      <c r="K736" s="50"/>
      <c r="L736" s="50"/>
      <c r="M736" s="2"/>
      <c r="N736" s="2"/>
      <c r="O736" s="4"/>
      <c r="P736" s="4"/>
      <c r="Q736" s="4"/>
      <c r="R736" s="4"/>
    </row>
    <row r="737" spans="1:18" s="524" customFormat="1">
      <c r="A737" s="50"/>
      <c r="C737" s="586"/>
      <c r="D737" s="50"/>
      <c r="E737" s="644"/>
      <c r="F737" s="645"/>
      <c r="G737" s="646"/>
      <c r="H737" s="50"/>
      <c r="I737" s="644"/>
      <c r="J737" s="50"/>
      <c r="K737" s="50"/>
      <c r="L737" s="50"/>
      <c r="M737" s="2"/>
      <c r="N737" s="2"/>
      <c r="O737" s="4"/>
      <c r="P737" s="4"/>
      <c r="Q737" s="4"/>
      <c r="R737" s="4"/>
    </row>
    <row r="738" spans="1:18" s="524" customFormat="1">
      <c r="A738" s="50"/>
      <c r="C738" s="586"/>
      <c r="D738" s="50"/>
      <c r="E738" s="644"/>
      <c r="F738" s="645"/>
      <c r="G738" s="646"/>
      <c r="H738" s="50"/>
      <c r="I738" s="644"/>
      <c r="J738" s="50"/>
      <c r="K738" s="50"/>
      <c r="L738" s="50"/>
      <c r="M738" s="2"/>
      <c r="N738" s="2"/>
      <c r="O738" s="4"/>
      <c r="P738" s="4"/>
      <c r="Q738" s="4"/>
      <c r="R738" s="4"/>
    </row>
    <row r="739" spans="1:18" s="524" customFormat="1">
      <c r="A739" s="50"/>
      <c r="C739" s="586"/>
      <c r="D739" s="50"/>
      <c r="E739" s="644"/>
      <c r="F739" s="645"/>
      <c r="G739" s="646"/>
      <c r="H739" s="50"/>
      <c r="I739" s="644"/>
      <c r="J739" s="50"/>
      <c r="K739" s="50"/>
      <c r="L739" s="50"/>
      <c r="M739" s="2"/>
      <c r="N739" s="2"/>
      <c r="O739" s="4"/>
      <c r="P739" s="4"/>
      <c r="Q739" s="4"/>
      <c r="R739" s="4"/>
    </row>
    <row r="740" spans="1:18" s="524" customFormat="1">
      <c r="A740" s="50"/>
      <c r="C740" s="586"/>
      <c r="D740" s="50"/>
      <c r="E740" s="644"/>
      <c r="F740" s="645"/>
      <c r="G740" s="646"/>
      <c r="H740" s="50"/>
      <c r="I740" s="644"/>
      <c r="J740" s="50"/>
      <c r="K740" s="50"/>
      <c r="L740" s="50"/>
      <c r="M740" s="2"/>
      <c r="N740" s="2"/>
      <c r="O740" s="4"/>
      <c r="P740" s="4"/>
      <c r="Q740" s="4"/>
      <c r="R740" s="4"/>
    </row>
    <row r="741" spans="1:18" s="524" customFormat="1">
      <c r="A741" s="50"/>
      <c r="C741" s="586"/>
      <c r="D741" s="50"/>
      <c r="E741" s="644"/>
      <c r="F741" s="645"/>
      <c r="G741" s="646"/>
      <c r="H741" s="50"/>
      <c r="I741" s="644"/>
      <c r="J741" s="50"/>
      <c r="K741" s="50"/>
      <c r="L741" s="50"/>
      <c r="M741" s="2"/>
      <c r="N741" s="2"/>
      <c r="O741" s="4"/>
      <c r="P741" s="4"/>
      <c r="Q741" s="4"/>
      <c r="R741" s="4"/>
    </row>
    <row r="742" spans="1:18" s="524" customFormat="1">
      <c r="A742" s="50"/>
      <c r="C742" s="586"/>
      <c r="D742" s="50"/>
      <c r="E742" s="644"/>
      <c r="F742" s="645"/>
      <c r="G742" s="646"/>
      <c r="H742" s="50"/>
      <c r="I742" s="644"/>
      <c r="J742" s="50"/>
      <c r="K742" s="50"/>
      <c r="L742" s="50"/>
      <c r="M742" s="2"/>
      <c r="N742" s="2"/>
      <c r="O742" s="4"/>
      <c r="P742" s="4"/>
      <c r="Q742" s="4"/>
      <c r="R742" s="4"/>
    </row>
    <row r="743" spans="1:18" s="524" customFormat="1">
      <c r="A743" s="50"/>
      <c r="C743" s="586"/>
      <c r="D743" s="50"/>
      <c r="E743" s="644"/>
      <c r="F743" s="645"/>
      <c r="G743" s="646"/>
      <c r="H743" s="50"/>
      <c r="I743" s="644"/>
      <c r="J743" s="50"/>
      <c r="K743" s="50"/>
      <c r="L743" s="50"/>
      <c r="M743" s="2"/>
      <c r="N743" s="2"/>
      <c r="O743" s="4"/>
      <c r="P743" s="4"/>
      <c r="Q743" s="4"/>
      <c r="R743" s="4"/>
    </row>
    <row r="744" spans="1:18" s="524" customFormat="1">
      <c r="A744" s="50"/>
      <c r="C744" s="586"/>
      <c r="D744" s="50"/>
      <c r="E744" s="644"/>
      <c r="F744" s="645"/>
      <c r="G744" s="646"/>
      <c r="H744" s="50"/>
      <c r="I744" s="644"/>
      <c r="J744" s="50"/>
      <c r="K744" s="50"/>
      <c r="L744" s="50"/>
      <c r="M744" s="2"/>
      <c r="N744" s="2"/>
      <c r="O744" s="4"/>
      <c r="P744" s="4"/>
      <c r="Q744" s="4"/>
      <c r="R744" s="4"/>
    </row>
    <row r="745" spans="1:18" s="524" customFormat="1">
      <c r="A745" s="50"/>
      <c r="C745" s="586"/>
      <c r="D745" s="50"/>
      <c r="E745" s="644"/>
      <c r="F745" s="645"/>
      <c r="G745" s="646"/>
      <c r="H745" s="50"/>
      <c r="I745" s="644"/>
      <c r="J745" s="50"/>
      <c r="K745" s="50"/>
      <c r="L745" s="50"/>
      <c r="M745" s="2"/>
      <c r="N745" s="2"/>
      <c r="O745" s="4"/>
      <c r="P745" s="4"/>
      <c r="Q745" s="4"/>
      <c r="R745" s="4"/>
    </row>
    <row r="746" spans="1:18" s="524" customFormat="1">
      <c r="A746" s="50"/>
      <c r="C746" s="586"/>
      <c r="D746" s="50"/>
      <c r="E746" s="644"/>
      <c r="F746" s="645"/>
      <c r="G746" s="646"/>
      <c r="H746" s="50"/>
      <c r="I746" s="644"/>
      <c r="J746" s="50"/>
      <c r="K746" s="50"/>
      <c r="L746" s="50"/>
      <c r="M746" s="2"/>
      <c r="N746" s="2"/>
      <c r="O746" s="4"/>
      <c r="P746" s="4"/>
      <c r="Q746" s="4"/>
      <c r="R746" s="4"/>
    </row>
    <row r="747" spans="1:18" s="524" customFormat="1">
      <c r="A747" s="50"/>
      <c r="C747" s="586"/>
      <c r="D747" s="50"/>
      <c r="E747" s="644"/>
      <c r="F747" s="645"/>
      <c r="G747" s="646"/>
      <c r="H747" s="50"/>
      <c r="I747" s="644"/>
      <c r="J747" s="50"/>
      <c r="K747" s="50"/>
      <c r="L747" s="50"/>
      <c r="M747" s="2"/>
      <c r="N747" s="2"/>
      <c r="O747" s="4"/>
      <c r="P747" s="4"/>
      <c r="Q747" s="4"/>
      <c r="R747" s="4"/>
    </row>
    <row r="748" spans="1:18" s="524" customFormat="1">
      <c r="A748" s="50"/>
      <c r="C748" s="586"/>
      <c r="D748" s="50"/>
      <c r="E748" s="644"/>
      <c r="F748" s="645"/>
      <c r="G748" s="646"/>
      <c r="H748" s="50"/>
      <c r="I748" s="644"/>
      <c r="J748" s="50"/>
      <c r="K748" s="50"/>
      <c r="L748" s="50"/>
      <c r="M748" s="2"/>
      <c r="N748" s="2"/>
      <c r="O748" s="4"/>
      <c r="P748" s="4"/>
      <c r="Q748" s="4"/>
      <c r="R748" s="4"/>
    </row>
    <row r="749" spans="1:18" s="524" customFormat="1">
      <c r="A749" s="50"/>
      <c r="C749" s="586"/>
      <c r="D749" s="50"/>
      <c r="E749" s="644"/>
      <c r="F749" s="645"/>
      <c r="G749" s="646"/>
      <c r="H749" s="50"/>
      <c r="I749" s="644"/>
      <c r="J749" s="50"/>
      <c r="K749" s="50"/>
      <c r="L749" s="50"/>
      <c r="M749" s="2"/>
      <c r="N749" s="2"/>
      <c r="O749" s="4"/>
      <c r="P749" s="4"/>
      <c r="Q749" s="4"/>
      <c r="R749" s="4"/>
    </row>
    <row r="750" spans="1:18" s="524" customFormat="1">
      <c r="A750" s="50"/>
      <c r="C750" s="586"/>
      <c r="D750" s="50"/>
      <c r="E750" s="644"/>
      <c r="F750" s="645"/>
      <c r="G750" s="646"/>
      <c r="H750" s="50"/>
      <c r="I750" s="644"/>
      <c r="J750" s="50"/>
      <c r="K750" s="50"/>
      <c r="L750" s="50"/>
      <c r="M750" s="2"/>
      <c r="N750" s="2"/>
      <c r="O750" s="4"/>
      <c r="P750" s="4"/>
      <c r="Q750" s="4"/>
      <c r="R750" s="4"/>
    </row>
    <row r="751" spans="1:18" s="524" customFormat="1">
      <c r="A751" s="50"/>
      <c r="C751" s="586"/>
      <c r="D751" s="50"/>
      <c r="E751" s="644"/>
      <c r="F751" s="645"/>
      <c r="G751" s="646"/>
      <c r="H751" s="50"/>
      <c r="I751" s="644"/>
      <c r="J751" s="50"/>
      <c r="K751" s="50"/>
      <c r="L751" s="50"/>
      <c r="M751" s="2"/>
      <c r="N751" s="2"/>
      <c r="O751" s="4"/>
      <c r="P751" s="4"/>
      <c r="Q751" s="4"/>
      <c r="R751" s="4"/>
    </row>
    <row r="752" spans="1:18" s="524" customFormat="1">
      <c r="A752" s="50"/>
      <c r="C752" s="586"/>
      <c r="D752" s="50"/>
      <c r="E752" s="644"/>
      <c r="F752" s="645"/>
      <c r="G752" s="646"/>
      <c r="H752" s="50"/>
      <c r="I752" s="644"/>
      <c r="J752" s="50"/>
      <c r="K752" s="50"/>
      <c r="L752" s="50"/>
      <c r="M752" s="2"/>
      <c r="N752" s="2"/>
      <c r="O752" s="4"/>
      <c r="P752" s="4"/>
      <c r="Q752" s="4"/>
      <c r="R752" s="4"/>
    </row>
    <row r="753" spans="1:18" s="524" customFormat="1">
      <c r="A753" s="50"/>
      <c r="C753" s="586"/>
      <c r="D753" s="50"/>
      <c r="E753" s="644"/>
      <c r="F753" s="645"/>
      <c r="G753" s="646"/>
      <c r="H753" s="50"/>
      <c r="I753" s="644"/>
      <c r="J753" s="50"/>
      <c r="K753" s="50"/>
      <c r="L753" s="50"/>
      <c r="M753" s="2"/>
      <c r="N753" s="2"/>
      <c r="O753" s="4"/>
      <c r="P753" s="4"/>
      <c r="Q753" s="4"/>
      <c r="R753" s="4"/>
    </row>
    <row r="754" spans="1:18" s="524" customFormat="1">
      <c r="A754" s="50"/>
      <c r="C754" s="586"/>
      <c r="D754" s="50"/>
      <c r="E754" s="644"/>
      <c r="F754" s="645"/>
      <c r="G754" s="646"/>
      <c r="H754" s="50"/>
      <c r="I754" s="644"/>
      <c r="J754" s="50"/>
      <c r="K754" s="50"/>
      <c r="L754" s="50"/>
      <c r="M754" s="2"/>
      <c r="N754" s="2"/>
      <c r="O754" s="4"/>
      <c r="P754" s="4"/>
      <c r="Q754" s="4"/>
      <c r="R754" s="4"/>
    </row>
    <row r="755" spans="1:18" s="524" customFormat="1">
      <c r="A755" s="50"/>
      <c r="C755" s="586"/>
      <c r="D755" s="50"/>
      <c r="E755" s="644"/>
      <c r="F755" s="645"/>
      <c r="G755" s="646"/>
      <c r="H755" s="50"/>
      <c r="I755" s="644"/>
      <c r="J755" s="50"/>
      <c r="K755" s="50"/>
      <c r="L755" s="50"/>
      <c r="M755" s="2"/>
      <c r="N755" s="2"/>
      <c r="O755" s="4"/>
      <c r="P755" s="4"/>
      <c r="Q755" s="4"/>
      <c r="R755" s="4"/>
    </row>
    <row r="756" spans="1:18" s="524" customFormat="1">
      <c r="A756" s="50"/>
      <c r="C756" s="586"/>
      <c r="D756" s="50"/>
      <c r="E756" s="644"/>
      <c r="F756" s="645"/>
      <c r="G756" s="646"/>
      <c r="H756" s="50"/>
      <c r="I756" s="644"/>
      <c r="J756" s="50"/>
      <c r="K756" s="50"/>
      <c r="L756" s="50"/>
      <c r="M756" s="2"/>
      <c r="N756" s="2"/>
      <c r="O756" s="4"/>
      <c r="P756" s="4"/>
      <c r="Q756" s="4"/>
      <c r="R756" s="4"/>
    </row>
    <row r="757" spans="1:18" s="524" customFormat="1">
      <c r="A757" s="50"/>
      <c r="C757" s="586"/>
      <c r="D757" s="50"/>
      <c r="E757" s="644"/>
      <c r="F757" s="645"/>
      <c r="G757" s="646"/>
      <c r="H757" s="50"/>
      <c r="I757" s="644"/>
      <c r="J757" s="50"/>
      <c r="K757" s="50"/>
      <c r="L757" s="50"/>
      <c r="M757" s="2"/>
      <c r="N757" s="2"/>
      <c r="O757" s="4"/>
      <c r="P757" s="4"/>
      <c r="Q757" s="4"/>
      <c r="R757" s="4"/>
    </row>
    <row r="758" spans="1:18" s="524" customFormat="1">
      <c r="A758" s="50"/>
      <c r="C758" s="586"/>
      <c r="D758" s="50"/>
      <c r="E758" s="644"/>
      <c r="F758" s="645"/>
      <c r="G758" s="646"/>
      <c r="H758" s="50"/>
      <c r="I758" s="644"/>
      <c r="J758" s="50"/>
      <c r="K758" s="50"/>
      <c r="L758" s="50"/>
      <c r="M758" s="2"/>
      <c r="N758" s="2"/>
      <c r="O758" s="4"/>
      <c r="P758" s="4"/>
      <c r="Q758" s="4"/>
      <c r="R758" s="4"/>
    </row>
    <row r="759" spans="1:18" s="524" customFormat="1">
      <c r="A759" s="50"/>
      <c r="C759" s="586"/>
      <c r="D759" s="50"/>
      <c r="E759" s="644"/>
      <c r="F759" s="645"/>
      <c r="G759" s="646"/>
      <c r="H759" s="50"/>
      <c r="I759" s="644"/>
      <c r="J759" s="50"/>
      <c r="K759" s="50"/>
      <c r="L759" s="50"/>
      <c r="M759" s="2"/>
      <c r="N759" s="2"/>
      <c r="O759" s="4"/>
      <c r="P759" s="4"/>
      <c r="Q759" s="4"/>
      <c r="R759" s="4"/>
    </row>
    <row r="760" spans="1:18" s="524" customFormat="1">
      <c r="A760" s="50"/>
      <c r="C760" s="586"/>
      <c r="D760" s="50"/>
      <c r="E760" s="644"/>
      <c r="F760" s="645"/>
      <c r="G760" s="646"/>
      <c r="H760" s="50"/>
      <c r="I760" s="644"/>
      <c r="J760" s="50"/>
      <c r="K760" s="50"/>
      <c r="L760" s="50"/>
      <c r="M760" s="2"/>
      <c r="N760" s="2"/>
      <c r="O760" s="4"/>
      <c r="P760" s="4"/>
      <c r="Q760" s="4"/>
      <c r="R760" s="4"/>
    </row>
    <row r="761" spans="1:18" s="524" customFormat="1">
      <c r="A761" s="50"/>
      <c r="C761" s="586"/>
      <c r="D761" s="50"/>
      <c r="E761" s="644"/>
      <c r="F761" s="645"/>
      <c r="G761" s="646"/>
      <c r="H761" s="50"/>
      <c r="I761" s="644"/>
      <c r="J761" s="50"/>
      <c r="K761" s="50"/>
      <c r="L761" s="50"/>
      <c r="M761" s="2"/>
      <c r="N761" s="2"/>
      <c r="O761" s="4"/>
      <c r="P761" s="4"/>
      <c r="Q761" s="4"/>
      <c r="R761" s="4"/>
    </row>
    <row r="762" spans="1:18" s="524" customFormat="1">
      <c r="A762" s="50"/>
      <c r="C762" s="586"/>
      <c r="D762" s="50"/>
      <c r="E762" s="644"/>
      <c r="F762" s="645"/>
      <c r="G762" s="646"/>
      <c r="H762" s="50"/>
      <c r="I762" s="644"/>
      <c r="J762" s="50"/>
      <c r="K762" s="50"/>
      <c r="L762" s="50"/>
      <c r="M762" s="2"/>
      <c r="N762" s="2"/>
      <c r="O762" s="4"/>
      <c r="P762" s="4"/>
      <c r="Q762" s="4"/>
      <c r="R762" s="4"/>
    </row>
    <row r="763" spans="1:18" s="524" customFormat="1">
      <c r="A763" s="50"/>
      <c r="C763" s="586"/>
      <c r="D763" s="50"/>
      <c r="E763" s="644"/>
      <c r="F763" s="645"/>
      <c r="G763" s="646"/>
      <c r="H763" s="50"/>
      <c r="I763" s="644"/>
      <c r="J763" s="50"/>
      <c r="K763" s="50"/>
      <c r="L763" s="50"/>
      <c r="M763" s="2"/>
      <c r="N763" s="2"/>
      <c r="O763" s="4"/>
      <c r="P763" s="4"/>
      <c r="Q763" s="4"/>
      <c r="R763" s="4"/>
    </row>
    <row r="764" spans="1:18" s="524" customFormat="1">
      <c r="A764" s="50"/>
      <c r="C764" s="586"/>
      <c r="D764" s="50"/>
      <c r="E764" s="644"/>
      <c r="F764" s="645"/>
      <c r="G764" s="646"/>
      <c r="H764" s="50"/>
      <c r="I764" s="644"/>
      <c r="J764" s="50"/>
      <c r="K764" s="50"/>
      <c r="L764" s="50"/>
      <c r="M764" s="2"/>
      <c r="N764" s="2"/>
      <c r="O764" s="4"/>
      <c r="P764" s="4"/>
      <c r="Q764" s="4"/>
      <c r="R764" s="4"/>
    </row>
    <row r="765" spans="1:18" s="524" customFormat="1">
      <c r="A765" s="50"/>
      <c r="C765" s="586"/>
      <c r="D765" s="50"/>
      <c r="E765" s="644"/>
      <c r="F765" s="645"/>
      <c r="G765" s="646"/>
      <c r="H765" s="50"/>
      <c r="I765" s="644"/>
      <c r="J765" s="50"/>
      <c r="K765" s="50"/>
      <c r="L765" s="50"/>
      <c r="M765" s="2"/>
      <c r="N765" s="2"/>
      <c r="O765" s="4"/>
      <c r="P765" s="4"/>
      <c r="Q765" s="4"/>
      <c r="R765" s="4"/>
    </row>
    <row r="766" spans="1:18" s="524" customFormat="1">
      <c r="A766" s="50"/>
      <c r="C766" s="586"/>
      <c r="D766" s="50"/>
      <c r="E766" s="644"/>
      <c r="F766" s="645"/>
      <c r="G766" s="646"/>
      <c r="H766" s="50"/>
      <c r="I766" s="644"/>
      <c r="J766" s="50"/>
      <c r="K766" s="50"/>
      <c r="L766" s="50"/>
      <c r="M766" s="2"/>
      <c r="N766" s="2"/>
      <c r="O766" s="4"/>
      <c r="P766" s="4"/>
      <c r="Q766" s="4"/>
      <c r="R766" s="4"/>
    </row>
    <row r="767" spans="1:18" s="524" customFormat="1">
      <c r="A767" s="50"/>
      <c r="C767" s="586"/>
      <c r="D767" s="50"/>
      <c r="E767" s="644"/>
      <c r="F767" s="645"/>
      <c r="G767" s="646"/>
      <c r="H767" s="50"/>
      <c r="I767" s="644"/>
      <c r="J767" s="50"/>
      <c r="K767" s="50"/>
      <c r="L767" s="50"/>
      <c r="M767" s="2"/>
      <c r="N767" s="2"/>
      <c r="O767" s="4"/>
      <c r="P767" s="4"/>
      <c r="Q767" s="4"/>
      <c r="R767" s="4"/>
    </row>
    <row r="768" spans="1:18" s="524" customFormat="1">
      <c r="A768" s="50"/>
      <c r="C768" s="586"/>
      <c r="D768" s="50"/>
      <c r="E768" s="644"/>
      <c r="F768" s="645"/>
      <c r="G768" s="646"/>
      <c r="H768" s="50"/>
      <c r="I768" s="644"/>
      <c r="J768" s="50"/>
      <c r="K768" s="50"/>
      <c r="L768" s="50"/>
      <c r="M768" s="2"/>
      <c r="N768" s="2"/>
      <c r="O768" s="4"/>
      <c r="P768" s="4"/>
      <c r="Q768" s="4"/>
      <c r="R768" s="4"/>
    </row>
    <row r="769" spans="1:18" s="524" customFormat="1">
      <c r="A769" s="50"/>
      <c r="C769" s="586"/>
      <c r="D769" s="50"/>
      <c r="E769" s="644"/>
      <c r="F769" s="645"/>
      <c r="G769" s="646"/>
      <c r="H769" s="50"/>
      <c r="I769" s="644"/>
      <c r="J769" s="50"/>
      <c r="K769" s="50"/>
      <c r="L769" s="50"/>
      <c r="M769" s="2"/>
      <c r="N769" s="2"/>
      <c r="O769" s="4"/>
      <c r="P769" s="4"/>
      <c r="Q769" s="4"/>
      <c r="R769" s="4"/>
    </row>
    <row r="770" spans="1:18" s="524" customFormat="1">
      <c r="A770" s="50"/>
      <c r="C770" s="586"/>
      <c r="D770" s="50"/>
      <c r="E770" s="644"/>
      <c r="F770" s="645"/>
      <c r="G770" s="646"/>
      <c r="H770" s="50"/>
      <c r="I770" s="644"/>
      <c r="J770" s="50"/>
      <c r="K770" s="50"/>
      <c r="L770" s="50"/>
      <c r="M770" s="2"/>
      <c r="N770" s="2"/>
      <c r="O770" s="4"/>
      <c r="P770" s="4"/>
      <c r="Q770" s="4"/>
      <c r="R770" s="4"/>
    </row>
    <row r="771" spans="1:18" s="524" customFormat="1">
      <c r="A771" s="50"/>
      <c r="C771" s="586"/>
      <c r="D771" s="50"/>
      <c r="E771" s="644"/>
      <c r="F771" s="645"/>
      <c r="G771" s="646"/>
      <c r="H771" s="50"/>
      <c r="I771" s="644"/>
      <c r="J771" s="50"/>
      <c r="K771" s="50"/>
      <c r="L771" s="50"/>
      <c r="M771" s="2"/>
      <c r="N771" s="2"/>
      <c r="O771" s="4"/>
      <c r="P771" s="4"/>
      <c r="Q771" s="4"/>
      <c r="R771" s="4"/>
    </row>
    <row r="772" spans="1:18" s="524" customFormat="1">
      <c r="A772" s="50"/>
      <c r="C772" s="586"/>
      <c r="D772" s="50"/>
      <c r="E772" s="644"/>
      <c r="F772" s="645"/>
      <c r="G772" s="646"/>
      <c r="H772" s="50"/>
      <c r="I772" s="644"/>
      <c r="J772" s="50"/>
      <c r="K772" s="50"/>
      <c r="L772" s="50"/>
      <c r="M772" s="2"/>
      <c r="N772" s="2"/>
      <c r="O772" s="4"/>
      <c r="P772" s="4"/>
      <c r="Q772" s="4"/>
      <c r="R772" s="4"/>
    </row>
    <row r="773" spans="1:18" s="524" customFormat="1">
      <c r="A773" s="50"/>
      <c r="C773" s="586"/>
      <c r="D773" s="50"/>
      <c r="E773" s="644"/>
      <c r="F773" s="645"/>
      <c r="G773" s="646"/>
      <c r="H773" s="50"/>
      <c r="I773" s="644"/>
      <c r="J773" s="50"/>
      <c r="K773" s="50"/>
      <c r="L773" s="50"/>
      <c r="M773" s="2"/>
      <c r="N773" s="2"/>
      <c r="O773" s="4"/>
      <c r="P773" s="4"/>
      <c r="Q773" s="4"/>
      <c r="R773" s="4"/>
    </row>
    <row r="774" spans="1:18" s="524" customFormat="1">
      <c r="A774" s="50"/>
      <c r="C774" s="586"/>
      <c r="D774" s="50"/>
      <c r="E774" s="644"/>
      <c r="F774" s="645"/>
      <c r="G774" s="646"/>
      <c r="H774" s="50"/>
      <c r="I774" s="644"/>
      <c r="J774" s="50"/>
      <c r="K774" s="50"/>
      <c r="L774" s="50"/>
      <c r="M774" s="2"/>
      <c r="N774" s="2"/>
      <c r="O774" s="4"/>
      <c r="P774" s="4"/>
      <c r="Q774" s="4"/>
      <c r="R774" s="4"/>
    </row>
    <row r="775" spans="1:18" s="524" customFormat="1">
      <c r="A775" s="50"/>
      <c r="C775" s="586"/>
      <c r="D775" s="50"/>
      <c r="E775" s="644"/>
      <c r="F775" s="645"/>
      <c r="G775" s="646"/>
      <c r="H775" s="50"/>
      <c r="I775" s="644"/>
      <c r="J775" s="50"/>
      <c r="K775" s="50"/>
      <c r="L775" s="50"/>
      <c r="M775" s="2"/>
      <c r="N775" s="2"/>
      <c r="O775" s="4"/>
      <c r="P775" s="4"/>
      <c r="Q775" s="4"/>
      <c r="R775" s="4"/>
    </row>
    <row r="776" spans="1:18" s="524" customFormat="1">
      <c r="A776" s="50"/>
      <c r="C776" s="586"/>
      <c r="D776" s="50"/>
      <c r="E776" s="644"/>
      <c r="F776" s="645"/>
      <c r="G776" s="646"/>
      <c r="H776" s="50"/>
      <c r="I776" s="644"/>
      <c r="J776" s="50"/>
      <c r="K776" s="50"/>
      <c r="L776" s="50"/>
      <c r="M776" s="2"/>
      <c r="N776" s="2"/>
      <c r="O776" s="4"/>
      <c r="P776" s="4"/>
      <c r="Q776" s="4"/>
      <c r="R776" s="4"/>
    </row>
    <row r="777" spans="1:18" s="524" customFormat="1">
      <c r="A777" s="50"/>
      <c r="C777" s="586"/>
      <c r="D777" s="50"/>
      <c r="E777" s="644"/>
      <c r="F777" s="645"/>
      <c r="G777" s="646"/>
      <c r="H777" s="50"/>
      <c r="I777" s="644"/>
      <c r="J777" s="50"/>
      <c r="K777" s="50"/>
      <c r="L777" s="50"/>
      <c r="M777" s="2"/>
      <c r="N777" s="2"/>
      <c r="O777" s="4"/>
      <c r="P777" s="4"/>
      <c r="Q777" s="4"/>
      <c r="R777" s="4"/>
    </row>
    <row r="778" spans="1:18" s="524" customFormat="1">
      <c r="A778" s="50"/>
      <c r="C778" s="586"/>
      <c r="D778" s="50"/>
      <c r="E778" s="644"/>
      <c r="F778" s="645"/>
      <c r="G778" s="646"/>
      <c r="H778" s="50"/>
      <c r="I778" s="644"/>
      <c r="J778" s="50"/>
      <c r="K778" s="50"/>
      <c r="L778" s="50"/>
      <c r="M778" s="2"/>
      <c r="N778" s="2"/>
      <c r="O778" s="4"/>
      <c r="P778" s="4"/>
      <c r="Q778" s="4"/>
      <c r="R778" s="4"/>
    </row>
    <row r="779" spans="1:18" s="524" customFormat="1">
      <c r="A779" s="50"/>
      <c r="C779" s="586"/>
      <c r="D779" s="50"/>
      <c r="E779" s="644"/>
      <c r="F779" s="645"/>
      <c r="G779" s="646"/>
      <c r="H779" s="50"/>
      <c r="I779" s="644"/>
      <c r="J779" s="50"/>
      <c r="K779" s="50"/>
      <c r="L779" s="50"/>
      <c r="M779" s="2"/>
      <c r="N779" s="2"/>
      <c r="O779" s="4"/>
      <c r="P779" s="4"/>
      <c r="Q779" s="4"/>
      <c r="R779" s="4"/>
    </row>
    <row r="780" spans="1:18" s="524" customFormat="1">
      <c r="A780" s="50"/>
      <c r="C780" s="586"/>
      <c r="D780" s="50"/>
      <c r="E780" s="644"/>
      <c r="F780" s="645"/>
      <c r="G780" s="646"/>
      <c r="H780" s="50"/>
      <c r="I780" s="644"/>
      <c r="J780" s="50"/>
      <c r="K780" s="50"/>
      <c r="L780" s="50"/>
      <c r="M780" s="2"/>
      <c r="N780" s="2"/>
      <c r="O780" s="4"/>
      <c r="P780" s="4"/>
      <c r="Q780" s="4"/>
      <c r="R780" s="4"/>
    </row>
    <row r="781" spans="1:18" s="524" customFormat="1">
      <c r="A781" s="50"/>
      <c r="C781" s="586"/>
      <c r="D781" s="50"/>
      <c r="E781" s="644"/>
      <c r="F781" s="645"/>
      <c r="G781" s="646"/>
      <c r="H781" s="50"/>
      <c r="I781" s="644"/>
      <c r="J781" s="50"/>
      <c r="K781" s="50"/>
      <c r="L781" s="50"/>
      <c r="M781" s="2"/>
      <c r="N781" s="2"/>
      <c r="O781" s="4"/>
      <c r="P781" s="4"/>
      <c r="Q781" s="4"/>
      <c r="R781" s="4"/>
    </row>
    <row r="782" spans="1:18" s="524" customFormat="1">
      <c r="A782" s="50"/>
      <c r="C782" s="586"/>
      <c r="D782" s="50"/>
      <c r="E782" s="644"/>
      <c r="F782" s="645"/>
      <c r="G782" s="646"/>
      <c r="H782" s="50"/>
      <c r="I782" s="644"/>
      <c r="J782" s="50"/>
      <c r="K782" s="50"/>
      <c r="L782" s="50"/>
      <c r="M782" s="2"/>
      <c r="N782" s="2"/>
      <c r="O782" s="4"/>
      <c r="P782" s="4"/>
      <c r="Q782" s="4"/>
      <c r="R782" s="4"/>
    </row>
    <row r="783" spans="1:18" s="524" customFormat="1">
      <c r="A783" s="50"/>
      <c r="C783" s="586"/>
      <c r="D783" s="50"/>
      <c r="E783" s="644"/>
      <c r="F783" s="645"/>
      <c r="G783" s="646"/>
      <c r="H783" s="50"/>
      <c r="I783" s="644"/>
      <c r="J783" s="50"/>
      <c r="K783" s="50"/>
      <c r="L783" s="50"/>
      <c r="M783" s="2"/>
      <c r="N783" s="2"/>
      <c r="O783" s="4"/>
      <c r="P783" s="4"/>
      <c r="Q783" s="4"/>
      <c r="R783" s="4"/>
    </row>
    <row r="784" spans="1:18" s="524" customFormat="1">
      <c r="A784" s="50"/>
      <c r="C784" s="586"/>
      <c r="D784" s="50"/>
      <c r="E784" s="644"/>
      <c r="F784" s="645"/>
      <c r="G784" s="646"/>
      <c r="H784" s="50"/>
      <c r="I784" s="644"/>
      <c r="J784" s="50"/>
      <c r="K784" s="50"/>
      <c r="L784" s="50"/>
      <c r="M784" s="2"/>
      <c r="N784" s="2"/>
      <c r="O784" s="4"/>
      <c r="P784" s="4"/>
      <c r="Q784" s="4"/>
      <c r="R784" s="4"/>
    </row>
    <row r="785" spans="1:18" s="524" customFormat="1">
      <c r="A785" s="50"/>
      <c r="C785" s="586"/>
      <c r="D785" s="50"/>
      <c r="E785" s="644"/>
      <c r="F785" s="645"/>
      <c r="G785" s="646"/>
      <c r="H785" s="50"/>
      <c r="I785" s="644"/>
      <c r="J785" s="50"/>
      <c r="K785" s="50"/>
      <c r="L785" s="50"/>
      <c r="M785" s="2"/>
      <c r="N785" s="2"/>
      <c r="O785" s="4"/>
      <c r="P785" s="4"/>
      <c r="Q785" s="4"/>
      <c r="R785" s="4"/>
    </row>
    <row r="786" spans="1:18" s="524" customFormat="1">
      <c r="A786" s="50"/>
      <c r="C786" s="586"/>
      <c r="D786" s="50"/>
      <c r="E786" s="644"/>
      <c r="F786" s="645"/>
      <c r="G786" s="646"/>
      <c r="H786" s="50"/>
      <c r="I786" s="644"/>
      <c r="J786" s="50"/>
      <c r="K786" s="50"/>
      <c r="L786" s="50"/>
      <c r="M786" s="2"/>
      <c r="N786" s="2"/>
      <c r="O786" s="4"/>
      <c r="P786" s="4"/>
      <c r="Q786" s="4"/>
      <c r="R786" s="4"/>
    </row>
    <row r="787" spans="1:18" s="524" customFormat="1">
      <c r="A787" s="50"/>
      <c r="C787" s="586"/>
      <c r="D787" s="50"/>
      <c r="E787" s="644"/>
      <c r="F787" s="645"/>
      <c r="G787" s="646"/>
      <c r="H787" s="50"/>
      <c r="I787" s="644"/>
      <c r="J787" s="50"/>
      <c r="K787" s="50"/>
      <c r="L787" s="50"/>
      <c r="M787" s="2"/>
      <c r="N787" s="2"/>
      <c r="O787" s="4"/>
      <c r="P787" s="4"/>
      <c r="Q787" s="4"/>
      <c r="R787" s="4"/>
    </row>
    <row r="788" spans="1:18" s="524" customFormat="1">
      <c r="A788" s="50"/>
      <c r="C788" s="586"/>
      <c r="D788" s="50"/>
      <c r="E788" s="644"/>
      <c r="F788" s="645"/>
      <c r="G788" s="646"/>
      <c r="H788" s="50"/>
      <c r="I788" s="644"/>
      <c r="J788" s="50"/>
      <c r="K788" s="50"/>
      <c r="L788" s="50"/>
      <c r="M788" s="2"/>
      <c r="N788" s="2"/>
      <c r="O788" s="4"/>
      <c r="P788" s="4"/>
      <c r="Q788" s="4"/>
      <c r="R788" s="4"/>
    </row>
    <row r="789" spans="1:18" s="524" customFormat="1">
      <c r="A789" s="50"/>
      <c r="C789" s="586"/>
      <c r="D789" s="50"/>
      <c r="E789" s="644"/>
      <c r="F789" s="645"/>
      <c r="G789" s="646"/>
      <c r="H789" s="50"/>
      <c r="I789" s="644"/>
      <c r="J789" s="50"/>
      <c r="K789" s="50"/>
      <c r="L789" s="50"/>
      <c r="M789" s="2"/>
      <c r="N789" s="2"/>
      <c r="O789" s="4"/>
      <c r="P789" s="4"/>
      <c r="Q789" s="4"/>
      <c r="R789" s="4"/>
    </row>
    <row r="790" spans="1:18" s="524" customFormat="1">
      <c r="A790" s="50"/>
      <c r="C790" s="586"/>
      <c r="D790" s="50"/>
      <c r="E790" s="644"/>
      <c r="F790" s="645"/>
      <c r="G790" s="646"/>
      <c r="H790" s="50"/>
      <c r="I790" s="644"/>
      <c r="J790" s="50"/>
      <c r="K790" s="50"/>
      <c r="L790" s="50"/>
      <c r="M790" s="2"/>
      <c r="N790" s="2"/>
      <c r="O790" s="4"/>
      <c r="P790" s="4"/>
      <c r="Q790" s="4"/>
      <c r="R790" s="4"/>
    </row>
    <row r="791" spans="1:18" s="524" customFormat="1">
      <c r="A791" s="50"/>
      <c r="C791" s="586"/>
      <c r="D791" s="50"/>
      <c r="E791" s="644"/>
      <c r="F791" s="645"/>
      <c r="G791" s="646"/>
      <c r="H791" s="50"/>
      <c r="I791" s="644"/>
      <c r="J791" s="50"/>
      <c r="K791" s="50"/>
      <c r="L791" s="50"/>
      <c r="M791" s="2"/>
      <c r="N791" s="2"/>
      <c r="O791" s="4"/>
      <c r="P791" s="4"/>
      <c r="Q791" s="4"/>
      <c r="R791" s="4"/>
    </row>
    <row r="792" spans="1:18" s="524" customFormat="1">
      <c r="A792" s="50"/>
      <c r="C792" s="586"/>
      <c r="D792" s="50"/>
      <c r="E792" s="644"/>
      <c r="F792" s="645"/>
      <c r="G792" s="646"/>
      <c r="H792" s="50"/>
      <c r="I792" s="644"/>
      <c r="J792" s="50"/>
      <c r="K792" s="50"/>
      <c r="L792" s="50"/>
      <c r="M792" s="2"/>
      <c r="N792" s="2"/>
      <c r="O792" s="4"/>
      <c r="P792" s="4"/>
      <c r="Q792" s="4"/>
      <c r="R792" s="4"/>
    </row>
    <row r="793" spans="1:18" s="524" customFormat="1">
      <c r="A793" s="50"/>
      <c r="C793" s="586"/>
      <c r="D793" s="50"/>
      <c r="E793" s="644"/>
      <c r="F793" s="645"/>
      <c r="G793" s="646"/>
      <c r="H793" s="50"/>
      <c r="I793" s="644"/>
      <c r="J793" s="50"/>
      <c r="K793" s="50"/>
      <c r="L793" s="50"/>
      <c r="M793" s="2"/>
      <c r="N793" s="2"/>
      <c r="O793" s="4"/>
      <c r="P793" s="4"/>
      <c r="Q793" s="4"/>
      <c r="R793" s="4"/>
    </row>
    <row r="794" spans="1:18" s="524" customFormat="1">
      <c r="A794" s="50"/>
      <c r="C794" s="586"/>
      <c r="D794" s="50"/>
      <c r="E794" s="644"/>
      <c r="F794" s="645"/>
      <c r="G794" s="646"/>
      <c r="H794" s="50"/>
      <c r="I794" s="644"/>
      <c r="J794" s="50"/>
      <c r="K794" s="50"/>
      <c r="L794" s="50"/>
      <c r="M794" s="2"/>
      <c r="N794" s="2"/>
      <c r="O794" s="4"/>
      <c r="P794" s="4"/>
      <c r="Q794" s="4"/>
      <c r="R794" s="4"/>
    </row>
    <row r="795" spans="1:18" s="524" customFormat="1">
      <c r="A795" s="50"/>
      <c r="C795" s="586"/>
      <c r="D795" s="50"/>
      <c r="E795" s="644"/>
      <c r="F795" s="645"/>
      <c r="G795" s="646"/>
      <c r="H795" s="50"/>
      <c r="I795" s="644"/>
      <c r="J795" s="50"/>
      <c r="K795" s="50"/>
      <c r="L795" s="50"/>
      <c r="M795" s="2"/>
      <c r="N795" s="2"/>
      <c r="O795" s="4"/>
      <c r="P795" s="4"/>
      <c r="Q795" s="4"/>
      <c r="R795" s="4"/>
    </row>
    <row r="796" spans="1:18" s="524" customFormat="1">
      <c r="A796" s="50"/>
      <c r="C796" s="586"/>
      <c r="D796" s="50"/>
      <c r="E796" s="644"/>
      <c r="F796" s="645"/>
      <c r="G796" s="646"/>
      <c r="H796" s="50"/>
      <c r="I796" s="644"/>
      <c r="J796" s="50"/>
      <c r="K796" s="50"/>
      <c r="L796" s="50"/>
      <c r="M796" s="2"/>
      <c r="N796" s="2"/>
      <c r="O796" s="4"/>
      <c r="P796" s="4"/>
      <c r="Q796" s="4"/>
      <c r="R796" s="4"/>
    </row>
    <row r="797" spans="1:18" s="524" customFormat="1">
      <c r="A797" s="50"/>
      <c r="C797" s="586"/>
      <c r="D797" s="50"/>
      <c r="E797" s="644"/>
      <c r="F797" s="645"/>
      <c r="G797" s="646"/>
      <c r="H797" s="50"/>
      <c r="I797" s="644"/>
      <c r="J797" s="50"/>
      <c r="K797" s="50"/>
      <c r="L797" s="50"/>
      <c r="M797" s="2"/>
      <c r="N797" s="2"/>
      <c r="O797" s="4"/>
      <c r="P797" s="4"/>
      <c r="Q797" s="4"/>
      <c r="R797" s="4"/>
    </row>
    <row r="798" spans="1:18" s="524" customFormat="1">
      <c r="A798" s="50"/>
      <c r="C798" s="586"/>
      <c r="D798" s="50"/>
      <c r="E798" s="644"/>
      <c r="F798" s="645"/>
      <c r="G798" s="646"/>
      <c r="H798" s="50"/>
      <c r="I798" s="644"/>
      <c r="J798" s="50"/>
      <c r="K798" s="50"/>
      <c r="L798" s="50"/>
      <c r="M798" s="2"/>
      <c r="N798" s="2"/>
      <c r="O798" s="4"/>
      <c r="P798" s="4"/>
      <c r="Q798" s="4"/>
      <c r="R798" s="4"/>
    </row>
    <row r="799" spans="1:18" s="524" customFormat="1">
      <c r="A799" s="50"/>
      <c r="C799" s="586"/>
      <c r="D799" s="50"/>
      <c r="E799" s="644"/>
      <c r="F799" s="645"/>
      <c r="G799" s="646"/>
      <c r="H799" s="50"/>
      <c r="I799" s="644"/>
      <c r="J799" s="50"/>
      <c r="K799" s="50"/>
      <c r="L799" s="50"/>
      <c r="M799" s="2"/>
      <c r="N799" s="2"/>
      <c r="O799" s="4"/>
      <c r="P799" s="4"/>
      <c r="Q799" s="4"/>
      <c r="R799" s="4"/>
    </row>
    <row r="800" spans="1:18" s="524" customFormat="1">
      <c r="A800" s="50"/>
      <c r="C800" s="586"/>
      <c r="D800" s="50"/>
      <c r="E800" s="644"/>
      <c r="F800" s="645"/>
      <c r="G800" s="646"/>
      <c r="H800" s="50"/>
      <c r="I800" s="644"/>
      <c r="J800" s="50"/>
      <c r="K800" s="50"/>
      <c r="L800" s="50"/>
      <c r="M800" s="2"/>
      <c r="N800" s="2"/>
      <c r="O800" s="4"/>
      <c r="P800" s="4"/>
      <c r="Q800" s="4"/>
      <c r="R800" s="4"/>
    </row>
    <row r="801" spans="1:18" s="524" customFormat="1">
      <c r="A801" s="50"/>
      <c r="C801" s="586"/>
      <c r="D801" s="50"/>
      <c r="E801" s="644"/>
      <c r="F801" s="645"/>
      <c r="G801" s="646"/>
      <c r="H801" s="50"/>
      <c r="I801" s="644"/>
      <c r="J801" s="50"/>
      <c r="K801" s="50"/>
      <c r="L801" s="50"/>
      <c r="M801" s="2"/>
      <c r="N801" s="2"/>
      <c r="O801" s="4"/>
      <c r="P801" s="4"/>
      <c r="Q801" s="4"/>
      <c r="R801" s="4"/>
    </row>
    <row r="802" spans="1:18" s="524" customFormat="1">
      <c r="A802" s="50"/>
      <c r="C802" s="586"/>
      <c r="D802" s="50"/>
      <c r="E802" s="644"/>
      <c r="F802" s="645"/>
      <c r="G802" s="646"/>
      <c r="H802" s="50"/>
      <c r="I802" s="644"/>
      <c r="J802" s="50"/>
      <c r="K802" s="50"/>
      <c r="L802" s="50"/>
      <c r="M802" s="2"/>
      <c r="N802" s="2"/>
      <c r="O802" s="4"/>
      <c r="P802" s="4"/>
      <c r="Q802" s="4"/>
      <c r="R802" s="4"/>
    </row>
    <row r="803" spans="1:18" s="524" customFormat="1">
      <c r="A803" s="50"/>
      <c r="C803" s="586"/>
      <c r="D803" s="50"/>
      <c r="E803" s="644"/>
      <c r="F803" s="645"/>
      <c r="G803" s="646"/>
      <c r="H803" s="50"/>
      <c r="I803" s="644"/>
      <c r="J803" s="50"/>
      <c r="K803" s="50"/>
      <c r="L803" s="50"/>
      <c r="M803" s="2"/>
      <c r="N803" s="2"/>
      <c r="O803" s="4"/>
      <c r="P803" s="4"/>
      <c r="Q803" s="4"/>
      <c r="R803" s="4"/>
    </row>
    <row r="804" spans="1:18" s="524" customFormat="1">
      <c r="A804" s="50"/>
      <c r="C804" s="586"/>
      <c r="D804" s="50"/>
      <c r="E804" s="644"/>
      <c r="F804" s="645"/>
      <c r="G804" s="646"/>
      <c r="H804" s="50"/>
      <c r="I804" s="644"/>
      <c r="J804" s="50"/>
      <c r="K804" s="50"/>
      <c r="L804" s="50"/>
      <c r="M804" s="2"/>
      <c r="N804" s="2"/>
      <c r="O804" s="4"/>
      <c r="P804" s="4"/>
      <c r="Q804" s="4"/>
      <c r="R804" s="4"/>
    </row>
    <row r="805" spans="1:18" s="524" customFormat="1">
      <c r="A805" s="50"/>
      <c r="C805" s="586"/>
      <c r="D805" s="50"/>
      <c r="E805" s="644"/>
      <c r="F805" s="645"/>
      <c r="G805" s="646"/>
      <c r="H805" s="50"/>
      <c r="I805" s="644"/>
      <c r="J805" s="50"/>
      <c r="K805" s="50"/>
      <c r="L805" s="50"/>
      <c r="M805" s="2"/>
      <c r="N805" s="2"/>
      <c r="O805" s="4"/>
      <c r="P805" s="4"/>
      <c r="Q805" s="4"/>
      <c r="R805" s="4"/>
    </row>
    <row r="806" spans="1:18" s="524" customFormat="1">
      <c r="A806" s="50"/>
      <c r="C806" s="586"/>
      <c r="D806" s="50"/>
      <c r="E806" s="644"/>
      <c r="F806" s="645"/>
      <c r="G806" s="646"/>
      <c r="H806" s="50"/>
      <c r="I806" s="644"/>
      <c r="J806" s="50"/>
      <c r="K806" s="50"/>
      <c r="L806" s="50"/>
      <c r="M806" s="2"/>
      <c r="N806" s="2"/>
      <c r="O806" s="4"/>
      <c r="P806" s="4"/>
      <c r="Q806" s="4"/>
      <c r="R806" s="4"/>
    </row>
    <row r="807" spans="1:18" s="524" customFormat="1">
      <c r="A807" s="50"/>
      <c r="C807" s="586"/>
      <c r="D807" s="50"/>
      <c r="E807" s="644"/>
      <c r="F807" s="645"/>
      <c r="G807" s="646"/>
      <c r="H807" s="50"/>
      <c r="I807" s="644"/>
      <c r="J807" s="50"/>
      <c r="K807" s="50"/>
      <c r="L807" s="50"/>
      <c r="M807" s="2"/>
      <c r="N807" s="2"/>
      <c r="O807" s="4"/>
      <c r="P807" s="4"/>
      <c r="Q807" s="4"/>
      <c r="R807" s="4"/>
    </row>
    <row r="808" spans="1:18" s="524" customFormat="1">
      <c r="A808" s="50"/>
      <c r="C808" s="586"/>
      <c r="D808" s="50"/>
      <c r="E808" s="644"/>
      <c r="F808" s="645"/>
      <c r="G808" s="646"/>
      <c r="H808" s="50"/>
      <c r="I808" s="644"/>
      <c r="J808" s="50"/>
      <c r="K808" s="50"/>
      <c r="L808" s="50"/>
      <c r="M808" s="2"/>
      <c r="N808" s="2"/>
      <c r="O808" s="4"/>
      <c r="P808" s="4"/>
      <c r="Q808" s="4"/>
      <c r="R808" s="4"/>
    </row>
    <row r="809" spans="1:18" s="524" customFormat="1">
      <c r="A809" s="50"/>
      <c r="C809" s="586"/>
      <c r="D809" s="50"/>
      <c r="E809" s="644"/>
      <c r="F809" s="645"/>
      <c r="G809" s="646"/>
      <c r="H809" s="50"/>
      <c r="I809" s="644"/>
      <c r="J809" s="50"/>
      <c r="K809" s="50"/>
      <c r="L809" s="50"/>
      <c r="M809" s="2"/>
      <c r="N809" s="2"/>
      <c r="O809" s="4"/>
      <c r="P809" s="4"/>
      <c r="Q809" s="4"/>
      <c r="R809" s="4"/>
    </row>
    <row r="810" spans="1:18" s="524" customFormat="1">
      <c r="A810" s="50"/>
      <c r="C810" s="586"/>
      <c r="D810" s="50"/>
      <c r="E810" s="644"/>
      <c r="F810" s="645"/>
      <c r="G810" s="646"/>
      <c r="H810" s="50"/>
      <c r="I810" s="644"/>
      <c r="J810" s="50"/>
      <c r="K810" s="50"/>
      <c r="L810" s="50"/>
      <c r="M810" s="2"/>
      <c r="N810" s="2"/>
      <c r="O810" s="4"/>
      <c r="P810" s="4"/>
      <c r="Q810" s="4"/>
      <c r="R810" s="4"/>
    </row>
    <row r="811" spans="1:18" s="524" customFormat="1">
      <c r="A811" s="50"/>
      <c r="C811" s="586"/>
      <c r="D811" s="50"/>
      <c r="E811" s="644"/>
      <c r="F811" s="645"/>
      <c r="G811" s="646"/>
      <c r="H811" s="50"/>
      <c r="I811" s="644"/>
      <c r="J811" s="50"/>
      <c r="K811" s="50"/>
      <c r="L811" s="50"/>
      <c r="M811" s="2"/>
      <c r="N811" s="2"/>
      <c r="O811" s="4"/>
      <c r="P811" s="4"/>
      <c r="Q811" s="4"/>
      <c r="R811" s="4"/>
    </row>
    <row r="812" spans="1:18" s="524" customFormat="1">
      <c r="A812" s="50"/>
      <c r="C812" s="586"/>
      <c r="D812" s="50"/>
      <c r="E812" s="644"/>
      <c r="F812" s="645"/>
      <c r="G812" s="646"/>
      <c r="H812" s="50"/>
      <c r="I812" s="644"/>
      <c r="J812" s="50"/>
      <c r="K812" s="50"/>
      <c r="L812" s="50"/>
      <c r="M812" s="2"/>
      <c r="N812" s="2"/>
      <c r="O812" s="4"/>
      <c r="P812" s="4"/>
      <c r="Q812" s="4"/>
      <c r="R812" s="4"/>
    </row>
    <row r="813" spans="1:18" s="524" customFormat="1">
      <c r="A813" s="50"/>
      <c r="C813" s="586"/>
      <c r="D813" s="50"/>
      <c r="E813" s="644"/>
      <c r="F813" s="645"/>
      <c r="G813" s="646"/>
      <c r="H813" s="50"/>
      <c r="I813" s="644"/>
      <c r="J813" s="50"/>
      <c r="K813" s="50"/>
      <c r="L813" s="50"/>
      <c r="M813" s="2"/>
      <c r="N813" s="2"/>
      <c r="O813" s="4"/>
      <c r="P813" s="4"/>
      <c r="Q813" s="4"/>
      <c r="R813" s="4"/>
    </row>
    <row r="814" spans="1:18" s="524" customFormat="1">
      <c r="A814" s="50"/>
      <c r="C814" s="586"/>
      <c r="D814" s="50"/>
      <c r="E814" s="644"/>
      <c r="F814" s="645"/>
      <c r="G814" s="646"/>
      <c r="H814" s="50"/>
      <c r="I814" s="644"/>
      <c r="J814" s="50"/>
      <c r="K814" s="50"/>
      <c r="L814" s="50"/>
      <c r="M814" s="2"/>
      <c r="N814" s="2"/>
      <c r="O814" s="4"/>
      <c r="P814" s="4"/>
      <c r="Q814" s="4"/>
      <c r="R814" s="4"/>
    </row>
    <row r="815" spans="1:18" s="524" customFormat="1">
      <c r="A815" s="50"/>
      <c r="C815" s="586"/>
      <c r="D815" s="50"/>
      <c r="E815" s="644"/>
      <c r="F815" s="645"/>
      <c r="G815" s="646"/>
      <c r="H815" s="50"/>
      <c r="I815" s="644"/>
      <c r="J815" s="50"/>
      <c r="K815" s="50"/>
      <c r="L815" s="50"/>
      <c r="M815" s="2"/>
      <c r="N815" s="2"/>
      <c r="O815" s="4"/>
      <c r="P815" s="4"/>
      <c r="Q815" s="4"/>
      <c r="R815" s="4"/>
    </row>
    <row r="816" spans="1:18" s="524" customFormat="1">
      <c r="A816" s="50"/>
      <c r="C816" s="586"/>
      <c r="D816" s="50"/>
      <c r="E816" s="644"/>
      <c r="F816" s="645"/>
      <c r="G816" s="646"/>
      <c r="H816" s="50"/>
      <c r="I816" s="644"/>
      <c r="J816" s="50"/>
      <c r="K816" s="50"/>
      <c r="L816" s="50"/>
      <c r="M816" s="2"/>
      <c r="N816" s="2"/>
      <c r="O816" s="4"/>
      <c r="P816" s="4"/>
      <c r="Q816" s="4"/>
      <c r="R816" s="4"/>
    </row>
    <row r="817" spans="1:18" s="524" customFormat="1">
      <c r="A817" s="50"/>
      <c r="C817" s="586"/>
      <c r="D817" s="50"/>
      <c r="E817" s="644"/>
      <c r="F817" s="645"/>
      <c r="G817" s="646"/>
      <c r="H817" s="50"/>
      <c r="I817" s="644"/>
      <c r="J817" s="50"/>
      <c r="K817" s="50"/>
      <c r="L817" s="50"/>
      <c r="M817" s="2"/>
      <c r="N817" s="2"/>
      <c r="O817" s="4"/>
      <c r="P817" s="4"/>
      <c r="Q817" s="4"/>
      <c r="R817" s="4"/>
    </row>
    <row r="818" spans="1:18" s="524" customFormat="1">
      <c r="A818" s="50"/>
      <c r="C818" s="586"/>
      <c r="D818" s="50"/>
      <c r="E818" s="644"/>
      <c r="F818" s="645"/>
      <c r="G818" s="646"/>
      <c r="H818" s="50"/>
      <c r="I818" s="644"/>
      <c r="J818" s="50"/>
      <c r="K818" s="50"/>
      <c r="L818" s="50"/>
      <c r="M818" s="2"/>
      <c r="N818" s="2"/>
      <c r="O818" s="4"/>
      <c r="P818" s="4"/>
      <c r="Q818" s="4"/>
      <c r="R818" s="4"/>
    </row>
    <row r="819" spans="1:18" s="524" customFormat="1">
      <c r="A819" s="50"/>
      <c r="C819" s="586"/>
      <c r="D819" s="50"/>
      <c r="E819" s="644"/>
      <c r="F819" s="645"/>
      <c r="G819" s="646"/>
      <c r="H819" s="50"/>
      <c r="I819" s="644"/>
      <c r="J819" s="50"/>
      <c r="K819" s="50"/>
      <c r="L819" s="50"/>
      <c r="M819" s="2"/>
      <c r="N819" s="2"/>
      <c r="O819" s="4"/>
      <c r="P819" s="4"/>
      <c r="Q819" s="4"/>
      <c r="R819" s="4"/>
    </row>
    <row r="820" spans="1:18" s="524" customFormat="1">
      <c r="A820" s="50"/>
      <c r="C820" s="586"/>
      <c r="D820" s="50"/>
      <c r="E820" s="644"/>
      <c r="F820" s="645"/>
      <c r="G820" s="646"/>
      <c r="H820" s="50"/>
      <c r="I820" s="644"/>
      <c r="J820" s="50"/>
      <c r="K820" s="50"/>
      <c r="L820" s="50"/>
      <c r="M820" s="2"/>
      <c r="N820" s="2"/>
      <c r="O820" s="4"/>
      <c r="P820" s="4"/>
      <c r="Q820" s="4"/>
      <c r="R820" s="4"/>
    </row>
    <row r="821" spans="1:18" s="524" customFormat="1">
      <c r="A821" s="50"/>
      <c r="C821" s="586"/>
      <c r="D821" s="50"/>
      <c r="E821" s="644"/>
      <c r="F821" s="645"/>
      <c r="G821" s="646"/>
      <c r="H821" s="50"/>
      <c r="I821" s="644"/>
      <c r="J821" s="50"/>
      <c r="K821" s="50"/>
      <c r="L821" s="50"/>
      <c r="M821" s="2"/>
      <c r="N821" s="2"/>
      <c r="O821" s="4"/>
      <c r="P821" s="4"/>
      <c r="Q821" s="4"/>
      <c r="R821" s="4"/>
    </row>
    <row r="822" spans="1:18" s="524" customFormat="1">
      <c r="A822" s="50"/>
      <c r="C822" s="586"/>
      <c r="D822" s="50"/>
      <c r="E822" s="644"/>
      <c r="F822" s="645"/>
      <c r="G822" s="646"/>
      <c r="H822" s="50"/>
      <c r="I822" s="644"/>
      <c r="J822" s="50"/>
      <c r="K822" s="50"/>
      <c r="L822" s="50"/>
      <c r="M822" s="2"/>
      <c r="N822" s="2"/>
      <c r="O822" s="4"/>
      <c r="P822" s="4"/>
      <c r="Q822" s="4"/>
      <c r="R822" s="4"/>
    </row>
    <row r="823" spans="1:18" s="524" customFormat="1">
      <c r="A823" s="50"/>
      <c r="C823" s="586"/>
      <c r="D823" s="50"/>
      <c r="E823" s="644"/>
      <c r="F823" s="645"/>
      <c r="G823" s="646"/>
      <c r="H823" s="50"/>
      <c r="I823" s="644"/>
      <c r="J823" s="50"/>
      <c r="K823" s="50"/>
      <c r="L823" s="50"/>
      <c r="M823" s="2"/>
      <c r="N823" s="2"/>
      <c r="O823" s="4"/>
      <c r="P823" s="4"/>
      <c r="Q823" s="4"/>
      <c r="R823" s="4"/>
    </row>
    <row r="824" spans="1:18" s="524" customFormat="1">
      <c r="A824" s="50"/>
      <c r="C824" s="586"/>
      <c r="D824" s="50"/>
      <c r="E824" s="644"/>
      <c r="F824" s="645"/>
      <c r="G824" s="646"/>
      <c r="H824" s="50"/>
      <c r="I824" s="644"/>
      <c r="J824" s="50"/>
      <c r="K824" s="50"/>
      <c r="L824" s="50"/>
      <c r="M824" s="2"/>
      <c r="N824" s="2"/>
      <c r="O824" s="4"/>
      <c r="P824" s="4"/>
      <c r="Q824" s="4"/>
      <c r="R824" s="4"/>
    </row>
    <row r="825" spans="1:18" s="524" customFormat="1">
      <c r="A825" s="50"/>
      <c r="C825" s="586"/>
      <c r="D825" s="50"/>
      <c r="E825" s="644"/>
      <c r="F825" s="645"/>
      <c r="G825" s="646"/>
      <c r="H825" s="50"/>
      <c r="I825" s="644"/>
      <c r="J825" s="50"/>
      <c r="K825" s="50"/>
      <c r="L825" s="50"/>
      <c r="M825" s="2"/>
      <c r="N825" s="2"/>
      <c r="O825" s="4"/>
      <c r="P825" s="4"/>
      <c r="Q825" s="4"/>
      <c r="R825" s="4"/>
    </row>
    <row r="826" spans="1:18" s="524" customFormat="1">
      <c r="A826" s="50"/>
      <c r="C826" s="586"/>
      <c r="D826" s="50"/>
      <c r="E826" s="644"/>
      <c r="F826" s="645"/>
      <c r="G826" s="646"/>
      <c r="H826" s="50"/>
      <c r="I826" s="644"/>
      <c r="J826" s="50"/>
      <c r="K826" s="50"/>
      <c r="L826" s="50"/>
      <c r="M826" s="2"/>
      <c r="N826" s="2"/>
      <c r="O826" s="4"/>
      <c r="P826" s="4"/>
      <c r="Q826" s="4"/>
      <c r="R826" s="4"/>
    </row>
    <row r="827" spans="1:18" s="524" customFormat="1">
      <c r="A827" s="50"/>
      <c r="C827" s="586"/>
      <c r="D827" s="50"/>
      <c r="E827" s="644"/>
      <c r="F827" s="645"/>
      <c r="G827" s="646"/>
      <c r="H827" s="50"/>
      <c r="I827" s="644"/>
      <c r="J827" s="50"/>
      <c r="K827" s="50"/>
      <c r="L827" s="50"/>
      <c r="M827" s="2"/>
      <c r="N827" s="2"/>
      <c r="O827" s="4"/>
      <c r="P827" s="4"/>
      <c r="Q827" s="4"/>
      <c r="R827" s="4"/>
    </row>
    <row r="828" spans="1:18" s="524" customFormat="1">
      <c r="A828" s="50"/>
      <c r="C828" s="586"/>
      <c r="D828" s="50"/>
      <c r="E828" s="644"/>
      <c r="F828" s="645"/>
      <c r="G828" s="646"/>
      <c r="H828" s="50"/>
      <c r="I828" s="644"/>
      <c r="J828" s="50"/>
      <c r="K828" s="50"/>
      <c r="L828" s="50"/>
      <c r="M828" s="2"/>
      <c r="N828" s="2"/>
      <c r="O828" s="4"/>
      <c r="P828" s="4"/>
      <c r="Q828" s="4"/>
      <c r="R828" s="4"/>
    </row>
    <row r="829" spans="1:18" s="524" customFormat="1">
      <c r="A829" s="50"/>
      <c r="C829" s="586"/>
      <c r="D829" s="50"/>
      <c r="E829" s="644"/>
      <c r="F829" s="645"/>
      <c r="G829" s="646"/>
      <c r="H829" s="50"/>
      <c r="I829" s="644"/>
      <c r="J829" s="50"/>
      <c r="K829" s="50"/>
      <c r="L829" s="50"/>
      <c r="M829" s="2"/>
      <c r="N829" s="2"/>
      <c r="O829" s="4"/>
      <c r="P829" s="4"/>
      <c r="Q829" s="4"/>
      <c r="R829" s="4"/>
    </row>
    <row r="830" spans="1:18" s="524" customFormat="1">
      <c r="A830" s="50"/>
      <c r="C830" s="586"/>
      <c r="D830" s="50"/>
      <c r="E830" s="644"/>
      <c r="F830" s="645"/>
      <c r="G830" s="646"/>
      <c r="H830" s="50"/>
      <c r="I830" s="644"/>
      <c r="J830" s="50"/>
      <c r="K830" s="50"/>
      <c r="L830" s="50"/>
      <c r="M830" s="2"/>
      <c r="N830" s="2"/>
      <c r="O830" s="4"/>
      <c r="P830" s="4"/>
      <c r="Q830" s="4"/>
      <c r="R830" s="4"/>
    </row>
    <row r="831" spans="1:18" s="524" customFormat="1">
      <c r="A831" s="50"/>
      <c r="C831" s="586"/>
      <c r="D831" s="50"/>
      <c r="E831" s="644"/>
      <c r="F831" s="645"/>
      <c r="G831" s="646"/>
      <c r="H831" s="50"/>
      <c r="I831" s="644"/>
      <c r="J831" s="50"/>
      <c r="K831" s="50"/>
      <c r="L831" s="50"/>
      <c r="M831" s="2"/>
      <c r="N831" s="2"/>
      <c r="O831" s="4"/>
      <c r="P831" s="4"/>
      <c r="Q831" s="4"/>
      <c r="R831" s="4"/>
    </row>
    <row r="832" spans="1:18" s="524" customFormat="1">
      <c r="A832" s="50"/>
      <c r="C832" s="586"/>
      <c r="D832" s="50"/>
      <c r="E832" s="644"/>
      <c r="F832" s="645"/>
      <c r="G832" s="646"/>
      <c r="H832" s="50"/>
      <c r="I832" s="644"/>
      <c r="J832" s="50"/>
      <c r="K832" s="50"/>
      <c r="L832" s="50"/>
      <c r="M832" s="2"/>
      <c r="N832" s="2"/>
      <c r="O832" s="4"/>
      <c r="P832" s="4"/>
      <c r="Q832" s="4"/>
      <c r="R832" s="4"/>
    </row>
    <row r="833" spans="1:18" s="524" customFormat="1">
      <c r="A833" s="50"/>
      <c r="C833" s="586"/>
      <c r="D833" s="50"/>
      <c r="E833" s="644"/>
      <c r="F833" s="645"/>
      <c r="G833" s="646"/>
      <c r="H833" s="50"/>
      <c r="I833" s="644"/>
      <c r="J833" s="50"/>
      <c r="K833" s="50"/>
      <c r="L833" s="50"/>
      <c r="M833" s="2"/>
      <c r="N833" s="2"/>
      <c r="O833" s="4"/>
      <c r="P833" s="4"/>
      <c r="Q833" s="4"/>
      <c r="R833" s="4"/>
    </row>
    <row r="834" spans="1:18" s="524" customFormat="1">
      <c r="A834" s="50"/>
      <c r="C834" s="586"/>
      <c r="D834" s="50"/>
      <c r="E834" s="644"/>
      <c r="F834" s="645"/>
      <c r="G834" s="646"/>
      <c r="H834" s="50"/>
      <c r="I834" s="644"/>
      <c r="J834" s="50"/>
      <c r="K834" s="50"/>
      <c r="L834" s="50"/>
      <c r="M834" s="2"/>
      <c r="N834" s="2"/>
      <c r="O834" s="4"/>
      <c r="P834" s="4"/>
      <c r="Q834" s="4"/>
      <c r="R834" s="4"/>
    </row>
    <row r="835" spans="1:18" s="524" customFormat="1">
      <c r="A835" s="50"/>
      <c r="C835" s="586"/>
      <c r="D835" s="50"/>
      <c r="E835" s="644"/>
      <c r="F835" s="645"/>
      <c r="G835" s="646"/>
      <c r="H835" s="50"/>
      <c r="I835" s="644"/>
      <c r="J835" s="50"/>
      <c r="K835" s="50"/>
      <c r="L835" s="50"/>
      <c r="M835" s="2"/>
      <c r="N835" s="2"/>
      <c r="O835" s="4"/>
      <c r="P835" s="4"/>
      <c r="Q835" s="4"/>
      <c r="R835" s="4"/>
    </row>
    <row r="836" spans="1:18" s="524" customFormat="1">
      <c r="A836" s="50"/>
      <c r="C836" s="586"/>
      <c r="D836" s="50"/>
      <c r="E836" s="644"/>
      <c r="F836" s="645"/>
      <c r="G836" s="646"/>
      <c r="H836" s="50"/>
      <c r="I836" s="644"/>
      <c r="J836" s="50"/>
      <c r="K836" s="50"/>
      <c r="L836" s="50"/>
      <c r="M836" s="2"/>
      <c r="N836" s="2"/>
      <c r="O836" s="4"/>
      <c r="P836" s="4"/>
      <c r="Q836" s="4"/>
      <c r="R836" s="4"/>
    </row>
    <row r="837" spans="1:18" s="524" customFormat="1">
      <c r="A837" s="50"/>
      <c r="C837" s="586"/>
      <c r="D837" s="50"/>
      <c r="E837" s="644"/>
      <c r="F837" s="645"/>
      <c r="G837" s="646"/>
      <c r="H837" s="50"/>
      <c r="I837" s="644"/>
      <c r="J837" s="50"/>
      <c r="K837" s="50"/>
      <c r="L837" s="50"/>
      <c r="M837" s="2"/>
      <c r="N837" s="2"/>
      <c r="O837" s="4"/>
      <c r="P837" s="4"/>
      <c r="Q837" s="4"/>
      <c r="R837" s="4"/>
    </row>
    <row r="838" spans="1:18" s="524" customFormat="1">
      <c r="A838" s="50"/>
      <c r="C838" s="586"/>
      <c r="D838" s="50"/>
      <c r="E838" s="644"/>
      <c r="F838" s="645"/>
      <c r="G838" s="646"/>
      <c r="H838" s="50"/>
      <c r="I838" s="644"/>
      <c r="J838" s="50"/>
      <c r="K838" s="50"/>
      <c r="L838" s="50"/>
      <c r="M838" s="2"/>
      <c r="N838" s="2"/>
      <c r="O838" s="4"/>
      <c r="P838" s="4"/>
      <c r="Q838" s="4"/>
      <c r="R838" s="4"/>
    </row>
    <row r="839" spans="1:18" s="524" customFormat="1">
      <c r="A839" s="50"/>
      <c r="C839" s="586"/>
      <c r="D839" s="50"/>
      <c r="E839" s="644"/>
      <c r="F839" s="645"/>
      <c r="G839" s="646"/>
      <c r="H839" s="50"/>
      <c r="I839" s="644"/>
      <c r="J839" s="50"/>
      <c r="K839" s="50"/>
      <c r="L839" s="50"/>
      <c r="M839" s="2"/>
      <c r="N839" s="2"/>
      <c r="O839" s="4"/>
      <c r="P839" s="4"/>
      <c r="Q839" s="4"/>
      <c r="R839" s="4"/>
    </row>
    <row r="840" spans="1:18" s="524" customFormat="1">
      <c r="A840" s="50"/>
      <c r="C840" s="586"/>
      <c r="D840" s="50"/>
      <c r="E840" s="644"/>
      <c r="F840" s="645"/>
      <c r="G840" s="646"/>
      <c r="H840" s="50"/>
      <c r="I840" s="644"/>
      <c r="J840" s="50"/>
      <c r="K840" s="50"/>
      <c r="L840" s="50"/>
      <c r="M840" s="2"/>
      <c r="N840" s="2"/>
      <c r="O840" s="4"/>
      <c r="P840" s="4"/>
      <c r="Q840" s="4"/>
      <c r="R840" s="4"/>
    </row>
    <row r="841" spans="1:18" s="524" customFormat="1">
      <c r="A841" s="50"/>
      <c r="C841" s="586"/>
      <c r="D841" s="50"/>
      <c r="E841" s="644"/>
      <c r="F841" s="645"/>
      <c r="G841" s="646"/>
      <c r="H841" s="50"/>
      <c r="I841" s="644"/>
      <c r="J841" s="50"/>
      <c r="K841" s="50"/>
      <c r="L841" s="50"/>
      <c r="M841" s="2"/>
      <c r="N841" s="2"/>
      <c r="O841" s="4"/>
      <c r="P841" s="4"/>
      <c r="Q841" s="4"/>
      <c r="R841" s="4"/>
    </row>
    <row r="842" spans="1:18" s="524" customFormat="1">
      <c r="A842" s="50"/>
      <c r="C842" s="586"/>
      <c r="D842" s="50"/>
      <c r="E842" s="644"/>
      <c r="F842" s="645"/>
      <c r="G842" s="646"/>
      <c r="H842" s="50"/>
      <c r="I842" s="644"/>
      <c r="J842" s="50"/>
      <c r="K842" s="50"/>
      <c r="L842" s="50"/>
      <c r="M842" s="2"/>
      <c r="N842" s="2"/>
      <c r="O842" s="4"/>
      <c r="P842" s="4"/>
      <c r="Q842" s="4"/>
      <c r="R842" s="4"/>
    </row>
    <row r="843" spans="1:18" s="524" customFormat="1">
      <c r="A843" s="50"/>
      <c r="C843" s="586"/>
      <c r="D843" s="50"/>
      <c r="E843" s="644"/>
      <c r="F843" s="645"/>
      <c r="G843" s="646"/>
      <c r="H843" s="50"/>
      <c r="I843" s="644"/>
      <c r="J843" s="50"/>
      <c r="K843" s="50"/>
      <c r="L843" s="50"/>
      <c r="M843" s="2"/>
      <c r="N843" s="2"/>
      <c r="O843" s="4"/>
      <c r="P843" s="4"/>
      <c r="Q843" s="4"/>
      <c r="R843" s="4"/>
    </row>
    <row r="844" spans="1:18" s="524" customFormat="1">
      <c r="A844" s="50"/>
      <c r="C844" s="586"/>
      <c r="D844" s="50"/>
      <c r="E844" s="644"/>
      <c r="F844" s="645"/>
      <c r="G844" s="646"/>
      <c r="H844" s="50"/>
      <c r="I844" s="644"/>
      <c r="J844" s="50"/>
      <c r="K844" s="50"/>
      <c r="L844" s="50"/>
      <c r="M844" s="2"/>
      <c r="N844" s="2"/>
      <c r="O844" s="4"/>
      <c r="P844" s="4"/>
      <c r="Q844" s="4"/>
      <c r="R844" s="4"/>
    </row>
    <row r="845" spans="1:18" s="524" customFormat="1">
      <c r="A845" s="50"/>
      <c r="C845" s="586"/>
      <c r="D845" s="50"/>
      <c r="E845" s="644"/>
      <c r="F845" s="645"/>
      <c r="G845" s="646"/>
      <c r="H845" s="50"/>
      <c r="I845" s="644"/>
      <c r="J845" s="50"/>
      <c r="K845" s="50"/>
      <c r="L845" s="50"/>
      <c r="M845" s="2"/>
      <c r="N845" s="2"/>
      <c r="O845" s="4"/>
      <c r="P845" s="4"/>
      <c r="Q845" s="4"/>
      <c r="R845" s="4"/>
    </row>
    <row r="846" spans="1:18" s="524" customFormat="1">
      <c r="A846" s="50"/>
      <c r="C846" s="586"/>
      <c r="D846" s="50"/>
      <c r="E846" s="644"/>
      <c r="F846" s="645"/>
      <c r="G846" s="646"/>
      <c r="H846" s="50"/>
      <c r="I846" s="644"/>
      <c r="J846" s="50"/>
      <c r="K846" s="50"/>
      <c r="L846" s="50"/>
      <c r="M846" s="2"/>
      <c r="N846" s="2"/>
      <c r="O846" s="4"/>
      <c r="P846" s="4"/>
      <c r="Q846" s="4"/>
      <c r="R846" s="4"/>
    </row>
    <row r="847" spans="1:18" s="524" customFormat="1">
      <c r="A847" s="50"/>
      <c r="C847" s="586"/>
      <c r="D847" s="50"/>
      <c r="E847" s="644"/>
      <c r="F847" s="645"/>
      <c r="G847" s="646"/>
      <c r="H847" s="50"/>
      <c r="I847" s="644"/>
      <c r="J847" s="50"/>
      <c r="K847" s="50"/>
      <c r="L847" s="50"/>
      <c r="M847" s="2"/>
      <c r="N847" s="2"/>
      <c r="O847" s="4"/>
      <c r="P847" s="4"/>
      <c r="Q847" s="4"/>
      <c r="R847" s="4"/>
    </row>
    <row r="848" spans="1:18" s="524" customFormat="1">
      <c r="A848" s="50"/>
      <c r="C848" s="586"/>
      <c r="D848" s="50"/>
      <c r="E848" s="644"/>
      <c r="F848" s="645"/>
      <c r="G848" s="646"/>
      <c r="H848" s="50"/>
      <c r="I848" s="644"/>
      <c r="J848" s="50"/>
      <c r="K848" s="50"/>
      <c r="L848" s="50"/>
      <c r="M848" s="2"/>
      <c r="N848" s="2"/>
      <c r="O848" s="4"/>
      <c r="P848" s="4"/>
      <c r="Q848" s="4"/>
      <c r="R848" s="4"/>
    </row>
    <row r="849" spans="1:18" s="524" customFormat="1">
      <c r="A849" s="50"/>
      <c r="C849" s="586"/>
      <c r="D849" s="50"/>
      <c r="E849" s="644"/>
      <c r="F849" s="645"/>
      <c r="G849" s="646"/>
      <c r="H849" s="50"/>
      <c r="I849" s="644"/>
      <c r="J849" s="50"/>
      <c r="K849" s="50"/>
      <c r="L849" s="50"/>
      <c r="M849" s="2"/>
      <c r="N849" s="2"/>
      <c r="O849" s="4"/>
      <c r="P849" s="4"/>
      <c r="Q849" s="4"/>
      <c r="R849" s="4"/>
    </row>
    <row r="850" spans="1:18" s="524" customFormat="1">
      <c r="A850" s="50"/>
      <c r="C850" s="586"/>
      <c r="D850" s="50"/>
      <c r="E850" s="644"/>
      <c r="F850" s="645"/>
      <c r="G850" s="646"/>
      <c r="H850" s="50"/>
      <c r="I850" s="644"/>
      <c r="J850" s="50"/>
      <c r="K850" s="50"/>
      <c r="L850" s="50"/>
      <c r="M850" s="2"/>
      <c r="N850" s="2"/>
      <c r="O850" s="4"/>
      <c r="P850" s="4"/>
      <c r="Q850" s="4"/>
      <c r="R850" s="4"/>
    </row>
    <row r="851" spans="1:18" s="524" customFormat="1">
      <c r="A851" s="50"/>
      <c r="C851" s="586"/>
      <c r="D851" s="50"/>
      <c r="E851" s="644"/>
      <c r="F851" s="645"/>
      <c r="G851" s="646"/>
      <c r="H851" s="50"/>
      <c r="I851" s="644"/>
      <c r="J851" s="50"/>
      <c r="K851" s="50"/>
      <c r="L851" s="50"/>
      <c r="M851" s="2"/>
      <c r="N851" s="2"/>
      <c r="O851" s="4"/>
      <c r="P851" s="4"/>
      <c r="Q851" s="4"/>
      <c r="R851" s="4"/>
    </row>
    <row r="852" spans="1:18" s="524" customFormat="1">
      <c r="A852" s="50"/>
      <c r="C852" s="586"/>
      <c r="D852" s="50"/>
      <c r="E852" s="644"/>
      <c r="F852" s="645"/>
      <c r="G852" s="646"/>
      <c r="H852" s="50"/>
      <c r="I852" s="644"/>
      <c r="J852" s="50"/>
      <c r="K852" s="50"/>
      <c r="L852" s="50"/>
      <c r="M852" s="2"/>
      <c r="N852" s="2"/>
      <c r="O852" s="4"/>
      <c r="P852" s="4"/>
      <c r="Q852" s="4"/>
      <c r="R852" s="4"/>
    </row>
    <row r="853" spans="1:18" s="524" customFormat="1">
      <c r="A853" s="50"/>
      <c r="C853" s="586"/>
      <c r="D853" s="50"/>
      <c r="E853" s="644"/>
      <c r="F853" s="645"/>
      <c r="G853" s="646"/>
      <c r="H853" s="50"/>
      <c r="I853" s="644"/>
      <c r="J853" s="50"/>
      <c r="K853" s="50"/>
      <c r="L853" s="50"/>
      <c r="M853" s="2"/>
      <c r="N853" s="2"/>
      <c r="O853" s="4"/>
      <c r="P853" s="4"/>
      <c r="Q853" s="4"/>
      <c r="R853" s="4"/>
    </row>
    <row r="854" spans="1:18" s="524" customFormat="1">
      <c r="A854" s="50"/>
      <c r="C854" s="586"/>
      <c r="D854" s="50"/>
      <c r="E854" s="644"/>
      <c r="F854" s="645"/>
      <c r="G854" s="646"/>
      <c r="H854" s="50"/>
      <c r="I854" s="644"/>
      <c r="J854" s="50"/>
      <c r="K854" s="50"/>
      <c r="L854" s="50"/>
      <c r="M854" s="2"/>
      <c r="N854" s="2"/>
      <c r="O854" s="4"/>
      <c r="P854" s="4"/>
      <c r="Q854" s="4"/>
      <c r="R854" s="4"/>
    </row>
    <row r="855" spans="1:18" s="524" customFormat="1">
      <c r="A855" s="50"/>
      <c r="C855" s="586"/>
      <c r="D855" s="50"/>
      <c r="E855" s="644"/>
      <c r="F855" s="645"/>
      <c r="G855" s="646"/>
      <c r="H855" s="50"/>
      <c r="I855" s="644"/>
      <c r="J855" s="50"/>
      <c r="K855" s="50"/>
      <c r="L855" s="50"/>
      <c r="M855" s="2"/>
      <c r="N855" s="2"/>
      <c r="O855" s="4"/>
      <c r="P855" s="4"/>
      <c r="Q855" s="4"/>
      <c r="R855" s="4"/>
    </row>
    <row r="856" spans="1:18" s="524" customFormat="1">
      <c r="A856" s="50"/>
      <c r="C856" s="586"/>
      <c r="D856" s="50"/>
      <c r="E856" s="644"/>
      <c r="F856" s="645"/>
      <c r="G856" s="646"/>
      <c r="H856" s="50"/>
      <c r="I856" s="644"/>
      <c r="J856" s="50"/>
      <c r="K856" s="50"/>
      <c r="L856" s="50"/>
      <c r="M856" s="2"/>
      <c r="N856" s="2"/>
      <c r="O856" s="4"/>
      <c r="P856" s="4"/>
      <c r="Q856" s="4"/>
      <c r="R856" s="4"/>
    </row>
    <row r="857" spans="1:18" s="524" customFormat="1">
      <c r="A857" s="50"/>
      <c r="C857" s="586"/>
      <c r="D857" s="50"/>
      <c r="E857" s="644"/>
      <c r="F857" s="645"/>
      <c r="G857" s="646"/>
      <c r="H857" s="50"/>
      <c r="I857" s="644"/>
      <c r="J857" s="50"/>
      <c r="K857" s="50"/>
      <c r="L857" s="50"/>
      <c r="M857" s="2"/>
      <c r="N857" s="2"/>
      <c r="O857" s="4"/>
      <c r="P857" s="4"/>
      <c r="Q857" s="4"/>
      <c r="R857" s="4"/>
    </row>
    <row r="858" spans="1:18" s="524" customFormat="1">
      <c r="A858" s="50"/>
      <c r="C858" s="586"/>
      <c r="D858" s="50"/>
      <c r="E858" s="644"/>
      <c r="F858" s="645"/>
      <c r="G858" s="646"/>
      <c r="H858" s="50"/>
      <c r="I858" s="644"/>
      <c r="J858" s="50"/>
      <c r="K858" s="50"/>
      <c r="L858" s="50"/>
      <c r="M858" s="2"/>
      <c r="N858" s="2"/>
      <c r="O858" s="4"/>
      <c r="P858" s="4"/>
      <c r="Q858" s="4"/>
      <c r="R858" s="4"/>
    </row>
    <row r="859" spans="1:18" s="524" customFormat="1">
      <c r="A859" s="50"/>
      <c r="C859" s="586"/>
      <c r="D859" s="50"/>
      <c r="E859" s="644"/>
      <c r="F859" s="645"/>
      <c r="G859" s="646"/>
      <c r="H859" s="50"/>
      <c r="I859" s="644"/>
      <c r="J859" s="50"/>
      <c r="K859" s="50"/>
      <c r="L859" s="50"/>
      <c r="M859" s="2"/>
      <c r="N859" s="2"/>
      <c r="O859" s="4"/>
      <c r="P859" s="4"/>
      <c r="Q859" s="4"/>
      <c r="R859" s="4"/>
    </row>
    <row r="860" spans="1:18" s="524" customFormat="1">
      <c r="A860" s="50"/>
      <c r="C860" s="586"/>
      <c r="D860" s="50"/>
      <c r="E860" s="644"/>
      <c r="F860" s="645"/>
      <c r="G860" s="646"/>
      <c r="H860" s="50"/>
      <c r="I860" s="644"/>
      <c r="J860" s="50"/>
      <c r="K860" s="50"/>
      <c r="L860" s="50"/>
      <c r="M860" s="2"/>
      <c r="N860" s="2"/>
      <c r="O860" s="4"/>
      <c r="P860" s="4"/>
      <c r="Q860" s="4"/>
      <c r="R860" s="4"/>
    </row>
    <row r="861" spans="1:18" s="524" customFormat="1">
      <c r="A861" s="50"/>
      <c r="C861" s="586"/>
      <c r="D861" s="50"/>
      <c r="E861" s="644"/>
      <c r="F861" s="645"/>
      <c r="G861" s="646"/>
      <c r="H861" s="50"/>
      <c r="I861" s="644"/>
      <c r="J861" s="50"/>
      <c r="K861" s="50"/>
      <c r="L861" s="50"/>
      <c r="M861" s="2"/>
      <c r="N861" s="2"/>
      <c r="O861" s="4"/>
      <c r="P861" s="4"/>
      <c r="Q861" s="4"/>
      <c r="R861" s="4"/>
    </row>
    <row r="862" spans="1:18" s="524" customFormat="1">
      <c r="A862" s="50"/>
      <c r="C862" s="586"/>
      <c r="D862" s="50"/>
      <c r="E862" s="644"/>
      <c r="F862" s="645"/>
      <c r="G862" s="646"/>
      <c r="H862" s="50"/>
      <c r="I862" s="644"/>
      <c r="J862" s="50"/>
      <c r="K862" s="50"/>
      <c r="L862" s="50"/>
      <c r="M862" s="2"/>
      <c r="N862" s="2"/>
      <c r="O862" s="4"/>
      <c r="P862" s="4"/>
      <c r="Q862" s="4"/>
      <c r="R862" s="4"/>
    </row>
    <row r="863" spans="1:18" s="524" customFormat="1">
      <c r="A863" s="50"/>
      <c r="C863" s="586"/>
      <c r="D863" s="50"/>
      <c r="E863" s="644"/>
      <c r="F863" s="645"/>
      <c r="G863" s="646"/>
      <c r="H863" s="50"/>
      <c r="I863" s="644"/>
      <c r="J863" s="50"/>
      <c r="K863" s="50"/>
      <c r="L863" s="50"/>
      <c r="M863" s="2"/>
      <c r="N863" s="2"/>
      <c r="O863" s="4"/>
      <c r="P863" s="4"/>
      <c r="Q863" s="4"/>
      <c r="R863" s="4"/>
    </row>
    <row r="864" spans="1:18" s="524" customFormat="1">
      <c r="A864" s="50"/>
      <c r="C864" s="586"/>
      <c r="D864" s="50"/>
      <c r="E864" s="644"/>
      <c r="F864" s="645"/>
      <c r="G864" s="646"/>
      <c r="H864" s="50"/>
      <c r="I864" s="644"/>
      <c r="J864" s="50"/>
      <c r="K864" s="50"/>
      <c r="L864" s="50"/>
      <c r="M864" s="2"/>
      <c r="N864" s="2"/>
      <c r="O864" s="4"/>
      <c r="P864" s="4"/>
      <c r="Q864" s="4"/>
      <c r="R864" s="4"/>
    </row>
    <row r="865" spans="1:18" s="524" customFormat="1">
      <c r="A865" s="50"/>
      <c r="C865" s="586"/>
      <c r="D865" s="50"/>
      <c r="E865" s="644"/>
      <c r="F865" s="645"/>
      <c r="G865" s="646"/>
      <c r="H865" s="50"/>
      <c r="I865" s="644"/>
      <c r="J865" s="50"/>
      <c r="K865" s="50"/>
      <c r="L865" s="50"/>
      <c r="M865" s="2"/>
      <c r="N865" s="2"/>
      <c r="O865" s="4"/>
      <c r="P865" s="4"/>
      <c r="Q865" s="4"/>
      <c r="R865" s="4"/>
    </row>
    <row r="866" spans="1:18" s="524" customFormat="1">
      <c r="A866" s="50"/>
      <c r="C866" s="586"/>
      <c r="D866" s="50"/>
      <c r="E866" s="644"/>
      <c r="F866" s="645"/>
      <c r="G866" s="646"/>
      <c r="H866" s="50"/>
      <c r="I866" s="644"/>
      <c r="J866" s="50"/>
      <c r="K866" s="50"/>
      <c r="L866" s="50"/>
      <c r="M866" s="2"/>
      <c r="N866" s="2"/>
      <c r="O866" s="4"/>
      <c r="P866" s="4"/>
      <c r="Q866" s="4"/>
      <c r="R866" s="4"/>
    </row>
    <row r="867" spans="1:18" s="524" customFormat="1">
      <c r="A867" s="50"/>
      <c r="C867" s="586"/>
      <c r="D867" s="50"/>
      <c r="E867" s="644"/>
      <c r="F867" s="645"/>
      <c r="G867" s="646"/>
      <c r="H867" s="50"/>
      <c r="I867" s="644"/>
      <c r="J867" s="50"/>
      <c r="K867" s="50"/>
      <c r="L867" s="50"/>
      <c r="M867" s="2"/>
      <c r="N867" s="2"/>
      <c r="O867" s="4"/>
      <c r="P867" s="4"/>
      <c r="Q867" s="4"/>
      <c r="R867" s="4"/>
    </row>
    <row r="868" spans="1:18" s="524" customFormat="1">
      <c r="A868" s="50"/>
      <c r="C868" s="586"/>
      <c r="D868" s="50"/>
      <c r="E868" s="644"/>
      <c r="F868" s="645"/>
      <c r="G868" s="646"/>
      <c r="H868" s="50"/>
      <c r="I868" s="644"/>
      <c r="J868" s="50"/>
      <c r="K868" s="50"/>
      <c r="L868" s="50"/>
      <c r="M868" s="2"/>
      <c r="N868" s="2"/>
      <c r="O868" s="4"/>
      <c r="P868" s="4"/>
      <c r="Q868" s="4"/>
      <c r="R868" s="4"/>
    </row>
    <row r="869" spans="1:18" s="524" customFormat="1">
      <c r="A869" s="50"/>
      <c r="C869" s="586"/>
      <c r="D869" s="50"/>
      <c r="E869" s="644"/>
      <c r="F869" s="645"/>
      <c r="G869" s="646"/>
      <c r="H869" s="50"/>
      <c r="I869" s="644"/>
      <c r="J869" s="50"/>
      <c r="K869" s="50"/>
      <c r="L869" s="50"/>
      <c r="M869" s="2"/>
      <c r="N869" s="2"/>
      <c r="O869" s="4"/>
      <c r="P869" s="4"/>
      <c r="Q869" s="4"/>
      <c r="R869" s="4"/>
    </row>
    <row r="870" spans="1:18" s="524" customFormat="1">
      <c r="A870" s="50"/>
      <c r="C870" s="586"/>
      <c r="D870" s="50"/>
      <c r="E870" s="644"/>
      <c r="F870" s="645"/>
      <c r="G870" s="646"/>
      <c r="H870" s="50"/>
      <c r="I870" s="644"/>
      <c r="J870" s="50"/>
      <c r="K870" s="50"/>
      <c r="L870" s="50"/>
      <c r="M870" s="2"/>
      <c r="N870" s="2"/>
      <c r="O870" s="4"/>
      <c r="P870" s="4"/>
      <c r="Q870" s="4"/>
      <c r="R870" s="4"/>
    </row>
    <row r="871" spans="1:18" s="524" customFormat="1">
      <c r="A871" s="50"/>
      <c r="C871" s="586"/>
      <c r="D871" s="50"/>
      <c r="E871" s="644"/>
      <c r="F871" s="645"/>
      <c r="G871" s="646"/>
      <c r="H871" s="50"/>
      <c r="I871" s="644"/>
      <c r="J871" s="50"/>
      <c r="K871" s="50"/>
      <c r="L871" s="50"/>
      <c r="M871" s="2"/>
      <c r="N871" s="2"/>
      <c r="O871" s="4"/>
      <c r="P871" s="4"/>
      <c r="Q871" s="4"/>
      <c r="R871" s="4"/>
    </row>
    <row r="872" spans="1:18" s="524" customFormat="1">
      <c r="A872" s="50"/>
      <c r="C872" s="586"/>
      <c r="D872" s="50"/>
      <c r="E872" s="644"/>
      <c r="F872" s="645"/>
      <c r="G872" s="646"/>
      <c r="H872" s="50"/>
      <c r="I872" s="644"/>
      <c r="J872" s="50"/>
      <c r="K872" s="50"/>
      <c r="L872" s="50"/>
      <c r="M872" s="2"/>
      <c r="N872" s="2"/>
      <c r="O872" s="4"/>
      <c r="P872" s="4"/>
      <c r="Q872" s="4"/>
      <c r="R872" s="4"/>
    </row>
    <row r="873" spans="1:18" s="524" customFormat="1">
      <c r="A873" s="50"/>
      <c r="C873" s="586"/>
      <c r="D873" s="50"/>
      <c r="E873" s="644"/>
      <c r="F873" s="645"/>
      <c r="G873" s="646"/>
      <c r="H873" s="50"/>
      <c r="I873" s="644"/>
      <c r="J873" s="50"/>
      <c r="K873" s="50"/>
      <c r="L873" s="50"/>
      <c r="M873" s="2"/>
      <c r="N873" s="2"/>
      <c r="O873" s="4"/>
      <c r="P873" s="4"/>
      <c r="Q873" s="4"/>
      <c r="R873" s="4"/>
    </row>
    <row r="874" spans="1:18" s="524" customFormat="1">
      <c r="A874" s="50"/>
      <c r="C874" s="586"/>
      <c r="D874" s="50"/>
      <c r="E874" s="644"/>
      <c r="F874" s="645"/>
      <c r="G874" s="646"/>
      <c r="H874" s="50"/>
      <c r="I874" s="644"/>
      <c r="J874" s="50"/>
      <c r="K874" s="50"/>
      <c r="L874" s="50"/>
      <c r="M874" s="2"/>
      <c r="N874" s="2"/>
      <c r="O874" s="4"/>
      <c r="P874" s="4"/>
      <c r="Q874" s="4"/>
      <c r="R874" s="4"/>
    </row>
    <row r="875" spans="1:18" s="524" customFormat="1">
      <c r="A875" s="50"/>
      <c r="C875" s="586"/>
      <c r="D875" s="50"/>
      <c r="E875" s="644"/>
      <c r="F875" s="645"/>
      <c r="G875" s="646"/>
      <c r="H875" s="50"/>
      <c r="I875" s="644"/>
      <c r="J875" s="50"/>
      <c r="K875" s="50"/>
      <c r="L875" s="50"/>
      <c r="M875" s="2"/>
      <c r="N875" s="2"/>
      <c r="O875" s="4"/>
      <c r="P875" s="4"/>
      <c r="Q875" s="4"/>
      <c r="R875" s="4"/>
    </row>
    <row r="876" spans="1:18" s="524" customFormat="1">
      <c r="A876" s="50"/>
      <c r="C876" s="586"/>
      <c r="D876" s="50"/>
      <c r="E876" s="644"/>
      <c r="F876" s="645"/>
      <c r="G876" s="646"/>
      <c r="H876" s="50"/>
      <c r="I876" s="644"/>
      <c r="J876" s="50"/>
      <c r="K876" s="50"/>
      <c r="L876" s="50"/>
      <c r="M876" s="2"/>
      <c r="N876" s="2"/>
      <c r="O876" s="4"/>
      <c r="P876" s="4"/>
      <c r="Q876" s="4"/>
      <c r="R876" s="4"/>
    </row>
    <row r="877" spans="1:18" s="524" customFormat="1">
      <c r="A877" s="50"/>
      <c r="C877" s="586"/>
      <c r="D877" s="50"/>
      <c r="E877" s="644"/>
      <c r="F877" s="645"/>
      <c r="G877" s="646"/>
      <c r="H877" s="50"/>
      <c r="I877" s="644"/>
      <c r="J877" s="50"/>
      <c r="K877" s="50"/>
      <c r="L877" s="50"/>
      <c r="M877" s="2"/>
      <c r="N877" s="2"/>
      <c r="O877" s="4"/>
      <c r="P877" s="4"/>
      <c r="Q877" s="4"/>
      <c r="R877" s="4"/>
    </row>
    <row r="878" spans="1:18" s="524" customFormat="1">
      <c r="A878" s="50"/>
      <c r="C878" s="586"/>
      <c r="D878" s="50"/>
      <c r="E878" s="644"/>
      <c r="F878" s="645"/>
      <c r="G878" s="646"/>
      <c r="H878" s="50"/>
      <c r="I878" s="644"/>
      <c r="J878" s="50"/>
      <c r="K878" s="50"/>
      <c r="L878" s="50"/>
      <c r="M878" s="2"/>
      <c r="N878" s="2"/>
      <c r="O878" s="4"/>
      <c r="P878" s="4"/>
      <c r="Q878" s="4"/>
      <c r="R878" s="4"/>
    </row>
    <row r="879" spans="1:18" s="524" customFormat="1">
      <c r="A879" s="50"/>
      <c r="C879" s="586"/>
      <c r="D879" s="50"/>
      <c r="E879" s="644"/>
      <c r="F879" s="645"/>
      <c r="G879" s="646"/>
      <c r="H879" s="50"/>
      <c r="I879" s="644"/>
      <c r="J879" s="50"/>
      <c r="K879" s="50"/>
      <c r="L879" s="50"/>
      <c r="M879" s="2"/>
      <c r="N879" s="2"/>
      <c r="O879" s="4"/>
      <c r="P879" s="4"/>
      <c r="Q879" s="4"/>
      <c r="R879" s="4"/>
    </row>
    <row r="880" spans="1:18" s="524" customFormat="1">
      <c r="A880" s="50"/>
      <c r="C880" s="586"/>
      <c r="D880" s="50"/>
      <c r="E880" s="644"/>
      <c r="F880" s="645"/>
      <c r="G880" s="646"/>
      <c r="H880" s="50"/>
      <c r="I880" s="644"/>
      <c r="J880" s="50"/>
      <c r="K880" s="50"/>
      <c r="L880" s="50"/>
      <c r="M880" s="2"/>
      <c r="N880" s="2"/>
      <c r="O880" s="4"/>
      <c r="P880" s="4"/>
      <c r="Q880" s="4"/>
      <c r="R880" s="4"/>
    </row>
    <row r="881" spans="1:18" s="524" customFormat="1">
      <c r="A881" s="50"/>
      <c r="C881" s="586"/>
      <c r="D881" s="50"/>
      <c r="E881" s="644"/>
      <c r="F881" s="645"/>
      <c r="G881" s="646"/>
      <c r="H881" s="50"/>
      <c r="I881" s="644"/>
      <c r="J881" s="50"/>
      <c r="K881" s="50"/>
      <c r="L881" s="50"/>
      <c r="M881" s="2"/>
      <c r="N881" s="2"/>
      <c r="O881" s="4"/>
      <c r="P881" s="4"/>
      <c r="Q881" s="4"/>
      <c r="R881" s="4"/>
    </row>
    <row r="882" spans="1:18" s="524" customFormat="1">
      <c r="A882" s="50"/>
      <c r="C882" s="586"/>
      <c r="D882" s="50"/>
      <c r="E882" s="644"/>
      <c r="F882" s="645"/>
      <c r="G882" s="646"/>
      <c r="H882" s="50"/>
      <c r="I882" s="644"/>
      <c r="J882" s="50"/>
      <c r="K882" s="50"/>
      <c r="L882" s="50"/>
      <c r="M882" s="2"/>
      <c r="N882" s="2"/>
      <c r="O882" s="4"/>
      <c r="P882" s="4"/>
      <c r="Q882" s="4"/>
      <c r="R882" s="4"/>
    </row>
    <row r="883" spans="1:18" s="524" customFormat="1">
      <c r="A883" s="50"/>
      <c r="C883" s="586"/>
      <c r="D883" s="50"/>
      <c r="E883" s="644"/>
      <c r="F883" s="645"/>
      <c r="G883" s="646"/>
      <c r="H883" s="50"/>
      <c r="I883" s="644"/>
      <c r="J883" s="50"/>
      <c r="K883" s="50"/>
      <c r="L883" s="50"/>
      <c r="M883" s="2"/>
      <c r="N883" s="2"/>
      <c r="O883" s="4"/>
      <c r="P883" s="4"/>
      <c r="Q883" s="4"/>
      <c r="R883" s="4"/>
    </row>
    <row r="884" spans="1:18" s="524" customFormat="1">
      <c r="A884" s="50"/>
      <c r="C884" s="586"/>
      <c r="D884" s="50"/>
      <c r="E884" s="644"/>
      <c r="F884" s="645"/>
      <c r="G884" s="646"/>
      <c r="H884" s="50"/>
      <c r="I884" s="644"/>
      <c r="J884" s="50"/>
      <c r="K884" s="50"/>
      <c r="L884" s="50"/>
      <c r="M884" s="2"/>
      <c r="N884" s="2"/>
      <c r="O884" s="4"/>
      <c r="P884" s="4"/>
      <c r="Q884" s="4"/>
      <c r="R884" s="4"/>
    </row>
    <row r="885" spans="1:18" s="524" customFormat="1">
      <c r="A885" s="50"/>
      <c r="C885" s="586"/>
      <c r="D885" s="50"/>
      <c r="E885" s="644"/>
      <c r="F885" s="645"/>
      <c r="G885" s="646"/>
      <c r="H885" s="50"/>
      <c r="I885" s="644"/>
      <c r="J885" s="50"/>
      <c r="K885" s="50"/>
      <c r="L885" s="50"/>
      <c r="M885" s="2"/>
      <c r="N885" s="2"/>
      <c r="O885" s="4"/>
      <c r="P885" s="4"/>
      <c r="Q885" s="4"/>
      <c r="R885" s="4"/>
    </row>
    <row r="886" spans="1:18" s="524" customFormat="1">
      <c r="A886" s="50"/>
      <c r="C886" s="586"/>
      <c r="D886" s="50"/>
      <c r="E886" s="644"/>
      <c r="F886" s="645"/>
      <c r="G886" s="646"/>
      <c r="H886" s="50"/>
      <c r="I886" s="644"/>
      <c r="J886" s="50"/>
      <c r="K886" s="50"/>
      <c r="L886" s="50"/>
      <c r="M886" s="2"/>
      <c r="N886" s="2"/>
      <c r="O886" s="4"/>
      <c r="P886" s="4"/>
      <c r="Q886" s="4"/>
      <c r="R886" s="4"/>
    </row>
    <row r="887" spans="1:18" s="524" customFormat="1">
      <c r="A887" s="50"/>
      <c r="C887" s="586"/>
      <c r="D887" s="50"/>
      <c r="E887" s="644"/>
      <c r="F887" s="645"/>
      <c r="G887" s="646"/>
      <c r="H887" s="50"/>
      <c r="I887" s="644"/>
      <c r="J887" s="50"/>
      <c r="K887" s="50"/>
      <c r="L887" s="50"/>
      <c r="M887" s="2"/>
      <c r="N887" s="2"/>
      <c r="O887" s="4"/>
      <c r="P887" s="4"/>
      <c r="Q887" s="4"/>
      <c r="R887" s="4"/>
    </row>
    <row r="888" spans="1:18" s="524" customFormat="1">
      <c r="A888" s="50"/>
      <c r="C888" s="586"/>
      <c r="D888" s="50"/>
      <c r="E888" s="644"/>
      <c r="F888" s="645"/>
      <c r="G888" s="646"/>
      <c r="H888" s="50"/>
      <c r="I888" s="644"/>
      <c r="J888" s="50"/>
      <c r="K888" s="50"/>
      <c r="L888" s="50"/>
      <c r="M888" s="2"/>
      <c r="N888" s="2"/>
      <c r="O888" s="4"/>
      <c r="P888" s="4"/>
      <c r="Q888" s="4"/>
      <c r="R888" s="4"/>
    </row>
    <row r="889" spans="1:18" s="524" customFormat="1">
      <c r="A889" s="50"/>
      <c r="C889" s="586"/>
      <c r="D889" s="50"/>
      <c r="E889" s="644"/>
      <c r="F889" s="645"/>
      <c r="G889" s="646"/>
      <c r="H889" s="50"/>
      <c r="I889" s="644"/>
      <c r="J889" s="50"/>
      <c r="K889" s="50"/>
      <c r="L889" s="50"/>
      <c r="M889" s="2"/>
      <c r="N889" s="2"/>
      <c r="O889" s="4"/>
      <c r="P889" s="4"/>
      <c r="Q889" s="4"/>
      <c r="R889" s="4"/>
    </row>
    <row r="890" spans="1:18" s="524" customFormat="1">
      <c r="A890" s="50"/>
      <c r="C890" s="586"/>
      <c r="D890" s="50"/>
      <c r="E890" s="644"/>
      <c r="F890" s="645"/>
      <c r="G890" s="646"/>
      <c r="H890" s="50"/>
      <c r="I890" s="644"/>
      <c r="J890" s="50"/>
      <c r="K890" s="50"/>
      <c r="L890" s="50"/>
      <c r="M890" s="2"/>
      <c r="N890" s="2"/>
      <c r="O890" s="4"/>
      <c r="P890" s="4"/>
      <c r="Q890" s="4"/>
      <c r="R890" s="4"/>
    </row>
    <row r="891" spans="1:18" s="524" customFormat="1">
      <c r="A891" s="50"/>
      <c r="C891" s="586"/>
      <c r="D891" s="50"/>
      <c r="E891" s="644"/>
      <c r="F891" s="645"/>
      <c r="G891" s="646"/>
      <c r="H891" s="50"/>
      <c r="I891" s="644"/>
      <c r="J891" s="50"/>
      <c r="K891" s="50"/>
      <c r="L891" s="50"/>
      <c r="M891" s="2"/>
      <c r="N891" s="2"/>
      <c r="O891" s="4"/>
      <c r="P891" s="4"/>
      <c r="Q891" s="4"/>
      <c r="R891" s="4"/>
    </row>
    <row r="892" spans="1:18" s="524" customFormat="1">
      <c r="A892" s="50"/>
      <c r="C892" s="586"/>
      <c r="D892" s="50"/>
      <c r="E892" s="644"/>
      <c r="F892" s="645"/>
      <c r="G892" s="646"/>
      <c r="H892" s="50"/>
      <c r="I892" s="644"/>
      <c r="J892" s="50"/>
      <c r="K892" s="50"/>
      <c r="L892" s="50"/>
      <c r="M892" s="2"/>
      <c r="N892" s="2"/>
      <c r="O892" s="4"/>
      <c r="P892" s="4"/>
      <c r="Q892" s="4"/>
      <c r="R892" s="4"/>
    </row>
    <row r="893" spans="1:18" s="524" customFormat="1">
      <c r="A893" s="50"/>
      <c r="C893" s="586"/>
      <c r="D893" s="50"/>
      <c r="E893" s="644"/>
      <c r="F893" s="645"/>
      <c r="G893" s="646"/>
      <c r="H893" s="50"/>
      <c r="I893" s="644"/>
      <c r="J893" s="50"/>
      <c r="K893" s="50"/>
      <c r="L893" s="50"/>
      <c r="M893" s="2"/>
      <c r="N893" s="2"/>
      <c r="O893" s="4"/>
      <c r="P893" s="4"/>
      <c r="Q893" s="4"/>
      <c r="R893" s="4"/>
    </row>
    <row r="894" spans="1:18" s="524" customFormat="1">
      <c r="A894" s="50"/>
      <c r="C894" s="586"/>
      <c r="D894" s="50"/>
      <c r="E894" s="644"/>
      <c r="F894" s="645"/>
      <c r="G894" s="646"/>
      <c r="H894" s="50"/>
      <c r="I894" s="644"/>
      <c r="J894" s="50"/>
      <c r="K894" s="50"/>
      <c r="L894" s="50"/>
      <c r="M894" s="2"/>
      <c r="N894" s="2"/>
      <c r="O894" s="4"/>
      <c r="P894" s="4"/>
      <c r="Q894" s="4"/>
      <c r="R894" s="4"/>
    </row>
    <row r="895" spans="1:18" s="524" customFormat="1">
      <c r="A895" s="50"/>
      <c r="C895" s="586"/>
      <c r="D895" s="50"/>
      <c r="E895" s="644"/>
      <c r="F895" s="645"/>
      <c r="G895" s="646"/>
      <c r="H895" s="50"/>
      <c r="I895" s="644"/>
      <c r="J895" s="50"/>
      <c r="K895" s="50"/>
      <c r="L895" s="50"/>
      <c r="M895" s="2"/>
      <c r="N895" s="2"/>
      <c r="O895" s="4"/>
      <c r="P895" s="4"/>
      <c r="Q895" s="4"/>
      <c r="R895" s="4"/>
    </row>
    <row r="896" spans="1:18" s="524" customFormat="1">
      <c r="A896" s="50"/>
      <c r="C896" s="586"/>
      <c r="D896" s="50"/>
      <c r="E896" s="644"/>
      <c r="F896" s="645"/>
      <c r="G896" s="646"/>
      <c r="H896" s="50"/>
      <c r="I896" s="644"/>
      <c r="J896" s="50"/>
      <c r="K896" s="50"/>
      <c r="L896" s="50"/>
      <c r="M896" s="2"/>
      <c r="N896" s="2"/>
      <c r="O896" s="4"/>
      <c r="P896" s="4"/>
      <c r="Q896" s="4"/>
      <c r="R896" s="4"/>
    </row>
    <row r="897" spans="1:18" s="524" customFormat="1">
      <c r="A897" s="50"/>
      <c r="C897" s="586"/>
      <c r="D897" s="50"/>
      <c r="E897" s="644"/>
      <c r="F897" s="645"/>
      <c r="G897" s="646"/>
      <c r="H897" s="50"/>
      <c r="I897" s="644"/>
      <c r="J897" s="50"/>
      <c r="K897" s="50"/>
      <c r="L897" s="50"/>
      <c r="M897" s="2"/>
      <c r="N897" s="2"/>
      <c r="O897" s="4"/>
      <c r="P897" s="4"/>
      <c r="Q897" s="4"/>
      <c r="R897" s="4"/>
    </row>
    <row r="898" spans="1:18" s="524" customFormat="1">
      <c r="A898" s="50"/>
      <c r="C898" s="586"/>
      <c r="D898" s="50"/>
      <c r="E898" s="644"/>
      <c r="F898" s="645"/>
      <c r="G898" s="646"/>
      <c r="H898" s="50"/>
      <c r="I898" s="644"/>
      <c r="J898" s="50"/>
      <c r="K898" s="50"/>
      <c r="L898" s="50"/>
      <c r="M898" s="2"/>
      <c r="N898" s="2"/>
      <c r="O898" s="4"/>
      <c r="P898" s="4"/>
      <c r="Q898" s="4"/>
      <c r="R898" s="4"/>
    </row>
    <row r="899" spans="1:18" s="524" customFormat="1">
      <c r="A899" s="50"/>
      <c r="C899" s="586"/>
      <c r="D899" s="50"/>
      <c r="E899" s="644"/>
      <c r="F899" s="645"/>
      <c r="G899" s="646"/>
      <c r="H899" s="50"/>
      <c r="I899" s="644"/>
      <c r="J899" s="50"/>
      <c r="K899" s="50"/>
      <c r="L899" s="50"/>
      <c r="M899" s="2"/>
      <c r="N899" s="2"/>
      <c r="O899" s="4"/>
      <c r="P899" s="4"/>
      <c r="Q899" s="4"/>
      <c r="R899" s="4"/>
    </row>
    <row r="900" spans="1:18" s="524" customFormat="1">
      <c r="A900" s="50"/>
      <c r="C900" s="586"/>
      <c r="D900" s="50"/>
      <c r="E900" s="644"/>
      <c r="F900" s="645"/>
      <c r="G900" s="646"/>
      <c r="H900" s="50"/>
      <c r="I900" s="644"/>
      <c r="J900" s="50"/>
      <c r="K900" s="50"/>
      <c r="L900" s="50"/>
      <c r="M900" s="2"/>
      <c r="N900" s="2"/>
      <c r="O900" s="4"/>
      <c r="P900" s="4"/>
      <c r="Q900" s="4"/>
      <c r="R900" s="4"/>
    </row>
    <row r="901" spans="1:18" s="524" customFormat="1">
      <c r="A901" s="50"/>
      <c r="C901" s="586"/>
      <c r="D901" s="50"/>
      <c r="E901" s="644"/>
      <c r="F901" s="645"/>
      <c r="G901" s="646"/>
      <c r="H901" s="50"/>
      <c r="I901" s="644"/>
      <c r="J901" s="50"/>
      <c r="K901" s="50"/>
      <c r="L901" s="50"/>
      <c r="M901" s="2"/>
      <c r="N901" s="2"/>
      <c r="O901" s="4"/>
      <c r="P901" s="4"/>
      <c r="Q901" s="4"/>
      <c r="R901" s="4"/>
    </row>
    <row r="902" spans="1:18" s="524" customFormat="1">
      <c r="A902" s="50"/>
      <c r="C902" s="586"/>
      <c r="D902" s="50"/>
      <c r="E902" s="644"/>
      <c r="F902" s="645"/>
      <c r="G902" s="646"/>
      <c r="H902" s="50"/>
      <c r="I902" s="644"/>
      <c r="J902" s="50"/>
      <c r="K902" s="50"/>
      <c r="L902" s="50"/>
      <c r="M902" s="2"/>
      <c r="N902" s="2"/>
      <c r="O902" s="4"/>
      <c r="P902" s="4"/>
      <c r="Q902" s="4"/>
      <c r="R902" s="4"/>
    </row>
    <row r="903" spans="1:18" s="524" customFormat="1">
      <c r="A903" s="50"/>
      <c r="C903" s="586"/>
      <c r="D903" s="50"/>
      <c r="E903" s="644"/>
      <c r="F903" s="645"/>
      <c r="G903" s="646"/>
      <c r="H903" s="50"/>
      <c r="I903" s="644"/>
      <c r="J903" s="50"/>
      <c r="K903" s="50"/>
      <c r="L903" s="50"/>
      <c r="M903" s="2"/>
      <c r="N903" s="2"/>
      <c r="O903" s="4"/>
      <c r="P903" s="4"/>
      <c r="Q903" s="4"/>
      <c r="R903" s="4"/>
    </row>
    <row r="904" spans="1:18" s="524" customFormat="1">
      <c r="A904" s="50"/>
      <c r="C904" s="586"/>
      <c r="D904" s="50"/>
      <c r="E904" s="644"/>
      <c r="F904" s="645"/>
      <c r="G904" s="646"/>
      <c r="H904" s="50"/>
      <c r="I904" s="644"/>
      <c r="J904" s="50"/>
      <c r="K904" s="50"/>
      <c r="L904" s="50"/>
      <c r="M904" s="2"/>
      <c r="N904" s="2"/>
      <c r="O904" s="4"/>
      <c r="P904" s="4"/>
      <c r="Q904" s="4"/>
      <c r="R904" s="4"/>
    </row>
    <row r="905" spans="1:18" s="524" customFormat="1">
      <c r="A905" s="50"/>
      <c r="C905" s="586"/>
      <c r="D905" s="50"/>
      <c r="E905" s="644"/>
      <c r="F905" s="645"/>
      <c r="G905" s="646"/>
      <c r="H905" s="50"/>
      <c r="I905" s="644"/>
      <c r="J905" s="50"/>
      <c r="K905" s="50"/>
      <c r="L905" s="50"/>
      <c r="M905" s="2"/>
      <c r="N905" s="2"/>
      <c r="O905" s="4"/>
      <c r="P905" s="4"/>
      <c r="Q905" s="4"/>
      <c r="R905" s="4"/>
    </row>
    <row r="906" spans="1:18" s="524" customFormat="1">
      <c r="A906" s="50"/>
      <c r="C906" s="586"/>
      <c r="D906" s="50"/>
      <c r="E906" s="644"/>
      <c r="F906" s="645"/>
      <c r="G906" s="646"/>
      <c r="H906" s="50"/>
      <c r="I906" s="644"/>
      <c r="J906" s="50"/>
      <c r="K906" s="50"/>
      <c r="L906" s="50"/>
      <c r="M906" s="2"/>
      <c r="N906" s="2"/>
      <c r="O906" s="4"/>
      <c r="P906" s="4"/>
      <c r="Q906" s="4"/>
      <c r="R906" s="4"/>
    </row>
    <row r="907" spans="1:18" s="524" customFormat="1">
      <c r="A907" s="50"/>
      <c r="C907" s="586"/>
      <c r="D907" s="50"/>
      <c r="E907" s="644"/>
      <c r="F907" s="645"/>
      <c r="G907" s="646"/>
      <c r="H907" s="50"/>
      <c r="I907" s="644"/>
      <c r="J907" s="50"/>
      <c r="K907" s="50"/>
      <c r="L907" s="50"/>
      <c r="M907" s="2"/>
      <c r="N907" s="2"/>
      <c r="O907" s="4"/>
      <c r="P907" s="4"/>
      <c r="Q907" s="4"/>
      <c r="R907" s="4"/>
    </row>
    <row r="908" spans="1:18" s="524" customFormat="1">
      <c r="A908" s="50"/>
      <c r="C908" s="586"/>
      <c r="D908" s="50"/>
      <c r="E908" s="644"/>
      <c r="F908" s="645"/>
      <c r="G908" s="646"/>
      <c r="H908" s="50"/>
      <c r="I908" s="644"/>
      <c r="J908" s="50"/>
      <c r="K908" s="50"/>
      <c r="L908" s="50"/>
      <c r="M908" s="2"/>
      <c r="N908" s="2"/>
      <c r="O908" s="4"/>
      <c r="P908" s="4"/>
      <c r="Q908" s="4"/>
      <c r="R908" s="4"/>
    </row>
    <row r="909" spans="1:18" s="524" customFormat="1">
      <c r="A909" s="50"/>
      <c r="C909" s="586"/>
      <c r="D909" s="50"/>
      <c r="E909" s="644"/>
      <c r="F909" s="645"/>
      <c r="G909" s="646"/>
      <c r="H909" s="50"/>
      <c r="I909" s="644"/>
      <c r="J909" s="50"/>
      <c r="K909" s="50"/>
      <c r="L909" s="50"/>
      <c r="M909" s="2"/>
      <c r="N909" s="2"/>
      <c r="O909" s="4"/>
      <c r="P909" s="4"/>
      <c r="Q909" s="4"/>
      <c r="R909" s="4"/>
    </row>
    <row r="910" spans="1:18" s="524" customFormat="1">
      <c r="A910" s="50"/>
      <c r="C910" s="586"/>
      <c r="D910" s="50"/>
      <c r="E910" s="644"/>
      <c r="F910" s="645"/>
      <c r="G910" s="646"/>
      <c r="H910" s="50"/>
      <c r="I910" s="644"/>
      <c r="J910" s="50"/>
      <c r="K910" s="50"/>
      <c r="L910" s="50"/>
      <c r="M910" s="2"/>
      <c r="N910" s="2"/>
      <c r="O910" s="4"/>
      <c r="P910" s="4"/>
      <c r="Q910" s="4"/>
      <c r="R910" s="4"/>
    </row>
    <row r="911" spans="1:18" s="524" customFormat="1">
      <c r="A911" s="50"/>
      <c r="C911" s="586"/>
      <c r="D911" s="50"/>
      <c r="E911" s="644"/>
      <c r="F911" s="645"/>
      <c r="G911" s="646"/>
      <c r="H911" s="50"/>
      <c r="I911" s="644"/>
      <c r="J911" s="50"/>
      <c r="K911" s="50"/>
      <c r="L911" s="50"/>
      <c r="M911" s="2"/>
      <c r="N911" s="2"/>
      <c r="O911" s="4"/>
      <c r="P911" s="4"/>
      <c r="Q911" s="4"/>
      <c r="R911" s="4"/>
    </row>
    <row r="912" spans="1:18" s="524" customFormat="1">
      <c r="A912" s="50"/>
      <c r="C912" s="586"/>
      <c r="D912" s="50"/>
      <c r="E912" s="644"/>
      <c r="F912" s="645"/>
      <c r="G912" s="646"/>
      <c r="H912" s="50"/>
      <c r="I912" s="644"/>
      <c r="J912" s="50"/>
      <c r="K912" s="50"/>
      <c r="L912" s="50"/>
      <c r="M912" s="2"/>
      <c r="N912" s="2"/>
      <c r="O912" s="4"/>
      <c r="P912" s="4"/>
      <c r="Q912" s="4"/>
      <c r="R912" s="4"/>
    </row>
    <row r="913" spans="1:18" s="524" customFormat="1">
      <c r="A913" s="50"/>
      <c r="C913" s="586"/>
      <c r="D913" s="50"/>
      <c r="E913" s="644"/>
      <c r="F913" s="645"/>
      <c r="G913" s="646"/>
      <c r="H913" s="50"/>
      <c r="I913" s="644"/>
      <c r="J913" s="50"/>
      <c r="K913" s="50"/>
      <c r="L913" s="50"/>
      <c r="M913" s="2"/>
      <c r="N913" s="2"/>
      <c r="O913" s="4"/>
      <c r="P913" s="4"/>
      <c r="Q913" s="4"/>
      <c r="R913" s="4"/>
    </row>
    <row r="914" spans="1:18" s="524" customFormat="1">
      <c r="A914" s="50"/>
      <c r="C914" s="586"/>
      <c r="D914" s="50"/>
      <c r="E914" s="644"/>
      <c r="F914" s="645"/>
      <c r="G914" s="646"/>
      <c r="H914" s="50"/>
      <c r="I914" s="644"/>
      <c r="J914" s="50"/>
      <c r="K914" s="50"/>
      <c r="L914" s="50"/>
      <c r="M914" s="2"/>
      <c r="N914" s="2"/>
      <c r="O914" s="4"/>
      <c r="P914" s="4"/>
      <c r="Q914" s="4"/>
      <c r="R914" s="4"/>
    </row>
    <row r="915" spans="1:18" s="524" customFormat="1">
      <c r="A915" s="50"/>
      <c r="C915" s="586"/>
      <c r="D915" s="50"/>
      <c r="E915" s="644"/>
      <c r="F915" s="645"/>
      <c r="G915" s="646"/>
      <c r="H915" s="50"/>
      <c r="I915" s="644"/>
      <c r="J915" s="50"/>
      <c r="K915" s="50"/>
      <c r="L915" s="50"/>
      <c r="M915" s="2"/>
      <c r="N915" s="2"/>
      <c r="O915" s="4"/>
      <c r="P915" s="4"/>
      <c r="Q915" s="4"/>
      <c r="R915" s="4"/>
    </row>
    <row r="916" spans="1:18" s="524" customFormat="1">
      <c r="A916" s="50"/>
      <c r="C916" s="586"/>
      <c r="D916" s="50"/>
      <c r="E916" s="644"/>
      <c r="F916" s="645"/>
      <c r="G916" s="646"/>
      <c r="H916" s="50"/>
      <c r="I916" s="644"/>
      <c r="J916" s="50"/>
      <c r="K916" s="50"/>
      <c r="L916" s="50"/>
      <c r="M916" s="2"/>
      <c r="N916" s="2"/>
      <c r="O916" s="4"/>
      <c r="P916" s="4"/>
      <c r="Q916" s="4"/>
      <c r="R916" s="4"/>
    </row>
    <row r="917" spans="1:18" s="524" customFormat="1">
      <c r="A917" s="50"/>
      <c r="C917" s="586"/>
      <c r="D917" s="50"/>
      <c r="E917" s="644"/>
      <c r="F917" s="645"/>
      <c r="G917" s="646"/>
      <c r="H917" s="50"/>
      <c r="I917" s="644"/>
      <c r="J917" s="50"/>
      <c r="K917" s="50"/>
      <c r="L917" s="50"/>
      <c r="M917" s="2"/>
      <c r="N917" s="2"/>
      <c r="O917" s="4"/>
      <c r="P917" s="4"/>
      <c r="Q917" s="4"/>
      <c r="R917" s="4"/>
    </row>
    <row r="918" spans="1:18" s="524" customFormat="1">
      <c r="A918" s="50"/>
      <c r="C918" s="586"/>
      <c r="D918" s="50"/>
      <c r="E918" s="644"/>
      <c r="F918" s="645"/>
      <c r="G918" s="646"/>
      <c r="H918" s="50"/>
      <c r="I918" s="644"/>
      <c r="J918" s="50"/>
      <c r="K918" s="50"/>
      <c r="L918" s="50"/>
      <c r="M918" s="2"/>
      <c r="N918" s="2"/>
      <c r="O918" s="4"/>
      <c r="P918" s="4"/>
      <c r="Q918" s="4"/>
      <c r="R918" s="4"/>
    </row>
    <row r="919" spans="1:18" s="524" customFormat="1">
      <c r="A919" s="50"/>
      <c r="C919" s="586"/>
      <c r="D919" s="50"/>
      <c r="E919" s="644"/>
      <c r="F919" s="645"/>
      <c r="G919" s="646"/>
      <c r="H919" s="50"/>
      <c r="I919" s="644"/>
      <c r="J919" s="50"/>
      <c r="K919" s="50"/>
      <c r="L919" s="50"/>
      <c r="M919" s="2"/>
      <c r="N919" s="2"/>
      <c r="O919" s="4"/>
      <c r="P919" s="4"/>
      <c r="Q919" s="4"/>
      <c r="R919" s="4"/>
    </row>
    <row r="920" spans="1:18" s="524" customFormat="1">
      <c r="A920" s="50"/>
      <c r="C920" s="586"/>
      <c r="D920" s="50"/>
      <c r="E920" s="644"/>
      <c r="F920" s="645"/>
      <c r="G920" s="646"/>
      <c r="H920" s="50"/>
      <c r="I920" s="644"/>
      <c r="J920" s="50"/>
      <c r="K920" s="50"/>
      <c r="L920" s="50"/>
      <c r="M920" s="2"/>
      <c r="N920" s="2"/>
      <c r="O920" s="4"/>
      <c r="P920" s="4"/>
      <c r="Q920" s="4"/>
      <c r="R920" s="4"/>
    </row>
    <row r="921" spans="1:18" s="524" customFormat="1">
      <c r="A921" s="50"/>
      <c r="C921" s="586"/>
      <c r="D921" s="50"/>
      <c r="E921" s="644"/>
      <c r="F921" s="645"/>
      <c r="G921" s="646"/>
      <c r="H921" s="50"/>
      <c r="I921" s="644"/>
      <c r="J921" s="50"/>
      <c r="K921" s="50"/>
      <c r="L921" s="50"/>
      <c r="M921" s="2"/>
      <c r="N921" s="2"/>
      <c r="O921" s="4"/>
      <c r="P921" s="4"/>
      <c r="Q921" s="4"/>
      <c r="R921" s="4"/>
    </row>
    <row r="922" spans="1:18" s="524" customFormat="1">
      <c r="A922" s="50"/>
      <c r="C922" s="586"/>
      <c r="D922" s="50"/>
      <c r="E922" s="644"/>
      <c r="F922" s="645"/>
      <c r="G922" s="646"/>
      <c r="H922" s="50"/>
      <c r="I922" s="644"/>
      <c r="J922" s="50"/>
      <c r="K922" s="50"/>
      <c r="L922" s="50"/>
      <c r="M922" s="2"/>
      <c r="N922" s="2"/>
      <c r="O922" s="4"/>
      <c r="P922" s="4"/>
      <c r="Q922" s="4"/>
      <c r="R922" s="4"/>
    </row>
    <row r="923" spans="1:18" s="524" customFormat="1">
      <c r="A923" s="50"/>
      <c r="C923" s="586"/>
      <c r="D923" s="50"/>
      <c r="E923" s="644"/>
      <c r="F923" s="645"/>
      <c r="G923" s="646"/>
      <c r="H923" s="50"/>
      <c r="I923" s="644"/>
      <c r="J923" s="50"/>
      <c r="K923" s="50"/>
      <c r="L923" s="50"/>
      <c r="M923" s="2"/>
      <c r="N923" s="2"/>
      <c r="O923" s="4"/>
      <c r="P923" s="4"/>
      <c r="Q923" s="4"/>
      <c r="R923" s="4"/>
    </row>
    <row r="924" spans="1:18" s="524" customFormat="1">
      <c r="A924" s="50"/>
      <c r="C924" s="586"/>
      <c r="D924" s="50"/>
      <c r="E924" s="644"/>
      <c r="F924" s="645"/>
      <c r="G924" s="646"/>
      <c r="H924" s="50"/>
      <c r="I924" s="644"/>
      <c r="J924" s="50"/>
      <c r="K924" s="50"/>
      <c r="L924" s="50"/>
      <c r="M924" s="2"/>
      <c r="N924" s="2"/>
      <c r="O924" s="4"/>
      <c r="P924" s="4"/>
      <c r="Q924" s="4"/>
      <c r="R924" s="4"/>
    </row>
    <row r="925" spans="1:18" s="524" customFormat="1">
      <c r="A925" s="50"/>
      <c r="C925" s="586"/>
      <c r="D925" s="50"/>
      <c r="E925" s="644"/>
      <c r="F925" s="645"/>
      <c r="G925" s="646"/>
      <c r="H925" s="50"/>
      <c r="I925" s="644"/>
      <c r="J925" s="50"/>
      <c r="K925" s="50"/>
      <c r="L925" s="50"/>
      <c r="M925" s="2"/>
      <c r="N925" s="2"/>
      <c r="O925" s="4"/>
      <c r="P925" s="4"/>
      <c r="Q925" s="4"/>
      <c r="R925" s="4"/>
    </row>
    <row r="926" spans="1:18" s="524" customFormat="1">
      <c r="A926" s="50"/>
      <c r="C926" s="586"/>
      <c r="D926" s="50"/>
      <c r="E926" s="644"/>
      <c r="F926" s="645"/>
      <c r="G926" s="646"/>
      <c r="H926" s="50"/>
      <c r="I926" s="644"/>
      <c r="J926" s="50"/>
      <c r="K926" s="50"/>
      <c r="L926" s="50"/>
      <c r="M926" s="2"/>
      <c r="N926" s="2"/>
      <c r="O926" s="4"/>
      <c r="P926" s="4"/>
      <c r="Q926" s="4"/>
      <c r="R926" s="4"/>
    </row>
    <row r="927" spans="1:18" s="524" customFormat="1">
      <c r="A927" s="50"/>
      <c r="C927" s="586"/>
      <c r="D927" s="50"/>
      <c r="E927" s="644"/>
      <c r="F927" s="645"/>
      <c r="G927" s="646"/>
      <c r="H927" s="50"/>
      <c r="I927" s="644"/>
      <c r="J927" s="50"/>
      <c r="K927" s="50"/>
      <c r="L927" s="50"/>
      <c r="M927" s="2"/>
      <c r="N927" s="2"/>
      <c r="O927" s="4"/>
      <c r="P927" s="4"/>
      <c r="Q927" s="4"/>
      <c r="R927" s="4"/>
    </row>
    <row r="928" spans="1:18" s="524" customFormat="1">
      <c r="A928" s="50"/>
      <c r="C928" s="586"/>
      <c r="D928" s="50"/>
      <c r="E928" s="644"/>
      <c r="F928" s="645"/>
      <c r="G928" s="646"/>
      <c r="H928" s="50"/>
      <c r="I928" s="644"/>
      <c r="J928" s="50"/>
      <c r="K928" s="50"/>
      <c r="L928" s="50"/>
      <c r="M928" s="2"/>
      <c r="N928" s="2"/>
      <c r="O928" s="4"/>
      <c r="P928" s="4"/>
      <c r="Q928" s="4"/>
      <c r="R928" s="4"/>
    </row>
    <row r="929" spans="1:18" s="524" customFormat="1">
      <c r="A929" s="50"/>
      <c r="C929" s="586"/>
      <c r="D929" s="50"/>
      <c r="E929" s="644"/>
      <c r="F929" s="645"/>
      <c r="G929" s="646"/>
      <c r="H929" s="50"/>
      <c r="I929" s="644"/>
      <c r="J929" s="50"/>
      <c r="K929" s="50"/>
      <c r="L929" s="50"/>
      <c r="M929" s="2"/>
      <c r="N929" s="2"/>
      <c r="O929" s="4"/>
      <c r="P929" s="4"/>
      <c r="Q929" s="4"/>
      <c r="R929" s="4"/>
    </row>
    <row r="930" spans="1:18" s="524" customFormat="1">
      <c r="A930" s="50"/>
      <c r="C930" s="586"/>
      <c r="D930" s="50"/>
      <c r="E930" s="644"/>
      <c r="F930" s="645"/>
      <c r="G930" s="646"/>
      <c r="H930" s="50"/>
      <c r="I930" s="644"/>
      <c r="J930" s="50"/>
      <c r="K930" s="50"/>
      <c r="L930" s="50"/>
      <c r="M930" s="2"/>
      <c r="N930" s="2"/>
      <c r="O930" s="4"/>
      <c r="P930" s="4"/>
      <c r="Q930" s="4"/>
      <c r="R930" s="4"/>
    </row>
    <row r="931" spans="1:18" s="524" customFormat="1">
      <c r="A931" s="50"/>
      <c r="C931" s="586"/>
      <c r="D931" s="50"/>
      <c r="E931" s="644"/>
      <c r="F931" s="645"/>
      <c r="G931" s="646"/>
      <c r="H931" s="50"/>
      <c r="I931" s="644"/>
      <c r="J931" s="50"/>
      <c r="K931" s="50"/>
      <c r="L931" s="50"/>
      <c r="M931" s="2"/>
      <c r="N931" s="2"/>
      <c r="O931" s="4"/>
      <c r="P931" s="4"/>
      <c r="Q931" s="4"/>
      <c r="R931" s="4"/>
    </row>
    <row r="932" spans="1:18" s="524" customFormat="1">
      <c r="A932" s="50"/>
      <c r="C932" s="586"/>
      <c r="D932" s="50"/>
      <c r="E932" s="644"/>
      <c r="F932" s="645"/>
      <c r="G932" s="646"/>
      <c r="H932" s="50"/>
      <c r="I932" s="644"/>
      <c r="J932" s="50"/>
      <c r="K932" s="50"/>
      <c r="L932" s="50"/>
      <c r="M932" s="2"/>
      <c r="N932" s="2"/>
      <c r="O932" s="4"/>
      <c r="P932" s="4"/>
      <c r="Q932" s="4"/>
      <c r="R932" s="4"/>
    </row>
    <row r="933" spans="1:18" s="524" customFormat="1">
      <c r="A933" s="50"/>
      <c r="C933" s="586"/>
      <c r="D933" s="50"/>
      <c r="E933" s="644"/>
      <c r="F933" s="645"/>
      <c r="G933" s="646"/>
      <c r="H933" s="50"/>
      <c r="I933" s="644"/>
      <c r="J933" s="50"/>
      <c r="K933" s="50"/>
      <c r="L933" s="50"/>
      <c r="M933" s="2"/>
      <c r="N933" s="2"/>
      <c r="O933" s="4"/>
      <c r="P933" s="4"/>
      <c r="Q933" s="4"/>
      <c r="R933" s="4"/>
    </row>
    <row r="934" spans="1:18" s="524" customFormat="1">
      <c r="A934" s="50"/>
      <c r="C934" s="586"/>
      <c r="D934" s="50"/>
      <c r="E934" s="644"/>
      <c r="F934" s="645"/>
      <c r="G934" s="646"/>
      <c r="H934" s="50"/>
      <c r="I934" s="644"/>
      <c r="J934" s="50"/>
      <c r="K934" s="50"/>
      <c r="L934" s="50"/>
      <c r="M934" s="2"/>
      <c r="N934" s="2"/>
      <c r="O934" s="4"/>
      <c r="P934" s="4"/>
      <c r="Q934" s="4"/>
      <c r="R934" s="4"/>
    </row>
    <row r="935" spans="1:18" s="524" customFormat="1">
      <c r="A935" s="50"/>
      <c r="C935" s="586"/>
      <c r="D935" s="50"/>
      <c r="E935" s="644"/>
      <c r="F935" s="645"/>
      <c r="G935" s="646"/>
      <c r="H935" s="50"/>
      <c r="I935" s="644"/>
      <c r="J935" s="50"/>
      <c r="K935" s="50"/>
      <c r="L935" s="50"/>
      <c r="M935" s="2"/>
      <c r="N935" s="2"/>
      <c r="O935" s="4"/>
      <c r="P935" s="4"/>
      <c r="Q935" s="4"/>
      <c r="R935" s="4"/>
    </row>
    <row r="936" spans="1:18" s="524" customFormat="1">
      <c r="A936" s="50"/>
      <c r="C936" s="586"/>
      <c r="D936" s="50"/>
      <c r="E936" s="644"/>
      <c r="F936" s="645"/>
      <c r="G936" s="646"/>
      <c r="H936" s="50"/>
      <c r="I936" s="644"/>
      <c r="J936" s="50"/>
      <c r="K936" s="50"/>
      <c r="L936" s="50"/>
      <c r="M936" s="2"/>
      <c r="N936" s="2"/>
      <c r="O936" s="4"/>
      <c r="P936" s="4"/>
      <c r="Q936" s="4"/>
      <c r="R936" s="4"/>
    </row>
    <row r="937" spans="1:18" s="524" customFormat="1">
      <c r="A937" s="50"/>
      <c r="C937" s="586"/>
      <c r="D937" s="50"/>
      <c r="E937" s="644"/>
      <c r="F937" s="645"/>
      <c r="G937" s="646"/>
      <c r="H937" s="50"/>
      <c r="I937" s="644"/>
      <c r="J937" s="50"/>
      <c r="K937" s="50"/>
      <c r="L937" s="50"/>
      <c r="M937" s="2"/>
      <c r="N937" s="2"/>
      <c r="O937" s="4"/>
      <c r="P937" s="4"/>
      <c r="Q937" s="4"/>
      <c r="R937" s="4"/>
    </row>
    <row r="938" spans="1:18" s="524" customFormat="1">
      <c r="A938" s="50"/>
      <c r="C938" s="586"/>
      <c r="D938" s="50"/>
      <c r="E938" s="644"/>
      <c r="F938" s="645"/>
      <c r="G938" s="646"/>
      <c r="H938" s="50"/>
      <c r="I938" s="644"/>
      <c r="J938" s="50"/>
      <c r="K938" s="50"/>
      <c r="L938" s="50"/>
      <c r="M938" s="2"/>
      <c r="N938" s="2"/>
      <c r="O938" s="4"/>
      <c r="P938" s="4"/>
      <c r="Q938" s="4"/>
      <c r="R938" s="4"/>
    </row>
    <row r="939" spans="1:18" s="524" customFormat="1">
      <c r="A939" s="50"/>
      <c r="C939" s="586"/>
      <c r="D939" s="50"/>
      <c r="E939" s="644"/>
      <c r="F939" s="645"/>
      <c r="G939" s="646"/>
      <c r="H939" s="50"/>
      <c r="I939" s="644"/>
      <c r="J939" s="50"/>
      <c r="K939" s="50"/>
      <c r="L939" s="50"/>
      <c r="M939" s="2"/>
      <c r="N939" s="2"/>
      <c r="O939" s="4"/>
      <c r="P939" s="4"/>
      <c r="Q939" s="4"/>
      <c r="R939" s="4"/>
    </row>
    <row r="940" spans="1:18" s="524" customFormat="1">
      <c r="A940" s="50"/>
      <c r="C940" s="586"/>
      <c r="D940" s="50"/>
      <c r="E940" s="644"/>
      <c r="F940" s="645"/>
      <c r="G940" s="646"/>
      <c r="H940" s="50"/>
      <c r="I940" s="644"/>
      <c r="J940" s="50"/>
      <c r="K940" s="50"/>
      <c r="L940" s="50"/>
      <c r="M940" s="2"/>
      <c r="N940" s="2"/>
      <c r="O940" s="4"/>
      <c r="P940" s="4"/>
      <c r="Q940" s="4"/>
      <c r="R940" s="4"/>
    </row>
    <row r="941" spans="1:18" s="524" customFormat="1">
      <c r="A941" s="50"/>
      <c r="C941" s="586"/>
      <c r="D941" s="50"/>
      <c r="E941" s="644"/>
      <c r="F941" s="645"/>
      <c r="G941" s="646"/>
      <c r="H941" s="50"/>
      <c r="I941" s="644"/>
      <c r="J941" s="50"/>
      <c r="K941" s="50"/>
      <c r="L941" s="50"/>
      <c r="M941" s="2"/>
      <c r="N941" s="2"/>
      <c r="O941" s="4"/>
      <c r="P941" s="4"/>
      <c r="Q941" s="4"/>
      <c r="R941" s="4"/>
    </row>
    <row r="942" spans="1:18" s="524" customFormat="1">
      <c r="A942" s="50"/>
      <c r="C942" s="586"/>
      <c r="D942" s="50"/>
      <c r="E942" s="644"/>
      <c r="F942" s="645"/>
      <c r="G942" s="646"/>
      <c r="H942" s="50"/>
      <c r="I942" s="644"/>
      <c r="J942" s="50"/>
      <c r="K942" s="50"/>
      <c r="L942" s="50"/>
      <c r="M942" s="2"/>
      <c r="N942" s="2"/>
      <c r="O942" s="4"/>
      <c r="P942" s="4"/>
      <c r="Q942" s="4"/>
      <c r="R942" s="4"/>
    </row>
    <row r="943" spans="1:18" s="524" customFormat="1">
      <c r="A943" s="50"/>
      <c r="C943" s="586"/>
      <c r="D943" s="50"/>
      <c r="E943" s="644"/>
      <c r="F943" s="645"/>
      <c r="G943" s="646"/>
      <c r="H943" s="50"/>
      <c r="I943" s="644"/>
      <c r="J943" s="50"/>
      <c r="K943" s="50"/>
      <c r="L943" s="50"/>
      <c r="M943" s="2"/>
      <c r="N943" s="2"/>
      <c r="O943" s="4"/>
      <c r="P943" s="4"/>
      <c r="Q943" s="4"/>
      <c r="R943" s="4"/>
    </row>
    <row r="944" spans="1:18" s="524" customFormat="1">
      <c r="A944" s="50"/>
      <c r="C944" s="586"/>
      <c r="D944" s="50"/>
      <c r="E944" s="644"/>
      <c r="F944" s="645"/>
      <c r="G944" s="646"/>
      <c r="H944" s="50"/>
      <c r="I944" s="644"/>
      <c r="J944" s="50"/>
      <c r="K944" s="50"/>
      <c r="L944" s="50"/>
      <c r="M944" s="2"/>
      <c r="N944" s="2"/>
      <c r="O944" s="4"/>
      <c r="P944" s="4"/>
      <c r="Q944" s="4"/>
      <c r="R944" s="4"/>
    </row>
    <row r="945" spans="1:18" s="524" customFormat="1">
      <c r="A945" s="50"/>
      <c r="C945" s="586"/>
      <c r="D945" s="50"/>
      <c r="E945" s="644"/>
      <c r="F945" s="645"/>
      <c r="G945" s="646"/>
      <c r="H945" s="50"/>
      <c r="I945" s="644"/>
      <c r="J945" s="50"/>
      <c r="K945" s="50"/>
      <c r="L945" s="50"/>
      <c r="M945" s="2"/>
      <c r="N945" s="2"/>
      <c r="O945" s="4"/>
      <c r="P945" s="4"/>
      <c r="Q945" s="4"/>
      <c r="R945" s="4"/>
    </row>
    <row r="946" spans="1:18" s="524" customFormat="1">
      <c r="A946" s="50"/>
      <c r="C946" s="586"/>
      <c r="D946" s="50"/>
      <c r="E946" s="644"/>
      <c r="F946" s="645"/>
      <c r="G946" s="646"/>
      <c r="H946" s="50"/>
      <c r="I946" s="644"/>
      <c r="J946" s="50"/>
      <c r="K946" s="50"/>
      <c r="L946" s="50"/>
      <c r="M946" s="2"/>
      <c r="N946" s="2"/>
      <c r="O946" s="4"/>
      <c r="P946" s="4"/>
      <c r="Q946" s="4"/>
      <c r="R946" s="4"/>
    </row>
    <row r="947" spans="1:18" s="524" customFormat="1">
      <c r="A947" s="50"/>
      <c r="C947" s="586"/>
      <c r="D947" s="50"/>
      <c r="E947" s="644"/>
      <c r="F947" s="645"/>
      <c r="G947" s="646"/>
      <c r="H947" s="50"/>
      <c r="I947" s="644"/>
      <c r="J947" s="50"/>
      <c r="K947" s="50"/>
      <c r="L947" s="50"/>
      <c r="M947" s="2"/>
      <c r="N947" s="2"/>
      <c r="O947" s="4"/>
      <c r="P947" s="4"/>
      <c r="Q947" s="4"/>
      <c r="R947" s="4"/>
    </row>
    <row r="948" spans="1:18" s="524" customFormat="1">
      <c r="A948" s="50"/>
      <c r="C948" s="586"/>
      <c r="D948" s="50"/>
      <c r="E948" s="644"/>
      <c r="F948" s="645"/>
      <c r="G948" s="646"/>
      <c r="H948" s="50"/>
      <c r="I948" s="644"/>
      <c r="J948" s="50"/>
      <c r="K948" s="50"/>
      <c r="L948" s="50"/>
      <c r="M948" s="2"/>
      <c r="N948" s="2"/>
      <c r="O948" s="4"/>
      <c r="P948" s="4"/>
      <c r="Q948" s="4"/>
      <c r="R948" s="4"/>
    </row>
    <row r="949" spans="1:18" s="524" customFormat="1">
      <c r="A949" s="50"/>
      <c r="C949" s="586"/>
      <c r="D949" s="50"/>
      <c r="E949" s="644"/>
      <c r="F949" s="645"/>
      <c r="G949" s="646"/>
      <c r="H949" s="50"/>
      <c r="I949" s="644"/>
      <c r="J949" s="50"/>
      <c r="K949" s="50"/>
      <c r="L949" s="50"/>
      <c r="M949" s="2"/>
      <c r="N949" s="2"/>
      <c r="O949" s="4"/>
      <c r="P949" s="4"/>
      <c r="Q949" s="4"/>
      <c r="R949" s="4"/>
    </row>
    <row r="950" spans="1:18" s="524" customFormat="1">
      <c r="A950" s="50"/>
      <c r="C950" s="586"/>
      <c r="D950" s="50"/>
      <c r="E950" s="644"/>
      <c r="F950" s="645"/>
      <c r="G950" s="646"/>
      <c r="H950" s="50"/>
      <c r="I950" s="644"/>
      <c r="J950" s="50"/>
      <c r="K950" s="50"/>
      <c r="L950" s="50"/>
      <c r="M950" s="2"/>
      <c r="N950" s="2"/>
      <c r="O950" s="4"/>
      <c r="P950" s="4"/>
      <c r="Q950" s="4"/>
      <c r="R950" s="4"/>
    </row>
    <row r="951" spans="1:18" s="524" customFormat="1">
      <c r="A951" s="50"/>
      <c r="C951" s="586"/>
      <c r="D951" s="50"/>
      <c r="E951" s="644"/>
      <c r="F951" s="645"/>
      <c r="G951" s="646"/>
      <c r="H951" s="50"/>
      <c r="I951" s="644"/>
      <c r="J951" s="50"/>
      <c r="K951" s="50"/>
      <c r="L951" s="50"/>
      <c r="M951" s="2"/>
      <c r="N951" s="2"/>
      <c r="O951" s="4"/>
      <c r="P951" s="4"/>
      <c r="Q951" s="4"/>
      <c r="R951" s="4"/>
    </row>
    <row r="952" spans="1:18" s="524" customFormat="1">
      <c r="A952" s="50"/>
      <c r="C952" s="586"/>
      <c r="D952" s="50"/>
      <c r="E952" s="644"/>
      <c r="F952" s="645"/>
      <c r="G952" s="646"/>
      <c r="H952" s="50"/>
      <c r="I952" s="644"/>
      <c r="J952" s="50"/>
      <c r="K952" s="50"/>
      <c r="L952" s="50"/>
      <c r="M952" s="2"/>
      <c r="N952" s="2"/>
      <c r="O952" s="4"/>
      <c r="P952" s="4"/>
      <c r="Q952" s="4"/>
      <c r="R952" s="4"/>
    </row>
    <row r="953" spans="1:18" s="524" customFormat="1">
      <c r="A953" s="50"/>
      <c r="C953" s="586"/>
      <c r="D953" s="50"/>
      <c r="E953" s="644"/>
      <c r="F953" s="645"/>
      <c r="G953" s="646"/>
      <c r="H953" s="50"/>
      <c r="I953" s="644"/>
      <c r="J953" s="50"/>
      <c r="K953" s="50"/>
      <c r="L953" s="50"/>
      <c r="M953" s="2"/>
      <c r="N953" s="2"/>
      <c r="O953" s="4"/>
      <c r="P953" s="4"/>
      <c r="Q953" s="4"/>
      <c r="R953" s="4"/>
    </row>
    <row r="954" spans="1:18" s="524" customFormat="1">
      <c r="A954" s="50"/>
      <c r="C954" s="586"/>
      <c r="D954" s="50"/>
      <c r="E954" s="644"/>
      <c r="F954" s="645"/>
      <c r="G954" s="646"/>
      <c r="H954" s="50"/>
      <c r="I954" s="644"/>
      <c r="J954" s="50"/>
      <c r="K954" s="50"/>
      <c r="L954" s="50"/>
      <c r="M954" s="2"/>
      <c r="N954" s="2"/>
      <c r="O954" s="4"/>
      <c r="P954" s="4"/>
      <c r="Q954" s="4"/>
      <c r="R954" s="4"/>
    </row>
    <row r="955" spans="1:18" s="524" customFormat="1">
      <c r="A955" s="50"/>
      <c r="C955" s="586"/>
      <c r="D955" s="50"/>
      <c r="E955" s="644"/>
      <c r="F955" s="645"/>
      <c r="G955" s="646"/>
      <c r="H955" s="50"/>
      <c r="I955" s="644"/>
      <c r="J955" s="50"/>
      <c r="K955" s="50"/>
      <c r="L955" s="50"/>
      <c r="M955" s="2"/>
      <c r="N955" s="2"/>
      <c r="O955" s="4"/>
      <c r="P955" s="4"/>
      <c r="Q955" s="4"/>
      <c r="R955" s="4"/>
    </row>
    <row r="956" spans="1:18" s="524" customFormat="1">
      <c r="A956" s="50"/>
      <c r="C956" s="586"/>
      <c r="D956" s="50"/>
      <c r="E956" s="644"/>
      <c r="F956" s="645"/>
      <c r="G956" s="646"/>
      <c r="H956" s="50"/>
      <c r="I956" s="644"/>
      <c r="J956" s="50"/>
      <c r="K956" s="50"/>
      <c r="L956" s="50"/>
      <c r="M956" s="2"/>
      <c r="N956" s="2"/>
      <c r="O956" s="4"/>
      <c r="P956" s="4"/>
      <c r="Q956" s="4"/>
      <c r="R956" s="4"/>
    </row>
    <row r="957" spans="1:18" s="524" customFormat="1">
      <c r="A957" s="50"/>
      <c r="C957" s="586"/>
      <c r="D957" s="50"/>
      <c r="E957" s="644"/>
      <c r="F957" s="645"/>
      <c r="G957" s="646"/>
      <c r="H957" s="50"/>
      <c r="I957" s="644"/>
      <c r="J957" s="50"/>
      <c r="K957" s="50"/>
      <c r="L957" s="50"/>
      <c r="M957" s="2"/>
      <c r="N957" s="2"/>
      <c r="O957" s="4"/>
      <c r="P957" s="4"/>
      <c r="Q957" s="4"/>
      <c r="R957" s="4"/>
    </row>
    <row r="958" spans="1:18" s="524" customFormat="1">
      <c r="A958" s="50"/>
      <c r="C958" s="586"/>
      <c r="D958" s="50"/>
      <c r="E958" s="644"/>
      <c r="F958" s="645"/>
      <c r="G958" s="646"/>
      <c r="H958" s="50"/>
      <c r="I958" s="644"/>
      <c r="J958" s="50"/>
      <c r="K958" s="50"/>
      <c r="L958" s="50"/>
      <c r="M958" s="2"/>
      <c r="N958" s="2"/>
      <c r="O958" s="4"/>
      <c r="P958" s="4"/>
      <c r="Q958" s="4"/>
      <c r="R958" s="4"/>
    </row>
    <row r="959" spans="1:18" s="524" customFormat="1">
      <c r="A959" s="50"/>
      <c r="C959" s="586"/>
      <c r="D959" s="50"/>
      <c r="E959" s="644"/>
      <c r="F959" s="645"/>
      <c r="G959" s="646"/>
      <c r="H959" s="50"/>
      <c r="I959" s="644"/>
      <c r="J959" s="50"/>
      <c r="K959" s="50"/>
      <c r="L959" s="50"/>
      <c r="M959" s="2"/>
      <c r="N959" s="2"/>
      <c r="O959" s="4"/>
      <c r="P959" s="4"/>
      <c r="Q959" s="4"/>
      <c r="R959" s="4"/>
    </row>
    <row r="960" spans="1:18" s="524" customFormat="1">
      <c r="A960" s="50"/>
      <c r="C960" s="586"/>
      <c r="D960" s="50"/>
      <c r="E960" s="644"/>
      <c r="F960" s="645"/>
      <c r="G960" s="646"/>
      <c r="H960" s="50"/>
      <c r="I960" s="644"/>
      <c r="J960" s="50"/>
      <c r="K960" s="50"/>
      <c r="L960" s="50"/>
      <c r="M960" s="2"/>
      <c r="N960" s="2"/>
      <c r="O960" s="4"/>
      <c r="P960" s="4"/>
      <c r="Q960" s="4"/>
      <c r="R960" s="4"/>
    </row>
    <row r="961" spans="1:18" s="524" customFormat="1">
      <c r="A961" s="50"/>
      <c r="C961" s="586"/>
      <c r="D961" s="50"/>
      <c r="E961" s="644"/>
      <c r="F961" s="645"/>
      <c r="G961" s="646"/>
      <c r="H961" s="50"/>
      <c r="I961" s="644"/>
      <c r="J961" s="50"/>
      <c r="K961" s="50"/>
      <c r="L961" s="50"/>
      <c r="M961" s="2"/>
      <c r="N961" s="2"/>
      <c r="O961" s="4"/>
      <c r="P961" s="4"/>
      <c r="Q961" s="4"/>
      <c r="R961" s="4"/>
    </row>
    <row r="962" spans="1:18" s="524" customFormat="1">
      <c r="A962" s="50"/>
      <c r="C962" s="586"/>
      <c r="D962" s="50"/>
      <c r="E962" s="644"/>
      <c r="F962" s="645"/>
      <c r="G962" s="646"/>
      <c r="H962" s="50"/>
      <c r="I962" s="644"/>
      <c r="J962" s="50"/>
      <c r="K962" s="50"/>
      <c r="L962" s="50"/>
      <c r="M962" s="2"/>
      <c r="N962" s="2"/>
      <c r="O962" s="4"/>
      <c r="P962" s="4"/>
      <c r="Q962" s="4"/>
      <c r="R962" s="4"/>
    </row>
    <row r="963" spans="1:18" s="524" customFormat="1">
      <c r="A963" s="50"/>
      <c r="C963" s="586"/>
      <c r="D963" s="50"/>
      <c r="E963" s="644"/>
      <c r="F963" s="645"/>
      <c r="G963" s="646"/>
      <c r="H963" s="50"/>
      <c r="I963" s="644"/>
      <c r="J963" s="50"/>
      <c r="K963" s="50"/>
      <c r="L963" s="50"/>
      <c r="M963" s="2"/>
      <c r="N963" s="2"/>
      <c r="O963" s="4"/>
      <c r="P963" s="4"/>
      <c r="Q963" s="4"/>
      <c r="R963" s="4"/>
    </row>
    <row r="964" spans="1:18" s="524" customFormat="1">
      <c r="A964" s="50"/>
      <c r="C964" s="586"/>
      <c r="D964" s="50"/>
      <c r="E964" s="644"/>
      <c r="F964" s="645"/>
      <c r="G964" s="646"/>
      <c r="H964" s="50"/>
      <c r="I964" s="644"/>
      <c r="J964" s="50"/>
      <c r="K964" s="50"/>
      <c r="L964" s="50"/>
      <c r="M964" s="2"/>
      <c r="N964" s="2"/>
      <c r="O964" s="4"/>
      <c r="P964" s="4"/>
      <c r="Q964" s="4"/>
      <c r="R964" s="4"/>
    </row>
    <row r="965" spans="1:18" s="524" customFormat="1">
      <c r="A965" s="50"/>
      <c r="C965" s="586"/>
      <c r="D965" s="50"/>
      <c r="E965" s="644"/>
      <c r="F965" s="645"/>
      <c r="G965" s="646"/>
      <c r="H965" s="50"/>
      <c r="I965" s="644"/>
      <c r="J965" s="50"/>
      <c r="K965" s="50"/>
      <c r="L965" s="50"/>
      <c r="M965" s="2"/>
      <c r="N965" s="2"/>
      <c r="O965" s="4"/>
      <c r="P965" s="4"/>
      <c r="Q965" s="4"/>
      <c r="R965" s="4"/>
    </row>
    <row r="966" spans="1:18" s="524" customFormat="1">
      <c r="A966" s="50"/>
      <c r="C966" s="586"/>
      <c r="D966" s="50"/>
      <c r="E966" s="644"/>
      <c r="F966" s="645"/>
      <c r="G966" s="646"/>
      <c r="H966" s="50"/>
      <c r="I966" s="644"/>
      <c r="J966" s="50"/>
      <c r="K966" s="50"/>
      <c r="L966" s="50"/>
      <c r="M966" s="2"/>
      <c r="N966" s="2"/>
      <c r="O966" s="4"/>
      <c r="P966" s="4"/>
      <c r="Q966" s="4"/>
      <c r="R966" s="4"/>
    </row>
    <row r="967" spans="1:18" s="524" customFormat="1">
      <c r="A967" s="50"/>
      <c r="C967" s="586"/>
      <c r="D967" s="50"/>
      <c r="E967" s="644"/>
      <c r="F967" s="645"/>
      <c r="G967" s="646"/>
      <c r="H967" s="50"/>
      <c r="I967" s="644"/>
      <c r="J967" s="50"/>
      <c r="K967" s="50"/>
      <c r="L967" s="50"/>
      <c r="M967" s="2"/>
      <c r="N967" s="2"/>
      <c r="O967" s="4"/>
      <c r="P967" s="4"/>
      <c r="Q967" s="4"/>
      <c r="R967" s="4"/>
    </row>
    <row r="968" spans="1:18" s="524" customFormat="1">
      <c r="A968" s="50"/>
      <c r="C968" s="586"/>
      <c r="D968" s="50"/>
      <c r="E968" s="644"/>
      <c r="F968" s="645"/>
      <c r="G968" s="646"/>
      <c r="H968" s="50"/>
      <c r="I968" s="644"/>
      <c r="J968" s="50"/>
      <c r="K968" s="50"/>
      <c r="L968" s="50"/>
      <c r="M968" s="2"/>
      <c r="N968" s="2"/>
      <c r="O968" s="4"/>
      <c r="P968" s="4"/>
      <c r="Q968" s="4"/>
      <c r="R968" s="4"/>
    </row>
    <row r="969" spans="1:18" s="524" customFormat="1">
      <c r="A969" s="50"/>
      <c r="C969" s="586"/>
      <c r="D969" s="50"/>
      <c r="E969" s="644"/>
      <c r="F969" s="645"/>
      <c r="G969" s="646"/>
      <c r="H969" s="50"/>
      <c r="I969" s="644"/>
      <c r="J969" s="50"/>
      <c r="K969" s="50"/>
      <c r="L969" s="50"/>
      <c r="M969" s="2"/>
      <c r="N969" s="2"/>
      <c r="O969" s="4"/>
      <c r="P969" s="4"/>
      <c r="Q969" s="4"/>
      <c r="R969" s="4"/>
    </row>
    <row r="970" spans="1:18" s="524" customFormat="1">
      <c r="A970" s="50"/>
      <c r="C970" s="586"/>
      <c r="D970" s="50"/>
      <c r="E970" s="644"/>
      <c r="F970" s="645"/>
      <c r="G970" s="646"/>
      <c r="H970" s="50"/>
      <c r="I970" s="644"/>
      <c r="J970" s="50"/>
      <c r="K970" s="50"/>
      <c r="L970" s="50"/>
      <c r="M970" s="2"/>
      <c r="N970" s="2"/>
      <c r="O970" s="4"/>
      <c r="P970" s="4"/>
      <c r="Q970" s="4"/>
      <c r="R970" s="4"/>
    </row>
    <row r="971" spans="1:18" s="524" customFormat="1">
      <c r="A971" s="50"/>
      <c r="C971" s="586"/>
      <c r="D971" s="50"/>
      <c r="E971" s="644"/>
      <c r="F971" s="645"/>
      <c r="G971" s="646"/>
      <c r="H971" s="50"/>
      <c r="I971" s="644"/>
      <c r="J971" s="50"/>
      <c r="K971" s="50"/>
      <c r="L971" s="50"/>
      <c r="M971" s="2"/>
      <c r="N971" s="2"/>
      <c r="O971" s="4"/>
      <c r="P971" s="4"/>
      <c r="Q971" s="4"/>
      <c r="R971" s="4"/>
    </row>
    <row r="972" spans="1:18" s="524" customFormat="1">
      <c r="A972" s="50"/>
      <c r="C972" s="586"/>
      <c r="D972" s="50"/>
      <c r="E972" s="644"/>
      <c r="F972" s="645"/>
      <c r="G972" s="646"/>
      <c r="H972" s="50"/>
      <c r="I972" s="644"/>
      <c r="J972" s="50"/>
      <c r="K972" s="50"/>
      <c r="L972" s="50"/>
      <c r="M972" s="2"/>
      <c r="N972" s="2"/>
      <c r="O972" s="4"/>
      <c r="P972" s="4"/>
      <c r="Q972" s="4"/>
      <c r="R972" s="4"/>
    </row>
    <row r="973" spans="1:18" s="524" customFormat="1">
      <c r="A973" s="50"/>
      <c r="C973" s="586"/>
      <c r="D973" s="50"/>
      <c r="E973" s="644"/>
      <c r="F973" s="645"/>
      <c r="G973" s="646"/>
      <c r="H973" s="50"/>
      <c r="I973" s="644"/>
      <c r="J973" s="50"/>
      <c r="K973" s="50"/>
      <c r="L973" s="50"/>
      <c r="M973" s="2"/>
      <c r="N973" s="2"/>
      <c r="O973" s="4"/>
      <c r="P973" s="4"/>
      <c r="Q973" s="4"/>
      <c r="R973" s="4"/>
    </row>
    <row r="974" spans="1:18" s="524" customFormat="1">
      <c r="A974" s="50"/>
      <c r="C974" s="586"/>
      <c r="D974" s="50"/>
      <c r="E974" s="644"/>
      <c r="F974" s="645"/>
      <c r="G974" s="646"/>
      <c r="H974" s="50"/>
      <c r="I974" s="644"/>
      <c r="J974" s="50"/>
      <c r="K974" s="50"/>
      <c r="L974" s="50"/>
      <c r="M974" s="2"/>
      <c r="N974" s="2"/>
      <c r="O974" s="4"/>
      <c r="P974" s="4"/>
      <c r="Q974" s="4"/>
      <c r="R974" s="4"/>
    </row>
    <row r="975" spans="1:18" s="524" customFormat="1">
      <c r="A975" s="50"/>
      <c r="C975" s="586"/>
      <c r="D975" s="50"/>
      <c r="E975" s="644"/>
      <c r="F975" s="645"/>
      <c r="G975" s="646"/>
      <c r="H975" s="50"/>
      <c r="I975" s="644"/>
      <c r="J975" s="50"/>
      <c r="K975" s="50"/>
      <c r="L975" s="50"/>
      <c r="M975" s="2"/>
      <c r="N975" s="2"/>
      <c r="O975" s="4"/>
      <c r="P975" s="4"/>
      <c r="Q975" s="4"/>
      <c r="R975" s="4"/>
    </row>
    <row r="976" spans="1:18" s="524" customFormat="1">
      <c r="A976" s="50"/>
      <c r="C976" s="586"/>
      <c r="D976" s="50"/>
      <c r="E976" s="644"/>
      <c r="F976" s="645"/>
      <c r="G976" s="646"/>
      <c r="H976" s="50"/>
      <c r="I976" s="644"/>
      <c r="J976" s="50"/>
      <c r="K976" s="50"/>
      <c r="L976" s="50"/>
      <c r="M976" s="2"/>
      <c r="N976" s="2"/>
      <c r="O976" s="4"/>
      <c r="P976" s="4"/>
      <c r="Q976" s="4"/>
      <c r="R976" s="4"/>
    </row>
    <row r="977" spans="1:18" s="524" customFormat="1">
      <c r="A977" s="50"/>
      <c r="C977" s="586"/>
      <c r="D977" s="50"/>
      <c r="E977" s="644"/>
      <c r="F977" s="645"/>
      <c r="G977" s="646"/>
      <c r="H977" s="50"/>
      <c r="I977" s="644"/>
      <c r="J977" s="50"/>
      <c r="K977" s="50"/>
      <c r="L977" s="50"/>
      <c r="M977" s="2"/>
      <c r="N977" s="2"/>
      <c r="O977" s="4"/>
      <c r="P977" s="4"/>
      <c r="Q977" s="4"/>
      <c r="R977" s="4"/>
    </row>
    <row r="978" spans="1:18" s="524" customFormat="1">
      <c r="A978" s="50"/>
      <c r="C978" s="586"/>
      <c r="D978" s="50"/>
      <c r="E978" s="644"/>
      <c r="F978" s="645"/>
      <c r="G978" s="646"/>
      <c r="H978" s="50"/>
      <c r="I978" s="644"/>
      <c r="J978" s="50"/>
      <c r="K978" s="50"/>
      <c r="L978" s="50"/>
      <c r="M978" s="2"/>
      <c r="N978" s="2"/>
      <c r="O978" s="4"/>
      <c r="P978" s="4"/>
      <c r="Q978" s="4"/>
      <c r="R978" s="4"/>
    </row>
    <row r="979" spans="1:18" s="524" customFormat="1">
      <c r="A979" s="50"/>
      <c r="C979" s="586"/>
      <c r="D979" s="50"/>
      <c r="E979" s="644"/>
      <c r="F979" s="645"/>
      <c r="G979" s="646"/>
      <c r="H979" s="50"/>
      <c r="I979" s="644"/>
      <c r="J979" s="50"/>
      <c r="K979" s="50"/>
      <c r="L979" s="50"/>
      <c r="M979" s="2"/>
      <c r="N979" s="2"/>
      <c r="O979" s="4"/>
      <c r="P979" s="4"/>
      <c r="Q979" s="4"/>
      <c r="R979" s="4"/>
    </row>
    <row r="980" spans="1:18" s="524" customFormat="1">
      <c r="A980" s="50"/>
      <c r="C980" s="586"/>
      <c r="D980" s="50"/>
      <c r="E980" s="644"/>
      <c r="F980" s="645"/>
      <c r="G980" s="646"/>
      <c r="H980" s="50"/>
      <c r="I980" s="644"/>
      <c r="J980" s="50"/>
      <c r="K980" s="50"/>
      <c r="L980" s="50"/>
      <c r="M980" s="2"/>
      <c r="N980" s="2"/>
      <c r="O980" s="4"/>
      <c r="P980" s="4"/>
      <c r="Q980" s="4"/>
      <c r="R980" s="4"/>
    </row>
    <row r="981" spans="1:18" s="524" customFormat="1">
      <c r="A981" s="50"/>
      <c r="C981" s="586"/>
      <c r="D981" s="50"/>
      <c r="E981" s="644"/>
      <c r="F981" s="645"/>
      <c r="G981" s="646"/>
      <c r="H981" s="50"/>
      <c r="I981" s="644"/>
      <c r="J981" s="50"/>
      <c r="K981" s="50"/>
      <c r="L981" s="50"/>
      <c r="M981" s="2"/>
      <c r="N981" s="2"/>
      <c r="O981" s="4"/>
      <c r="P981" s="4"/>
      <c r="Q981" s="4"/>
      <c r="R981" s="4"/>
    </row>
    <row r="982" spans="1:18" s="524" customFormat="1">
      <c r="A982" s="50"/>
      <c r="C982" s="586"/>
      <c r="D982" s="50"/>
      <c r="E982" s="644"/>
      <c r="F982" s="645"/>
      <c r="G982" s="646"/>
      <c r="H982" s="50"/>
      <c r="I982" s="644"/>
      <c r="J982" s="50"/>
      <c r="K982" s="50"/>
      <c r="L982" s="50"/>
      <c r="M982" s="2"/>
      <c r="N982" s="2"/>
      <c r="O982" s="4"/>
      <c r="P982" s="4"/>
      <c r="Q982" s="4"/>
      <c r="R982" s="4"/>
    </row>
    <row r="983" spans="1:18" s="524" customFormat="1">
      <c r="A983" s="50"/>
      <c r="C983" s="586"/>
      <c r="D983" s="50"/>
      <c r="E983" s="644"/>
      <c r="F983" s="645"/>
      <c r="G983" s="646"/>
      <c r="H983" s="50"/>
      <c r="I983" s="644"/>
      <c r="J983" s="50"/>
      <c r="K983" s="50"/>
      <c r="L983" s="50"/>
      <c r="M983" s="2"/>
      <c r="N983" s="2"/>
      <c r="O983" s="4"/>
      <c r="P983" s="4"/>
      <c r="Q983" s="4"/>
      <c r="R983" s="4"/>
    </row>
    <row r="984" spans="1:18" s="524" customFormat="1">
      <c r="A984" s="50"/>
      <c r="C984" s="586"/>
      <c r="D984" s="50"/>
      <c r="E984" s="644"/>
      <c r="F984" s="645"/>
      <c r="G984" s="646"/>
      <c r="H984" s="50"/>
      <c r="I984" s="644"/>
      <c r="J984" s="50"/>
      <c r="K984" s="50"/>
      <c r="L984" s="50"/>
      <c r="M984" s="2"/>
      <c r="N984" s="2"/>
      <c r="O984" s="4"/>
      <c r="P984" s="4"/>
      <c r="Q984" s="4"/>
      <c r="R984" s="4"/>
    </row>
    <row r="985" spans="1:18" s="524" customFormat="1">
      <c r="A985" s="50"/>
      <c r="C985" s="586"/>
      <c r="D985" s="50"/>
      <c r="E985" s="644"/>
      <c r="F985" s="645"/>
      <c r="G985" s="646"/>
      <c r="H985" s="50"/>
      <c r="I985" s="644"/>
      <c r="J985" s="50"/>
      <c r="K985" s="50"/>
      <c r="L985" s="50"/>
      <c r="M985" s="2"/>
      <c r="N985" s="2"/>
      <c r="O985" s="4"/>
      <c r="P985" s="4"/>
      <c r="Q985" s="4"/>
      <c r="R985" s="4"/>
    </row>
    <row r="986" spans="1:18" s="524" customFormat="1">
      <c r="A986" s="50"/>
      <c r="C986" s="586"/>
      <c r="D986" s="50"/>
      <c r="E986" s="644"/>
      <c r="F986" s="645"/>
      <c r="G986" s="646"/>
      <c r="H986" s="50"/>
      <c r="I986" s="644"/>
      <c r="J986" s="50"/>
      <c r="K986" s="50"/>
      <c r="L986" s="50"/>
      <c r="M986" s="2"/>
      <c r="N986" s="2"/>
      <c r="O986" s="4"/>
      <c r="P986" s="4"/>
      <c r="Q986" s="4"/>
      <c r="R986" s="4"/>
    </row>
    <row r="987" spans="1:18" s="524" customFormat="1">
      <c r="A987" s="50"/>
      <c r="C987" s="586"/>
      <c r="D987" s="50"/>
      <c r="E987" s="644"/>
      <c r="F987" s="645"/>
      <c r="G987" s="646"/>
      <c r="H987" s="50"/>
      <c r="I987" s="644"/>
      <c r="J987" s="50"/>
      <c r="K987" s="50"/>
      <c r="L987" s="50"/>
      <c r="M987" s="2"/>
      <c r="N987" s="2"/>
      <c r="O987" s="4"/>
      <c r="P987" s="4"/>
      <c r="Q987" s="4"/>
      <c r="R987" s="4"/>
    </row>
    <row r="988" spans="1:18" s="524" customFormat="1">
      <c r="A988" s="50"/>
      <c r="C988" s="586"/>
      <c r="D988" s="50"/>
      <c r="E988" s="644"/>
      <c r="F988" s="645"/>
      <c r="G988" s="646"/>
      <c r="H988" s="50"/>
      <c r="I988" s="644"/>
      <c r="J988" s="50"/>
      <c r="K988" s="50"/>
      <c r="L988" s="50"/>
      <c r="M988" s="2"/>
      <c r="N988" s="2"/>
      <c r="O988" s="4"/>
      <c r="P988" s="4"/>
      <c r="Q988" s="4"/>
      <c r="R988" s="4"/>
    </row>
    <row r="989" spans="1:18" s="524" customFormat="1">
      <c r="A989" s="50"/>
      <c r="C989" s="586"/>
      <c r="D989" s="50"/>
      <c r="E989" s="644"/>
      <c r="F989" s="645"/>
      <c r="G989" s="646"/>
      <c r="H989" s="50"/>
      <c r="I989" s="644"/>
      <c r="J989" s="50"/>
      <c r="K989" s="50"/>
      <c r="L989" s="50"/>
      <c r="M989" s="2"/>
      <c r="N989" s="2"/>
      <c r="O989" s="4"/>
      <c r="P989" s="4"/>
      <c r="Q989" s="4"/>
      <c r="R989" s="4"/>
    </row>
    <row r="990" spans="1:18" s="524" customFormat="1">
      <c r="A990" s="50"/>
      <c r="C990" s="586"/>
      <c r="D990" s="50"/>
      <c r="E990" s="644"/>
      <c r="F990" s="645"/>
      <c r="G990" s="646"/>
      <c r="H990" s="50"/>
      <c r="I990" s="644"/>
      <c r="J990" s="50"/>
      <c r="K990" s="50"/>
      <c r="L990" s="50"/>
      <c r="M990" s="2"/>
      <c r="N990" s="2"/>
      <c r="O990" s="4"/>
      <c r="P990" s="4"/>
      <c r="Q990" s="4"/>
      <c r="R990" s="4"/>
    </row>
    <row r="991" spans="1:18" s="524" customFormat="1">
      <c r="A991" s="50"/>
      <c r="C991" s="586"/>
      <c r="D991" s="50"/>
      <c r="E991" s="644"/>
      <c r="F991" s="645"/>
      <c r="G991" s="646"/>
      <c r="H991" s="50"/>
      <c r="I991" s="644"/>
      <c r="J991" s="50"/>
      <c r="K991" s="50"/>
      <c r="L991" s="50"/>
      <c r="M991" s="2"/>
      <c r="N991" s="2"/>
      <c r="O991" s="4"/>
      <c r="P991" s="4"/>
      <c r="Q991" s="4"/>
      <c r="R991" s="4"/>
    </row>
    <row r="992" spans="1:18" s="524" customFormat="1">
      <c r="A992" s="50"/>
      <c r="C992" s="586"/>
      <c r="D992" s="50"/>
      <c r="E992" s="644"/>
      <c r="F992" s="645"/>
      <c r="G992" s="646"/>
      <c r="H992" s="50"/>
      <c r="I992" s="644"/>
      <c r="J992" s="50"/>
      <c r="K992" s="50"/>
      <c r="L992" s="50"/>
      <c r="M992" s="2"/>
      <c r="N992" s="2"/>
      <c r="O992" s="4"/>
      <c r="P992" s="4"/>
      <c r="Q992" s="4"/>
      <c r="R992" s="4"/>
    </row>
    <row r="993" spans="1:18" s="524" customFormat="1">
      <c r="A993" s="50"/>
      <c r="C993" s="586"/>
      <c r="D993" s="50"/>
      <c r="E993" s="644"/>
      <c r="F993" s="645"/>
      <c r="G993" s="646"/>
      <c r="H993" s="50"/>
      <c r="I993" s="644"/>
      <c r="J993" s="50"/>
      <c r="K993" s="50"/>
      <c r="L993" s="50"/>
      <c r="M993" s="2"/>
      <c r="N993" s="2"/>
      <c r="O993" s="4"/>
      <c r="P993" s="4"/>
      <c r="Q993" s="4"/>
      <c r="R993" s="4"/>
    </row>
    <row r="994" spans="1:18" s="524" customFormat="1">
      <c r="A994" s="50"/>
      <c r="C994" s="586"/>
      <c r="D994" s="50"/>
      <c r="E994" s="644"/>
      <c r="F994" s="645"/>
      <c r="G994" s="646"/>
      <c r="H994" s="50"/>
      <c r="I994" s="644"/>
      <c r="J994" s="50"/>
      <c r="K994" s="50"/>
      <c r="L994" s="50"/>
      <c r="M994" s="2"/>
      <c r="N994" s="2"/>
      <c r="O994" s="4"/>
      <c r="P994" s="4"/>
      <c r="Q994" s="4"/>
      <c r="R994" s="4"/>
    </row>
    <row r="995" spans="1:18" s="524" customFormat="1">
      <c r="A995" s="50"/>
      <c r="C995" s="586"/>
      <c r="D995" s="50"/>
      <c r="E995" s="644"/>
      <c r="F995" s="645"/>
      <c r="G995" s="646"/>
      <c r="H995" s="50"/>
      <c r="I995" s="644"/>
      <c r="J995" s="50"/>
      <c r="K995" s="50"/>
      <c r="L995" s="50"/>
      <c r="M995" s="2"/>
      <c r="N995" s="2"/>
      <c r="O995" s="4"/>
      <c r="P995" s="4"/>
      <c r="Q995" s="4"/>
      <c r="R995" s="4"/>
    </row>
    <row r="996" spans="1:18" s="524" customFormat="1">
      <c r="A996" s="50"/>
      <c r="C996" s="586"/>
      <c r="D996" s="50"/>
      <c r="E996" s="644"/>
      <c r="F996" s="645"/>
      <c r="G996" s="646"/>
      <c r="H996" s="50"/>
      <c r="I996" s="644"/>
      <c r="J996" s="50"/>
      <c r="K996" s="50"/>
      <c r="L996" s="50"/>
      <c r="M996" s="2"/>
      <c r="N996" s="2"/>
      <c r="O996" s="4"/>
      <c r="P996" s="4"/>
      <c r="Q996" s="4"/>
      <c r="R996" s="4"/>
    </row>
    <row r="997" spans="1:18" s="524" customFormat="1">
      <c r="A997" s="50"/>
      <c r="C997" s="586"/>
      <c r="D997" s="50"/>
      <c r="E997" s="644"/>
      <c r="F997" s="645"/>
      <c r="G997" s="646"/>
      <c r="H997" s="50"/>
      <c r="I997" s="644"/>
      <c r="J997" s="50"/>
      <c r="K997" s="50"/>
      <c r="L997" s="50"/>
      <c r="M997" s="2"/>
      <c r="N997" s="2"/>
      <c r="O997" s="4"/>
      <c r="P997" s="4"/>
      <c r="Q997" s="4"/>
      <c r="R997" s="4"/>
    </row>
    <row r="998" spans="1:18" s="524" customFormat="1">
      <c r="A998" s="50"/>
      <c r="C998" s="586"/>
      <c r="D998" s="50"/>
      <c r="E998" s="644"/>
      <c r="F998" s="645"/>
      <c r="G998" s="646"/>
      <c r="H998" s="50"/>
      <c r="I998" s="644"/>
      <c r="J998" s="50"/>
      <c r="K998" s="50"/>
      <c r="L998" s="50"/>
      <c r="M998" s="2"/>
      <c r="N998" s="2"/>
      <c r="O998" s="4"/>
      <c r="P998" s="4"/>
      <c r="Q998" s="4"/>
      <c r="R998" s="4"/>
    </row>
    <row r="999" spans="1:18" s="524" customFormat="1">
      <c r="A999" s="50"/>
      <c r="C999" s="586"/>
      <c r="D999" s="50"/>
      <c r="E999" s="644"/>
      <c r="F999" s="645"/>
      <c r="G999" s="646"/>
      <c r="H999" s="50"/>
      <c r="I999" s="644"/>
      <c r="J999" s="50"/>
      <c r="K999" s="50"/>
      <c r="L999" s="50"/>
      <c r="M999" s="2"/>
      <c r="N999" s="2"/>
      <c r="O999" s="4"/>
      <c r="P999" s="4"/>
      <c r="Q999" s="4"/>
      <c r="R999" s="4"/>
    </row>
    <row r="1000" spans="1:18" s="524" customFormat="1">
      <c r="A1000" s="50"/>
      <c r="C1000" s="586"/>
      <c r="D1000" s="50"/>
      <c r="E1000" s="644"/>
      <c r="F1000" s="645"/>
      <c r="G1000" s="646"/>
      <c r="H1000" s="50"/>
      <c r="I1000" s="644"/>
      <c r="J1000" s="50"/>
      <c r="K1000" s="50"/>
      <c r="L1000" s="50"/>
      <c r="M1000" s="2"/>
      <c r="N1000" s="2"/>
      <c r="O1000" s="4"/>
      <c r="P1000" s="4"/>
      <c r="Q1000" s="4"/>
      <c r="R1000" s="4"/>
    </row>
    <row r="1001" spans="1:18" s="524" customFormat="1">
      <c r="A1001" s="50"/>
      <c r="C1001" s="586"/>
      <c r="D1001" s="50"/>
      <c r="E1001" s="644"/>
      <c r="F1001" s="645"/>
      <c r="G1001" s="646"/>
      <c r="H1001" s="50"/>
      <c r="I1001" s="644"/>
      <c r="J1001" s="50"/>
      <c r="K1001" s="50"/>
      <c r="L1001" s="50"/>
      <c r="M1001" s="2"/>
      <c r="N1001" s="2"/>
      <c r="O1001" s="4"/>
      <c r="P1001" s="4"/>
      <c r="Q1001" s="4"/>
      <c r="R1001" s="4"/>
    </row>
    <row r="1002" spans="1:18" s="524" customFormat="1">
      <c r="A1002" s="50"/>
      <c r="C1002" s="586"/>
      <c r="D1002" s="50"/>
      <c r="E1002" s="644"/>
      <c r="F1002" s="645"/>
      <c r="G1002" s="646"/>
      <c r="H1002" s="50"/>
      <c r="I1002" s="644"/>
      <c r="J1002" s="50"/>
      <c r="K1002" s="50"/>
      <c r="L1002" s="50"/>
      <c r="M1002" s="2"/>
      <c r="N1002" s="2"/>
      <c r="O1002" s="4"/>
      <c r="P1002" s="4"/>
      <c r="Q1002" s="4"/>
      <c r="R1002" s="4"/>
    </row>
    <row r="1003" spans="1:18" s="524" customFormat="1">
      <c r="A1003" s="50"/>
      <c r="C1003" s="586"/>
      <c r="D1003" s="50"/>
      <c r="E1003" s="644"/>
      <c r="F1003" s="645"/>
      <c r="G1003" s="646"/>
      <c r="H1003" s="50"/>
      <c r="I1003" s="644"/>
      <c r="J1003" s="50"/>
      <c r="K1003" s="50"/>
      <c r="L1003" s="50"/>
      <c r="M1003" s="2"/>
      <c r="N1003" s="2"/>
      <c r="O1003" s="4"/>
      <c r="P1003" s="4"/>
      <c r="Q1003" s="4"/>
      <c r="R1003" s="4"/>
    </row>
    <row r="1004" spans="1:18" s="524" customFormat="1">
      <c r="A1004" s="50"/>
      <c r="C1004" s="586"/>
      <c r="D1004" s="50"/>
      <c r="E1004" s="644"/>
      <c r="F1004" s="645"/>
      <c r="G1004" s="646"/>
      <c r="H1004" s="50"/>
      <c r="I1004" s="644"/>
      <c r="J1004" s="50"/>
      <c r="K1004" s="50"/>
      <c r="L1004" s="50"/>
      <c r="M1004" s="2"/>
      <c r="N1004" s="2"/>
      <c r="O1004" s="4"/>
      <c r="P1004" s="4"/>
      <c r="Q1004" s="4"/>
      <c r="R1004" s="4"/>
    </row>
    <row r="1005" spans="1:18" s="524" customFormat="1">
      <c r="A1005" s="50"/>
      <c r="C1005" s="586"/>
      <c r="D1005" s="50"/>
      <c r="E1005" s="644"/>
      <c r="F1005" s="645"/>
      <c r="G1005" s="646"/>
      <c r="H1005" s="50"/>
      <c r="I1005" s="644"/>
      <c r="J1005" s="50"/>
      <c r="K1005" s="50"/>
      <c r="L1005" s="50"/>
      <c r="M1005" s="2"/>
      <c r="N1005" s="2"/>
      <c r="O1005" s="4"/>
      <c r="P1005" s="4"/>
      <c r="Q1005" s="4"/>
      <c r="R1005" s="4"/>
    </row>
    <row r="1006" spans="1:18" s="524" customFormat="1">
      <c r="A1006" s="50"/>
      <c r="C1006" s="586"/>
      <c r="D1006" s="50"/>
      <c r="E1006" s="644"/>
      <c r="F1006" s="645"/>
      <c r="G1006" s="646"/>
      <c r="H1006" s="50"/>
      <c r="I1006" s="644"/>
      <c r="J1006" s="50"/>
      <c r="K1006" s="50"/>
      <c r="L1006" s="50"/>
      <c r="M1006" s="2"/>
      <c r="N1006" s="2"/>
      <c r="O1006" s="4"/>
      <c r="P1006" s="4"/>
      <c r="Q1006" s="4"/>
      <c r="R1006" s="4"/>
    </row>
    <row r="1007" spans="1:18" s="524" customFormat="1">
      <c r="A1007" s="50"/>
      <c r="C1007" s="586"/>
      <c r="D1007" s="50"/>
      <c r="E1007" s="644"/>
      <c r="F1007" s="645"/>
      <c r="G1007" s="646"/>
      <c r="H1007" s="50"/>
      <c r="I1007" s="644"/>
      <c r="J1007" s="50"/>
      <c r="K1007" s="50"/>
      <c r="L1007" s="50"/>
      <c r="M1007" s="2"/>
      <c r="N1007" s="2"/>
      <c r="O1007" s="4"/>
      <c r="P1007" s="4"/>
      <c r="Q1007" s="4"/>
      <c r="R1007" s="4"/>
    </row>
    <row r="1008" spans="1:18" s="524" customFormat="1">
      <c r="A1008" s="50"/>
      <c r="C1008" s="586"/>
      <c r="D1008" s="50"/>
      <c r="E1008" s="644"/>
      <c r="F1008" s="645"/>
      <c r="G1008" s="646"/>
      <c r="H1008" s="50"/>
      <c r="I1008" s="644"/>
      <c r="J1008" s="50"/>
      <c r="K1008" s="50"/>
      <c r="L1008" s="50"/>
      <c r="M1008" s="2"/>
      <c r="N1008" s="2"/>
      <c r="O1008" s="4"/>
      <c r="P1008" s="4"/>
      <c r="Q1008" s="4"/>
      <c r="R1008" s="4"/>
    </row>
    <row r="1009" spans="1:18" s="524" customFormat="1">
      <c r="A1009" s="50"/>
      <c r="C1009" s="586"/>
      <c r="D1009" s="50"/>
      <c r="E1009" s="644"/>
      <c r="F1009" s="645"/>
      <c r="G1009" s="646"/>
      <c r="H1009" s="50"/>
      <c r="I1009" s="644"/>
      <c r="J1009" s="50"/>
      <c r="K1009" s="50"/>
      <c r="L1009" s="50"/>
      <c r="M1009" s="2"/>
      <c r="N1009" s="2"/>
      <c r="O1009" s="4"/>
      <c r="P1009" s="4"/>
      <c r="Q1009" s="4"/>
      <c r="R1009" s="4"/>
    </row>
    <row r="1010" spans="1:18" s="524" customFormat="1">
      <c r="A1010" s="50"/>
      <c r="C1010" s="586"/>
      <c r="D1010" s="50"/>
      <c r="E1010" s="644"/>
      <c r="F1010" s="645"/>
      <c r="G1010" s="646"/>
      <c r="H1010" s="50"/>
      <c r="I1010" s="644"/>
      <c r="J1010" s="50"/>
      <c r="K1010" s="50"/>
      <c r="L1010" s="50"/>
      <c r="M1010" s="2"/>
      <c r="N1010" s="2"/>
      <c r="O1010" s="4"/>
      <c r="P1010" s="4"/>
      <c r="Q1010" s="4"/>
      <c r="R1010" s="4"/>
    </row>
    <row r="1011" spans="1:18" s="524" customFormat="1">
      <c r="A1011" s="50"/>
      <c r="C1011" s="586"/>
      <c r="D1011" s="50"/>
      <c r="E1011" s="644"/>
      <c r="F1011" s="645"/>
      <c r="G1011" s="646"/>
      <c r="H1011" s="50"/>
      <c r="I1011" s="644"/>
      <c r="J1011" s="50"/>
      <c r="K1011" s="50"/>
      <c r="L1011" s="50"/>
      <c r="M1011" s="2"/>
      <c r="N1011" s="2"/>
      <c r="O1011" s="4"/>
      <c r="P1011" s="4"/>
      <c r="Q1011" s="4"/>
      <c r="R1011" s="4"/>
    </row>
    <row r="1012" spans="1:18" s="524" customFormat="1">
      <c r="A1012" s="50"/>
      <c r="C1012" s="586"/>
      <c r="D1012" s="50"/>
      <c r="E1012" s="644"/>
      <c r="F1012" s="645"/>
      <c r="G1012" s="646"/>
      <c r="H1012" s="50"/>
      <c r="I1012" s="644"/>
      <c r="J1012" s="50"/>
      <c r="K1012" s="50"/>
      <c r="L1012" s="50"/>
      <c r="M1012" s="2"/>
      <c r="N1012" s="2"/>
      <c r="O1012" s="4"/>
      <c r="P1012" s="4"/>
      <c r="Q1012" s="4"/>
      <c r="R1012" s="4"/>
    </row>
    <row r="1013" spans="1:18" s="524" customFormat="1">
      <c r="A1013" s="50"/>
      <c r="C1013" s="586"/>
      <c r="D1013" s="50"/>
      <c r="E1013" s="644"/>
      <c r="F1013" s="645"/>
      <c r="G1013" s="646"/>
      <c r="H1013" s="50"/>
      <c r="I1013" s="644"/>
      <c r="J1013" s="50"/>
      <c r="K1013" s="50"/>
      <c r="L1013" s="50"/>
      <c r="M1013" s="2"/>
      <c r="N1013" s="2"/>
      <c r="O1013" s="4"/>
      <c r="P1013" s="4"/>
      <c r="Q1013" s="4"/>
      <c r="R1013" s="4"/>
    </row>
    <row r="1014" spans="1:18" s="524" customFormat="1">
      <c r="A1014" s="50"/>
      <c r="C1014" s="586"/>
      <c r="D1014" s="50"/>
      <c r="E1014" s="644"/>
      <c r="F1014" s="645"/>
      <c r="G1014" s="646"/>
      <c r="H1014" s="50"/>
      <c r="I1014" s="644"/>
      <c r="J1014" s="50"/>
      <c r="K1014" s="50"/>
      <c r="L1014" s="50"/>
      <c r="M1014" s="2"/>
      <c r="N1014" s="2"/>
      <c r="O1014" s="4"/>
      <c r="P1014" s="4"/>
      <c r="Q1014" s="4"/>
      <c r="R1014" s="4"/>
    </row>
    <row r="1015" spans="1:18" s="524" customFormat="1">
      <c r="A1015" s="50"/>
      <c r="C1015" s="586"/>
      <c r="D1015" s="50"/>
      <c r="E1015" s="644"/>
      <c r="F1015" s="645"/>
      <c r="G1015" s="646"/>
      <c r="H1015" s="50"/>
      <c r="I1015" s="644"/>
      <c r="J1015" s="50"/>
      <c r="K1015" s="50"/>
      <c r="L1015" s="50"/>
      <c r="M1015" s="2"/>
      <c r="N1015" s="2"/>
      <c r="O1015" s="4"/>
      <c r="P1015" s="4"/>
      <c r="Q1015" s="4"/>
      <c r="R1015" s="4"/>
    </row>
    <row r="1016" spans="1:18" s="524" customFormat="1">
      <c r="A1016" s="50"/>
      <c r="C1016" s="586"/>
      <c r="D1016" s="50"/>
      <c r="E1016" s="644"/>
      <c r="F1016" s="645"/>
      <c r="G1016" s="646"/>
      <c r="H1016" s="50"/>
      <c r="I1016" s="644"/>
      <c r="J1016" s="50"/>
      <c r="K1016" s="50"/>
      <c r="L1016" s="50"/>
      <c r="M1016" s="2"/>
      <c r="N1016" s="2"/>
      <c r="O1016" s="4"/>
      <c r="P1016" s="4"/>
      <c r="Q1016" s="4"/>
      <c r="R1016" s="4"/>
    </row>
    <row r="1017" spans="1:18" s="524" customFormat="1">
      <c r="A1017" s="50"/>
      <c r="C1017" s="586"/>
      <c r="D1017" s="50"/>
      <c r="E1017" s="644"/>
      <c r="F1017" s="645"/>
      <c r="G1017" s="646"/>
      <c r="H1017" s="50"/>
      <c r="I1017" s="644"/>
      <c r="J1017" s="50"/>
      <c r="K1017" s="50"/>
      <c r="L1017" s="50"/>
      <c r="M1017" s="2"/>
      <c r="N1017" s="2"/>
      <c r="O1017" s="4"/>
      <c r="P1017" s="4"/>
      <c r="Q1017" s="4"/>
      <c r="R1017" s="4"/>
    </row>
    <row r="1018" spans="1:18" s="524" customFormat="1">
      <c r="A1018" s="50"/>
      <c r="C1018" s="586"/>
      <c r="D1018" s="50"/>
      <c r="E1018" s="644"/>
      <c r="F1018" s="645"/>
      <c r="G1018" s="646"/>
      <c r="H1018" s="50"/>
      <c r="I1018" s="644"/>
      <c r="J1018" s="50"/>
      <c r="K1018" s="50"/>
      <c r="L1018" s="50"/>
      <c r="M1018" s="2"/>
      <c r="N1018" s="2"/>
      <c r="O1018" s="4"/>
      <c r="P1018" s="4"/>
      <c r="Q1018" s="4"/>
      <c r="R1018" s="4"/>
    </row>
    <row r="1019" spans="1:18" s="524" customFormat="1">
      <c r="A1019" s="50"/>
      <c r="C1019" s="586"/>
      <c r="D1019" s="50"/>
      <c r="E1019" s="644"/>
      <c r="F1019" s="645"/>
      <c r="G1019" s="646"/>
      <c r="H1019" s="50"/>
      <c r="I1019" s="644"/>
      <c r="J1019" s="50"/>
      <c r="K1019" s="50"/>
      <c r="L1019" s="50"/>
      <c r="M1019" s="2"/>
      <c r="N1019" s="2"/>
      <c r="O1019" s="4"/>
      <c r="P1019" s="4"/>
      <c r="Q1019" s="4"/>
      <c r="R1019" s="4"/>
    </row>
    <row r="1020" spans="1:18" s="524" customFormat="1">
      <c r="A1020" s="50"/>
      <c r="C1020" s="586"/>
      <c r="D1020" s="50"/>
      <c r="E1020" s="644"/>
      <c r="F1020" s="645"/>
      <c r="G1020" s="646"/>
      <c r="H1020" s="50"/>
      <c r="I1020" s="644"/>
      <c r="J1020" s="50"/>
      <c r="K1020" s="50"/>
      <c r="L1020" s="50"/>
      <c r="M1020" s="2"/>
      <c r="N1020" s="2"/>
      <c r="O1020" s="4"/>
      <c r="P1020" s="4"/>
      <c r="Q1020" s="4"/>
      <c r="R1020" s="4"/>
    </row>
    <row r="1021" spans="1:18" s="524" customFormat="1">
      <c r="A1021" s="50"/>
      <c r="C1021" s="586"/>
      <c r="D1021" s="50"/>
      <c r="E1021" s="644"/>
      <c r="F1021" s="645"/>
      <c r="G1021" s="646"/>
      <c r="H1021" s="50"/>
      <c r="I1021" s="644"/>
      <c r="J1021" s="50"/>
      <c r="K1021" s="50"/>
      <c r="L1021" s="50"/>
      <c r="M1021" s="2"/>
      <c r="N1021" s="2"/>
      <c r="O1021" s="4"/>
      <c r="P1021" s="4"/>
      <c r="Q1021" s="4"/>
      <c r="R1021" s="4"/>
    </row>
    <row r="1022" spans="1:18" s="524" customFormat="1">
      <c r="A1022" s="50"/>
      <c r="C1022" s="586"/>
      <c r="D1022" s="50"/>
      <c r="E1022" s="644"/>
      <c r="F1022" s="645"/>
      <c r="G1022" s="646"/>
      <c r="H1022" s="50"/>
      <c r="I1022" s="644"/>
      <c r="J1022" s="50"/>
      <c r="K1022" s="50"/>
      <c r="L1022" s="50"/>
      <c r="M1022" s="2"/>
      <c r="N1022" s="2"/>
      <c r="O1022" s="4"/>
      <c r="P1022" s="4"/>
      <c r="Q1022" s="4"/>
      <c r="R1022" s="4"/>
    </row>
    <row r="1023" spans="1:18" s="524" customFormat="1">
      <c r="A1023" s="50"/>
      <c r="C1023" s="586"/>
      <c r="D1023" s="50"/>
      <c r="E1023" s="644"/>
      <c r="F1023" s="645"/>
      <c r="G1023" s="646"/>
      <c r="H1023" s="50"/>
      <c r="I1023" s="644"/>
      <c r="J1023" s="50"/>
      <c r="K1023" s="50"/>
      <c r="L1023" s="50"/>
      <c r="M1023" s="2"/>
      <c r="N1023" s="2"/>
      <c r="O1023" s="4"/>
      <c r="P1023" s="4"/>
      <c r="Q1023" s="4"/>
      <c r="R1023" s="4"/>
    </row>
    <row r="1024" spans="1:18" s="524" customFormat="1">
      <c r="A1024" s="50"/>
      <c r="C1024" s="586"/>
      <c r="D1024" s="50"/>
      <c r="E1024" s="644"/>
      <c r="F1024" s="645"/>
      <c r="G1024" s="646"/>
      <c r="H1024" s="50"/>
      <c r="I1024" s="644"/>
      <c r="J1024" s="50"/>
      <c r="K1024" s="50"/>
      <c r="L1024" s="50"/>
      <c r="M1024" s="2"/>
      <c r="N1024" s="2"/>
      <c r="O1024" s="4"/>
      <c r="P1024" s="4"/>
      <c r="Q1024" s="4"/>
      <c r="R1024" s="4"/>
    </row>
    <row r="1025" spans="1:18" s="524" customFormat="1">
      <c r="A1025" s="50"/>
      <c r="C1025" s="586"/>
      <c r="D1025" s="50"/>
      <c r="E1025" s="644"/>
      <c r="F1025" s="645"/>
      <c r="G1025" s="646"/>
      <c r="H1025" s="50"/>
      <c r="I1025" s="644"/>
      <c r="J1025" s="50"/>
      <c r="K1025" s="50"/>
      <c r="L1025" s="50"/>
      <c r="M1025" s="2"/>
      <c r="N1025" s="2"/>
      <c r="O1025" s="4"/>
      <c r="P1025" s="4"/>
      <c r="Q1025" s="4"/>
      <c r="R1025" s="4"/>
    </row>
    <row r="1026" spans="1:18" s="524" customFormat="1">
      <c r="A1026" s="50"/>
      <c r="C1026" s="586"/>
      <c r="D1026" s="50"/>
      <c r="E1026" s="644"/>
      <c r="F1026" s="645"/>
      <c r="G1026" s="646"/>
      <c r="H1026" s="50"/>
      <c r="I1026" s="644"/>
      <c r="J1026" s="50"/>
      <c r="K1026" s="50"/>
      <c r="L1026" s="50"/>
      <c r="M1026" s="2"/>
      <c r="N1026" s="2"/>
      <c r="O1026" s="4"/>
      <c r="P1026" s="4"/>
      <c r="Q1026" s="4"/>
      <c r="R1026" s="4"/>
    </row>
    <row r="1027" spans="1:18" s="524" customFormat="1">
      <c r="A1027" s="50"/>
      <c r="C1027" s="586"/>
      <c r="D1027" s="50"/>
      <c r="E1027" s="644"/>
      <c r="F1027" s="645"/>
      <c r="G1027" s="646"/>
      <c r="H1027" s="50"/>
      <c r="I1027" s="644"/>
      <c r="J1027" s="50"/>
      <c r="K1027" s="50"/>
      <c r="L1027" s="50"/>
      <c r="M1027" s="2"/>
      <c r="N1027" s="2"/>
      <c r="O1027" s="4"/>
      <c r="P1027" s="4"/>
      <c r="Q1027" s="4"/>
      <c r="R1027" s="4"/>
    </row>
    <row r="1028" spans="1:18" s="524" customFormat="1">
      <c r="A1028" s="50"/>
      <c r="C1028" s="586"/>
      <c r="D1028" s="50"/>
      <c r="E1028" s="644"/>
      <c r="F1028" s="645"/>
      <c r="G1028" s="646"/>
      <c r="H1028" s="50"/>
      <c r="I1028" s="644"/>
      <c r="J1028" s="50"/>
      <c r="K1028" s="50"/>
      <c r="L1028" s="50"/>
      <c r="M1028" s="2"/>
      <c r="N1028" s="2"/>
      <c r="O1028" s="4"/>
      <c r="P1028" s="4"/>
      <c r="Q1028" s="4"/>
      <c r="R1028" s="4"/>
    </row>
    <row r="1029" spans="1:18" s="524" customFormat="1">
      <c r="A1029" s="50"/>
      <c r="C1029" s="586"/>
      <c r="D1029" s="50"/>
      <c r="E1029" s="644"/>
      <c r="F1029" s="645"/>
      <c r="G1029" s="646"/>
      <c r="H1029" s="50"/>
      <c r="I1029" s="644"/>
      <c r="J1029" s="50"/>
      <c r="K1029" s="50"/>
      <c r="L1029" s="50"/>
      <c r="M1029" s="2"/>
      <c r="N1029" s="2"/>
      <c r="O1029" s="4"/>
      <c r="P1029" s="4"/>
      <c r="Q1029" s="4"/>
      <c r="R1029" s="4"/>
    </row>
    <row r="1030" spans="1:18" s="524" customFormat="1">
      <c r="A1030" s="50"/>
      <c r="C1030" s="586"/>
      <c r="D1030" s="50"/>
      <c r="E1030" s="644"/>
      <c r="F1030" s="645"/>
      <c r="G1030" s="646"/>
      <c r="H1030" s="50"/>
      <c r="I1030" s="644"/>
      <c r="J1030" s="50"/>
      <c r="K1030" s="50"/>
      <c r="L1030" s="50"/>
      <c r="M1030" s="2"/>
      <c r="N1030" s="2"/>
      <c r="O1030" s="4"/>
      <c r="P1030" s="4"/>
      <c r="Q1030" s="4"/>
      <c r="R1030" s="4"/>
    </row>
    <row r="1031" spans="1:18" s="524" customFormat="1">
      <c r="A1031" s="50"/>
      <c r="C1031" s="586"/>
      <c r="D1031" s="50"/>
      <c r="E1031" s="644"/>
      <c r="F1031" s="645"/>
      <c r="G1031" s="646"/>
      <c r="H1031" s="50"/>
      <c r="I1031" s="644"/>
      <c r="J1031" s="50"/>
      <c r="K1031" s="50"/>
      <c r="L1031" s="50"/>
      <c r="M1031" s="2"/>
      <c r="N1031" s="2"/>
      <c r="O1031" s="4"/>
      <c r="P1031" s="4"/>
      <c r="Q1031" s="4"/>
      <c r="R1031" s="4"/>
    </row>
    <row r="1032" spans="1:18" s="524" customFormat="1">
      <c r="A1032" s="50"/>
      <c r="C1032" s="586"/>
      <c r="D1032" s="50"/>
      <c r="E1032" s="644"/>
      <c r="F1032" s="645"/>
      <c r="G1032" s="646"/>
      <c r="H1032" s="50"/>
      <c r="I1032" s="644"/>
      <c r="J1032" s="50"/>
      <c r="K1032" s="50"/>
      <c r="L1032" s="50"/>
      <c r="M1032" s="2"/>
      <c r="N1032" s="2"/>
      <c r="O1032" s="4"/>
      <c r="P1032" s="4"/>
      <c r="Q1032" s="4"/>
      <c r="R1032" s="4"/>
    </row>
    <row r="1033" spans="1:18" s="524" customFormat="1">
      <c r="A1033" s="50"/>
      <c r="C1033" s="586"/>
      <c r="D1033" s="50"/>
      <c r="E1033" s="644"/>
      <c r="F1033" s="645"/>
      <c r="G1033" s="646"/>
      <c r="H1033" s="50"/>
      <c r="I1033" s="644"/>
      <c r="J1033" s="50"/>
      <c r="K1033" s="50"/>
      <c r="L1033" s="50"/>
      <c r="M1033" s="2"/>
      <c r="N1033" s="2"/>
      <c r="O1033" s="4"/>
      <c r="P1033" s="4"/>
      <c r="Q1033" s="4"/>
      <c r="R1033" s="4"/>
    </row>
    <row r="1034" spans="1:18" s="524" customFormat="1">
      <c r="A1034" s="50"/>
      <c r="C1034" s="586"/>
      <c r="D1034" s="50"/>
      <c r="E1034" s="644"/>
      <c r="F1034" s="645"/>
      <c r="G1034" s="646"/>
      <c r="H1034" s="50"/>
      <c r="I1034" s="644"/>
      <c r="J1034" s="50"/>
      <c r="K1034" s="50"/>
      <c r="L1034" s="50"/>
      <c r="M1034" s="2"/>
      <c r="N1034" s="2"/>
      <c r="O1034" s="4"/>
      <c r="P1034" s="4"/>
      <c r="Q1034" s="4"/>
      <c r="R1034" s="4"/>
    </row>
    <row r="1035" spans="1:18" s="524" customFormat="1">
      <c r="A1035" s="50"/>
      <c r="C1035" s="586"/>
      <c r="D1035" s="50"/>
      <c r="E1035" s="644"/>
      <c r="F1035" s="645"/>
      <c r="G1035" s="646"/>
      <c r="H1035" s="50"/>
      <c r="I1035" s="644"/>
      <c r="J1035" s="50"/>
      <c r="K1035" s="50"/>
      <c r="L1035" s="50"/>
      <c r="M1035" s="2"/>
      <c r="N1035" s="2"/>
      <c r="O1035" s="4"/>
      <c r="P1035" s="4"/>
      <c r="Q1035" s="4"/>
      <c r="R1035" s="4"/>
    </row>
    <row r="1036" spans="1:18" s="524" customFormat="1">
      <c r="A1036" s="50"/>
      <c r="C1036" s="586"/>
      <c r="D1036" s="50"/>
      <c r="E1036" s="644"/>
      <c r="F1036" s="645"/>
      <c r="G1036" s="646"/>
      <c r="H1036" s="50"/>
      <c r="I1036" s="644"/>
      <c r="J1036" s="50"/>
      <c r="K1036" s="50"/>
      <c r="L1036" s="50"/>
      <c r="M1036" s="2"/>
      <c r="N1036" s="2"/>
      <c r="O1036" s="4"/>
      <c r="P1036" s="4"/>
      <c r="Q1036" s="4"/>
      <c r="R1036" s="4"/>
    </row>
    <row r="1037" spans="1:18" s="524" customFormat="1">
      <c r="A1037" s="50"/>
      <c r="C1037" s="586"/>
      <c r="D1037" s="50"/>
      <c r="E1037" s="644"/>
      <c r="F1037" s="645"/>
      <c r="G1037" s="646"/>
      <c r="H1037" s="50"/>
      <c r="I1037" s="644"/>
      <c r="J1037" s="50"/>
      <c r="K1037" s="50"/>
      <c r="L1037" s="50"/>
      <c r="M1037" s="2"/>
      <c r="N1037" s="2"/>
      <c r="O1037" s="4"/>
      <c r="P1037" s="4"/>
      <c r="Q1037" s="4"/>
      <c r="R1037" s="4"/>
    </row>
    <row r="1038" spans="1:18" s="524" customFormat="1">
      <c r="A1038" s="50"/>
      <c r="C1038" s="586"/>
      <c r="D1038" s="50"/>
      <c r="E1038" s="644"/>
      <c r="F1038" s="645"/>
      <c r="G1038" s="646"/>
      <c r="H1038" s="50"/>
      <c r="I1038" s="644"/>
      <c r="J1038" s="50"/>
      <c r="K1038" s="50"/>
      <c r="L1038" s="50"/>
      <c r="M1038" s="2"/>
      <c r="N1038" s="2"/>
      <c r="O1038" s="4"/>
      <c r="P1038" s="4"/>
      <c r="Q1038" s="4"/>
      <c r="R1038" s="4"/>
    </row>
    <row r="1039" spans="1:18" s="524" customFormat="1">
      <c r="A1039" s="50"/>
      <c r="C1039" s="586"/>
      <c r="D1039" s="50"/>
      <c r="E1039" s="644"/>
      <c r="F1039" s="645"/>
      <c r="G1039" s="646"/>
      <c r="H1039" s="50"/>
      <c r="I1039" s="644"/>
      <c r="J1039" s="50"/>
      <c r="K1039" s="50"/>
      <c r="L1039" s="50"/>
      <c r="M1039" s="2"/>
      <c r="N1039" s="2"/>
      <c r="O1039" s="4"/>
      <c r="P1039" s="4"/>
      <c r="Q1039" s="4"/>
      <c r="R1039" s="4"/>
    </row>
    <row r="1040" spans="1:18" s="524" customFormat="1">
      <c r="A1040" s="50"/>
      <c r="C1040" s="586"/>
      <c r="D1040" s="50"/>
      <c r="E1040" s="644"/>
      <c r="F1040" s="645"/>
      <c r="G1040" s="646"/>
      <c r="H1040" s="50"/>
      <c r="I1040" s="644"/>
      <c r="J1040" s="50"/>
      <c r="K1040" s="50"/>
      <c r="L1040" s="50"/>
      <c r="M1040" s="2"/>
      <c r="N1040" s="2"/>
      <c r="O1040" s="4"/>
      <c r="P1040" s="4"/>
      <c r="Q1040" s="4"/>
      <c r="R1040" s="4"/>
    </row>
    <row r="1041" spans="1:18" s="524" customFormat="1">
      <c r="A1041" s="50"/>
      <c r="C1041" s="586"/>
      <c r="D1041" s="50"/>
      <c r="E1041" s="644"/>
      <c r="F1041" s="645"/>
      <c r="G1041" s="646"/>
      <c r="H1041" s="50"/>
      <c r="I1041" s="644"/>
      <c r="J1041" s="50"/>
      <c r="K1041" s="50"/>
      <c r="L1041" s="50"/>
      <c r="M1041" s="2"/>
      <c r="N1041" s="2"/>
      <c r="O1041" s="4"/>
      <c r="P1041" s="4"/>
      <c r="Q1041" s="4"/>
      <c r="R1041" s="4"/>
    </row>
    <row r="1042" spans="1:18" s="524" customFormat="1">
      <c r="A1042" s="50"/>
      <c r="C1042" s="586"/>
      <c r="D1042" s="50"/>
      <c r="E1042" s="644"/>
      <c r="F1042" s="645"/>
      <c r="G1042" s="646"/>
      <c r="H1042" s="50"/>
      <c r="I1042" s="644"/>
      <c r="J1042" s="50"/>
      <c r="K1042" s="50"/>
      <c r="L1042" s="50"/>
      <c r="M1042" s="2"/>
      <c r="N1042" s="2"/>
      <c r="O1042" s="4"/>
      <c r="P1042" s="4"/>
      <c r="Q1042" s="4"/>
      <c r="R1042" s="4"/>
    </row>
    <row r="1043" spans="1:18" s="524" customFormat="1">
      <c r="A1043" s="50"/>
      <c r="C1043" s="586"/>
      <c r="D1043" s="50"/>
      <c r="E1043" s="644"/>
      <c r="F1043" s="645"/>
      <c r="G1043" s="646"/>
      <c r="H1043" s="50"/>
      <c r="I1043" s="644"/>
      <c r="J1043" s="50"/>
      <c r="K1043" s="50"/>
      <c r="L1043" s="50"/>
      <c r="M1043" s="2"/>
      <c r="N1043" s="2"/>
      <c r="O1043" s="4"/>
      <c r="P1043" s="4"/>
      <c r="Q1043" s="4"/>
      <c r="R1043" s="4"/>
    </row>
    <row r="1044" spans="1:18" s="524" customFormat="1">
      <c r="A1044" s="50"/>
      <c r="C1044" s="586"/>
      <c r="D1044" s="50"/>
      <c r="E1044" s="644"/>
      <c r="F1044" s="645"/>
      <c r="G1044" s="646"/>
      <c r="H1044" s="50"/>
      <c r="I1044" s="644"/>
      <c r="J1044" s="50"/>
      <c r="K1044" s="50"/>
      <c r="L1044" s="50"/>
      <c r="M1044" s="2"/>
      <c r="N1044" s="2"/>
      <c r="O1044" s="4"/>
      <c r="P1044" s="4"/>
      <c r="Q1044" s="4"/>
      <c r="R1044" s="4"/>
    </row>
    <row r="1045" spans="1:18" s="524" customFormat="1">
      <c r="A1045" s="50"/>
      <c r="C1045" s="586"/>
      <c r="D1045" s="50"/>
      <c r="E1045" s="644"/>
      <c r="F1045" s="645"/>
      <c r="G1045" s="646"/>
      <c r="H1045" s="50"/>
      <c r="I1045" s="644"/>
      <c r="J1045" s="50"/>
      <c r="K1045" s="50"/>
      <c r="L1045" s="50"/>
      <c r="M1045" s="2"/>
      <c r="N1045" s="2"/>
      <c r="O1045" s="4"/>
      <c r="P1045" s="4"/>
      <c r="Q1045" s="4"/>
      <c r="R1045" s="4"/>
    </row>
    <row r="1046" spans="1:18" s="524" customFormat="1">
      <c r="A1046" s="50"/>
      <c r="C1046" s="586"/>
      <c r="D1046" s="50"/>
      <c r="E1046" s="644"/>
      <c r="F1046" s="645"/>
      <c r="G1046" s="646"/>
      <c r="H1046" s="50"/>
      <c r="I1046" s="644"/>
      <c r="J1046" s="50"/>
      <c r="K1046" s="50"/>
      <c r="L1046" s="50"/>
      <c r="M1046" s="2"/>
      <c r="N1046" s="2"/>
      <c r="O1046" s="4"/>
      <c r="P1046" s="4"/>
      <c r="Q1046" s="4"/>
      <c r="R1046" s="4"/>
    </row>
    <row r="1047" spans="1:18" s="524" customFormat="1">
      <c r="A1047" s="50"/>
      <c r="C1047" s="586"/>
      <c r="D1047" s="50"/>
      <c r="E1047" s="644"/>
      <c r="F1047" s="645"/>
      <c r="G1047" s="646"/>
      <c r="H1047" s="50"/>
      <c r="I1047" s="644"/>
      <c r="J1047" s="50"/>
      <c r="K1047" s="50"/>
      <c r="L1047" s="50"/>
      <c r="M1047" s="2"/>
      <c r="N1047" s="2"/>
      <c r="O1047" s="4"/>
      <c r="P1047" s="4"/>
      <c r="Q1047" s="4"/>
      <c r="R1047" s="4"/>
    </row>
    <row r="1048" spans="1:18" s="524" customFormat="1">
      <c r="A1048" s="50"/>
      <c r="C1048" s="586"/>
      <c r="D1048" s="50"/>
      <c r="E1048" s="644"/>
      <c r="F1048" s="645"/>
      <c r="G1048" s="646"/>
      <c r="H1048" s="50"/>
      <c r="I1048" s="644"/>
      <c r="J1048" s="50"/>
      <c r="K1048" s="50"/>
      <c r="L1048" s="50"/>
      <c r="M1048" s="2"/>
      <c r="N1048" s="2"/>
      <c r="O1048" s="4"/>
      <c r="P1048" s="4"/>
      <c r="Q1048" s="4"/>
      <c r="R1048" s="4"/>
    </row>
    <row r="1049" spans="1:18" s="524" customFormat="1">
      <c r="A1049" s="50"/>
      <c r="C1049" s="586"/>
      <c r="D1049" s="50"/>
      <c r="E1049" s="644"/>
      <c r="F1049" s="645"/>
      <c r="G1049" s="646"/>
      <c r="H1049" s="50"/>
      <c r="I1049" s="644"/>
      <c r="J1049" s="50"/>
      <c r="K1049" s="50"/>
      <c r="L1049" s="50"/>
      <c r="M1049" s="2"/>
      <c r="N1049" s="2"/>
      <c r="O1049" s="4"/>
      <c r="P1049" s="4"/>
      <c r="Q1049" s="4"/>
      <c r="R1049" s="4"/>
    </row>
    <row r="1050" spans="1:18" s="524" customFormat="1">
      <c r="A1050" s="50"/>
      <c r="C1050" s="586"/>
      <c r="D1050" s="50"/>
      <c r="E1050" s="644"/>
      <c r="F1050" s="645"/>
      <c r="G1050" s="646"/>
      <c r="H1050" s="50"/>
      <c r="I1050" s="644"/>
      <c r="J1050" s="50"/>
      <c r="K1050" s="50"/>
      <c r="L1050" s="50"/>
      <c r="M1050" s="2"/>
      <c r="N1050" s="2"/>
      <c r="O1050" s="4"/>
      <c r="P1050" s="4"/>
      <c r="Q1050" s="4"/>
      <c r="R1050" s="4"/>
    </row>
    <row r="1051" spans="1:18" s="524" customFormat="1">
      <c r="A1051" s="50"/>
      <c r="C1051" s="586"/>
      <c r="D1051" s="50"/>
      <c r="E1051" s="644"/>
      <c r="F1051" s="645"/>
      <c r="G1051" s="646"/>
      <c r="H1051" s="50"/>
      <c r="I1051" s="644"/>
      <c r="J1051" s="50"/>
      <c r="K1051" s="50"/>
      <c r="L1051" s="50"/>
      <c r="M1051" s="2"/>
      <c r="N1051" s="2"/>
      <c r="O1051" s="4"/>
      <c r="P1051" s="4"/>
      <c r="Q1051" s="4"/>
      <c r="R1051" s="4"/>
    </row>
    <row r="1052" spans="1:18" s="524" customFormat="1">
      <c r="A1052" s="50"/>
      <c r="C1052" s="586"/>
      <c r="D1052" s="50"/>
      <c r="E1052" s="644"/>
      <c r="F1052" s="645"/>
      <c r="G1052" s="646"/>
      <c r="H1052" s="50"/>
      <c r="I1052" s="644"/>
      <c r="J1052" s="50"/>
      <c r="K1052" s="50"/>
      <c r="L1052" s="50"/>
      <c r="M1052" s="2"/>
      <c r="N1052" s="2"/>
      <c r="O1052" s="4"/>
      <c r="P1052" s="4"/>
      <c r="Q1052" s="4"/>
      <c r="R1052" s="4"/>
    </row>
    <row r="1053" spans="1:18" s="524" customFormat="1">
      <c r="A1053" s="50"/>
      <c r="C1053" s="586"/>
      <c r="D1053" s="50"/>
      <c r="E1053" s="644"/>
      <c r="F1053" s="645"/>
      <c r="G1053" s="646"/>
      <c r="H1053" s="50"/>
      <c r="I1053" s="644"/>
      <c r="J1053" s="50"/>
      <c r="K1053" s="50"/>
      <c r="L1053" s="50"/>
      <c r="M1053" s="2"/>
      <c r="N1053" s="2"/>
      <c r="O1053" s="4"/>
      <c r="P1053" s="4"/>
      <c r="Q1053" s="4"/>
      <c r="R1053" s="4"/>
    </row>
    <row r="1054" spans="1:18" s="524" customFormat="1">
      <c r="A1054" s="50"/>
      <c r="C1054" s="586"/>
      <c r="D1054" s="50"/>
      <c r="E1054" s="644"/>
      <c r="F1054" s="645"/>
      <c r="G1054" s="646"/>
      <c r="H1054" s="50"/>
      <c r="I1054" s="644"/>
      <c r="J1054" s="50"/>
      <c r="K1054" s="50"/>
      <c r="L1054" s="50"/>
      <c r="M1054" s="2"/>
      <c r="N1054" s="2"/>
      <c r="O1054" s="4"/>
      <c r="P1054" s="4"/>
      <c r="Q1054" s="4"/>
      <c r="R1054" s="4"/>
    </row>
    <row r="1055" spans="1:18" s="524" customFormat="1">
      <c r="A1055" s="50"/>
      <c r="C1055" s="586"/>
      <c r="D1055" s="50"/>
      <c r="E1055" s="644"/>
      <c r="F1055" s="645"/>
      <c r="G1055" s="646"/>
      <c r="H1055" s="50"/>
      <c r="I1055" s="644"/>
      <c r="J1055" s="50"/>
      <c r="K1055" s="50"/>
      <c r="L1055" s="50"/>
      <c r="M1055" s="2"/>
      <c r="N1055" s="2"/>
      <c r="O1055" s="4"/>
      <c r="P1055" s="4"/>
      <c r="Q1055" s="4"/>
      <c r="R1055" s="4"/>
    </row>
    <row r="1056" spans="1:18" s="524" customFormat="1">
      <c r="A1056" s="50"/>
      <c r="C1056" s="586"/>
      <c r="D1056" s="50"/>
      <c r="E1056" s="644"/>
      <c r="F1056" s="645"/>
      <c r="G1056" s="646"/>
      <c r="H1056" s="50"/>
      <c r="I1056" s="644"/>
      <c r="J1056" s="50"/>
      <c r="K1056" s="50"/>
      <c r="L1056" s="50"/>
      <c r="M1056" s="2"/>
      <c r="N1056" s="2"/>
      <c r="O1056" s="4"/>
      <c r="P1056" s="4"/>
      <c r="Q1056" s="4"/>
      <c r="R1056" s="4"/>
    </row>
    <row r="1057" spans="1:18" s="524" customFormat="1">
      <c r="A1057" s="50"/>
      <c r="C1057" s="586"/>
      <c r="D1057" s="50"/>
      <c r="E1057" s="644"/>
      <c r="F1057" s="645"/>
      <c r="G1057" s="646"/>
      <c r="H1057" s="50"/>
      <c r="I1057" s="644"/>
      <c r="J1057" s="50"/>
      <c r="K1057" s="50"/>
      <c r="L1057" s="50"/>
      <c r="M1057" s="2"/>
      <c r="N1057" s="2"/>
      <c r="O1057" s="4"/>
      <c r="P1057" s="4"/>
      <c r="Q1057" s="4"/>
      <c r="R1057" s="4"/>
    </row>
    <row r="1058" spans="1:18" s="524" customFormat="1">
      <c r="A1058" s="50"/>
      <c r="C1058" s="586"/>
      <c r="D1058" s="50"/>
      <c r="E1058" s="644"/>
      <c r="F1058" s="645"/>
      <c r="G1058" s="646"/>
      <c r="H1058" s="50"/>
      <c r="I1058" s="644"/>
      <c r="J1058" s="50"/>
      <c r="K1058" s="50"/>
      <c r="L1058" s="50"/>
      <c r="M1058" s="2"/>
      <c r="N1058" s="2"/>
      <c r="O1058" s="4"/>
      <c r="P1058" s="4"/>
      <c r="Q1058" s="4"/>
      <c r="R1058" s="4"/>
    </row>
    <row r="1059" spans="1:18" s="524" customFormat="1">
      <c r="A1059" s="50"/>
      <c r="C1059" s="586"/>
      <c r="D1059" s="50"/>
      <c r="E1059" s="644"/>
      <c r="F1059" s="645"/>
      <c r="G1059" s="646"/>
      <c r="H1059" s="50"/>
      <c r="I1059" s="644"/>
      <c r="J1059" s="50"/>
      <c r="K1059" s="50"/>
      <c r="L1059" s="50"/>
      <c r="M1059" s="2"/>
      <c r="N1059" s="2"/>
      <c r="O1059" s="4"/>
      <c r="P1059" s="4"/>
      <c r="Q1059" s="4"/>
      <c r="R1059" s="4"/>
    </row>
    <row r="1060" spans="1:18" s="524" customFormat="1">
      <c r="A1060" s="50"/>
      <c r="C1060" s="586"/>
      <c r="D1060" s="50"/>
      <c r="E1060" s="644"/>
      <c r="F1060" s="645"/>
      <c r="G1060" s="646"/>
      <c r="H1060" s="50"/>
      <c r="I1060" s="644"/>
      <c r="J1060" s="50"/>
      <c r="K1060" s="50"/>
      <c r="L1060" s="50"/>
      <c r="M1060" s="2"/>
      <c r="N1060" s="2"/>
      <c r="O1060" s="4"/>
      <c r="P1060" s="4"/>
      <c r="Q1060" s="4"/>
      <c r="R1060" s="4"/>
    </row>
    <row r="1061" spans="1:18" s="524" customFormat="1">
      <c r="A1061" s="50"/>
      <c r="C1061" s="586"/>
      <c r="D1061" s="50"/>
      <c r="E1061" s="644"/>
      <c r="F1061" s="645"/>
      <c r="G1061" s="646"/>
      <c r="H1061" s="50"/>
      <c r="I1061" s="644"/>
      <c r="J1061" s="50"/>
      <c r="K1061" s="50"/>
      <c r="L1061" s="50"/>
      <c r="M1061" s="2"/>
      <c r="N1061" s="2"/>
      <c r="O1061" s="4"/>
      <c r="P1061" s="4"/>
      <c r="Q1061" s="4"/>
      <c r="R1061" s="4"/>
    </row>
    <row r="1062" spans="1:18" s="524" customFormat="1">
      <c r="A1062" s="50"/>
      <c r="C1062" s="586"/>
      <c r="D1062" s="50"/>
      <c r="E1062" s="644"/>
      <c r="F1062" s="645"/>
      <c r="G1062" s="646"/>
      <c r="H1062" s="50"/>
      <c r="I1062" s="644"/>
      <c r="J1062" s="50"/>
      <c r="K1062" s="50"/>
      <c r="L1062" s="50"/>
      <c r="M1062" s="2"/>
      <c r="N1062" s="2"/>
      <c r="O1062" s="4"/>
      <c r="P1062" s="4"/>
      <c r="Q1062" s="4"/>
      <c r="R1062" s="4"/>
    </row>
    <row r="1063" spans="1:18" s="524" customFormat="1">
      <c r="A1063" s="50"/>
      <c r="C1063" s="586"/>
      <c r="D1063" s="50"/>
      <c r="E1063" s="644"/>
      <c r="F1063" s="645"/>
      <c r="G1063" s="646"/>
      <c r="H1063" s="50"/>
      <c r="I1063" s="644"/>
      <c r="J1063" s="50"/>
      <c r="K1063" s="50"/>
      <c r="L1063" s="50"/>
      <c r="M1063" s="2"/>
      <c r="N1063" s="2"/>
      <c r="O1063" s="4"/>
      <c r="P1063" s="4"/>
      <c r="Q1063" s="4"/>
      <c r="R1063" s="4"/>
    </row>
    <row r="1064" spans="1:18" s="524" customFormat="1">
      <c r="A1064" s="50"/>
      <c r="C1064" s="586"/>
      <c r="D1064" s="50"/>
      <c r="E1064" s="644"/>
      <c r="F1064" s="645"/>
      <c r="G1064" s="646"/>
      <c r="H1064" s="50"/>
      <c r="I1064" s="644"/>
      <c r="J1064" s="50"/>
      <c r="K1064" s="50"/>
      <c r="L1064" s="50"/>
      <c r="M1064" s="2"/>
      <c r="N1064" s="2"/>
      <c r="O1064" s="4"/>
      <c r="P1064" s="4"/>
      <c r="Q1064" s="4"/>
      <c r="R1064" s="4"/>
    </row>
    <row r="1065" spans="1:18" s="524" customFormat="1">
      <c r="A1065" s="50"/>
      <c r="C1065" s="586"/>
      <c r="D1065" s="50"/>
      <c r="E1065" s="644"/>
      <c r="F1065" s="645"/>
      <c r="G1065" s="646"/>
      <c r="H1065" s="50"/>
      <c r="I1065" s="644"/>
      <c r="J1065" s="50"/>
      <c r="K1065" s="50"/>
      <c r="L1065" s="50"/>
      <c r="M1065" s="2"/>
      <c r="N1065" s="2"/>
      <c r="O1065" s="4"/>
      <c r="P1065" s="4"/>
      <c r="Q1065" s="4"/>
      <c r="R1065" s="4"/>
    </row>
    <row r="1066" spans="1:18" s="524" customFormat="1">
      <c r="A1066" s="50"/>
      <c r="C1066" s="586"/>
      <c r="D1066" s="50"/>
      <c r="E1066" s="644"/>
      <c r="F1066" s="645"/>
      <c r="G1066" s="646"/>
      <c r="H1066" s="50"/>
      <c r="I1066" s="644"/>
      <c r="J1066" s="50"/>
      <c r="K1066" s="50"/>
      <c r="L1066" s="50"/>
      <c r="M1066" s="2"/>
      <c r="N1066" s="2"/>
      <c r="O1066" s="4"/>
      <c r="P1066" s="4"/>
      <c r="Q1066" s="4"/>
      <c r="R1066" s="4"/>
    </row>
    <row r="1067" spans="1:18" s="524" customFormat="1">
      <c r="A1067" s="50"/>
      <c r="C1067" s="586"/>
      <c r="D1067" s="50"/>
      <c r="E1067" s="644"/>
      <c r="F1067" s="645"/>
      <c r="G1067" s="646"/>
      <c r="H1067" s="50"/>
      <c r="I1067" s="644"/>
      <c r="J1067" s="50"/>
      <c r="K1067" s="50"/>
      <c r="L1067" s="50"/>
      <c r="M1067" s="2"/>
      <c r="N1067" s="2"/>
      <c r="O1067" s="4"/>
      <c r="P1067" s="4"/>
      <c r="Q1067" s="4"/>
      <c r="R1067" s="4"/>
    </row>
    <row r="1068" spans="1:18" s="524" customFormat="1">
      <c r="A1068" s="50"/>
      <c r="C1068" s="586"/>
      <c r="D1068" s="50"/>
      <c r="E1068" s="644"/>
      <c r="F1068" s="645"/>
      <c r="G1068" s="646"/>
      <c r="H1068" s="50"/>
      <c r="I1068" s="644"/>
      <c r="J1068" s="50"/>
      <c r="K1068" s="50"/>
      <c r="L1068" s="50"/>
      <c r="M1068" s="2"/>
      <c r="N1068" s="2"/>
      <c r="O1068" s="4"/>
      <c r="P1068" s="4"/>
      <c r="Q1068" s="4"/>
      <c r="R1068" s="4"/>
    </row>
    <row r="1069" spans="1:18" s="524" customFormat="1">
      <c r="A1069" s="50"/>
      <c r="C1069" s="586"/>
      <c r="D1069" s="50"/>
      <c r="E1069" s="644"/>
      <c r="F1069" s="645"/>
      <c r="G1069" s="646"/>
      <c r="H1069" s="50"/>
      <c r="I1069" s="644"/>
      <c r="J1069" s="50"/>
      <c r="K1069" s="50"/>
      <c r="L1069" s="50"/>
      <c r="M1069" s="2"/>
      <c r="N1069" s="2"/>
      <c r="O1069" s="4"/>
      <c r="P1069" s="4"/>
      <c r="Q1069" s="4"/>
      <c r="R1069" s="4"/>
    </row>
    <row r="1070" spans="1:18" s="524" customFormat="1">
      <c r="A1070" s="50"/>
      <c r="C1070" s="586"/>
      <c r="D1070" s="50"/>
      <c r="E1070" s="644"/>
      <c r="F1070" s="645"/>
      <c r="G1070" s="646"/>
      <c r="H1070" s="50"/>
      <c r="I1070" s="644"/>
      <c r="J1070" s="50"/>
      <c r="K1070" s="50"/>
      <c r="L1070" s="50"/>
      <c r="M1070" s="2"/>
      <c r="N1070" s="2"/>
      <c r="O1070" s="4"/>
      <c r="P1070" s="4"/>
      <c r="Q1070" s="4"/>
      <c r="R1070" s="4"/>
    </row>
    <row r="1071" spans="1:18" s="524" customFormat="1">
      <c r="A1071" s="50"/>
      <c r="C1071" s="586"/>
      <c r="D1071" s="50"/>
      <c r="E1071" s="644"/>
      <c r="F1071" s="645"/>
      <c r="G1071" s="646"/>
      <c r="H1071" s="50"/>
      <c r="I1071" s="644"/>
      <c r="J1071" s="50"/>
      <c r="K1071" s="50"/>
      <c r="L1071" s="50"/>
      <c r="M1071" s="2"/>
      <c r="N1071" s="2"/>
      <c r="O1071" s="4"/>
      <c r="P1071" s="4"/>
      <c r="Q1071" s="4"/>
      <c r="R1071" s="4"/>
    </row>
    <row r="1072" spans="1:18" s="524" customFormat="1">
      <c r="A1072" s="50"/>
      <c r="C1072" s="586"/>
      <c r="D1072" s="50"/>
      <c r="E1072" s="644"/>
      <c r="F1072" s="645"/>
      <c r="G1072" s="646"/>
      <c r="H1072" s="50"/>
      <c r="I1072" s="644"/>
      <c r="J1072" s="50"/>
      <c r="K1072" s="50"/>
      <c r="L1072" s="50"/>
      <c r="M1072" s="2"/>
      <c r="N1072" s="2"/>
      <c r="O1072" s="4"/>
      <c r="P1072" s="4"/>
      <c r="Q1072" s="4"/>
      <c r="R1072" s="4"/>
    </row>
    <row r="1073" spans="1:18" s="524" customFormat="1">
      <c r="A1073" s="50"/>
      <c r="C1073" s="586"/>
      <c r="D1073" s="50"/>
      <c r="E1073" s="644"/>
      <c r="F1073" s="645"/>
      <c r="G1073" s="646"/>
      <c r="H1073" s="50"/>
      <c r="I1073" s="644"/>
      <c r="J1073" s="50"/>
      <c r="K1073" s="50"/>
      <c r="L1073" s="50"/>
      <c r="M1073" s="2"/>
      <c r="N1073" s="2"/>
      <c r="O1073" s="4"/>
      <c r="P1073" s="4"/>
      <c r="Q1073" s="4"/>
      <c r="R1073" s="4"/>
    </row>
    <row r="1074" spans="1:18" s="524" customFormat="1">
      <c r="A1074" s="50"/>
      <c r="C1074" s="586"/>
      <c r="D1074" s="50"/>
      <c r="E1074" s="644"/>
      <c r="F1074" s="645"/>
      <c r="G1074" s="646"/>
      <c r="H1074" s="50"/>
      <c r="I1074" s="644"/>
      <c r="J1074" s="50"/>
      <c r="K1074" s="50"/>
      <c r="L1074" s="50"/>
      <c r="M1074" s="2"/>
      <c r="N1074" s="2"/>
      <c r="O1074" s="4"/>
      <c r="P1074" s="4"/>
      <c r="Q1074" s="4"/>
      <c r="R1074" s="4"/>
    </row>
    <row r="1075" spans="1:18" s="524" customFormat="1">
      <c r="A1075" s="50"/>
      <c r="C1075" s="586"/>
      <c r="D1075" s="50"/>
      <c r="E1075" s="644"/>
      <c r="F1075" s="645"/>
      <c r="G1075" s="646"/>
      <c r="H1075" s="50"/>
      <c r="I1075" s="644"/>
      <c r="J1075" s="50"/>
      <c r="K1075" s="50"/>
      <c r="L1075" s="50"/>
      <c r="M1075" s="2"/>
      <c r="N1075" s="2"/>
      <c r="O1075" s="4"/>
      <c r="P1075" s="4"/>
      <c r="Q1075" s="4"/>
      <c r="R1075" s="4"/>
    </row>
    <row r="1076" spans="1:18" s="524" customFormat="1">
      <c r="A1076" s="50"/>
      <c r="C1076" s="586"/>
      <c r="D1076" s="50"/>
      <c r="E1076" s="644"/>
      <c r="F1076" s="645"/>
      <c r="G1076" s="646"/>
      <c r="H1076" s="50"/>
      <c r="I1076" s="644"/>
      <c r="J1076" s="50"/>
      <c r="K1076" s="50"/>
      <c r="L1076" s="50"/>
      <c r="M1076" s="2"/>
      <c r="N1076" s="2"/>
      <c r="O1076" s="4"/>
      <c r="P1076" s="4"/>
      <c r="Q1076" s="4"/>
      <c r="R1076" s="4"/>
    </row>
    <row r="1077" spans="1:18" s="524" customFormat="1">
      <c r="A1077" s="50"/>
      <c r="C1077" s="586"/>
      <c r="D1077" s="50"/>
      <c r="E1077" s="644"/>
      <c r="F1077" s="645"/>
      <c r="G1077" s="646"/>
      <c r="H1077" s="50"/>
      <c r="I1077" s="644"/>
      <c r="J1077" s="50"/>
      <c r="K1077" s="50"/>
      <c r="L1077" s="50"/>
      <c r="M1077" s="2"/>
      <c r="N1077" s="2"/>
      <c r="O1077" s="4"/>
      <c r="P1077" s="4"/>
      <c r="Q1077" s="4"/>
      <c r="R1077" s="4"/>
    </row>
    <row r="1078" spans="1:18" s="524" customFormat="1">
      <c r="A1078" s="50"/>
      <c r="C1078" s="586"/>
      <c r="D1078" s="50"/>
      <c r="E1078" s="644"/>
      <c r="F1078" s="645"/>
      <c r="G1078" s="646"/>
      <c r="H1078" s="50"/>
      <c r="I1078" s="644"/>
      <c r="J1078" s="50"/>
      <c r="K1078" s="50"/>
      <c r="L1078" s="50"/>
      <c r="M1078" s="2"/>
      <c r="N1078" s="2"/>
      <c r="O1078" s="4"/>
      <c r="P1078" s="4"/>
      <c r="Q1078" s="4"/>
      <c r="R1078" s="4"/>
    </row>
    <row r="1079" spans="1:18" s="524" customFormat="1">
      <c r="A1079" s="50"/>
      <c r="C1079" s="586"/>
      <c r="D1079" s="50"/>
      <c r="E1079" s="644"/>
      <c r="F1079" s="645"/>
      <c r="G1079" s="646"/>
      <c r="H1079" s="50"/>
      <c r="I1079" s="644"/>
      <c r="J1079" s="50"/>
      <c r="K1079" s="50"/>
      <c r="L1079" s="50"/>
      <c r="M1079" s="2"/>
      <c r="N1079" s="2"/>
      <c r="O1079" s="4"/>
      <c r="P1079" s="4"/>
      <c r="Q1079" s="4"/>
      <c r="R1079" s="4"/>
    </row>
    <row r="1080" spans="1:18" s="524" customFormat="1">
      <c r="A1080" s="50"/>
      <c r="C1080" s="586"/>
      <c r="D1080" s="50"/>
      <c r="E1080" s="644"/>
      <c r="F1080" s="645"/>
      <c r="G1080" s="646"/>
      <c r="H1080" s="50"/>
      <c r="I1080" s="644"/>
      <c r="J1080" s="50"/>
      <c r="K1080" s="50"/>
      <c r="L1080" s="50"/>
      <c r="M1080" s="2"/>
      <c r="N1080" s="2"/>
      <c r="O1080" s="4"/>
      <c r="P1080" s="4"/>
      <c r="Q1080" s="4"/>
      <c r="R1080" s="4"/>
    </row>
    <row r="1081" spans="1:18" s="524" customFormat="1">
      <c r="A1081" s="50"/>
      <c r="C1081" s="586"/>
      <c r="D1081" s="50"/>
      <c r="E1081" s="644"/>
      <c r="F1081" s="645"/>
      <c r="G1081" s="646"/>
      <c r="H1081" s="50"/>
      <c r="I1081" s="644"/>
      <c r="J1081" s="50"/>
      <c r="K1081" s="50"/>
      <c r="L1081" s="50"/>
      <c r="M1081" s="2"/>
      <c r="N1081" s="2"/>
      <c r="O1081" s="4"/>
      <c r="P1081" s="4"/>
      <c r="Q1081" s="4"/>
      <c r="R1081" s="4"/>
    </row>
    <row r="1082" spans="1:18" s="524" customFormat="1">
      <c r="A1082" s="50"/>
      <c r="C1082" s="586"/>
      <c r="D1082" s="50"/>
      <c r="E1082" s="644"/>
      <c r="F1082" s="645"/>
      <c r="G1082" s="646"/>
      <c r="H1082" s="50"/>
      <c r="I1082" s="644"/>
      <c r="J1082" s="50"/>
      <c r="K1082" s="50"/>
      <c r="L1082" s="50"/>
      <c r="M1082" s="2"/>
      <c r="N1082" s="2"/>
      <c r="O1082" s="4"/>
      <c r="P1082" s="4"/>
      <c r="Q1082" s="4"/>
      <c r="R1082" s="4"/>
    </row>
    <row r="1083" spans="1:18" s="524" customFormat="1">
      <c r="A1083" s="50"/>
      <c r="C1083" s="586"/>
      <c r="D1083" s="50"/>
      <c r="E1083" s="644"/>
      <c r="F1083" s="645"/>
      <c r="G1083" s="646"/>
      <c r="H1083" s="50"/>
      <c r="I1083" s="644"/>
      <c r="J1083" s="50"/>
      <c r="K1083" s="50"/>
      <c r="L1083" s="50"/>
      <c r="M1083" s="2"/>
      <c r="N1083" s="2"/>
      <c r="O1083" s="4"/>
      <c r="P1083" s="4"/>
      <c r="Q1083" s="4"/>
      <c r="R1083" s="4"/>
    </row>
    <row r="1084" spans="1:18" s="524" customFormat="1">
      <c r="A1084" s="50"/>
      <c r="C1084" s="586"/>
      <c r="D1084" s="50"/>
      <c r="E1084" s="644"/>
      <c r="F1084" s="645"/>
      <c r="G1084" s="646"/>
      <c r="H1084" s="50"/>
      <c r="I1084" s="644"/>
      <c r="J1084" s="50"/>
      <c r="K1084" s="50"/>
      <c r="L1084" s="50"/>
      <c r="M1084" s="2"/>
      <c r="N1084" s="2"/>
      <c r="O1084" s="4"/>
      <c r="P1084" s="4"/>
      <c r="Q1084" s="4"/>
      <c r="R1084" s="4"/>
    </row>
    <row r="1085" spans="1:18" s="524" customFormat="1">
      <c r="A1085" s="50"/>
      <c r="C1085" s="586"/>
      <c r="D1085" s="50"/>
      <c r="E1085" s="644"/>
      <c r="F1085" s="645"/>
      <c r="G1085" s="646"/>
      <c r="H1085" s="50"/>
      <c r="I1085" s="644"/>
      <c r="J1085" s="50"/>
      <c r="K1085" s="50"/>
      <c r="L1085" s="50"/>
      <c r="M1085" s="2"/>
      <c r="N1085" s="2"/>
      <c r="O1085" s="4"/>
      <c r="P1085" s="4"/>
      <c r="Q1085" s="4"/>
      <c r="R1085" s="4"/>
    </row>
    <row r="1086" spans="1:18" s="524" customFormat="1">
      <c r="A1086" s="50"/>
      <c r="C1086" s="586"/>
      <c r="D1086" s="50"/>
      <c r="E1086" s="644"/>
      <c r="F1086" s="645"/>
      <c r="G1086" s="646"/>
      <c r="H1086" s="50"/>
      <c r="I1086" s="644"/>
      <c r="J1086" s="50"/>
      <c r="K1086" s="50"/>
      <c r="L1086" s="50"/>
      <c r="M1086" s="2"/>
      <c r="N1086" s="2"/>
      <c r="O1086" s="4"/>
      <c r="P1086" s="4"/>
      <c r="Q1086" s="4"/>
      <c r="R1086" s="4"/>
    </row>
    <row r="1087" spans="1:18" s="524" customFormat="1">
      <c r="A1087" s="50"/>
      <c r="C1087" s="586"/>
      <c r="D1087" s="50"/>
      <c r="E1087" s="644"/>
      <c r="F1087" s="645"/>
      <c r="G1087" s="646"/>
      <c r="H1087" s="50"/>
      <c r="I1087" s="644"/>
      <c r="J1087" s="50"/>
      <c r="K1087" s="50"/>
      <c r="L1087" s="50"/>
      <c r="M1087" s="2"/>
      <c r="N1087" s="2"/>
      <c r="O1087" s="4"/>
      <c r="P1087" s="4"/>
      <c r="Q1087" s="4"/>
      <c r="R1087" s="4"/>
    </row>
    <row r="1088" spans="1:18" s="524" customFormat="1">
      <c r="A1088" s="50"/>
      <c r="C1088" s="586"/>
      <c r="D1088" s="50"/>
      <c r="E1088" s="644"/>
      <c r="F1088" s="645"/>
      <c r="G1088" s="646"/>
      <c r="H1088" s="50"/>
      <c r="I1088" s="644"/>
      <c r="J1088" s="50"/>
      <c r="K1088" s="50"/>
      <c r="L1088" s="50"/>
      <c r="M1088" s="2"/>
      <c r="N1088" s="2"/>
      <c r="O1088" s="4"/>
      <c r="P1088" s="4"/>
      <c r="Q1088" s="4"/>
      <c r="R1088" s="4"/>
    </row>
    <row r="1089" spans="1:18" s="524" customFormat="1">
      <c r="A1089" s="50"/>
      <c r="C1089" s="586"/>
      <c r="D1089" s="50"/>
      <c r="E1089" s="644"/>
      <c r="F1089" s="645"/>
      <c r="G1089" s="646"/>
      <c r="H1089" s="50"/>
      <c r="I1089" s="644"/>
      <c r="J1089" s="50"/>
      <c r="K1089" s="50"/>
      <c r="L1089" s="50"/>
      <c r="M1089" s="2"/>
      <c r="N1089" s="2"/>
      <c r="O1089" s="4"/>
      <c r="P1089" s="4"/>
      <c r="Q1089" s="4"/>
      <c r="R1089" s="4"/>
    </row>
    <row r="1090" spans="1:18" s="524" customFormat="1">
      <c r="A1090" s="50"/>
      <c r="C1090" s="586"/>
      <c r="D1090" s="50"/>
      <c r="E1090" s="644"/>
      <c r="F1090" s="645"/>
      <c r="G1090" s="646"/>
      <c r="H1090" s="50"/>
      <c r="I1090" s="644"/>
      <c r="J1090" s="50"/>
      <c r="K1090" s="50"/>
      <c r="L1090" s="50"/>
      <c r="M1090" s="2"/>
      <c r="N1090" s="2"/>
      <c r="O1090" s="4"/>
      <c r="P1090" s="4"/>
      <c r="Q1090" s="4"/>
      <c r="R1090" s="4"/>
    </row>
    <row r="1091" spans="1:18" s="524" customFormat="1">
      <c r="A1091" s="50"/>
      <c r="C1091" s="586"/>
      <c r="D1091" s="50"/>
      <c r="E1091" s="644"/>
      <c r="F1091" s="645"/>
      <c r="G1091" s="646"/>
      <c r="H1091" s="50"/>
      <c r="I1091" s="644"/>
      <c r="J1091" s="50"/>
      <c r="K1091" s="50"/>
      <c r="L1091" s="50"/>
      <c r="M1091" s="2"/>
      <c r="N1091" s="2"/>
      <c r="O1091" s="4"/>
      <c r="P1091" s="4"/>
      <c r="Q1091" s="4"/>
      <c r="R1091" s="4"/>
    </row>
    <row r="1092" spans="1:18" s="524" customFormat="1">
      <c r="A1092" s="50"/>
      <c r="C1092" s="586"/>
      <c r="D1092" s="50"/>
      <c r="E1092" s="644"/>
      <c r="F1092" s="645"/>
      <c r="G1092" s="646"/>
      <c r="H1092" s="50"/>
      <c r="I1092" s="644"/>
      <c r="J1092" s="50"/>
      <c r="K1092" s="50"/>
      <c r="L1092" s="50"/>
      <c r="M1092" s="2"/>
      <c r="N1092" s="2"/>
      <c r="O1092" s="4"/>
      <c r="P1092" s="4"/>
      <c r="Q1092" s="4"/>
      <c r="R1092" s="4"/>
    </row>
    <row r="1093" spans="1:18" s="524" customFormat="1">
      <c r="A1093" s="50"/>
      <c r="C1093" s="586"/>
      <c r="D1093" s="50"/>
      <c r="E1093" s="644"/>
      <c r="F1093" s="645"/>
      <c r="G1093" s="646"/>
      <c r="H1093" s="50"/>
      <c r="I1093" s="644"/>
      <c r="J1093" s="50"/>
      <c r="K1093" s="50"/>
      <c r="L1093" s="50"/>
      <c r="M1093" s="2"/>
      <c r="N1093" s="2"/>
      <c r="O1093" s="4"/>
      <c r="P1093" s="4"/>
      <c r="Q1093" s="4"/>
      <c r="R1093" s="4"/>
    </row>
    <row r="1094" spans="1:18" s="524" customFormat="1">
      <c r="A1094" s="50"/>
      <c r="C1094" s="586"/>
      <c r="D1094" s="50"/>
      <c r="E1094" s="644"/>
      <c r="F1094" s="645"/>
      <c r="G1094" s="646"/>
      <c r="H1094" s="50"/>
      <c r="I1094" s="644"/>
      <c r="J1094" s="50"/>
      <c r="K1094" s="50"/>
      <c r="L1094" s="50"/>
      <c r="M1094" s="2"/>
      <c r="N1094" s="2"/>
      <c r="O1094" s="4"/>
      <c r="P1094" s="4"/>
      <c r="Q1094" s="4"/>
      <c r="R1094" s="4"/>
    </row>
    <row r="1095" spans="1:18" s="524" customFormat="1">
      <c r="A1095" s="50"/>
      <c r="C1095" s="586"/>
      <c r="D1095" s="50"/>
      <c r="E1095" s="644"/>
      <c r="F1095" s="645"/>
      <c r="G1095" s="646"/>
      <c r="H1095" s="50"/>
      <c r="I1095" s="644"/>
      <c r="J1095" s="50"/>
      <c r="K1095" s="50"/>
      <c r="L1095" s="50"/>
      <c r="M1095" s="2"/>
      <c r="N1095" s="2"/>
      <c r="O1095" s="4"/>
      <c r="P1095" s="4"/>
      <c r="Q1095" s="4"/>
      <c r="R1095" s="4"/>
    </row>
    <row r="1096" spans="1:18" s="524" customFormat="1">
      <c r="A1096" s="50"/>
      <c r="C1096" s="586"/>
      <c r="D1096" s="50"/>
      <c r="E1096" s="644"/>
      <c r="F1096" s="645"/>
      <c r="G1096" s="646"/>
      <c r="H1096" s="50"/>
      <c r="I1096" s="644"/>
      <c r="J1096" s="50"/>
      <c r="K1096" s="50"/>
      <c r="L1096" s="50"/>
      <c r="M1096" s="2"/>
      <c r="N1096" s="2"/>
      <c r="O1096" s="4"/>
      <c r="P1096" s="4"/>
      <c r="Q1096" s="4"/>
      <c r="R1096" s="4"/>
    </row>
    <row r="1097" spans="1:18" s="524" customFormat="1">
      <c r="A1097" s="50"/>
      <c r="C1097" s="586"/>
      <c r="D1097" s="50"/>
      <c r="E1097" s="644"/>
      <c r="F1097" s="645"/>
      <c r="G1097" s="646"/>
      <c r="H1097" s="50"/>
      <c r="I1097" s="644"/>
      <c r="J1097" s="50"/>
      <c r="K1097" s="50"/>
      <c r="L1097" s="50"/>
      <c r="M1097" s="2"/>
      <c r="N1097" s="2"/>
      <c r="O1097" s="4"/>
      <c r="P1097" s="4"/>
      <c r="Q1097" s="4"/>
      <c r="R1097" s="4"/>
    </row>
    <row r="1098" spans="1:18" s="524" customFormat="1">
      <c r="A1098" s="50"/>
      <c r="C1098" s="586"/>
      <c r="D1098" s="50"/>
      <c r="E1098" s="644"/>
      <c r="F1098" s="645"/>
      <c r="G1098" s="646"/>
      <c r="H1098" s="50"/>
      <c r="I1098" s="644"/>
      <c r="J1098" s="50"/>
      <c r="K1098" s="50"/>
      <c r="L1098" s="50"/>
      <c r="M1098" s="2"/>
      <c r="N1098" s="2"/>
      <c r="O1098" s="4"/>
      <c r="P1098" s="4"/>
      <c r="Q1098" s="4"/>
      <c r="R1098" s="4"/>
    </row>
    <row r="1099" spans="1:18" s="524" customFormat="1">
      <c r="A1099" s="50"/>
      <c r="C1099" s="586"/>
      <c r="D1099" s="50"/>
      <c r="E1099" s="644"/>
      <c r="F1099" s="645"/>
      <c r="G1099" s="646"/>
      <c r="H1099" s="50"/>
      <c r="I1099" s="644"/>
      <c r="J1099" s="50"/>
      <c r="K1099" s="50"/>
      <c r="L1099" s="50"/>
      <c r="M1099" s="2"/>
      <c r="N1099" s="2"/>
      <c r="O1099" s="4"/>
      <c r="P1099" s="4"/>
      <c r="Q1099" s="4"/>
      <c r="R1099" s="4"/>
    </row>
    <row r="1100" spans="1:18" s="524" customFormat="1">
      <c r="A1100" s="50"/>
      <c r="C1100" s="586"/>
      <c r="D1100" s="50"/>
      <c r="E1100" s="644"/>
      <c r="F1100" s="645"/>
      <c r="G1100" s="646"/>
      <c r="H1100" s="50"/>
      <c r="I1100" s="644"/>
      <c r="J1100" s="50"/>
      <c r="K1100" s="50"/>
      <c r="L1100" s="50"/>
      <c r="M1100" s="2"/>
      <c r="N1100" s="2"/>
      <c r="O1100" s="4"/>
      <c r="P1100" s="4"/>
      <c r="Q1100" s="4"/>
      <c r="R1100" s="4"/>
    </row>
    <row r="1101" spans="1:18" s="524" customFormat="1">
      <c r="A1101" s="50"/>
      <c r="C1101" s="586"/>
      <c r="D1101" s="50"/>
      <c r="E1101" s="644"/>
      <c r="F1101" s="645"/>
      <c r="G1101" s="646"/>
      <c r="H1101" s="50"/>
      <c r="I1101" s="644"/>
      <c r="J1101" s="50"/>
      <c r="K1101" s="50"/>
      <c r="L1101" s="50"/>
      <c r="M1101" s="2"/>
      <c r="N1101" s="2"/>
      <c r="O1101" s="4"/>
      <c r="P1101" s="4"/>
      <c r="Q1101" s="4"/>
      <c r="R1101" s="4"/>
    </row>
    <row r="1102" spans="1:18" s="524" customFormat="1">
      <c r="A1102" s="50"/>
      <c r="C1102" s="586"/>
      <c r="D1102" s="50"/>
      <c r="E1102" s="644"/>
      <c r="F1102" s="645"/>
      <c r="G1102" s="646"/>
      <c r="H1102" s="50"/>
      <c r="I1102" s="644"/>
      <c r="J1102" s="50"/>
      <c r="K1102" s="50"/>
      <c r="L1102" s="50"/>
      <c r="M1102" s="2"/>
      <c r="N1102" s="2"/>
      <c r="O1102" s="4"/>
      <c r="P1102" s="4"/>
      <c r="Q1102" s="4"/>
      <c r="R1102" s="4"/>
    </row>
    <row r="1103" spans="1:18" s="524" customFormat="1">
      <c r="A1103" s="50"/>
      <c r="C1103" s="586"/>
      <c r="D1103" s="50"/>
      <c r="E1103" s="644"/>
      <c r="F1103" s="645"/>
      <c r="G1103" s="646"/>
      <c r="H1103" s="50"/>
      <c r="I1103" s="644"/>
      <c r="J1103" s="50"/>
      <c r="K1103" s="50"/>
      <c r="L1103" s="50"/>
      <c r="M1103" s="2"/>
      <c r="N1103" s="2"/>
      <c r="O1103" s="4"/>
      <c r="P1103" s="4"/>
      <c r="Q1103" s="4"/>
      <c r="R1103" s="4"/>
    </row>
    <row r="1104" spans="1:18" s="524" customFormat="1">
      <c r="A1104" s="50"/>
      <c r="C1104" s="586"/>
      <c r="D1104" s="50"/>
      <c r="E1104" s="644"/>
      <c r="F1104" s="645"/>
      <c r="G1104" s="646"/>
      <c r="H1104" s="50"/>
      <c r="I1104" s="644"/>
      <c r="J1104" s="50"/>
      <c r="K1104" s="50"/>
      <c r="L1104" s="50"/>
      <c r="M1104" s="2"/>
      <c r="N1104" s="2"/>
      <c r="O1104" s="4"/>
      <c r="P1104" s="4"/>
      <c r="Q1104" s="4"/>
      <c r="R1104" s="4"/>
    </row>
    <row r="1105" spans="1:18" s="524" customFormat="1">
      <c r="A1105" s="50"/>
      <c r="C1105" s="586"/>
      <c r="D1105" s="50"/>
      <c r="E1105" s="644"/>
      <c r="F1105" s="645"/>
      <c r="G1105" s="646"/>
      <c r="H1105" s="50"/>
      <c r="I1105" s="644"/>
      <c r="J1105" s="50"/>
      <c r="K1105" s="50"/>
      <c r="L1105" s="50"/>
      <c r="M1105" s="2"/>
      <c r="N1105" s="2"/>
      <c r="O1105" s="4"/>
      <c r="P1105" s="4"/>
      <c r="Q1105" s="4"/>
      <c r="R1105" s="4"/>
    </row>
    <row r="1106" spans="1:18" s="524" customFormat="1">
      <c r="A1106" s="50"/>
      <c r="C1106" s="586"/>
      <c r="D1106" s="50"/>
      <c r="E1106" s="644"/>
      <c r="F1106" s="645"/>
      <c r="G1106" s="646"/>
      <c r="H1106" s="50"/>
      <c r="I1106" s="644"/>
      <c r="J1106" s="50"/>
      <c r="K1106" s="50"/>
      <c r="L1106" s="50"/>
      <c r="M1106" s="2"/>
      <c r="N1106" s="2"/>
      <c r="O1106" s="4"/>
      <c r="P1106" s="4"/>
      <c r="Q1106" s="4"/>
      <c r="R1106" s="4"/>
    </row>
    <row r="1107" spans="1:18" s="524" customFormat="1">
      <c r="A1107" s="50"/>
      <c r="C1107" s="586"/>
      <c r="D1107" s="50"/>
      <c r="E1107" s="644"/>
      <c r="F1107" s="645"/>
      <c r="G1107" s="646"/>
      <c r="H1107" s="50"/>
      <c r="I1107" s="644"/>
      <c r="J1107" s="50"/>
      <c r="K1107" s="50"/>
      <c r="L1107" s="50"/>
      <c r="M1107" s="2"/>
      <c r="N1107" s="2"/>
      <c r="O1107" s="4"/>
      <c r="P1107" s="4"/>
      <c r="Q1107" s="4"/>
      <c r="R1107" s="4"/>
    </row>
    <row r="1108" spans="1:18" s="524" customFormat="1">
      <c r="A1108" s="50"/>
      <c r="C1108" s="586"/>
      <c r="D1108" s="50"/>
      <c r="E1108" s="644"/>
      <c r="F1108" s="645"/>
      <c r="G1108" s="646"/>
      <c r="H1108" s="50"/>
      <c r="I1108" s="644"/>
      <c r="J1108" s="50"/>
      <c r="K1108" s="50"/>
      <c r="L1108" s="50"/>
      <c r="M1108" s="2"/>
      <c r="N1108" s="2"/>
      <c r="O1108" s="4"/>
      <c r="P1108" s="4"/>
      <c r="Q1108" s="4"/>
      <c r="R1108" s="4"/>
    </row>
    <row r="1109" spans="1:18" s="524" customFormat="1">
      <c r="A1109" s="50"/>
      <c r="C1109" s="586"/>
      <c r="D1109" s="50"/>
      <c r="E1109" s="644"/>
      <c r="F1109" s="645"/>
      <c r="G1109" s="646"/>
      <c r="H1109" s="50"/>
      <c r="I1109" s="644"/>
      <c r="J1109" s="50"/>
      <c r="K1109" s="50"/>
      <c r="L1109" s="50"/>
      <c r="M1109" s="2"/>
      <c r="N1109" s="2"/>
      <c r="O1109" s="4"/>
      <c r="P1109" s="4"/>
      <c r="Q1109" s="4"/>
      <c r="R1109" s="4"/>
    </row>
    <row r="1110" spans="1:18" s="524" customFormat="1">
      <c r="A1110" s="50"/>
      <c r="C1110" s="586"/>
      <c r="D1110" s="50"/>
      <c r="E1110" s="644"/>
      <c r="F1110" s="645"/>
      <c r="G1110" s="646"/>
      <c r="H1110" s="50"/>
      <c r="I1110" s="644"/>
      <c r="J1110" s="50"/>
      <c r="K1110" s="50"/>
      <c r="L1110" s="50"/>
      <c r="M1110" s="2"/>
      <c r="N1110" s="2"/>
      <c r="O1110" s="4"/>
      <c r="P1110" s="4"/>
      <c r="Q1110" s="4"/>
      <c r="R1110" s="4"/>
    </row>
    <row r="1111" spans="1:18" s="524" customFormat="1">
      <c r="A1111" s="50"/>
      <c r="C1111" s="586"/>
      <c r="D1111" s="50"/>
      <c r="E1111" s="644"/>
      <c r="F1111" s="645"/>
      <c r="G1111" s="646"/>
      <c r="H1111" s="50"/>
      <c r="I1111" s="644"/>
      <c r="J1111" s="50"/>
      <c r="K1111" s="50"/>
      <c r="L1111" s="50"/>
      <c r="M1111" s="2"/>
      <c r="N1111" s="2"/>
      <c r="O1111" s="4"/>
      <c r="P1111" s="4"/>
      <c r="Q1111" s="4"/>
      <c r="R1111" s="4"/>
    </row>
    <row r="1112" spans="1:18" s="524" customFormat="1">
      <c r="A1112" s="50"/>
      <c r="C1112" s="586"/>
      <c r="D1112" s="50"/>
      <c r="E1112" s="644"/>
      <c r="F1112" s="645"/>
      <c r="G1112" s="646"/>
      <c r="H1112" s="50"/>
      <c r="I1112" s="644"/>
      <c r="J1112" s="50"/>
      <c r="K1112" s="50"/>
      <c r="L1112" s="50"/>
      <c r="M1112" s="2"/>
      <c r="N1112" s="2"/>
      <c r="O1112" s="4"/>
      <c r="P1112" s="4"/>
      <c r="Q1112" s="4"/>
      <c r="R1112" s="4"/>
    </row>
    <row r="1113" spans="1:18" s="524" customFormat="1">
      <c r="A1113" s="50"/>
      <c r="C1113" s="586"/>
      <c r="D1113" s="50"/>
      <c r="E1113" s="644"/>
      <c r="F1113" s="645"/>
      <c r="G1113" s="646"/>
      <c r="H1113" s="50"/>
      <c r="I1113" s="644"/>
      <c r="J1113" s="50"/>
      <c r="K1113" s="50"/>
      <c r="L1113" s="50"/>
      <c r="M1113" s="2"/>
      <c r="N1113" s="2"/>
      <c r="O1113" s="4"/>
      <c r="P1113" s="4"/>
      <c r="Q1113" s="4"/>
      <c r="R1113" s="4"/>
    </row>
    <row r="1114" spans="1:18" s="524" customFormat="1">
      <c r="A1114" s="50"/>
      <c r="C1114" s="586"/>
      <c r="D1114" s="50"/>
      <c r="E1114" s="644"/>
      <c r="F1114" s="645"/>
      <c r="G1114" s="646"/>
      <c r="H1114" s="50"/>
      <c r="I1114" s="644"/>
      <c r="J1114" s="50"/>
      <c r="K1114" s="50"/>
      <c r="L1114" s="50"/>
      <c r="M1114" s="2"/>
      <c r="N1114" s="2"/>
      <c r="O1114" s="4"/>
      <c r="P1114" s="4"/>
      <c r="Q1114" s="4"/>
      <c r="R1114" s="4"/>
    </row>
    <row r="1115" spans="1:18" s="524" customFormat="1">
      <c r="A1115" s="50"/>
      <c r="C1115" s="586"/>
      <c r="D1115" s="50"/>
      <c r="E1115" s="644"/>
      <c r="F1115" s="645"/>
      <c r="G1115" s="646"/>
      <c r="H1115" s="50"/>
      <c r="I1115" s="644"/>
      <c r="J1115" s="50"/>
      <c r="K1115" s="50"/>
      <c r="L1115" s="50"/>
      <c r="M1115" s="2"/>
      <c r="N1115" s="2"/>
      <c r="O1115" s="4"/>
      <c r="P1115" s="4"/>
      <c r="Q1115" s="4"/>
      <c r="R1115" s="4"/>
    </row>
    <row r="1116" spans="1:18" s="524" customFormat="1">
      <c r="A1116" s="50"/>
      <c r="C1116" s="586"/>
      <c r="D1116" s="50"/>
      <c r="E1116" s="644"/>
      <c r="F1116" s="645"/>
      <c r="G1116" s="646"/>
      <c r="H1116" s="50"/>
      <c r="I1116" s="644"/>
      <c r="J1116" s="50"/>
      <c r="K1116" s="50"/>
      <c r="L1116" s="50"/>
      <c r="M1116" s="2"/>
      <c r="N1116" s="2"/>
      <c r="O1116" s="4"/>
      <c r="P1116" s="4"/>
      <c r="Q1116" s="4"/>
      <c r="R1116" s="4"/>
    </row>
    <row r="1117" spans="1:18" s="524" customFormat="1">
      <c r="A1117" s="50"/>
      <c r="C1117" s="586"/>
      <c r="D1117" s="50"/>
      <c r="E1117" s="644"/>
      <c r="F1117" s="645"/>
      <c r="G1117" s="646"/>
      <c r="H1117" s="50"/>
      <c r="I1117" s="644"/>
      <c r="J1117" s="50"/>
      <c r="K1117" s="50"/>
      <c r="L1117" s="50"/>
      <c r="M1117" s="2"/>
      <c r="N1117" s="2"/>
      <c r="O1117" s="4"/>
      <c r="P1117" s="4"/>
      <c r="Q1117" s="4"/>
      <c r="R1117" s="4"/>
    </row>
    <row r="1118" spans="1:18" s="524" customFormat="1">
      <c r="A1118" s="50"/>
      <c r="C1118" s="586"/>
      <c r="D1118" s="50"/>
      <c r="E1118" s="644"/>
      <c r="F1118" s="645"/>
      <c r="G1118" s="646"/>
      <c r="H1118" s="50"/>
      <c r="I1118" s="644"/>
      <c r="J1118" s="50"/>
      <c r="K1118" s="50"/>
      <c r="L1118" s="50"/>
      <c r="M1118" s="2"/>
      <c r="N1118" s="2"/>
      <c r="O1118" s="4"/>
      <c r="P1118" s="4"/>
      <c r="Q1118" s="4"/>
      <c r="R1118" s="4"/>
    </row>
    <row r="1119" spans="1:18" s="524" customFormat="1">
      <c r="A1119" s="50"/>
      <c r="C1119" s="586"/>
      <c r="D1119" s="50"/>
      <c r="E1119" s="644"/>
      <c r="F1119" s="645"/>
      <c r="G1119" s="646"/>
      <c r="H1119" s="50"/>
      <c r="I1119" s="644"/>
      <c r="J1119" s="50"/>
      <c r="K1119" s="50"/>
      <c r="L1119" s="50"/>
      <c r="M1119" s="2"/>
      <c r="N1119" s="2"/>
      <c r="O1119" s="4"/>
      <c r="P1119" s="4"/>
      <c r="Q1119" s="4"/>
      <c r="R1119" s="4"/>
    </row>
    <row r="1120" spans="1:18" s="524" customFormat="1">
      <c r="A1120" s="50"/>
      <c r="C1120" s="586"/>
      <c r="D1120" s="50"/>
      <c r="E1120" s="644"/>
      <c r="F1120" s="645"/>
      <c r="G1120" s="646"/>
      <c r="H1120" s="50"/>
      <c r="I1120" s="644"/>
      <c r="J1120" s="50"/>
      <c r="K1120" s="50"/>
      <c r="L1120" s="50"/>
      <c r="M1120" s="2"/>
      <c r="N1120" s="2"/>
      <c r="O1120" s="4"/>
      <c r="P1120" s="4"/>
      <c r="Q1120" s="4"/>
      <c r="R1120" s="4"/>
    </row>
    <row r="1121" spans="1:18" s="524" customFormat="1">
      <c r="A1121" s="50"/>
      <c r="C1121" s="586"/>
      <c r="D1121" s="50"/>
      <c r="E1121" s="644"/>
      <c r="F1121" s="645"/>
      <c r="G1121" s="646"/>
      <c r="H1121" s="50"/>
      <c r="I1121" s="644"/>
      <c r="J1121" s="50"/>
      <c r="K1121" s="50"/>
      <c r="L1121" s="50"/>
      <c r="M1121" s="2"/>
      <c r="N1121" s="2"/>
      <c r="O1121" s="4"/>
      <c r="P1121" s="4"/>
      <c r="Q1121" s="4"/>
      <c r="R1121" s="4"/>
    </row>
    <row r="1122" spans="1:18" s="524" customFormat="1">
      <c r="A1122" s="50"/>
      <c r="C1122" s="586"/>
      <c r="D1122" s="50"/>
      <c r="E1122" s="644"/>
      <c r="F1122" s="645"/>
      <c r="G1122" s="646"/>
      <c r="H1122" s="50"/>
      <c r="I1122" s="644"/>
      <c r="J1122" s="50"/>
      <c r="K1122" s="50"/>
      <c r="L1122" s="50"/>
      <c r="M1122" s="2"/>
      <c r="N1122" s="2"/>
      <c r="O1122" s="4"/>
      <c r="P1122" s="4"/>
      <c r="Q1122" s="4"/>
      <c r="R1122" s="4"/>
    </row>
    <row r="1123" spans="1:18" s="524" customFormat="1">
      <c r="A1123" s="50"/>
      <c r="C1123" s="586"/>
      <c r="D1123" s="50"/>
      <c r="E1123" s="644"/>
      <c r="F1123" s="645"/>
      <c r="G1123" s="646"/>
      <c r="H1123" s="50"/>
      <c r="I1123" s="644"/>
      <c r="J1123" s="50"/>
      <c r="K1123" s="50"/>
      <c r="L1123" s="50"/>
      <c r="M1123" s="2"/>
      <c r="N1123" s="2"/>
      <c r="O1123" s="4"/>
      <c r="P1123" s="4"/>
      <c r="Q1123" s="4"/>
      <c r="R1123" s="4"/>
    </row>
    <row r="1124" spans="1:18" s="524" customFormat="1">
      <c r="A1124" s="50"/>
      <c r="C1124" s="586"/>
      <c r="D1124" s="50"/>
      <c r="E1124" s="644"/>
      <c r="F1124" s="645"/>
      <c r="G1124" s="646"/>
      <c r="H1124" s="50"/>
      <c r="I1124" s="644"/>
      <c r="J1124" s="50"/>
      <c r="K1124" s="50"/>
      <c r="L1124" s="50"/>
      <c r="M1124" s="2"/>
      <c r="N1124" s="2"/>
      <c r="O1124" s="4"/>
      <c r="P1124" s="4"/>
      <c r="Q1124" s="4"/>
      <c r="R1124" s="4"/>
    </row>
    <row r="1125" spans="1:18" s="524" customFormat="1">
      <c r="A1125" s="50"/>
      <c r="C1125" s="586"/>
      <c r="D1125" s="50"/>
      <c r="E1125" s="644"/>
      <c r="F1125" s="645"/>
      <c r="G1125" s="646"/>
      <c r="H1125" s="50"/>
      <c r="I1125" s="644"/>
      <c r="J1125" s="50"/>
      <c r="K1125" s="50"/>
      <c r="L1125" s="50"/>
      <c r="M1125" s="2"/>
      <c r="N1125" s="2"/>
      <c r="O1125" s="4"/>
      <c r="P1125" s="4"/>
      <c r="Q1125" s="4"/>
      <c r="R1125" s="4"/>
    </row>
    <row r="1126" spans="1:18" s="524" customFormat="1">
      <c r="A1126" s="50"/>
      <c r="C1126" s="586"/>
      <c r="D1126" s="50"/>
      <c r="E1126" s="644"/>
      <c r="F1126" s="645"/>
      <c r="G1126" s="646"/>
      <c r="H1126" s="50"/>
      <c r="I1126" s="644"/>
      <c r="J1126" s="50"/>
      <c r="K1126" s="50"/>
      <c r="L1126" s="50"/>
      <c r="M1126" s="2"/>
      <c r="N1126" s="2"/>
      <c r="O1126" s="4"/>
      <c r="P1126" s="4"/>
      <c r="Q1126" s="4"/>
      <c r="R1126" s="4"/>
    </row>
    <row r="1127" spans="1:18" s="524" customFormat="1">
      <c r="A1127" s="50"/>
      <c r="C1127" s="586"/>
      <c r="D1127" s="50"/>
      <c r="E1127" s="644"/>
      <c r="F1127" s="645"/>
      <c r="G1127" s="646"/>
      <c r="H1127" s="50"/>
      <c r="I1127" s="644"/>
      <c r="J1127" s="50"/>
      <c r="K1127" s="50"/>
      <c r="L1127" s="50"/>
      <c r="M1127" s="2"/>
      <c r="N1127" s="2"/>
      <c r="O1127" s="4"/>
      <c r="P1127" s="4"/>
      <c r="Q1127" s="4"/>
      <c r="R1127" s="4"/>
    </row>
    <row r="1128" spans="1:18" s="524" customFormat="1">
      <c r="A1128" s="50"/>
      <c r="C1128" s="586"/>
      <c r="D1128" s="50"/>
      <c r="E1128" s="644"/>
      <c r="F1128" s="645"/>
      <c r="G1128" s="646"/>
      <c r="H1128" s="50"/>
      <c r="I1128" s="644"/>
      <c r="J1128" s="50"/>
      <c r="K1128" s="50"/>
      <c r="L1128" s="50"/>
      <c r="M1128" s="2"/>
      <c r="N1128" s="2"/>
      <c r="O1128" s="4"/>
      <c r="P1128" s="4"/>
      <c r="Q1128" s="4"/>
      <c r="R1128" s="4"/>
    </row>
    <row r="1129" spans="1:18" s="524" customFormat="1">
      <c r="A1129" s="50"/>
      <c r="C1129" s="586"/>
      <c r="D1129" s="50"/>
      <c r="E1129" s="644"/>
      <c r="F1129" s="645"/>
      <c r="G1129" s="646"/>
      <c r="H1129" s="50"/>
      <c r="I1129" s="644"/>
      <c r="J1129" s="50"/>
      <c r="K1129" s="50"/>
      <c r="L1129" s="50"/>
      <c r="M1129" s="2"/>
      <c r="N1129" s="2"/>
      <c r="O1129" s="4"/>
      <c r="P1129" s="4"/>
      <c r="Q1129" s="4"/>
      <c r="R1129" s="4"/>
    </row>
    <row r="1130" spans="1:18" s="524" customFormat="1">
      <c r="A1130" s="50"/>
      <c r="C1130" s="586"/>
      <c r="D1130" s="50"/>
      <c r="E1130" s="644"/>
      <c r="F1130" s="645"/>
      <c r="G1130" s="646"/>
      <c r="H1130" s="50"/>
      <c r="I1130" s="644"/>
      <c r="J1130" s="50"/>
      <c r="K1130" s="50"/>
      <c r="L1130" s="50"/>
      <c r="M1130" s="2"/>
      <c r="N1130" s="2"/>
      <c r="O1130" s="4"/>
      <c r="P1130" s="4"/>
      <c r="Q1130" s="4"/>
      <c r="R1130" s="4"/>
    </row>
    <row r="1131" spans="1:18" s="524" customFormat="1">
      <c r="A1131" s="50"/>
      <c r="C1131" s="586"/>
      <c r="D1131" s="50"/>
      <c r="E1131" s="644"/>
      <c r="F1131" s="645"/>
      <c r="G1131" s="646"/>
      <c r="H1131" s="50"/>
      <c r="I1131" s="644"/>
      <c r="J1131" s="50"/>
      <c r="K1131" s="50"/>
      <c r="L1131" s="50"/>
      <c r="M1131" s="2"/>
      <c r="N1131" s="2"/>
      <c r="O1131" s="4"/>
      <c r="P1131" s="4"/>
      <c r="Q1131" s="4"/>
      <c r="R1131" s="4"/>
    </row>
    <row r="1132" spans="1:18" s="524" customFormat="1">
      <c r="A1132" s="50"/>
      <c r="C1132" s="586"/>
      <c r="D1132" s="50"/>
      <c r="E1132" s="644"/>
      <c r="F1132" s="645"/>
      <c r="G1132" s="646"/>
      <c r="H1132" s="50"/>
      <c r="I1132" s="644"/>
      <c r="J1132" s="50"/>
      <c r="K1132" s="50"/>
      <c r="L1132" s="50"/>
      <c r="M1132" s="2"/>
      <c r="N1132" s="2"/>
      <c r="O1132" s="4"/>
      <c r="P1132" s="4"/>
      <c r="Q1132" s="4"/>
      <c r="R1132" s="4"/>
    </row>
    <row r="1133" spans="1:18" s="524" customFormat="1">
      <c r="A1133" s="50"/>
      <c r="C1133" s="586"/>
      <c r="D1133" s="50"/>
      <c r="E1133" s="644"/>
      <c r="F1133" s="645"/>
      <c r="G1133" s="646"/>
      <c r="H1133" s="50"/>
      <c r="I1133" s="644"/>
      <c r="J1133" s="50"/>
      <c r="K1133" s="50"/>
      <c r="L1133" s="50"/>
      <c r="M1133" s="2"/>
      <c r="N1133" s="2"/>
      <c r="O1133" s="4"/>
      <c r="P1133" s="4"/>
      <c r="Q1133" s="4"/>
      <c r="R1133" s="4"/>
    </row>
    <row r="1134" spans="1:18" s="524" customFormat="1">
      <c r="A1134" s="50"/>
      <c r="C1134" s="586"/>
      <c r="D1134" s="50"/>
      <c r="E1134" s="644"/>
      <c r="F1134" s="645"/>
      <c r="G1134" s="646"/>
      <c r="H1134" s="50"/>
      <c r="I1134" s="644"/>
      <c r="J1134" s="50"/>
      <c r="K1134" s="50"/>
      <c r="L1134" s="50"/>
      <c r="M1134" s="2"/>
      <c r="N1134" s="2"/>
      <c r="O1134" s="4"/>
      <c r="P1134" s="4"/>
      <c r="Q1134" s="4"/>
      <c r="R1134" s="4"/>
    </row>
    <row r="1135" spans="1:18" s="524" customFormat="1">
      <c r="A1135" s="50"/>
      <c r="C1135" s="586"/>
      <c r="D1135" s="50"/>
      <c r="E1135" s="644"/>
      <c r="F1135" s="645"/>
      <c r="G1135" s="646"/>
      <c r="H1135" s="50"/>
      <c r="I1135" s="644"/>
      <c r="J1135" s="50"/>
      <c r="K1135" s="50"/>
      <c r="L1135" s="50"/>
      <c r="M1135" s="2"/>
      <c r="N1135" s="2"/>
      <c r="O1135" s="4"/>
      <c r="P1135" s="4"/>
      <c r="Q1135" s="4"/>
      <c r="R1135" s="4"/>
    </row>
    <row r="1136" spans="1:18" s="524" customFormat="1">
      <c r="A1136" s="50"/>
      <c r="C1136" s="586"/>
      <c r="D1136" s="50"/>
      <c r="E1136" s="644"/>
      <c r="F1136" s="645"/>
      <c r="G1136" s="646"/>
      <c r="H1136" s="50"/>
      <c r="I1136" s="644"/>
      <c r="J1136" s="50"/>
      <c r="K1136" s="50"/>
      <c r="L1136" s="50"/>
      <c r="M1136" s="2"/>
      <c r="N1136" s="2"/>
      <c r="O1136" s="4"/>
      <c r="P1136" s="4"/>
      <c r="Q1136" s="4"/>
      <c r="R1136" s="4"/>
    </row>
    <row r="1137" spans="1:18" s="524" customFormat="1">
      <c r="A1137" s="50"/>
      <c r="C1137" s="586"/>
      <c r="D1137" s="50"/>
      <c r="E1137" s="644"/>
      <c r="F1137" s="645"/>
      <c r="G1137" s="646"/>
      <c r="H1137" s="50"/>
      <c r="I1137" s="644"/>
      <c r="J1137" s="50"/>
      <c r="K1137" s="50"/>
      <c r="L1137" s="50"/>
      <c r="M1137" s="2"/>
      <c r="N1137" s="2"/>
      <c r="O1137" s="4"/>
      <c r="P1137" s="4"/>
      <c r="Q1137" s="4"/>
      <c r="R1137" s="4"/>
    </row>
    <row r="1138" spans="1:18" s="524" customFormat="1">
      <c r="A1138" s="50"/>
      <c r="C1138" s="586"/>
      <c r="D1138" s="50"/>
      <c r="E1138" s="644"/>
      <c r="F1138" s="645"/>
      <c r="G1138" s="646"/>
      <c r="H1138" s="50"/>
      <c r="I1138" s="644"/>
      <c r="J1138" s="50"/>
      <c r="K1138" s="50"/>
      <c r="L1138" s="50"/>
      <c r="M1138" s="2"/>
      <c r="N1138" s="2"/>
      <c r="O1138" s="4"/>
      <c r="P1138" s="4"/>
      <c r="Q1138" s="4"/>
      <c r="R1138" s="4"/>
    </row>
    <row r="1139" spans="1:18" s="524" customFormat="1">
      <c r="A1139" s="50"/>
      <c r="C1139" s="586"/>
      <c r="D1139" s="50"/>
      <c r="E1139" s="644"/>
      <c r="F1139" s="645"/>
      <c r="G1139" s="646"/>
      <c r="H1139" s="50"/>
      <c r="I1139" s="644"/>
      <c r="J1139" s="50"/>
      <c r="K1139" s="50"/>
      <c r="L1139" s="50"/>
      <c r="M1139" s="2"/>
      <c r="N1139" s="2"/>
      <c r="O1139" s="4"/>
      <c r="P1139" s="4"/>
      <c r="Q1139" s="4"/>
      <c r="R1139" s="4"/>
    </row>
    <row r="1140" spans="1:18" s="524" customFormat="1">
      <c r="A1140" s="50"/>
      <c r="C1140" s="586"/>
      <c r="D1140" s="50"/>
      <c r="E1140" s="644"/>
      <c r="F1140" s="645"/>
      <c r="G1140" s="646"/>
      <c r="H1140" s="50"/>
      <c r="I1140" s="644"/>
      <c r="J1140" s="50"/>
      <c r="K1140" s="50"/>
      <c r="L1140" s="50"/>
      <c r="M1140" s="2"/>
      <c r="N1140" s="2"/>
      <c r="O1140" s="4"/>
      <c r="P1140" s="4"/>
      <c r="Q1140" s="4"/>
      <c r="R1140" s="4"/>
    </row>
    <row r="1141" spans="1:18" s="524" customFormat="1">
      <c r="A1141" s="50"/>
      <c r="C1141" s="586"/>
      <c r="D1141" s="50"/>
      <c r="E1141" s="644"/>
      <c r="F1141" s="645"/>
      <c r="G1141" s="646"/>
      <c r="H1141" s="50"/>
      <c r="I1141" s="644"/>
      <c r="J1141" s="50"/>
      <c r="K1141" s="50"/>
      <c r="L1141" s="50"/>
      <c r="M1141" s="2"/>
      <c r="N1141" s="2"/>
      <c r="O1141" s="4"/>
      <c r="P1141" s="4"/>
      <c r="Q1141" s="4"/>
      <c r="R1141" s="4"/>
    </row>
    <row r="1142" spans="1:18" s="524" customFormat="1">
      <c r="A1142" s="50"/>
      <c r="C1142" s="586"/>
      <c r="D1142" s="50"/>
      <c r="E1142" s="644"/>
      <c r="F1142" s="645"/>
      <c r="G1142" s="646"/>
      <c r="H1142" s="50"/>
      <c r="I1142" s="644"/>
      <c r="J1142" s="50"/>
      <c r="K1142" s="50"/>
      <c r="L1142" s="50"/>
      <c r="M1142" s="2"/>
      <c r="N1142" s="2"/>
      <c r="O1142" s="4"/>
      <c r="P1142" s="4"/>
      <c r="Q1142" s="4"/>
      <c r="R1142" s="4"/>
    </row>
    <row r="1143" spans="1:18" s="524" customFormat="1">
      <c r="A1143" s="50"/>
      <c r="C1143" s="586"/>
      <c r="D1143" s="50"/>
      <c r="E1143" s="644"/>
      <c r="F1143" s="645"/>
      <c r="G1143" s="646"/>
      <c r="H1143" s="50"/>
      <c r="I1143" s="644"/>
      <c r="J1143" s="50"/>
      <c r="K1143" s="50"/>
      <c r="L1143" s="50"/>
      <c r="M1143" s="2"/>
      <c r="N1143" s="2"/>
      <c r="O1143" s="4"/>
      <c r="P1143" s="4"/>
      <c r="Q1143" s="4"/>
      <c r="R1143" s="4"/>
    </row>
    <row r="1144" spans="1:18" s="524" customFormat="1">
      <c r="A1144" s="50"/>
      <c r="C1144" s="586"/>
      <c r="D1144" s="50"/>
      <c r="E1144" s="644"/>
      <c r="F1144" s="645"/>
      <c r="G1144" s="646"/>
      <c r="H1144" s="50"/>
      <c r="I1144" s="644"/>
      <c r="J1144" s="50"/>
      <c r="K1144" s="50"/>
      <c r="L1144" s="50"/>
      <c r="M1144" s="2"/>
      <c r="N1144" s="2"/>
      <c r="O1144" s="4"/>
      <c r="P1144" s="4"/>
      <c r="Q1144" s="4"/>
      <c r="R1144" s="4"/>
    </row>
    <row r="1145" spans="1:18" s="524" customFormat="1">
      <c r="A1145" s="50"/>
      <c r="C1145" s="586"/>
      <c r="D1145" s="50"/>
      <c r="E1145" s="644"/>
      <c r="F1145" s="645"/>
      <c r="G1145" s="646"/>
      <c r="H1145" s="50"/>
      <c r="I1145" s="644"/>
      <c r="J1145" s="50"/>
      <c r="K1145" s="50"/>
      <c r="L1145" s="50"/>
      <c r="M1145" s="2"/>
      <c r="N1145" s="2"/>
      <c r="O1145" s="4"/>
      <c r="P1145" s="4"/>
      <c r="Q1145" s="4"/>
      <c r="R1145" s="4"/>
    </row>
    <row r="1146" spans="1:18" s="524" customFormat="1">
      <c r="A1146" s="50"/>
      <c r="C1146" s="586"/>
      <c r="D1146" s="50"/>
      <c r="E1146" s="644"/>
      <c r="F1146" s="645"/>
      <c r="G1146" s="646"/>
      <c r="H1146" s="50"/>
      <c r="I1146" s="644"/>
      <c r="J1146" s="50"/>
      <c r="K1146" s="50"/>
      <c r="L1146" s="50"/>
      <c r="M1146" s="2"/>
      <c r="N1146" s="2"/>
      <c r="O1146" s="4"/>
      <c r="P1146" s="4"/>
      <c r="Q1146" s="4"/>
      <c r="R1146" s="4"/>
    </row>
    <row r="1147" spans="1:18" s="524" customFormat="1">
      <c r="A1147" s="50"/>
      <c r="C1147" s="586"/>
      <c r="D1147" s="50"/>
      <c r="E1147" s="644"/>
      <c r="F1147" s="645"/>
      <c r="G1147" s="646"/>
      <c r="H1147" s="50"/>
      <c r="I1147" s="644"/>
      <c r="J1147" s="50"/>
      <c r="K1147" s="50"/>
      <c r="L1147" s="50"/>
      <c r="M1147" s="2"/>
      <c r="N1147" s="2"/>
      <c r="O1147" s="4"/>
      <c r="P1147" s="4"/>
      <c r="Q1147" s="4"/>
      <c r="R1147" s="4"/>
    </row>
    <row r="1148" spans="1:18" s="524" customFormat="1">
      <c r="A1148" s="50"/>
      <c r="C1148" s="586"/>
      <c r="D1148" s="50"/>
      <c r="E1148" s="644"/>
      <c r="F1148" s="645"/>
      <c r="G1148" s="646"/>
      <c r="H1148" s="50"/>
      <c r="I1148" s="644"/>
      <c r="J1148" s="50"/>
      <c r="K1148" s="50"/>
      <c r="L1148" s="50"/>
      <c r="M1148" s="2"/>
      <c r="N1148" s="2"/>
      <c r="O1148" s="4"/>
      <c r="P1148" s="4"/>
      <c r="Q1148" s="4"/>
      <c r="R1148" s="4"/>
    </row>
    <row r="1149" spans="1:18" s="524" customFormat="1">
      <c r="A1149" s="50"/>
      <c r="C1149" s="586"/>
      <c r="D1149" s="50"/>
      <c r="E1149" s="644"/>
      <c r="F1149" s="645"/>
      <c r="G1149" s="646"/>
      <c r="H1149" s="50"/>
      <c r="I1149" s="644"/>
      <c r="J1149" s="50"/>
      <c r="K1149" s="50"/>
      <c r="L1149" s="50"/>
      <c r="M1149" s="2"/>
      <c r="N1149" s="2"/>
      <c r="O1149" s="4"/>
      <c r="P1149" s="4"/>
      <c r="Q1149" s="4"/>
      <c r="R1149" s="4"/>
    </row>
    <row r="1150" spans="1:18" s="524" customFormat="1">
      <c r="A1150" s="50"/>
      <c r="C1150" s="586"/>
      <c r="D1150" s="50"/>
      <c r="E1150" s="644"/>
      <c r="F1150" s="645"/>
      <c r="G1150" s="646"/>
      <c r="H1150" s="50"/>
      <c r="I1150" s="644"/>
      <c r="J1150" s="50"/>
      <c r="K1150" s="50"/>
      <c r="L1150" s="50"/>
      <c r="M1150" s="2"/>
      <c r="N1150" s="2"/>
      <c r="O1150" s="4"/>
      <c r="P1150" s="4"/>
      <c r="Q1150" s="4"/>
      <c r="R1150" s="4"/>
    </row>
    <row r="1151" spans="1:18" s="524" customFormat="1">
      <c r="A1151" s="50"/>
      <c r="C1151" s="586"/>
      <c r="D1151" s="50"/>
      <c r="E1151" s="644"/>
      <c r="F1151" s="645"/>
      <c r="G1151" s="646"/>
      <c r="H1151" s="50"/>
      <c r="I1151" s="644"/>
      <c r="J1151" s="50"/>
      <c r="K1151" s="50"/>
      <c r="L1151" s="50"/>
      <c r="M1151" s="2"/>
      <c r="N1151" s="2"/>
      <c r="O1151" s="4"/>
      <c r="P1151" s="4"/>
      <c r="Q1151" s="4"/>
      <c r="R1151" s="4"/>
    </row>
    <row r="1152" spans="1:18" s="524" customFormat="1">
      <c r="A1152" s="50"/>
      <c r="C1152" s="586"/>
      <c r="D1152" s="50"/>
      <c r="E1152" s="644"/>
      <c r="F1152" s="645"/>
      <c r="G1152" s="646"/>
      <c r="H1152" s="50"/>
      <c r="I1152" s="644"/>
      <c r="J1152" s="50"/>
      <c r="K1152" s="50"/>
      <c r="L1152" s="50"/>
      <c r="M1152" s="2"/>
      <c r="N1152" s="2"/>
      <c r="O1152" s="4"/>
      <c r="P1152" s="4"/>
      <c r="Q1152" s="4"/>
      <c r="R1152" s="4"/>
    </row>
    <row r="1153" spans="1:18" s="524" customFormat="1">
      <c r="A1153" s="50"/>
      <c r="C1153" s="586"/>
      <c r="D1153" s="50"/>
      <c r="E1153" s="644"/>
      <c r="F1153" s="645"/>
      <c r="G1153" s="646"/>
      <c r="H1153" s="50"/>
      <c r="I1153" s="644"/>
      <c r="J1153" s="50"/>
      <c r="K1153" s="50"/>
      <c r="L1153" s="50"/>
      <c r="M1153" s="2"/>
      <c r="N1153" s="2"/>
      <c r="O1153" s="4"/>
      <c r="P1153" s="4"/>
      <c r="Q1153" s="4"/>
      <c r="R1153" s="4"/>
    </row>
    <row r="1154" spans="1:18" s="524" customFormat="1">
      <c r="A1154" s="50"/>
      <c r="C1154" s="586"/>
      <c r="D1154" s="50"/>
      <c r="E1154" s="644"/>
      <c r="F1154" s="645"/>
      <c r="G1154" s="646"/>
      <c r="H1154" s="50"/>
      <c r="I1154" s="644"/>
      <c r="J1154" s="50"/>
      <c r="K1154" s="50"/>
      <c r="L1154" s="50"/>
      <c r="M1154" s="2"/>
      <c r="N1154" s="2"/>
      <c r="O1154" s="4"/>
      <c r="P1154" s="4"/>
      <c r="Q1154" s="4"/>
      <c r="R1154" s="4"/>
    </row>
    <row r="1155" spans="1:18" s="524" customFormat="1">
      <c r="A1155" s="50"/>
      <c r="C1155" s="586"/>
      <c r="D1155" s="50"/>
      <c r="E1155" s="644"/>
      <c r="F1155" s="645"/>
      <c r="G1155" s="646"/>
      <c r="H1155" s="50"/>
      <c r="I1155" s="644"/>
      <c r="J1155" s="50"/>
      <c r="K1155" s="50"/>
      <c r="L1155" s="50"/>
      <c r="M1155" s="2"/>
      <c r="N1155" s="2"/>
      <c r="O1155" s="4"/>
      <c r="P1155" s="4"/>
      <c r="Q1155" s="4"/>
      <c r="R1155" s="4"/>
    </row>
    <row r="1156" spans="1:18" s="524" customFormat="1">
      <c r="A1156" s="50"/>
      <c r="C1156" s="586"/>
      <c r="D1156" s="50"/>
      <c r="E1156" s="644"/>
      <c r="F1156" s="645"/>
      <c r="G1156" s="646"/>
      <c r="H1156" s="50"/>
      <c r="I1156" s="644"/>
      <c r="J1156" s="50"/>
      <c r="K1156" s="50"/>
      <c r="L1156" s="50"/>
      <c r="M1156" s="2"/>
      <c r="N1156" s="2"/>
      <c r="O1156" s="4"/>
      <c r="P1156" s="4"/>
      <c r="Q1156" s="4"/>
      <c r="R1156" s="4"/>
    </row>
    <row r="1157" spans="1:18" s="524" customFormat="1">
      <c r="A1157" s="50"/>
      <c r="C1157" s="586"/>
      <c r="D1157" s="50"/>
      <c r="E1157" s="644"/>
      <c r="F1157" s="645"/>
      <c r="G1157" s="646"/>
      <c r="H1157" s="50"/>
      <c r="I1157" s="644"/>
      <c r="J1157" s="50"/>
      <c r="K1157" s="50"/>
      <c r="L1157" s="50"/>
      <c r="M1157" s="2"/>
      <c r="N1157" s="2"/>
      <c r="O1157" s="4"/>
      <c r="P1157" s="4"/>
      <c r="Q1157" s="4"/>
      <c r="R1157" s="4"/>
    </row>
    <row r="1158" spans="1:18" s="524" customFormat="1">
      <c r="A1158" s="50"/>
      <c r="C1158" s="586"/>
      <c r="D1158" s="50"/>
      <c r="E1158" s="644"/>
      <c r="F1158" s="645"/>
      <c r="G1158" s="646"/>
      <c r="H1158" s="50"/>
      <c r="I1158" s="644"/>
      <c r="J1158" s="50"/>
      <c r="K1158" s="50"/>
      <c r="L1158" s="50"/>
      <c r="M1158" s="2"/>
      <c r="N1158" s="2"/>
      <c r="O1158" s="4"/>
      <c r="P1158" s="4"/>
      <c r="Q1158" s="4"/>
      <c r="R1158" s="4"/>
    </row>
    <row r="1159" spans="1:18" s="524" customFormat="1">
      <c r="A1159" s="50"/>
      <c r="C1159" s="586"/>
      <c r="D1159" s="50"/>
      <c r="E1159" s="644"/>
      <c r="F1159" s="645"/>
      <c r="G1159" s="646"/>
      <c r="H1159" s="50"/>
      <c r="I1159" s="644"/>
      <c r="J1159" s="50"/>
      <c r="K1159" s="50"/>
      <c r="L1159" s="50"/>
      <c r="M1159" s="2"/>
      <c r="N1159" s="2"/>
      <c r="O1159" s="4"/>
      <c r="P1159" s="4"/>
      <c r="Q1159" s="4"/>
      <c r="R1159" s="4"/>
    </row>
    <row r="1160" spans="1:18" s="524" customFormat="1">
      <c r="A1160" s="50"/>
      <c r="C1160" s="586"/>
      <c r="D1160" s="50"/>
      <c r="E1160" s="644"/>
      <c r="F1160" s="645"/>
      <c r="G1160" s="646"/>
      <c r="H1160" s="50"/>
      <c r="I1160" s="644"/>
      <c r="J1160" s="50"/>
      <c r="K1160" s="50"/>
      <c r="L1160" s="50"/>
      <c r="M1160" s="2"/>
      <c r="N1160" s="2"/>
      <c r="O1160" s="4"/>
      <c r="P1160" s="4"/>
      <c r="Q1160" s="4"/>
      <c r="R1160" s="4"/>
    </row>
    <row r="1161" spans="1:18" s="524" customFormat="1">
      <c r="A1161" s="50"/>
      <c r="C1161" s="586"/>
      <c r="D1161" s="50"/>
      <c r="E1161" s="644"/>
      <c r="F1161" s="645"/>
      <c r="G1161" s="646"/>
      <c r="H1161" s="50"/>
      <c r="I1161" s="644"/>
      <c r="J1161" s="50"/>
      <c r="K1161" s="50"/>
      <c r="L1161" s="50"/>
      <c r="M1161" s="2"/>
      <c r="N1161" s="2"/>
      <c r="O1161" s="4"/>
      <c r="P1161" s="4"/>
      <c r="Q1161" s="4"/>
      <c r="R1161" s="4"/>
    </row>
    <row r="1162" spans="1:18" s="524" customFormat="1">
      <c r="A1162" s="50"/>
      <c r="C1162" s="586"/>
      <c r="D1162" s="50"/>
      <c r="E1162" s="644"/>
      <c r="F1162" s="645"/>
      <c r="G1162" s="646"/>
      <c r="H1162" s="50"/>
      <c r="I1162" s="644"/>
      <c r="J1162" s="50"/>
      <c r="K1162" s="50"/>
      <c r="L1162" s="50"/>
      <c r="M1162" s="2"/>
      <c r="N1162" s="2"/>
      <c r="O1162" s="4"/>
      <c r="P1162" s="4"/>
      <c r="Q1162" s="4"/>
      <c r="R1162" s="4"/>
    </row>
    <row r="1163" spans="1:18" s="524" customFormat="1">
      <c r="A1163" s="50"/>
      <c r="C1163" s="586"/>
      <c r="D1163" s="50"/>
      <c r="E1163" s="644"/>
      <c r="F1163" s="645"/>
      <c r="G1163" s="646"/>
      <c r="H1163" s="50"/>
      <c r="I1163" s="644"/>
      <c r="J1163" s="50"/>
      <c r="K1163" s="50"/>
      <c r="L1163" s="50"/>
      <c r="M1163" s="2"/>
      <c r="N1163" s="2"/>
      <c r="O1163" s="4"/>
      <c r="P1163" s="4"/>
      <c r="Q1163" s="4"/>
      <c r="R1163" s="4"/>
    </row>
    <row r="1164" spans="1:18" s="524" customFormat="1">
      <c r="A1164" s="50"/>
      <c r="C1164" s="586"/>
      <c r="D1164" s="50"/>
      <c r="E1164" s="644"/>
      <c r="F1164" s="645"/>
      <c r="G1164" s="646"/>
      <c r="H1164" s="50"/>
      <c r="I1164" s="644"/>
      <c r="J1164" s="50"/>
      <c r="K1164" s="50"/>
      <c r="L1164" s="50"/>
      <c r="M1164" s="2"/>
      <c r="N1164" s="2"/>
      <c r="O1164" s="4"/>
      <c r="P1164" s="4"/>
      <c r="Q1164" s="4"/>
      <c r="R1164" s="4"/>
    </row>
    <row r="1165" spans="1:18" s="524" customFormat="1">
      <c r="A1165" s="50"/>
      <c r="C1165" s="586"/>
      <c r="D1165" s="50"/>
      <c r="E1165" s="644"/>
      <c r="F1165" s="645"/>
      <c r="G1165" s="646"/>
      <c r="H1165" s="50"/>
      <c r="I1165" s="644"/>
      <c r="J1165" s="50"/>
      <c r="K1165" s="50"/>
      <c r="L1165" s="50"/>
      <c r="M1165" s="2"/>
      <c r="N1165" s="2"/>
      <c r="O1165" s="4"/>
      <c r="P1165" s="4"/>
      <c r="Q1165" s="4"/>
      <c r="R1165" s="4"/>
    </row>
    <row r="1166" spans="1:18" s="524" customFormat="1">
      <c r="A1166" s="50"/>
      <c r="C1166" s="586"/>
      <c r="D1166" s="50"/>
      <c r="E1166" s="644"/>
      <c r="F1166" s="645"/>
      <c r="G1166" s="646"/>
      <c r="H1166" s="50"/>
      <c r="I1166" s="644"/>
      <c r="J1166" s="50"/>
      <c r="K1166" s="50"/>
      <c r="L1166" s="50"/>
      <c r="M1166" s="2"/>
      <c r="N1166" s="2"/>
      <c r="O1166" s="4"/>
      <c r="P1166" s="4"/>
      <c r="Q1166" s="4"/>
      <c r="R1166" s="4"/>
    </row>
    <row r="1167" spans="1:18" s="524" customFormat="1">
      <c r="A1167" s="50"/>
      <c r="C1167" s="586"/>
      <c r="D1167" s="50"/>
      <c r="E1167" s="644"/>
      <c r="F1167" s="645"/>
      <c r="G1167" s="646"/>
      <c r="H1167" s="50"/>
      <c r="I1167" s="644"/>
      <c r="J1167" s="50"/>
      <c r="K1167" s="50"/>
      <c r="L1167" s="50"/>
      <c r="M1167" s="2"/>
      <c r="N1167" s="2"/>
      <c r="O1167" s="4"/>
      <c r="P1167" s="4"/>
      <c r="Q1167" s="4"/>
      <c r="R1167" s="4"/>
    </row>
    <row r="1168" spans="1:18" s="524" customFormat="1">
      <c r="A1168" s="50"/>
      <c r="C1168" s="586"/>
      <c r="D1168" s="50"/>
      <c r="E1168" s="644"/>
      <c r="F1168" s="645"/>
      <c r="G1168" s="646"/>
      <c r="H1168" s="50"/>
      <c r="I1168" s="644"/>
      <c r="J1168" s="50"/>
      <c r="K1168" s="50"/>
      <c r="L1168" s="50"/>
      <c r="M1168" s="2"/>
      <c r="N1168" s="2"/>
      <c r="O1168" s="4"/>
      <c r="P1168" s="4"/>
      <c r="Q1168" s="4"/>
      <c r="R1168" s="4"/>
    </row>
    <row r="1169" spans="1:18" s="524" customFormat="1">
      <c r="A1169" s="50"/>
      <c r="C1169" s="586"/>
      <c r="D1169" s="50"/>
      <c r="E1169" s="644"/>
      <c r="F1169" s="645"/>
      <c r="G1169" s="646"/>
      <c r="H1169" s="50"/>
      <c r="I1169" s="644"/>
      <c r="J1169" s="50"/>
      <c r="K1169" s="50"/>
      <c r="L1169" s="50"/>
      <c r="M1169" s="2"/>
      <c r="N1169" s="2"/>
      <c r="O1169" s="4"/>
      <c r="P1169" s="4"/>
      <c r="Q1169" s="4"/>
      <c r="R1169" s="4"/>
    </row>
    <row r="1170" spans="1:18" s="524" customFormat="1">
      <c r="A1170" s="50"/>
      <c r="C1170" s="586"/>
      <c r="D1170" s="50"/>
      <c r="E1170" s="644"/>
      <c r="F1170" s="645"/>
      <c r="G1170" s="646"/>
      <c r="H1170" s="50"/>
      <c r="I1170" s="644"/>
      <c r="J1170" s="50"/>
      <c r="K1170" s="50"/>
      <c r="L1170" s="50"/>
      <c r="M1170" s="2"/>
      <c r="N1170" s="2"/>
      <c r="O1170" s="4"/>
      <c r="P1170" s="4"/>
      <c r="Q1170" s="4"/>
      <c r="R1170" s="4"/>
    </row>
    <row r="1171" spans="1:18" s="524" customFormat="1">
      <c r="A1171" s="50"/>
      <c r="C1171" s="586"/>
      <c r="D1171" s="50"/>
      <c r="E1171" s="644"/>
      <c r="F1171" s="645"/>
      <c r="G1171" s="646"/>
      <c r="H1171" s="50"/>
      <c r="I1171" s="644"/>
      <c r="J1171" s="50"/>
      <c r="K1171" s="50"/>
      <c r="L1171" s="50"/>
      <c r="M1171" s="2"/>
      <c r="N1171" s="2"/>
      <c r="O1171" s="4"/>
      <c r="P1171" s="4"/>
      <c r="Q1171" s="4"/>
      <c r="R1171" s="4"/>
    </row>
    <row r="1172" spans="1:18" s="524" customFormat="1">
      <c r="A1172" s="50"/>
      <c r="C1172" s="586"/>
      <c r="D1172" s="50"/>
      <c r="E1172" s="644"/>
      <c r="F1172" s="645"/>
      <c r="G1172" s="646"/>
      <c r="H1172" s="50"/>
      <c r="I1172" s="644"/>
      <c r="J1172" s="50"/>
      <c r="K1172" s="50"/>
      <c r="L1172" s="50"/>
      <c r="M1172" s="2"/>
      <c r="N1172" s="2"/>
      <c r="O1172" s="4"/>
      <c r="P1172" s="4"/>
      <c r="Q1172" s="4"/>
      <c r="R1172" s="4"/>
    </row>
    <row r="1173" spans="1:18" s="524" customFormat="1">
      <c r="A1173" s="50"/>
      <c r="C1173" s="586"/>
      <c r="D1173" s="50"/>
      <c r="E1173" s="644"/>
      <c r="F1173" s="645"/>
      <c r="G1173" s="646"/>
      <c r="H1173" s="50"/>
      <c r="I1173" s="644"/>
      <c r="J1173" s="50"/>
      <c r="K1173" s="50"/>
      <c r="L1173" s="50"/>
      <c r="M1173" s="2"/>
      <c r="N1173" s="2"/>
      <c r="O1173" s="4"/>
      <c r="P1173" s="4"/>
      <c r="Q1173" s="4"/>
      <c r="R1173" s="4"/>
    </row>
    <row r="1174" spans="1:18" s="524" customFormat="1">
      <c r="A1174" s="50"/>
      <c r="C1174" s="586"/>
      <c r="D1174" s="50"/>
      <c r="E1174" s="644"/>
      <c r="F1174" s="645"/>
      <c r="G1174" s="646"/>
      <c r="H1174" s="50"/>
      <c r="I1174" s="644"/>
      <c r="J1174" s="50"/>
      <c r="K1174" s="50"/>
      <c r="L1174" s="50"/>
      <c r="M1174" s="2"/>
      <c r="N1174" s="2"/>
      <c r="O1174" s="4"/>
      <c r="P1174" s="4"/>
      <c r="Q1174" s="4"/>
      <c r="R1174" s="4"/>
    </row>
    <row r="1175" spans="1:18" s="524" customFormat="1">
      <c r="A1175" s="50"/>
      <c r="C1175" s="586"/>
      <c r="D1175" s="50"/>
      <c r="E1175" s="644"/>
      <c r="F1175" s="645"/>
      <c r="G1175" s="646"/>
      <c r="H1175" s="50"/>
      <c r="I1175" s="644"/>
      <c r="J1175" s="50"/>
      <c r="K1175" s="50"/>
      <c r="L1175" s="50"/>
      <c r="M1175" s="2"/>
      <c r="N1175" s="2"/>
      <c r="O1175" s="4"/>
      <c r="P1175" s="4"/>
      <c r="Q1175" s="4"/>
      <c r="R1175" s="4"/>
    </row>
    <row r="1176" spans="1:18" s="524" customFormat="1">
      <c r="A1176" s="50"/>
      <c r="C1176" s="586"/>
      <c r="D1176" s="50"/>
      <c r="E1176" s="644"/>
      <c r="F1176" s="645"/>
      <c r="G1176" s="646"/>
      <c r="H1176" s="50"/>
      <c r="I1176" s="644"/>
      <c r="J1176" s="50"/>
      <c r="K1176" s="50"/>
      <c r="L1176" s="50"/>
      <c r="M1176" s="2"/>
      <c r="N1176" s="2"/>
      <c r="O1176" s="4"/>
      <c r="P1176" s="4"/>
      <c r="Q1176" s="4"/>
      <c r="R1176" s="4"/>
    </row>
    <row r="1177" spans="1:18" s="524" customFormat="1">
      <c r="A1177" s="50"/>
      <c r="C1177" s="586"/>
      <c r="D1177" s="50"/>
      <c r="E1177" s="644"/>
      <c r="F1177" s="645"/>
      <c r="G1177" s="646"/>
      <c r="H1177" s="50"/>
      <c r="I1177" s="644"/>
      <c r="J1177" s="50"/>
      <c r="K1177" s="50"/>
      <c r="L1177" s="50"/>
      <c r="M1177" s="2"/>
      <c r="N1177" s="2"/>
      <c r="O1177" s="4"/>
      <c r="P1177" s="4"/>
      <c r="Q1177" s="4"/>
      <c r="R1177" s="4"/>
    </row>
    <row r="1178" spans="1:18" s="524" customFormat="1">
      <c r="A1178" s="50"/>
      <c r="C1178" s="586"/>
      <c r="D1178" s="50"/>
      <c r="E1178" s="644"/>
      <c r="F1178" s="645"/>
      <c r="G1178" s="646"/>
      <c r="H1178" s="50"/>
      <c r="I1178" s="644"/>
      <c r="J1178" s="50"/>
      <c r="K1178" s="50"/>
      <c r="L1178" s="50"/>
      <c r="M1178" s="2"/>
      <c r="N1178" s="2"/>
      <c r="O1178" s="4"/>
      <c r="P1178" s="4"/>
      <c r="Q1178" s="4"/>
      <c r="R1178" s="4"/>
    </row>
    <row r="1179" spans="1:18" s="524" customFormat="1">
      <c r="A1179" s="50"/>
      <c r="C1179" s="586"/>
      <c r="D1179" s="50"/>
      <c r="E1179" s="644"/>
      <c r="F1179" s="645"/>
      <c r="G1179" s="646"/>
      <c r="H1179" s="50"/>
      <c r="I1179" s="644"/>
      <c r="J1179" s="50"/>
      <c r="K1179" s="50"/>
      <c r="L1179" s="50"/>
      <c r="M1179" s="2"/>
      <c r="N1179" s="2"/>
      <c r="O1179" s="4"/>
      <c r="P1179" s="4"/>
      <c r="Q1179" s="4"/>
      <c r="R1179" s="4"/>
    </row>
    <row r="1180" spans="1:18" s="524" customFormat="1">
      <c r="A1180" s="50"/>
      <c r="C1180" s="586"/>
      <c r="D1180" s="50"/>
      <c r="E1180" s="644"/>
      <c r="F1180" s="645"/>
      <c r="G1180" s="646"/>
      <c r="H1180" s="50"/>
      <c r="I1180" s="644"/>
      <c r="J1180" s="50"/>
      <c r="K1180" s="50"/>
      <c r="L1180" s="50"/>
      <c r="M1180" s="2"/>
      <c r="N1180" s="2"/>
      <c r="O1180" s="4"/>
      <c r="P1180" s="4"/>
      <c r="Q1180" s="4"/>
      <c r="R1180" s="4"/>
    </row>
    <row r="1181" spans="1:18" s="524" customFormat="1">
      <c r="A1181" s="50"/>
      <c r="C1181" s="586"/>
      <c r="D1181" s="50"/>
      <c r="E1181" s="644"/>
      <c r="F1181" s="645"/>
      <c r="G1181" s="646"/>
      <c r="H1181" s="50"/>
      <c r="I1181" s="644"/>
      <c r="J1181" s="50"/>
      <c r="K1181" s="50"/>
      <c r="L1181" s="50"/>
      <c r="M1181" s="2"/>
      <c r="N1181" s="2"/>
      <c r="O1181" s="4"/>
      <c r="P1181" s="4"/>
      <c r="Q1181" s="4"/>
      <c r="R1181" s="4"/>
    </row>
    <row r="1182" spans="1:18" s="524" customFormat="1">
      <c r="A1182" s="50"/>
      <c r="C1182" s="586"/>
      <c r="D1182" s="50"/>
      <c r="E1182" s="644"/>
      <c r="F1182" s="645"/>
      <c r="G1182" s="646"/>
      <c r="H1182" s="50"/>
      <c r="I1182" s="644"/>
      <c r="J1182" s="50"/>
      <c r="K1182" s="50"/>
      <c r="L1182" s="50"/>
      <c r="M1182" s="2"/>
      <c r="N1182" s="2"/>
      <c r="O1182" s="4"/>
      <c r="P1182" s="4"/>
      <c r="Q1182" s="4"/>
      <c r="R1182" s="4"/>
    </row>
    <row r="1183" spans="1:18" s="524" customFormat="1">
      <c r="A1183" s="50"/>
      <c r="C1183" s="586"/>
      <c r="D1183" s="50"/>
      <c r="E1183" s="644"/>
      <c r="F1183" s="645"/>
      <c r="G1183" s="646"/>
      <c r="H1183" s="50"/>
      <c r="I1183" s="644"/>
      <c r="J1183" s="50"/>
      <c r="K1183" s="50"/>
      <c r="L1183" s="50"/>
      <c r="M1183" s="2"/>
      <c r="N1183" s="2"/>
      <c r="O1183" s="4"/>
      <c r="P1183" s="4"/>
      <c r="Q1183" s="4"/>
      <c r="R1183" s="4"/>
    </row>
    <row r="1184" spans="1:18" s="524" customFormat="1">
      <c r="A1184" s="50"/>
      <c r="C1184" s="586"/>
      <c r="D1184" s="50"/>
      <c r="E1184" s="644"/>
      <c r="F1184" s="645"/>
      <c r="G1184" s="646"/>
      <c r="H1184" s="50"/>
      <c r="I1184" s="644"/>
      <c r="J1184" s="50"/>
      <c r="K1184" s="50"/>
      <c r="L1184" s="50"/>
      <c r="M1184" s="2"/>
      <c r="N1184" s="2"/>
      <c r="O1184" s="4"/>
      <c r="P1184" s="4"/>
      <c r="Q1184" s="4"/>
      <c r="R1184" s="4"/>
    </row>
    <row r="1185" spans="1:18" s="524" customFormat="1">
      <c r="A1185" s="50"/>
      <c r="C1185" s="586"/>
      <c r="D1185" s="50"/>
      <c r="E1185" s="644"/>
      <c r="F1185" s="645"/>
      <c r="G1185" s="646"/>
      <c r="H1185" s="50"/>
      <c r="I1185" s="644"/>
      <c r="J1185" s="50"/>
      <c r="K1185" s="50"/>
      <c r="L1185" s="50"/>
      <c r="M1185" s="2"/>
      <c r="N1185" s="2"/>
      <c r="O1185" s="4"/>
      <c r="P1185" s="4"/>
      <c r="Q1185" s="4"/>
      <c r="R1185" s="4"/>
    </row>
    <row r="1186" spans="1:18" s="524" customFormat="1">
      <c r="A1186" s="50"/>
      <c r="C1186" s="586"/>
      <c r="D1186" s="50"/>
      <c r="E1186" s="644"/>
      <c r="F1186" s="645"/>
      <c r="G1186" s="646"/>
      <c r="H1186" s="50"/>
      <c r="I1186" s="644"/>
      <c r="J1186" s="50"/>
      <c r="K1186" s="50"/>
      <c r="L1186" s="50"/>
      <c r="M1186" s="2"/>
      <c r="N1186" s="2"/>
      <c r="O1186" s="4"/>
      <c r="P1186" s="4"/>
      <c r="Q1186" s="4"/>
      <c r="R1186" s="4"/>
    </row>
    <row r="1187" spans="1:18" s="524" customFormat="1">
      <c r="A1187" s="50"/>
      <c r="C1187" s="586"/>
      <c r="D1187" s="50"/>
      <c r="E1187" s="644"/>
      <c r="F1187" s="645"/>
      <c r="G1187" s="646"/>
      <c r="H1187" s="50"/>
      <c r="I1187" s="644"/>
      <c r="J1187" s="50"/>
      <c r="K1187" s="50"/>
      <c r="L1187" s="50"/>
      <c r="M1187" s="2"/>
      <c r="N1187" s="2"/>
      <c r="O1187" s="4"/>
      <c r="P1187" s="4"/>
      <c r="Q1187" s="4"/>
      <c r="R1187" s="4"/>
    </row>
    <row r="1188" spans="1:18" s="524" customFormat="1">
      <c r="A1188" s="50"/>
      <c r="C1188" s="586"/>
      <c r="D1188" s="50"/>
      <c r="E1188" s="644"/>
      <c r="F1188" s="645"/>
      <c r="G1188" s="646"/>
      <c r="H1188" s="50"/>
      <c r="I1188" s="644"/>
      <c r="J1188" s="50"/>
      <c r="K1188" s="50"/>
      <c r="L1188" s="50"/>
      <c r="M1188" s="2"/>
      <c r="N1188" s="2"/>
      <c r="O1188" s="4"/>
      <c r="P1188" s="4"/>
      <c r="Q1188" s="4"/>
      <c r="R1188" s="4"/>
    </row>
    <row r="1189" spans="1:18" s="524" customFormat="1">
      <c r="A1189" s="50"/>
      <c r="C1189" s="586"/>
      <c r="D1189" s="50"/>
      <c r="E1189" s="644"/>
      <c r="F1189" s="645"/>
      <c r="G1189" s="646"/>
      <c r="H1189" s="50"/>
      <c r="I1189" s="644"/>
      <c r="J1189" s="50"/>
      <c r="K1189" s="50"/>
      <c r="L1189" s="50"/>
      <c r="M1189" s="2"/>
      <c r="N1189" s="2"/>
      <c r="O1189" s="4"/>
      <c r="P1189" s="4"/>
      <c r="Q1189" s="4"/>
      <c r="R1189" s="4"/>
    </row>
    <row r="1190" spans="1:18" s="524" customFormat="1">
      <c r="A1190" s="50"/>
      <c r="C1190" s="586"/>
      <c r="D1190" s="50"/>
      <c r="E1190" s="644"/>
      <c r="F1190" s="645"/>
      <c r="G1190" s="646"/>
      <c r="H1190" s="50"/>
      <c r="I1190" s="644"/>
      <c r="J1190" s="50"/>
      <c r="K1190" s="50"/>
      <c r="L1190" s="50"/>
      <c r="M1190" s="2"/>
      <c r="N1190" s="2"/>
      <c r="O1190" s="4"/>
      <c r="P1190" s="4"/>
      <c r="Q1190" s="4"/>
      <c r="R1190" s="4"/>
    </row>
    <row r="1191" spans="1:18" s="524" customFormat="1">
      <c r="A1191" s="50"/>
      <c r="C1191" s="586"/>
      <c r="D1191" s="50"/>
      <c r="E1191" s="644"/>
      <c r="F1191" s="645"/>
      <c r="G1191" s="646"/>
      <c r="H1191" s="50"/>
      <c r="I1191" s="644"/>
      <c r="J1191" s="50"/>
      <c r="K1191" s="50"/>
      <c r="L1191" s="50"/>
      <c r="M1191" s="2"/>
      <c r="N1191" s="2"/>
      <c r="O1191" s="4"/>
      <c r="P1191" s="4"/>
      <c r="Q1191" s="4"/>
      <c r="R1191" s="4"/>
    </row>
    <row r="1192" spans="1:18" s="524" customFormat="1">
      <c r="A1192" s="50"/>
      <c r="C1192" s="586"/>
      <c r="D1192" s="50"/>
      <c r="E1192" s="644"/>
      <c r="F1192" s="645"/>
      <c r="G1192" s="646"/>
      <c r="H1192" s="50"/>
      <c r="I1192" s="644"/>
      <c r="J1192" s="50"/>
      <c r="K1192" s="50"/>
      <c r="L1192" s="50"/>
      <c r="M1192" s="2"/>
      <c r="N1192" s="2"/>
      <c r="O1192" s="4"/>
      <c r="P1192" s="4"/>
      <c r="Q1192" s="4"/>
      <c r="R1192" s="4"/>
    </row>
    <row r="1193" spans="1:18" s="524" customFormat="1">
      <c r="A1193" s="50"/>
      <c r="C1193" s="586"/>
      <c r="D1193" s="50"/>
      <c r="E1193" s="644"/>
      <c r="F1193" s="645"/>
      <c r="G1193" s="646"/>
      <c r="H1193" s="50"/>
      <c r="I1193" s="644"/>
      <c r="J1193" s="50"/>
      <c r="K1193" s="50"/>
      <c r="L1193" s="50"/>
      <c r="M1193" s="2"/>
      <c r="N1193" s="2"/>
      <c r="O1193" s="4"/>
      <c r="P1193" s="4"/>
      <c r="Q1193" s="4"/>
      <c r="R1193" s="4"/>
    </row>
    <row r="1194" spans="1:18" s="524" customFormat="1">
      <c r="A1194" s="50"/>
      <c r="C1194" s="586"/>
      <c r="D1194" s="50"/>
      <c r="E1194" s="644"/>
      <c r="F1194" s="645"/>
      <c r="G1194" s="646"/>
      <c r="H1194" s="50"/>
      <c r="I1194" s="644"/>
      <c r="J1194" s="50"/>
      <c r="K1194" s="50"/>
      <c r="L1194" s="50"/>
      <c r="M1194" s="2"/>
      <c r="N1194" s="2"/>
      <c r="O1194" s="4"/>
      <c r="P1194" s="4"/>
      <c r="Q1194" s="4"/>
      <c r="R1194" s="4"/>
    </row>
    <row r="1195" spans="1:18" s="524" customFormat="1">
      <c r="A1195" s="50"/>
      <c r="C1195" s="586"/>
      <c r="D1195" s="50"/>
      <c r="E1195" s="644"/>
      <c r="F1195" s="645"/>
      <c r="G1195" s="646"/>
      <c r="H1195" s="50"/>
      <c r="I1195" s="644"/>
      <c r="J1195" s="50"/>
      <c r="K1195" s="50"/>
      <c r="L1195" s="50"/>
      <c r="M1195" s="2"/>
      <c r="N1195" s="2"/>
      <c r="O1195" s="4"/>
      <c r="P1195" s="4"/>
      <c r="Q1195" s="4"/>
      <c r="R1195" s="4"/>
    </row>
    <row r="1196" spans="1:18" s="524" customFormat="1">
      <c r="A1196" s="50"/>
      <c r="C1196" s="586"/>
      <c r="D1196" s="50"/>
      <c r="E1196" s="644"/>
      <c r="F1196" s="645"/>
      <c r="G1196" s="646"/>
      <c r="H1196" s="50"/>
      <c r="I1196" s="644"/>
      <c r="J1196" s="50"/>
      <c r="K1196" s="50"/>
      <c r="L1196" s="50"/>
      <c r="M1196" s="2"/>
      <c r="N1196" s="2"/>
      <c r="O1196" s="4"/>
      <c r="P1196" s="4"/>
      <c r="Q1196" s="4"/>
      <c r="R1196" s="4"/>
    </row>
    <row r="1197" spans="1:18" s="524" customFormat="1">
      <c r="A1197" s="50"/>
      <c r="C1197" s="586"/>
      <c r="D1197" s="50"/>
      <c r="E1197" s="644"/>
      <c r="F1197" s="645"/>
      <c r="G1197" s="646"/>
      <c r="H1197" s="50"/>
      <c r="I1197" s="644"/>
      <c r="J1197" s="50"/>
      <c r="K1197" s="50"/>
      <c r="L1197" s="50"/>
      <c r="M1197" s="2"/>
      <c r="N1197" s="2"/>
      <c r="O1197" s="4"/>
      <c r="P1197" s="4"/>
      <c r="Q1197" s="4"/>
      <c r="R1197" s="4"/>
    </row>
    <row r="1198" spans="1:18" s="524" customFormat="1">
      <c r="A1198" s="50"/>
      <c r="C1198" s="586"/>
      <c r="D1198" s="50"/>
      <c r="E1198" s="644"/>
      <c r="F1198" s="645"/>
      <c r="G1198" s="646"/>
      <c r="H1198" s="50"/>
      <c r="I1198" s="644"/>
      <c r="J1198" s="50"/>
      <c r="K1198" s="50"/>
      <c r="L1198" s="50"/>
      <c r="M1198" s="2"/>
      <c r="N1198" s="2"/>
      <c r="O1198" s="4"/>
      <c r="P1198" s="4"/>
      <c r="Q1198" s="4"/>
      <c r="R1198" s="4"/>
    </row>
    <row r="1199" spans="1:18" s="524" customFormat="1">
      <c r="A1199" s="50"/>
      <c r="C1199" s="586"/>
      <c r="D1199" s="50"/>
      <c r="E1199" s="644"/>
      <c r="F1199" s="645"/>
      <c r="G1199" s="646"/>
      <c r="H1199" s="50"/>
      <c r="I1199" s="644"/>
      <c r="J1199" s="50"/>
      <c r="K1199" s="50"/>
      <c r="L1199" s="50"/>
      <c r="M1199" s="2"/>
      <c r="N1199" s="2"/>
      <c r="O1199" s="4"/>
      <c r="P1199" s="4"/>
      <c r="Q1199" s="4"/>
      <c r="R1199" s="4"/>
    </row>
    <row r="1200" spans="1:18" s="524" customFormat="1">
      <c r="A1200" s="50"/>
      <c r="C1200" s="586"/>
      <c r="D1200" s="50"/>
      <c r="E1200" s="644"/>
      <c r="F1200" s="645"/>
      <c r="G1200" s="646"/>
      <c r="H1200" s="50"/>
      <c r="I1200" s="644"/>
      <c r="J1200" s="50"/>
      <c r="K1200" s="50"/>
      <c r="L1200" s="50"/>
      <c r="M1200" s="2"/>
      <c r="N1200" s="2"/>
      <c r="O1200" s="4"/>
      <c r="P1200" s="4"/>
      <c r="Q1200" s="4"/>
      <c r="R1200" s="4"/>
    </row>
    <row r="1201" spans="1:18" s="524" customFormat="1">
      <c r="A1201" s="50"/>
      <c r="C1201" s="586"/>
      <c r="D1201" s="50"/>
      <c r="E1201" s="644"/>
      <c r="F1201" s="645"/>
      <c r="G1201" s="646"/>
      <c r="H1201" s="50"/>
      <c r="I1201" s="644"/>
      <c r="J1201" s="50"/>
      <c r="K1201" s="50"/>
      <c r="L1201" s="50"/>
      <c r="M1201" s="2"/>
      <c r="N1201" s="2"/>
      <c r="O1201" s="4"/>
      <c r="P1201" s="4"/>
      <c r="Q1201" s="4"/>
      <c r="R1201" s="4"/>
    </row>
    <row r="1202" spans="1:18" s="524" customFormat="1">
      <c r="A1202" s="50"/>
      <c r="C1202" s="586"/>
      <c r="D1202" s="50"/>
      <c r="E1202" s="644"/>
      <c r="F1202" s="645"/>
      <c r="G1202" s="646"/>
      <c r="H1202" s="50"/>
      <c r="I1202" s="644"/>
      <c r="J1202" s="50"/>
      <c r="K1202" s="50"/>
      <c r="L1202" s="50"/>
      <c r="M1202" s="2"/>
      <c r="N1202" s="2"/>
      <c r="O1202" s="4"/>
      <c r="P1202" s="4"/>
      <c r="Q1202" s="4"/>
      <c r="R1202" s="4"/>
    </row>
    <row r="1203" spans="1:18" s="524" customFormat="1">
      <c r="A1203" s="50"/>
      <c r="C1203" s="586"/>
      <c r="D1203" s="50"/>
      <c r="E1203" s="644"/>
      <c r="F1203" s="645"/>
      <c r="G1203" s="646"/>
      <c r="H1203" s="50"/>
      <c r="I1203" s="644"/>
      <c r="J1203" s="50"/>
      <c r="K1203" s="50"/>
      <c r="L1203" s="50"/>
      <c r="M1203" s="2"/>
      <c r="N1203" s="2"/>
      <c r="O1203" s="4"/>
      <c r="P1203" s="4"/>
      <c r="Q1203" s="4"/>
      <c r="R1203" s="4"/>
    </row>
    <row r="1204" spans="1:18" s="524" customFormat="1">
      <c r="A1204" s="50"/>
      <c r="C1204" s="586"/>
      <c r="D1204" s="50"/>
      <c r="E1204" s="644"/>
      <c r="F1204" s="645"/>
      <c r="G1204" s="646"/>
      <c r="H1204" s="50"/>
      <c r="I1204" s="644"/>
      <c r="J1204" s="50"/>
      <c r="K1204" s="50"/>
      <c r="L1204" s="50"/>
      <c r="M1204" s="2"/>
      <c r="N1204" s="2"/>
      <c r="O1204" s="4"/>
      <c r="P1204" s="4"/>
      <c r="Q1204" s="4"/>
      <c r="R1204" s="4"/>
    </row>
    <row r="1205" spans="1:18" s="524" customFormat="1">
      <c r="A1205" s="50"/>
      <c r="C1205" s="586"/>
      <c r="D1205" s="50"/>
      <c r="E1205" s="644"/>
      <c r="F1205" s="645"/>
      <c r="G1205" s="646"/>
      <c r="H1205" s="50"/>
      <c r="I1205" s="644"/>
      <c r="J1205" s="50"/>
      <c r="K1205" s="50"/>
      <c r="L1205" s="50"/>
      <c r="M1205" s="2"/>
      <c r="N1205" s="2"/>
      <c r="O1205" s="4"/>
      <c r="P1205" s="4"/>
      <c r="Q1205" s="4"/>
      <c r="R1205" s="4"/>
    </row>
    <row r="1206" spans="1:18" s="524" customFormat="1">
      <c r="A1206" s="50"/>
      <c r="C1206" s="586"/>
      <c r="D1206" s="50"/>
      <c r="E1206" s="644"/>
      <c r="F1206" s="645"/>
      <c r="G1206" s="646"/>
      <c r="H1206" s="50"/>
      <c r="I1206" s="644"/>
      <c r="J1206" s="50"/>
      <c r="K1206" s="50"/>
      <c r="L1206" s="50"/>
      <c r="M1206" s="2"/>
      <c r="N1206" s="2"/>
      <c r="O1206" s="4"/>
      <c r="P1206" s="4"/>
      <c r="Q1206" s="4"/>
      <c r="R1206" s="4"/>
    </row>
    <row r="1207" spans="1:18" s="524" customFormat="1">
      <c r="A1207" s="50"/>
      <c r="C1207" s="586"/>
      <c r="D1207" s="50"/>
      <c r="E1207" s="644"/>
      <c r="F1207" s="645"/>
      <c r="G1207" s="646"/>
      <c r="H1207" s="50"/>
      <c r="I1207" s="644"/>
      <c r="J1207" s="50"/>
      <c r="K1207" s="50"/>
      <c r="L1207" s="50"/>
      <c r="M1207" s="2"/>
      <c r="N1207" s="2"/>
      <c r="O1207" s="4"/>
      <c r="P1207" s="4"/>
      <c r="Q1207" s="4"/>
      <c r="R1207" s="4"/>
    </row>
    <row r="1208" spans="1:18" s="524" customFormat="1">
      <c r="A1208" s="50"/>
      <c r="C1208" s="586"/>
      <c r="D1208" s="50"/>
      <c r="E1208" s="644"/>
      <c r="F1208" s="645"/>
      <c r="G1208" s="646"/>
      <c r="H1208" s="50"/>
      <c r="I1208" s="644"/>
      <c r="J1208" s="50"/>
      <c r="K1208" s="50"/>
      <c r="L1208" s="50"/>
      <c r="M1208" s="2"/>
      <c r="N1208" s="2"/>
      <c r="O1208" s="4"/>
      <c r="P1208" s="4"/>
      <c r="Q1208" s="4"/>
      <c r="R1208" s="4"/>
    </row>
    <row r="1209" spans="1:18" s="524" customFormat="1">
      <c r="A1209" s="50"/>
      <c r="C1209" s="586"/>
      <c r="D1209" s="50"/>
      <c r="E1209" s="644"/>
      <c r="F1209" s="645"/>
      <c r="G1209" s="646"/>
      <c r="H1209" s="50"/>
      <c r="I1209" s="644"/>
      <c r="J1209" s="50"/>
      <c r="K1209" s="50"/>
      <c r="L1209" s="50"/>
      <c r="M1209" s="2"/>
      <c r="N1209" s="2"/>
      <c r="O1209" s="4"/>
      <c r="P1209" s="4"/>
      <c r="Q1209" s="4"/>
      <c r="R1209" s="4"/>
    </row>
    <row r="1210" spans="1:18" s="524" customFormat="1">
      <c r="A1210" s="50"/>
      <c r="C1210" s="586"/>
      <c r="D1210" s="50"/>
      <c r="E1210" s="644"/>
      <c r="F1210" s="645"/>
      <c r="G1210" s="646"/>
      <c r="H1210" s="50"/>
      <c r="I1210" s="644"/>
      <c r="J1210" s="50"/>
      <c r="K1210" s="50"/>
      <c r="L1210" s="50"/>
      <c r="M1210" s="2"/>
      <c r="N1210" s="2"/>
      <c r="O1210" s="4"/>
      <c r="P1210" s="4"/>
      <c r="Q1210" s="4"/>
      <c r="R1210" s="4"/>
    </row>
    <row r="1211" spans="1:18" s="524" customFormat="1">
      <c r="A1211" s="50"/>
      <c r="C1211" s="586"/>
      <c r="D1211" s="50"/>
      <c r="E1211" s="644"/>
      <c r="F1211" s="645"/>
      <c r="G1211" s="646"/>
      <c r="H1211" s="50"/>
      <c r="I1211" s="644"/>
      <c r="J1211" s="50"/>
      <c r="K1211" s="50"/>
      <c r="L1211" s="50"/>
      <c r="M1211" s="2"/>
      <c r="N1211" s="2"/>
      <c r="O1211" s="4"/>
      <c r="P1211" s="4"/>
      <c r="Q1211" s="4"/>
      <c r="R1211" s="4"/>
    </row>
    <row r="1212" spans="1:18" s="524" customFormat="1">
      <c r="A1212" s="50"/>
      <c r="C1212" s="586"/>
      <c r="D1212" s="50"/>
      <c r="E1212" s="644"/>
      <c r="F1212" s="645"/>
      <c r="G1212" s="646"/>
      <c r="H1212" s="50"/>
      <c r="I1212" s="644"/>
      <c r="J1212" s="50"/>
      <c r="K1212" s="50"/>
      <c r="L1212" s="50"/>
      <c r="M1212" s="2"/>
      <c r="N1212" s="2"/>
      <c r="O1212" s="4"/>
      <c r="P1212" s="4"/>
      <c r="Q1212" s="4"/>
      <c r="R1212" s="4"/>
    </row>
    <row r="1213" spans="1:18" s="524" customFormat="1">
      <c r="A1213" s="50"/>
      <c r="C1213" s="586"/>
      <c r="D1213" s="50"/>
      <c r="E1213" s="644"/>
      <c r="F1213" s="645"/>
      <c r="G1213" s="646"/>
      <c r="H1213" s="50"/>
      <c r="I1213" s="644"/>
      <c r="J1213" s="50"/>
      <c r="K1213" s="50"/>
      <c r="L1213" s="50"/>
      <c r="M1213" s="2"/>
      <c r="N1213" s="2"/>
      <c r="O1213" s="4"/>
      <c r="P1213" s="4"/>
      <c r="Q1213" s="4"/>
      <c r="R1213" s="4"/>
    </row>
    <row r="1214" spans="1:18" s="524" customFormat="1">
      <c r="A1214" s="50"/>
      <c r="C1214" s="586"/>
      <c r="D1214" s="50"/>
      <c r="E1214" s="644"/>
      <c r="F1214" s="645"/>
      <c r="G1214" s="646"/>
      <c r="H1214" s="50"/>
      <c r="I1214" s="644"/>
      <c r="J1214" s="50"/>
      <c r="K1214" s="50"/>
      <c r="L1214" s="50"/>
      <c r="M1214" s="2"/>
      <c r="N1214" s="2"/>
      <c r="O1214" s="4"/>
      <c r="P1214" s="4"/>
      <c r="Q1214" s="4"/>
      <c r="R1214" s="4"/>
    </row>
    <row r="1215" spans="1:18" s="524" customFormat="1">
      <c r="A1215" s="50"/>
      <c r="C1215" s="586"/>
      <c r="D1215" s="50"/>
      <c r="E1215" s="644"/>
      <c r="F1215" s="645"/>
      <c r="G1215" s="646"/>
      <c r="H1215" s="50"/>
      <c r="I1215" s="644"/>
      <c r="J1215" s="50"/>
      <c r="K1215" s="50"/>
      <c r="L1215" s="50"/>
      <c r="M1215" s="2"/>
      <c r="N1215" s="2"/>
      <c r="O1215" s="4"/>
      <c r="P1215" s="4"/>
      <c r="Q1215" s="4"/>
      <c r="R1215" s="4"/>
    </row>
    <row r="1216" spans="1:18" s="524" customFormat="1">
      <c r="A1216" s="50"/>
      <c r="C1216" s="586"/>
      <c r="D1216" s="50"/>
      <c r="E1216" s="644"/>
      <c r="F1216" s="645"/>
      <c r="G1216" s="646"/>
      <c r="H1216" s="50"/>
      <c r="I1216" s="644"/>
      <c r="J1216" s="50"/>
      <c r="K1216" s="50"/>
      <c r="L1216" s="50"/>
      <c r="M1216" s="2"/>
      <c r="N1216" s="2"/>
      <c r="O1216" s="4"/>
      <c r="P1216" s="4"/>
      <c r="Q1216" s="4"/>
      <c r="R1216" s="4"/>
    </row>
    <row r="1217" spans="1:18" s="524" customFormat="1">
      <c r="A1217" s="50"/>
      <c r="C1217" s="586"/>
      <c r="D1217" s="50"/>
      <c r="E1217" s="644"/>
      <c r="F1217" s="645"/>
      <c r="G1217" s="646"/>
      <c r="H1217" s="50"/>
      <c r="I1217" s="644"/>
      <c r="J1217" s="50"/>
      <c r="K1217" s="50"/>
      <c r="L1217" s="50"/>
      <c r="M1217" s="2"/>
      <c r="N1217" s="2"/>
      <c r="O1217" s="4"/>
      <c r="P1217" s="4"/>
      <c r="Q1217" s="4"/>
      <c r="R1217" s="4"/>
    </row>
    <row r="1218" spans="1:18" s="524" customFormat="1">
      <c r="A1218" s="50"/>
      <c r="C1218" s="586"/>
      <c r="D1218" s="50"/>
      <c r="E1218" s="644"/>
      <c r="F1218" s="645"/>
      <c r="G1218" s="646"/>
      <c r="H1218" s="50"/>
      <c r="I1218" s="644"/>
      <c r="J1218" s="50"/>
      <c r="K1218" s="50"/>
      <c r="L1218" s="50"/>
      <c r="M1218" s="2"/>
      <c r="N1218" s="2"/>
      <c r="O1218" s="4"/>
      <c r="P1218" s="4"/>
      <c r="Q1218" s="4"/>
      <c r="R1218" s="4"/>
    </row>
    <row r="1219" spans="1:18" s="524" customFormat="1">
      <c r="A1219" s="50"/>
      <c r="C1219" s="586"/>
      <c r="D1219" s="50"/>
      <c r="E1219" s="644"/>
      <c r="F1219" s="645"/>
      <c r="G1219" s="646"/>
      <c r="H1219" s="50"/>
      <c r="I1219" s="644"/>
      <c r="J1219" s="50"/>
      <c r="K1219" s="50"/>
      <c r="L1219" s="50"/>
      <c r="M1219" s="2"/>
      <c r="N1219" s="2"/>
      <c r="O1219" s="4"/>
      <c r="P1219" s="4"/>
      <c r="Q1219" s="4"/>
      <c r="R1219" s="4"/>
    </row>
    <row r="1220" spans="1:18" s="524" customFormat="1">
      <c r="A1220" s="50"/>
      <c r="C1220" s="586"/>
      <c r="D1220" s="50"/>
      <c r="E1220" s="644"/>
      <c r="F1220" s="645"/>
      <c r="G1220" s="646"/>
      <c r="H1220" s="50"/>
      <c r="I1220" s="644"/>
      <c r="J1220" s="50"/>
      <c r="K1220" s="50"/>
      <c r="L1220" s="50"/>
      <c r="M1220" s="2"/>
      <c r="N1220" s="2"/>
      <c r="O1220" s="4"/>
      <c r="P1220" s="4"/>
      <c r="Q1220" s="4"/>
      <c r="R1220" s="4"/>
    </row>
    <row r="1221" spans="1:18" s="524" customFormat="1">
      <c r="A1221" s="50"/>
      <c r="C1221" s="586"/>
      <c r="D1221" s="50"/>
      <c r="E1221" s="644"/>
      <c r="F1221" s="645"/>
      <c r="G1221" s="646"/>
      <c r="H1221" s="50"/>
      <c r="I1221" s="644"/>
      <c r="J1221" s="50"/>
      <c r="K1221" s="50"/>
      <c r="L1221" s="50"/>
      <c r="M1221" s="2"/>
      <c r="N1221" s="2"/>
      <c r="O1221" s="4"/>
      <c r="P1221" s="4"/>
      <c r="Q1221" s="4"/>
      <c r="R1221" s="4"/>
    </row>
    <row r="1222" spans="1:18" s="524" customFormat="1">
      <c r="A1222" s="50"/>
      <c r="C1222" s="586"/>
      <c r="D1222" s="50"/>
      <c r="E1222" s="644"/>
      <c r="F1222" s="645"/>
      <c r="G1222" s="646"/>
      <c r="H1222" s="50"/>
      <c r="I1222" s="644"/>
      <c r="J1222" s="50"/>
      <c r="K1222" s="50"/>
      <c r="L1222" s="50"/>
      <c r="M1222" s="2"/>
      <c r="N1222" s="2"/>
      <c r="O1222" s="4"/>
      <c r="P1222" s="4"/>
      <c r="Q1222" s="4"/>
      <c r="R1222" s="4"/>
    </row>
    <row r="1223" spans="1:18" s="524" customFormat="1">
      <c r="A1223" s="50"/>
      <c r="C1223" s="586"/>
      <c r="D1223" s="50"/>
      <c r="E1223" s="644"/>
      <c r="F1223" s="645"/>
      <c r="G1223" s="646"/>
      <c r="H1223" s="50"/>
      <c r="I1223" s="644"/>
      <c r="J1223" s="50"/>
      <c r="K1223" s="50"/>
      <c r="L1223" s="50"/>
      <c r="M1223" s="2"/>
      <c r="N1223" s="2"/>
      <c r="O1223" s="4"/>
      <c r="P1223" s="4"/>
      <c r="Q1223" s="4"/>
      <c r="R1223" s="4"/>
    </row>
    <row r="1224" spans="1:18" s="524" customFormat="1">
      <c r="A1224" s="50"/>
      <c r="C1224" s="586"/>
      <c r="D1224" s="50"/>
      <c r="E1224" s="644"/>
      <c r="F1224" s="645"/>
      <c r="G1224" s="646"/>
      <c r="H1224" s="50"/>
      <c r="I1224" s="644"/>
      <c r="J1224" s="50"/>
      <c r="K1224" s="50"/>
      <c r="L1224" s="50"/>
      <c r="M1224" s="2"/>
      <c r="N1224" s="2"/>
      <c r="O1224" s="4"/>
      <c r="P1224" s="4"/>
      <c r="Q1224" s="4"/>
      <c r="R1224" s="4"/>
    </row>
    <row r="1225" spans="1:18" s="524" customFormat="1">
      <c r="A1225" s="50"/>
      <c r="C1225" s="586"/>
      <c r="D1225" s="50"/>
      <c r="E1225" s="644"/>
      <c r="F1225" s="645"/>
      <c r="G1225" s="646"/>
      <c r="H1225" s="50"/>
      <c r="I1225" s="644"/>
      <c r="J1225" s="50"/>
      <c r="K1225" s="50"/>
      <c r="L1225" s="50"/>
      <c r="M1225" s="2"/>
      <c r="N1225" s="2"/>
      <c r="O1225" s="4"/>
      <c r="P1225" s="4"/>
      <c r="Q1225" s="4"/>
      <c r="R1225" s="4"/>
    </row>
    <row r="1226" spans="1:18" s="524" customFormat="1">
      <c r="A1226" s="50"/>
      <c r="C1226" s="586"/>
      <c r="D1226" s="50"/>
      <c r="E1226" s="644"/>
      <c r="F1226" s="645"/>
      <c r="G1226" s="646"/>
      <c r="H1226" s="50"/>
      <c r="I1226" s="644"/>
      <c r="J1226" s="50"/>
      <c r="K1226" s="50"/>
      <c r="L1226" s="50"/>
      <c r="M1226" s="2"/>
      <c r="N1226" s="2"/>
      <c r="O1226" s="4"/>
      <c r="P1226" s="4"/>
      <c r="Q1226" s="4"/>
      <c r="R1226" s="4"/>
    </row>
    <row r="1227" spans="1:18" s="524" customFormat="1">
      <c r="A1227" s="50"/>
      <c r="C1227" s="586"/>
      <c r="D1227" s="50"/>
      <c r="E1227" s="644"/>
      <c r="F1227" s="645"/>
      <c r="G1227" s="646"/>
      <c r="H1227" s="50"/>
      <c r="I1227" s="644"/>
      <c r="J1227" s="50"/>
      <c r="K1227" s="50"/>
      <c r="L1227" s="50"/>
      <c r="M1227" s="2"/>
      <c r="N1227" s="2"/>
      <c r="O1227" s="4"/>
      <c r="P1227" s="4"/>
      <c r="Q1227" s="4"/>
      <c r="R1227" s="4"/>
    </row>
    <row r="1228" spans="1:18" s="524" customFormat="1">
      <c r="A1228" s="50"/>
      <c r="C1228" s="586"/>
      <c r="D1228" s="50"/>
      <c r="E1228" s="644"/>
      <c r="F1228" s="645"/>
      <c r="G1228" s="646"/>
      <c r="H1228" s="50"/>
      <c r="I1228" s="644"/>
      <c r="J1228" s="50"/>
      <c r="K1228" s="50"/>
      <c r="L1228" s="50"/>
      <c r="M1228" s="2"/>
      <c r="N1228" s="2"/>
      <c r="O1228" s="4"/>
      <c r="P1228" s="4"/>
      <c r="Q1228" s="4"/>
      <c r="R1228" s="4"/>
    </row>
    <row r="1229" spans="1:18" s="524" customFormat="1">
      <c r="A1229" s="50"/>
      <c r="C1229" s="586"/>
      <c r="D1229" s="50"/>
      <c r="E1229" s="644"/>
      <c r="F1229" s="645"/>
      <c r="G1229" s="646"/>
      <c r="H1229" s="50"/>
      <c r="I1229" s="644"/>
      <c r="J1229" s="50"/>
      <c r="K1229" s="50"/>
      <c r="L1229" s="50"/>
      <c r="M1229" s="2"/>
      <c r="N1229" s="2"/>
      <c r="O1229" s="4"/>
      <c r="P1229" s="4"/>
      <c r="Q1229" s="4"/>
      <c r="R1229" s="4"/>
    </row>
    <row r="1230" spans="1:18" s="524" customFormat="1">
      <c r="A1230" s="50"/>
      <c r="C1230" s="586"/>
      <c r="D1230" s="50"/>
      <c r="E1230" s="644"/>
      <c r="F1230" s="645"/>
      <c r="G1230" s="646"/>
      <c r="H1230" s="50"/>
      <c r="I1230" s="644"/>
      <c r="J1230" s="50"/>
      <c r="K1230" s="50"/>
      <c r="L1230" s="50"/>
      <c r="M1230" s="2"/>
      <c r="N1230" s="2"/>
      <c r="O1230" s="4"/>
      <c r="P1230" s="4"/>
      <c r="Q1230" s="4"/>
      <c r="R1230" s="4"/>
    </row>
    <row r="1231" spans="1:18" s="524" customFormat="1">
      <c r="A1231" s="50"/>
      <c r="C1231" s="586"/>
      <c r="D1231" s="50"/>
      <c r="E1231" s="644"/>
      <c r="F1231" s="645"/>
      <c r="G1231" s="646"/>
      <c r="H1231" s="50"/>
      <c r="I1231" s="644"/>
      <c r="J1231" s="50"/>
      <c r="K1231" s="50"/>
      <c r="L1231" s="50"/>
      <c r="M1231" s="2"/>
      <c r="N1231" s="2"/>
      <c r="O1231" s="4"/>
      <c r="P1231" s="4"/>
      <c r="Q1231" s="4"/>
      <c r="R1231" s="4"/>
    </row>
    <row r="1232" spans="1:18" s="524" customFormat="1">
      <c r="A1232" s="50"/>
      <c r="C1232" s="586"/>
      <c r="D1232" s="50"/>
      <c r="E1232" s="644"/>
      <c r="F1232" s="645"/>
      <c r="G1232" s="646"/>
      <c r="H1232" s="50"/>
      <c r="I1232" s="644"/>
      <c r="J1232" s="50"/>
      <c r="K1232" s="50"/>
      <c r="L1232" s="50"/>
      <c r="M1232" s="2"/>
      <c r="N1232" s="2"/>
      <c r="O1232" s="4"/>
      <c r="P1232" s="4"/>
      <c r="Q1232" s="4"/>
      <c r="R1232" s="4"/>
    </row>
    <row r="1233" spans="1:18" s="524" customFormat="1">
      <c r="A1233" s="50"/>
      <c r="C1233" s="586"/>
      <c r="D1233" s="50"/>
      <c r="E1233" s="644"/>
      <c r="F1233" s="645"/>
      <c r="G1233" s="646"/>
      <c r="H1233" s="50"/>
      <c r="I1233" s="644"/>
      <c r="J1233" s="50"/>
      <c r="K1233" s="50"/>
      <c r="L1233" s="50"/>
      <c r="M1233" s="2"/>
      <c r="N1233" s="2"/>
      <c r="O1233" s="4"/>
      <c r="P1233" s="4"/>
      <c r="Q1233" s="4"/>
      <c r="R1233" s="4"/>
    </row>
    <row r="1234" spans="1:18" s="524" customFormat="1">
      <c r="A1234" s="50"/>
      <c r="C1234" s="586"/>
      <c r="D1234" s="50"/>
      <c r="E1234" s="644"/>
      <c r="F1234" s="645"/>
      <c r="G1234" s="646"/>
      <c r="H1234" s="50"/>
      <c r="I1234" s="644"/>
      <c r="J1234" s="50"/>
      <c r="K1234" s="50"/>
      <c r="L1234" s="50"/>
      <c r="M1234" s="2"/>
      <c r="N1234" s="2"/>
      <c r="O1234" s="4"/>
      <c r="P1234" s="4"/>
      <c r="Q1234" s="4"/>
      <c r="R1234" s="4"/>
    </row>
    <row r="1235" spans="1:18" s="524" customFormat="1">
      <c r="A1235" s="50"/>
      <c r="C1235" s="586"/>
      <c r="D1235" s="50"/>
      <c r="E1235" s="644"/>
      <c r="F1235" s="645"/>
      <c r="G1235" s="646"/>
      <c r="H1235" s="50"/>
      <c r="I1235" s="644"/>
      <c r="J1235" s="50"/>
      <c r="K1235" s="50"/>
      <c r="L1235" s="50"/>
      <c r="M1235" s="2"/>
      <c r="N1235" s="2"/>
      <c r="O1235" s="4"/>
      <c r="P1235" s="4"/>
      <c r="Q1235" s="4"/>
      <c r="R1235" s="4"/>
    </row>
    <row r="1236" spans="1:18" s="524" customFormat="1">
      <c r="A1236" s="50"/>
      <c r="C1236" s="586"/>
      <c r="D1236" s="50"/>
      <c r="E1236" s="644"/>
      <c r="F1236" s="645"/>
      <c r="G1236" s="646"/>
      <c r="H1236" s="50"/>
      <c r="I1236" s="644"/>
      <c r="J1236" s="50"/>
      <c r="K1236" s="50"/>
      <c r="L1236" s="50"/>
      <c r="M1236" s="2"/>
      <c r="N1236" s="2"/>
      <c r="O1236" s="4"/>
      <c r="P1236" s="4"/>
      <c r="Q1236" s="4"/>
      <c r="R1236" s="4"/>
    </row>
    <row r="1237" spans="1:18" s="524" customFormat="1">
      <c r="A1237" s="50"/>
      <c r="C1237" s="586"/>
      <c r="D1237" s="50"/>
      <c r="E1237" s="644"/>
      <c r="F1237" s="645"/>
      <c r="G1237" s="646"/>
      <c r="H1237" s="50"/>
      <c r="I1237" s="644"/>
      <c r="J1237" s="50"/>
      <c r="K1237" s="50"/>
      <c r="L1237" s="50"/>
      <c r="M1237" s="2"/>
      <c r="N1237" s="2"/>
      <c r="O1237" s="4"/>
      <c r="P1237" s="4"/>
      <c r="Q1237" s="4"/>
      <c r="R1237" s="4"/>
    </row>
    <row r="1238" spans="1:18" s="524" customFormat="1">
      <c r="A1238" s="50"/>
      <c r="C1238" s="586"/>
      <c r="D1238" s="50"/>
      <c r="E1238" s="644"/>
      <c r="F1238" s="645"/>
      <c r="G1238" s="646"/>
      <c r="H1238" s="50"/>
      <c r="I1238" s="644"/>
      <c r="J1238" s="50"/>
      <c r="K1238" s="50"/>
      <c r="L1238" s="50"/>
      <c r="M1238" s="2"/>
      <c r="N1238" s="2"/>
      <c r="O1238" s="4"/>
      <c r="P1238" s="4"/>
      <c r="Q1238" s="4"/>
      <c r="R1238" s="4"/>
    </row>
    <row r="1239" spans="1:18" s="524" customFormat="1">
      <c r="A1239" s="50"/>
      <c r="C1239" s="586"/>
      <c r="D1239" s="50"/>
      <c r="E1239" s="644"/>
      <c r="F1239" s="645"/>
      <c r="G1239" s="646"/>
      <c r="H1239" s="50"/>
      <c r="I1239" s="644"/>
      <c r="J1239" s="50"/>
      <c r="K1239" s="50"/>
      <c r="L1239" s="50"/>
      <c r="M1239" s="2"/>
      <c r="N1239" s="2"/>
      <c r="O1239" s="4"/>
      <c r="P1239" s="4"/>
      <c r="Q1239" s="4"/>
      <c r="R1239" s="4"/>
    </row>
    <row r="1240" spans="1:18" s="524" customFormat="1">
      <c r="A1240" s="50"/>
      <c r="C1240" s="586"/>
      <c r="D1240" s="50"/>
      <c r="E1240" s="644"/>
      <c r="F1240" s="645"/>
      <c r="G1240" s="646"/>
      <c r="H1240" s="50"/>
      <c r="I1240" s="644"/>
      <c r="J1240" s="50"/>
      <c r="K1240" s="50"/>
      <c r="L1240" s="50"/>
      <c r="M1240" s="2"/>
      <c r="N1240" s="2"/>
      <c r="O1240" s="4"/>
      <c r="P1240" s="4"/>
      <c r="Q1240" s="4"/>
      <c r="R1240" s="4"/>
    </row>
    <row r="1241" spans="1:18" s="524" customFormat="1">
      <c r="A1241" s="50"/>
      <c r="C1241" s="586"/>
      <c r="D1241" s="50"/>
      <c r="E1241" s="644"/>
      <c r="F1241" s="645"/>
      <c r="G1241" s="646"/>
      <c r="H1241" s="50"/>
      <c r="I1241" s="644"/>
      <c r="J1241" s="50"/>
      <c r="K1241" s="50"/>
      <c r="L1241" s="50"/>
      <c r="M1241" s="2"/>
      <c r="N1241" s="2"/>
      <c r="O1241" s="4"/>
      <c r="P1241" s="4"/>
      <c r="Q1241" s="4"/>
      <c r="R1241" s="4"/>
    </row>
    <row r="1242" spans="1:18" s="524" customFormat="1">
      <c r="A1242" s="50"/>
      <c r="C1242" s="586"/>
      <c r="D1242" s="50"/>
      <c r="E1242" s="644"/>
      <c r="F1242" s="645"/>
      <c r="G1242" s="646"/>
      <c r="H1242" s="50"/>
      <c r="I1242" s="644"/>
      <c r="J1242" s="50"/>
      <c r="K1242" s="50"/>
      <c r="L1242" s="50"/>
      <c r="M1242" s="2"/>
      <c r="N1242" s="2"/>
      <c r="O1242" s="4"/>
      <c r="P1242" s="4"/>
      <c r="Q1242" s="4"/>
      <c r="R1242" s="4"/>
    </row>
    <row r="1243" spans="1:18" s="524" customFormat="1">
      <c r="A1243" s="50"/>
      <c r="C1243" s="586"/>
      <c r="D1243" s="50"/>
      <c r="E1243" s="644"/>
      <c r="F1243" s="645"/>
      <c r="G1243" s="646"/>
      <c r="H1243" s="50"/>
      <c r="I1243" s="644"/>
      <c r="J1243" s="50"/>
      <c r="K1243" s="50"/>
      <c r="L1243" s="50"/>
      <c r="M1243" s="2"/>
      <c r="N1243" s="2"/>
      <c r="O1243" s="4"/>
      <c r="P1243" s="4"/>
      <c r="Q1243" s="4"/>
      <c r="R1243" s="4"/>
    </row>
    <row r="1244" spans="1:18" s="524" customFormat="1">
      <c r="A1244" s="50"/>
      <c r="C1244" s="586"/>
      <c r="D1244" s="50"/>
      <c r="E1244" s="644"/>
      <c r="F1244" s="645"/>
      <c r="G1244" s="646"/>
      <c r="H1244" s="50"/>
      <c r="I1244" s="644"/>
      <c r="J1244" s="50"/>
      <c r="K1244" s="50"/>
      <c r="L1244" s="50"/>
      <c r="M1244" s="2"/>
      <c r="N1244" s="2"/>
      <c r="O1244" s="4"/>
      <c r="P1244" s="4"/>
      <c r="Q1244" s="4"/>
      <c r="R1244" s="4"/>
    </row>
    <row r="1245" spans="1:18" s="524" customFormat="1">
      <c r="A1245" s="50"/>
      <c r="C1245" s="586"/>
      <c r="D1245" s="50"/>
      <c r="E1245" s="644"/>
      <c r="F1245" s="645"/>
      <c r="G1245" s="646"/>
      <c r="H1245" s="50"/>
      <c r="I1245" s="644"/>
      <c r="J1245" s="50"/>
      <c r="K1245" s="50"/>
      <c r="L1245" s="50"/>
      <c r="M1245" s="2"/>
      <c r="N1245" s="2"/>
      <c r="O1245" s="4"/>
      <c r="P1245" s="4"/>
      <c r="Q1245" s="4"/>
      <c r="R1245" s="4"/>
    </row>
    <row r="1246" spans="1:18" s="524" customFormat="1">
      <c r="A1246" s="50"/>
      <c r="C1246" s="586"/>
      <c r="D1246" s="50"/>
      <c r="E1246" s="644"/>
      <c r="F1246" s="645"/>
      <c r="G1246" s="646"/>
      <c r="H1246" s="50"/>
      <c r="I1246" s="644"/>
      <c r="J1246" s="50"/>
      <c r="K1246" s="50"/>
      <c r="L1246" s="50"/>
      <c r="M1246" s="2"/>
      <c r="N1246" s="2"/>
      <c r="O1246" s="4"/>
      <c r="P1246" s="4"/>
      <c r="Q1246" s="4"/>
      <c r="R1246" s="4"/>
    </row>
    <row r="1247" spans="1:18" s="524" customFormat="1">
      <c r="A1247" s="50"/>
      <c r="C1247" s="586"/>
      <c r="D1247" s="50"/>
      <c r="E1247" s="644"/>
      <c r="F1247" s="645"/>
      <c r="G1247" s="646"/>
      <c r="H1247" s="50"/>
      <c r="I1247" s="644"/>
      <c r="J1247" s="50"/>
      <c r="K1247" s="50"/>
      <c r="L1247" s="50"/>
      <c r="M1247" s="2"/>
      <c r="N1247" s="2"/>
      <c r="O1247" s="4"/>
      <c r="P1247" s="4"/>
      <c r="Q1247" s="4"/>
      <c r="R1247" s="4"/>
    </row>
    <row r="1248" spans="1:18" s="524" customFormat="1">
      <c r="A1248" s="50"/>
      <c r="C1248" s="586"/>
      <c r="D1248" s="50"/>
      <c r="E1248" s="644"/>
      <c r="F1248" s="645"/>
      <c r="G1248" s="646"/>
      <c r="H1248" s="50"/>
      <c r="I1248" s="644"/>
      <c r="J1248" s="50"/>
      <c r="K1248" s="50"/>
      <c r="L1248" s="50"/>
      <c r="M1248" s="2"/>
      <c r="N1248" s="2"/>
      <c r="O1248" s="4"/>
      <c r="P1248" s="4"/>
      <c r="Q1248" s="4"/>
      <c r="R1248" s="4"/>
    </row>
    <row r="1249" spans="1:18" s="524" customFormat="1">
      <c r="A1249" s="50"/>
      <c r="C1249" s="586"/>
      <c r="D1249" s="50"/>
      <c r="E1249" s="644"/>
      <c r="F1249" s="645"/>
      <c r="G1249" s="646"/>
      <c r="H1249" s="50"/>
      <c r="I1249" s="644"/>
      <c r="J1249" s="50"/>
      <c r="K1249" s="50"/>
      <c r="L1249" s="50"/>
      <c r="M1249" s="2"/>
      <c r="N1249" s="2"/>
      <c r="O1249" s="4"/>
      <c r="P1249" s="4"/>
      <c r="Q1249" s="4"/>
      <c r="R1249" s="4"/>
    </row>
    <row r="1250" spans="1:18" s="524" customFormat="1">
      <c r="A1250" s="50"/>
      <c r="C1250" s="586"/>
      <c r="D1250" s="50"/>
      <c r="E1250" s="644"/>
      <c r="F1250" s="645"/>
      <c r="G1250" s="646"/>
      <c r="H1250" s="50"/>
      <c r="I1250" s="644"/>
      <c r="J1250" s="50"/>
      <c r="K1250" s="50"/>
      <c r="L1250" s="50"/>
      <c r="M1250" s="2"/>
      <c r="N1250" s="2"/>
      <c r="O1250" s="4"/>
      <c r="P1250" s="4"/>
      <c r="Q1250" s="4"/>
      <c r="R1250" s="4"/>
    </row>
    <row r="1251" spans="1:18" s="524" customFormat="1">
      <c r="A1251" s="50"/>
      <c r="C1251" s="586"/>
      <c r="D1251" s="50"/>
      <c r="E1251" s="644"/>
      <c r="F1251" s="645"/>
      <c r="G1251" s="646"/>
      <c r="H1251" s="50"/>
      <c r="I1251" s="644"/>
      <c r="J1251" s="50"/>
      <c r="K1251" s="50"/>
      <c r="L1251" s="50"/>
      <c r="M1251" s="2"/>
      <c r="N1251" s="2"/>
      <c r="O1251" s="4"/>
      <c r="P1251" s="4"/>
      <c r="Q1251" s="4"/>
      <c r="R1251" s="4"/>
    </row>
    <row r="1252" spans="1:18" s="524" customFormat="1">
      <c r="A1252" s="50"/>
      <c r="C1252" s="586"/>
      <c r="D1252" s="50"/>
      <c r="E1252" s="644"/>
      <c r="F1252" s="645"/>
      <c r="G1252" s="646"/>
      <c r="H1252" s="50"/>
      <c r="I1252" s="644"/>
      <c r="J1252" s="50"/>
      <c r="K1252" s="50"/>
      <c r="L1252" s="50"/>
      <c r="M1252" s="2"/>
      <c r="N1252" s="2"/>
      <c r="O1252" s="4"/>
      <c r="P1252" s="4"/>
      <c r="Q1252" s="4"/>
      <c r="R1252" s="4"/>
    </row>
    <row r="1253" spans="1:18" s="524" customFormat="1">
      <c r="A1253" s="50"/>
      <c r="C1253" s="586"/>
      <c r="D1253" s="50"/>
      <c r="E1253" s="644"/>
      <c r="F1253" s="645"/>
      <c r="G1253" s="646"/>
      <c r="H1253" s="50"/>
      <c r="I1253" s="644"/>
      <c r="J1253" s="50"/>
      <c r="K1253" s="50"/>
      <c r="L1253" s="50"/>
      <c r="M1253" s="2"/>
      <c r="N1253" s="2"/>
      <c r="O1253" s="4"/>
      <c r="P1253" s="4"/>
      <c r="Q1253" s="4"/>
      <c r="R1253" s="4"/>
    </row>
    <row r="1254" spans="1:18" s="524" customFormat="1">
      <c r="A1254" s="50"/>
      <c r="C1254" s="586"/>
      <c r="D1254" s="50"/>
      <c r="E1254" s="644"/>
      <c r="F1254" s="645"/>
      <c r="G1254" s="646"/>
      <c r="H1254" s="50"/>
      <c r="I1254" s="644"/>
      <c r="J1254" s="50"/>
      <c r="K1254" s="50"/>
      <c r="L1254" s="50"/>
      <c r="M1254" s="2"/>
      <c r="N1254" s="2"/>
      <c r="O1254" s="4"/>
      <c r="P1254" s="4"/>
      <c r="Q1254" s="4"/>
      <c r="R1254" s="4"/>
    </row>
    <row r="1255" spans="1:18" s="524" customFormat="1">
      <c r="A1255" s="50"/>
      <c r="C1255" s="586"/>
      <c r="D1255" s="50"/>
      <c r="E1255" s="644"/>
      <c r="F1255" s="645"/>
      <c r="G1255" s="646"/>
      <c r="H1255" s="50"/>
      <c r="I1255" s="644"/>
      <c r="J1255" s="50"/>
      <c r="K1255" s="50"/>
      <c r="L1255" s="50"/>
      <c r="M1255" s="2"/>
      <c r="N1255" s="2"/>
      <c r="O1255" s="4"/>
      <c r="P1255" s="4"/>
      <c r="Q1255" s="4"/>
      <c r="R1255" s="4"/>
    </row>
    <row r="1256" spans="1:18" s="524" customFormat="1">
      <c r="A1256" s="50"/>
      <c r="C1256" s="586"/>
      <c r="D1256" s="50"/>
      <c r="E1256" s="644"/>
      <c r="F1256" s="645"/>
      <c r="G1256" s="646"/>
      <c r="H1256" s="50"/>
      <c r="I1256" s="644"/>
      <c r="J1256" s="50"/>
      <c r="K1256" s="50"/>
      <c r="L1256" s="50"/>
      <c r="M1256" s="2"/>
      <c r="N1256" s="2"/>
      <c r="O1256" s="4"/>
      <c r="P1256" s="4"/>
      <c r="Q1256" s="4"/>
      <c r="R1256" s="4"/>
    </row>
    <row r="1257" spans="1:18" s="524" customFormat="1">
      <c r="A1257" s="50"/>
      <c r="C1257" s="586"/>
      <c r="D1257" s="50"/>
      <c r="E1257" s="644"/>
      <c r="F1257" s="645"/>
      <c r="G1257" s="646"/>
      <c r="H1257" s="50"/>
      <c r="I1257" s="644"/>
      <c r="J1257" s="50"/>
      <c r="K1257" s="50"/>
      <c r="L1257" s="50"/>
      <c r="M1257" s="2"/>
      <c r="N1257" s="2"/>
      <c r="O1257" s="4"/>
      <c r="P1257" s="4"/>
      <c r="Q1257" s="4"/>
      <c r="R1257" s="4"/>
    </row>
    <row r="1258" spans="1:18" s="524" customFormat="1">
      <c r="A1258" s="50"/>
      <c r="C1258" s="586"/>
      <c r="D1258" s="50"/>
      <c r="E1258" s="644"/>
      <c r="F1258" s="645"/>
      <c r="G1258" s="646"/>
      <c r="H1258" s="50"/>
      <c r="I1258" s="644"/>
      <c r="J1258" s="50"/>
      <c r="K1258" s="50"/>
      <c r="L1258" s="50"/>
      <c r="M1258" s="2"/>
      <c r="N1258" s="2"/>
      <c r="O1258" s="4"/>
      <c r="P1258" s="4"/>
      <c r="Q1258" s="4"/>
      <c r="R1258" s="4"/>
    </row>
    <row r="1259" spans="1:18" s="524" customFormat="1">
      <c r="A1259" s="50"/>
      <c r="C1259" s="586"/>
      <c r="D1259" s="50"/>
      <c r="E1259" s="644"/>
      <c r="F1259" s="645"/>
      <c r="G1259" s="646"/>
      <c r="H1259" s="50"/>
      <c r="I1259" s="644"/>
      <c r="J1259" s="50"/>
      <c r="K1259" s="50"/>
      <c r="L1259" s="50"/>
      <c r="M1259" s="2"/>
      <c r="N1259" s="2"/>
      <c r="O1259" s="4"/>
      <c r="P1259" s="4"/>
      <c r="Q1259" s="4"/>
      <c r="R1259" s="4"/>
    </row>
    <row r="1260" spans="1:18" s="524" customFormat="1">
      <c r="A1260" s="50"/>
      <c r="C1260" s="586"/>
      <c r="D1260" s="50"/>
      <c r="E1260" s="644"/>
      <c r="F1260" s="645"/>
      <c r="G1260" s="646"/>
      <c r="H1260" s="50"/>
      <c r="I1260" s="644"/>
      <c r="J1260" s="50"/>
      <c r="K1260" s="50"/>
      <c r="L1260" s="50"/>
      <c r="M1260" s="2"/>
      <c r="N1260" s="2"/>
      <c r="O1260" s="4"/>
      <c r="P1260" s="4"/>
      <c r="Q1260" s="4"/>
      <c r="R1260" s="4"/>
    </row>
    <row r="1261" spans="1:18" s="524" customFormat="1">
      <c r="A1261" s="50"/>
      <c r="C1261" s="586"/>
      <c r="D1261" s="50"/>
      <c r="E1261" s="644"/>
      <c r="F1261" s="645"/>
      <c r="G1261" s="646"/>
      <c r="H1261" s="50"/>
      <c r="I1261" s="644"/>
      <c r="J1261" s="50"/>
      <c r="K1261" s="50"/>
      <c r="L1261" s="50"/>
      <c r="M1261" s="2"/>
      <c r="N1261" s="2"/>
      <c r="O1261" s="4"/>
      <c r="P1261" s="4"/>
      <c r="Q1261" s="4"/>
      <c r="R1261" s="4"/>
    </row>
    <row r="1262" spans="1:18" s="524" customFormat="1">
      <c r="A1262" s="50"/>
      <c r="C1262" s="586"/>
      <c r="D1262" s="50"/>
      <c r="E1262" s="644"/>
      <c r="F1262" s="645"/>
      <c r="G1262" s="646"/>
      <c r="H1262" s="50"/>
      <c r="I1262" s="644"/>
      <c r="J1262" s="50"/>
      <c r="K1262" s="50"/>
      <c r="L1262" s="50"/>
      <c r="M1262" s="2"/>
      <c r="N1262" s="2"/>
      <c r="O1262" s="4"/>
      <c r="P1262" s="4"/>
      <c r="Q1262" s="4"/>
      <c r="R1262" s="4"/>
    </row>
    <row r="1263" spans="1:18" s="524" customFormat="1">
      <c r="A1263" s="50"/>
      <c r="C1263" s="586"/>
      <c r="D1263" s="50"/>
      <c r="E1263" s="644"/>
      <c r="F1263" s="645"/>
      <c r="G1263" s="646"/>
      <c r="H1263" s="50"/>
      <c r="I1263" s="644"/>
      <c r="J1263" s="50"/>
      <c r="K1263" s="50"/>
      <c r="L1263" s="50"/>
      <c r="M1263" s="2"/>
      <c r="N1263" s="2"/>
      <c r="O1263" s="4"/>
      <c r="P1263" s="4"/>
      <c r="Q1263" s="4"/>
      <c r="R1263" s="4"/>
    </row>
    <row r="1264" spans="1:18" s="524" customFormat="1">
      <c r="A1264" s="50"/>
      <c r="C1264" s="586"/>
      <c r="D1264" s="50"/>
      <c r="E1264" s="644"/>
      <c r="F1264" s="645"/>
      <c r="G1264" s="646"/>
      <c r="H1264" s="50"/>
      <c r="I1264" s="644"/>
      <c r="J1264" s="50"/>
      <c r="K1264" s="50"/>
      <c r="L1264" s="50"/>
      <c r="M1264" s="2"/>
      <c r="N1264" s="2"/>
      <c r="O1264" s="4"/>
      <c r="P1264" s="4"/>
      <c r="Q1264" s="4"/>
      <c r="R1264" s="4"/>
    </row>
    <row r="1265" spans="1:18" s="524" customFormat="1">
      <c r="A1265" s="50"/>
      <c r="C1265" s="586"/>
      <c r="D1265" s="50"/>
      <c r="E1265" s="644"/>
      <c r="F1265" s="645"/>
      <c r="G1265" s="646"/>
      <c r="H1265" s="50"/>
      <c r="I1265" s="644"/>
      <c r="J1265" s="50"/>
      <c r="K1265" s="50"/>
      <c r="L1265" s="50"/>
      <c r="M1265" s="2"/>
      <c r="N1265" s="2"/>
      <c r="O1265" s="4"/>
      <c r="P1265" s="4"/>
      <c r="Q1265" s="4"/>
      <c r="R1265" s="4"/>
    </row>
    <row r="1266" spans="1:18" s="524" customFormat="1">
      <c r="A1266" s="50"/>
      <c r="C1266" s="586"/>
      <c r="D1266" s="50"/>
      <c r="E1266" s="644"/>
      <c r="F1266" s="645"/>
      <c r="G1266" s="646"/>
      <c r="H1266" s="50"/>
      <c r="I1266" s="644"/>
      <c r="J1266" s="50"/>
      <c r="K1266" s="50"/>
      <c r="L1266" s="50"/>
      <c r="M1266" s="2"/>
      <c r="N1266" s="2"/>
      <c r="O1266" s="4"/>
      <c r="P1266" s="4"/>
      <c r="Q1266" s="4"/>
      <c r="R1266" s="4"/>
    </row>
    <row r="1267" spans="1:18" s="524" customFormat="1">
      <c r="A1267" s="50"/>
      <c r="C1267" s="586"/>
      <c r="D1267" s="50"/>
      <c r="E1267" s="644"/>
      <c r="F1267" s="645"/>
      <c r="G1267" s="646"/>
      <c r="H1267" s="50"/>
      <c r="I1267" s="644"/>
      <c r="J1267" s="50"/>
      <c r="K1267" s="50"/>
      <c r="L1267" s="50"/>
      <c r="M1267" s="2"/>
      <c r="N1267" s="2"/>
      <c r="O1267" s="4"/>
      <c r="P1267" s="4"/>
      <c r="Q1267" s="4"/>
      <c r="R1267" s="4"/>
    </row>
    <row r="1268" spans="1:18" s="524" customFormat="1">
      <c r="A1268" s="50"/>
      <c r="C1268" s="586"/>
      <c r="D1268" s="50"/>
      <c r="E1268" s="644"/>
      <c r="F1268" s="645"/>
      <c r="G1268" s="646"/>
      <c r="H1268" s="50"/>
      <c r="I1268" s="644"/>
      <c r="J1268" s="50"/>
      <c r="K1268" s="50"/>
      <c r="L1268" s="50"/>
      <c r="M1268" s="2"/>
      <c r="N1268" s="2"/>
      <c r="O1268" s="4"/>
      <c r="P1268" s="4"/>
      <c r="Q1268" s="4"/>
      <c r="R1268" s="4"/>
    </row>
    <row r="1269" spans="1:18" s="524" customFormat="1">
      <c r="A1269" s="50"/>
      <c r="C1269" s="586"/>
      <c r="D1269" s="50"/>
      <c r="E1269" s="644"/>
      <c r="F1269" s="645"/>
      <c r="G1269" s="646"/>
      <c r="H1269" s="50"/>
      <c r="I1269" s="644"/>
      <c r="J1269" s="50"/>
      <c r="K1269" s="50"/>
      <c r="L1269" s="50"/>
      <c r="M1269" s="2"/>
      <c r="N1269" s="2"/>
      <c r="O1269" s="4"/>
      <c r="P1269" s="4"/>
      <c r="Q1269" s="4"/>
      <c r="R1269" s="4"/>
    </row>
    <row r="1270" spans="1:18" s="524" customFormat="1">
      <c r="A1270" s="50"/>
      <c r="C1270" s="586"/>
      <c r="D1270" s="50"/>
      <c r="E1270" s="644"/>
      <c r="F1270" s="645"/>
      <c r="G1270" s="646"/>
      <c r="H1270" s="50"/>
      <c r="I1270" s="644"/>
      <c r="J1270" s="50"/>
      <c r="K1270" s="50"/>
      <c r="L1270" s="50"/>
      <c r="M1270" s="2"/>
      <c r="N1270" s="2"/>
      <c r="O1270" s="4"/>
      <c r="P1270" s="4"/>
      <c r="Q1270" s="4"/>
      <c r="R1270" s="4"/>
    </row>
    <row r="1271" spans="1:18" s="524" customFormat="1">
      <c r="A1271" s="50"/>
      <c r="C1271" s="586"/>
      <c r="D1271" s="50"/>
      <c r="E1271" s="644"/>
      <c r="F1271" s="645"/>
      <c r="G1271" s="646"/>
      <c r="H1271" s="50"/>
      <c r="I1271" s="644"/>
      <c r="J1271" s="50"/>
      <c r="K1271" s="50"/>
      <c r="L1271" s="50"/>
      <c r="M1271" s="2"/>
      <c r="N1271" s="2"/>
      <c r="O1271" s="4"/>
      <c r="P1271" s="4"/>
      <c r="Q1271" s="4"/>
      <c r="R1271" s="4"/>
    </row>
    <row r="1272" spans="1:18" s="524" customFormat="1">
      <c r="A1272" s="50"/>
      <c r="C1272" s="586"/>
      <c r="D1272" s="50"/>
      <c r="E1272" s="644"/>
      <c r="F1272" s="645"/>
      <c r="G1272" s="646"/>
      <c r="H1272" s="50"/>
      <c r="I1272" s="644"/>
      <c r="J1272" s="50"/>
      <c r="K1272" s="50"/>
      <c r="L1272" s="50"/>
      <c r="M1272" s="2"/>
      <c r="N1272" s="2"/>
      <c r="O1272" s="4"/>
      <c r="P1272" s="4"/>
      <c r="Q1272" s="4"/>
      <c r="R1272" s="4"/>
    </row>
    <row r="1273" spans="1:18" s="524" customFormat="1">
      <c r="A1273" s="50"/>
      <c r="C1273" s="586"/>
      <c r="D1273" s="50"/>
      <c r="E1273" s="644"/>
      <c r="F1273" s="645"/>
      <c r="G1273" s="646"/>
      <c r="H1273" s="50"/>
      <c r="I1273" s="644"/>
      <c r="J1273" s="50"/>
      <c r="K1273" s="50"/>
      <c r="L1273" s="50"/>
      <c r="M1273" s="2"/>
      <c r="N1273" s="2"/>
      <c r="O1273" s="4"/>
      <c r="P1273" s="4"/>
      <c r="Q1273" s="4"/>
      <c r="R1273" s="4"/>
    </row>
    <row r="1274" spans="1:18" s="524" customFormat="1">
      <c r="A1274" s="50"/>
      <c r="C1274" s="586"/>
      <c r="D1274" s="50"/>
      <c r="E1274" s="644"/>
      <c r="F1274" s="645"/>
      <c r="G1274" s="646"/>
      <c r="H1274" s="50"/>
      <c r="I1274" s="644"/>
      <c r="J1274" s="50"/>
      <c r="K1274" s="50"/>
      <c r="L1274" s="50"/>
      <c r="M1274" s="2"/>
      <c r="N1274" s="2"/>
      <c r="O1274" s="4"/>
      <c r="P1274" s="4"/>
      <c r="Q1274" s="4"/>
      <c r="R1274" s="4"/>
    </row>
    <row r="1275" spans="1:18" s="524" customFormat="1">
      <c r="A1275" s="50"/>
      <c r="C1275" s="586"/>
      <c r="D1275" s="50"/>
      <c r="E1275" s="644"/>
      <c r="F1275" s="645"/>
      <c r="G1275" s="646"/>
      <c r="H1275" s="50"/>
      <c r="I1275" s="644"/>
      <c r="J1275" s="50"/>
      <c r="K1275" s="50"/>
      <c r="L1275" s="50"/>
      <c r="M1275" s="2"/>
      <c r="N1275" s="2"/>
      <c r="O1275" s="4"/>
      <c r="P1275" s="4"/>
      <c r="Q1275" s="4"/>
      <c r="R1275" s="4"/>
    </row>
    <row r="1276" spans="1:18" s="524" customFormat="1">
      <c r="A1276" s="50"/>
      <c r="C1276" s="586"/>
      <c r="D1276" s="50"/>
      <c r="E1276" s="644"/>
      <c r="F1276" s="645"/>
      <c r="G1276" s="646"/>
      <c r="H1276" s="50"/>
      <c r="I1276" s="644"/>
      <c r="J1276" s="50"/>
      <c r="K1276" s="50"/>
      <c r="L1276" s="50"/>
      <c r="M1276" s="2"/>
      <c r="N1276" s="2"/>
      <c r="O1276" s="4"/>
      <c r="P1276" s="4"/>
      <c r="Q1276" s="4"/>
      <c r="R1276" s="4"/>
    </row>
    <row r="1277" spans="1:18" s="524" customFormat="1">
      <c r="A1277" s="50"/>
      <c r="C1277" s="586"/>
      <c r="D1277" s="50"/>
      <c r="E1277" s="644"/>
      <c r="F1277" s="645"/>
      <c r="G1277" s="646"/>
      <c r="H1277" s="50"/>
      <c r="I1277" s="644"/>
      <c r="J1277" s="50"/>
      <c r="K1277" s="50"/>
      <c r="L1277" s="50"/>
      <c r="M1277" s="2"/>
      <c r="N1277" s="2"/>
      <c r="O1277" s="4"/>
      <c r="P1277" s="4"/>
      <c r="Q1277" s="4"/>
      <c r="R1277" s="4"/>
    </row>
    <row r="1278" spans="1:18" s="524" customFormat="1">
      <c r="A1278" s="50"/>
      <c r="C1278" s="586"/>
      <c r="D1278" s="50"/>
      <c r="E1278" s="644"/>
      <c r="F1278" s="645"/>
      <c r="G1278" s="646"/>
      <c r="H1278" s="50"/>
      <c r="I1278" s="644"/>
      <c r="J1278" s="50"/>
      <c r="K1278" s="50"/>
      <c r="L1278" s="50"/>
      <c r="M1278" s="2"/>
      <c r="N1278" s="2"/>
      <c r="O1278" s="4"/>
      <c r="P1278" s="4"/>
      <c r="Q1278" s="4"/>
      <c r="R1278" s="4"/>
    </row>
    <row r="1279" spans="1:18" s="524" customFormat="1">
      <c r="A1279" s="50"/>
      <c r="C1279" s="586"/>
      <c r="D1279" s="50"/>
      <c r="E1279" s="644"/>
      <c r="F1279" s="645"/>
      <c r="G1279" s="646"/>
      <c r="H1279" s="50"/>
      <c r="I1279" s="644"/>
      <c r="J1279" s="50"/>
      <c r="K1279" s="50"/>
      <c r="L1279" s="50"/>
      <c r="M1279" s="2"/>
      <c r="N1279" s="2"/>
      <c r="O1279" s="4"/>
      <c r="P1279" s="4"/>
      <c r="Q1279" s="4"/>
      <c r="R1279" s="4"/>
    </row>
    <row r="1280" spans="1:18" s="524" customFormat="1">
      <c r="A1280" s="50"/>
      <c r="C1280" s="586"/>
      <c r="D1280" s="50"/>
      <c r="E1280" s="644"/>
      <c r="F1280" s="645"/>
      <c r="G1280" s="646"/>
      <c r="H1280" s="50"/>
      <c r="I1280" s="644"/>
      <c r="J1280" s="50"/>
      <c r="K1280" s="50"/>
      <c r="L1280" s="50"/>
      <c r="M1280" s="2"/>
      <c r="N1280" s="2"/>
      <c r="O1280" s="4"/>
      <c r="P1280" s="4"/>
      <c r="Q1280" s="4"/>
      <c r="R1280" s="4"/>
    </row>
    <row r="1281" spans="1:18" s="524" customFormat="1">
      <c r="A1281" s="50"/>
      <c r="C1281" s="586"/>
      <c r="D1281" s="50"/>
      <c r="E1281" s="644"/>
      <c r="F1281" s="645"/>
      <c r="G1281" s="646"/>
      <c r="H1281" s="50"/>
      <c r="I1281" s="644"/>
      <c r="J1281" s="50"/>
      <c r="K1281" s="50"/>
      <c r="L1281" s="50"/>
      <c r="M1281" s="2"/>
      <c r="N1281" s="2"/>
      <c r="O1281" s="4"/>
      <c r="P1281" s="4"/>
      <c r="Q1281" s="4"/>
      <c r="R1281" s="4"/>
    </row>
    <row r="1282" spans="1:18" s="524" customFormat="1">
      <c r="A1282" s="50"/>
      <c r="C1282" s="586"/>
      <c r="D1282" s="50"/>
      <c r="E1282" s="644"/>
      <c r="F1282" s="645"/>
      <c r="G1282" s="646"/>
      <c r="H1282" s="50"/>
      <c r="I1282" s="644"/>
      <c r="J1282" s="50"/>
      <c r="K1282" s="50"/>
      <c r="L1282" s="50"/>
      <c r="M1282" s="2"/>
      <c r="N1282" s="2"/>
      <c r="O1282" s="4"/>
      <c r="P1282" s="4"/>
      <c r="Q1282" s="4"/>
      <c r="R1282" s="4"/>
    </row>
    <row r="1283" spans="1:18" s="524" customFormat="1">
      <c r="A1283" s="50"/>
      <c r="C1283" s="586"/>
      <c r="D1283" s="50"/>
      <c r="E1283" s="644"/>
      <c r="F1283" s="645"/>
      <c r="G1283" s="646"/>
      <c r="H1283" s="50"/>
      <c r="I1283" s="644"/>
      <c r="J1283" s="50"/>
      <c r="K1283" s="50"/>
      <c r="L1283" s="50"/>
      <c r="M1283" s="2"/>
      <c r="N1283" s="2"/>
      <c r="O1283" s="4"/>
      <c r="P1283" s="4"/>
      <c r="Q1283" s="4"/>
      <c r="R1283" s="4"/>
    </row>
    <row r="1284" spans="1:18" s="524" customFormat="1">
      <c r="A1284" s="50"/>
      <c r="C1284" s="586"/>
      <c r="D1284" s="50"/>
      <c r="E1284" s="644"/>
      <c r="F1284" s="645"/>
      <c r="G1284" s="646"/>
      <c r="H1284" s="50"/>
      <c r="I1284" s="644"/>
      <c r="J1284" s="50"/>
      <c r="K1284" s="50"/>
      <c r="L1284" s="50"/>
      <c r="M1284" s="2"/>
      <c r="N1284" s="2"/>
      <c r="O1284" s="4"/>
      <c r="P1284" s="4"/>
      <c r="Q1284" s="4"/>
      <c r="R1284" s="4"/>
    </row>
    <row r="1285" spans="1:18" s="524" customFormat="1">
      <c r="A1285" s="50"/>
      <c r="C1285" s="586"/>
      <c r="D1285" s="50"/>
      <c r="E1285" s="644"/>
      <c r="F1285" s="645"/>
      <c r="G1285" s="646"/>
      <c r="H1285" s="50"/>
      <c r="I1285" s="644"/>
      <c r="J1285" s="50"/>
      <c r="K1285" s="50"/>
      <c r="L1285" s="50"/>
      <c r="M1285" s="2"/>
      <c r="N1285" s="2"/>
      <c r="O1285" s="4"/>
      <c r="P1285" s="4"/>
      <c r="Q1285" s="4"/>
      <c r="R1285" s="4"/>
    </row>
    <row r="1286" spans="1:18" s="524" customFormat="1">
      <c r="A1286" s="50"/>
      <c r="C1286" s="586"/>
      <c r="D1286" s="50"/>
      <c r="E1286" s="644"/>
      <c r="F1286" s="645"/>
      <c r="G1286" s="646"/>
      <c r="H1286" s="50"/>
      <c r="I1286" s="644"/>
      <c r="J1286" s="50"/>
      <c r="K1286" s="50"/>
      <c r="L1286" s="50"/>
      <c r="M1286" s="2"/>
      <c r="N1286" s="2"/>
      <c r="O1286" s="4"/>
      <c r="P1286" s="4"/>
      <c r="Q1286" s="4"/>
      <c r="R1286" s="4"/>
    </row>
    <row r="1287" spans="1:18" s="524" customFormat="1">
      <c r="A1287" s="50"/>
      <c r="C1287" s="586"/>
      <c r="D1287" s="50"/>
      <c r="E1287" s="644"/>
      <c r="F1287" s="645"/>
      <c r="G1287" s="646"/>
      <c r="H1287" s="50"/>
      <c r="I1287" s="644"/>
      <c r="J1287" s="50"/>
      <c r="K1287" s="50"/>
      <c r="L1287" s="50"/>
      <c r="M1287" s="2"/>
      <c r="N1287" s="2"/>
      <c r="O1287" s="4"/>
      <c r="P1287" s="4"/>
      <c r="Q1287" s="4"/>
      <c r="R1287" s="4"/>
    </row>
    <row r="1288" spans="1:18" s="524" customFormat="1">
      <c r="A1288" s="50"/>
      <c r="C1288" s="586"/>
      <c r="D1288" s="50"/>
      <c r="E1288" s="644"/>
      <c r="F1288" s="645"/>
      <c r="G1288" s="646"/>
      <c r="H1288" s="50"/>
      <c r="I1288" s="644"/>
      <c r="J1288" s="50"/>
      <c r="K1288" s="50"/>
      <c r="L1288" s="50"/>
      <c r="M1288" s="2"/>
      <c r="N1288" s="2"/>
      <c r="O1288" s="4"/>
      <c r="P1288" s="4"/>
      <c r="Q1288" s="4"/>
      <c r="R1288" s="4"/>
    </row>
    <row r="1289" spans="1:18" s="524" customFormat="1">
      <c r="A1289" s="50"/>
      <c r="C1289" s="586"/>
      <c r="D1289" s="50"/>
      <c r="E1289" s="644"/>
      <c r="F1289" s="645"/>
      <c r="G1289" s="646"/>
      <c r="H1289" s="50"/>
      <c r="I1289" s="644"/>
      <c r="J1289" s="50"/>
      <c r="K1289" s="50"/>
      <c r="L1289" s="50"/>
      <c r="M1289" s="2"/>
      <c r="N1289" s="2"/>
      <c r="O1289" s="4"/>
      <c r="P1289" s="4"/>
      <c r="Q1289" s="4"/>
      <c r="R1289" s="4"/>
    </row>
    <row r="1290" spans="1:18" s="524" customFormat="1">
      <c r="A1290" s="50"/>
      <c r="C1290" s="586"/>
      <c r="D1290" s="50"/>
      <c r="E1290" s="644"/>
      <c r="F1290" s="645"/>
      <c r="G1290" s="646"/>
      <c r="H1290" s="50"/>
      <c r="I1290" s="644"/>
      <c r="J1290" s="50"/>
      <c r="K1290" s="50"/>
      <c r="L1290" s="50"/>
      <c r="M1290" s="2"/>
      <c r="N1290" s="2"/>
      <c r="O1290" s="4"/>
      <c r="P1290" s="4"/>
      <c r="Q1290" s="4"/>
      <c r="R1290" s="4"/>
    </row>
    <row r="1291" spans="1:18" s="524" customFormat="1">
      <c r="A1291" s="50"/>
      <c r="C1291" s="586"/>
      <c r="D1291" s="50"/>
      <c r="E1291" s="644"/>
      <c r="F1291" s="645"/>
      <c r="G1291" s="646"/>
      <c r="H1291" s="50"/>
      <c r="I1291" s="644"/>
      <c r="J1291" s="50"/>
      <c r="K1291" s="50"/>
      <c r="L1291" s="50"/>
      <c r="M1291" s="2"/>
      <c r="N1291" s="2"/>
      <c r="O1291" s="4"/>
      <c r="P1291" s="4"/>
      <c r="Q1291" s="4"/>
      <c r="R1291" s="4"/>
    </row>
    <row r="1292" spans="1:18" s="524" customFormat="1">
      <c r="A1292" s="50"/>
      <c r="C1292" s="586"/>
      <c r="D1292" s="50"/>
      <c r="E1292" s="644"/>
      <c r="F1292" s="645"/>
      <c r="G1292" s="646"/>
      <c r="H1292" s="50"/>
      <c r="I1292" s="644"/>
      <c r="J1292" s="50"/>
      <c r="K1292" s="50"/>
      <c r="L1292" s="50"/>
      <c r="M1292" s="2"/>
      <c r="N1292" s="2"/>
      <c r="O1292" s="4"/>
      <c r="P1292" s="4"/>
      <c r="Q1292" s="4"/>
      <c r="R1292" s="4"/>
    </row>
    <row r="1293" spans="1:18" s="524" customFormat="1">
      <c r="A1293" s="50"/>
      <c r="C1293" s="586"/>
      <c r="D1293" s="50"/>
      <c r="E1293" s="644"/>
      <c r="F1293" s="645"/>
      <c r="G1293" s="646"/>
      <c r="H1293" s="50"/>
      <c r="I1293" s="644"/>
      <c r="J1293" s="50"/>
      <c r="K1293" s="50"/>
      <c r="L1293" s="50"/>
      <c r="M1293" s="2"/>
      <c r="N1293" s="2"/>
      <c r="O1293" s="4"/>
      <c r="P1293" s="4"/>
      <c r="Q1293" s="4"/>
      <c r="R1293" s="4"/>
    </row>
    <row r="1294" spans="1:18" s="524" customFormat="1">
      <c r="A1294" s="50"/>
      <c r="C1294" s="586"/>
      <c r="D1294" s="50"/>
      <c r="E1294" s="644"/>
      <c r="F1294" s="645"/>
      <c r="G1294" s="646"/>
      <c r="H1294" s="50"/>
      <c r="I1294" s="644"/>
      <c r="J1294" s="50"/>
      <c r="K1294" s="50"/>
      <c r="L1294" s="50"/>
      <c r="M1294" s="2"/>
      <c r="N1294" s="2"/>
      <c r="O1294" s="4"/>
      <c r="P1294" s="4"/>
      <c r="Q1294" s="4"/>
      <c r="R1294" s="4"/>
    </row>
    <row r="1295" spans="1:18" s="524" customFormat="1">
      <c r="A1295" s="50"/>
      <c r="C1295" s="586"/>
      <c r="D1295" s="50"/>
      <c r="E1295" s="644"/>
      <c r="F1295" s="645"/>
      <c r="G1295" s="646"/>
      <c r="H1295" s="50"/>
      <c r="I1295" s="644"/>
      <c r="J1295" s="50"/>
      <c r="K1295" s="50"/>
      <c r="L1295" s="50"/>
      <c r="M1295" s="2"/>
      <c r="N1295" s="2"/>
      <c r="O1295" s="4"/>
      <c r="P1295" s="4"/>
      <c r="Q1295" s="4"/>
      <c r="R1295" s="4"/>
    </row>
    <row r="1296" spans="1:18" s="524" customFormat="1">
      <c r="A1296" s="50"/>
      <c r="C1296" s="586"/>
      <c r="D1296" s="50"/>
      <c r="E1296" s="644"/>
      <c r="F1296" s="645"/>
      <c r="G1296" s="646"/>
      <c r="H1296" s="50"/>
      <c r="I1296" s="644"/>
      <c r="J1296" s="50"/>
      <c r="K1296" s="50"/>
      <c r="L1296" s="50"/>
      <c r="M1296" s="2"/>
      <c r="N1296" s="2"/>
      <c r="O1296" s="4"/>
      <c r="P1296" s="4"/>
      <c r="Q1296" s="4"/>
      <c r="R1296" s="4"/>
    </row>
    <row r="1297" spans="1:18" s="524" customFormat="1">
      <c r="A1297" s="50"/>
      <c r="C1297" s="586"/>
      <c r="D1297" s="50"/>
      <c r="E1297" s="644"/>
      <c r="F1297" s="645"/>
      <c r="G1297" s="646"/>
      <c r="H1297" s="50"/>
      <c r="I1297" s="644"/>
      <c r="J1297" s="50"/>
      <c r="K1297" s="50"/>
      <c r="L1297" s="50"/>
      <c r="M1297" s="2"/>
      <c r="N1297" s="2"/>
      <c r="O1297" s="4"/>
      <c r="P1297" s="4"/>
      <c r="Q1297" s="4"/>
      <c r="R1297" s="4"/>
    </row>
    <row r="1298" spans="1:18" s="524" customFormat="1">
      <c r="A1298" s="50"/>
      <c r="C1298" s="586"/>
      <c r="D1298" s="50"/>
      <c r="E1298" s="644"/>
      <c r="F1298" s="645"/>
      <c r="G1298" s="646"/>
      <c r="H1298" s="50"/>
      <c r="I1298" s="644"/>
      <c r="J1298" s="50"/>
      <c r="K1298" s="50"/>
      <c r="L1298" s="50"/>
      <c r="M1298" s="2"/>
      <c r="N1298" s="2"/>
      <c r="O1298" s="4"/>
      <c r="P1298" s="4"/>
      <c r="Q1298" s="4"/>
      <c r="R1298" s="4"/>
    </row>
    <row r="1299" spans="1:18" s="524" customFormat="1">
      <c r="A1299" s="50"/>
      <c r="C1299" s="586"/>
      <c r="D1299" s="50"/>
      <c r="E1299" s="644"/>
      <c r="F1299" s="645"/>
      <c r="G1299" s="646"/>
      <c r="H1299" s="50"/>
      <c r="I1299" s="644"/>
      <c r="J1299" s="50"/>
      <c r="K1299" s="50"/>
      <c r="L1299" s="50"/>
      <c r="M1299" s="2"/>
      <c r="N1299" s="2"/>
      <c r="O1299" s="4"/>
      <c r="P1299" s="4"/>
      <c r="Q1299" s="4"/>
      <c r="R1299" s="4"/>
    </row>
    <row r="1300" spans="1:18" s="524" customFormat="1">
      <c r="A1300" s="50"/>
      <c r="C1300" s="586"/>
      <c r="D1300" s="50"/>
      <c r="E1300" s="644"/>
      <c r="F1300" s="645"/>
      <c r="G1300" s="646"/>
      <c r="H1300" s="50"/>
      <c r="I1300" s="644"/>
      <c r="J1300" s="50"/>
      <c r="K1300" s="50"/>
      <c r="L1300" s="50"/>
      <c r="M1300" s="2"/>
      <c r="N1300" s="2"/>
      <c r="O1300" s="4"/>
      <c r="P1300" s="4"/>
      <c r="Q1300" s="4"/>
      <c r="R1300" s="4"/>
    </row>
    <row r="1301" spans="1:18" s="524" customFormat="1">
      <c r="A1301" s="50"/>
      <c r="C1301" s="586"/>
      <c r="D1301" s="50"/>
      <c r="E1301" s="644"/>
      <c r="F1301" s="645"/>
      <c r="G1301" s="646"/>
      <c r="H1301" s="50"/>
      <c r="I1301" s="644"/>
      <c r="J1301" s="50"/>
      <c r="K1301" s="50"/>
      <c r="L1301" s="50"/>
      <c r="M1301" s="2"/>
      <c r="N1301" s="2"/>
      <c r="O1301" s="4"/>
      <c r="P1301" s="4"/>
      <c r="Q1301" s="4"/>
      <c r="R1301" s="4"/>
    </row>
    <row r="1302" spans="1:18" s="524" customFormat="1">
      <c r="A1302" s="50"/>
      <c r="C1302" s="586"/>
      <c r="D1302" s="50"/>
      <c r="E1302" s="644"/>
      <c r="F1302" s="645"/>
      <c r="G1302" s="646"/>
      <c r="H1302" s="50"/>
      <c r="I1302" s="644"/>
      <c r="J1302" s="50"/>
      <c r="K1302" s="50"/>
      <c r="L1302" s="50"/>
      <c r="M1302" s="2"/>
      <c r="N1302" s="2"/>
      <c r="O1302" s="4"/>
      <c r="P1302" s="4"/>
      <c r="Q1302" s="4"/>
      <c r="R1302" s="4"/>
    </row>
    <row r="1303" spans="1:18" s="524" customFormat="1">
      <c r="A1303" s="50"/>
      <c r="C1303" s="586"/>
      <c r="D1303" s="50"/>
      <c r="E1303" s="644"/>
      <c r="F1303" s="645"/>
      <c r="G1303" s="646"/>
      <c r="H1303" s="50"/>
      <c r="I1303" s="644"/>
      <c r="J1303" s="50"/>
      <c r="K1303" s="50"/>
      <c r="L1303" s="50"/>
      <c r="M1303" s="2"/>
      <c r="N1303" s="2"/>
      <c r="O1303" s="4"/>
      <c r="P1303" s="4"/>
      <c r="Q1303" s="4"/>
      <c r="R1303" s="4"/>
    </row>
    <row r="1304" spans="1:18" s="524" customFormat="1">
      <c r="A1304" s="50"/>
      <c r="C1304" s="586"/>
      <c r="D1304" s="50"/>
      <c r="E1304" s="644"/>
      <c r="F1304" s="645"/>
      <c r="G1304" s="646"/>
      <c r="H1304" s="50"/>
      <c r="I1304" s="644"/>
      <c r="J1304" s="50"/>
      <c r="K1304" s="50"/>
      <c r="L1304" s="50"/>
      <c r="M1304" s="2"/>
      <c r="N1304" s="2"/>
      <c r="O1304" s="4"/>
      <c r="P1304" s="4"/>
      <c r="Q1304" s="4"/>
      <c r="R1304" s="4"/>
    </row>
    <row r="1305" spans="1:18" s="524" customFormat="1">
      <c r="A1305" s="50"/>
      <c r="C1305" s="586"/>
      <c r="D1305" s="50"/>
      <c r="E1305" s="644"/>
      <c r="F1305" s="645"/>
      <c r="G1305" s="646"/>
      <c r="H1305" s="50"/>
      <c r="I1305" s="644"/>
      <c r="J1305" s="50"/>
      <c r="K1305" s="50"/>
      <c r="L1305" s="50"/>
      <c r="M1305" s="2"/>
      <c r="N1305" s="2"/>
      <c r="O1305" s="4"/>
      <c r="P1305" s="4"/>
      <c r="Q1305" s="4"/>
      <c r="R1305" s="4"/>
    </row>
    <row r="1306" spans="1:18" s="524" customFormat="1">
      <c r="A1306" s="50"/>
      <c r="C1306" s="586"/>
      <c r="D1306" s="50"/>
      <c r="E1306" s="644"/>
      <c r="F1306" s="645"/>
      <c r="G1306" s="646"/>
      <c r="H1306" s="50"/>
      <c r="I1306" s="644"/>
      <c r="J1306" s="50"/>
      <c r="K1306" s="50"/>
      <c r="L1306" s="50"/>
      <c r="M1306" s="2"/>
      <c r="N1306" s="2"/>
      <c r="O1306" s="4"/>
      <c r="P1306" s="4"/>
      <c r="Q1306" s="4"/>
      <c r="R1306" s="4"/>
    </row>
    <row r="1307" spans="1:18" s="524" customFormat="1">
      <c r="A1307" s="50"/>
      <c r="C1307" s="586"/>
      <c r="D1307" s="50"/>
      <c r="E1307" s="644"/>
      <c r="F1307" s="645"/>
      <c r="G1307" s="646"/>
      <c r="H1307" s="50"/>
      <c r="I1307" s="644"/>
      <c r="J1307" s="50"/>
      <c r="K1307" s="50"/>
      <c r="L1307" s="50"/>
      <c r="M1307" s="2"/>
      <c r="N1307" s="2"/>
      <c r="O1307" s="4"/>
      <c r="P1307" s="4"/>
      <c r="Q1307" s="4"/>
      <c r="R1307" s="4"/>
    </row>
    <row r="1308" spans="1:18" s="524" customFormat="1">
      <c r="A1308" s="50"/>
      <c r="C1308" s="586"/>
      <c r="D1308" s="50"/>
      <c r="E1308" s="644"/>
      <c r="F1308" s="645"/>
      <c r="G1308" s="646"/>
      <c r="H1308" s="50"/>
      <c r="I1308" s="644"/>
      <c r="J1308" s="50"/>
      <c r="K1308" s="50"/>
      <c r="L1308" s="50"/>
      <c r="M1308" s="2"/>
      <c r="N1308" s="2"/>
      <c r="O1308" s="4"/>
      <c r="P1308" s="4"/>
      <c r="Q1308" s="4"/>
      <c r="R1308" s="4"/>
    </row>
    <row r="1309" spans="1:18" s="524" customFormat="1">
      <c r="A1309" s="50"/>
      <c r="C1309" s="586"/>
      <c r="D1309" s="50"/>
      <c r="E1309" s="644"/>
      <c r="F1309" s="645"/>
      <c r="G1309" s="646"/>
      <c r="H1309" s="50"/>
      <c r="I1309" s="644"/>
      <c r="J1309" s="50"/>
      <c r="K1309" s="50"/>
      <c r="L1309" s="50"/>
      <c r="M1309" s="2"/>
      <c r="N1309" s="2"/>
      <c r="O1309" s="4"/>
      <c r="P1309" s="4"/>
      <c r="Q1309" s="4"/>
      <c r="R1309" s="4"/>
    </row>
    <row r="1310" spans="1:18" s="524" customFormat="1">
      <c r="A1310" s="50"/>
      <c r="C1310" s="586"/>
      <c r="D1310" s="50"/>
      <c r="E1310" s="644"/>
      <c r="F1310" s="645"/>
      <c r="G1310" s="646"/>
      <c r="H1310" s="50"/>
      <c r="I1310" s="644"/>
      <c r="J1310" s="50"/>
      <c r="K1310" s="50"/>
      <c r="L1310" s="50"/>
      <c r="M1310" s="2"/>
      <c r="N1310" s="2"/>
      <c r="O1310" s="4"/>
      <c r="P1310" s="4"/>
      <c r="Q1310" s="4"/>
      <c r="R1310" s="4"/>
    </row>
    <row r="1311" spans="1:18" s="524" customFormat="1">
      <c r="A1311" s="50"/>
      <c r="C1311" s="586"/>
      <c r="D1311" s="50"/>
      <c r="E1311" s="644"/>
      <c r="F1311" s="645"/>
      <c r="G1311" s="646"/>
      <c r="H1311" s="50"/>
      <c r="I1311" s="644"/>
      <c r="J1311" s="50"/>
      <c r="K1311" s="50"/>
      <c r="L1311" s="50"/>
      <c r="M1311" s="2"/>
      <c r="N1311" s="2"/>
      <c r="O1311" s="4"/>
      <c r="P1311" s="4"/>
      <c r="Q1311" s="4"/>
      <c r="R1311" s="4"/>
    </row>
    <row r="1312" spans="1:18" s="524" customFormat="1">
      <c r="A1312" s="50"/>
      <c r="C1312" s="586"/>
      <c r="D1312" s="50"/>
      <c r="E1312" s="644"/>
      <c r="F1312" s="645"/>
      <c r="G1312" s="646"/>
      <c r="H1312" s="50"/>
      <c r="I1312" s="644"/>
      <c r="J1312" s="50"/>
      <c r="K1312" s="50"/>
      <c r="L1312" s="50"/>
      <c r="M1312" s="2"/>
      <c r="N1312" s="2"/>
      <c r="O1312" s="4"/>
      <c r="P1312" s="4"/>
      <c r="Q1312" s="4"/>
      <c r="R1312" s="4"/>
    </row>
    <row r="1313" spans="1:18" s="524" customFormat="1">
      <c r="A1313" s="50"/>
      <c r="C1313" s="586"/>
      <c r="D1313" s="50"/>
      <c r="E1313" s="644"/>
      <c r="F1313" s="645"/>
      <c r="G1313" s="646"/>
      <c r="H1313" s="50"/>
      <c r="I1313" s="644"/>
      <c r="J1313" s="50"/>
      <c r="K1313" s="50"/>
      <c r="L1313" s="50"/>
      <c r="M1313" s="2"/>
      <c r="N1313" s="2"/>
      <c r="O1313" s="4"/>
      <c r="P1313" s="4"/>
      <c r="Q1313" s="4"/>
      <c r="R1313" s="4"/>
    </row>
    <row r="1314" spans="1:18" s="524" customFormat="1">
      <c r="A1314" s="50"/>
      <c r="C1314" s="586"/>
      <c r="D1314" s="50"/>
      <c r="E1314" s="644"/>
      <c r="F1314" s="645"/>
      <c r="G1314" s="646"/>
      <c r="H1314" s="50"/>
      <c r="I1314" s="644"/>
      <c r="J1314" s="50"/>
      <c r="K1314" s="50"/>
      <c r="L1314" s="50"/>
      <c r="M1314" s="2"/>
      <c r="N1314" s="2"/>
      <c r="O1314" s="4"/>
      <c r="P1314" s="4"/>
      <c r="Q1314" s="4"/>
      <c r="R1314" s="4"/>
    </row>
    <row r="1315" spans="1:18" s="524" customFormat="1">
      <c r="A1315" s="50"/>
      <c r="C1315" s="586"/>
      <c r="D1315" s="50"/>
      <c r="E1315" s="644"/>
      <c r="F1315" s="645"/>
      <c r="G1315" s="646"/>
      <c r="H1315" s="50"/>
      <c r="I1315" s="644"/>
      <c r="J1315" s="50"/>
      <c r="K1315" s="50"/>
      <c r="L1315" s="50"/>
      <c r="M1315" s="2"/>
      <c r="N1315" s="2"/>
      <c r="O1315" s="4"/>
      <c r="P1315" s="4"/>
      <c r="Q1315" s="4"/>
      <c r="R1315" s="4"/>
    </row>
    <row r="1316" spans="1:18" s="524" customFormat="1">
      <c r="A1316" s="50"/>
      <c r="C1316" s="586"/>
      <c r="D1316" s="50"/>
      <c r="E1316" s="644"/>
      <c r="F1316" s="645"/>
      <c r="G1316" s="646"/>
      <c r="H1316" s="50"/>
      <c r="I1316" s="644"/>
      <c r="J1316" s="50"/>
      <c r="K1316" s="50"/>
      <c r="L1316" s="50"/>
      <c r="M1316" s="2"/>
      <c r="N1316" s="2"/>
      <c r="O1316" s="4"/>
      <c r="P1316" s="4"/>
      <c r="Q1316" s="4"/>
      <c r="R1316" s="4"/>
    </row>
    <row r="1317" spans="1:18" s="524" customFormat="1">
      <c r="A1317" s="50"/>
      <c r="C1317" s="586"/>
      <c r="D1317" s="50"/>
      <c r="E1317" s="644"/>
      <c r="F1317" s="645"/>
      <c r="G1317" s="646"/>
      <c r="H1317" s="50"/>
      <c r="I1317" s="644"/>
      <c r="J1317" s="50"/>
      <c r="K1317" s="50"/>
      <c r="L1317" s="50"/>
      <c r="M1317" s="2"/>
      <c r="N1317" s="2"/>
      <c r="O1317" s="4"/>
      <c r="P1317" s="4"/>
      <c r="Q1317" s="4"/>
      <c r="R1317" s="4"/>
    </row>
    <row r="1318" spans="1:18" s="524" customFormat="1">
      <c r="A1318" s="50"/>
      <c r="C1318" s="586"/>
      <c r="D1318" s="50"/>
      <c r="E1318" s="644"/>
      <c r="F1318" s="645"/>
      <c r="G1318" s="646"/>
      <c r="H1318" s="50"/>
      <c r="I1318" s="644"/>
      <c r="J1318" s="50"/>
      <c r="K1318" s="50"/>
      <c r="L1318" s="50"/>
      <c r="M1318" s="2"/>
      <c r="N1318" s="2"/>
      <c r="O1318" s="4"/>
      <c r="P1318" s="4"/>
      <c r="Q1318" s="4"/>
      <c r="R1318" s="4"/>
    </row>
    <row r="1319" spans="1:18" s="524" customFormat="1">
      <c r="A1319" s="50"/>
      <c r="C1319" s="586"/>
      <c r="D1319" s="50"/>
      <c r="E1319" s="644"/>
      <c r="F1319" s="645"/>
      <c r="G1319" s="646"/>
      <c r="H1319" s="50"/>
      <c r="I1319" s="644"/>
      <c r="J1319" s="50"/>
      <c r="K1319" s="50"/>
      <c r="L1319" s="50"/>
      <c r="M1319" s="2"/>
      <c r="N1319" s="2"/>
      <c r="O1319" s="4"/>
      <c r="P1319" s="4"/>
      <c r="Q1319" s="4"/>
      <c r="R1319" s="4"/>
    </row>
    <row r="1320" spans="1:18" s="524" customFormat="1">
      <c r="A1320" s="50"/>
      <c r="C1320" s="586"/>
      <c r="D1320" s="50"/>
      <c r="E1320" s="644"/>
      <c r="F1320" s="645"/>
      <c r="G1320" s="646"/>
      <c r="H1320" s="50"/>
      <c r="I1320" s="644"/>
      <c r="J1320" s="50"/>
      <c r="K1320" s="50"/>
      <c r="L1320" s="50"/>
      <c r="M1320" s="2"/>
      <c r="N1320" s="2"/>
      <c r="O1320" s="4"/>
      <c r="P1320" s="4"/>
      <c r="Q1320" s="4"/>
      <c r="R1320" s="4"/>
    </row>
    <row r="1321" spans="1:18" s="524" customFormat="1">
      <c r="A1321" s="50"/>
      <c r="C1321" s="586"/>
      <c r="D1321" s="50"/>
      <c r="E1321" s="644"/>
      <c r="F1321" s="645"/>
      <c r="G1321" s="646"/>
      <c r="H1321" s="50"/>
      <c r="I1321" s="644"/>
      <c r="J1321" s="50"/>
      <c r="K1321" s="50"/>
      <c r="L1321" s="50"/>
      <c r="M1321" s="2"/>
      <c r="N1321" s="2"/>
      <c r="O1321" s="4"/>
      <c r="P1321" s="4"/>
      <c r="Q1321" s="4"/>
      <c r="R1321" s="4"/>
    </row>
    <row r="1322" spans="1:18" s="524" customFormat="1">
      <c r="A1322" s="50"/>
      <c r="C1322" s="586"/>
      <c r="D1322" s="50"/>
      <c r="E1322" s="644"/>
      <c r="F1322" s="645"/>
      <c r="G1322" s="646"/>
      <c r="H1322" s="50"/>
      <c r="I1322" s="644"/>
      <c r="J1322" s="50"/>
      <c r="K1322" s="50"/>
      <c r="L1322" s="50"/>
      <c r="M1322" s="2"/>
      <c r="N1322" s="2"/>
      <c r="O1322" s="4"/>
      <c r="P1322" s="4"/>
      <c r="Q1322" s="4"/>
      <c r="R1322" s="4"/>
    </row>
    <row r="1323" spans="1:18" s="524" customFormat="1">
      <c r="A1323" s="50"/>
      <c r="C1323" s="586"/>
      <c r="D1323" s="50"/>
      <c r="E1323" s="644"/>
      <c r="F1323" s="645"/>
      <c r="G1323" s="646"/>
      <c r="H1323" s="50"/>
      <c r="I1323" s="644"/>
      <c r="J1323" s="50"/>
      <c r="K1323" s="50"/>
      <c r="L1323" s="50"/>
      <c r="M1323" s="2"/>
      <c r="N1323" s="2"/>
      <c r="O1323" s="4"/>
      <c r="P1323" s="4"/>
      <c r="Q1323" s="4"/>
      <c r="R1323" s="4"/>
    </row>
    <row r="1324" spans="1:18" s="524" customFormat="1">
      <c r="A1324" s="50"/>
      <c r="C1324" s="586"/>
      <c r="D1324" s="50"/>
      <c r="E1324" s="644"/>
      <c r="F1324" s="645"/>
      <c r="G1324" s="646"/>
      <c r="H1324" s="50"/>
      <c r="I1324" s="644"/>
      <c r="J1324" s="50"/>
      <c r="K1324" s="50"/>
      <c r="L1324" s="50"/>
      <c r="M1324" s="2"/>
      <c r="N1324" s="2"/>
      <c r="O1324" s="4"/>
      <c r="P1324" s="4"/>
      <c r="Q1324" s="4"/>
      <c r="R1324" s="4"/>
    </row>
    <row r="1325" spans="1:18" s="524" customFormat="1">
      <c r="A1325" s="50"/>
      <c r="C1325" s="586"/>
      <c r="D1325" s="50"/>
      <c r="E1325" s="644"/>
      <c r="F1325" s="645"/>
      <c r="G1325" s="646"/>
      <c r="H1325" s="50"/>
      <c r="I1325" s="644"/>
      <c r="J1325" s="50"/>
      <c r="K1325" s="50"/>
      <c r="L1325" s="50"/>
      <c r="M1325" s="2"/>
      <c r="N1325" s="2"/>
      <c r="O1325" s="4"/>
      <c r="P1325" s="4"/>
      <c r="Q1325" s="4"/>
      <c r="R1325" s="4"/>
    </row>
    <row r="1326" spans="1:18" s="524" customFormat="1">
      <c r="A1326" s="50"/>
      <c r="C1326" s="586"/>
      <c r="D1326" s="50"/>
      <c r="E1326" s="644"/>
      <c r="F1326" s="645"/>
      <c r="G1326" s="646"/>
      <c r="H1326" s="50"/>
      <c r="I1326" s="644"/>
      <c r="J1326" s="50"/>
      <c r="K1326" s="50"/>
      <c r="L1326" s="50"/>
      <c r="M1326" s="2"/>
      <c r="N1326" s="2"/>
      <c r="O1326" s="4"/>
      <c r="P1326" s="4"/>
      <c r="Q1326" s="4"/>
      <c r="R1326" s="4"/>
    </row>
    <row r="1327" spans="1:18" s="524" customFormat="1">
      <c r="A1327" s="50"/>
      <c r="C1327" s="586"/>
      <c r="D1327" s="50"/>
      <c r="E1327" s="644"/>
      <c r="F1327" s="645"/>
      <c r="G1327" s="646"/>
      <c r="H1327" s="50"/>
      <c r="I1327" s="644"/>
      <c r="J1327" s="50"/>
      <c r="K1327" s="50"/>
      <c r="L1327" s="50"/>
      <c r="M1327" s="2"/>
      <c r="N1327" s="2"/>
      <c r="O1327" s="4"/>
      <c r="P1327" s="4"/>
      <c r="Q1327" s="4"/>
      <c r="R1327" s="4"/>
    </row>
    <row r="1328" spans="1:18" s="524" customFormat="1">
      <c r="A1328" s="50"/>
      <c r="C1328" s="586"/>
      <c r="D1328" s="50"/>
      <c r="E1328" s="644"/>
      <c r="F1328" s="645"/>
      <c r="G1328" s="646"/>
      <c r="H1328" s="50"/>
      <c r="I1328" s="644"/>
      <c r="J1328" s="50"/>
      <c r="K1328" s="50"/>
      <c r="L1328" s="50"/>
      <c r="M1328" s="2"/>
      <c r="N1328" s="2"/>
      <c r="O1328" s="4"/>
      <c r="P1328" s="4"/>
      <c r="Q1328" s="4"/>
      <c r="R1328" s="4"/>
    </row>
    <row r="1329" spans="1:18" s="524" customFormat="1">
      <c r="A1329" s="50"/>
      <c r="C1329" s="586"/>
      <c r="D1329" s="50"/>
      <c r="E1329" s="644"/>
      <c r="F1329" s="645"/>
      <c r="G1329" s="646"/>
      <c r="H1329" s="50"/>
      <c r="I1329" s="644"/>
      <c r="J1329" s="50"/>
      <c r="K1329" s="50"/>
      <c r="L1329" s="50"/>
      <c r="M1329" s="2"/>
      <c r="N1329" s="2"/>
      <c r="O1329" s="4"/>
      <c r="P1329" s="4"/>
      <c r="Q1329" s="4"/>
      <c r="R1329" s="4"/>
    </row>
    <row r="1330" spans="1:18" s="524" customFormat="1">
      <c r="A1330" s="50"/>
      <c r="C1330" s="586"/>
      <c r="D1330" s="50"/>
      <c r="E1330" s="644"/>
      <c r="F1330" s="645"/>
      <c r="G1330" s="646"/>
      <c r="H1330" s="50"/>
      <c r="I1330" s="644"/>
      <c r="J1330" s="50"/>
      <c r="K1330" s="50"/>
      <c r="L1330" s="50"/>
      <c r="M1330" s="2"/>
      <c r="N1330" s="2"/>
      <c r="O1330" s="4"/>
      <c r="P1330" s="4"/>
      <c r="Q1330" s="4"/>
      <c r="R1330" s="4"/>
    </row>
    <row r="1331" spans="1:18" s="524" customFormat="1">
      <c r="A1331" s="50"/>
      <c r="C1331" s="586"/>
      <c r="D1331" s="50"/>
      <c r="E1331" s="644"/>
      <c r="F1331" s="645"/>
      <c r="G1331" s="646"/>
      <c r="H1331" s="50"/>
      <c r="I1331" s="644"/>
      <c r="J1331" s="50"/>
      <c r="K1331" s="50"/>
      <c r="L1331" s="50"/>
      <c r="M1331" s="2"/>
      <c r="N1331" s="2"/>
      <c r="O1331" s="4"/>
      <c r="P1331" s="4"/>
      <c r="Q1331" s="4"/>
      <c r="R1331" s="4"/>
    </row>
    <row r="1332" spans="1:18" s="524" customFormat="1">
      <c r="A1332" s="50"/>
      <c r="C1332" s="586"/>
      <c r="D1332" s="50"/>
      <c r="E1332" s="644"/>
      <c r="F1332" s="645"/>
      <c r="G1332" s="646"/>
      <c r="H1332" s="50"/>
      <c r="I1332" s="644"/>
      <c r="J1332" s="50"/>
      <c r="K1332" s="50"/>
      <c r="L1332" s="50"/>
      <c r="M1332" s="2"/>
      <c r="N1332" s="2"/>
      <c r="O1332" s="4"/>
      <c r="P1332" s="4"/>
      <c r="Q1332" s="4"/>
      <c r="R1332" s="4"/>
    </row>
    <row r="1333" spans="1:18" s="524" customFormat="1">
      <c r="A1333" s="50"/>
      <c r="C1333" s="586"/>
      <c r="D1333" s="50"/>
      <c r="E1333" s="644"/>
      <c r="F1333" s="645"/>
      <c r="G1333" s="646"/>
      <c r="H1333" s="50"/>
      <c r="I1333" s="644"/>
      <c r="J1333" s="50"/>
      <c r="K1333" s="50"/>
      <c r="L1333" s="50"/>
      <c r="M1333" s="2"/>
      <c r="N1333" s="2"/>
      <c r="O1333" s="4"/>
      <c r="P1333" s="4"/>
      <c r="Q1333" s="4"/>
      <c r="R1333" s="4"/>
    </row>
    <row r="1334" spans="1:18" s="524" customFormat="1">
      <c r="A1334" s="50"/>
      <c r="C1334" s="586"/>
      <c r="D1334" s="50"/>
      <c r="E1334" s="644"/>
      <c r="F1334" s="645"/>
      <c r="G1334" s="646"/>
      <c r="H1334" s="50"/>
      <c r="I1334" s="644"/>
      <c r="J1334" s="50"/>
      <c r="K1334" s="50"/>
      <c r="L1334" s="50"/>
      <c r="M1334" s="2"/>
      <c r="N1334" s="2"/>
      <c r="O1334" s="4"/>
      <c r="P1334" s="4"/>
      <c r="Q1334" s="4"/>
      <c r="R1334" s="4"/>
    </row>
    <row r="1335" spans="1:18" s="524" customFormat="1">
      <c r="A1335" s="50"/>
      <c r="C1335" s="586"/>
      <c r="D1335" s="50"/>
      <c r="E1335" s="644"/>
      <c r="F1335" s="645"/>
      <c r="G1335" s="646"/>
      <c r="H1335" s="50"/>
      <c r="I1335" s="644"/>
      <c r="J1335" s="50"/>
      <c r="K1335" s="50"/>
      <c r="L1335" s="50"/>
      <c r="M1335" s="2"/>
      <c r="N1335" s="2"/>
      <c r="O1335" s="4"/>
      <c r="P1335" s="4"/>
      <c r="Q1335" s="4"/>
      <c r="R1335" s="4"/>
    </row>
    <row r="1336" spans="1:18" s="524" customFormat="1">
      <c r="A1336" s="50"/>
      <c r="C1336" s="586"/>
      <c r="D1336" s="50"/>
      <c r="E1336" s="644"/>
      <c r="F1336" s="645"/>
      <c r="G1336" s="646"/>
      <c r="H1336" s="50"/>
      <c r="I1336" s="644"/>
      <c r="J1336" s="50"/>
      <c r="K1336" s="50"/>
      <c r="L1336" s="50"/>
      <c r="M1336" s="2"/>
      <c r="N1336" s="2"/>
      <c r="O1336" s="4"/>
      <c r="P1336" s="4"/>
      <c r="Q1336" s="4"/>
      <c r="R1336" s="4"/>
    </row>
    <row r="1337" spans="1:18" s="524" customFormat="1">
      <c r="A1337" s="50"/>
      <c r="C1337" s="586"/>
      <c r="D1337" s="50"/>
      <c r="E1337" s="644"/>
      <c r="F1337" s="645"/>
      <c r="G1337" s="646"/>
      <c r="H1337" s="50"/>
      <c r="I1337" s="644"/>
      <c r="J1337" s="50"/>
      <c r="K1337" s="50"/>
      <c r="L1337" s="50"/>
      <c r="M1337" s="2"/>
      <c r="N1337" s="2"/>
      <c r="O1337" s="4"/>
      <c r="P1337" s="4"/>
      <c r="Q1337" s="4"/>
      <c r="R1337" s="4"/>
    </row>
    <row r="1338" spans="1:18" s="524" customFormat="1">
      <c r="A1338" s="50"/>
      <c r="C1338" s="586"/>
      <c r="D1338" s="50"/>
      <c r="E1338" s="644"/>
      <c r="F1338" s="645"/>
      <c r="G1338" s="646"/>
      <c r="H1338" s="50"/>
      <c r="I1338" s="644"/>
      <c r="J1338" s="50"/>
      <c r="K1338" s="50"/>
      <c r="L1338" s="50"/>
      <c r="M1338" s="2"/>
      <c r="N1338" s="2"/>
      <c r="O1338" s="4"/>
      <c r="P1338" s="4"/>
      <c r="Q1338" s="4"/>
      <c r="R1338" s="4"/>
    </row>
    <row r="1339" spans="1:18" s="524" customFormat="1">
      <c r="A1339" s="50"/>
      <c r="C1339" s="586"/>
      <c r="D1339" s="50"/>
      <c r="E1339" s="644"/>
      <c r="F1339" s="645"/>
      <c r="G1339" s="646"/>
      <c r="H1339" s="50"/>
      <c r="I1339" s="644"/>
      <c r="J1339" s="50"/>
      <c r="K1339" s="50"/>
      <c r="L1339" s="50"/>
      <c r="M1339" s="2"/>
      <c r="N1339" s="2"/>
      <c r="O1339" s="4"/>
      <c r="P1339" s="4"/>
      <c r="Q1339" s="4"/>
      <c r="R1339" s="4"/>
    </row>
    <row r="1340" spans="1:18" s="524" customFormat="1">
      <c r="A1340" s="50"/>
      <c r="C1340" s="586"/>
      <c r="D1340" s="50"/>
      <c r="E1340" s="644"/>
      <c r="F1340" s="645"/>
      <c r="G1340" s="646"/>
      <c r="H1340" s="50"/>
      <c r="I1340" s="644"/>
      <c r="J1340" s="50"/>
      <c r="K1340" s="50"/>
      <c r="L1340" s="50"/>
      <c r="M1340" s="2"/>
      <c r="N1340" s="2"/>
      <c r="O1340" s="4"/>
      <c r="P1340" s="4"/>
      <c r="Q1340" s="4"/>
      <c r="R1340" s="4"/>
    </row>
    <row r="1341" spans="1:18" s="524" customFormat="1">
      <c r="A1341" s="50"/>
      <c r="C1341" s="586"/>
      <c r="D1341" s="50"/>
      <c r="E1341" s="644"/>
      <c r="F1341" s="645"/>
      <c r="G1341" s="646"/>
      <c r="H1341" s="50"/>
      <c r="I1341" s="644"/>
      <c r="J1341" s="50"/>
      <c r="K1341" s="50"/>
      <c r="L1341" s="50"/>
      <c r="M1341" s="2"/>
      <c r="N1341" s="2"/>
      <c r="O1341" s="4"/>
      <c r="P1341" s="4"/>
      <c r="Q1341" s="4"/>
      <c r="R1341" s="4"/>
    </row>
    <row r="1342" spans="1:18" s="524" customFormat="1">
      <c r="A1342" s="50"/>
      <c r="C1342" s="586"/>
      <c r="D1342" s="50"/>
      <c r="E1342" s="644"/>
      <c r="F1342" s="645"/>
      <c r="G1342" s="646"/>
      <c r="H1342" s="50"/>
      <c r="I1342" s="644"/>
      <c r="J1342" s="50"/>
      <c r="K1342" s="50"/>
      <c r="L1342" s="50"/>
      <c r="M1342" s="2"/>
      <c r="N1342" s="2"/>
      <c r="O1342" s="4"/>
      <c r="P1342" s="4"/>
      <c r="Q1342" s="4"/>
      <c r="R1342" s="4"/>
    </row>
    <row r="1343" spans="1:18" s="524" customFormat="1">
      <c r="A1343" s="50"/>
      <c r="C1343" s="586"/>
      <c r="D1343" s="50"/>
      <c r="E1343" s="644"/>
      <c r="F1343" s="645"/>
      <c r="G1343" s="646"/>
      <c r="H1343" s="50"/>
      <c r="I1343" s="644"/>
      <c r="J1343" s="50"/>
      <c r="K1343" s="50"/>
      <c r="L1343" s="50"/>
      <c r="M1343" s="2"/>
      <c r="N1343" s="2"/>
      <c r="O1343" s="4"/>
      <c r="P1343" s="4"/>
      <c r="Q1343" s="4"/>
      <c r="R1343" s="4"/>
    </row>
    <row r="1344" spans="1:18" s="524" customFormat="1">
      <c r="A1344" s="50"/>
      <c r="C1344" s="586"/>
      <c r="D1344" s="50"/>
      <c r="E1344" s="644"/>
      <c r="F1344" s="645"/>
      <c r="G1344" s="646"/>
      <c r="H1344" s="50"/>
      <c r="I1344" s="644"/>
      <c r="J1344" s="50"/>
      <c r="K1344" s="50"/>
      <c r="L1344" s="50"/>
      <c r="M1344" s="2"/>
      <c r="N1344" s="2"/>
      <c r="O1344" s="4"/>
      <c r="P1344" s="4"/>
      <c r="Q1344" s="4"/>
      <c r="R1344" s="4"/>
    </row>
    <row r="1345" spans="1:18" s="524" customFormat="1">
      <c r="A1345" s="50"/>
      <c r="C1345" s="586"/>
      <c r="D1345" s="50"/>
      <c r="E1345" s="644"/>
      <c r="F1345" s="645"/>
      <c r="G1345" s="646"/>
      <c r="H1345" s="50"/>
      <c r="I1345" s="644"/>
      <c r="J1345" s="50"/>
      <c r="K1345" s="50"/>
      <c r="L1345" s="50"/>
      <c r="M1345" s="2"/>
      <c r="N1345" s="2"/>
      <c r="O1345" s="4"/>
      <c r="P1345" s="4"/>
      <c r="Q1345" s="4"/>
      <c r="R1345" s="4"/>
    </row>
    <row r="1346" spans="1:18" s="524" customFormat="1">
      <c r="A1346" s="50"/>
      <c r="C1346" s="586"/>
      <c r="D1346" s="50"/>
      <c r="E1346" s="644"/>
      <c r="F1346" s="645"/>
      <c r="G1346" s="646"/>
      <c r="H1346" s="50"/>
      <c r="I1346" s="644"/>
      <c r="J1346" s="50"/>
      <c r="K1346" s="50"/>
      <c r="L1346" s="50"/>
      <c r="M1346" s="2"/>
      <c r="N1346" s="2"/>
      <c r="O1346" s="4"/>
      <c r="P1346" s="4"/>
      <c r="Q1346" s="4"/>
      <c r="R1346" s="4"/>
    </row>
    <row r="1347" spans="1:18" s="524" customFormat="1">
      <c r="A1347" s="50"/>
      <c r="C1347" s="586"/>
      <c r="D1347" s="50"/>
      <c r="E1347" s="644"/>
      <c r="F1347" s="645"/>
      <c r="G1347" s="646"/>
      <c r="H1347" s="50"/>
      <c r="I1347" s="644"/>
      <c r="J1347" s="50"/>
      <c r="K1347" s="50"/>
      <c r="L1347" s="50"/>
      <c r="M1347" s="2"/>
      <c r="N1347" s="2"/>
      <c r="O1347" s="4"/>
      <c r="P1347" s="4"/>
      <c r="Q1347" s="4"/>
      <c r="R1347" s="4"/>
    </row>
    <row r="1348" spans="1:18" s="524" customFormat="1">
      <c r="A1348" s="50"/>
      <c r="C1348" s="586"/>
      <c r="D1348" s="50"/>
      <c r="E1348" s="644"/>
      <c r="F1348" s="645"/>
      <c r="G1348" s="646"/>
      <c r="H1348" s="50"/>
      <c r="I1348" s="644"/>
      <c r="J1348" s="50"/>
      <c r="K1348" s="50"/>
      <c r="L1348" s="50"/>
      <c r="M1348" s="2"/>
      <c r="N1348" s="2"/>
      <c r="O1348" s="4"/>
      <c r="P1348" s="4"/>
      <c r="Q1348" s="4"/>
      <c r="R1348" s="4"/>
    </row>
    <row r="1349" spans="1:18" s="524" customFormat="1">
      <c r="A1349" s="50"/>
      <c r="C1349" s="586"/>
      <c r="D1349" s="50"/>
      <c r="E1349" s="644"/>
      <c r="F1349" s="645"/>
      <c r="G1349" s="646"/>
      <c r="H1349" s="50"/>
      <c r="I1349" s="644"/>
      <c r="J1349" s="50"/>
      <c r="K1349" s="50"/>
      <c r="L1349" s="50"/>
      <c r="M1349" s="2"/>
      <c r="N1349" s="2"/>
      <c r="O1349" s="4"/>
      <c r="P1349" s="4"/>
      <c r="Q1349" s="4"/>
      <c r="R1349" s="4"/>
    </row>
    <row r="1350" spans="1:18" s="524" customFormat="1">
      <c r="A1350" s="50"/>
      <c r="C1350" s="586"/>
      <c r="D1350" s="50"/>
      <c r="E1350" s="644"/>
      <c r="F1350" s="645"/>
      <c r="G1350" s="646"/>
      <c r="H1350" s="50"/>
      <c r="I1350" s="644"/>
      <c r="J1350" s="50"/>
      <c r="K1350" s="50"/>
      <c r="L1350" s="50"/>
      <c r="M1350" s="2"/>
      <c r="N1350" s="2"/>
      <c r="O1350" s="4"/>
      <c r="P1350" s="4"/>
      <c r="Q1350" s="4"/>
      <c r="R1350" s="4"/>
    </row>
    <row r="1351" spans="1:18" s="524" customFormat="1">
      <c r="A1351" s="50"/>
      <c r="C1351" s="586"/>
      <c r="D1351" s="50"/>
      <c r="E1351" s="644"/>
      <c r="F1351" s="645"/>
      <c r="G1351" s="646"/>
      <c r="H1351" s="50"/>
      <c r="I1351" s="644"/>
      <c r="J1351" s="50"/>
      <c r="K1351" s="50"/>
      <c r="L1351" s="50"/>
      <c r="M1351" s="2"/>
      <c r="N1351" s="2"/>
      <c r="O1351" s="4"/>
      <c r="P1351" s="4"/>
      <c r="Q1351" s="4"/>
      <c r="R1351" s="4"/>
    </row>
    <row r="1352" spans="1:18" s="524" customFormat="1">
      <c r="A1352" s="50"/>
      <c r="C1352" s="586"/>
      <c r="D1352" s="50"/>
      <c r="E1352" s="644"/>
      <c r="F1352" s="645"/>
      <c r="G1352" s="646"/>
      <c r="H1352" s="50"/>
      <c r="I1352" s="644"/>
      <c r="J1352" s="50"/>
      <c r="K1352" s="50"/>
      <c r="L1352" s="50"/>
      <c r="M1352" s="2"/>
      <c r="N1352" s="2"/>
      <c r="O1352" s="4"/>
      <c r="P1352" s="4"/>
      <c r="Q1352" s="4"/>
      <c r="R1352" s="4"/>
    </row>
    <row r="1353" spans="1:18" s="524" customFormat="1">
      <c r="A1353" s="50"/>
      <c r="C1353" s="586"/>
      <c r="D1353" s="50"/>
      <c r="E1353" s="644"/>
      <c r="F1353" s="645"/>
      <c r="G1353" s="646"/>
      <c r="H1353" s="50"/>
      <c r="I1353" s="644"/>
      <c r="J1353" s="50"/>
      <c r="K1353" s="50"/>
      <c r="L1353" s="50"/>
      <c r="M1353" s="2"/>
      <c r="N1353" s="2"/>
      <c r="O1353" s="4"/>
      <c r="P1353" s="4"/>
      <c r="Q1353" s="4"/>
      <c r="R1353" s="4"/>
    </row>
    <row r="1354" spans="1:18" s="524" customFormat="1">
      <c r="A1354" s="50"/>
      <c r="C1354" s="586"/>
      <c r="D1354" s="50"/>
      <c r="E1354" s="644"/>
      <c r="F1354" s="645"/>
      <c r="G1354" s="646"/>
      <c r="H1354" s="50"/>
      <c r="I1354" s="644"/>
      <c r="J1354" s="50"/>
      <c r="K1354" s="50"/>
      <c r="L1354" s="50"/>
      <c r="M1354" s="2"/>
      <c r="N1354" s="2"/>
      <c r="O1354" s="4"/>
      <c r="P1354" s="4"/>
      <c r="Q1354" s="4"/>
      <c r="R1354" s="4"/>
    </row>
    <row r="1355" spans="1:18" s="524" customFormat="1">
      <c r="A1355" s="50"/>
      <c r="C1355" s="586"/>
      <c r="D1355" s="50"/>
      <c r="E1355" s="644"/>
      <c r="F1355" s="645"/>
      <c r="G1355" s="646"/>
      <c r="H1355" s="50"/>
      <c r="I1355" s="644"/>
      <c r="J1355" s="50"/>
      <c r="K1355" s="50"/>
      <c r="L1355" s="50"/>
      <c r="M1355" s="2"/>
      <c r="N1355" s="2"/>
      <c r="O1355" s="4"/>
      <c r="P1355" s="4"/>
      <c r="Q1355" s="4"/>
      <c r="R1355" s="4"/>
    </row>
    <row r="1356" spans="1:18" s="524" customFormat="1">
      <c r="A1356" s="50"/>
      <c r="C1356" s="586"/>
      <c r="D1356" s="50"/>
      <c r="E1356" s="644"/>
      <c r="F1356" s="645"/>
      <c r="G1356" s="646"/>
      <c r="H1356" s="50"/>
      <c r="I1356" s="644"/>
      <c r="J1356" s="50"/>
      <c r="K1356" s="50"/>
      <c r="L1356" s="50"/>
      <c r="M1356" s="2"/>
      <c r="N1356" s="2"/>
      <c r="O1356" s="4"/>
      <c r="P1356" s="4"/>
      <c r="Q1356" s="4"/>
      <c r="R1356" s="4"/>
    </row>
    <row r="1357" spans="1:18" s="524" customFormat="1">
      <c r="A1357" s="50"/>
      <c r="C1357" s="586"/>
      <c r="D1357" s="50"/>
      <c r="E1357" s="644"/>
      <c r="F1357" s="645"/>
      <c r="G1357" s="646"/>
      <c r="H1357" s="50"/>
      <c r="I1357" s="644"/>
      <c r="J1357" s="50"/>
      <c r="K1357" s="50"/>
      <c r="L1357" s="50"/>
      <c r="M1357" s="2"/>
      <c r="N1357" s="2"/>
      <c r="O1357" s="4"/>
      <c r="P1357" s="4"/>
      <c r="Q1357" s="4"/>
      <c r="R1357" s="4"/>
    </row>
    <row r="1358" spans="1:18" s="524" customFormat="1">
      <c r="A1358" s="50"/>
      <c r="C1358" s="586"/>
      <c r="D1358" s="50"/>
      <c r="E1358" s="644"/>
      <c r="F1358" s="645"/>
      <c r="G1358" s="646"/>
      <c r="H1358" s="50"/>
      <c r="I1358" s="644"/>
      <c r="J1358" s="50"/>
      <c r="K1358" s="50"/>
      <c r="L1358" s="50"/>
      <c r="M1358" s="2"/>
      <c r="N1358" s="2"/>
      <c r="O1358" s="4"/>
      <c r="P1358" s="4"/>
      <c r="Q1358" s="4"/>
      <c r="R1358" s="4"/>
    </row>
    <row r="1359" spans="1:18" s="524" customFormat="1">
      <c r="A1359" s="50"/>
      <c r="C1359" s="586"/>
      <c r="D1359" s="50"/>
      <c r="E1359" s="644"/>
      <c r="F1359" s="645"/>
      <c r="G1359" s="646"/>
      <c r="H1359" s="50"/>
      <c r="I1359" s="644"/>
      <c r="J1359" s="50"/>
      <c r="K1359" s="50"/>
      <c r="L1359" s="50"/>
      <c r="M1359" s="2"/>
      <c r="N1359" s="2"/>
      <c r="O1359" s="4"/>
      <c r="P1359" s="4"/>
      <c r="Q1359" s="4"/>
      <c r="R1359" s="4"/>
    </row>
    <row r="1360" spans="1:18" s="524" customFormat="1">
      <c r="A1360" s="50"/>
      <c r="C1360" s="586"/>
      <c r="D1360" s="50"/>
      <c r="E1360" s="644"/>
      <c r="F1360" s="645"/>
      <c r="G1360" s="646"/>
      <c r="H1360" s="50"/>
      <c r="I1360" s="644"/>
      <c r="J1360" s="50"/>
      <c r="K1360" s="50"/>
      <c r="L1360" s="50"/>
      <c r="M1360" s="2"/>
      <c r="N1360" s="2"/>
      <c r="O1360" s="4"/>
      <c r="P1360" s="4"/>
      <c r="Q1360" s="4"/>
      <c r="R1360" s="4"/>
    </row>
    <row r="1361" spans="1:18" s="524" customFormat="1">
      <c r="A1361" s="50"/>
      <c r="C1361" s="586"/>
      <c r="D1361" s="50"/>
      <c r="E1361" s="644"/>
      <c r="F1361" s="645"/>
      <c r="G1361" s="646"/>
      <c r="H1361" s="50"/>
      <c r="I1361" s="644"/>
      <c r="J1361" s="50"/>
      <c r="K1361" s="50"/>
      <c r="L1361" s="50"/>
      <c r="M1361" s="2"/>
      <c r="N1361" s="2"/>
      <c r="O1361" s="4"/>
      <c r="P1361" s="4"/>
      <c r="Q1361" s="4"/>
      <c r="R1361" s="4"/>
    </row>
    <row r="1362" spans="1:18" s="524" customFormat="1">
      <c r="A1362" s="50"/>
      <c r="C1362" s="586"/>
      <c r="D1362" s="50"/>
      <c r="E1362" s="644"/>
      <c r="F1362" s="645"/>
      <c r="G1362" s="646"/>
      <c r="H1362" s="50"/>
      <c r="I1362" s="644"/>
      <c r="J1362" s="50"/>
      <c r="K1362" s="50"/>
      <c r="L1362" s="50"/>
      <c r="M1362" s="2"/>
      <c r="N1362" s="2"/>
      <c r="O1362" s="4"/>
      <c r="P1362" s="4"/>
      <c r="Q1362" s="4"/>
      <c r="R1362" s="4"/>
    </row>
    <row r="1363" spans="1:18" s="524" customFormat="1">
      <c r="A1363" s="50"/>
      <c r="C1363" s="586"/>
      <c r="D1363" s="50"/>
      <c r="E1363" s="644"/>
      <c r="F1363" s="645"/>
      <c r="G1363" s="646"/>
      <c r="H1363" s="50"/>
      <c r="I1363" s="644"/>
      <c r="J1363" s="50"/>
      <c r="K1363" s="50"/>
      <c r="L1363" s="50"/>
      <c r="M1363" s="2"/>
      <c r="N1363" s="2"/>
      <c r="O1363" s="4"/>
      <c r="P1363" s="4"/>
      <c r="Q1363" s="4"/>
      <c r="R1363" s="4"/>
    </row>
    <row r="1364" spans="1:18" s="524" customFormat="1">
      <c r="A1364" s="50"/>
      <c r="C1364" s="586"/>
      <c r="D1364" s="50"/>
      <c r="E1364" s="644"/>
      <c r="F1364" s="645"/>
      <c r="G1364" s="646"/>
      <c r="H1364" s="50"/>
      <c r="I1364" s="644"/>
      <c r="J1364" s="50"/>
      <c r="K1364" s="50"/>
      <c r="L1364" s="50"/>
      <c r="M1364" s="2"/>
      <c r="N1364" s="2"/>
      <c r="O1364" s="4"/>
      <c r="P1364" s="4"/>
      <c r="Q1364" s="4"/>
      <c r="R1364" s="4"/>
    </row>
    <row r="1365" spans="1:18" s="524" customFormat="1">
      <c r="A1365" s="50"/>
      <c r="C1365" s="586"/>
      <c r="D1365" s="50"/>
      <c r="E1365" s="644"/>
      <c r="F1365" s="645"/>
      <c r="G1365" s="646"/>
      <c r="H1365" s="50"/>
      <c r="I1365" s="644"/>
      <c r="J1365" s="50"/>
      <c r="K1365" s="50"/>
      <c r="L1365" s="50"/>
      <c r="M1365" s="2"/>
      <c r="N1365" s="2"/>
      <c r="O1365" s="4"/>
      <c r="P1365" s="4"/>
      <c r="Q1365" s="4"/>
      <c r="R1365" s="4"/>
    </row>
    <row r="1366" spans="1:18" s="524" customFormat="1">
      <c r="A1366" s="50"/>
      <c r="C1366" s="586"/>
      <c r="D1366" s="50"/>
      <c r="E1366" s="644"/>
      <c r="F1366" s="645"/>
      <c r="G1366" s="646"/>
      <c r="H1366" s="50"/>
      <c r="I1366" s="644"/>
      <c r="J1366" s="50"/>
      <c r="K1366" s="50"/>
      <c r="L1366" s="50"/>
      <c r="M1366" s="2"/>
      <c r="N1366" s="2"/>
      <c r="O1366" s="4"/>
      <c r="P1366" s="4"/>
      <c r="Q1366" s="4"/>
      <c r="R1366" s="4"/>
    </row>
    <row r="1367" spans="1:18" s="524" customFormat="1">
      <c r="A1367" s="50"/>
      <c r="C1367" s="586"/>
      <c r="D1367" s="50"/>
      <c r="E1367" s="644"/>
      <c r="F1367" s="645"/>
      <c r="G1367" s="646"/>
      <c r="H1367" s="50"/>
      <c r="I1367" s="644"/>
      <c r="J1367" s="50"/>
      <c r="K1367" s="50"/>
      <c r="L1367" s="50"/>
      <c r="M1367" s="2"/>
      <c r="N1367" s="2"/>
      <c r="O1367" s="4"/>
      <c r="P1367" s="4"/>
      <c r="Q1367" s="4"/>
      <c r="R1367" s="4"/>
    </row>
    <row r="1368" spans="1:18" s="524" customFormat="1">
      <c r="A1368" s="50"/>
      <c r="C1368" s="586"/>
      <c r="D1368" s="50"/>
      <c r="E1368" s="644"/>
      <c r="F1368" s="645"/>
      <c r="G1368" s="646"/>
      <c r="H1368" s="50"/>
      <c r="I1368" s="644"/>
      <c r="J1368" s="50"/>
      <c r="K1368" s="50"/>
      <c r="L1368" s="50"/>
      <c r="M1368" s="2"/>
      <c r="N1368" s="2"/>
      <c r="O1368" s="4"/>
      <c r="P1368" s="4"/>
      <c r="Q1368" s="4"/>
      <c r="R1368" s="4"/>
    </row>
    <row r="1369" spans="1:18" s="524" customFormat="1">
      <c r="A1369" s="50"/>
      <c r="C1369" s="586"/>
      <c r="D1369" s="50"/>
      <c r="E1369" s="644"/>
      <c r="F1369" s="645"/>
      <c r="G1369" s="646"/>
      <c r="H1369" s="50"/>
      <c r="I1369" s="644"/>
      <c r="J1369" s="50"/>
      <c r="K1369" s="50"/>
      <c r="L1369" s="50"/>
      <c r="M1369" s="2"/>
      <c r="N1369" s="2"/>
      <c r="O1369" s="4"/>
      <c r="P1369" s="4"/>
      <c r="Q1369" s="4"/>
      <c r="R1369" s="4"/>
    </row>
    <row r="1370" spans="1:18" s="524" customFormat="1">
      <c r="A1370" s="50"/>
      <c r="C1370" s="586"/>
      <c r="D1370" s="50"/>
      <c r="E1370" s="644"/>
      <c r="F1370" s="645"/>
      <c r="G1370" s="646"/>
      <c r="H1370" s="50"/>
      <c r="I1370" s="644"/>
      <c r="J1370" s="50"/>
      <c r="K1370" s="50"/>
      <c r="L1370" s="50"/>
      <c r="M1370" s="2"/>
      <c r="N1370" s="2"/>
      <c r="O1370" s="4"/>
      <c r="P1370" s="4"/>
      <c r="Q1370" s="4"/>
      <c r="R1370" s="4"/>
    </row>
    <row r="1371" spans="1:18" s="524" customFormat="1">
      <c r="A1371" s="50"/>
      <c r="C1371" s="586"/>
      <c r="D1371" s="50"/>
      <c r="E1371" s="644"/>
      <c r="F1371" s="645"/>
      <c r="G1371" s="646"/>
      <c r="H1371" s="50"/>
      <c r="I1371" s="644"/>
      <c r="J1371" s="50"/>
      <c r="K1371" s="50"/>
      <c r="L1371" s="50"/>
      <c r="M1371" s="2"/>
      <c r="N1371" s="2"/>
      <c r="O1371" s="4"/>
      <c r="P1371" s="4"/>
      <c r="Q1371" s="4"/>
      <c r="R1371" s="4"/>
    </row>
    <row r="1372" spans="1:18" s="524" customFormat="1">
      <c r="A1372" s="50"/>
      <c r="C1372" s="586"/>
      <c r="D1372" s="50"/>
      <c r="E1372" s="644"/>
      <c r="F1372" s="645"/>
      <c r="G1372" s="646"/>
      <c r="H1372" s="50"/>
      <c r="I1372" s="644"/>
      <c r="J1372" s="50"/>
      <c r="K1372" s="50"/>
      <c r="L1372" s="50"/>
      <c r="M1372" s="2"/>
      <c r="N1372" s="2"/>
      <c r="O1372" s="4"/>
      <c r="P1372" s="4"/>
      <c r="Q1372" s="4"/>
      <c r="R1372" s="4"/>
    </row>
    <row r="1373" spans="1:18" s="524" customFormat="1">
      <c r="A1373" s="50"/>
      <c r="C1373" s="586"/>
      <c r="D1373" s="50"/>
      <c r="E1373" s="644"/>
      <c r="F1373" s="645"/>
      <c r="G1373" s="646"/>
      <c r="H1373" s="50"/>
      <c r="I1373" s="644"/>
      <c r="J1373" s="50"/>
      <c r="K1373" s="50"/>
      <c r="L1373" s="50"/>
      <c r="M1373" s="2"/>
      <c r="N1373" s="2"/>
      <c r="O1373" s="4"/>
      <c r="P1373" s="4"/>
      <c r="Q1373" s="4"/>
      <c r="R1373" s="4"/>
    </row>
    <row r="1374" spans="1:18" s="524" customFormat="1">
      <c r="A1374" s="50"/>
      <c r="C1374" s="586"/>
      <c r="D1374" s="50"/>
      <c r="E1374" s="644"/>
      <c r="F1374" s="645"/>
      <c r="G1374" s="646"/>
      <c r="H1374" s="50"/>
      <c r="I1374" s="644"/>
      <c r="J1374" s="50"/>
      <c r="K1374" s="50"/>
      <c r="L1374" s="50"/>
      <c r="M1374" s="2"/>
      <c r="N1374" s="2"/>
      <c r="O1374" s="4"/>
      <c r="P1374" s="4"/>
      <c r="Q1374" s="4"/>
      <c r="R1374" s="4"/>
    </row>
    <row r="1375" spans="1:18" s="524" customFormat="1">
      <c r="A1375" s="50"/>
      <c r="C1375" s="586"/>
      <c r="D1375" s="50"/>
      <c r="E1375" s="644"/>
      <c r="F1375" s="645"/>
      <c r="G1375" s="646"/>
      <c r="H1375" s="50"/>
      <c r="I1375" s="644"/>
      <c r="J1375" s="50"/>
      <c r="K1375" s="50"/>
      <c r="L1375" s="50"/>
      <c r="M1375" s="2"/>
      <c r="N1375" s="2"/>
      <c r="O1375" s="4"/>
      <c r="P1375" s="4"/>
      <c r="Q1375" s="4"/>
      <c r="R1375" s="4"/>
    </row>
    <row r="1376" spans="1:18" s="524" customFormat="1">
      <c r="A1376" s="50"/>
      <c r="C1376" s="586"/>
      <c r="D1376" s="50"/>
      <c r="E1376" s="644"/>
      <c r="F1376" s="645"/>
      <c r="G1376" s="646"/>
      <c r="H1376" s="50"/>
      <c r="I1376" s="644"/>
      <c r="J1376" s="50"/>
      <c r="K1376" s="50"/>
      <c r="L1376" s="50"/>
      <c r="M1376" s="2"/>
      <c r="N1376" s="2"/>
      <c r="O1376" s="4"/>
      <c r="P1376" s="4"/>
      <c r="Q1376" s="4"/>
      <c r="R1376" s="4"/>
    </row>
    <row r="1377" spans="1:18" s="524" customFormat="1">
      <c r="A1377" s="50"/>
      <c r="C1377" s="586"/>
      <c r="D1377" s="50"/>
      <c r="E1377" s="644"/>
      <c r="F1377" s="645"/>
      <c r="G1377" s="646"/>
      <c r="H1377" s="50"/>
      <c r="I1377" s="644"/>
      <c r="J1377" s="50"/>
      <c r="K1377" s="50"/>
      <c r="L1377" s="50"/>
      <c r="M1377" s="2"/>
      <c r="N1377" s="2"/>
      <c r="O1377" s="4"/>
      <c r="P1377" s="4"/>
      <c r="Q1377" s="4"/>
      <c r="R1377" s="4"/>
    </row>
    <row r="1378" spans="1:18" s="524" customFormat="1">
      <c r="A1378" s="50"/>
      <c r="C1378" s="586"/>
      <c r="D1378" s="50"/>
      <c r="E1378" s="644"/>
      <c r="F1378" s="645"/>
      <c r="G1378" s="646"/>
      <c r="H1378" s="50"/>
      <c r="I1378" s="644"/>
      <c r="J1378" s="50"/>
      <c r="K1378" s="50"/>
      <c r="L1378" s="50"/>
      <c r="M1378" s="2"/>
      <c r="N1378" s="2"/>
      <c r="O1378" s="4"/>
      <c r="P1378" s="4"/>
      <c r="Q1378" s="4"/>
      <c r="R1378" s="4"/>
    </row>
    <row r="1379" spans="1:18" s="524" customFormat="1">
      <c r="A1379" s="50"/>
      <c r="C1379" s="586"/>
      <c r="D1379" s="50"/>
      <c r="E1379" s="644"/>
      <c r="F1379" s="645"/>
      <c r="G1379" s="646"/>
      <c r="H1379" s="50"/>
      <c r="I1379" s="644"/>
      <c r="J1379" s="50"/>
      <c r="K1379" s="50"/>
      <c r="L1379" s="50"/>
      <c r="M1379" s="2"/>
      <c r="N1379" s="2"/>
      <c r="O1379" s="4"/>
      <c r="P1379" s="4"/>
      <c r="Q1379" s="4"/>
      <c r="R1379" s="4"/>
    </row>
    <row r="1380" spans="1:18" s="524" customFormat="1">
      <c r="A1380" s="50"/>
      <c r="C1380" s="586"/>
      <c r="D1380" s="50"/>
      <c r="E1380" s="644"/>
      <c r="F1380" s="645"/>
      <c r="G1380" s="646"/>
      <c r="H1380" s="50"/>
      <c r="I1380" s="644"/>
      <c r="J1380" s="50"/>
      <c r="K1380" s="50"/>
      <c r="L1380" s="50"/>
      <c r="M1380" s="2"/>
      <c r="N1380" s="2"/>
      <c r="O1380" s="4"/>
      <c r="P1380" s="4"/>
      <c r="Q1380" s="4"/>
      <c r="R1380" s="4"/>
    </row>
    <row r="1381" spans="1:18" s="524" customFormat="1">
      <c r="A1381" s="50"/>
      <c r="C1381" s="586"/>
      <c r="D1381" s="50"/>
      <c r="E1381" s="644"/>
      <c r="F1381" s="645"/>
      <c r="G1381" s="646"/>
      <c r="H1381" s="50"/>
      <c r="I1381" s="644"/>
      <c r="J1381" s="50"/>
      <c r="K1381" s="50"/>
      <c r="L1381" s="50"/>
      <c r="M1381" s="2"/>
      <c r="N1381" s="2"/>
      <c r="O1381" s="4"/>
      <c r="P1381" s="4"/>
      <c r="Q1381" s="4"/>
      <c r="R1381" s="4"/>
    </row>
    <row r="1382" spans="1:18" s="524" customFormat="1">
      <c r="A1382" s="50"/>
      <c r="C1382" s="586"/>
      <c r="D1382" s="50"/>
      <c r="E1382" s="644"/>
      <c r="F1382" s="645"/>
      <c r="G1382" s="646"/>
      <c r="H1382" s="50"/>
      <c r="I1382" s="644"/>
      <c r="J1382" s="50"/>
      <c r="K1382" s="50"/>
      <c r="L1382" s="50"/>
      <c r="M1382" s="2"/>
      <c r="N1382" s="2"/>
      <c r="O1382" s="4"/>
      <c r="P1382" s="4"/>
      <c r="Q1382" s="4"/>
      <c r="R1382" s="4"/>
    </row>
    <row r="1383" spans="1:18" s="524" customFormat="1">
      <c r="A1383" s="50"/>
      <c r="C1383" s="586"/>
      <c r="D1383" s="50"/>
      <c r="E1383" s="644"/>
      <c r="F1383" s="645"/>
      <c r="G1383" s="646"/>
      <c r="H1383" s="50"/>
      <c r="I1383" s="644"/>
      <c r="J1383" s="50"/>
      <c r="K1383" s="50"/>
      <c r="L1383" s="50"/>
      <c r="M1383" s="2"/>
      <c r="N1383" s="2"/>
      <c r="O1383" s="4"/>
      <c r="P1383" s="4"/>
      <c r="Q1383" s="4"/>
      <c r="R1383" s="4"/>
    </row>
    <row r="1384" spans="1:18" s="524" customFormat="1">
      <c r="A1384" s="50"/>
      <c r="C1384" s="586"/>
      <c r="D1384" s="50"/>
      <c r="E1384" s="644"/>
      <c r="F1384" s="645"/>
      <c r="G1384" s="646"/>
      <c r="H1384" s="50"/>
      <c r="I1384" s="644"/>
      <c r="J1384" s="50"/>
      <c r="K1384" s="50"/>
      <c r="L1384" s="50"/>
      <c r="M1384" s="2"/>
      <c r="N1384" s="2"/>
      <c r="O1384" s="4"/>
      <c r="P1384" s="4"/>
      <c r="Q1384" s="4"/>
      <c r="R1384" s="4"/>
    </row>
    <row r="1385" spans="1:18" s="524" customFormat="1">
      <c r="A1385" s="50"/>
      <c r="C1385" s="586"/>
      <c r="D1385" s="50"/>
      <c r="E1385" s="644"/>
      <c r="F1385" s="645"/>
      <c r="G1385" s="646"/>
      <c r="H1385" s="50"/>
      <c r="I1385" s="644"/>
      <c r="J1385" s="50"/>
      <c r="K1385" s="50"/>
      <c r="L1385" s="50"/>
      <c r="M1385" s="2"/>
      <c r="N1385" s="2"/>
      <c r="O1385" s="4"/>
      <c r="P1385" s="4"/>
      <c r="Q1385" s="4"/>
      <c r="R1385" s="4"/>
    </row>
    <row r="1386" spans="1:18" s="524" customFormat="1">
      <c r="A1386" s="50"/>
      <c r="C1386" s="586"/>
      <c r="D1386" s="50"/>
      <c r="E1386" s="644"/>
      <c r="F1386" s="645"/>
      <c r="G1386" s="646"/>
      <c r="H1386" s="50"/>
      <c r="I1386" s="644"/>
      <c r="J1386" s="50"/>
      <c r="K1386" s="50"/>
      <c r="L1386" s="50"/>
      <c r="M1386" s="2"/>
      <c r="N1386" s="2"/>
      <c r="O1386" s="4"/>
      <c r="P1386" s="4"/>
      <c r="Q1386" s="4"/>
      <c r="R1386" s="4"/>
    </row>
    <row r="1387" spans="1:18" s="524" customFormat="1">
      <c r="A1387" s="50"/>
      <c r="C1387" s="586"/>
      <c r="D1387" s="50"/>
      <c r="E1387" s="644"/>
      <c r="F1387" s="645"/>
      <c r="G1387" s="646"/>
      <c r="H1387" s="50"/>
      <c r="I1387" s="644"/>
      <c r="J1387" s="50"/>
      <c r="K1387" s="50"/>
      <c r="L1387" s="50"/>
      <c r="M1387" s="2"/>
      <c r="N1387" s="2"/>
      <c r="O1387" s="4"/>
      <c r="P1387" s="4"/>
      <c r="Q1387" s="4"/>
      <c r="R1387" s="4"/>
    </row>
    <row r="1388" spans="1:18" s="524" customFormat="1">
      <c r="A1388" s="50"/>
      <c r="C1388" s="586"/>
      <c r="D1388" s="50"/>
      <c r="E1388" s="644"/>
      <c r="F1388" s="645"/>
      <c r="G1388" s="646"/>
      <c r="H1388" s="50"/>
      <c r="I1388" s="644"/>
      <c r="J1388" s="50"/>
      <c r="K1388" s="50"/>
      <c r="L1388" s="50"/>
      <c r="M1388" s="2"/>
      <c r="N1388" s="2"/>
      <c r="O1388" s="4"/>
      <c r="P1388" s="4"/>
      <c r="Q1388" s="4"/>
      <c r="R1388" s="4"/>
    </row>
    <row r="1389" spans="1:18" s="524" customFormat="1">
      <c r="A1389" s="50"/>
      <c r="C1389" s="586"/>
      <c r="D1389" s="50"/>
      <c r="E1389" s="644"/>
      <c r="F1389" s="645"/>
      <c r="G1389" s="646"/>
      <c r="H1389" s="50"/>
      <c r="I1389" s="644"/>
      <c r="J1389" s="50"/>
      <c r="K1389" s="50"/>
      <c r="L1389" s="50"/>
      <c r="M1389" s="2"/>
      <c r="N1389" s="2"/>
      <c r="O1389" s="4"/>
      <c r="P1389" s="4"/>
      <c r="Q1389" s="4"/>
      <c r="R1389" s="4"/>
    </row>
    <row r="1390" spans="1:18" s="524" customFormat="1">
      <c r="A1390" s="50"/>
      <c r="C1390" s="586"/>
      <c r="D1390" s="50"/>
      <c r="E1390" s="644"/>
      <c r="F1390" s="645"/>
      <c r="G1390" s="646"/>
      <c r="H1390" s="50"/>
      <c r="I1390" s="644"/>
      <c r="J1390" s="50"/>
      <c r="K1390" s="50"/>
      <c r="L1390" s="50"/>
      <c r="M1390" s="2"/>
      <c r="N1390" s="2"/>
      <c r="O1390" s="4"/>
      <c r="P1390" s="4"/>
      <c r="Q1390" s="4"/>
      <c r="R1390" s="4"/>
    </row>
    <row r="1391" spans="1:18" s="524" customFormat="1">
      <c r="A1391" s="50"/>
      <c r="C1391" s="586"/>
      <c r="D1391" s="50"/>
      <c r="E1391" s="644"/>
      <c r="F1391" s="645"/>
      <c r="G1391" s="646"/>
      <c r="H1391" s="50"/>
      <c r="I1391" s="644"/>
      <c r="J1391" s="50"/>
      <c r="K1391" s="50"/>
      <c r="L1391" s="50"/>
      <c r="M1391" s="2"/>
      <c r="N1391" s="2"/>
      <c r="O1391" s="4"/>
      <c r="P1391" s="4"/>
      <c r="Q1391" s="4"/>
      <c r="R1391" s="4"/>
    </row>
    <row r="1392" spans="1:18" s="524" customFormat="1">
      <c r="A1392" s="50"/>
      <c r="C1392" s="586"/>
      <c r="D1392" s="50"/>
      <c r="E1392" s="644"/>
      <c r="F1392" s="645"/>
      <c r="G1392" s="646"/>
      <c r="H1392" s="50"/>
      <c r="I1392" s="644"/>
      <c r="J1392" s="50"/>
      <c r="K1392" s="50"/>
      <c r="L1392" s="50"/>
      <c r="M1392" s="2"/>
      <c r="N1392" s="2"/>
      <c r="O1392" s="4"/>
      <c r="P1392" s="4"/>
      <c r="Q1392" s="4"/>
      <c r="R1392" s="4"/>
    </row>
    <row r="1393" spans="1:18" s="524" customFormat="1">
      <c r="A1393" s="50"/>
      <c r="C1393" s="586"/>
      <c r="D1393" s="50"/>
      <c r="E1393" s="644"/>
      <c r="F1393" s="645"/>
      <c r="G1393" s="646"/>
      <c r="H1393" s="50"/>
      <c r="I1393" s="644"/>
      <c r="J1393" s="50"/>
      <c r="K1393" s="50"/>
      <c r="L1393" s="50"/>
      <c r="M1393" s="2"/>
      <c r="N1393" s="2"/>
      <c r="O1393" s="4"/>
      <c r="P1393" s="4"/>
      <c r="Q1393" s="4"/>
      <c r="R1393" s="4"/>
    </row>
    <row r="1394" spans="1:18" s="524" customFormat="1">
      <c r="A1394" s="50"/>
      <c r="C1394" s="586"/>
      <c r="D1394" s="50"/>
      <c r="E1394" s="644"/>
      <c r="F1394" s="645"/>
      <c r="G1394" s="646"/>
      <c r="H1394" s="50"/>
      <c r="I1394" s="644"/>
      <c r="J1394" s="50"/>
      <c r="K1394" s="50"/>
      <c r="L1394" s="50"/>
      <c r="M1394" s="2"/>
      <c r="N1394" s="2"/>
      <c r="O1394" s="4"/>
      <c r="P1394" s="4"/>
      <c r="Q1394" s="4"/>
      <c r="R1394" s="4"/>
    </row>
    <row r="1395" spans="1:18" s="524" customFormat="1">
      <c r="A1395" s="50"/>
      <c r="C1395" s="586"/>
      <c r="D1395" s="50"/>
      <c r="E1395" s="644"/>
      <c r="F1395" s="645"/>
      <c r="G1395" s="646"/>
      <c r="H1395" s="50"/>
      <c r="I1395" s="644"/>
      <c r="J1395" s="50"/>
      <c r="K1395" s="50"/>
      <c r="L1395" s="50"/>
      <c r="M1395" s="2"/>
      <c r="N1395" s="2"/>
      <c r="O1395" s="4"/>
      <c r="P1395" s="4"/>
      <c r="Q1395" s="4"/>
      <c r="R1395" s="4"/>
    </row>
    <row r="1396" spans="1:18" s="524" customFormat="1">
      <c r="A1396" s="50"/>
      <c r="C1396" s="586"/>
      <c r="D1396" s="50"/>
      <c r="E1396" s="644"/>
      <c r="F1396" s="645"/>
      <c r="G1396" s="646"/>
      <c r="H1396" s="50"/>
      <c r="I1396" s="644"/>
      <c r="J1396" s="50"/>
      <c r="K1396" s="50"/>
      <c r="L1396" s="50"/>
      <c r="M1396" s="2"/>
      <c r="N1396" s="2"/>
      <c r="O1396" s="4"/>
      <c r="P1396" s="4"/>
      <c r="Q1396" s="4"/>
      <c r="R1396" s="4"/>
    </row>
    <row r="1397" spans="1:18" s="524" customFormat="1">
      <c r="A1397" s="50"/>
      <c r="C1397" s="586"/>
      <c r="D1397" s="50"/>
      <c r="E1397" s="644"/>
      <c r="F1397" s="645"/>
      <c r="G1397" s="646"/>
      <c r="H1397" s="50"/>
      <c r="I1397" s="644"/>
      <c r="J1397" s="50"/>
      <c r="K1397" s="50"/>
      <c r="L1397" s="50"/>
      <c r="M1397" s="2"/>
      <c r="N1397" s="2"/>
      <c r="O1397" s="4"/>
      <c r="P1397" s="4"/>
      <c r="Q1397" s="4"/>
      <c r="R1397" s="4"/>
    </row>
    <row r="1398" spans="1:18" s="524" customFormat="1">
      <c r="A1398" s="50"/>
      <c r="C1398" s="586"/>
      <c r="D1398" s="50"/>
      <c r="E1398" s="644"/>
      <c r="F1398" s="645"/>
      <c r="G1398" s="646"/>
      <c r="H1398" s="50"/>
      <c r="I1398" s="644"/>
      <c r="J1398" s="50"/>
      <c r="K1398" s="50"/>
      <c r="L1398" s="50"/>
      <c r="M1398" s="2"/>
      <c r="N1398" s="2"/>
      <c r="O1398" s="4"/>
      <c r="P1398" s="4"/>
      <c r="Q1398" s="4"/>
      <c r="R1398" s="4"/>
    </row>
    <row r="1399" spans="1:18" s="524" customFormat="1">
      <c r="A1399" s="50"/>
      <c r="C1399" s="586"/>
      <c r="D1399" s="50"/>
      <c r="E1399" s="644"/>
      <c r="F1399" s="645"/>
      <c r="G1399" s="646"/>
      <c r="H1399" s="50"/>
      <c r="I1399" s="644"/>
      <c r="J1399" s="50"/>
      <c r="K1399" s="50"/>
      <c r="L1399" s="50"/>
      <c r="M1399" s="2"/>
      <c r="N1399" s="2"/>
      <c r="O1399" s="4"/>
      <c r="P1399" s="4"/>
      <c r="Q1399" s="4"/>
      <c r="R1399" s="4"/>
    </row>
    <row r="1400" spans="1:18" s="524" customFormat="1">
      <c r="A1400" s="50"/>
      <c r="C1400" s="586"/>
      <c r="D1400" s="50"/>
      <c r="E1400" s="644"/>
      <c r="F1400" s="645"/>
      <c r="G1400" s="646"/>
      <c r="H1400" s="50"/>
      <c r="I1400" s="644"/>
      <c r="J1400" s="50"/>
      <c r="K1400" s="50"/>
      <c r="L1400" s="50"/>
      <c r="M1400" s="2"/>
      <c r="N1400" s="2"/>
      <c r="O1400" s="4"/>
      <c r="P1400" s="4"/>
      <c r="Q1400" s="4"/>
      <c r="R1400" s="4"/>
    </row>
    <row r="1401" spans="1:18" s="524" customFormat="1">
      <c r="A1401" s="50"/>
      <c r="C1401" s="586"/>
      <c r="D1401" s="50"/>
      <c r="E1401" s="644"/>
      <c r="F1401" s="645"/>
      <c r="G1401" s="646"/>
      <c r="H1401" s="50"/>
      <c r="I1401" s="644"/>
      <c r="J1401" s="50"/>
      <c r="K1401" s="50"/>
      <c r="L1401" s="50"/>
      <c r="M1401" s="2"/>
      <c r="N1401" s="2"/>
      <c r="O1401" s="4"/>
      <c r="P1401" s="4"/>
      <c r="Q1401" s="4"/>
      <c r="R1401" s="4"/>
    </row>
    <row r="1402" spans="1:18" s="524" customFormat="1">
      <c r="A1402" s="50"/>
      <c r="C1402" s="586"/>
      <c r="D1402" s="50"/>
      <c r="E1402" s="644"/>
      <c r="F1402" s="645"/>
      <c r="G1402" s="646"/>
      <c r="H1402" s="50"/>
      <c r="I1402" s="644"/>
      <c r="J1402" s="50"/>
      <c r="K1402" s="50"/>
      <c r="L1402" s="50"/>
      <c r="M1402" s="2"/>
      <c r="N1402" s="2"/>
      <c r="O1402" s="4"/>
      <c r="P1402" s="4"/>
      <c r="Q1402" s="4"/>
      <c r="R1402" s="4"/>
    </row>
    <row r="1403" spans="1:18" s="524" customFormat="1">
      <c r="A1403" s="50"/>
      <c r="C1403" s="586"/>
      <c r="D1403" s="50"/>
      <c r="E1403" s="644"/>
      <c r="F1403" s="645"/>
      <c r="G1403" s="646"/>
      <c r="H1403" s="50"/>
      <c r="I1403" s="644"/>
      <c r="J1403" s="50"/>
      <c r="K1403" s="50"/>
      <c r="L1403" s="50"/>
      <c r="M1403" s="2"/>
      <c r="N1403" s="2"/>
      <c r="O1403" s="4"/>
      <c r="P1403" s="4"/>
      <c r="Q1403" s="4"/>
      <c r="R1403" s="4"/>
    </row>
    <row r="1404" spans="1:18" s="524" customFormat="1">
      <c r="A1404" s="50"/>
      <c r="C1404" s="586"/>
      <c r="D1404" s="50"/>
      <c r="E1404" s="644"/>
      <c r="F1404" s="645"/>
      <c r="G1404" s="646"/>
      <c r="H1404" s="50"/>
      <c r="I1404" s="644"/>
      <c r="J1404" s="50"/>
      <c r="K1404" s="50"/>
      <c r="L1404" s="50"/>
      <c r="M1404" s="2"/>
      <c r="N1404" s="2"/>
      <c r="O1404" s="4"/>
      <c r="P1404" s="4"/>
      <c r="Q1404" s="4"/>
      <c r="R1404" s="4"/>
    </row>
    <row r="1405" spans="1:18" s="524" customFormat="1">
      <c r="A1405" s="50"/>
      <c r="C1405" s="586"/>
      <c r="D1405" s="50"/>
      <c r="E1405" s="644"/>
      <c r="F1405" s="645"/>
      <c r="G1405" s="646"/>
      <c r="H1405" s="50"/>
      <c r="I1405" s="644"/>
      <c r="J1405" s="50"/>
      <c r="K1405" s="50"/>
      <c r="L1405" s="50"/>
      <c r="M1405" s="2"/>
      <c r="N1405" s="2"/>
      <c r="O1405" s="4"/>
      <c r="P1405" s="4"/>
      <c r="Q1405" s="4"/>
      <c r="R1405" s="4"/>
    </row>
    <row r="1406" spans="1:18" s="524" customFormat="1">
      <c r="A1406" s="50"/>
      <c r="C1406" s="586"/>
      <c r="D1406" s="50"/>
      <c r="E1406" s="644"/>
      <c r="F1406" s="645"/>
      <c r="G1406" s="646"/>
      <c r="H1406" s="50"/>
      <c r="I1406" s="644"/>
      <c r="J1406" s="50"/>
      <c r="K1406" s="50"/>
      <c r="L1406" s="50"/>
      <c r="M1406" s="2"/>
      <c r="N1406" s="2"/>
      <c r="O1406" s="4"/>
      <c r="P1406" s="4"/>
      <c r="Q1406" s="4"/>
      <c r="R1406" s="4"/>
    </row>
    <row r="1407" spans="1:18" s="524" customFormat="1">
      <c r="A1407" s="50"/>
      <c r="C1407" s="586"/>
      <c r="D1407" s="50"/>
      <c r="E1407" s="644"/>
      <c r="F1407" s="645"/>
      <c r="G1407" s="646"/>
      <c r="H1407" s="50"/>
      <c r="I1407" s="644"/>
      <c r="J1407" s="50"/>
      <c r="K1407" s="50"/>
      <c r="L1407" s="50"/>
      <c r="M1407" s="2"/>
      <c r="N1407" s="2"/>
      <c r="O1407" s="4"/>
      <c r="P1407" s="4"/>
      <c r="Q1407" s="4"/>
      <c r="R1407" s="4"/>
    </row>
    <row r="1408" spans="1:18" s="524" customFormat="1">
      <c r="A1408" s="50"/>
      <c r="C1408" s="586"/>
      <c r="D1408" s="50"/>
      <c r="E1408" s="644"/>
      <c r="F1408" s="645"/>
      <c r="G1408" s="646"/>
      <c r="H1408" s="50"/>
      <c r="I1408" s="644"/>
      <c r="J1408" s="50"/>
      <c r="K1408" s="50"/>
      <c r="L1408" s="50"/>
      <c r="M1408" s="2"/>
      <c r="N1408" s="2"/>
      <c r="O1408" s="4"/>
      <c r="P1408" s="4"/>
      <c r="Q1408" s="4"/>
      <c r="R1408" s="4"/>
    </row>
    <row r="1409" spans="1:18" s="524" customFormat="1">
      <c r="A1409" s="50"/>
      <c r="C1409" s="586"/>
      <c r="D1409" s="50"/>
      <c r="E1409" s="644"/>
      <c r="F1409" s="645"/>
      <c r="G1409" s="646"/>
      <c r="H1409" s="50"/>
      <c r="I1409" s="644"/>
      <c r="J1409" s="50"/>
      <c r="K1409" s="50"/>
      <c r="L1409" s="50"/>
      <c r="M1409" s="2"/>
      <c r="N1409" s="2"/>
      <c r="O1409" s="4"/>
      <c r="P1409" s="4"/>
      <c r="Q1409" s="4"/>
      <c r="R1409" s="4"/>
    </row>
    <row r="1410" spans="1:18" s="524" customFormat="1">
      <c r="A1410" s="50"/>
      <c r="C1410" s="586"/>
      <c r="D1410" s="50"/>
      <c r="E1410" s="644"/>
      <c r="F1410" s="645"/>
      <c r="G1410" s="646"/>
      <c r="H1410" s="50"/>
      <c r="I1410" s="644"/>
      <c r="J1410" s="50"/>
      <c r="K1410" s="50"/>
      <c r="L1410" s="50"/>
      <c r="M1410" s="2"/>
      <c r="N1410" s="2"/>
      <c r="O1410" s="4"/>
      <c r="P1410" s="4"/>
      <c r="Q1410" s="4"/>
      <c r="R1410" s="4"/>
    </row>
    <row r="1411" spans="1:18" s="524" customFormat="1">
      <c r="A1411" s="50"/>
      <c r="C1411" s="586"/>
      <c r="D1411" s="50"/>
      <c r="E1411" s="644"/>
      <c r="F1411" s="645"/>
      <c r="G1411" s="646"/>
      <c r="H1411" s="50"/>
      <c r="I1411" s="644"/>
      <c r="J1411" s="50"/>
      <c r="K1411" s="50"/>
      <c r="L1411" s="50"/>
      <c r="M1411" s="2"/>
      <c r="N1411" s="2"/>
      <c r="O1411" s="4"/>
      <c r="P1411" s="4"/>
      <c r="Q1411" s="4"/>
      <c r="R1411" s="4"/>
    </row>
    <row r="1412" spans="1:18" s="524" customFormat="1">
      <c r="A1412" s="50"/>
      <c r="C1412" s="586"/>
      <c r="D1412" s="50"/>
      <c r="E1412" s="644"/>
      <c r="F1412" s="645"/>
      <c r="G1412" s="646"/>
      <c r="H1412" s="50"/>
      <c r="I1412" s="644"/>
      <c r="J1412" s="50"/>
      <c r="K1412" s="50"/>
      <c r="L1412" s="50"/>
      <c r="M1412" s="2"/>
      <c r="N1412" s="2"/>
      <c r="O1412" s="4"/>
      <c r="P1412" s="4"/>
      <c r="Q1412" s="4"/>
      <c r="R1412" s="4"/>
    </row>
    <row r="1413" spans="1:18" s="524" customFormat="1">
      <c r="A1413" s="50"/>
      <c r="C1413" s="586"/>
      <c r="D1413" s="50"/>
      <c r="E1413" s="644"/>
      <c r="F1413" s="645"/>
      <c r="G1413" s="646"/>
      <c r="H1413" s="50"/>
      <c r="I1413" s="644"/>
      <c r="J1413" s="50"/>
      <c r="K1413" s="50"/>
      <c r="L1413" s="50"/>
      <c r="M1413" s="2"/>
      <c r="N1413" s="2"/>
      <c r="O1413" s="4"/>
      <c r="P1413" s="4"/>
      <c r="Q1413" s="4"/>
      <c r="R1413" s="4"/>
    </row>
    <row r="1414" spans="1:18" s="524" customFormat="1">
      <c r="A1414" s="50"/>
      <c r="C1414" s="586"/>
      <c r="D1414" s="50"/>
      <c r="E1414" s="644"/>
      <c r="F1414" s="645"/>
      <c r="G1414" s="646"/>
      <c r="H1414" s="50"/>
      <c r="I1414" s="644"/>
      <c r="J1414" s="50"/>
      <c r="K1414" s="50"/>
      <c r="L1414" s="50"/>
      <c r="M1414" s="2"/>
      <c r="N1414" s="2"/>
      <c r="O1414" s="4"/>
      <c r="P1414" s="4"/>
      <c r="Q1414" s="4"/>
      <c r="R1414" s="4"/>
    </row>
    <row r="1415" spans="1:18" s="524" customFormat="1">
      <c r="A1415" s="50"/>
      <c r="C1415" s="586"/>
      <c r="D1415" s="50"/>
      <c r="E1415" s="644"/>
      <c r="F1415" s="645"/>
      <c r="G1415" s="646"/>
      <c r="H1415" s="50"/>
      <c r="I1415" s="644"/>
      <c r="J1415" s="50"/>
      <c r="K1415" s="50"/>
      <c r="L1415" s="50"/>
      <c r="M1415" s="2"/>
      <c r="N1415" s="2"/>
      <c r="O1415" s="4"/>
      <c r="P1415" s="4"/>
      <c r="Q1415" s="4"/>
      <c r="R1415" s="4"/>
    </row>
    <row r="1416" spans="1:18" s="524" customFormat="1">
      <c r="A1416" s="50"/>
      <c r="C1416" s="586"/>
      <c r="D1416" s="50"/>
      <c r="E1416" s="644"/>
      <c r="F1416" s="645"/>
      <c r="G1416" s="646"/>
      <c r="H1416" s="50"/>
      <c r="I1416" s="644"/>
      <c r="J1416" s="50"/>
      <c r="K1416" s="50"/>
      <c r="L1416" s="50"/>
      <c r="M1416" s="2"/>
      <c r="N1416" s="2"/>
      <c r="O1416" s="4"/>
      <c r="P1416" s="4"/>
      <c r="Q1416" s="4"/>
      <c r="R1416" s="4"/>
    </row>
    <row r="1417" spans="1:18" s="524" customFormat="1">
      <c r="A1417" s="50"/>
      <c r="C1417" s="586"/>
      <c r="D1417" s="50"/>
      <c r="E1417" s="644"/>
      <c r="F1417" s="645"/>
      <c r="G1417" s="646"/>
      <c r="H1417" s="50"/>
      <c r="I1417" s="644"/>
      <c r="J1417" s="50"/>
      <c r="K1417" s="50"/>
      <c r="L1417" s="50"/>
      <c r="M1417" s="2"/>
      <c r="N1417" s="2"/>
      <c r="O1417" s="4"/>
      <c r="P1417" s="4"/>
      <c r="Q1417" s="4"/>
      <c r="R1417" s="4"/>
    </row>
    <row r="1418" spans="1:18" s="524" customFormat="1">
      <c r="A1418" s="50"/>
      <c r="C1418" s="586"/>
      <c r="D1418" s="50"/>
      <c r="E1418" s="644"/>
      <c r="F1418" s="645"/>
      <c r="G1418" s="646"/>
      <c r="H1418" s="50"/>
      <c r="I1418" s="644"/>
      <c r="J1418" s="50"/>
      <c r="K1418" s="50"/>
      <c r="L1418" s="50"/>
      <c r="M1418" s="2"/>
      <c r="N1418" s="2"/>
      <c r="O1418" s="4"/>
      <c r="P1418" s="4"/>
      <c r="Q1418" s="4"/>
      <c r="R1418" s="4"/>
    </row>
    <row r="1419" spans="1:18" s="524" customFormat="1">
      <c r="A1419" s="50"/>
      <c r="C1419" s="586"/>
      <c r="D1419" s="50"/>
      <c r="E1419" s="644"/>
      <c r="F1419" s="645"/>
      <c r="G1419" s="646"/>
      <c r="H1419" s="50"/>
      <c r="I1419" s="644"/>
      <c r="J1419" s="50"/>
      <c r="K1419" s="50"/>
      <c r="L1419" s="50"/>
      <c r="M1419" s="2"/>
      <c r="N1419" s="2"/>
      <c r="O1419" s="4"/>
      <c r="P1419" s="4"/>
      <c r="Q1419" s="4"/>
      <c r="R1419" s="4"/>
    </row>
    <row r="1420" spans="1:18" s="524" customFormat="1">
      <c r="A1420" s="50"/>
      <c r="C1420" s="586"/>
      <c r="D1420" s="50"/>
      <c r="E1420" s="644"/>
      <c r="F1420" s="645"/>
      <c r="G1420" s="646"/>
      <c r="H1420" s="50"/>
      <c r="I1420" s="644"/>
      <c r="J1420" s="50"/>
      <c r="K1420" s="50"/>
      <c r="L1420" s="50"/>
      <c r="M1420" s="2"/>
      <c r="N1420" s="2"/>
      <c r="O1420" s="4"/>
      <c r="P1420" s="4"/>
      <c r="Q1420" s="4"/>
      <c r="R1420" s="4"/>
    </row>
    <row r="1421" spans="1:18" s="524" customFormat="1">
      <c r="A1421" s="50"/>
      <c r="C1421" s="586"/>
      <c r="D1421" s="50"/>
      <c r="E1421" s="644"/>
      <c r="F1421" s="645"/>
      <c r="G1421" s="646"/>
      <c r="H1421" s="50"/>
      <c r="I1421" s="644"/>
      <c r="J1421" s="50"/>
      <c r="K1421" s="50"/>
      <c r="L1421" s="50"/>
      <c r="M1421" s="2"/>
      <c r="N1421" s="2"/>
      <c r="O1421" s="4"/>
      <c r="P1421" s="4"/>
      <c r="Q1421" s="4"/>
      <c r="R1421" s="4"/>
    </row>
    <row r="1422" spans="1:18" s="524" customFormat="1">
      <c r="A1422" s="50"/>
      <c r="C1422" s="586"/>
      <c r="D1422" s="50"/>
      <c r="E1422" s="644"/>
      <c r="F1422" s="645"/>
      <c r="G1422" s="646"/>
      <c r="H1422" s="50"/>
      <c r="I1422" s="644"/>
      <c r="J1422" s="50"/>
      <c r="K1422" s="50"/>
      <c r="L1422" s="50"/>
      <c r="M1422" s="2"/>
      <c r="N1422" s="2"/>
      <c r="O1422" s="4"/>
      <c r="P1422" s="4"/>
      <c r="Q1422" s="4"/>
      <c r="R1422" s="4"/>
    </row>
    <row r="1423" spans="1:18" s="524" customFormat="1">
      <c r="A1423" s="50"/>
      <c r="C1423" s="586"/>
      <c r="D1423" s="50"/>
      <c r="E1423" s="644"/>
      <c r="F1423" s="645"/>
      <c r="G1423" s="646"/>
      <c r="H1423" s="50"/>
      <c r="I1423" s="644"/>
      <c r="J1423" s="50"/>
      <c r="K1423" s="50"/>
      <c r="L1423" s="50"/>
      <c r="M1423" s="2"/>
      <c r="N1423" s="2"/>
      <c r="O1423" s="4"/>
      <c r="P1423" s="4"/>
      <c r="Q1423" s="4"/>
      <c r="R1423" s="4"/>
    </row>
    <row r="1424" spans="1:18" s="524" customFormat="1">
      <c r="A1424" s="50"/>
      <c r="C1424" s="586"/>
      <c r="D1424" s="50"/>
      <c r="E1424" s="644"/>
      <c r="F1424" s="645"/>
      <c r="G1424" s="646"/>
      <c r="H1424" s="50"/>
      <c r="I1424" s="644"/>
      <c r="J1424" s="50"/>
      <c r="K1424" s="50"/>
      <c r="L1424" s="50"/>
      <c r="M1424" s="2"/>
      <c r="N1424" s="2"/>
      <c r="O1424" s="4"/>
      <c r="P1424" s="4"/>
      <c r="Q1424" s="4"/>
      <c r="R1424" s="4"/>
    </row>
    <row r="1425" spans="1:18" s="524" customFormat="1">
      <c r="A1425" s="50"/>
      <c r="C1425" s="586"/>
      <c r="D1425" s="50"/>
      <c r="E1425" s="644"/>
      <c r="F1425" s="645"/>
      <c r="G1425" s="646"/>
      <c r="H1425" s="50"/>
      <c r="I1425" s="644"/>
      <c r="J1425" s="50"/>
      <c r="K1425" s="50"/>
      <c r="L1425" s="50"/>
      <c r="M1425" s="2"/>
      <c r="N1425" s="2"/>
      <c r="O1425" s="4"/>
      <c r="P1425" s="4"/>
      <c r="Q1425" s="4"/>
      <c r="R1425" s="4"/>
    </row>
    <row r="1426" spans="1:18" s="524" customFormat="1">
      <c r="A1426" s="50"/>
      <c r="C1426" s="586"/>
      <c r="D1426" s="50"/>
      <c r="E1426" s="644"/>
      <c r="F1426" s="645"/>
      <c r="G1426" s="646"/>
      <c r="H1426" s="50"/>
      <c r="I1426" s="644"/>
      <c r="J1426" s="50"/>
      <c r="K1426" s="50"/>
      <c r="L1426" s="50"/>
      <c r="M1426" s="2"/>
      <c r="N1426" s="2"/>
      <c r="O1426" s="4"/>
      <c r="P1426" s="4"/>
      <c r="Q1426" s="4"/>
      <c r="R1426" s="4"/>
    </row>
    <row r="1427" spans="1:18" s="524" customFormat="1">
      <c r="A1427" s="50"/>
      <c r="C1427" s="586"/>
      <c r="D1427" s="50"/>
      <c r="E1427" s="644"/>
      <c r="F1427" s="645"/>
      <c r="G1427" s="646"/>
      <c r="H1427" s="50"/>
      <c r="I1427" s="644"/>
      <c r="J1427" s="50"/>
      <c r="K1427" s="50"/>
      <c r="L1427" s="50"/>
      <c r="M1427" s="2"/>
      <c r="N1427" s="2"/>
      <c r="O1427" s="4"/>
      <c r="P1427" s="4"/>
      <c r="Q1427" s="4"/>
      <c r="R1427" s="4"/>
    </row>
    <row r="1428" spans="1:18" s="524" customFormat="1">
      <c r="A1428" s="50"/>
      <c r="C1428" s="586"/>
      <c r="D1428" s="50"/>
      <c r="E1428" s="644"/>
      <c r="F1428" s="645"/>
      <c r="G1428" s="646"/>
      <c r="H1428" s="50"/>
      <c r="I1428" s="644"/>
      <c r="J1428" s="50"/>
      <c r="K1428" s="50"/>
      <c r="L1428" s="50"/>
      <c r="M1428" s="2"/>
      <c r="N1428" s="2"/>
      <c r="O1428" s="4"/>
      <c r="P1428" s="4"/>
      <c r="Q1428" s="4"/>
      <c r="R1428" s="4"/>
    </row>
    <row r="1429" spans="1:18" s="524" customFormat="1">
      <c r="A1429" s="50"/>
      <c r="C1429" s="586"/>
      <c r="D1429" s="50"/>
      <c r="E1429" s="644"/>
      <c r="F1429" s="645"/>
      <c r="G1429" s="646"/>
      <c r="H1429" s="50"/>
      <c r="I1429" s="644"/>
      <c r="J1429" s="50"/>
      <c r="K1429" s="50"/>
      <c r="L1429" s="50"/>
      <c r="M1429" s="2"/>
      <c r="N1429" s="2"/>
      <c r="O1429" s="4"/>
      <c r="P1429" s="4"/>
      <c r="Q1429" s="4"/>
      <c r="R1429" s="4"/>
    </row>
    <row r="1430" spans="1:18" s="524" customFormat="1">
      <c r="A1430" s="50"/>
      <c r="C1430" s="586"/>
      <c r="D1430" s="50"/>
      <c r="E1430" s="644"/>
      <c r="F1430" s="645"/>
      <c r="G1430" s="646"/>
      <c r="H1430" s="50"/>
      <c r="I1430" s="644"/>
      <c r="J1430" s="50"/>
      <c r="K1430" s="50"/>
      <c r="L1430" s="50"/>
      <c r="M1430" s="2"/>
      <c r="N1430" s="2"/>
      <c r="O1430" s="4"/>
      <c r="P1430" s="4"/>
      <c r="Q1430" s="4"/>
      <c r="R1430" s="4"/>
    </row>
    <row r="1431" spans="1:18" s="524" customFormat="1">
      <c r="A1431" s="50"/>
      <c r="C1431" s="586"/>
      <c r="D1431" s="50"/>
      <c r="E1431" s="644"/>
      <c r="F1431" s="645"/>
      <c r="G1431" s="646"/>
      <c r="H1431" s="50"/>
      <c r="I1431" s="644"/>
      <c r="J1431" s="50"/>
      <c r="K1431" s="50"/>
      <c r="L1431" s="50"/>
      <c r="M1431" s="2"/>
      <c r="N1431" s="2"/>
      <c r="O1431" s="4"/>
      <c r="P1431" s="4"/>
      <c r="Q1431" s="4"/>
      <c r="R1431" s="4"/>
    </row>
    <row r="1432" spans="1:18" s="524" customFormat="1">
      <c r="A1432" s="50"/>
      <c r="C1432" s="586"/>
      <c r="D1432" s="50"/>
      <c r="E1432" s="644"/>
      <c r="F1432" s="645"/>
      <c r="G1432" s="646"/>
      <c r="H1432" s="50"/>
      <c r="I1432" s="644"/>
      <c r="J1432" s="50"/>
      <c r="K1432" s="50"/>
      <c r="L1432" s="50"/>
      <c r="M1432" s="2"/>
      <c r="N1432" s="2"/>
      <c r="O1432" s="4"/>
      <c r="P1432" s="4"/>
      <c r="Q1432" s="4"/>
      <c r="R1432" s="4"/>
    </row>
    <row r="1433" spans="1:18" s="524" customFormat="1">
      <c r="A1433" s="50"/>
      <c r="C1433" s="586"/>
      <c r="D1433" s="50"/>
      <c r="E1433" s="644"/>
      <c r="F1433" s="645"/>
      <c r="G1433" s="646"/>
      <c r="H1433" s="50"/>
      <c r="I1433" s="644"/>
      <c r="J1433" s="50"/>
      <c r="K1433" s="50"/>
      <c r="L1433" s="50"/>
      <c r="M1433" s="2"/>
      <c r="N1433" s="2"/>
      <c r="O1433" s="4"/>
      <c r="P1433" s="4"/>
      <c r="Q1433" s="4"/>
      <c r="R1433" s="4"/>
    </row>
    <row r="1434" spans="1:18" s="524" customFormat="1">
      <c r="A1434" s="50"/>
      <c r="C1434" s="586"/>
      <c r="D1434" s="50"/>
      <c r="E1434" s="644"/>
      <c r="F1434" s="645"/>
      <c r="G1434" s="646"/>
      <c r="H1434" s="50"/>
      <c r="I1434" s="644"/>
      <c r="J1434" s="50"/>
      <c r="K1434" s="50"/>
      <c r="L1434" s="50"/>
      <c r="M1434" s="2"/>
      <c r="N1434" s="2"/>
      <c r="O1434" s="4"/>
      <c r="P1434" s="4"/>
      <c r="Q1434" s="4"/>
      <c r="R1434" s="4"/>
    </row>
    <row r="1435" spans="1:18" s="524" customFormat="1">
      <c r="A1435" s="50"/>
      <c r="C1435" s="586"/>
      <c r="D1435" s="50"/>
      <c r="E1435" s="644"/>
      <c r="F1435" s="645"/>
      <c r="G1435" s="646"/>
      <c r="H1435" s="50"/>
      <c r="I1435" s="644"/>
      <c r="J1435" s="50"/>
      <c r="K1435" s="50"/>
      <c r="L1435" s="50"/>
      <c r="M1435" s="2"/>
      <c r="N1435" s="2"/>
      <c r="O1435" s="4"/>
      <c r="P1435" s="4"/>
      <c r="Q1435" s="4"/>
      <c r="R1435" s="4"/>
    </row>
    <row r="1436" spans="1:18" s="524" customFormat="1">
      <c r="A1436" s="50"/>
      <c r="C1436" s="586"/>
      <c r="D1436" s="50"/>
      <c r="E1436" s="644"/>
      <c r="F1436" s="645"/>
      <c r="G1436" s="646"/>
      <c r="H1436" s="50"/>
      <c r="I1436" s="644"/>
      <c r="J1436" s="50"/>
      <c r="K1436" s="50"/>
      <c r="L1436" s="50"/>
      <c r="M1436" s="2"/>
      <c r="N1436" s="2"/>
      <c r="O1436" s="4"/>
      <c r="P1436" s="4"/>
      <c r="Q1436" s="4"/>
      <c r="R1436" s="4"/>
    </row>
    <row r="1437" spans="1:18" s="524" customFormat="1">
      <c r="A1437" s="50"/>
      <c r="C1437" s="586"/>
      <c r="D1437" s="50"/>
      <c r="E1437" s="644"/>
      <c r="F1437" s="645"/>
      <c r="G1437" s="646"/>
      <c r="H1437" s="50"/>
      <c r="I1437" s="644"/>
      <c r="J1437" s="50"/>
      <c r="K1437" s="50"/>
      <c r="L1437" s="50"/>
      <c r="M1437" s="2"/>
      <c r="N1437" s="2"/>
      <c r="O1437" s="4"/>
      <c r="P1437" s="4"/>
      <c r="Q1437" s="4"/>
      <c r="R1437" s="4"/>
    </row>
    <row r="1438" spans="1:18" s="524" customFormat="1">
      <c r="A1438" s="50"/>
      <c r="C1438" s="586"/>
      <c r="D1438" s="50"/>
      <c r="E1438" s="644"/>
      <c r="F1438" s="645"/>
      <c r="G1438" s="646"/>
      <c r="H1438" s="50"/>
      <c r="I1438" s="644"/>
      <c r="J1438" s="50"/>
      <c r="K1438" s="50"/>
      <c r="L1438" s="50"/>
      <c r="M1438" s="2"/>
      <c r="N1438" s="2"/>
      <c r="O1438" s="4"/>
      <c r="P1438" s="4"/>
      <c r="Q1438" s="4"/>
      <c r="R1438" s="4"/>
    </row>
    <row r="1439" spans="1:18" s="524" customFormat="1">
      <c r="A1439" s="50"/>
      <c r="C1439" s="586"/>
      <c r="D1439" s="50"/>
      <c r="E1439" s="644"/>
      <c r="F1439" s="645"/>
      <c r="G1439" s="646"/>
      <c r="H1439" s="50"/>
      <c r="I1439" s="644"/>
      <c r="J1439" s="50"/>
      <c r="K1439" s="50"/>
      <c r="L1439" s="50"/>
      <c r="M1439" s="2"/>
      <c r="N1439" s="2"/>
      <c r="O1439" s="4"/>
      <c r="P1439" s="4"/>
      <c r="Q1439" s="4"/>
      <c r="R1439" s="4"/>
    </row>
    <row r="1440" spans="1:18" s="524" customFormat="1">
      <c r="A1440" s="50"/>
      <c r="C1440" s="586"/>
      <c r="D1440" s="50"/>
      <c r="E1440" s="644"/>
      <c r="F1440" s="645"/>
      <c r="G1440" s="646"/>
      <c r="H1440" s="50"/>
      <c r="I1440" s="644"/>
      <c r="J1440" s="50"/>
      <c r="K1440" s="50"/>
      <c r="L1440" s="50"/>
      <c r="M1440" s="2"/>
      <c r="N1440" s="2"/>
      <c r="O1440" s="4"/>
      <c r="P1440" s="4"/>
      <c r="Q1440" s="4"/>
      <c r="R1440" s="4"/>
    </row>
    <row r="1441" spans="1:18" s="524" customFormat="1">
      <c r="A1441" s="50"/>
      <c r="C1441" s="586"/>
      <c r="D1441" s="50"/>
      <c r="E1441" s="644"/>
      <c r="F1441" s="645"/>
      <c r="G1441" s="646"/>
      <c r="H1441" s="50"/>
      <c r="I1441" s="644"/>
      <c r="J1441" s="50"/>
      <c r="K1441" s="50"/>
      <c r="L1441" s="50"/>
      <c r="M1441" s="2"/>
      <c r="N1441" s="2"/>
      <c r="O1441" s="4"/>
      <c r="P1441" s="4"/>
      <c r="Q1441" s="4"/>
      <c r="R1441" s="4"/>
    </row>
    <row r="1442" spans="1:18" s="524" customFormat="1">
      <c r="A1442" s="50"/>
      <c r="C1442" s="586"/>
      <c r="D1442" s="50"/>
      <c r="E1442" s="644"/>
      <c r="F1442" s="645"/>
      <c r="G1442" s="646"/>
      <c r="H1442" s="50"/>
      <c r="I1442" s="644"/>
      <c r="J1442" s="50"/>
      <c r="K1442" s="50"/>
      <c r="L1442" s="50"/>
      <c r="M1442" s="2"/>
      <c r="N1442" s="2"/>
      <c r="O1442" s="4"/>
      <c r="P1442" s="4"/>
      <c r="Q1442" s="4"/>
      <c r="R1442" s="4"/>
    </row>
    <row r="1443" spans="1:18" s="524" customFormat="1">
      <c r="A1443" s="50"/>
      <c r="C1443" s="586"/>
      <c r="D1443" s="50"/>
      <c r="E1443" s="644"/>
      <c r="F1443" s="645"/>
      <c r="G1443" s="646"/>
      <c r="H1443" s="50"/>
      <c r="I1443" s="644"/>
      <c r="J1443" s="50"/>
      <c r="K1443" s="50"/>
      <c r="L1443" s="50"/>
      <c r="M1443" s="2"/>
      <c r="N1443" s="2"/>
      <c r="O1443" s="4"/>
      <c r="P1443" s="4"/>
      <c r="Q1443" s="4"/>
      <c r="R1443" s="4"/>
    </row>
    <row r="1444" spans="1:18" s="524" customFormat="1">
      <c r="A1444" s="50"/>
      <c r="C1444" s="586"/>
      <c r="D1444" s="50"/>
      <c r="E1444" s="644"/>
      <c r="F1444" s="645"/>
      <c r="G1444" s="646"/>
      <c r="H1444" s="50"/>
      <c r="I1444" s="644"/>
      <c r="J1444" s="50"/>
      <c r="K1444" s="50"/>
      <c r="L1444" s="50"/>
      <c r="M1444" s="2"/>
      <c r="N1444" s="2"/>
      <c r="O1444" s="4"/>
      <c r="P1444" s="4"/>
      <c r="Q1444" s="4"/>
      <c r="R1444" s="4"/>
    </row>
    <row r="1445" spans="1:18" s="524" customFormat="1">
      <c r="A1445" s="50"/>
      <c r="C1445" s="586"/>
      <c r="D1445" s="50"/>
      <c r="E1445" s="644"/>
      <c r="F1445" s="645"/>
      <c r="G1445" s="646"/>
      <c r="H1445" s="50"/>
      <c r="I1445" s="644"/>
      <c r="J1445" s="50"/>
      <c r="K1445" s="50"/>
      <c r="L1445" s="50"/>
      <c r="M1445" s="2"/>
      <c r="N1445" s="2"/>
      <c r="O1445" s="4"/>
      <c r="P1445" s="4"/>
      <c r="Q1445" s="4"/>
      <c r="R1445" s="4"/>
    </row>
    <row r="1446" spans="1:18" s="524" customFormat="1">
      <c r="A1446" s="50"/>
      <c r="C1446" s="586"/>
      <c r="D1446" s="50"/>
      <c r="E1446" s="644"/>
      <c r="F1446" s="645"/>
      <c r="G1446" s="646"/>
      <c r="H1446" s="50"/>
      <c r="I1446" s="644"/>
      <c r="J1446" s="50"/>
      <c r="K1446" s="50"/>
      <c r="L1446" s="50"/>
      <c r="M1446" s="2"/>
      <c r="N1446" s="2"/>
      <c r="O1446" s="4"/>
      <c r="P1446" s="4"/>
      <c r="Q1446" s="4"/>
      <c r="R1446" s="4"/>
    </row>
    <row r="1447" spans="1:18" s="524" customFormat="1">
      <c r="A1447" s="50"/>
      <c r="C1447" s="586"/>
      <c r="D1447" s="50"/>
      <c r="E1447" s="644"/>
      <c r="F1447" s="645"/>
      <c r="G1447" s="646"/>
      <c r="H1447" s="50"/>
      <c r="I1447" s="644"/>
      <c r="J1447" s="50"/>
      <c r="K1447" s="50"/>
      <c r="L1447" s="50"/>
      <c r="M1447" s="2"/>
      <c r="N1447" s="2"/>
      <c r="O1447" s="4"/>
      <c r="P1447" s="4"/>
      <c r="Q1447" s="4"/>
      <c r="R1447" s="4"/>
    </row>
    <row r="1448" spans="1:18" s="524" customFormat="1">
      <c r="A1448" s="50"/>
      <c r="C1448" s="586"/>
      <c r="D1448" s="50"/>
      <c r="E1448" s="644"/>
      <c r="F1448" s="645"/>
      <c r="G1448" s="646"/>
      <c r="H1448" s="50"/>
      <c r="I1448" s="644"/>
      <c r="J1448" s="50"/>
      <c r="K1448" s="50"/>
      <c r="L1448" s="50"/>
      <c r="M1448" s="2"/>
      <c r="N1448" s="2"/>
      <c r="O1448" s="4"/>
      <c r="P1448" s="4"/>
      <c r="Q1448" s="4"/>
      <c r="R1448" s="4"/>
    </row>
    <row r="1449" spans="1:18" s="524" customFormat="1">
      <c r="A1449" s="50"/>
      <c r="C1449" s="586"/>
      <c r="D1449" s="50"/>
      <c r="E1449" s="644"/>
      <c r="F1449" s="645"/>
      <c r="G1449" s="646"/>
      <c r="H1449" s="50"/>
      <c r="I1449" s="644"/>
      <c r="J1449" s="50"/>
      <c r="K1449" s="50"/>
      <c r="L1449" s="50"/>
      <c r="M1449" s="2"/>
      <c r="N1449" s="2"/>
      <c r="O1449" s="4"/>
      <c r="P1449" s="4"/>
      <c r="Q1449" s="4"/>
      <c r="R1449" s="4"/>
    </row>
    <row r="1450" spans="1:18" s="524" customFormat="1">
      <c r="A1450" s="50"/>
      <c r="C1450" s="586"/>
      <c r="D1450" s="50"/>
      <c r="E1450" s="644"/>
      <c r="F1450" s="645"/>
      <c r="G1450" s="646"/>
      <c r="H1450" s="50"/>
      <c r="I1450" s="644"/>
      <c r="J1450" s="50"/>
      <c r="K1450" s="50"/>
      <c r="L1450" s="50"/>
      <c r="M1450" s="2"/>
      <c r="N1450" s="2"/>
      <c r="O1450" s="4"/>
      <c r="P1450" s="4"/>
      <c r="Q1450" s="4"/>
      <c r="R1450" s="4"/>
    </row>
    <row r="1451" spans="1:18" s="524" customFormat="1">
      <c r="A1451" s="50"/>
      <c r="C1451" s="586"/>
      <c r="D1451" s="50"/>
      <c r="E1451" s="644"/>
      <c r="F1451" s="645"/>
      <c r="G1451" s="646"/>
      <c r="H1451" s="50"/>
      <c r="I1451" s="644"/>
      <c r="J1451" s="50"/>
      <c r="K1451" s="50"/>
      <c r="L1451" s="50"/>
      <c r="M1451" s="2"/>
      <c r="N1451" s="2"/>
      <c r="O1451" s="4"/>
      <c r="P1451" s="4"/>
      <c r="Q1451" s="4"/>
      <c r="R1451" s="4"/>
    </row>
    <row r="1452" spans="1:18" s="524" customFormat="1">
      <c r="A1452" s="50"/>
      <c r="C1452" s="586"/>
      <c r="D1452" s="50"/>
      <c r="E1452" s="644"/>
      <c r="F1452" s="645"/>
      <c r="G1452" s="646"/>
      <c r="H1452" s="50"/>
      <c r="I1452" s="644"/>
      <c r="J1452" s="50"/>
      <c r="K1452" s="50"/>
      <c r="L1452" s="50"/>
      <c r="M1452" s="2"/>
      <c r="N1452" s="2"/>
      <c r="O1452" s="4"/>
      <c r="P1452" s="4"/>
      <c r="Q1452" s="4"/>
      <c r="R1452" s="4"/>
    </row>
    <row r="1453" spans="1:18" s="524" customFormat="1">
      <c r="A1453" s="50"/>
      <c r="C1453" s="586"/>
      <c r="D1453" s="50"/>
      <c r="E1453" s="644"/>
      <c r="F1453" s="645"/>
      <c r="G1453" s="646"/>
      <c r="H1453" s="50"/>
      <c r="I1453" s="644"/>
      <c r="J1453" s="50"/>
      <c r="K1453" s="50"/>
      <c r="L1453" s="50"/>
      <c r="M1453" s="2"/>
      <c r="N1453" s="2"/>
      <c r="O1453" s="4"/>
      <c r="P1453" s="4"/>
      <c r="Q1453" s="4"/>
      <c r="R1453" s="4"/>
    </row>
    <row r="1454" spans="1:18" s="524" customFormat="1">
      <c r="A1454" s="50"/>
      <c r="C1454" s="586"/>
      <c r="D1454" s="50"/>
      <c r="E1454" s="644"/>
      <c r="F1454" s="645"/>
      <c r="G1454" s="646"/>
      <c r="H1454" s="50"/>
      <c r="I1454" s="644"/>
      <c r="J1454" s="50"/>
      <c r="K1454" s="50"/>
      <c r="L1454" s="50"/>
      <c r="M1454" s="2"/>
      <c r="N1454" s="2"/>
      <c r="O1454" s="4"/>
      <c r="P1454" s="4"/>
      <c r="Q1454" s="4"/>
      <c r="R1454" s="4"/>
    </row>
    <row r="1455" spans="1:18" s="524" customFormat="1">
      <c r="A1455" s="50"/>
      <c r="C1455" s="586"/>
      <c r="D1455" s="50"/>
      <c r="E1455" s="644"/>
      <c r="F1455" s="645"/>
      <c r="G1455" s="646"/>
      <c r="H1455" s="50"/>
      <c r="I1455" s="644"/>
      <c r="J1455" s="50"/>
      <c r="K1455" s="50"/>
      <c r="L1455" s="50"/>
      <c r="M1455" s="2"/>
      <c r="N1455" s="2"/>
      <c r="O1455" s="4"/>
      <c r="P1455" s="4"/>
      <c r="Q1455" s="4"/>
      <c r="R1455" s="4"/>
    </row>
    <row r="1456" spans="1:18" s="524" customFormat="1">
      <c r="A1456" s="50"/>
      <c r="C1456" s="586"/>
      <c r="D1456" s="50"/>
      <c r="E1456" s="644"/>
      <c r="F1456" s="645"/>
      <c r="G1456" s="646"/>
      <c r="H1456" s="50"/>
      <c r="I1456" s="644"/>
      <c r="J1456" s="50"/>
      <c r="K1456" s="50"/>
      <c r="L1456" s="50"/>
      <c r="M1456" s="2"/>
      <c r="N1456" s="2"/>
      <c r="O1456" s="4"/>
      <c r="P1456" s="4"/>
      <c r="Q1456" s="4"/>
      <c r="R1456" s="4"/>
    </row>
    <row r="1457" spans="1:18" s="524" customFormat="1">
      <c r="A1457" s="50"/>
      <c r="C1457" s="586"/>
      <c r="D1457" s="50"/>
      <c r="E1457" s="644"/>
      <c r="F1457" s="645"/>
      <c r="G1457" s="646"/>
      <c r="H1457" s="50"/>
      <c r="I1457" s="644"/>
      <c r="J1457" s="50"/>
      <c r="K1457" s="50"/>
      <c r="L1457" s="50"/>
      <c r="M1457" s="2"/>
      <c r="N1457" s="2"/>
      <c r="O1457" s="4"/>
      <c r="P1457" s="4"/>
      <c r="Q1457" s="4"/>
      <c r="R1457" s="4"/>
    </row>
    <row r="1458" spans="1:18" s="524" customFormat="1">
      <c r="A1458" s="50"/>
      <c r="C1458" s="586"/>
      <c r="D1458" s="50"/>
      <c r="E1458" s="644"/>
      <c r="F1458" s="645"/>
      <c r="G1458" s="646"/>
      <c r="H1458" s="50"/>
      <c r="I1458" s="644"/>
      <c r="J1458" s="50"/>
      <c r="K1458" s="50"/>
      <c r="L1458" s="50"/>
      <c r="M1458" s="2"/>
      <c r="N1458" s="2"/>
      <c r="O1458" s="4"/>
      <c r="P1458" s="4"/>
      <c r="Q1458" s="4"/>
      <c r="R1458" s="4"/>
    </row>
    <row r="1459" spans="1:18" s="524" customFormat="1">
      <c r="A1459" s="50"/>
      <c r="C1459" s="586"/>
      <c r="D1459" s="50"/>
      <c r="E1459" s="644"/>
      <c r="F1459" s="645"/>
      <c r="G1459" s="646"/>
      <c r="H1459" s="50"/>
      <c r="I1459" s="644"/>
      <c r="J1459" s="50"/>
      <c r="K1459" s="50"/>
      <c r="L1459" s="50"/>
      <c r="M1459" s="2"/>
      <c r="N1459" s="2"/>
      <c r="O1459" s="4"/>
      <c r="P1459" s="4"/>
      <c r="Q1459" s="4"/>
      <c r="R1459" s="4"/>
    </row>
    <row r="1460" spans="1:18" s="524" customFormat="1">
      <c r="A1460" s="50"/>
      <c r="C1460" s="586"/>
      <c r="D1460" s="50"/>
      <c r="E1460" s="644"/>
      <c r="F1460" s="645"/>
      <c r="G1460" s="646"/>
      <c r="H1460" s="50"/>
      <c r="I1460" s="644"/>
      <c r="J1460" s="50"/>
      <c r="K1460" s="50"/>
      <c r="L1460" s="50"/>
      <c r="M1460" s="2"/>
      <c r="N1460" s="2"/>
      <c r="O1460" s="4"/>
      <c r="P1460" s="4"/>
      <c r="Q1460" s="4"/>
      <c r="R1460" s="4"/>
    </row>
    <row r="1461" spans="1:18" s="524" customFormat="1">
      <c r="A1461" s="50"/>
      <c r="C1461" s="586"/>
      <c r="D1461" s="50"/>
      <c r="E1461" s="644"/>
      <c r="F1461" s="645"/>
      <c r="G1461" s="646"/>
      <c r="H1461" s="50"/>
      <c r="I1461" s="644"/>
      <c r="J1461" s="50"/>
      <c r="K1461" s="50"/>
      <c r="L1461" s="50"/>
      <c r="M1461" s="2"/>
      <c r="N1461" s="2"/>
      <c r="O1461" s="4"/>
      <c r="P1461" s="4"/>
      <c r="Q1461" s="4"/>
      <c r="R1461" s="4"/>
    </row>
    <row r="1462" spans="1:18" s="524" customFormat="1">
      <c r="A1462" s="50"/>
      <c r="C1462" s="586"/>
      <c r="D1462" s="50"/>
      <c r="E1462" s="644"/>
      <c r="F1462" s="645"/>
      <c r="G1462" s="646"/>
      <c r="H1462" s="50"/>
      <c r="I1462" s="644"/>
      <c r="J1462" s="50"/>
      <c r="K1462" s="50"/>
      <c r="L1462" s="50"/>
      <c r="M1462" s="2"/>
      <c r="N1462" s="2"/>
      <c r="O1462" s="4"/>
      <c r="P1462" s="4"/>
      <c r="Q1462" s="4"/>
      <c r="R1462" s="4"/>
    </row>
    <row r="1463" spans="1:18" s="524" customFormat="1">
      <c r="A1463" s="50"/>
      <c r="C1463" s="586"/>
      <c r="D1463" s="50"/>
      <c r="E1463" s="644"/>
      <c r="F1463" s="645"/>
      <c r="G1463" s="646"/>
      <c r="H1463" s="50"/>
      <c r="I1463" s="644"/>
      <c r="J1463" s="50"/>
      <c r="K1463" s="50"/>
      <c r="L1463" s="50"/>
      <c r="M1463" s="2"/>
      <c r="N1463" s="2"/>
      <c r="O1463" s="4"/>
      <c r="P1463" s="4"/>
      <c r="Q1463" s="4"/>
      <c r="R1463" s="4"/>
    </row>
    <row r="1464" spans="1:18" s="524" customFormat="1">
      <c r="A1464" s="50"/>
      <c r="C1464" s="586"/>
      <c r="D1464" s="50"/>
      <c r="E1464" s="644"/>
      <c r="F1464" s="645"/>
      <c r="G1464" s="646"/>
      <c r="H1464" s="50"/>
      <c r="I1464" s="644"/>
      <c r="J1464" s="50"/>
      <c r="K1464" s="50"/>
      <c r="L1464" s="50"/>
      <c r="M1464" s="2"/>
      <c r="N1464" s="2"/>
      <c r="O1464" s="4"/>
      <c r="P1464" s="4"/>
      <c r="Q1464" s="4"/>
      <c r="R1464" s="4"/>
    </row>
    <row r="1465" spans="1:18" s="524" customFormat="1">
      <c r="A1465" s="50"/>
      <c r="C1465" s="586"/>
      <c r="D1465" s="50"/>
      <c r="E1465" s="644"/>
      <c r="F1465" s="645"/>
      <c r="G1465" s="646"/>
      <c r="H1465" s="50"/>
      <c r="I1465" s="644"/>
      <c r="J1465" s="50"/>
      <c r="K1465" s="50"/>
      <c r="L1465" s="50"/>
      <c r="M1465" s="2"/>
      <c r="N1465" s="2"/>
      <c r="O1465" s="4"/>
      <c r="P1465" s="4"/>
      <c r="Q1465" s="4"/>
      <c r="R1465" s="4"/>
    </row>
    <row r="1466" spans="1:18" s="524" customFormat="1">
      <c r="A1466" s="50"/>
      <c r="C1466" s="586"/>
      <c r="D1466" s="50"/>
      <c r="E1466" s="644"/>
      <c r="F1466" s="645"/>
      <c r="G1466" s="646"/>
      <c r="H1466" s="50"/>
      <c r="I1466" s="644"/>
      <c r="J1466" s="50"/>
      <c r="K1466" s="50"/>
      <c r="L1466" s="50"/>
      <c r="M1466" s="2"/>
      <c r="N1466" s="2"/>
      <c r="O1466" s="4"/>
      <c r="P1466" s="4"/>
      <c r="Q1466" s="4"/>
      <c r="R1466" s="4"/>
    </row>
    <row r="1467" spans="1:18" s="524" customFormat="1">
      <c r="A1467" s="50"/>
      <c r="C1467" s="586"/>
      <c r="D1467" s="50"/>
      <c r="E1467" s="644"/>
      <c r="F1467" s="645"/>
      <c r="G1467" s="646"/>
      <c r="H1467" s="50"/>
      <c r="I1467" s="644"/>
      <c r="J1467" s="50"/>
      <c r="K1467" s="50"/>
      <c r="L1467" s="50"/>
      <c r="M1467" s="2"/>
      <c r="N1467" s="2"/>
      <c r="O1467" s="4"/>
      <c r="P1467" s="4"/>
      <c r="Q1467" s="4"/>
      <c r="R1467" s="4"/>
    </row>
    <row r="1468" spans="1:18" s="524" customFormat="1">
      <c r="A1468" s="50"/>
      <c r="C1468" s="586"/>
      <c r="D1468" s="50"/>
      <c r="E1468" s="644"/>
      <c r="F1468" s="645"/>
      <c r="G1468" s="646"/>
      <c r="H1468" s="50"/>
      <c r="I1468" s="644"/>
      <c r="J1468" s="50"/>
      <c r="K1468" s="50"/>
      <c r="L1468" s="50"/>
      <c r="M1468" s="2"/>
      <c r="N1468" s="2"/>
      <c r="O1468" s="4"/>
      <c r="P1468" s="4"/>
      <c r="Q1468" s="4"/>
      <c r="R1468" s="4"/>
    </row>
    <row r="1469" spans="1:18" s="524" customFormat="1">
      <c r="A1469" s="50"/>
      <c r="C1469" s="586"/>
      <c r="D1469" s="50"/>
      <c r="E1469" s="644"/>
      <c r="F1469" s="645"/>
      <c r="G1469" s="646"/>
      <c r="H1469" s="50"/>
      <c r="I1469" s="644"/>
      <c r="J1469" s="50"/>
      <c r="K1469" s="50"/>
      <c r="L1469" s="50"/>
      <c r="M1469" s="2"/>
      <c r="N1469" s="2"/>
      <c r="O1469" s="4"/>
      <c r="P1469" s="4"/>
      <c r="Q1469" s="4"/>
      <c r="R1469" s="4"/>
    </row>
    <row r="1470" spans="1:18" s="524" customFormat="1">
      <c r="A1470" s="50"/>
      <c r="C1470" s="586"/>
      <c r="D1470" s="50"/>
      <c r="E1470" s="644"/>
      <c r="F1470" s="645"/>
      <c r="G1470" s="646"/>
      <c r="H1470" s="50"/>
      <c r="I1470" s="644"/>
      <c r="J1470" s="50"/>
      <c r="K1470" s="50"/>
      <c r="L1470" s="50"/>
      <c r="M1470" s="2"/>
      <c r="N1470" s="2"/>
      <c r="O1470" s="4"/>
      <c r="P1470" s="4"/>
      <c r="Q1470" s="4"/>
      <c r="R1470" s="4"/>
    </row>
    <row r="1471" spans="1:18" s="524" customFormat="1">
      <c r="A1471" s="50"/>
      <c r="C1471" s="586"/>
      <c r="D1471" s="50"/>
      <c r="E1471" s="644"/>
      <c r="F1471" s="645"/>
      <c r="G1471" s="646"/>
      <c r="H1471" s="50"/>
      <c r="I1471" s="644"/>
      <c r="J1471" s="50"/>
      <c r="K1471" s="50"/>
      <c r="L1471" s="50"/>
      <c r="M1471" s="2"/>
      <c r="N1471" s="2"/>
      <c r="O1471" s="4"/>
      <c r="P1471" s="4"/>
      <c r="Q1471" s="4"/>
      <c r="R1471" s="4"/>
    </row>
    <row r="1472" spans="1:18" s="524" customFormat="1">
      <c r="A1472" s="50"/>
      <c r="C1472" s="586"/>
      <c r="D1472" s="50"/>
      <c r="E1472" s="644"/>
      <c r="F1472" s="645"/>
      <c r="G1472" s="646"/>
      <c r="H1472" s="50"/>
      <c r="I1472" s="644"/>
      <c r="J1472" s="50"/>
      <c r="K1472" s="50"/>
      <c r="L1472" s="50"/>
      <c r="M1472" s="2"/>
      <c r="N1472" s="2"/>
      <c r="O1472" s="4"/>
      <c r="P1472" s="4"/>
      <c r="Q1472" s="4"/>
      <c r="R1472" s="4"/>
    </row>
    <row r="1473" spans="1:18" s="524" customFormat="1">
      <c r="A1473" s="50"/>
      <c r="C1473" s="586"/>
      <c r="D1473" s="50"/>
      <c r="E1473" s="644"/>
      <c r="F1473" s="645"/>
      <c r="G1473" s="646"/>
      <c r="H1473" s="50"/>
      <c r="I1473" s="644"/>
      <c r="J1473" s="50"/>
      <c r="K1473" s="50"/>
      <c r="L1473" s="50"/>
      <c r="M1473" s="2"/>
      <c r="N1473" s="2"/>
      <c r="O1473" s="4"/>
      <c r="P1473" s="4"/>
      <c r="Q1473" s="4"/>
      <c r="R1473" s="4"/>
    </row>
    <row r="1474" spans="1:18" s="524" customFormat="1">
      <c r="A1474" s="50"/>
      <c r="C1474" s="586"/>
      <c r="D1474" s="50"/>
      <c r="E1474" s="644"/>
      <c r="F1474" s="645"/>
      <c r="G1474" s="646"/>
      <c r="H1474" s="50"/>
      <c r="I1474" s="644"/>
      <c r="J1474" s="50"/>
      <c r="K1474" s="50"/>
      <c r="L1474" s="50"/>
      <c r="M1474" s="2"/>
      <c r="N1474" s="2"/>
      <c r="O1474" s="4"/>
      <c r="P1474" s="4"/>
      <c r="Q1474" s="4"/>
      <c r="R1474" s="4"/>
    </row>
    <row r="1475" spans="1:18" s="524" customFormat="1">
      <c r="A1475" s="50"/>
      <c r="C1475" s="586"/>
      <c r="D1475" s="50"/>
      <c r="E1475" s="644"/>
      <c r="F1475" s="645"/>
      <c r="G1475" s="646"/>
      <c r="H1475" s="50"/>
      <c r="I1475" s="644"/>
      <c r="J1475" s="50"/>
      <c r="K1475" s="50"/>
      <c r="L1475" s="50"/>
      <c r="M1475" s="2"/>
      <c r="N1475" s="2"/>
      <c r="O1475" s="4"/>
      <c r="P1475" s="4"/>
      <c r="Q1475" s="4"/>
      <c r="R1475" s="4"/>
    </row>
    <row r="1476" spans="1:18" s="524" customFormat="1">
      <c r="A1476" s="50"/>
      <c r="C1476" s="586"/>
      <c r="D1476" s="50"/>
      <c r="E1476" s="644"/>
      <c r="F1476" s="645"/>
      <c r="G1476" s="646"/>
      <c r="H1476" s="50"/>
      <c r="I1476" s="644"/>
      <c r="J1476" s="50"/>
      <c r="K1476" s="50"/>
      <c r="L1476" s="50"/>
      <c r="M1476" s="2"/>
      <c r="N1476" s="2"/>
      <c r="O1476" s="4"/>
      <c r="P1476" s="4"/>
      <c r="Q1476" s="4"/>
      <c r="R1476" s="4"/>
    </row>
    <row r="1477" spans="1:18" s="524" customFormat="1">
      <c r="A1477" s="50"/>
      <c r="C1477" s="586"/>
      <c r="D1477" s="50"/>
      <c r="E1477" s="644"/>
      <c r="F1477" s="645"/>
      <c r="G1477" s="646"/>
      <c r="H1477" s="50"/>
      <c r="I1477" s="644"/>
      <c r="J1477" s="50"/>
      <c r="K1477" s="50"/>
      <c r="L1477" s="50"/>
      <c r="M1477" s="2"/>
      <c r="N1477" s="2"/>
      <c r="O1477" s="4"/>
      <c r="P1477" s="4"/>
      <c r="Q1477" s="4"/>
      <c r="R1477" s="4"/>
    </row>
    <row r="1478" spans="1:18" s="524" customFormat="1">
      <c r="A1478" s="50"/>
      <c r="C1478" s="586"/>
      <c r="D1478" s="50"/>
      <c r="E1478" s="644"/>
      <c r="F1478" s="645"/>
      <c r="G1478" s="646"/>
      <c r="H1478" s="50"/>
      <c r="I1478" s="644"/>
      <c r="J1478" s="50"/>
      <c r="K1478" s="50"/>
      <c r="L1478" s="50"/>
      <c r="M1478" s="2"/>
      <c r="N1478" s="2"/>
      <c r="O1478" s="4"/>
      <c r="P1478" s="4"/>
      <c r="Q1478" s="4"/>
      <c r="R1478" s="4"/>
    </row>
    <row r="1479" spans="1:18" s="524" customFormat="1">
      <c r="A1479" s="50"/>
      <c r="C1479" s="586"/>
      <c r="D1479" s="50"/>
      <c r="E1479" s="644"/>
      <c r="F1479" s="645"/>
      <c r="G1479" s="646"/>
      <c r="H1479" s="50"/>
      <c r="I1479" s="644"/>
      <c r="J1479" s="50"/>
      <c r="K1479" s="50"/>
      <c r="L1479" s="50"/>
      <c r="M1479" s="2"/>
      <c r="N1479" s="2"/>
      <c r="O1479" s="4"/>
      <c r="P1479" s="4"/>
      <c r="Q1479" s="4"/>
      <c r="R1479" s="4"/>
    </row>
    <row r="1480" spans="1:18" s="524" customFormat="1">
      <c r="A1480" s="50"/>
      <c r="C1480" s="586"/>
      <c r="D1480" s="50"/>
      <c r="E1480" s="644"/>
      <c r="F1480" s="645"/>
      <c r="G1480" s="646"/>
      <c r="H1480" s="50"/>
      <c r="I1480" s="644"/>
      <c r="J1480" s="50"/>
      <c r="K1480" s="50"/>
      <c r="L1480" s="50"/>
      <c r="M1480" s="2"/>
      <c r="N1480" s="2"/>
      <c r="O1480" s="4"/>
      <c r="P1480" s="4"/>
      <c r="Q1480" s="4"/>
      <c r="R1480" s="4"/>
    </row>
    <row r="1481" spans="1:18" s="524" customFormat="1">
      <c r="A1481" s="50"/>
      <c r="C1481" s="586"/>
      <c r="D1481" s="50"/>
      <c r="E1481" s="644"/>
      <c r="F1481" s="645"/>
      <c r="G1481" s="646"/>
      <c r="H1481" s="50"/>
      <c r="I1481" s="644"/>
      <c r="J1481" s="50"/>
      <c r="K1481" s="50"/>
      <c r="L1481" s="50"/>
      <c r="M1481" s="2"/>
      <c r="N1481" s="2"/>
      <c r="O1481" s="4"/>
      <c r="P1481" s="4"/>
      <c r="Q1481" s="4"/>
      <c r="R1481" s="4"/>
    </row>
    <row r="1482" spans="1:18" s="524" customFormat="1">
      <c r="A1482" s="50"/>
      <c r="C1482" s="586"/>
      <c r="D1482" s="50"/>
      <c r="E1482" s="644"/>
      <c r="F1482" s="645"/>
      <c r="G1482" s="646"/>
      <c r="H1482" s="50"/>
      <c r="I1482" s="644"/>
      <c r="J1482" s="50"/>
      <c r="K1482" s="50"/>
      <c r="L1482" s="50"/>
      <c r="M1482" s="2"/>
      <c r="N1482" s="2"/>
      <c r="O1482" s="4"/>
      <c r="P1482" s="4"/>
      <c r="Q1482" s="4"/>
      <c r="R1482" s="4"/>
    </row>
    <row r="1483" spans="1:18" s="524" customFormat="1">
      <c r="A1483" s="50"/>
      <c r="C1483" s="586"/>
      <c r="D1483" s="50"/>
      <c r="E1483" s="644"/>
      <c r="F1483" s="645"/>
      <c r="G1483" s="646"/>
      <c r="H1483" s="50"/>
      <c r="I1483" s="644"/>
      <c r="J1483" s="50"/>
      <c r="K1483" s="50"/>
      <c r="L1483" s="50"/>
      <c r="M1483" s="2"/>
      <c r="N1483" s="2"/>
      <c r="O1483" s="4"/>
      <c r="P1483" s="4"/>
      <c r="Q1483" s="4"/>
      <c r="R1483" s="4"/>
    </row>
    <row r="1484" spans="1:18" s="524" customFormat="1">
      <c r="A1484" s="50"/>
      <c r="C1484" s="586"/>
      <c r="D1484" s="50"/>
      <c r="E1484" s="644"/>
      <c r="F1484" s="645"/>
      <c r="G1484" s="646"/>
      <c r="H1484" s="50"/>
      <c r="I1484" s="644"/>
      <c r="J1484" s="50"/>
      <c r="K1484" s="50"/>
      <c r="L1484" s="50"/>
      <c r="M1484" s="2"/>
      <c r="N1484" s="2"/>
      <c r="O1484" s="4"/>
      <c r="P1484" s="4"/>
      <c r="Q1484" s="4"/>
      <c r="R1484" s="4"/>
    </row>
    <row r="1485" spans="1:18" s="524" customFormat="1">
      <c r="A1485" s="50"/>
      <c r="C1485" s="586"/>
      <c r="D1485" s="50"/>
      <c r="E1485" s="644"/>
      <c r="F1485" s="645"/>
      <c r="G1485" s="646"/>
      <c r="H1485" s="50"/>
      <c r="I1485" s="644"/>
      <c r="J1485" s="50"/>
      <c r="K1485" s="50"/>
      <c r="L1485" s="50"/>
      <c r="M1485" s="2"/>
      <c r="N1485" s="2"/>
      <c r="O1485" s="4"/>
      <c r="P1485" s="4"/>
      <c r="Q1485" s="4"/>
      <c r="R1485" s="4"/>
    </row>
    <row r="1486" spans="1:18" s="524" customFormat="1">
      <c r="A1486" s="50"/>
      <c r="C1486" s="586"/>
      <c r="D1486" s="50"/>
      <c r="E1486" s="644"/>
      <c r="F1486" s="645"/>
      <c r="G1486" s="646"/>
      <c r="H1486" s="50"/>
      <c r="I1486" s="644"/>
      <c r="J1486" s="50"/>
      <c r="K1486" s="50"/>
      <c r="L1486" s="50"/>
      <c r="M1486" s="2"/>
      <c r="N1486" s="2"/>
      <c r="O1486" s="4"/>
      <c r="P1486" s="4"/>
      <c r="Q1486" s="4"/>
      <c r="R1486" s="4"/>
    </row>
    <row r="1487" spans="1:18" s="524" customFormat="1">
      <c r="A1487" s="50"/>
      <c r="C1487" s="586"/>
      <c r="D1487" s="50"/>
      <c r="E1487" s="644"/>
      <c r="F1487" s="645"/>
      <c r="G1487" s="646"/>
      <c r="H1487" s="50"/>
      <c r="I1487" s="644"/>
      <c r="J1487" s="50"/>
      <c r="K1487" s="50"/>
      <c r="L1487" s="50"/>
      <c r="M1487" s="2"/>
      <c r="N1487" s="2"/>
      <c r="O1487" s="4"/>
      <c r="P1487" s="4"/>
      <c r="Q1487" s="4"/>
      <c r="R1487" s="4"/>
    </row>
    <row r="1488" spans="1:18" s="524" customFormat="1">
      <c r="A1488" s="50"/>
      <c r="C1488" s="586"/>
      <c r="D1488" s="50"/>
      <c r="E1488" s="644"/>
      <c r="F1488" s="645"/>
      <c r="G1488" s="646"/>
      <c r="H1488" s="50"/>
      <c r="I1488" s="644"/>
      <c r="J1488" s="50"/>
      <c r="K1488" s="50"/>
      <c r="L1488" s="50"/>
      <c r="M1488" s="2"/>
      <c r="N1488" s="2"/>
      <c r="O1488" s="4"/>
      <c r="P1488" s="4"/>
      <c r="Q1488" s="4"/>
      <c r="R1488" s="4"/>
    </row>
    <row r="1489" spans="1:18" s="524" customFormat="1">
      <c r="A1489" s="50"/>
      <c r="C1489" s="586"/>
      <c r="D1489" s="50"/>
      <c r="E1489" s="644"/>
      <c r="F1489" s="645"/>
      <c r="G1489" s="646"/>
      <c r="H1489" s="50"/>
      <c r="I1489" s="644"/>
      <c r="J1489" s="50"/>
      <c r="K1489" s="50"/>
      <c r="L1489" s="50"/>
      <c r="M1489" s="2"/>
      <c r="N1489" s="2"/>
      <c r="O1489" s="4"/>
      <c r="P1489" s="4"/>
      <c r="Q1489" s="4"/>
      <c r="R1489" s="4"/>
    </row>
    <row r="1490" spans="1:18" s="524" customFormat="1">
      <c r="A1490" s="50"/>
      <c r="C1490" s="586"/>
      <c r="D1490" s="50"/>
      <c r="E1490" s="644"/>
      <c r="F1490" s="645"/>
      <c r="G1490" s="646"/>
      <c r="H1490" s="50"/>
      <c r="I1490" s="644"/>
      <c r="J1490" s="50"/>
      <c r="K1490" s="50"/>
      <c r="L1490" s="50"/>
      <c r="M1490" s="2"/>
      <c r="N1490" s="2"/>
      <c r="O1490" s="4"/>
      <c r="P1490" s="4"/>
      <c r="Q1490" s="4"/>
      <c r="R1490" s="4"/>
    </row>
    <row r="1491" spans="1:18" s="524" customFormat="1">
      <c r="A1491" s="50"/>
      <c r="C1491" s="586"/>
      <c r="D1491" s="50"/>
      <c r="E1491" s="644"/>
      <c r="F1491" s="645"/>
      <c r="G1491" s="646"/>
      <c r="H1491" s="50"/>
      <c r="I1491" s="644"/>
      <c r="J1491" s="50"/>
      <c r="K1491" s="50"/>
      <c r="L1491" s="50"/>
      <c r="M1491" s="2"/>
      <c r="N1491" s="2"/>
      <c r="O1491" s="4"/>
      <c r="P1491" s="4"/>
      <c r="Q1491" s="4"/>
      <c r="R1491" s="4"/>
    </row>
    <row r="1492" spans="1:18" s="524" customFormat="1">
      <c r="A1492" s="50"/>
      <c r="C1492" s="586"/>
      <c r="D1492" s="50"/>
      <c r="E1492" s="644"/>
      <c r="F1492" s="645"/>
      <c r="G1492" s="646"/>
      <c r="H1492" s="50"/>
      <c r="I1492" s="644"/>
      <c r="J1492" s="50"/>
      <c r="K1492" s="50"/>
      <c r="L1492" s="50"/>
      <c r="M1492" s="2"/>
      <c r="N1492" s="2"/>
      <c r="O1492" s="4"/>
      <c r="P1492" s="4"/>
      <c r="Q1492" s="4"/>
      <c r="R1492" s="4"/>
    </row>
    <row r="1493" spans="1:18" s="524" customFormat="1">
      <c r="A1493" s="50"/>
      <c r="C1493" s="586"/>
      <c r="D1493" s="50"/>
      <c r="E1493" s="644"/>
      <c r="F1493" s="645"/>
      <c r="G1493" s="646"/>
      <c r="H1493" s="50"/>
      <c r="I1493" s="644"/>
      <c r="J1493" s="50"/>
      <c r="K1493" s="50"/>
      <c r="L1493" s="50"/>
      <c r="M1493" s="2"/>
      <c r="N1493" s="2"/>
      <c r="O1493" s="4"/>
      <c r="P1493" s="4"/>
      <c r="Q1493" s="4"/>
      <c r="R1493" s="4"/>
    </row>
    <row r="1494" spans="1:18" s="524" customFormat="1">
      <c r="A1494" s="50"/>
      <c r="C1494" s="586"/>
      <c r="D1494" s="50"/>
      <c r="E1494" s="644"/>
      <c r="F1494" s="645"/>
      <c r="G1494" s="646"/>
      <c r="H1494" s="50"/>
      <c r="I1494" s="644"/>
      <c r="J1494" s="50"/>
      <c r="K1494" s="50"/>
      <c r="L1494" s="50"/>
      <c r="M1494" s="2"/>
      <c r="N1494" s="2"/>
      <c r="O1494" s="4"/>
      <c r="P1494" s="4"/>
      <c r="Q1494" s="4"/>
      <c r="R1494" s="4"/>
    </row>
    <row r="1495" spans="1:18" s="524" customFormat="1">
      <c r="A1495" s="50"/>
      <c r="C1495" s="586"/>
      <c r="D1495" s="50"/>
      <c r="E1495" s="644"/>
      <c r="F1495" s="645"/>
      <c r="G1495" s="646"/>
      <c r="H1495" s="50"/>
      <c r="I1495" s="644"/>
      <c r="J1495" s="50"/>
      <c r="K1495" s="50"/>
      <c r="L1495" s="50"/>
      <c r="M1495" s="2"/>
      <c r="N1495" s="2"/>
      <c r="O1495" s="4"/>
      <c r="P1495" s="4"/>
      <c r="Q1495" s="4"/>
      <c r="R1495" s="4"/>
    </row>
    <row r="1496" spans="1:18" s="524" customFormat="1">
      <c r="A1496" s="50"/>
      <c r="C1496" s="586"/>
      <c r="D1496" s="50"/>
      <c r="E1496" s="644"/>
      <c r="F1496" s="645"/>
      <c r="G1496" s="646"/>
      <c r="H1496" s="50"/>
      <c r="I1496" s="644"/>
      <c r="J1496" s="50"/>
      <c r="K1496" s="50"/>
      <c r="L1496" s="50"/>
      <c r="M1496" s="2"/>
      <c r="N1496" s="2"/>
      <c r="O1496" s="4"/>
      <c r="P1496" s="4"/>
      <c r="Q1496" s="4"/>
      <c r="R1496" s="4"/>
    </row>
    <row r="1497" spans="1:18" s="524" customFormat="1">
      <c r="A1497" s="50"/>
      <c r="C1497" s="586"/>
      <c r="D1497" s="50"/>
      <c r="E1497" s="644"/>
      <c r="F1497" s="645"/>
      <c r="G1497" s="646"/>
      <c r="H1497" s="50"/>
      <c r="I1497" s="644"/>
      <c r="J1497" s="50"/>
      <c r="K1497" s="50"/>
      <c r="L1497" s="50"/>
      <c r="M1497" s="2"/>
      <c r="N1497" s="2"/>
      <c r="O1497" s="4"/>
      <c r="P1497" s="4"/>
      <c r="Q1497" s="4"/>
      <c r="R1497" s="4"/>
    </row>
    <row r="1498" spans="1:18" s="524" customFormat="1">
      <c r="A1498" s="50"/>
      <c r="C1498" s="586"/>
      <c r="D1498" s="50"/>
      <c r="E1498" s="644"/>
      <c r="F1498" s="645"/>
      <c r="G1498" s="646"/>
      <c r="H1498" s="50"/>
      <c r="I1498" s="644"/>
      <c r="J1498" s="50"/>
      <c r="K1498" s="50"/>
      <c r="L1498" s="50"/>
      <c r="M1498" s="2"/>
      <c r="N1498" s="2"/>
      <c r="O1498" s="4"/>
      <c r="P1498" s="4"/>
      <c r="Q1498" s="4"/>
      <c r="R1498" s="4"/>
    </row>
    <row r="1499" spans="1:18" s="524" customFormat="1">
      <c r="A1499" s="50"/>
      <c r="C1499" s="586"/>
      <c r="D1499" s="50"/>
      <c r="E1499" s="644"/>
      <c r="F1499" s="645"/>
      <c r="G1499" s="646"/>
      <c r="H1499" s="50"/>
      <c r="I1499" s="644"/>
      <c r="J1499" s="50"/>
      <c r="K1499" s="50"/>
      <c r="L1499" s="50"/>
      <c r="M1499" s="2"/>
      <c r="N1499" s="2"/>
      <c r="O1499" s="4"/>
      <c r="P1499" s="4"/>
      <c r="Q1499" s="4"/>
      <c r="R1499" s="4"/>
    </row>
    <row r="1500" spans="1:18" s="524" customFormat="1">
      <c r="A1500" s="50"/>
      <c r="C1500" s="586"/>
      <c r="D1500" s="50"/>
      <c r="E1500" s="644"/>
      <c r="F1500" s="645"/>
      <c r="G1500" s="646"/>
      <c r="H1500" s="50"/>
      <c r="I1500" s="644"/>
      <c r="J1500" s="50"/>
      <c r="K1500" s="50"/>
      <c r="L1500" s="50"/>
      <c r="M1500" s="2"/>
      <c r="N1500" s="2"/>
      <c r="O1500" s="4"/>
      <c r="P1500" s="4"/>
      <c r="Q1500" s="4"/>
      <c r="R1500" s="4"/>
    </row>
    <row r="1501" spans="1:18" s="524" customFormat="1">
      <c r="A1501" s="50"/>
      <c r="C1501" s="586"/>
      <c r="D1501" s="50"/>
      <c r="E1501" s="644"/>
      <c r="F1501" s="645"/>
      <c r="G1501" s="646"/>
      <c r="H1501" s="50"/>
      <c r="I1501" s="644"/>
      <c r="J1501" s="50"/>
      <c r="K1501" s="50"/>
      <c r="L1501" s="50"/>
      <c r="M1501" s="2"/>
      <c r="N1501" s="2"/>
      <c r="O1501" s="4"/>
      <c r="P1501" s="4"/>
      <c r="Q1501" s="4"/>
      <c r="R1501" s="4"/>
    </row>
    <row r="1502" spans="1:18" s="524" customFormat="1">
      <c r="A1502" s="50"/>
      <c r="C1502" s="586"/>
      <c r="D1502" s="50"/>
      <c r="E1502" s="644"/>
      <c r="F1502" s="645"/>
      <c r="G1502" s="646"/>
      <c r="H1502" s="50"/>
      <c r="I1502" s="644"/>
      <c r="J1502" s="50"/>
      <c r="K1502" s="50"/>
      <c r="L1502" s="50"/>
      <c r="M1502" s="2"/>
      <c r="N1502" s="2"/>
      <c r="O1502" s="4"/>
      <c r="P1502" s="4"/>
      <c r="Q1502" s="4"/>
      <c r="R1502" s="4"/>
    </row>
    <row r="1503" spans="1:18" s="524" customFormat="1">
      <c r="A1503" s="50"/>
      <c r="C1503" s="586"/>
      <c r="D1503" s="50"/>
      <c r="E1503" s="644"/>
      <c r="F1503" s="645"/>
      <c r="G1503" s="646"/>
      <c r="H1503" s="50"/>
      <c r="I1503" s="644"/>
      <c r="J1503" s="50"/>
      <c r="K1503" s="50"/>
      <c r="L1503" s="50"/>
      <c r="M1503" s="2"/>
      <c r="N1503" s="2"/>
      <c r="O1503" s="4"/>
      <c r="P1503" s="4"/>
      <c r="Q1503" s="4"/>
      <c r="R1503" s="4"/>
    </row>
    <row r="1504" spans="1:18" s="524" customFormat="1">
      <c r="A1504" s="50"/>
      <c r="C1504" s="586"/>
      <c r="D1504" s="50"/>
      <c r="E1504" s="644"/>
      <c r="F1504" s="645"/>
      <c r="G1504" s="646"/>
      <c r="H1504" s="50"/>
      <c r="I1504" s="644"/>
      <c r="J1504" s="50"/>
      <c r="K1504" s="50"/>
      <c r="L1504" s="50"/>
      <c r="M1504" s="2"/>
      <c r="N1504" s="2"/>
      <c r="O1504" s="4"/>
      <c r="P1504" s="4"/>
      <c r="Q1504" s="4"/>
      <c r="R1504" s="4"/>
    </row>
    <row r="1505" spans="1:18" s="524" customFormat="1">
      <c r="A1505" s="50"/>
      <c r="C1505" s="586"/>
      <c r="D1505" s="50"/>
      <c r="E1505" s="644"/>
      <c r="F1505" s="645"/>
      <c r="G1505" s="646"/>
      <c r="H1505" s="50"/>
      <c r="I1505" s="644"/>
      <c r="J1505" s="50"/>
      <c r="K1505" s="50"/>
      <c r="L1505" s="50"/>
      <c r="M1505" s="2"/>
      <c r="N1505" s="2"/>
      <c r="O1505" s="4"/>
      <c r="P1505" s="4"/>
      <c r="Q1505" s="4"/>
      <c r="R1505" s="4"/>
    </row>
    <row r="1506" spans="1:18" s="524" customFormat="1">
      <c r="A1506" s="50"/>
      <c r="C1506" s="586"/>
      <c r="D1506" s="50"/>
      <c r="E1506" s="644"/>
      <c r="F1506" s="645"/>
      <c r="G1506" s="646"/>
      <c r="H1506" s="50"/>
      <c r="I1506" s="644"/>
      <c r="J1506" s="50"/>
      <c r="K1506" s="50"/>
      <c r="L1506" s="50"/>
      <c r="M1506" s="2"/>
      <c r="N1506" s="2"/>
      <c r="O1506" s="4"/>
      <c r="P1506" s="4"/>
      <c r="Q1506" s="4"/>
      <c r="R1506" s="4"/>
    </row>
    <row r="1507" spans="1:18" s="524" customFormat="1">
      <c r="A1507" s="50"/>
      <c r="C1507" s="586"/>
      <c r="D1507" s="50"/>
      <c r="E1507" s="644"/>
      <c r="F1507" s="645"/>
      <c r="G1507" s="646"/>
      <c r="H1507" s="50"/>
      <c r="I1507" s="644"/>
      <c r="J1507" s="50"/>
      <c r="K1507" s="50"/>
      <c r="L1507" s="50"/>
      <c r="M1507" s="2"/>
      <c r="N1507" s="2"/>
      <c r="O1507" s="4"/>
      <c r="P1507" s="4"/>
      <c r="Q1507" s="4"/>
      <c r="R1507" s="4"/>
    </row>
    <row r="1508" spans="1:18" s="524" customFormat="1">
      <c r="A1508" s="50"/>
      <c r="C1508" s="586"/>
      <c r="D1508" s="50"/>
      <c r="E1508" s="644"/>
      <c r="F1508" s="645"/>
      <c r="G1508" s="646"/>
      <c r="H1508" s="50"/>
      <c r="I1508" s="644"/>
      <c r="J1508" s="50"/>
      <c r="K1508" s="50"/>
      <c r="L1508" s="50"/>
      <c r="M1508" s="2"/>
      <c r="N1508" s="2"/>
      <c r="O1508" s="4"/>
      <c r="P1508" s="4"/>
      <c r="Q1508" s="4"/>
      <c r="R1508" s="4"/>
    </row>
    <row r="1509" spans="1:18" s="524" customFormat="1">
      <c r="A1509" s="50"/>
      <c r="C1509" s="586"/>
      <c r="D1509" s="50"/>
      <c r="E1509" s="644"/>
      <c r="F1509" s="645"/>
      <c r="G1509" s="646"/>
      <c r="H1509" s="50"/>
      <c r="I1509" s="644"/>
      <c r="J1509" s="50"/>
      <c r="K1509" s="50"/>
      <c r="L1509" s="50"/>
      <c r="M1509" s="2"/>
      <c r="N1509" s="2"/>
      <c r="O1509" s="4"/>
      <c r="P1509" s="4"/>
      <c r="Q1509" s="4"/>
      <c r="R1509" s="4"/>
    </row>
    <row r="1510" spans="1:18" s="524" customFormat="1">
      <c r="A1510" s="50"/>
      <c r="C1510" s="586"/>
      <c r="D1510" s="50"/>
      <c r="E1510" s="644"/>
      <c r="F1510" s="645"/>
      <c r="G1510" s="646"/>
      <c r="H1510" s="50"/>
      <c r="I1510" s="644"/>
      <c r="J1510" s="50"/>
      <c r="K1510" s="50"/>
      <c r="L1510" s="50"/>
      <c r="M1510" s="2"/>
      <c r="N1510" s="2"/>
      <c r="O1510" s="4"/>
      <c r="P1510" s="4"/>
      <c r="Q1510" s="4"/>
      <c r="R1510" s="4"/>
    </row>
    <row r="1511" spans="1:18" s="524" customFormat="1">
      <c r="A1511" s="50"/>
      <c r="C1511" s="586"/>
      <c r="D1511" s="50"/>
      <c r="E1511" s="644"/>
      <c r="F1511" s="645"/>
      <c r="G1511" s="646"/>
      <c r="H1511" s="50"/>
      <c r="I1511" s="644"/>
      <c r="J1511" s="50"/>
      <c r="K1511" s="50"/>
      <c r="L1511" s="50"/>
      <c r="M1511" s="2"/>
      <c r="N1511" s="2"/>
      <c r="O1511" s="4"/>
      <c r="P1511" s="4"/>
      <c r="Q1511" s="4"/>
      <c r="R1511" s="4"/>
    </row>
    <row r="1512" spans="1:18" s="524" customFormat="1">
      <c r="A1512" s="50"/>
      <c r="C1512" s="586"/>
      <c r="D1512" s="50"/>
      <c r="E1512" s="644"/>
      <c r="F1512" s="645"/>
      <c r="G1512" s="646"/>
      <c r="H1512" s="50"/>
      <c r="I1512" s="644"/>
      <c r="J1512" s="50"/>
      <c r="K1512" s="50"/>
      <c r="L1512" s="50"/>
      <c r="M1512" s="2"/>
      <c r="N1512" s="2"/>
      <c r="O1512" s="4"/>
      <c r="P1512" s="4"/>
      <c r="Q1512" s="4"/>
      <c r="R1512" s="4"/>
    </row>
    <row r="1513" spans="1:18" s="524" customFormat="1">
      <c r="A1513" s="50"/>
      <c r="C1513" s="586"/>
      <c r="D1513" s="50"/>
      <c r="E1513" s="644"/>
      <c r="F1513" s="645"/>
      <c r="G1513" s="646"/>
      <c r="H1513" s="50"/>
      <c r="I1513" s="644"/>
      <c r="J1513" s="50"/>
      <c r="K1513" s="50"/>
      <c r="L1513" s="50"/>
      <c r="M1513" s="2"/>
      <c r="N1513" s="2"/>
      <c r="O1513" s="4"/>
      <c r="P1513" s="4"/>
      <c r="Q1513" s="4"/>
      <c r="R1513" s="4"/>
    </row>
    <row r="1514" spans="1:18" s="524" customFormat="1">
      <c r="A1514" s="50"/>
      <c r="C1514" s="586"/>
      <c r="D1514" s="50"/>
      <c r="E1514" s="644"/>
      <c r="F1514" s="645"/>
      <c r="G1514" s="646"/>
      <c r="H1514" s="50"/>
      <c r="I1514" s="644"/>
      <c r="J1514" s="50"/>
      <c r="K1514" s="50"/>
      <c r="L1514" s="50"/>
      <c r="M1514" s="2"/>
      <c r="N1514" s="2"/>
      <c r="O1514" s="4"/>
      <c r="P1514" s="4"/>
      <c r="Q1514" s="4"/>
      <c r="R1514" s="4"/>
    </row>
    <row r="1515" spans="1:18" s="524" customFormat="1">
      <c r="A1515" s="50"/>
      <c r="C1515" s="586"/>
      <c r="D1515" s="50"/>
      <c r="E1515" s="644"/>
      <c r="F1515" s="645"/>
      <c r="G1515" s="646"/>
      <c r="H1515" s="50"/>
      <c r="I1515" s="644"/>
      <c r="J1515" s="50"/>
      <c r="K1515" s="50"/>
      <c r="L1515" s="50"/>
      <c r="M1515" s="2"/>
      <c r="N1515" s="2"/>
      <c r="O1515" s="4"/>
      <c r="P1515" s="4"/>
      <c r="Q1515" s="4"/>
      <c r="R1515" s="4"/>
    </row>
    <row r="1516" spans="1:18" s="524" customFormat="1">
      <c r="A1516" s="50"/>
      <c r="C1516" s="586"/>
      <c r="D1516" s="50"/>
      <c r="E1516" s="644"/>
      <c r="F1516" s="645"/>
      <c r="G1516" s="646"/>
      <c r="H1516" s="50"/>
      <c r="I1516" s="644"/>
      <c r="J1516" s="50"/>
      <c r="K1516" s="50"/>
      <c r="L1516" s="50"/>
      <c r="M1516" s="2"/>
      <c r="N1516" s="2"/>
      <c r="O1516" s="4"/>
      <c r="P1516" s="4"/>
      <c r="Q1516" s="4"/>
      <c r="R1516" s="4"/>
    </row>
    <row r="1517" spans="1:18" s="524" customFormat="1">
      <c r="A1517" s="50"/>
      <c r="C1517" s="586"/>
      <c r="D1517" s="50"/>
      <c r="E1517" s="644"/>
      <c r="F1517" s="645"/>
      <c r="G1517" s="646"/>
      <c r="H1517" s="50"/>
      <c r="I1517" s="644"/>
      <c r="J1517" s="50"/>
      <c r="K1517" s="50"/>
      <c r="L1517" s="50"/>
      <c r="M1517" s="2"/>
      <c r="N1517" s="2"/>
      <c r="O1517" s="4"/>
      <c r="P1517" s="4"/>
      <c r="Q1517" s="4"/>
      <c r="R1517" s="4"/>
    </row>
    <row r="1518" spans="1:18" s="524" customFormat="1">
      <c r="A1518" s="50"/>
      <c r="C1518" s="586"/>
      <c r="D1518" s="50"/>
      <c r="E1518" s="644"/>
      <c r="F1518" s="645"/>
      <c r="G1518" s="646"/>
      <c r="H1518" s="50"/>
      <c r="I1518" s="644"/>
      <c r="J1518" s="50"/>
      <c r="K1518" s="50"/>
      <c r="L1518" s="50"/>
      <c r="M1518" s="2"/>
      <c r="N1518" s="2"/>
      <c r="O1518" s="4"/>
      <c r="P1518" s="4"/>
      <c r="Q1518" s="4"/>
      <c r="R1518" s="4"/>
    </row>
    <row r="1519" spans="1:18" s="524" customFormat="1">
      <c r="A1519" s="50"/>
      <c r="C1519" s="586"/>
      <c r="D1519" s="50"/>
      <c r="E1519" s="644"/>
      <c r="F1519" s="645"/>
      <c r="G1519" s="646"/>
      <c r="H1519" s="50"/>
      <c r="I1519" s="644"/>
      <c r="J1519" s="50"/>
      <c r="K1519" s="50"/>
      <c r="L1519" s="50"/>
      <c r="M1519" s="2"/>
      <c r="N1519" s="2"/>
      <c r="O1519" s="4"/>
      <c r="P1519" s="4"/>
      <c r="Q1519" s="4"/>
      <c r="R1519" s="4"/>
    </row>
    <row r="1520" spans="1:18" s="524" customFormat="1">
      <c r="A1520" s="50"/>
      <c r="C1520" s="586"/>
      <c r="D1520" s="50"/>
      <c r="E1520" s="644"/>
      <c r="F1520" s="645"/>
      <c r="G1520" s="646"/>
      <c r="H1520" s="50"/>
      <c r="I1520" s="644"/>
      <c r="J1520" s="50"/>
      <c r="K1520" s="50"/>
      <c r="L1520" s="50"/>
      <c r="M1520" s="2"/>
      <c r="N1520" s="2"/>
      <c r="O1520" s="4"/>
      <c r="P1520" s="4"/>
      <c r="Q1520" s="4"/>
      <c r="R1520" s="4"/>
    </row>
    <row r="1521" spans="1:18" s="524" customFormat="1">
      <c r="A1521" s="50"/>
      <c r="C1521" s="586"/>
      <c r="D1521" s="50"/>
      <c r="E1521" s="644"/>
      <c r="F1521" s="645"/>
      <c r="G1521" s="646"/>
      <c r="H1521" s="50"/>
      <c r="I1521" s="644"/>
      <c r="J1521" s="50"/>
      <c r="K1521" s="50"/>
      <c r="L1521" s="50"/>
      <c r="M1521" s="2"/>
      <c r="N1521" s="2"/>
      <c r="O1521" s="4"/>
      <c r="P1521" s="4"/>
      <c r="Q1521" s="4"/>
      <c r="R1521" s="4"/>
    </row>
    <row r="1522" spans="1:18" s="524" customFormat="1">
      <c r="A1522" s="50"/>
      <c r="C1522" s="586"/>
      <c r="D1522" s="50"/>
      <c r="E1522" s="644"/>
      <c r="F1522" s="645"/>
      <c r="G1522" s="646"/>
      <c r="H1522" s="50"/>
      <c r="I1522" s="644"/>
      <c r="J1522" s="50"/>
      <c r="K1522" s="50"/>
      <c r="L1522" s="50"/>
      <c r="M1522" s="2"/>
      <c r="N1522" s="2"/>
      <c r="O1522" s="4"/>
      <c r="P1522" s="4"/>
      <c r="Q1522" s="4"/>
      <c r="R1522" s="4"/>
    </row>
    <row r="1523" spans="1:18" s="524" customFormat="1">
      <c r="A1523" s="50"/>
      <c r="C1523" s="586"/>
      <c r="D1523" s="50"/>
      <c r="E1523" s="644"/>
      <c r="F1523" s="645"/>
      <c r="G1523" s="646"/>
      <c r="H1523" s="50"/>
      <c r="I1523" s="644"/>
      <c r="J1523" s="50"/>
      <c r="K1523" s="50"/>
      <c r="L1523" s="50"/>
      <c r="M1523" s="2"/>
      <c r="N1523" s="2"/>
      <c r="O1523" s="4"/>
      <c r="P1523" s="4"/>
      <c r="Q1523" s="4"/>
      <c r="R1523" s="4"/>
    </row>
    <row r="1524" spans="1:18" s="524" customFormat="1">
      <c r="A1524" s="50"/>
      <c r="C1524" s="586"/>
      <c r="D1524" s="50"/>
      <c r="E1524" s="644"/>
      <c r="F1524" s="645"/>
      <c r="G1524" s="646"/>
      <c r="H1524" s="50"/>
      <c r="I1524" s="644"/>
      <c r="J1524" s="50"/>
      <c r="K1524" s="50"/>
      <c r="L1524" s="50"/>
      <c r="M1524" s="2"/>
      <c r="N1524" s="2"/>
      <c r="O1524" s="4"/>
      <c r="P1524" s="4"/>
      <c r="Q1524" s="4"/>
      <c r="R1524" s="4"/>
    </row>
    <row r="1525" spans="1:18" s="524" customFormat="1">
      <c r="A1525" s="50"/>
      <c r="C1525" s="586"/>
      <c r="D1525" s="50"/>
      <c r="E1525" s="644"/>
      <c r="F1525" s="645"/>
      <c r="G1525" s="646"/>
      <c r="H1525" s="50"/>
      <c r="I1525" s="644"/>
      <c r="J1525" s="50"/>
      <c r="K1525" s="50"/>
      <c r="L1525" s="50"/>
      <c r="M1525" s="2"/>
      <c r="N1525" s="2"/>
      <c r="O1525" s="4"/>
      <c r="P1525" s="4"/>
      <c r="Q1525" s="4"/>
      <c r="R1525" s="4"/>
    </row>
    <row r="1526" spans="1:18" s="524" customFormat="1">
      <c r="A1526" s="50"/>
      <c r="C1526" s="586"/>
      <c r="D1526" s="50"/>
      <c r="E1526" s="644"/>
      <c r="F1526" s="645"/>
      <c r="G1526" s="646"/>
      <c r="H1526" s="50"/>
      <c r="I1526" s="644"/>
      <c r="J1526" s="50"/>
      <c r="K1526" s="50"/>
      <c r="L1526" s="50"/>
      <c r="M1526" s="2"/>
      <c r="N1526" s="2"/>
      <c r="O1526" s="4"/>
      <c r="P1526" s="4"/>
      <c r="Q1526" s="4"/>
      <c r="R1526" s="4"/>
    </row>
    <row r="1527" spans="1:18" s="524" customFormat="1">
      <c r="A1527" s="50"/>
      <c r="C1527" s="586"/>
      <c r="D1527" s="50"/>
      <c r="E1527" s="644"/>
      <c r="F1527" s="645"/>
      <c r="G1527" s="646"/>
      <c r="H1527" s="50"/>
      <c r="I1527" s="644"/>
      <c r="J1527" s="50"/>
      <c r="K1527" s="50"/>
      <c r="L1527" s="50"/>
      <c r="M1527" s="2"/>
      <c r="N1527" s="2"/>
      <c r="O1527" s="4"/>
      <c r="P1527" s="4"/>
      <c r="Q1527" s="4"/>
      <c r="R1527" s="4"/>
    </row>
    <row r="1528" spans="1:18" s="524" customFormat="1">
      <c r="A1528" s="50"/>
      <c r="C1528" s="586"/>
      <c r="D1528" s="50"/>
      <c r="E1528" s="644"/>
      <c r="F1528" s="645"/>
      <c r="G1528" s="646"/>
      <c r="H1528" s="50"/>
      <c r="I1528" s="644"/>
      <c r="J1528" s="50"/>
      <c r="K1528" s="50"/>
      <c r="L1528" s="50"/>
      <c r="M1528" s="2"/>
      <c r="N1528" s="2"/>
      <c r="O1528" s="4"/>
      <c r="P1528" s="4"/>
      <c r="Q1528" s="4"/>
      <c r="R1528" s="4"/>
    </row>
    <row r="1529" spans="1:18" s="524" customFormat="1">
      <c r="A1529" s="50"/>
      <c r="C1529" s="586"/>
      <c r="D1529" s="50"/>
      <c r="E1529" s="644"/>
      <c r="F1529" s="645"/>
      <c r="G1529" s="646"/>
      <c r="H1529" s="50"/>
      <c r="I1529" s="644"/>
      <c r="J1529" s="50"/>
      <c r="K1529" s="50"/>
      <c r="L1529" s="50"/>
      <c r="M1529" s="2"/>
      <c r="N1529" s="2"/>
      <c r="O1529" s="4"/>
      <c r="P1529" s="4"/>
      <c r="Q1529" s="4"/>
      <c r="R1529" s="4"/>
    </row>
    <row r="1530" spans="1:18" s="524" customFormat="1">
      <c r="A1530" s="50"/>
      <c r="C1530" s="586"/>
      <c r="D1530" s="50"/>
      <c r="E1530" s="644"/>
      <c r="F1530" s="645"/>
      <c r="G1530" s="646"/>
      <c r="H1530" s="50"/>
      <c r="I1530" s="644"/>
      <c r="J1530" s="50"/>
      <c r="K1530" s="50"/>
      <c r="L1530" s="50"/>
      <c r="M1530" s="2"/>
      <c r="N1530" s="2"/>
      <c r="O1530" s="4"/>
      <c r="P1530" s="4"/>
      <c r="Q1530" s="4"/>
      <c r="R1530" s="4"/>
    </row>
    <row r="1531" spans="1:18" s="524" customFormat="1">
      <c r="A1531" s="50"/>
      <c r="C1531" s="586"/>
      <c r="D1531" s="50"/>
      <c r="E1531" s="644"/>
      <c r="F1531" s="645"/>
      <c r="G1531" s="646"/>
      <c r="H1531" s="50"/>
      <c r="I1531" s="644"/>
      <c r="J1531" s="50"/>
      <c r="K1531" s="50"/>
      <c r="L1531" s="50"/>
      <c r="M1531" s="2"/>
      <c r="N1531" s="2"/>
      <c r="O1531" s="4"/>
      <c r="P1531" s="4"/>
      <c r="Q1531" s="4"/>
      <c r="R1531" s="4"/>
    </row>
    <row r="1532" spans="1:18" s="524" customFormat="1">
      <c r="A1532" s="50"/>
      <c r="C1532" s="586"/>
      <c r="D1532" s="50"/>
      <c r="E1532" s="644"/>
      <c r="F1532" s="645"/>
      <c r="G1532" s="646"/>
      <c r="H1532" s="50"/>
      <c r="I1532" s="644"/>
      <c r="J1532" s="50"/>
      <c r="K1532" s="50"/>
      <c r="L1532" s="50"/>
      <c r="M1532" s="2"/>
      <c r="N1532" s="2"/>
      <c r="O1532" s="4"/>
      <c r="P1532" s="4"/>
      <c r="Q1532" s="4"/>
      <c r="R1532" s="4"/>
    </row>
    <row r="1533" spans="1:18" s="524" customFormat="1">
      <c r="A1533" s="50"/>
      <c r="C1533" s="586"/>
      <c r="D1533" s="50"/>
      <c r="E1533" s="644"/>
      <c r="F1533" s="645"/>
      <c r="G1533" s="646"/>
      <c r="H1533" s="50"/>
      <c r="I1533" s="644"/>
      <c r="J1533" s="50"/>
      <c r="K1533" s="50"/>
      <c r="L1533" s="50"/>
      <c r="M1533" s="2"/>
      <c r="N1533" s="2"/>
      <c r="O1533" s="4"/>
      <c r="P1533" s="4"/>
      <c r="Q1533" s="4"/>
      <c r="R1533" s="4"/>
    </row>
    <row r="1534" spans="1:18" s="524" customFormat="1">
      <c r="A1534" s="50"/>
      <c r="C1534" s="586"/>
      <c r="D1534" s="50"/>
      <c r="E1534" s="644"/>
      <c r="F1534" s="645"/>
      <c r="G1534" s="646"/>
      <c r="H1534" s="50"/>
      <c r="I1534" s="644"/>
      <c r="J1534" s="50"/>
      <c r="K1534" s="50"/>
      <c r="L1534" s="50"/>
      <c r="M1534" s="2"/>
      <c r="N1534" s="2"/>
      <c r="O1534" s="4"/>
      <c r="P1534" s="4"/>
      <c r="Q1534" s="4"/>
      <c r="R1534" s="4"/>
    </row>
    <row r="1535" spans="1:18" s="524" customFormat="1">
      <c r="A1535" s="50"/>
      <c r="C1535" s="586"/>
      <c r="D1535" s="50"/>
      <c r="E1535" s="644"/>
      <c r="F1535" s="645"/>
      <c r="G1535" s="646"/>
      <c r="H1535" s="50"/>
      <c r="I1535" s="644"/>
      <c r="J1535" s="50"/>
      <c r="K1535" s="50"/>
      <c r="L1535" s="50"/>
      <c r="M1535" s="2"/>
      <c r="N1535" s="2"/>
      <c r="O1535" s="4"/>
      <c r="P1535" s="4"/>
      <c r="Q1535" s="4"/>
      <c r="R1535" s="4"/>
    </row>
    <row r="1536" spans="1:18" s="524" customFormat="1">
      <c r="A1536" s="50"/>
      <c r="C1536" s="586"/>
      <c r="D1536" s="50"/>
      <c r="E1536" s="644"/>
      <c r="F1536" s="645"/>
      <c r="G1536" s="646"/>
      <c r="H1536" s="50"/>
      <c r="I1536" s="644"/>
      <c r="J1536" s="50"/>
      <c r="K1536" s="50"/>
      <c r="L1536" s="50"/>
      <c r="M1536" s="2"/>
      <c r="N1536" s="2"/>
      <c r="O1536" s="4"/>
      <c r="P1536" s="4"/>
      <c r="Q1536" s="4"/>
      <c r="R1536" s="4"/>
    </row>
    <row r="1537" spans="1:18" s="524" customFormat="1">
      <c r="A1537" s="50"/>
      <c r="C1537" s="586"/>
      <c r="D1537" s="50"/>
      <c r="E1537" s="644"/>
      <c r="F1537" s="645"/>
      <c r="G1537" s="646"/>
      <c r="H1537" s="50"/>
      <c r="I1537" s="644"/>
      <c r="J1537" s="50"/>
      <c r="K1537" s="50"/>
      <c r="L1537" s="50"/>
      <c r="M1537" s="2"/>
      <c r="N1537" s="2"/>
      <c r="O1537" s="4"/>
      <c r="P1537" s="4"/>
      <c r="Q1537" s="4"/>
      <c r="R1537" s="4"/>
    </row>
    <row r="1538" spans="1:18" s="524" customFormat="1">
      <c r="A1538" s="50"/>
      <c r="C1538" s="586"/>
      <c r="D1538" s="50"/>
      <c r="E1538" s="644"/>
      <c r="F1538" s="645"/>
      <c r="G1538" s="646"/>
      <c r="H1538" s="50"/>
      <c r="I1538" s="644"/>
      <c r="J1538" s="50"/>
      <c r="K1538" s="50"/>
      <c r="L1538" s="50"/>
      <c r="M1538" s="2"/>
      <c r="N1538" s="2"/>
      <c r="O1538" s="4"/>
      <c r="P1538" s="4"/>
      <c r="Q1538" s="4"/>
      <c r="R1538" s="4"/>
    </row>
    <row r="1539" spans="1:18" s="524" customFormat="1">
      <c r="A1539" s="50"/>
      <c r="C1539" s="586"/>
      <c r="D1539" s="50"/>
      <c r="E1539" s="644"/>
      <c r="F1539" s="645"/>
      <c r="G1539" s="646"/>
      <c r="H1539" s="50"/>
      <c r="I1539" s="644"/>
      <c r="J1539" s="50"/>
      <c r="K1539" s="50"/>
      <c r="L1539" s="50"/>
      <c r="M1539" s="2"/>
      <c r="N1539" s="2"/>
      <c r="O1539" s="4"/>
      <c r="P1539" s="4"/>
      <c r="Q1539" s="4"/>
      <c r="R1539" s="4"/>
    </row>
    <row r="1540" spans="1:18" s="524" customFormat="1">
      <c r="A1540" s="50"/>
      <c r="C1540" s="586"/>
      <c r="D1540" s="50"/>
      <c r="E1540" s="644"/>
      <c r="F1540" s="645"/>
      <c r="G1540" s="646"/>
      <c r="H1540" s="50"/>
      <c r="I1540" s="644"/>
      <c r="J1540" s="50"/>
      <c r="K1540" s="50"/>
      <c r="L1540" s="50"/>
      <c r="M1540" s="2"/>
      <c r="N1540" s="2"/>
      <c r="O1540" s="4"/>
      <c r="P1540" s="4"/>
      <c r="Q1540" s="4"/>
      <c r="R1540" s="4"/>
    </row>
    <row r="1541" spans="1:18" s="524" customFormat="1">
      <c r="A1541" s="50"/>
      <c r="C1541" s="586"/>
      <c r="D1541" s="50"/>
      <c r="E1541" s="644"/>
      <c r="F1541" s="645"/>
      <c r="G1541" s="646"/>
      <c r="H1541" s="50"/>
      <c r="I1541" s="644"/>
      <c r="J1541" s="50"/>
      <c r="K1541" s="50"/>
      <c r="L1541" s="50"/>
      <c r="M1541" s="2"/>
      <c r="N1541" s="2"/>
      <c r="O1541" s="4"/>
      <c r="P1541" s="4"/>
      <c r="Q1541" s="4"/>
      <c r="R1541" s="4"/>
    </row>
    <row r="1542" spans="1:18" s="524" customFormat="1">
      <c r="A1542" s="50"/>
      <c r="C1542" s="586"/>
      <c r="D1542" s="50"/>
      <c r="E1542" s="644"/>
      <c r="F1542" s="645"/>
      <c r="G1542" s="646"/>
      <c r="H1542" s="50"/>
      <c r="I1542" s="644"/>
      <c r="J1542" s="50"/>
      <c r="K1542" s="50"/>
      <c r="L1542" s="50"/>
      <c r="M1542" s="2"/>
      <c r="N1542" s="2"/>
      <c r="O1542" s="4"/>
      <c r="P1542" s="4"/>
      <c r="Q1542" s="4"/>
      <c r="R1542" s="4"/>
    </row>
    <row r="1543" spans="1:18" s="524" customFormat="1">
      <c r="A1543" s="50"/>
      <c r="C1543" s="586"/>
      <c r="D1543" s="50"/>
      <c r="E1543" s="644"/>
      <c r="F1543" s="645"/>
      <c r="G1543" s="646"/>
      <c r="H1543" s="50"/>
      <c r="I1543" s="644"/>
      <c r="J1543" s="50"/>
      <c r="K1543" s="50"/>
      <c r="L1543" s="50"/>
      <c r="M1543" s="2"/>
      <c r="N1543" s="2"/>
      <c r="O1543" s="4"/>
      <c r="P1543" s="4"/>
      <c r="Q1543" s="4"/>
      <c r="R1543" s="4"/>
    </row>
    <row r="1544" spans="1:18" s="524" customFormat="1">
      <c r="A1544" s="50"/>
      <c r="C1544" s="586"/>
      <c r="D1544" s="50"/>
      <c r="E1544" s="644"/>
      <c r="F1544" s="645"/>
      <c r="G1544" s="646"/>
      <c r="H1544" s="50"/>
      <c r="I1544" s="644"/>
      <c r="J1544" s="50"/>
      <c r="K1544" s="50"/>
      <c r="L1544" s="50"/>
      <c r="M1544" s="2"/>
      <c r="N1544" s="2"/>
      <c r="O1544" s="4"/>
      <c r="P1544" s="4"/>
      <c r="Q1544" s="4"/>
      <c r="R1544" s="4"/>
    </row>
    <row r="1545" spans="1:18" s="524" customFormat="1">
      <c r="A1545" s="50"/>
      <c r="C1545" s="586"/>
      <c r="D1545" s="50"/>
      <c r="E1545" s="644"/>
      <c r="F1545" s="645"/>
      <c r="G1545" s="646"/>
      <c r="H1545" s="50"/>
      <c r="I1545" s="644"/>
      <c r="J1545" s="50"/>
      <c r="K1545" s="50"/>
      <c r="L1545" s="50"/>
      <c r="M1545" s="2"/>
      <c r="N1545" s="2"/>
      <c r="O1545" s="4"/>
      <c r="P1545" s="4"/>
      <c r="Q1545" s="4"/>
      <c r="R1545" s="4"/>
    </row>
    <row r="1546" spans="1:18" s="524" customFormat="1">
      <c r="A1546" s="50"/>
      <c r="C1546" s="586"/>
      <c r="D1546" s="50"/>
      <c r="E1546" s="644"/>
      <c r="F1546" s="645"/>
      <c r="G1546" s="646"/>
      <c r="H1546" s="50"/>
      <c r="I1546" s="644"/>
      <c r="J1546" s="50"/>
      <c r="K1546" s="50"/>
      <c r="L1546" s="50"/>
      <c r="M1546" s="2"/>
      <c r="N1546" s="2"/>
      <c r="O1546" s="4"/>
      <c r="P1546" s="4"/>
      <c r="Q1546" s="4"/>
      <c r="R1546" s="4"/>
    </row>
    <row r="1547" spans="1:18" s="524" customFormat="1">
      <c r="A1547" s="50"/>
      <c r="C1547" s="586"/>
      <c r="D1547" s="50"/>
      <c r="E1547" s="644"/>
      <c r="F1547" s="645"/>
      <c r="G1547" s="646"/>
      <c r="H1547" s="50"/>
      <c r="I1547" s="644"/>
      <c r="J1547" s="50"/>
      <c r="K1547" s="50"/>
      <c r="L1547" s="50"/>
      <c r="M1547" s="2"/>
      <c r="N1547" s="2"/>
      <c r="O1547" s="4"/>
      <c r="P1547" s="4"/>
      <c r="Q1547" s="4"/>
      <c r="R1547" s="4"/>
    </row>
    <row r="1548" spans="1:18" s="524" customFormat="1">
      <c r="A1548" s="50"/>
      <c r="C1548" s="586"/>
      <c r="D1548" s="50"/>
      <c r="E1548" s="644"/>
      <c r="F1548" s="645"/>
      <c r="G1548" s="646"/>
      <c r="H1548" s="50"/>
      <c r="I1548" s="644"/>
      <c r="J1548" s="50"/>
      <c r="K1548" s="50"/>
      <c r="L1548" s="50"/>
      <c r="M1548" s="2"/>
      <c r="N1548" s="2"/>
      <c r="O1548" s="4"/>
      <c r="P1548" s="4"/>
      <c r="Q1548" s="4"/>
      <c r="R1548" s="4"/>
    </row>
    <row r="1549" spans="1:18" s="524" customFormat="1">
      <c r="A1549" s="50"/>
      <c r="C1549" s="586"/>
      <c r="D1549" s="50"/>
      <c r="E1549" s="644"/>
      <c r="F1549" s="645"/>
      <c r="G1549" s="646"/>
      <c r="H1549" s="50"/>
      <c r="I1549" s="644"/>
      <c r="J1549" s="50"/>
      <c r="K1549" s="50"/>
      <c r="L1549" s="50"/>
      <c r="M1549" s="2"/>
      <c r="N1549" s="2"/>
      <c r="O1549" s="4"/>
      <c r="P1549" s="4"/>
      <c r="Q1549" s="4"/>
      <c r="R1549" s="4"/>
    </row>
    <row r="1550" spans="1:18" s="524" customFormat="1">
      <c r="A1550" s="50"/>
      <c r="C1550" s="586"/>
      <c r="D1550" s="50"/>
      <c r="E1550" s="644"/>
      <c r="F1550" s="645"/>
      <c r="G1550" s="646"/>
      <c r="H1550" s="50"/>
      <c r="I1550" s="644"/>
      <c r="J1550" s="50"/>
      <c r="K1550" s="50"/>
      <c r="L1550" s="50"/>
      <c r="M1550" s="2"/>
      <c r="N1550" s="2"/>
      <c r="O1550" s="4"/>
      <c r="P1550" s="4"/>
      <c r="Q1550" s="4"/>
      <c r="R1550" s="4"/>
    </row>
    <row r="1551" spans="1:18" s="524" customFormat="1">
      <c r="A1551" s="50"/>
      <c r="C1551" s="586"/>
      <c r="D1551" s="50"/>
      <c r="E1551" s="644"/>
      <c r="F1551" s="645"/>
      <c r="G1551" s="646"/>
      <c r="H1551" s="50"/>
      <c r="I1551" s="644"/>
      <c r="J1551" s="50"/>
      <c r="K1551" s="50"/>
      <c r="L1551" s="50"/>
      <c r="M1551" s="2"/>
      <c r="N1551" s="2"/>
      <c r="O1551" s="4"/>
      <c r="P1551" s="4"/>
      <c r="Q1551" s="4"/>
      <c r="R1551" s="4"/>
    </row>
    <row r="1552" spans="1:18" s="524" customFormat="1">
      <c r="A1552" s="50"/>
      <c r="C1552" s="586"/>
      <c r="D1552" s="50"/>
      <c r="E1552" s="644"/>
      <c r="F1552" s="645"/>
      <c r="G1552" s="646"/>
      <c r="H1552" s="50"/>
      <c r="I1552" s="644"/>
      <c r="J1552" s="50"/>
      <c r="K1552" s="50"/>
      <c r="L1552" s="50"/>
      <c r="M1552" s="2"/>
      <c r="N1552" s="2"/>
      <c r="O1552" s="4"/>
      <c r="P1552" s="4"/>
      <c r="Q1552" s="4"/>
      <c r="R1552" s="4"/>
    </row>
    <row r="1553" spans="1:18" s="524" customFormat="1">
      <c r="A1553" s="50"/>
      <c r="C1553" s="586"/>
      <c r="D1553" s="50"/>
      <c r="E1553" s="644"/>
      <c r="F1553" s="645"/>
      <c r="G1553" s="646"/>
      <c r="H1553" s="50"/>
      <c r="I1553" s="644"/>
      <c r="J1553" s="50"/>
      <c r="K1553" s="50"/>
      <c r="L1553" s="50"/>
      <c r="M1553" s="2"/>
      <c r="N1553" s="2"/>
      <c r="O1553" s="4"/>
      <c r="P1553" s="4"/>
      <c r="Q1553" s="4"/>
      <c r="R1553" s="4"/>
    </row>
    <row r="1554" spans="1:18" s="524" customFormat="1">
      <c r="A1554" s="50"/>
      <c r="C1554" s="586"/>
      <c r="D1554" s="50"/>
      <c r="E1554" s="644"/>
      <c r="F1554" s="645"/>
      <c r="G1554" s="646"/>
      <c r="H1554" s="50"/>
      <c r="I1554" s="644"/>
      <c r="J1554" s="50"/>
      <c r="K1554" s="50"/>
      <c r="L1554" s="50"/>
      <c r="M1554" s="2"/>
      <c r="N1554" s="2"/>
      <c r="O1554" s="4"/>
      <c r="P1554" s="4"/>
      <c r="Q1554" s="4"/>
      <c r="R1554" s="4"/>
    </row>
    <row r="1555" spans="1:18" s="524" customFormat="1">
      <c r="A1555" s="50"/>
      <c r="C1555" s="586"/>
      <c r="D1555" s="50"/>
      <c r="E1555" s="644"/>
      <c r="F1555" s="645"/>
      <c r="G1555" s="646"/>
      <c r="H1555" s="50"/>
      <c r="I1555" s="644"/>
      <c r="J1555" s="50"/>
      <c r="K1555" s="50"/>
      <c r="L1555" s="50"/>
      <c r="M1555" s="2"/>
      <c r="N1555" s="2"/>
      <c r="O1555" s="4"/>
      <c r="P1555" s="4"/>
      <c r="Q1555" s="4"/>
      <c r="R1555" s="4"/>
    </row>
    <row r="1556" spans="1:18" s="524" customFormat="1">
      <c r="A1556" s="50"/>
      <c r="C1556" s="586"/>
      <c r="D1556" s="50"/>
      <c r="E1556" s="644"/>
      <c r="F1556" s="645"/>
      <c r="G1556" s="646"/>
      <c r="H1556" s="50"/>
      <c r="I1556" s="644"/>
      <c r="J1556" s="50"/>
      <c r="K1556" s="50"/>
      <c r="L1556" s="50"/>
      <c r="M1556" s="2"/>
      <c r="N1556" s="2"/>
      <c r="O1556" s="4"/>
      <c r="P1556" s="4"/>
      <c r="Q1556" s="4"/>
      <c r="R1556" s="4"/>
    </row>
    <row r="1557" spans="1:18" s="524" customFormat="1">
      <c r="A1557" s="50"/>
      <c r="C1557" s="586"/>
      <c r="D1557" s="50"/>
      <c r="E1557" s="644"/>
      <c r="F1557" s="645"/>
      <c r="G1557" s="646"/>
      <c r="H1557" s="50"/>
      <c r="I1557" s="644"/>
      <c r="J1557" s="50"/>
      <c r="K1557" s="50"/>
      <c r="L1557" s="50"/>
      <c r="M1557" s="2"/>
      <c r="N1557" s="2"/>
      <c r="O1557" s="4"/>
      <c r="P1557" s="4"/>
      <c r="Q1557" s="4"/>
      <c r="R1557" s="4"/>
    </row>
    <row r="1558" spans="1:18" s="524" customFormat="1">
      <c r="A1558" s="50"/>
      <c r="C1558" s="586"/>
      <c r="D1558" s="50"/>
      <c r="E1558" s="644"/>
      <c r="F1558" s="645"/>
      <c r="G1558" s="646"/>
      <c r="H1558" s="50"/>
      <c r="I1558" s="644"/>
      <c r="J1558" s="50"/>
      <c r="K1558" s="50"/>
      <c r="L1558" s="50"/>
      <c r="M1558" s="2"/>
      <c r="N1558" s="2"/>
      <c r="O1558" s="4"/>
      <c r="P1558" s="4"/>
      <c r="Q1558" s="4"/>
      <c r="R1558" s="4"/>
    </row>
    <row r="1559" spans="1:18" s="524" customFormat="1">
      <c r="A1559" s="50"/>
      <c r="C1559" s="586"/>
      <c r="D1559" s="50"/>
      <c r="E1559" s="644"/>
      <c r="F1559" s="645"/>
      <c r="G1559" s="646"/>
      <c r="H1559" s="50"/>
      <c r="I1559" s="644"/>
      <c r="J1559" s="50"/>
      <c r="K1559" s="50"/>
      <c r="L1559" s="50"/>
      <c r="M1559" s="2"/>
      <c r="N1559" s="2"/>
      <c r="O1559" s="4"/>
      <c r="P1559" s="4"/>
      <c r="Q1559" s="4"/>
      <c r="R1559" s="4"/>
    </row>
    <row r="1560" spans="1:18" s="524" customFormat="1">
      <c r="A1560" s="50"/>
      <c r="C1560" s="586"/>
      <c r="D1560" s="50"/>
      <c r="E1560" s="644"/>
      <c r="F1560" s="645"/>
      <c r="G1560" s="646"/>
      <c r="H1560" s="50"/>
      <c r="I1560" s="644"/>
      <c r="J1560" s="50"/>
      <c r="K1560" s="50"/>
      <c r="L1560" s="50"/>
      <c r="M1560" s="2"/>
      <c r="N1560" s="2"/>
      <c r="O1560" s="4"/>
      <c r="P1560" s="4"/>
      <c r="Q1560" s="4"/>
      <c r="R1560" s="4"/>
    </row>
    <row r="1561" spans="1:18" s="524" customFormat="1">
      <c r="A1561" s="50"/>
      <c r="C1561" s="586"/>
      <c r="D1561" s="50"/>
      <c r="E1561" s="644"/>
      <c r="F1561" s="645"/>
      <c r="G1561" s="646"/>
      <c r="H1561" s="50"/>
      <c r="I1561" s="644"/>
      <c r="J1561" s="50"/>
      <c r="K1561" s="50"/>
      <c r="L1561" s="50"/>
      <c r="M1561" s="2"/>
      <c r="N1561" s="2"/>
      <c r="O1561" s="4"/>
      <c r="P1561" s="4"/>
      <c r="Q1561" s="4"/>
      <c r="R1561" s="4"/>
    </row>
    <row r="1562" spans="1:18" s="524" customFormat="1">
      <c r="A1562" s="50"/>
      <c r="C1562" s="586"/>
      <c r="D1562" s="50"/>
      <c r="E1562" s="644"/>
      <c r="F1562" s="645"/>
      <c r="G1562" s="646"/>
      <c r="H1562" s="50"/>
      <c r="I1562" s="644"/>
      <c r="J1562" s="50"/>
      <c r="K1562" s="50"/>
      <c r="L1562" s="50"/>
      <c r="M1562" s="2"/>
      <c r="N1562" s="2"/>
      <c r="O1562" s="4"/>
      <c r="P1562" s="4"/>
      <c r="Q1562" s="4"/>
      <c r="R1562" s="4"/>
    </row>
    <row r="1563" spans="1:18" s="524" customFormat="1">
      <c r="A1563" s="50"/>
      <c r="C1563" s="586"/>
      <c r="D1563" s="50"/>
      <c r="E1563" s="644"/>
      <c r="F1563" s="645"/>
      <c r="G1563" s="646"/>
      <c r="H1563" s="50"/>
      <c r="I1563" s="644"/>
      <c r="J1563" s="50"/>
      <c r="K1563" s="50"/>
      <c r="L1563" s="50"/>
      <c r="M1563" s="2"/>
      <c r="N1563" s="2"/>
      <c r="O1563" s="4"/>
      <c r="P1563" s="4"/>
      <c r="Q1563" s="4"/>
      <c r="R1563" s="4"/>
    </row>
    <row r="1564" spans="1:18" s="524" customFormat="1">
      <c r="A1564" s="50"/>
      <c r="C1564" s="586"/>
      <c r="D1564" s="50"/>
      <c r="E1564" s="644"/>
      <c r="F1564" s="645"/>
      <c r="G1564" s="646"/>
      <c r="H1564" s="50"/>
      <c r="I1564" s="644"/>
      <c r="J1564" s="50"/>
      <c r="K1564" s="50"/>
      <c r="L1564" s="50"/>
      <c r="M1564" s="2"/>
      <c r="N1564" s="2"/>
      <c r="O1564" s="4"/>
      <c r="P1564" s="4"/>
      <c r="Q1564" s="4"/>
      <c r="R1564" s="4"/>
    </row>
    <row r="1565" spans="1:18" s="524" customFormat="1">
      <c r="A1565" s="50"/>
      <c r="C1565" s="586"/>
      <c r="D1565" s="50"/>
      <c r="E1565" s="644"/>
      <c r="F1565" s="645"/>
      <c r="G1565" s="646"/>
      <c r="H1565" s="50"/>
      <c r="I1565" s="644"/>
      <c r="J1565" s="50"/>
      <c r="K1565" s="50"/>
      <c r="L1565" s="50"/>
      <c r="M1565" s="2"/>
      <c r="N1565" s="2"/>
      <c r="O1565" s="4"/>
      <c r="P1565" s="4"/>
      <c r="Q1565" s="4"/>
      <c r="R1565" s="4"/>
    </row>
    <row r="1566" spans="1:18" s="524" customFormat="1">
      <c r="A1566" s="50"/>
      <c r="C1566" s="586"/>
      <c r="D1566" s="50"/>
      <c r="E1566" s="644"/>
      <c r="F1566" s="645"/>
      <c r="G1566" s="646"/>
      <c r="H1566" s="50"/>
      <c r="I1566" s="644"/>
      <c r="J1566" s="50"/>
      <c r="K1566" s="50"/>
      <c r="L1566" s="50"/>
      <c r="M1566" s="2"/>
      <c r="N1566" s="2"/>
      <c r="O1566" s="4"/>
      <c r="P1566" s="4"/>
      <c r="Q1566" s="4"/>
      <c r="R1566" s="4"/>
    </row>
    <row r="1567" spans="1:18" s="524" customFormat="1">
      <c r="A1567" s="50"/>
      <c r="C1567" s="586"/>
      <c r="D1567" s="50"/>
      <c r="E1567" s="644"/>
      <c r="F1567" s="645"/>
      <c r="G1567" s="646"/>
      <c r="H1567" s="50"/>
      <c r="I1567" s="644"/>
      <c r="J1567" s="50"/>
      <c r="K1567" s="50"/>
      <c r="L1567" s="50"/>
      <c r="M1567" s="2"/>
      <c r="N1567" s="2"/>
      <c r="O1567" s="4"/>
      <c r="P1567" s="4"/>
      <c r="Q1567" s="4"/>
      <c r="R1567" s="4"/>
    </row>
    <row r="1568" spans="1:18" s="524" customFormat="1">
      <c r="A1568" s="50"/>
      <c r="C1568" s="586"/>
      <c r="D1568" s="50"/>
      <c r="E1568" s="644"/>
      <c r="F1568" s="645"/>
      <c r="G1568" s="646"/>
      <c r="H1568" s="50"/>
      <c r="I1568" s="644"/>
      <c r="J1568" s="50"/>
      <c r="K1568" s="50"/>
      <c r="L1568" s="50"/>
      <c r="M1568" s="2"/>
      <c r="N1568" s="2"/>
      <c r="O1568" s="4"/>
      <c r="P1568" s="4"/>
      <c r="Q1568" s="4"/>
      <c r="R1568" s="4"/>
    </row>
    <row r="1569" spans="1:18" s="524" customFormat="1">
      <c r="A1569" s="50"/>
      <c r="C1569" s="586"/>
      <c r="D1569" s="50"/>
      <c r="E1569" s="644"/>
      <c r="F1569" s="645"/>
      <c r="G1569" s="646"/>
      <c r="H1569" s="50"/>
      <c r="I1569" s="644"/>
      <c r="J1569" s="50"/>
      <c r="K1569" s="50"/>
      <c r="L1569" s="50"/>
      <c r="M1569" s="2"/>
      <c r="N1569" s="2"/>
      <c r="O1569" s="4"/>
      <c r="P1569" s="4"/>
      <c r="Q1569" s="4"/>
      <c r="R1569" s="4"/>
    </row>
    <row r="1570" spans="1:18" s="524" customFormat="1">
      <c r="A1570" s="50"/>
      <c r="C1570" s="586"/>
      <c r="D1570" s="50"/>
      <c r="E1570" s="644"/>
      <c r="F1570" s="645"/>
      <c r="G1570" s="646"/>
      <c r="H1570" s="50"/>
      <c r="I1570" s="644"/>
      <c r="J1570" s="50"/>
      <c r="K1570" s="50"/>
      <c r="L1570" s="50"/>
      <c r="M1570" s="2"/>
      <c r="N1570" s="2"/>
      <c r="O1570" s="4"/>
      <c r="P1570" s="4"/>
      <c r="Q1570" s="4"/>
      <c r="R1570" s="4"/>
    </row>
    <row r="1571" spans="1:18" s="524" customFormat="1">
      <c r="A1571" s="50"/>
      <c r="C1571" s="586"/>
      <c r="D1571" s="50"/>
      <c r="E1571" s="644"/>
      <c r="F1571" s="645"/>
      <c r="G1571" s="646"/>
      <c r="H1571" s="50"/>
      <c r="I1571" s="644"/>
      <c r="J1571" s="50"/>
      <c r="K1571" s="50"/>
      <c r="L1571" s="50"/>
      <c r="M1571" s="2"/>
      <c r="N1571" s="2"/>
      <c r="O1571" s="4"/>
      <c r="P1571" s="4"/>
      <c r="Q1571" s="4"/>
      <c r="R1571" s="4"/>
    </row>
    <row r="1572" spans="1:18" s="524" customFormat="1">
      <c r="A1572" s="50"/>
      <c r="C1572" s="586"/>
      <c r="D1572" s="50"/>
      <c r="E1572" s="644"/>
      <c r="F1572" s="645"/>
      <c r="G1572" s="646"/>
      <c r="H1572" s="50"/>
      <c r="I1572" s="644"/>
      <c r="J1572" s="50"/>
      <c r="K1572" s="50"/>
      <c r="L1572" s="50"/>
      <c r="M1572" s="2"/>
      <c r="N1572" s="2"/>
      <c r="O1572" s="4"/>
      <c r="P1572" s="4"/>
      <c r="Q1572" s="4"/>
      <c r="R1572" s="4"/>
    </row>
    <row r="1573" spans="1:18" s="524" customFormat="1">
      <c r="A1573" s="50"/>
      <c r="C1573" s="586"/>
      <c r="D1573" s="50"/>
      <c r="E1573" s="644"/>
      <c r="F1573" s="645"/>
      <c r="G1573" s="646"/>
      <c r="H1573" s="50"/>
      <c r="I1573" s="644"/>
      <c r="J1573" s="50"/>
      <c r="K1573" s="50"/>
      <c r="L1573" s="50"/>
      <c r="M1573" s="2"/>
      <c r="N1573" s="2"/>
      <c r="O1573" s="4"/>
      <c r="P1573" s="4"/>
      <c r="Q1573" s="4"/>
      <c r="R1573" s="4"/>
    </row>
    <row r="1574" spans="1:18" s="524" customFormat="1">
      <c r="A1574" s="50"/>
      <c r="C1574" s="586"/>
      <c r="D1574" s="50"/>
      <c r="E1574" s="644"/>
      <c r="F1574" s="645"/>
      <c r="G1574" s="646"/>
      <c r="H1574" s="50"/>
      <c r="I1574" s="644"/>
      <c r="J1574" s="50"/>
      <c r="K1574" s="50"/>
      <c r="L1574" s="50"/>
      <c r="M1574" s="2"/>
      <c r="N1574" s="2"/>
      <c r="O1574" s="4"/>
      <c r="P1574" s="4"/>
      <c r="Q1574" s="4"/>
      <c r="R1574" s="4"/>
    </row>
    <row r="1575" spans="1:18" s="524" customFormat="1">
      <c r="A1575" s="50"/>
      <c r="C1575" s="586"/>
      <c r="D1575" s="50"/>
      <c r="E1575" s="644"/>
      <c r="F1575" s="645"/>
      <c r="G1575" s="646"/>
      <c r="H1575" s="50"/>
      <c r="I1575" s="644"/>
      <c r="J1575" s="50"/>
      <c r="K1575" s="50"/>
      <c r="L1575" s="50"/>
      <c r="M1575" s="2"/>
      <c r="N1575" s="2"/>
      <c r="O1575" s="4"/>
      <c r="P1575" s="4"/>
      <c r="Q1575" s="4"/>
      <c r="R1575" s="4"/>
    </row>
    <row r="1576" spans="1:18" s="524" customFormat="1">
      <c r="A1576" s="50"/>
      <c r="C1576" s="586"/>
      <c r="D1576" s="50"/>
      <c r="E1576" s="644"/>
      <c r="F1576" s="645"/>
      <c r="G1576" s="646"/>
      <c r="H1576" s="50"/>
      <c r="I1576" s="644"/>
      <c r="J1576" s="50"/>
      <c r="K1576" s="50"/>
      <c r="L1576" s="50"/>
      <c r="M1576" s="2"/>
      <c r="N1576" s="2"/>
      <c r="O1576" s="4"/>
      <c r="P1576" s="4"/>
      <c r="Q1576" s="4"/>
      <c r="R1576" s="4"/>
    </row>
    <row r="1577" spans="1:18" s="524" customFormat="1">
      <c r="A1577" s="50"/>
      <c r="C1577" s="586"/>
      <c r="D1577" s="50"/>
      <c r="E1577" s="644"/>
      <c r="F1577" s="645"/>
      <c r="G1577" s="646"/>
      <c r="H1577" s="50"/>
      <c r="I1577" s="644"/>
      <c r="J1577" s="50"/>
      <c r="K1577" s="50"/>
      <c r="L1577" s="50"/>
      <c r="M1577" s="2"/>
      <c r="N1577" s="2"/>
      <c r="O1577" s="4"/>
      <c r="P1577" s="4"/>
      <c r="Q1577" s="4"/>
      <c r="R1577" s="4"/>
    </row>
    <row r="1578" spans="1:18" s="524" customFormat="1">
      <c r="A1578" s="50"/>
      <c r="C1578" s="586"/>
      <c r="D1578" s="50"/>
      <c r="E1578" s="644"/>
      <c r="F1578" s="645"/>
      <c r="G1578" s="646"/>
      <c r="H1578" s="50"/>
      <c r="I1578" s="644"/>
      <c r="J1578" s="50"/>
      <c r="K1578" s="50"/>
      <c r="L1578" s="50"/>
      <c r="M1578" s="2"/>
      <c r="N1578" s="2"/>
      <c r="O1578" s="4"/>
      <c r="P1578" s="4"/>
      <c r="Q1578" s="4"/>
      <c r="R1578" s="4"/>
    </row>
    <row r="1579" spans="1:18" s="524" customFormat="1">
      <c r="A1579" s="50"/>
      <c r="C1579" s="586"/>
      <c r="D1579" s="50"/>
      <c r="E1579" s="644"/>
      <c r="F1579" s="645"/>
      <c r="G1579" s="646"/>
      <c r="H1579" s="50"/>
      <c r="I1579" s="644"/>
      <c r="J1579" s="50"/>
      <c r="K1579" s="50"/>
      <c r="L1579" s="50"/>
      <c r="M1579" s="2"/>
      <c r="N1579" s="2"/>
      <c r="O1579" s="4"/>
      <c r="P1579" s="4"/>
      <c r="Q1579" s="4"/>
      <c r="R1579" s="4"/>
    </row>
    <row r="1580" spans="1:18" s="524" customFormat="1">
      <c r="A1580" s="50"/>
      <c r="C1580" s="586"/>
      <c r="D1580" s="50"/>
      <c r="E1580" s="644"/>
      <c r="F1580" s="645"/>
      <c r="G1580" s="646"/>
      <c r="H1580" s="50"/>
      <c r="I1580" s="644"/>
      <c r="J1580" s="50"/>
      <c r="K1580" s="50"/>
      <c r="L1580" s="50"/>
      <c r="M1580" s="2"/>
      <c r="N1580" s="2"/>
      <c r="O1580" s="4"/>
      <c r="P1580" s="4"/>
      <c r="Q1580" s="4"/>
      <c r="R1580" s="4"/>
    </row>
    <row r="1581" spans="1:18" s="524" customFormat="1">
      <c r="A1581" s="50"/>
      <c r="C1581" s="586"/>
      <c r="D1581" s="50"/>
      <c r="E1581" s="644"/>
      <c r="F1581" s="645"/>
      <c r="G1581" s="646"/>
      <c r="H1581" s="50"/>
      <c r="I1581" s="644"/>
      <c r="J1581" s="50"/>
      <c r="K1581" s="50"/>
      <c r="L1581" s="50"/>
      <c r="M1581" s="2"/>
      <c r="N1581" s="2"/>
      <c r="O1581" s="4"/>
      <c r="P1581" s="4"/>
      <c r="Q1581" s="4"/>
      <c r="R1581" s="4"/>
    </row>
    <row r="1582" spans="1:18" s="524" customFormat="1">
      <c r="A1582" s="50"/>
      <c r="C1582" s="586"/>
      <c r="D1582" s="50"/>
      <c r="E1582" s="644"/>
      <c r="F1582" s="645"/>
      <c r="G1582" s="646"/>
      <c r="H1582" s="50"/>
      <c r="I1582" s="644"/>
      <c r="J1582" s="50"/>
      <c r="K1582" s="50"/>
      <c r="L1582" s="50"/>
      <c r="M1582" s="2"/>
      <c r="N1582" s="2"/>
      <c r="O1582" s="4"/>
      <c r="P1582" s="4"/>
      <c r="Q1582" s="4"/>
      <c r="R1582" s="4"/>
    </row>
    <row r="1583" spans="1:18" s="524" customFormat="1">
      <c r="A1583" s="50"/>
      <c r="C1583" s="586"/>
      <c r="D1583" s="50"/>
      <c r="E1583" s="644"/>
      <c r="F1583" s="645"/>
      <c r="G1583" s="646"/>
      <c r="H1583" s="50"/>
      <c r="I1583" s="644"/>
      <c r="J1583" s="50"/>
      <c r="K1583" s="50"/>
      <c r="L1583" s="50"/>
      <c r="M1583" s="2"/>
      <c r="N1583" s="2"/>
      <c r="O1583" s="4"/>
      <c r="P1583" s="4"/>
      <c r="Q1583" s="4"/>
      <c r="R1583" s="4"/>
    </row>
    <row r="1584" spans="1:18" s="524" customFormat="1">
      <c r="A1584" s="50"/>
      <c r="C1584" s="586"/>
      <c r="D1584" s="50"/>
      <c r="E1584" s="644"/>
      <c r="F1584" s="645"/>
      <c r="G1584" s="646"/>
      <c r="H1584" s="50"/>
      <c r="I1584" s="644"/>
      <c r="J1584" s="50"/>
      <c r="K1584" s="50"/>
      <c r="L1584" s="50"/>
      <c r="M1584" s="2"/>
      <c r="N1584" s="2"/>
      <c r="O1584" s="4"/>
      <c r="P1584" s="4"/>
      <c r="Q1584" s="4"/>
      <c r="R1584" s="4"/>
    </row>
    <row r="1585" spans="1:18" s="524" customFormat="1">
      <c r="A1585" s="50"/>
      <c r="C1585" s="586"/>
      <c r="D1585" s="50"/>
      <c r="E1585" s="644"/>
      <c r="F1585" s="645"/>
      <c r="G1585" s="646"/>
      <c r="H1585" s="50"/>
      <c r="I1585" s="644"/>
      <c r="J1585" s="50"/>
      <c r="K1585" s="50"/>
      <c r="L1585" s="50"/>
      <c r="M1585" s="2"/>
      <c r="N1585" s="2"/>
      <c r="O1585" s="4"/>
      <c r="P1585" s="4"/>
      <c r="Q1585" s="4"/>
      <c r="R1585" s="4"/>
    </row>
    <row r="1586" spans="1:18" s="524" customFormat="1">
      <c r="A1586" s="50"/>
      <c r="C1586" s="586"/>
      <c r="D1586" s="50"/>
      <c r="E1586" s="644"/>
      <c r="F1586" s="645"/>
      <c r="G1586" s="646"/>
      <c r="H1586" s="50"/>
      <c r="I1586" s="644"/>
      <c r="J1586" s="50"/>
      <c r="K1586" s="50"/>
      <c r="L1586" s="50"/>
      <c r="M1586" s="2"/>
      <c r="N1586" s="2"/>
      <c r="O1586" s="4"/>
      <c r="P1586" s="4"/>
      <c r="Q1586" s="4"/>
      <c r="R1586" s="4"/>
    </row>
    <row r="1587" spans="1:18" s="524" customFormat="1">
      <c r="A1587" s="50"/>
      <c r="C1587" s="586"/>
      <c r="D1587" s="50"/>
      <c r="E1587" s="644"/>
      <c r="F1587" s="645"/>
      <c r="G1587" s="646"/>
      <c r="H1587" s="50"/>
      <c r="I1587" s="644"/>
      <c r="J1587" s="50"/>
      <c r="K1587" s="50"/>
      <c r="L1587" s="50"/>
      <c r="M1587" s="2"/>
      <c r="N1587" s="2"/>
      <c r="O1587" s="4"/>
      <c r="P1587" s="4"/>
      <c r="Q1587" s="4"/>
      <c r="R1587" s="4"/>
    </row>
    <row r="1588" spans="1:18" s="524" customFormat="1">
      <c r="A1588" s="50"/>
      <c r="C1588" s="586"/>
      <c r="D1588" s="50"/>
      <c r="E1588" s="644"/>
      <c r="F1588" s="645"/>
      <c r="G1588" s="646"/>
      <c r="H1588" s="50"/>
      <c r="I1588" s="644"/>
      <c r="J1588" s="50"/>
      <c r="K1588" s="50"/>
      <c r="L1588" s="50"/>
      <c r="M1588" s="2"/>
      <c r="N1588" s="2"/>
      <c r="O1588" s="4"/>
      <c r="P1588" s="4"/>
      <c r="Q1588" s="4"/>
      <c r="R1588" s="4"/>
    </row>
    <row r="1589" spans="1:18" s="524" customFormat="1">
      <c r="A1589" s="50"/>
      <c r="C1589" s="586"/>
      <c r="D1589" s="50"/>
      <c r="E1589" s="644"/>
      <c r="F1589" s="645"/>
      <c r="G1589" s="646"/>
      <c r="H1589" s="50"/>
      <c r="I1589" s="644"/>
      <c r="J1589" s="50"/>
      <c r="K1589" s="50"/>
      <c r="L1589" s="50"/>
      <c r="M1589" s="2"/>
      <c r="N1589" s="2"/>
      <c r="O1589" s="4"/>
      <c r="P1589" s="4"/>
      <c r="Q1589" s="4"/>
      <c r="R1589" s="4"/>
    </row>
    <row r="1590" spans="1:18" s="524" customFormat="1">
      <c r="A1590" s="50"/>
      <c r="C1590" s="586"/>
      <c r="D1590" s="50"/>
      <c r="E1590" s="644"/>
      <c r="F1590" s="645"/>
      <c r="G1590" s="646"/>
      <c r="H1590" s="50"/>
      <c r="I1590" s="644"/>
      <c r="J1590" s="50"/>
      <c r="K1590" s="50"/>
      <c r="L1590" s="50"/>
      <c r="M1590" s="2"/>
      <c r="N1590" s="2"/>
      <c r="O1590" s="4"/>
      <c r="P1590" s="4"/>
      <c r="Q1590" s="4"/>
      <c r="R1590" s="4"/>
    </row>
    <row r="1591" spans="1:18" s="524" customFormat="1">
      <c r="A1591" s="50"/>
      <c r="C1591" s="586"/>
      <c r="D1591" s="50"/>
      <c r="E1591" s="644"/>
      <c r="F1591" s="645"/>
      <c r="G1591" s="646"/>
      <c r="H1591" s="50"/>
      <c r="I1591" s="644"/>
      <c r="J1591" s="50"/>
      <c r="K1591" s="50"/>
      <c r="L1591" s="50"/>
      <c r="M1591" s="2"/>
      <c r="N1591" s="2"/>
      <c r="O1591" s="4"/>
      <c r="P1591" s="4"/>
      <c r="Q1591" s="4"/>
      <c r="R1591" s="4"/>
    </row>
    <row r="1592" spans="1:18" s="524" customFormat="1">
      <c r="A1592" s="50"/>
      <c r="C1592" s="586"/>
      <c r="D1592" s="50"/>
      <c r="E1592" s="644"/>
      <c r="F1592" s="645"/>
      <c r="G1592" s="646"/>
      <c r="H1592" s="50"/>
      <c r="I1592" s="644"/>
      <c r="J1592" s="50"/>
      <c r="K1592" s="50"/>
      <c r="L1592" s="50"/>
      <c r="M1592" s="2"/>
      <c r="N1592" s="2"/>
      <c r="O1592" s="4"/>
      <c r="P1592" s="4"/>
      <c r="Q1592" s="4"/>
      <c r="R1592" s="4"/>
    </row>
    <row r="1593" spans="1:18" s="524" customFormat="1">
      <c r="A1593" s="50"/>
      <c r="C1593" s="586"/>
      <c r="D1593" s="50"/>
      <c r="E1593" s="644"/>
      <c r="F1593" s="645"/>
      <c r="G1593" s="646"/>
      <c r="H1593" s="50"/>
      <c r="I1593" s="644"/>
      <c r="J1593" s="50"/>
      <c r="K1593" s="50"/>
      <c r="L1593" s="50"/>
      <c r="M1593" s="2"/>
      <c r="N1593" s="2"/>
      <c r="O1593" s="4"/>
      <c r="P1593" s="4"/>
      <c r="Q1593" s="4"/>
      <c r="R1593" s="4"/>
    </row>
    <row r="1594" spans="1:18" s="524" customFormat="1">
      <c r="A1594" s="50"/>
      <c r="C1594" s="586"/>
      <c r="D1594" s="50"/>
      <c r="E1594" s="644"/>
      <c r="F1594" s="645"/>
      <c r="G1594" s="646"/>
      <c r="H1594" s="50"/>
      <c r="I1594" s="644"/>
      <c r="J1594" s="50"/>
      <c r="K1594" s="50"/>
      <c r="L1594" s="50"/>
      <c r="M1594" s="2"/>
      <c r="N1594" s="2"/>
      <c r="O1594" s="4"/>
      <c r="P1594" s="4"/>
      <c r="Q1594" s="4"/>
      <c r="R1594" s="4"/>
    </row>
    <row r="1595" spans="1:18" s="524" customFormat="1">
      <c r="A1595" s="50"/>
      <c r="C1595" s="586"/>
      <c r="D1595" s="50"/>
      <c r="E1595" s="644"/>
      <c r="F1595" s="645"/>
      <c r="G1595" s="646"/>
      <c r="H1595" s="50"/>
      <c r="I1595" s="644"/>
      <c r="J1595" s="50"/>
      <c r="K1595" s="50"/>
      <c r="L1595" s="50"/>
      <c r="M1595" s="2"/>
      <c r="N1595" s="2"/>
      <c r="O1595" s="4"/>
      <c r="P1595" s="4"/>
      <c r="Q1595" s="4"/>
      <c r="R1595" s="4"/>
    </row>
    <row r="1596" spans="1:18" s="524" customFormat="1">
      <c r="A1596" s="50"/>
      <c r="C1596" s="586"/>
      <c r="D1596" s="50"/>
      <c r="E1596" s="644"/>
      <c r="F1596" s="645"/>
      <c r="G1596" s="646"/>
      <c r="H1596" s="50"/>
      <c r="I1596" s="644"/>
      <c r="J1596" s="50"/>
      <c r="K1596" s="50"/>
      <c r="L1596" s="50"/>
      <c r="M1596" s="2"/>
      <c r="N1596" s="2"/>
      <c r="O1596" s="4"/>
      <c r="P1596" s="4"/>
      <c r="Q1596" s="4"/>
      <c r="R1596" s="4"/>
    </row>
    <row r="1597" spans="1:18" s="524" customFormat="1">
      <c r="A1597" s="50"/>
      <c r="C1597" s="586"/>
      <c r="D1597" s="50"/>
      <c r="E1597" s="644"/>
      <c r="F1597" s="645"/>
      <c r="G1597" s="646"/>
      <c r="H1597" s="50"/>
      <c r="I1597" s="644"/>
      <c r="J1597" s="50"/>
      <c r="K1597" s="50"/>
      <c r="L1597" s="50"/>
      <c r="M1597" s="2"/>
      <c r="N1597" s="2"/>
      <c r="O1597" s="4"/>
      <c r="P1597" s="4"/>
      <c r="Q1597" s="4"/>
      <c r="R1597" s="4"/>
    </row>
    <row r="1598" spans="1:18" s="524" customFormat="1">
      <c r="A1598" s="50"/>
      <c r="C1598" s="586"/>
      <c r="D1598" s="50"/>
      <c r="E1598" s="644"/>
      <c r="F1598" s="645"/>
      <c r="G1598" s="646"/>
      <c r="H1598" s="50"/>
      <c r="I1598" s="644"/>
      <c r="J1598" s="50"/>
      <c r="K1598" s="50"/>
      <c r="L1598" s="50"/>
      <c r="M1598" s="2"/>
      <c r="N1598" s="2"/>
      <c r="O1598" s="4"/>
      <c r="P1598" s="4"/>
      <c r="Q1598" s="4"/>
      <c r="R1598" s="4"/>
    </row>
    <row r="1599" spans="1:18" s="524" customFormat="1">
      <c r="A1599" s="50"/>
      <c r="C1599" s="586"/>
      <c r="D1599" s="50"/>
      <c r="E1599" s="644"/>
      <c r="F1599" s="645"/>
      <c r="G1599" s="646"/>
      <c r="H1599" s="50"/>
      <c r="I1599" s="644"/>
      <c r="J1599" s="50"/>
      <c r="K1599" s="50"/>
      <c r="L1599" s="50"/>
      <c r="M1599" s="2"/>
      <c r="N1599" s="2"/>
      <c r="O1599" s="4"/>
      <c r="P1599" s="4"/>
      <c r="Q1599" s="4"/>
      <c r="R1599" s="4"/>
    </row>
    <row r="1600" spans="1:18" s="524" customFormat="1">
      <c r="A1600" s="50"/>
      <c r="C1600" s="586"/>
      <c r="D1600" s="50"/>
      <c r="E1600" s="644"/>
      <c r="F1600" s="645"/>
      <c r="G1600" s="646"/>
      <c r="H1600" s="50"/>
      <c r="I1600" s="644"/>
      <c r="J1600" s="50"/>
      <c r="K1600" s="50"/>
      <c r="L1600" s="50"/>
      <c r="M1600" s="2"/>
      <c r="N1600" s="2"/>
      <c r="O1600" s="4"/>
      <c r="P1600" s="4"/>
      <c r="Q1600" s="4"/>
      <c r="R1600" s="4"/>
    </row>
    <row r="1601" spans="1:18" s="524" customFormat="1">
      <c r="A1601" s="50"/>
      <c r="C1601" s="586"/>
      <c r="D1601" s="50"/>
      <c r="E1601" s="644"/>
      <c r="F1601" s="645"/>
      <c r="G1601" s="646"/>
      <c r="H1601" s="50"/>
      <c r="I1601" s="644"/>
      <c r="J1601" s="50"/>
      <c r="K1601" s="50"/>
      <c r="L1601" s="50"/>
      <c r="M1601" s="2"/>
      <c r="N1601" s="2"/>
      <c r="O1601" s="4"/>
      <c r="P1601" s="4"/>
      <c r="Q1601" s="4"/>
      <c r="R1601" s="4"/>
    </row>
    <row r="1602" spans="1:18" s="524" customFormat="1">
      <c r="A1602" s="50"/>
      <c r="C1602" s="586"/>
      <c r="D1602" s="50"/>
      <c r="E1602" s="644"/>
      <c r="F1602" s="645"/>
      <c r="G1602" s="646"/>
      <c r="H1602" s="50"/>
      <c r="I1602" s="644"/>
      <c r="J1602" s="50"/>
      <c r="K1602" s="50"/>
      <c r="L1602" s="50"/>
      <c r="M1602" s="2"/>
      <c r="N1602" s="2"/>
      <c r="O1602" s="4"/>
      <c r="P1602" s="4"/>
      <c r="Q1602" s="4"/>
      <c r="R1602" s="4"/>
    </row>
    <row r="1603" spans="1:18" s="524" customFormat="1">
      <c r="A1603" s="50"/>
      <c r="C1603" s="586"/>
      <c r="D1603" s="50"/>
      <c r="E1603" s="644"/>
      <c r="F1603" s="645"/>
      <c r="G1603" s="646"/>
      <c r="H1603" s="50"/>
      <c r="I1603" s="644"/>
      <c r="J1603" s="50"/>
      <c r="K1603" s="50"/>
      <c r="L1603" s="50"/>
      <c r="M1603" s="2"/>
      <c r="N1603" s="2"/>
      <c r="O1603" s="4"/>
      <c r="P1603" s="4"/>
      <c r="Q1603" s="4"/>
      <c r="R1603" s="4"/>
    </row>
    <row r="1604" spans="1:18" s="524" customFormat="1">
      <c r="A1604" s="50"/>
      <c r="C1604" s="586"/>
      <c r="D1604" s="50"/>
      <c r="E1604" s="644"/>
      <c r="F1604" s="645"/>
      <c r="G1604" s="646"/>
      <c r="H1604" s="50"/>
      <c r="I1604" s="644"/>
      <c r="J1604" s="50"/>
      <c r="K1604" s="50"/>
      <c r="L1604" s="50"/>
      <c r="M1604" s="2"/>
      <c r="N1604" s="2"/>
      <c r="O1604" s="4"/>
      <c r="P1604" s="4"/>
      <c r="Q1604" s="4"/>
      <c r="R1604" s="4"/>
    </row>
    <row r="1605" spans="1:18" s="524" customFormat="1">
      <c r="A1605" s="50"/>
      <c r="C1605" s="586"/>
      <c r="D1605" s="50"/>
      <c r="E1605" s="644"/>
      <c r="F1605" s="645"/>
      <c r="G1605" s="646"/>
      <c r="H1605" s="50"/>
      <c r="I1605" s="644"/>
      <c r="J1605" s="50"/>
      <c r="K1605" s="50"/>
      <c r="L1605" s="50"/>
      <c r="M1605" s="2"/>
      <c r="N1605" s="2"/>
      <c r="O1605" s="4"/>
      <c r="P1605" s="4"/>
      <c r="Q1605" s="4"/>
      <c r="R1605" s="4"/>
    </row>
    <row r="1606" spans="1:18" s="524" customFormat="1">
      <c r="A1606" s="50"/>
      <c r="C1606" s="586"/>
      <c r="D1606" s="50"/>
      <c r="E1606" s="644"/>
      <c r="F1606" s="645"/>
      <c r="G1606" s="646"/>
      <c r="H1606" s="50"/>
      <c r="I1606" s="644"/>
      <c r="J1606" s="50"/>
      <c r="K1606" s="50"/>
      <c r="L1606" s="50"/>
      <c r="M1606" s="2"/>
      <c r="N1606" s="2"/>
      <c r="O1606" s="4"/>
      <c r="P1606" s="4"/>
      <c r="Q1606" s="4"/>
      <c r="R1606" s="4"/>
    </row>
    <row r="1607" spans="1:18" s="524" customFormat="1">
      <c r="A1607" s="50"/>
      <c r="C1607" s="586"/>
      <c r="D1607" s="50"/>
      <c r="E1607" s="644"/>
      <c r="F1607" s="645"/>
      <c r="G1607" s="646"/>
      <c r="H1607" s="50"/>
      <c r="I1607" s="644"/>
      <c r="J1607" s="50"/>
      <c r="K1607" s="50"/>
      <c r="L1607" s="50"/>
      <c r="M1607" s="2"/>
      <c r="N1607" s="2"/>
      <c r="O1607" s="4"/>
      <c r="P1607" s="4"/>
      <c r="Q1607" s="4"/>
      <c r="R1607" s="4"/>
    </row>
    <row r="1608" spans="1:18" s="524" customFormat="1">
      <c r="A1608" s="50"/>
      <c r="C1608" s="586"/>
      <c r="D1608" s="50"/>
      <c r="E1608" s="644"/>
      <c r="F1608" s="645"/>
      <c r="G1608" s="646"/>
      <c r="H1608" s="50"/>
      <c r="I1608" s="644"/>
      <c r="J1608" s="50"/>
      <c r="K1608" s="50"/>
      <c r="L1608" s="50"/>
      <c r="M1608" s="2"/>
      <c r="N1608" s="2"/>
      <c r="O1608" s="4"/>
      <c r="P1608" s="4"/>
      <c r="Q1608" s="4"/>
      <c r="R1608" s="4"/>
    </row>
    <row r="1609" spans="1:18" s="524" customFormat="1">
      <c r="A1609" s="50"/>
      <c r="C1609" s="586"/>
      <c r="D1609" s="50"/>
      <c r="E1609" s="644"/>
      <c r="F1609" s="645"/>
      <c r="G1609" s="646"/>
      <c r="H1609" s="50"/>
      <c r="I1609" s="644"/>
      <c r="J1609" s="50"/>
      <c r="K1609" s="50"/>
      <c r="L1609" s="50"/>
      <c r="M1609" s="2"/>
      <c r="N1609" s="2"/>
      <c r="O1609" s="4"/>
      <c r="P1609" s="4"/>
      <c r="Q1609" s="4"/>
      <c r="R1609" s="4"/>
    </row>
    <row r="1610" spans="1:18" s="524" customFormat="1">
      <c r="A1610" s="50"/>
      <c r="C1610" s="586"/>
      <c r="D1610" s="50"/>
      <c r="E1610" s="644"/>
      <c r="F1610" s="645"/>
      <c r="G1610" s="646"/>
      <c r="H1610" s="50"/>
      <c r="I1610" s="644"/>
      <c r="J1610" s="50"/>
      <c r="K1610" s="50"/>
      <c r="L1610" s="50"/>
      <c r="M1610" s="2"/>
      <c r="N1610" s="2"/>
      <c r="O1610" s="4"/>
      <c r="P1610" s="4"/>
      <c r="Q1610" s="4"/>
      <c r="R1610" s="4"/>
    </row>
    <row r="1611" spans="1:18" s="524" customFormat="1">
      <c r="A1611" s="50"/>
      <c r="C1611" s="586"/>
      <c r="D1611" s="50"/>
      <c r="E1611" s="644"/>
      <c r="F1611" s="645"/>
      <c r="G1611" s="646"/>
      <c r="H1611" s="50"/>
      <c r="I1611" s="644"/>
      <c r="J1611" s="50"/>
      <c r="K1611" s="50"/>
      <c r="L1611" s="50"/>
      <c r="M1611" s="2"/>
      <c r="N1611" s="2"/>
      <c r="O1611" s="4"/>
      <c r="P1611" s="4"/>
      <c r="Q1611" s="4"/>
      <c r="R1611" s="4"/>
    </row>
    <row r="1612" spans="1:18" s="524" customFormat="1">
      <c r="A1612" s="50"/>
      <c r="C1612" s="586"/>
      <c r="D1612" s="50"/>
      <c r="E1612" s="644"/>
      <c r="F1612" s="645"/>
      <c r="G1612" s="646"/>
      <c r="H1612" s="50"/>
      <c r="I1612" s="644"/>
      <c r="J1612" s="50"/>
      <c r="K1612" s="50"/>
      <c r="L1612" s="50"/>
      <c r="M1612" s="2"/>
      <c r="N1612" s="2"/>
      <c r="O1612" s="4"/>
      <c r="P1612" s="4"/>
      <c r="Q1612" s="4"/>
      <c r="R1612" s="4"/>
    </row>
    <row r="1613" spans="1:18" s="524" customFormat="1">
      <c r="A1613" s="50"/>
      <c r="C1613" s="586"/>
      <c r="D1613" s="50"/>
      <c r="E1613" s="644"/>
      <c r="F1613" s="645"/>
      <c r="G1613" s="646"/>
      <c r="H1613" s="50"/>
      <c r="I1613" s="644"/>
      <c r="J1613" s="50"/>
      <c r="K1613" s="50"/>
      <c r="L1613" s="50"/>
      <c r="M1613" s="2"/>
      <c r="N1613" s="2"/>
      <c r="O1613" s="4"/>
      <c r="P1613" s="4"/>
      <c r="Q1613" s="4"/>
      <c r="R1613" s="4"/>
    </row>
    <row r="1614" spans="1:18" s="524" customFormat="1">
      <c r="A1614" s="50"/>
      <c r="C1614" s="586"/>
      <c r="D1614" s="50"/>
      <c r="E1614" s="644"/>
      <c r="F1614" s="645"/>
      <c r="G1614" s="646"/>
      <c r="H1614" s="50"/>
      <c r="I1614" s="644"/>
      <c r="J1614" s="50"/>
      <c r="K1614" s="50"/>
      <c r="L1614" s="50"/>
      <c r="M1614" s="2"/>
      <c r="N1614" s="2"/>
      <c r="O1614" s="4"/>
      <c r="P1614" s="4"/>
      <c r="Q1614" s="4"/>
      <c r="R1614" s="4"/>
    </row>
    <row r="1615" spans="1:18" s="524" customFormat="1">
      <c r="A1615" s="50"/>
      <c r="C1615" s="586"/>
      <c r="D1615" s="50"/>
      <c r="E1615" s="644"/>
      <c r="F1615" s="645"/>
      <c r="G1615" s="646"/>
      <c r="H1615" s="50"/>
      <c r="I1615" s="644"/>
      <c r="J1615" s="50"/>
      <c r="K1615" s="50"/>
      <c r="L1615" s="50"/>
      <c r="M1615" s="2"/>
      <c r="N1615" s="2"/>
      <c r="O1615" s="4"/>
      <c r="P1615" s="4"/>
      <c r="Q1615" s="4"/>
      <c r="R1615" s="4"/>
    </row>
    <row r="1616" spans="1:18" s="524" customFormat="1">
      <c r="A1616" s="50"/>
      <c r="C1616" s="586"/>
      <c r="D1616" s="50"/>
      <c r="E1616" s="644"/>
      <c r="F1616" s="645"/>
      <c r="G1616" s="646"/>
      <c r="H1616" s="50"/>
      <c r="I1616" s="644"/>
      <c r="J1616" s="50"/>
      <c r="K1616" s="50"/>
      <c r="L1616" s="50"/>
      <c r="M1616" s="2"/>
      <c r="N1616" s="2"/>
      <c r="O1616" s="4"/>
      <c r="P1616" s="4"/>
      <c r="Q1616" s="4"/>
      <c r="R1616" s="4"/>
    </row>
    <row r="1617" spans="1:18" s="524" customFormat="1">
      <c r="A1617" s="50"/>
      <c r="C1617" s="586"/>
      <c r="D1617" s="50"/>
      <c r="E1617" s="644"/>
      <c r="F1617" s="645"/>
      <c r="G1617" s="646"/>
      <c r="H1617" s="50"/>
      <c r="I1617" s="644"/>
      <c r="J1617" s="50"/>
      <c r="K1617" s="50"/>
      <c r="L1617" s="50"/>
      <c r="M1617" s="2"/>
      <c r="N1617" s="2"/>
      <c r="O1617" s="4"/>
      <c r="P1617" s="4"/>
      <c r="Q1617" s="4"/>
      <c r="R1617" s="4"/>
    </row>
    <row r="1618" spans="1:18" s="524" customFormat="1">
      <c r="A1618" s="50"/>
      <c r="C1618" s="586"/>
      <c r="D1618" s="50"/>
      <c r="E1618" s="644"/>
      <c r="F1618" s="645"/>
      <c r="G1618" s="646"/>
      <c r="H1618" s="50"/>
      <c r="I1618" s="644"/>
      <c r="J1618" s="50"/>
      <c r="K1618" s="50"/>
      <c r="L1618" s="50"/>
      <c r="M1618" s="2"/>
      <c r="N1618" s="2"/>
      <c r="O1618" s="4"/>
      <c r="P1618" s="4"/>
      <c r="Q1618" s="4"/>
      <c r="R1618" s="4"/>
    </row>
    <row r="1619" spans="1:18" s="524" customFormat="1">
      <c r="A1619" s="50"/>
      <c r="C1619" s="586"/>
      <c r="D1619" s="50"/>
      <c r="E1619" s="644"/>
      <c r="F1619" s="645"/>
      <c r="G1619" s="646"/>
      <c r="H1619" s="50"/>
      <c r="I1619" s="644"/>
      <c r="J1619" s="50"/>
      <c r="K1619" s="50"/>
      <c r="L1619" s="50"/>
      <c r="M1619" s="2"/>
      <c r="N1619" s="2"/>
      <c r="O1619" s="4"/>
      <c r="P1619" s="4"/>
      <c r="Q1619" s="4"/>
      <c r="R1619" s="4"/>
    </row>
    <row r="1620" spans="1:18" s="524" customFormat="1">
      <c r="A1620" s="50"/>
      <c r="C1620" s="586"/>
      <c r="D1620" s="50"/>
      <c r="E1620" s="644"/>
      <c r="F1620" s="645"/>
      <c r="G1620" s="646"/>
      <c r="H1620" s="50"/>
      <c r="I1620" s="644"/>
      <c r="J1620" s="50"/>
      <c r="K1620" s="50"/>
      <c r="L1620" s="50"/>
      <c r="M1620" s="2"/>
      <c r="N1620" s="2"/>
      <c r="O1620" s="4"/>
      <c r="P1620" s="4"/>
      <c r="Q1620" s="4"/>
      <c r="R1620" s="4"/>
    </row>
    <row r="1621" spans="1:18" s="524" customFormat="1">
      <c r="A1621" s="50"/>
      <c r="C1621" s="586"/>
      <c r="D1621" s="50"/>
      <c r="E1621" s="644"/>
      <c r="F1621" s="645"/>
      <c r="G1621" s="646"/>
      <c r="H1621" s="50"/>
      <c r="I1621" s="644"/>
      <c r="J1621" s="50"/>
      <c r="K1621" s="50"/>
      <c r="L1621" s="50"/>
      <c r="M1621" s="2"/>
      <c r="N1621" s="2"/>
      <c r="O1621" s="4"/>
      <c r="P1621" s="4"/>
      <c r="Q1621" s="4"/>
      <c r="R1621" s="4"/>
    </row>
    <row r="1622" spans="1:18" s="524" customFormat="1">
      <c r="A1622" s="50"/>
      <c r="C1622" s="586"/>
      <c r="D1622" s="50"/>
      <c r="E1622" s="644"/>
      <c r="F1622" s="645"/>
      <c r="G1622" s="646"/>
      <c r="H1622" s="50"/>
      <c r="I1622" s="644"/>
      <c r="J1622" s="50"/>
      <c r="K1622" s="50"/>
      <c r="L1622" s="50"/>
      <c r="M1622" s="2"/>
      <c r="N1622" s="2"/>
      <c r="O1622" s="4"/>
      <c r="P1622" s="4"/>
      <c r="Q1622" s="4"/>
      <c r="R1622" s="4"/>
    </row>
    <row r="1623" spans="1:18" s="524" customFormat="1">
      <c r="A1623" s="50"/>
      <c r="C1623" s="586"/>
      <c r="D1623" s="50"/>
      <c r="E1623" s="644"/>
      <c r="F1623" s="645"/>
      <c r="G1623" s="646"/>
      <c r="H1623" s="50"/>
      <c r="I1623" s="644"/>
      <c r="J1623" s="50"/>
      <c r="K1623" s="50"/>
      <c r="L1623" s="50"/>
      <c r="M1623" s="2"/>
      <c r="N1623" s="2"/>
      <c r="O1623" s="4"/>
      <c r="P1623" s="4"/>
      <c r="Q1623" s="4"/>
      <c r="R1623" s="4"/>
    </row>
    <row r="1624" spans="1:18" s="524" customFormat="1">
      <c r="A1624" s="50"/>
      <c r="C1624" s="586"/>
      <c r="D1624" s="50"/>
      <c r="E1624" s="644"/>
      <c r="F1624" s="645"/>
      <c r="G1624" s="646"/>
      <c r="H1624" s="50"/>
      <c r="I1624" s="644"/>
      <c r="J1624" s="50"/>
      <c r="K1624" s="50"/>
      <c r="L1624" s="50"/>
      <c r="M1624" s="2"/>
      <c r="N1624" s="2"/>
      <c r="O1624" s="4"/>
      <c r="P1624" s="4"/>
      <c r="Q1624" s="4"/>
      <c r="R1624" s="4"/>
    </row>
    <row r="1625" spans="1:18" s="524" customFormat="1">
      <c r="A1625" s="50"/>
      <c r="C1625" s="586"/>
      <c r="D1625" s="50"/>
      <c r="E1625" s="644"/>
      <c r="F1625" s="645"/>
      <c r="G1625" s="646"/>
      <c r="H1625" s="50"/>
      <c r="I1625" s="644"/>
      <c r="J1625" s="50"/>
      <c r="K1625" s="50"/>
      <c r="L1625" s="50"/>
      <c r="M1625" s="2"/>
      <c r="N1625" s="2"/>
      <c r="O1625" s="4"/>
      <c r="P1625" s="4"/>
      <c r="Q1625" s="4"/>
      <c r="R1625" s="4"/>
    </row>
    <row r="1626" spans="1:18" s="524" customFormat="1">
      <c r="A1626" s="50"/>
      <c r="C1626" s="586"/>
      <c r="D1626" s="50"/>
      <c r="E1626" s="644"/>
      <c r="F1626" s="645"/>
      <c r="G1626" s="646"/>
      <c r="H1626" s="50"/>
      <c r="I1626" s="644"/>
      <c r="J1626" s="50"/>
      <c r="K1626" s="50"/>
      <c r="L1626" s="50"/>
      <c r="M1626" s="2"/>
      <c r="N1626" s="2"/>
      <c r="O1626" s="4"/>
      <c r="P1626" s="4"/>
      <c r="Q1626" s="4"/>
      <c r="R1626" s="4"/>
    </row>
    <row r="1627" spans="1:18" s="524" customFormat="1">
      <c r="A1627" s="50"/>
      <c r="C1627" s="586"/>
      <c r="D1627" s="50"/>
      <c r="E1627" s="644"/>
      <c r="F1627" s="645"/>
      <c r="G1627" s="646"/>
      <c r="H1627" s="50"/>
      <c r="I1627" s="644"/>
      <c r="J1627" s="50"/>
      <c r="K1627" s="50"/>
      <c r="L1627" s="50"/>
      <c r="M1627" s="2"/>
      <c r="N1627" s="2"/>
      <c r="O1627" s="4"/>
      <c r="P1627" s="4"/>
      <c r="Q1627" s="4"/>
      <c r="R1627" s="4"/>
    </row>
    <row r="1628" spans="1:18" s="524" customFormat="1">
      <c r="A1628" s="50"/>
      <c r="C1628" s="586"/>
      <c r="D1628" s="50"/>
      <c r="E1628" s="644"/>
      <c r="F1628" s="645"/>
      <c r="G1628" s="646"/>
      <c r="H1628" s="50"/>
      <c r="I1628" s="644"/>
      <c r="J1628" s="50"/>
      <c r="K1628" s="50"/>
      <c r="L1628" s="50"/>
      <c r="M1628" s="2"/>
      <c r="N1628" s="2"/>
      <c r="O1628" s="4"/>
      <c r="P1628" s="4"/>
      <c r="Q1628" s="4"/>
      <c r="R1628" s="4"/>
    </row>
    <row r="1629" spans="1:18" s="524" customFormat="1">
      <c r="A1629" s="50"/>
      <c r="C1629" s="586"/>
      <c r="D1629" s="50"/>
      <c r="E1629" s="644"/>
      <c r="F1629" s="645"/>
      <c r="G1629" s="646"/>
      <c r="H1629" s="50"/>
      <c r="I1629" s="644"/>
      <c r="J1629" s="50"/>
      <c r="K1629" s="50"/>
      <c r="L1629" s="50"/>
      <c r="M1629" s="2"/>
      <c r="N1629" s="2"/>
      <c r="O1629" s="4"/>
      <c r="P1629" s="4"/>
      <c r="Q1629" s="4"/>
      <c r="R1629" s="4"/>
    </row>
    <row r="1630" spans="1:18" s="524" customFormat="1">
      <c r="A1630" s="50"/>
      <c r="C1630" s="586"/>
      <c r="D1630" s="50"/>
      <c r="E1630" s="644"/>
      <c r="F1630" s="645"/>
      <c r="G1630" s="646"/>
      <c r="H1630" s="50"/>
      <c r="I1630" s="644"/>
      <c r="J1630" s="50"/>
      <c r="K1630" s="50"/>
      <c r="L1630" s="50"/>
      <c r="M1630" s="2"/>
      <c r="N1630" s="2"/>
      <c r="O1630" s="4"/>
      <c r="P1630" s="4"/>
      <c r="Q1630" s="4"/>
      <c r="R1630" s="4"/>
    </row>
    <row r="1631" spans="1:18" s="524" customFormat="1">
      <c r="A1631" s="50"/>
      <c r="C1631" s="586"/>
      <c r="D1631" s="50"/>
      <c r="E1631" s="644"/>
      <c r="F1631" s="645"/>
      <c r="G1631" s="646"/>
      <c r="H1631" s="50"/>
      <c r="I1631" s="644"/>
      <c r="J1631" s="50"/>
      <c r="K1631" s="50"/>
      <c r="L1631" s="50"/>
      <c r="M1631" s="2"/>
      <c r="N1631" s="2"/>
      <c r="O1631" s="4"/>
      <c r="P1631" s="4"/>
      <c r="Q1631" s="4"/>
      <c r="R1631" s="4"/>
    </row>
    <row r="1632" spans="1:18" s="524" customFormat="1">
      <c r="A1632" s="50"/>
      <c r="C1632" s="586"/>
      <c r="D1632" s="50"/>
      <c r="E1632" s="644"/>
      <c r="F1632" s="645"/>
      <c r="G1632" s="646"/>
      <c r="H1632" s="50"/>
      <c r="I1632" s="644"/>
      <c r="J1632" s="50"/>
      <c r="K1632" s="50"/>
      <c r="L1632" s="50"/>
      <c r="M1632" s="2"/>
      <c r="N1632" s="2"/>
      <c r="O1632" s="4"/>
      <c r="P1632" s="4"/>
      <c r="Q1632" s="4"/>
      <c r="R1632" s="4"/>
    </row>
    <row r="1633" spans="1:18" s="524" customFormat="1">
      <c r="A1633" s="50"/>
      <c r="C1633" s="586"/>
      <c r="D1633" s="50"/>
      <c r="E1633" s="644"/>
      <c r="F1633" s="645"/>
      <c r="G1633" s="646"/>
      <c r="H1633" s="50"/>
      <c r="I1633" s="644"/>
      <c r="J1633" s="50"/>
      <c r="K1633" s="50"/>
      <c r="L1633" s="50"/>
      <c r="M1633" s="2"/>
      <c r="N1633" s="2"/>
      <c r="O1633" s="4"/>
      <c r="P1633" s="4"/>
      <c r="Q1633" s="4"/>
      <c r="R1633" s="4"/>
    </row>
    <row r="1634" spans="1:18" s="524" customFormat="1">
      <c r="A1634" s="50"/>
      <c r="C1634" s="586"/>
      <c r="D1634" s="50"/>
      <c r="E1634" s="644"/>
      <c r="F1634" s="645"/>
      <c r="G1634" s="646"/>
      <c r="H1634" s="50"/>
      <c r="I1634" s="644"/>
      <c r="J1634" s="50"/>
      <c r="K1634" s="50"/>
      <c r="L1634" s="50"/>
      <c r="M1634" s="2"/>
      <c r="N1634" s="2"/>
      <c r="O1634" s="4"/>
      <c r="P1634" s="4"/>
      <c r="Q1634" s="4"/>
      <c r="R1634" s="4"/>
    </row>
    <row r="1635" spans="1:18" s="524" customFormat="1">
      <c r="A1635" s="50"/>
      <c r="C1635" s="586"/>
      <c r="D1635" s="50"/>
      <c r="E1635" s="644"/>
      <c r="F1635" s="645"/>
      <c r="G1635" s="646"/>
      <c r="H1635" s="50"/>
      <c r="I1635" s="644"/>
      <c r="J1635" s="50"/>
      <c r="K1635" s="50"/>
      <c r="L1635" s="50"/>
      <c r="M1635" s="2"/>
      <c r="N1635" s="2"/>
      <c r="O1635" s="4"/>
      <c r="P1635" s="4"/>
      <c r="Q1635" s="4"/>
      <c r="R1635" s="4"/>
    </row>
    <row r="1636" spans="1:18" s="524" customFormat="1">
      <c r="A1636" s="50"/>
      <c r="C1636" s="586"/>
      <c r="D1636" s="50"/>
      <c r="E1636" s="644"/>
      <c r="F1636" s="645"/>
      <c r="G1636" s="646"/>
      <c r="H1636" s="50"/>
      <c r="I1636" s="644"/>
      <c r="J1636" s="50"/>
      <c r="K1636" s="50"/>
      <c r="L1636" s="50"/>
      <c r="M1636" s="2"/>
      <c r="N1636" s="2"/>
      <c r="O1636" s="4"/>
      <c r="P1636" s="4"/>
      <c r="Q1636" s="4"/>
      <c r="R1636" s="4"/>
    </row>
    <row r="1637" spans="1:18" s="524" customFormat="1">
      <c r="A1637" s="50"/>
      <c r="C1637" s="586"/>
      <c r="D1637" s="50"/>
      <c r="E1637" s="644"/>
      <c r="F1637" s="645"/>
      <c r="G1637" s="646"/>
      <c r="H1637" s="50"/>
      <c r="I1637" s="644"/>
      <c r="J1637" s="50"/>
      <c r="K1637" s="50"/>
      <c r="L1637" s="50"/>
      <c r="M1637" s="2"/>
      <c r="N1637" s="2"/>
      <c r="O1637" s="4"/>
      <c r="P1637" s="4"/>
      <c r="Q1637" s="4"/>
      <c r="R1637" s="4"/>
    </row>
    <row r="1638" spans="1:18" s="524" customFormat="1">
      <c r="A1638" s="50"/>
      <c r="C1638" s="586"/>
      <c r="D1638" s="50"/>
      <c r="E1638" s="644"/>
      <c r="F1638" s="645"/>
      <c r="G1638" s="646"/>
      <c r="H1638" s="50"/>
      <c r="I1638" s="644"/>
      <c r="J1638" s="50"/>
      <c r="K1638" s="50"/>
      <c r="L1638" s="50"/>
      <c r="M1638" s="2"/>
      <c r="N1638" s="2"/>
      <c r="O1638" s="4"/>
      <c r="P1638" s="4"/>
      <c r="Q1638" s="4"/>
      <c r="R1638" s="4"/>
    </row>
    <row r="1639" spans="1:18" s="524" customFormat="1">
      <c r="A1639" s="50"/>
      <c r="C1639" s="586"/>
      <c r="D1639" s="50"/>
      <c r="E1639" s="644"/>
      <c r="F1639" s="645"/>
      <c r="G1639" s="646"/>
      <c r="H1639" s="50"/>
      <c r="I1639" s="644"/>
      <c r="J1639" s="50"/>
      <c r="K1639" s="50"/>
      <c r="L1639" s="50"/>
      <c r="M1639" s="2"/>
      <c r="N1639" s="2"/>
      <c r="O1639" s="4"/>
      <c r="P1639" s="4"/>
      <c r="Q1639" s="4"/>
      <c r="R1639" s="4"/>
    </row>
    <row r="1640" spans="1:18" s="524" customFormat="1">
      <c r="A1640" s="50"/>
      <c r="C1640" s="586"/>
      <c r="D1640" s="50"/>
      <c r="E1640" s="644"/>
      <c r="F1640" s="645"/>
      <c r="G1640" s="646"/>
      <c r="H1640" s="50"/>
      <c r="I1640" s="644"/>
      <c r="J1640" s="50"/>
      <c r="K1640" s="50"/>
      <c r="L1640" s="50"/>
      <c r="M1640" s="2"/>
      <c r="N1640" s="2"/>
      <c r="O1640" s="4"/>
      <c r="P1640" s="4"/>
      <c r="Q1640" s="4"/>
      <c r="R1640" s="4"/>
    </row>
    <row r="1641" spans="1:18" s="524" customFormat="1">
      <c r="A1641" s="50"/>
      <c r="C1641" s="586"/>
      <c r="D1641" s="50"/>
      <c r="E1641" s="644"/>
      <c r="F1641" s="645"/>
      <c r="G1641" s="646"/>
      <c r="H1641" s="50"/>
      <c r="I1641" s="644"/>
      <c r="J1641" s="50"/>
      <c r="K1641" s="50"/>
      <c r="L1641" s="50"/>
      <c r="M1641" s="2"/>
      <c r="N1641" s="2"/>
      <c r="O1641" s="4"/>
      <c r="P1641" s="4"/>
      <c r="Q1641" s="4"/>
      <c r="R1641" s="4"/>
    </row>
    <row r="1642" spans="1:18" s="524" customFormat="1">
      <c r="A1642" s="50"/>
      <c r="C1642" s="586"/>
      <c r="D1642" s="50"/>
      <c r="E1642" s="644"/>
      <c r="F1642" s="645"/>
      <c r="G1642" s="646"/>
      <c r="H1642" s="50"/>
      <c r="I1642" s="644"/>
      <c r="J1642" s="50"/>
      <c r="K1642" s="50"/>
      <c r="L1642" s="50"/>
      <c r="M1642" s="2"/>
      <c r="N1642" s="2"/>
      <c r="O1642" s="4"/>
      <c r="P1642" s="4"/>
      <c r="Q1642" s="4"/>
      <c r="R1642" s="4"/>
    </row>
    <row r="1643" spans="1:18" s="524" customFormat="1">
      <c r="A1643" s="50"/>
      <c r="C1643" s="586"/>
      <c r="D1643" s="50"/>
      <c r="E1643" s="644"/>
      <c r="F1643" s="645"/>
      <c r="G1643" s="646"/>
      <c r="H1643" s="50"/>
      <c r="I1643" s="644"/>
      <c r="J1643" s="50"/>
      <c r="K1643" s="50"/>
      <c r="L1643" s="50"/>
      <c r="M1643" s="2"/>
      <c r="N1643" s="2"/>
      <c r="O1643" s="4"/>
      <c r="P1643" s="4"/>
      <c r="Q1643" s="4"/>
      <c r="R1643" s="4"/>
    </row>
    <row r="1644" spans="1:18" s="524" customFormat="1">
      <c r="A1644" s="50"/>
      <c r="C1644" s="586"/>
      <c r="D1644" s="50"/>
      <c r="E1644" s="644"/>
      <c r="F1644" s="645"/>
      <c r="G1644" s="646"/>
      <c r="H1644" s="50"/>
      <c r="I1644" s="644"/>
      <c r="J1644" s="50"/>
      <c r="K1644" s="50"/>
      <c r="L1644" s="50"/>
      <c r="M1644" s="2"/>
      <c r="N1644" s="2"/>
      <c r="O1644" s="4"/>
      <c r="P1644" s="4"/>
      <c r="Q1644" s="4"/>
      <c r="R1644" s="4"/>
    </row>
    <row r="1645" spans="1:18" s="524" customFormat="1">
      <c r="A1645" s="50"/>
      <c r="C1645" s="586"/>
      <c r="D1645" s="50"/>
      <c r="E1645" s="644"/>
      <c r="F1645" s="645"/>
      <c r="G1645" s="646"/>
      <c r="H1645" s="50"/>
      <c r="I1645" s="644"/>
      <c r="J1645" s="50"/>
      <c r="K1645" s="50"/>
      <c r="L1645" s="50"/>
      <c r="M1645" s="2"/>
      <c r="N1645" s="2"/>
      <c r="O1645" s="4"/>
      <c r="P1645" s="4"/>
      <c r="Q1645" s="4"/>
      <c r="R1645" s="4"/>
    </row>
    <row r="1646" spans="1:18" s="524" customFormat="1">
      <c r="A1646" s="50"/>
      <c r="C1646" s="586"/>
      <c r="D1646" s="50"/>
      <c r="E1646" s="644"/>
      <c r="F1646" s="645"/>
      <c r="G1646" s="646"/>
      <c r="H1646" s="50"/>
      <c r="I1646" s="644"/>
      <c r="J1646" s="50"/>
      <c r="K1646" s="50"/>
      <c r="L1646" s="50"/>
      <c r="M1646" s="2"/>
      <c r="N1646" s="2"/>
      <c r="O1646" s="4"/>
      <c r="P1646" s="4"/>
      <c r="Q1646" s="4"/>
      <c r="R1646" s="4"/>
    </row>
    <row r="1647" spans="1:18" s="524" customFormat="1">
      <c r="A1647" s="50"/>
      <c r="C1647" s="586"/>
      <c r="D1647" s="50"/>
      <c r="E1647" s="644"/>
      <c r="F1647" s="645"/>
      <c r="G1647" s="646"/>
      <c r="H1647" s="50"/>
      <c r="I1647" s="644"/>
      <c r="J1647" s="50"/>
      <c r="K1647" s="50"/>
      <c r="L1647" s="50"/>
      <c r="M1647" s="2"/>
      <c r="N1647" s="2"/>
      <c r="O1647" s="4"/>
      <c r="P1647" s="4"/>
      <c r="Q1647" s="4"/>
      <c r="R1647" s="4"/>
    </row>
    <row r="1648" spans="1:18" s="524" customFormat="1">
      <c r="A1648" s="50"/>
      <c r="C1648" s="586"/>
      <c r="D1648" s="50"/>
      <c r="E1648" s="644"/>
      <c r="F1648" s="645"/>
      <c r="G1648" s="646"/>
      <c r="H1648" s="50"/>
      <c r="I1648" s="644"/>
      <c r="J1648" s="50"/>
      <c r="K1648" s="50"/>
      <c r="L1648" s="50"/>
      <c r="M1648" s="2"/>
      <c r="N1648" s="2"/>
      <c r="O1648" s="4"/>
      <c r="P1648" s="4"/>
      <c r="Q1648" s="4"/>
      <c r="R1648" s="4"/>
    </row>
    <row r="1649" spans="1:18" s="524" customFormat="1">
      <c r="A1649" s="50"/>
      <c r="C1649" s="586"/>
      <c r="D1649" s="50"/>
      <c r="E1649" s="644"/>
      <c r="F1649" s="645"/>
      <c r="G1649" s="646"/>
      <c r="H1649" s="50"/>
      <c r="I1649" s="644"/>
      <c r="J1649" s="50"/>
      <c r="K1649" s="50"/>
      <c r="L1649" s="50"/>
      <c r="M1649" s="2"/>
      <c r="N1649" s="2"/>
      <c r="O1649" s="4"/>
      <c r="P1649" s="4"/>
      <c r="Q1649" s="4"/>
      <c r="R1649" s="4"/>
    </row>
    <row r="1650" spans="1:18" s="524" customFormat="1">
      <c r="A1650" s="50"/>
      <c r="C1650" s="586"/>
      <c r="D1650" s="50"/>
      <c r="E1650" s="644"/>
      <c r="F1650" s="645"/>
      <c r="G1650" s="646"/>
      <c r="H1650" s="50"/>
      <c r="I1650" s="644"/>
      <c r="J1650" s="50"/>
      <c r="K1650" s="50"/>
      <c r="L1650" s="50"/>
      <c r="M1650" s="2"/>
      <c r="N1650" s="2"/>
      <c r="O1650" s="4"/>
      <c r="P1650" s="4"/>
      <c r="Q1650" s="4"/>
      <c r="R1650" s="4"/>
    </row>
    <row r="1651" spans="1:18" s="524" customFormat="1">
      <c r="A1651" s="50"/>
      <c r="C1651" s="586"/>
      <c r="D1651" s="50"/>
      <c r="E1651" s="644"/>
      <c r="F1651" s="645"/>
      <c r="G1651" s="646"/>
      <c r="H1651" s="50"/>
      <c r="I1651" s="644"/>
      <c r="J1651" s="50"/>
      <c r="K1651" s="50"/>
      <c r="L1651" s="50"/>
      <c r="M1651" s="2"/>
      <c r="N1651" s="2"/>
      <c r="O1651" s="4"/>
      <c r="P1651" s="4"/>
      <c r="Q1651" s="4"/>
      <c r="R1651" s="4"/>
    </row>
    <row r="1652" spans="1:18" s="524" customFormat="1">
      <c r="A1652" s="50"/>
      <c r="C1652" s="586"/>
      <c r="D1652" s="50"/>
      <c r="E1652" s="644"/>
      <c r="F1652" s="645"/>
      <c r="G1652" s="646"/>
      <c r="H1652" s="50"/>
      <c r="I1652" s="644"/>
      <c r="J1652" s="50"/>
      <c r="K1652" s="50"/>
      <c r="L1652" s="50"/>
      <c r="M1652" s="2"/>
      <c r="N1652" s="2"/>
      <c r="O1652" s="4"/>
      <c r="P1652" s="4"/>
      <c r="Q1652" s="4"/>
      <c r="R1652" s="4"/>
    </row>
    <row r="1653" spans="1:18" s="524" customFormat="1">
      <c r="A1653" s="50"/>
      <c r="C1653" s="586"/>
      <c r="D1653" s="50"/>
      <c r="E1653" s="644"/>
      <c r="F1653" s="645"/>
      <c r="G1653" s="646"/>
      <c r="H1653" s="50"/>
      <c r="I1653" s="644"/>
      <c r="J1653" s="50"/>
      <c r="K1653" s="50"/>
      <c r="L1653" s="50"/>
      <c r="M1653" s="2"/>
      <c r="N1653" s="2"/>
      <c r="O1653" s="4"/>
      <c r="P1653" s="4"/>
      <c r="Q1653" s="4"/>
      <c r="R1653" s="4"/>
    </row>
    <row r="1654" spans="1:18" s="524" customFormat="1">
      <c r="A1654" s="50"/>
      <c r="C1654" s="586"/>
      <c r="D1654" s="50"/>
      <c r="E1654" s="644"/>
      <c r="F1654" s="645"/>
      <c r="G1654" s="646"/>
      <c r="H1654" s="50"/>
      <c r="I1654" s="644"/>
      <c r="J1654" s="50"/>
      <c r="K1654" s="50"/>
      <c r="L1654" s="50"/>
      <c r="M1654" s="2"/>
      <c r="N1654" s="2"/>
      <c r="O1654" s="4"/>
      <c r="P1654" s="4"/>
      <c r="Q1654" s="4"/>
      <c r="R1654" s="4"/>
    </row>
    <row r="1655" spans="1:18" s="524" customFormat="1">
      <c r="A1655" s="50"/>
      <c r="C1655" s="586"/>
      <c r="D1655" s="50"/>
      <c r="E1655" s="644"/>
      <c r="F1655" s="645"/>
      <c r="G1655" s="646"/>
      <c r="H1655" s="50"/>
      <c r="I1655" s="644"/>
      <c r="J1655" s="50"/>
      <c r="K1655" s="50"/>
      <c r="L1655" s="50"/>
      <c r="M1655" s="2"/>
      <c r="N1655" s="2"/>
      <c r="O1655" s="4"/>
      <c r="P1655" s="4"/>
      <c r="Q1655" s="4"/>
      <c r="R1655" s="4"/>
    </row>
    <row r="1656" spans="1:18" s="524" customFormat="1">
      <c r="A1656" s="50"/>
      <c r="C1656" s="586"/>
      <c r="D1656" s="50"/>
      <c r="E1656" s="644"/>
      <c r="F1656" s="645"/>
      <c r="G1656" s="646"/>
      <c r="H1656" s="50"/>
      <c r="I1656" s="644"/>
      <c r="J1656" s="50"/>
      <c r="K1656" s="50"/>
      <c r="L1656" s="50"/>
      <c r="M1656" s="2"/>
      <c r="N1656" s="2"/>
      <c r="O1656" s="4"/>
      <c r="P1656" s="4"/>
      <c r="Q1656" s="4"/>
      <c r="R1656" s="4"/>
    </row>
    <row r="1657" spans="1:18" s="524" customFormat="1">
      <c r="A1657" s="50"/>
      <c r="C1657" s="586"/>
      <c r="D1657" s="50"/>
      <c r="E1657" s="644"/>
      <c r="F1657" s="645"/>
      <c r="G1657" s="646"/>
      <c r="H1657" s="50"/>
      <c r="I1657" s="644"/>
      <c r="J1657" s="50"/>
      <c r="K1657" s="50"/>
      <c r="L1657" s="50"/>
      <c r="M1657" s="2"/>
      <c r="N1657" s="2"/>
      <c r="O1657" s="4"/>
      <c r="P1657" s="4"/>
      <c r="Q1657" s="4"/>
      <c r="R1657" s="4"/>
    </row>
    <row r="1658" spans="1:18" s="524" customFormat="1">
      <c r="A1658" s="50"/>
      <c r="C1658" s="586"/>
      <c r="D1658" s="50"/>
      <c r="E1658" s="644"/>
      <c r="F1658" s="645"/>
      <c r="G1658" s="646"/>
      <c r="H1658" s="50"/>
      <c r="I1658" s="644"/>
      <c r="J1658" s="50"/>
      <c r="K1658" s="50"/>
      <c r="L1658" s="50"/>
      <c r="M1658" s="2"/>
      <c r="N1658" s="2"/>
      <c r="O1658" s="4"/>
      <c r="P1658" s="4"/>
      <c r="Q1658" s="4"/>
      <c r="R1658" s="4"/>
    </row>
    <row r="1659" spans="1:18" s="524" customFormat="1">
      <c r="A1659" s="50"/>
      <c r="C1659" s="586"/>
      <c r="D1659" s="50"/>
      <c r="E1659" s="644"/>
      <c r="F1659" s="645"/>
      <c r="G1659" s="646"/>
      <c r="H1659" s="50"/>
      <c r="I1659" s="644"/>
      <c r="J1659" s="50"/>
      <c r="K1659" s="50"/>
      <c r="L1659" s="50"/>
      <c r="M1659" s="2"/>
      <c r="N1659" s="2"/>
      <c r="O1659" s="4"/>
      <c r="P1659" s="4"/>
      <c r="Q1659" s="4"/>
      <c r="R1659" s="4"/>
    </row>
    <row r="1660" spans="1:18" s="524" customFormat="1">
      <c r="A1660" s="50"/>
      <c r="C1660" s="586"/>
      <c r="D1660" s="50"/>
      <c r="E1660" s="644"/>
      <c r="F1660" s="645"/>
      <c r="G1660" s="646"/>
      <c r="H1660" s="50"/>
      <c r="I1660" s="644"/>
      <c r="J1660" s="50"/>
      <c r="K1660" s="50"/>
      <c r="L1660" s="50"/>
      <c r="M1660" s="2"/>
      <c r="N1660" s="2"/>
      <c r="O1660" s="4"/>
      <c r="P1660" s="4"/>
      <c r="Q1660" s="4"/>
      <c r="R1660" s="4"/>
    </row>
    <row r="1661" spans="1:18" s="524" customFormat="1">
      <c r="A1661" s="50"/>
      <c r="C1661" s="586"/>
      <c r="D1661" s="50"/>
      <c r="E1661" s="644"/>
      <c r="F1661" s="645"/>
      <c r="G1661" s="646"/>
      <c r="H1661" s="50"/>
      <c r="I1661" s="644"/>
      <c r="J1661" s="50"/>
      <c r="K1661" s="50"/>
      <c r="L1661" s="50"/>
      <c r="M1661" s="2"/>
      <c r="N1661" s="2"/>
      <c r="O1661" s="4"/>
      <c r="P1661" s="4"/>
      <c r="Q1661" s="4"/>
      <c r="R1661" s="4"/>
    </row>
    <row r="1662" spans="1:18" s="524" customFormat="1">
      <c r="A1662" s="50"/>
      <c r="C1662" s="586"/>
      <c r="D1662" s="50"/>
      <c r="E1662" s="644"/>
      <c r="F1662" s="645"/>
      <c r="G1662" s="646"/>
      <c r="H1662" s="50"/>
      <c r="I1662" s="644"/>
      <c r="J1662" s="50"/>
      <c r="K1662" s="50"/>
      <c r="L1662" s="50"/>
      <c r="M1662" s="2"/>
      <c r="N1662" s="2"/>
      <c r="O1662" s="4"/>
      <c r="P1662" s="4"/>
      <c r="Q1662" s="4"/>
      <c r="R1662" s="4"/>
    </row>
    <row r="1663" spans="1:18" s="524" customFormat="1">
      <c r="A1663" s="50"/>
      <c r="C1663" s="586"/>
      <c r="D1663" s="50"/>
      <c r="E1663" s="644"/>
      <c r="F1663" s="645"/>
      <c r="G1663" s="646"/>
      <c r="H1663" s="50"/>
      <c r="I1663" s="644"/>
      <c r="J1663" s="50"/>
      <c r="K1663" s="50"/>
      <c r="L1663" s="50"/>
      <c r="M1663" s="2"/>
      <c r="N1663" s="2"/>
      <c r="O1663" s="4"/>
      <c r="P1663" s="4"/>
      <c r="Q1663" s="4"/>
      <c r="R1663" s="4"/>
    </row>
    <row r="1664" spans="1:18" s="524" customFormat="1">
      <c r="A1664" s="50"/>
      <c r="C1664" s="586"/>
      <c r="D1664" s="50"/>
      <c r="E1664" s="644"/>
      <c r="F1664" s="645"/>
      <c r="G1664" s="646"/>
      <c r="H1664" s="50"/>
      <c r="I1664" s="644"/>
      <c r="J1664" s="50"/>
      <c r="K1664" s="50"/>
      <c r="L1664" s="50"/>
      <c r="M1664" s="2"/>
      <c r="N1664" s="2"/>
      <c r="O1664" s="4"/>
      <c r="P1664" s="4"/>
      <c r="Q1664" s="4"/>
      <c r="R1664" s="4"/>
    </row>
    <row r="1665" spans="1:18" s="524" customFormat="1">
      <c r="A1665" s="50"/>
      <c r="C1665" s="586"/>
      <c r="D1665" s="50"/>
      <c r="E1665" s="644"/>
      <c r="F1665" s="645"/>
      <c r="G1665" s="646"/>
      <c r="H1665" s="50"/>
      <c r="I1665" s="644"/>
      <c r="J1665" s="50"/>
      <c r="K1665" s="50"/>
      <c r="L1665" s="50"/>
      <c r="M1665" s="2"/>
      <c r="N1665" s="2"/>
      <c r="O1665" s="4"/>
      <c r="P1665" s="4"/>
      <c r="Q1665" s="4"/>
      <c r="R1665" s="4"/>
    </row>
    <row r="1666" spans="1:18" s="524" customFormat="1">
      <c r="A1666" s="50"/>
      <c r="C1666" s="586"/>
      <c r="D1666" s="50"/>
      <c r="E1666" s="644"/>
      <c r="F1666" s="645"/>
      <c r="G1666" s="646"/>
      <c r="H1666" s="50"/>
      <c r="I1666" s="644"/>
      <c r="J1666" s="50"/>
      <c r="K1666" s="50"/>
      <c r="L1666" s="50"/>
      <c r="M1666" s="2"/>
      <c r="N1666" s="2"/>
      <c r="O1666" s="4"/>
      <c r="P1666" s="4"/>
      <c r="Q1666" s="4"/>
      <c r="R1666" s="4"/>
    </row>
    <row r="1667" spans="1:18" s="524" customFormat="1">
      <c r="A1667" s="50"/>
      <c r="C1667" s="586"/>
      <c r="D1667" s="50"/>
      <c r="E1667" s="644"/>
      <c r="F1667" s="645"/>
      <c r="G1667" s="646"/>
      <c r="H1667" s="50"/>
      <c r="I1667" s="644"/>
      <c r="J1667" s="50"/>
      <c r="K1667" s="50"/>
      <c r="L1667" s="50"/>
      <c r="M1667" s="2"/>
      <c r="N1667" s="2"/>
      <c r="O1667" s="4"/>
      <c r="P1667" s="4"/>
      <c r="Q1667" s="4"/>
      <c r="R1667" s="4"/>
    </row>
    <row r="1668" spans="1:18" s="524" customFormat="1">
      <c r="A1668" s="50"/>
      <c r="C1668" s="586"/>
      <c r="D1668" s="50"/>
      <c r="E1668" s="644"/>
      <c r="F1668" s="645"/>
      <c r="G1668" s="646"/>
      <c r="H1668" s="50"/>
      <c r="I1668" s="644"/>
      <c r="J1668" s="50"/>
      <c r="K1668" s="50"/>
      <c r="L1668" s="50"/>
      <c r="M1668" s="2"/>
      <c r="N1668" s="2"/>
      <c r="O1668" s="4"/>
      <c r="P1668" s="4"/>
      <c r="Q1668" s="4"/>
      <c r="R1668" s="4"/>
    </row>
    <row r="1669" spans="1:18" s="524" customFormat="1">
      <c r="A1669" s="50"/>
      <c r="C1669" s="586"/>
      <c r="D1669" s="50"/>
      <c r="E1669" s="644"/>
      <c r="F1669" s="645"/>
      <c r="G1669" s="646"/>
      <c r="H1669" s="50"/>
      <c r="I1669" s="644"/>
      <c r="J1669" s="50"/>
      <c r="K1669" s="50"/>
      <c r="L1669" s="50"/>
      <c r="M1669" s="2"/>
      <c r="N1669" s="2"/>
      <c r="O1669" s="4"/>
      <c r="P1669" s="4"/>
      <c r="Q1669" s="4"/>
      <c r="R1669" s="4"/>
    </row>
    <row r="1670" spans="1:18" s="524" customFormat="1">
      <c r="A1670" s="50"/>
      <c r="C1670" s="586"/>
      <c r="D1670" s="50"/>
      <c r="E1670" s="644"/>
      <c r="F1670" s="645"/>
      <c r="G1670" s="646"/>
      <c r="H1670" s="50"/>
      <c r="I1670" s="644"/>
      <c r="J1670" s="50"/>
      <c r="K1670" s="50"/>
      <c r="L1670" s="50"/>
      <c r="M1670" s="2"/>
      <c r="N1670" s="2"/>
      <c r="O1670" s="4"/>
      <c r="P1670" s="4"/>
      <c r="Q1670" s="4"/>
      <c r="R1670" s="4"/>
    </row>
    <row r="1671" spans="1:18" s="524" customFormat="1">
      <c r="A1671" s="50"/>
      <c r="C1671" s="586"/>
      <c r="D1671" s="50"/>
      <c r="E1671" s="644"/>
      <c r="F1671" s="645"/>
      <c r="G1671" s="646"/>
      <c r="H1671" s="50"/>
      <c r="I1671" s="644"/>
      <c r="J1671" s="50"/>
      <c r="K1671" s="50"/>
      <c r="L1671" s="50"/>
      <c r="M1671" s="2"/>
      <c r="N1671" s="2"/>
      <c r="O1671" s="4"/>
      <c r="P1671" s="4"/>
      <c r="Q1671" s="4"/>
      <c r="R1671" s="4"/>
    </row>
    <row r="1672" spans="1:18" s="524" customFormat="1">
      <c r="A1672" s="50"/>
      <c r="C1672" s="586"/>
      <c r="D1672" s="50"/>
      <c r="E1672" s="644"/>
      <c r="F1672" s="645"/>
      <c r="G1672" s="646"/>
      <c r="H1672" s="50"/>
      <c r="I1672" s="644"/>
      <c r="J1672" s="50"/>
      <c r="K1672" s="50"/>
      <c r="L1672" s="50"/>
      <c r="M1672" s="2"/>
      <c r="N1672" s="2"/>
      <c r="O1672" s="4"/>
      <c r="P1672" s="4"/>
      <c r="Q1672" s="4"/>
      <c r="R1672" s="4"/>
    </row>
    <row r="1673" spans="1:18" s="524" customFormat="1">
      <c r="A1673" s="50"/>
      <c r="C1673" s="586"/>
      <c r="D1673" s="50"/>
      <c r="E1673" s="644"/>
      <c r="F1673" s="645"/>
      <c r="G1673" s="646"/>
      <c r="H1673" s="50"/>
      <c r="I1673" s="644"/>
      <c r="J1673" s="50"/>
      <c r="K1673" s="50"/>
      <c r="L1673" s="50"/>
      <c r="M1673" s="2"/>
      <c r="N1673" s="2"/>
      <c r="O1673" s="4"/>
      <c r="P1673" s="4"/>
      <c r="Q1673" s="4"/>
      <c r="R1673" s="4"/>
    </row>
    <row r="1674" spans="1:18" s="524" customFormat="1">
      <c r="A1674" s="50"/>
      <c r="C1674" s="586"/>
      <c r="D1674" s="50"/>
      <c r="E1674" s="644"/>
      <c r="F1674" s="645"/>
      <c r="G1674" s="646"/>
      <c r="H1674" s="50"/>
      <c r="I1674" s="644"/>
      <c r="J1674" s="50"/>
      <c r="K1674" s="50"/>
      <c r="L1674" s="50"/>
      <c r="M1674" s="2"/>
      <c r="N1674" s="2"/>
      <c r="O1674" s="4"/>
      <c r="P1674" s="4"/>
      <c r="Q1674" s="4"/>
      <c r="R1674" s="4"/>
    </row>
    <row r="1675" spans="1:18" s="524" customFormat="1">
      <c r="A1675" s="50"/>
      <c r="C1675" s="586"/>
      <c r="D1675" s="50"/>
      <c r="E1675" s="644"/>
      <c r="F1675" s="645"/>
      <c r="G1675" s="646"/>
      <c r="H1675" s="50"/>
      <c r="I1675" s="644"/>
      <c r="J1675" s="50"/>
      <c r="K1675" s="50"/>
      <c r="L1675" s="50"/>
      <c r="M1675" s="2"/>
      <c r="N1675" s="2"/>
      <c r="O1675" s="4"/>
      <c r="P1675" s="4"/>
      <c r="Q1675" s="4"/>
      <c r="R1675" s="4"/>
    </row>
    <row r="1676" spans="1:18" s="524" customFormat="1">
      <c r="A1676" s="50"/>
      <c r="C1676" s="586"/>
      <c r="D1676" s="50"/>
      <c r="E1676" s="644"/>
      <c r="F1676" s="645"/>
      <c r="G1676" s="646"/>
      <c r="H1676" s="50"/>
      <c r="I1676" s="644"/>
      <c r="J1676" s="50"/>
      <c r="K1676" s="50"/>
      <c r="L1676" s="50"/>
      <c r="M1676" s="2"/>
      <c r="N1676" s="2"/>
      <c r="O1676" s="4"/>
      <c r="P1676" s="4"/>
      <c r="Q1676" s="4"/>
      <c r="R1676" s="4"/>
    </row>
    <row r="1677" spans="1:18" s="524" customFormat="1">
      <c r="A1677" s="50"/>
      <c r="C1677" s="586"/>
      <c r="D1677" s="50"/>
      <c r="E1677" s="644"/>
      <c r="F1677" s="645"/>
      <c r="G1677" s="646"/>
      <c r="H1677" s="50"/>
      <c r="I1677" s="644"/>
      <c r="J1677" s="50"/>
      <c r="K1677" s="50"/>
      <c r="L1677" s="50"/>
      <c r="M1677" s="2"/>
      <c r="N1677" s="2"/>
      <c r="O1677" s="4"/>
      <c r="P1677" s="4"/>
      <c r="Q1677" s="4"/>
      <c r="R1677" s="4"/>
    </row>
    <row r="1678" spans="1:18" s="524" customFormat="1">
      <c r="A1678" s="50"/>
      <c r="C1678" s="586"/>
      <c r="D1678" s="50"/>
      <c r="E1678" s="644"/>
      <c r="F1678" s="645"/>
      <c r="G1678" s="646"/>
      <c r="H1678" s="50"/>
      <c r="I1678" s="644"/>
      <c r="J1678" s="50"/>
      <c r="K1678" s="50"/>
      <c r="L1678" s="50"/>
      <c r="M1678" s="2"/>
      <c r="N1678" s="2"/>
      <c r="O1678" s="4"/>
      <c r="P1678" s="4"/>
      <c r="Q1678" s="4"/>
      <c r="R1678" s="4"/>
    </row>
    <row r="1679" spans="1:18" s="524" customFormat="1">
      <c r="A1679" s="50"/>
      <c r="C1679" s="586"/>
      <c r="D1679" s="50"/>
      <c r="E1679" s="644"/>
      <c r="F1679" s="645"/>
      <c r="G1679" s="646"/>
      <c r="H1679" s="50"/>
      <c r="I1679" s="644"/>
      <c r="J1679" s="50"/>
      <c r="K1679" s="50"/>
      <c r="L1679" s="50"/>
      <c r="M1679" s="2"/>
      <c r="N1679" s="2"/>
      <c r="O1679" s="4"/>
      <c r="P1679" s="4"/>
      <c r="Q1679" s="4"/>
      <c r="R1679" s="4"/>
    </row>
    <row r="1680" spans="1:18" s="524" customFormat="1">
      <c r="A1680" s="50"/>
      <c r="C1680" s="586"/>
      <c r="D1680" s="50"/>
      <c r="E1680" s="644"/>
      <c r="F1680" s="645"/>
      <c r="G1680" s="646"/>
      <c r="H1680" s="50"/>
      <c r="I1680" s="644"/>
      <c r="J1680" s="50"/>
      <c r="K1680" s="50"/>
      <c r="L1680" s="50"/>
      <c r="M1680" s="2"/>
      <c r="N1680" s="2"/>
      <c r="O1680" s="4"/>
      <c r="P1680" s="4"/>
      <c r="Q1680" s="4"/>
      <c r="R1680" s="4"/>
    </row>
    <row r="1681" spans="1:18" s="524" customFormat="1">
      <c r="A1681" s="50"/>
      <c r="C1681" s="586"/>
      <c r="D1681" s="50"/>
      <c r="E1681" s="644"/>
      <c r="F1681" s="645"/>
      <c r="G1681" s="646"/>
      <c r="H1681" s="50"/>
      <c r="I1681" s="644"/>
      <c r="J1681" s="50"/>
      <c r="K1681" s="50"/>
      <c r="L1681" s="50"/>
      <c r="M1681" s="2"/>
      <c r="N1681" s="2"/>
      <c r="O1681" s="4"/>
      <c r="P1681" s="4"/>
      <c r="Q1681" s="4"/>
      <c r="R1681" s="4"/>
    </row>
    <row r="1682" spans="1:18" s="524" customFormat="1">
      <c r="A1682" s="50"/>
      <c r="C1682" s="586"/>
      <c r="D1682" s="50"/>
      <c r="E1682" s="644"/>
      <c r="F1682" s="645"/>
      <c r="G1682" s="646"/>
      <c r="H1682" s="50"/>
      <c r="I1682" s="644"/>
      <c r="J1682" s="50"/>
      <c r="K1682" s="50"/>
      <c r="L1682" s="50"/>
      <c r="M1682" s="2"/>
      <c r="N1682" s="2"/>
      <c r="O1682" s="4"/>
      <c r="P1682" s="4"/>
      <c r="Q1682" s="4"/>
      <c r="R1682" s="4"/>
    </row>
    <row r="1683" spans="1:18" s="524" customFormat="1">
      <c r="A1683" s="50"/>
      <c r="C1683" s="586"/>
      <c r="D1683" s="50"/>
      <c r="E1683" s="644"/>
      <c r="F1683" s="645"/>
      <c r="G1683" s="646"/>
      <c r="H1683" s="50"/>
      <c r="I1683" s="644"/>
      <c r="J1683" s="50"/>
      <c r="K1683" s="50"/>
      <c r="L1683" s="50"/>
      <c r="M1683" s="2"/>
      <c r="N1683" s="2"/>
      <c r="O1683" s="4"/>
      <c r="P1683" s="4"/>
      <c r="Q1683" s="4"/>
      <c r="R1683" s="4"/>
    </row>
    <row r="1684" spans="1:18" s="524" customFormat="1">
      <c r="A1684" s="50"/>
      <c r="C1684" s="586"/>
      <c r="D1684" s="50"/>
      <c r="E1684" s="644"/>
      <c r="F1684" s="645"/>
      <c r="G1684" s="646"/>
      <c r="H1684" s="50"/>
      <c r="I1684" s="644"/>
      <c r="J1684" s="50"/>
      <c r="K1684" s="50"/>
      <c r="L1684" s="50"/>
      <c r="M1684" s="2"/>
      <c r="N1684" s="2"/>
      <c r="O1684" s="4"/>
      <c r="P1684" s="4"/>
      <c r="Q1684" s="4"/>
      <c r="R1684" s="4"/>
    </row>
    <row r="1685" spans="1:18" s="524" customFormat="1">
      <c r="A1685" s="50"/>
      <c r="C1685" s="586"/>
      <c r="D1685" s="50"/>
      <c r="E1685" s="644"/>
      <c r="F1685" s="645"/>
      <c r="G1685" s="646"/>
      <c r="H1685" s="50"/>
      <c r="I1685" s="644"/>
      <c r="J1685" s="50"/>
      <c r="K1685" s="50"/>
      <c r="L1685" s="50"/>
      <c r="M1685" s="2"/>
      <c r="N1685" s="2"/>
      <c r="O1685" s="4"/>
      <c r="P1685" s="4"/>
      <c r="Q1685" s="4"/>
      <c r="R1685" s="4"/>
    </row>
    <row r="1686" spans="1:18" s="524" customFormat="1">
      <c r="A1686" s="50"/>
      <c r="C1686" s="586"/>
      <c r="D1686" s="50"/>
      <c r="E1686" s="644"/>
      <c r="F1686" s="645"/>
      <c r="G1686" s="646"/>
      <c r="H1686" s="50"/>
      <c r="I1686" s="644"/>
      <c r="J1686" s="50"/>
      <c r="K1686" s="50"/>
      <c r="L1686" s="50"/>
      <c r="M1686" s="2"/>
      <c r="N1686" s="2"/>
      <c r="O1686" s="4"/>
      <c r="P1686" s="4"/>
      <c r="Q1686" s="4"/>
      <c r="R1686" s="4"/>
    </row>
    <row r="1687" spans="1:18" s="524" customFormat="1">
      <c r="A1687" s="50"/>
      <c r="C1687" s="586"/>
      <c r="D1687" s="50"/>
      <c r="E1687" s="644"/>
      <c r="F1687" s="645"/>
      <c r="G1687" s="646"/>
      <c r="H1687" s="50"/>
      <c r="I1687" s="644"/>
      <c r="J1687" s="50"/>
      <c r="K1687" s="50"/>
      <c r="L1687" s="50"/>
      <c r="M1687" s="2"/>
      <c r="N1687" s="2"/>
      <c r="O1687" s="4"/>
      <c r="P1687" s="4"/>
      <c r="Q1687" s="4"/>
      <c r="R1687" s="4"/>
    </row>
    <row r="1688" spans="1:18" s="524" customFormat="1">
      <c r="A1688" s="50"/>
      <c r="C1688" s="586"/>
      <c r="D1688" s="50"/>
      <c r="E1688" s="644"/>
      <c r="F1688" s="645"/>
      <c r="G1688" s="646"/>
      <c r="H1688" s="50"/>
      <c r="I1688" s="644"/>
      <c r="J1688" s="50"/>
      <c r="K1688" s="50"/>
      <c r="L1688" s="50"/>
      <c r="M1688" s="2"/>
      <c r="N1688" s="2"/>
      <c r="O1688" s="4"/>
      <c r="P1688" s="4"/>
      <c r="Q1688" s="4"/>
      <c r="R1688" s="4"/>
    </row>
    <row r="1689" spans="1:18" s="524" customFormat="1">
      <c r="A1689" s="50"/>
      <c r="C1689" s="586"/>
      <c r="D1689" s="50"/>
      <c r="E1689" s="644"/>
      <c r="F1689" s="645"/>
      <c r="G1689" s="646"/>
      <c r="H1689" s="50"/>
      <c r="I1689" s="644"/>
      <c r="J1689" s="50"/>
      <c r="K1689" s="50"/>
      <c r="L1689" s="50"/>
      <c r="M1689" s="2"/>
      <c r="N1689" s="2"/>
      <c r="O1689" s="4"/>
      <c r="P1689" s="4"/>
      <c r="Q1689" s="4"/>
      <c r="R1689" s="4"/>
    </row>
    <row r="1690" spans="1:18" s="524" customFormat="1">
      <c r="A1690" s="50"/>
      <c r="C1690" s="586"/>
      <c r="D1690" s="50"/>
      <c r="E1690" s="644"/>
      <c r="F1690" s="645"/>
      <c r="G1690" s="646"/>
      <c r="H1690" s="50"/>
      <c r="I1690" s="644"/>
      <c r="J1690" s="50"/>
      <c r="K1690" s="50"/>
      <c r="L1690" s="50"/>
      <c r="M1690" s="2"/>
      <c r="N1690" s="2"/>
      <c r="O1690" s="4"/>
      <c r="P1690" s="4"/>
      <c r="Q1690" s="4"/>
      <c r="R1690" s="4"/>
    </row>
    <row r="1691" spans="1:18" s="524" customFormat="1">
      <c r="A1691" s="50"/>
      <c r="C1691" s="586"/>
      <c r="D1691" s="50"/>
      <c r="E1691" s="644"/>
      <c r="F1691" s="645"/>
      <c r="G1691" s="646"/>
      <c r="H1691" s="50"/>
      <c r="I1691" s="644"/>
      <c r="J1691" s="50"/>
      <c r="K1691" s="50"/>
      <c r="L1691" s="50"/>
      <c r="M1691" s="2"/>
      <c r="N1691" s="2"/>
      <c r="O1691" s="4"/>
      <c r="P1691" s="4"/>
      <c r="Q1691" s="4"/>
      <c r="R1691" s="4"/>
    </row>
    <row r="1692" spans="1:18" s="524" customFormat="1">
      <c r="A1692" s="50"/>
      <c r="C1692" s="586"/>
      <c r="D1692" s="50"/>
      <c r="E1692" s="644"/>
      <c r="F1692" s="645"/>
      <c r="G1692" s="646"/>
      <c r="H1692" s="50"/>
      <c r="I1692" s="644"/>
      <c r="J1692" s="50"/>
      <c r="K1692" s="50"/>
      <c r="L1692" s="50"/>
      <c r="M1692" s="2"/>
      <c r="N1692" s="2"/>
      <c r="O1692" s="4"/>
      <c r="P1692" s="4"/>
      <c r="Q1692" s="4"/>
      <c r="R1692" s="4"/>
    </row>
    <row r="1693" spans="1:18" s="524" customFormat="1">
      <c r="A1693" s="50"/>
      <c r="C1693" s="586"/>
      <c r="D1693" s="50"/>
      <c r="E1693" s="644"/>
      <c r="F1693" s="645"/>
      <c r="G1693" s="646"/>
      <c r="H1693" s="50"/>
      <c r="I1693" s="644"/>
      <c r="J1693" s="50"/>
      <c r="K1693" s="50"/>
      <c r="L1693" s="50"/>
      <c r="M1693" s="2"/>
      <c r="N1693" s="2"/>
      <c r="O1693" s="4"/>
      <c r="P1693" s="4"/>
      <c r="Q1693" s="4"/>
      <c r="R1693" s="4"/>
    </row>
    <row r="1694" spans="1:18" s="524" customFormat="1">
      <c r="A1694" s="50"/>
      <c r="C1694" s="586"/>
      <c r="D1694" s="50"/>
      <c r="E1694" s="644"/>
      <c r="F1694" s="645"/>
      <c r="G1694" s="646"/>
      <c r="H1694" s="50"/>
      <c r="I1694" s="644"/>
      <c r="J1694" s="50"/>
      <c r="K1694" s="50"/>
      <c r="L1694" s="50"/>
      <c r="M1694" s="2"/>
      <c r="N1694" s="2"/>
      <c r="O1694" s="4"/>
      <c r="P1694" s="4"/>
      <c r="Q1694" s="4"/>
      <c r="R1694" s="4"/>
    </row>
    <row r="1695" spans="1:18" s="524" customFormat="1">
      <c r="A1695" s="50"/>
      <c r="C1695" s="586"/>
      <c r="D1695" s="50"/>
      <c r="E1695" s="644"/>
      <c r="F1695" s="645"/>
      <c r="G1695" s="646"/>
      <c r="H1695" s="50"/>
      <c r="I1695" s="644"/>
      <c r="J1695" s="50"/>
      <c r="K1695" s="50"/>
      <c r="L1695" s="50"/>
      <c r="M1695" s="2"/>
      <c r="N1695" s="2"/>
      <c r="O1695" s="4"/>
      <c r="P1695" s="4"/>
      <c r="Q1695" s="4"/>
      <c r="R1695" s="4"/>
    </row>
    <row r="1696" spans="1:18" s="524" customFormat="1">
      <c r="A1696" s="50"/>
      <c r="C1696" s="586"/>
      <c r="D1696" s="50"/>
      <c r="E1696" s="644"/>
      <c r="F1696" s="645"/>
      <c r="G1696" s="646"/>
      <c r="H1696" s="50"/>
      <c r="I1696" s="644"/>
      <c r="J1696" s="50"/>
      <c r="K1696" s="50"/>
      <c r="L1696" s="50"/>
      <c r="M1696" s="2"/>
      <c r="N1696" s="2"/>
      <c r="O1696" s="4"/>
      <c r="P1696" s="4"/>
      <c r="Q1696" s="4"/>
      <c r="R1696" s="4"/>
    </row>
    <row r="1697" spans="1:18" s="524" customFormat="1">
      <c r="A1697" s="50"/>
      <c r="C1697" s="586"/>
      <c r="D1697" s="50"/>
      <c r="E1697" s="644"/>
      <c r="F1697" s="645"/>
      <c r="G1697" s="646"/>
      <c r="H1697" s="50"/>
      <c r="I1697" s="644"/>
      <c r="J1697" s="50"/>
      <c r="K1697" s="50"/>
      <c r="L1697" s="50"/>
      <c r="M1697" s="2"/>
      <c r="N1697" s="2"/>
      <c r="O1697" s="4"/>
      <c r="P1697" s="4"/>
      <c r="Q1697" s="4"/>
      <c r="R1697" s="4"/>
    </row>
    <row r="1698" spans="1:18" s="524" customFormat="1">
      <c r="A1698" s="50"/>
      <c r="C1698" s="586"/>
      <c r="D1698" s="50"/>
      <c r="E1698" s="644"/>
      <c r="F1698" s="645"/>
      <c r="G1698" s="646"/>
      <c r="H1698" s="50"/>
      <c r="I1698" s="644"/>
      <c r="J1698" s="50"/>
      <c r="K1698" s="50"/>
      <c r="L1698" s="50"/>
      <c r="M1698" s="2"/>
      <c r="N1698" s="2"/>
      <c r="O1698" s="4"/>
      <c r="P1698" s="4"/>
      <c r="Q1698" s="4"/>
      <c r="R1698" s="4"/>
    </row>
    <row r="1699" spans="1:18" s="524" customFormat="1">
      <c r="A1699" s="50"/>
      <c r="C1699" s="586"/>
      <c r="D1699" s="50"/>
      <c r="E1699" s="644"/>
      <c r="F1699" s="645"/>
      <c r="G1699" s="646"/>
      <c r="H1699" s="50"/>
      <c r="I1699" s="644"/>
      <c r="J1699" s="50"/>
      <c r="K1699" s="50"/>
      <c r="L1699" s="50"/>
      <c r="M1699" s="2"/>
      <c r="N1699" s="2"/>
      <c r="O1699" s="4"/>
      <c r="P1699" s="4"/>
      <c r="Q1699" s="4"/>
      <c r="R1699" s="4"/>
    </row>
    <row r="1700" spans="1:18" s="524" customFormat="1">
      <c r="A1700" s="50"/>
      <c r="C1700" s="586"/>
      <c r="D1700" s="50"/>
      <c r="E1700" s="644"/>
      <c r="F1700" s="645"/>
      <c r="G1700" s="646"/>
      <c r="H1700" s="50"/>
      <c r="I1700" s="644"/>
      <c r="J1700" s="50"/>
      <c r="K1700" s="50"/>
      <c r="L1700" s="50"/>
      <c r="M1700" s="2"/>
      <c r="N1700" s="2"/>
      <c r="O1700" s="4"/>
      <c r="P1700" s="4"/>
      <c r="Q1700" s="4"/>
      <c r="R1700" s="4"/>
    </row>
    <row r="1701" spans="1:18" s="524" customFormat="1">
      <c r="A1701" s="50"/>
      <c r="C1701" s="586"/>
      <c r="D1701" s="50"/>
      <c r="E1701" s="644"/>
      <c r="F1701" s="645"/>
      <c r="G1701" s="646"/>
      <c r="H1701" s="50"/>
      <c r="I1701" s="644"/>
      <c r="J1701" s="50"/>
      <c r="K1701" s="50"/>
      <c r="L1701" s="50"/>
      <c r="M1701" s="2"/>
      <c r="N1701" s="2"/>
      <c r="O1701" s="4"/>
      <c r="P1701" s="4"/>
      <c r="Q1701" s="4"/>
      <c r="R1701" s="4"/>
    </row>
    <row r="1702" spans="1:18" s="524" customFormat="1">
      <c r="A1702" s="50"/>
      <c r="C1702" s="586"/>
      <c r="D1702" s="50"/>
      <c r="E1702" s="644"/>
      <c r="F1702" s="645"/>
      <c r="G1702" s="646"/>
      <c r="H1702" s="50"/>
      <c r="I1702" s="644"/>
      <c r="J1702" s="50"/>
      <c r="K1702" s="50"/>
      <c r="L1702" s="50"/>
      <c r="M1702" s="2"/>
      <c r="N1702" s="2"/>
      <c r="O1702" s="4"/>
      <c r="P1702" s="4"/>
      <c r="Q1702" s="4"/>
      <c r="R1702" s="4"/>
    </row>
    <row r="1703" spans="1:18" s="524" customFormat="1">
      <c r="A1703" s="50"/>
      <c r="C1703" s="586"/>
      <c r="D1703" s="50"/>
      <c r="E1703" s="644"/>
      <c r="F1703" s="645"/>
      <c r="G1703" s="646"/>
      <c r="H1703" s="50"/>
      <c r="I1703" s="644"/>
      <c r="J1703" s="50"/>
      <c r="K1703" s="50"/>
      <c r="L1703" s="50"/>
      <c r="M1703" s="2"/>
      <c r="N1703" s="2"/>
      <c r="O1703" s="4"/>
      <c r="P1703" s="4"/>
      <c r="Q1703" s="4"/>
      <c r="R1703" s="4"/>
    </row>
    <row r="1704" spans="1:18" s="524" customFormat="1">
      <c r="A1704" s="50"/>
      <c r="C1704" s="586"/>
      <c r="D1704" s="50"/>
      <c r="E1704" s="644"/>
      <c r="F1704" s="645"/>
      <c r="G1704" s="646"/>
      <c r="H1704" s="50"/>
      <c r="I1704" s="644"/>
      <c r="J1704" s="50"/>
      <c r="K1704" s="50"/>
      <c r="L1704" s="50"/>
      <c r="M1704" s="2"/>
      <c r="N1704" s="2"/>
      <c r="O1704" s="4"/>
      <c r="P1704" s="4"/>
      <c r="Q1704" s="4"/>
      <c r="R1704" s="4"/>
    </row>
    <row r="1705" spans="1:18" s="524" customFormat="1">
      <c r="A1705" s="50"/>
      <c r="C1705" s="586"/>
      <c r="D1705" s="50"/>
      <c r="E1705" s="644"/>
      <c r="F1705" s="645"/>
      <c r="G1705" s="646"/>
      <c r="H1705" s="50"/>
      <c r="I1705" s="644"/>
      <c r="J1705" s="50"/>
      <c r="K1705" s="50"/>
      <c r="L1705" s="50"/>
      <c r="M1705" s="2"/>
      <c r="N1705" s="2"/>
      <c r="O1705" s="4"/>
      <c r="P1705" s="4"/>
      <c r="Q1705" s="4"/>
      <c r="R1705" s="4"/>
    </row>
    <row r="1706" spans="1:18" s="524" customFormat="1">
      <c r="A1706" s="50"/>
      <c r="C1706" s="586"/>
      <c r="D1706" s="50"/>
      <c r="E1706" s="644"/>
      <c r="F1706" s="645"/>
      <c r="G1706" s="646"/>
      <c r="H1706" s="50"/>
      <c r="I1706" s="644"/>
      <c r="J1706" s="50"/>
      <c r="K1706" s="50"/>
      <c r="L1706" s="50"/>
      <c r="M1706" s="2"/>
      <c r="N1706" s="2"/>
      <c r="O1706" s="4"/>
      <c r="P1706" s="4"/>
      <c r="Q1706" s="4"/>
      <c r="R1706" s="4"/>
    </row>
    <row r="1707" spans="1:18" s="524" customFormat="1">
      <c r="A1707" s="50"/>
      <c r="C1707" s="586"/>
      <c r="D1707" s="50"/>
      <c r="E1707" s="644"/>
      <c r="F1707" s="645"/>
      <c r="G1707" s="646"/>
      <c r="H1707" s="50"/>
      <c r="I1707" s="644"/>
      <c r="J1707" s="50"/>
      <c r="K1707" s="50"/>
      <c r="L1707" s="50"/>
      <c r="M1707" s="2"/>
      <c r="N1707" s="2"/>
      <c r="O1707" s="4"/>
      <c r="P1707" s="4"/>
      <c r="Q1707" s="4"/>
      <c r="R1707" s="4"/>
    </row>
    <row r="1708" spans="1:18" s="524" customFormat="1">
      <c r="A1708" s="50"/>
      <c r="C1708" s="586"/>
      <c r="D1708" s="50"/>
      <c r="E1708" s="644"/>
      <c r="F1708" s="645"/>
      <c r="G1708" s="646"/>
      <c r="H1708" s="50"/>
      <c r="I1708" s="644"/>
      <c r="J1708" s="50"/>
      <c r="K1708" s="50"/>
      <c r="L1708" s="50"/>
      <c r="M1708" s="2"/>
      <c r="N1708" s="2"/>
      <c r="O1708" s="4"/>
      <c r="P1708" s="4"/>
      <c r="Q1708" s="4"/>
      <c r="R1708" s="4"/>
    </row>
    <row r="1709" spans="1:18" s="524" customFormat="1">
      <c r="A1709" s="50"/>
      <c r="C1709" s="586"/>
      <c r="D1709" s="50"/>
      <c r="E1709" s="644"/>
      <c r="F1709" s="645"/>
      <c r="G1709" s="646"/>
      <c r="H1709" s="50"/>
      <c r="I1709" s="644"/>
      <c r="J1709" s="50"/>
      <c r="K1709" s="50"/>
      <c r="L1709" s="50"/>
      <c r="M1709" s="2"/>
      <c r="N1709" s="2"/>
      <c r="O1709" s="4"/>
      <c r="P1709" s="4"/>
      <c r="Q1709" s="4"/>
      <c r="R1709" s="4"/>
    </row>
    <row r="1710" spans="1:18" s="524" customFormat="1">
      <c r="A1710" s="50"/>
      <c r="C1710" s="586"/>
      <c r="D1710" s="50"/>
      <c r="E1710" s="644"/>
      <c r="F1710" s="645"/>
      <c r="G1710" s="646"/>
      <c r="H1710" s="50"/>
      <c r="I1710" s="644"/>
      <c r="J1710" s="50"/>
      <c r="K1710" s="50"/>
      <c r="L1710" s="50"/>
      <c r="M1710" s="2"/>
      <c r="N1710" s="2"/>
      <c r="O1710" s="4"/>
      <c r="P1710" s="4"/>
      <c r="Q1710" s="4"/>
      <c r="R1710" s="4"/>
    </row>
    <row r="1711" spans="1:18" s="524" customFormat="1">
      <c r="A1711" s="50"/>
      <c r="C1711" s="586"/>
      <c r="D1711" s="50"/>
      <c r="E1711" s="644"/>
      <c r="F1711" s="645"/>
      <c r="G1711" s="646"/>
      <c r="H1711" s="50"/>
      <c r="I1711" s="644"/>
      <c r="J1711" s="50"/>
      <c r="K1711" s="50"/>
      <c r="L1711" s="50"/>
      <c r="M1711" s="2"/>
      <c r="N1711" s="2"/>
      <c r="O1711" s="4"/>
      <c r="P1711" s="4"/>
      <c r="Q1711" s="4"/>
      <c r="R1711" s="4"/>
    </row>
    <row r="1712" spans="1:18" s="524" customFormat="1">
      <c r="A1712" s="50"/>
      <c r="C1712" s="586"/>
      <c r="D1712" s="50"/>
      <c r="E1712" s="644"/>
      <c r="F1712" s="645"/>
      <c r="G1712" s="646"/>
      <c r="H1712" s="50"/>
      <c r="I1712" s="644"/>
      <c r="J1712" s="50"/>
      <c r="K1712" s="50"/>
      <c r="L1712" s="50"/>
      <c r="M1712" s="2"/>
      <c r="N1712" s="2"/>
      <c r="O1712" s="4"/>
      <c r="P1712" s="4"/>
      <c r="Q1712" s="4"/>
      <c r="R1712" s="4"/>
    </row>
    <row r="1713" spans="1:18" s="524" customFormat="1">
      <c r="A1713" s="50"/>
      <c r="C1713" s="586"/>
      <c r="D1713" s="50"/>
      <c r="E1713" s="644"/>
      <c r="F1713" s="645"/>
      <c r="G1713" s="646"/>
      <c r="H1713" s="50"/>
      <c r="I1713" s="644"/>
      <c r="J1713" s="50"/>
      <c r="K1713" s="50"/>
      <c r="L1713" s="50"/>
      <c r="M1713" s="2"/>
      <c r="N1713" s="2"/>
      <c r="O1713" s="4"/>
      <c r="P1713" s="4"/>
      <c r="Q1713" s="4"/>
      <c r="R1713" s="4"/>
    </row>
    <row r="1714" spans="1:18" s="524" customFormat="1">
      <c r="A1714" s="50"/>
      <c r="C1714" s="586"/>
      <c r="D1714" s="50"/>
      <c r="E1714" s="644"/>
      <c r="F1714" s="645"/>
      <c r="G1714" s="646"/>
      <c r="H1714" s="50"/>
      <c r="I1714" s="644"/>
      <c r="J1714" s="50"/>
      <c r="K1714" s="50"/>
      <c r="L1714" s="50"/>
      <c r="M1714" s="2"/>
      <c r="N1714" s="2"/>
      <c r="O1714" s="4"/>
      <c r="P1714" s="4"/>
      <c r="Q1714" s="4"/>
      <c r="R1714" s="4"/>
    </row>
    <row r="1715" spans="1:18" s="524" customFormat="1">
      <c r="A1715" s="50"/>
      <c r="C1715" s="586"/>
      <c r="D1715" s="50"/>
      <c r="E1715" s="644"/>
      <c r="F1715" s="645"/>
      <c r="G1715" s="646"/>
      <c r="H1715" s="50"/>
      <c r="I1715" s="644"/>
      <c r="J1715" s="50"/>
      <c r="K1715" s="50"/>
      <c r="L1715" s="50"/>
      <c r="M1715" s="2"/>
      <c r="N1715" s="2"/>
      <c r="O1715" s="4"/>
      <c r="P1715" s="4"/>
      <c r="Q1715" s="4"/>
      <c r="R1715" s="4"/>
    </row>
    <row r="1716" spans="1:18" s="524" customFormat="1">
      <c r="A1716" s="50"/>
      <c r="C1716" s="586"/>
      <c r="D1716" s="50"/>
      <c r="E1716" s="644"/>
      <c r="F1716" s="645"/>
      <c r="G1716" s="646"/>
      <c r="H1716" s="50"/>
      <c r="I1716" s="644"/>
      <c r="J1716" s="50"/>
      <c r="K1716" s="50"/>
      <c r="L1716" s="50"/>
      <c r="M1716" s="2"/>
      <c r="N1716" s="2"/>
      <c r="O1716" s="4"/>
      <c r="P1716" s="4"/>
      <c r="Q1716" s="4"/>
      <c r="R1716" s="4"/>
    </row>
    <row r="1717" spans="1:18" s="524" customFormat="1">
      <c r="A1717" s="50"/>
      <c r="C1717" s="586"/>
      <c r="D1717" s="50"/>
      <c r="E1717" s="644"/>
      <c r="F1717" s="645"/>
      <c r="G1717" s="646"/>
      <c r="H1717" s="50"/>
      <c r="I1717" s="644"/>
      <c r="J1717" s="50"/>
      <c r="K1717" s="50"/>
      <c r="L1717" s="50"/>
      <c r="M1717" s="2"/>
      <c r="N1717" s="2"/>
      <c r="O1717" s="4"/>
      <c r="P1717" s="4"/>
      <c r="Q1717" s="4"/>
      <c r="R1717" s="4"/>
    </row>
    <row r="1718" spans="1:18" s="524" customFormat="1">
      <c r="A1718" s="50"/>
      <c r="C1718" s="586"/>
      <c r="D1718" s="50"/>
      <c r="E1718" s="644"/>
      <c r="F1718" s="645"/>
      <c r="G1718" s="646"/>
      <c r="H1718" s="50"/>
      <c r="I1718" s="644"/>
      <c r="J1718" s="50"/>
      <c r="K1718" s="50"/>
      <c r="L1718" s="50"/>
      <c r="M1718" s="2"/>
      <c r="N1718" s="2"/>
      <c r="O1718" s="4"/>
      <c r="P1718" s="4"/>
      <c r="Q1718" s="4"/>
      <c r="R1718" s="4"/>
    </row>
    <row r="1719" spans="1:18" s="524" customFormat="1">
      <c r="A1719" s="50"/>
      <c r="C1719" s="586"/>
      <c r="D1719" s="50"/>
      <c r="E1719" s="644"/>
      <c r="F1719" s="645"/>
      <c r="G1719" s="646"/>
      <c r="H1719" s="50"/>
      <c r="I1719" s="644"/>
      <c r="J1719" s="50"/>
      <c r="K1719" s="50"/>
      <c r="L1719" s="50"/>
      <c r="M1719" s="2"/>
      <c r="N1719" s="2"/>
      <c r="O1719" s="4"/>
      <c r="P1719" s="4"/>
      <c r="Q1719" s="4"/>
      <c r="R1719" s="4"/>
    </row>
    <row r="1720" spans="1:18" s="524" customFormat="1">
      <c r="A1720" s="50"/>
      <c r="C1720" s="586"/>
      <c r="D1720" s="50"/>
      <c r="E1720" s="644"/>
      <c r="F1720" s="645"/>
      <c r="G1720" s="646"/>
      <c r="H1720" s="50"/>
      <c r="I1720" s="644"/>
      <c r="J1720" s="50"/>
      <c r="K1720" s="50"/>
      <c r="L1720" s="50"/>
      <c r="M1720" s="2"/>
      <c r="N1720" s="2"/>
      <c r="O1720" s="4"/>
      <c r="P1720" s="4"/>
      <c r="Q1720" s="4"/>
      <c r="R1720" s="4"/>
    </row>
    <row r="1721" spans="1:18" s="524" customFormat="1">
      <c r="A1721" s="50"/>
      <c r="C1721" s="586"/>
      <c r="D1721" s="50"/>
      <c r="E1721" s="644"/>
      <c r="F1721" s="645"/>
      <c r="G1721" s="646"/>
      <c r="H1721" s="50"/>
      <c r="I1721" s="644"/>
      <c r="J1721" s="50"/>
      <c r="K1721" s="50"/>
      <c r="L1721" s="50"/>
      <c r="M1721" s="2"/>
      <c r="N1721" s="2"/>
      <c r="O1721" s="4"/>
      <c r="P1721" s="4"/>
      <c r="Q1721" s="4"/>
      <c r="R1721" s="4"/>
    </row>
    <row r="1722" spans="1:18" s="524" customFormat="1">
      <c r="A1722" s="50"/>
      <c r="C1722" s="586"/>
      <c r="D1722" s="50"/>
      <c r="E1722" s="644"/>
      <c r="F1722" s="645"/>
      <c r="G1722" s="646"/>
      <c r="H1722" s="50"/>
      <c r="I1722" s="644"/>
      <c r="J1722" s="50"/>
      <c r="K1722" s="50"/>
      <c r="L1722" s="50"/>
      <c r="M1722" s="2"/>
      <c r="N1722" s="2"/>
      <c r="O1722" s="4"/>
      <c r="P1722" s="4"/>
      <c r="Q1722" s="4"/>
      <c r="R1722" s="4"/>
    </row>
    <row r="1723" spans="1:18" s="524" customFormat="1">
      <c r="A1723" s="50"/>
      <c r="C1723" s="586"/>
      <c r="D1723" s="50"/>
      <c r="E1723" s="644"/>
      <c r="F1723" s="645"/>
      <c r="G1723" s="646"/>
      <c r="H1723" s="50"/>
      <c r="I1723" s="644"/>
      <c r="J1723" s="50"/>
      <c r="K1723" s="50"/>
      <c r="L1723" s="50"/>
      <c r="M1723" s="2"/>
      <c r="N1723" s="2"/>
      <c r="O1723" s="4"/>
      <c r="P1723" s="4"/>
      <c r="Q1723" s="4"/>
      <c r="R1723" s="4"/>
    </row>
    <row r="1724" spans="1:18" s="524" customFormat="1">
      <c r="A1724" s="50"/>
      <c r="C1724" s="586"/>
      <c r="D1724" s="50"/>
      <c r="E1724" s="644"/>
      <c r="F1724" s="645"/>
      <c r="G1724" s="646"/>
      <c r="H1724" s="50"/>
      <c r="I1724" s="644"/>
      <c r="J1724" s="50"/>
      <c r="K1724" s="50"/>
      <c r="L1724" s="50"/>
      <c r="M1724" s="2"/>
      <c r="N1724" s="2"/>
      <c r="O1724" s="4"/>
      <c r="P1724" s="4"/>
      <c r="Q1724" s="4"/>
      <c r="R1724" s="4"/>
    </row>
    <row r="1725" spans="1:18" s="524" customFormat="1">
      <c r="A1725" s="50"/>
      <c r="C1725" s="586"/>
      <c r="D1725" s="50"/>
      <c r="E1725" s="644"/>
      <c r="F1725" s="645"/>
      <c r="G1725" s="646"/>
      <c r="H1725" s="50"/>
      <c r="I1725" s="644"/>
      <c r="J1725" s="50"/>
      <c r="K1725" s="50"/>
      <c r="L1725" s="50"/>
      <c r="M1725" s="2"/>
      <c r="N1725" s="2"/>
      <c r="O1725" s="4"/>
      <c r="P1725" s="4"/>
      <c r="Q1725" s="4"/>
      <c r="R1725" s="4"/>
    </row>
    <row r="1726" spans="1:18" s="524" customFormat="1">
      <c r="A1726" s="50"/>
      <c r="C1726" s="586"/>
      <c r="D1726" s="50"/>
      <c r="E1726" s="644"/>
      <c r="F1726" s="645"/>
      <c r="G1726" s="646"/>
      <c r="H1726" s="50"/>
      <c r="I1726" s="644"/>
      <c r="J1726" s="50"/>
      <c r="K1726" s="50"/>
      <c r="L1726" s="50"/>
      <c r="M1726" s="2"/>
      <c r="N1726" s="2"/>
      <c r="O1726" s="4"/>
      <c r="P1726" s="4"/>
      <c r="Q1726" s="4"/>
      <c r="R1726" s="4"/>
    </row>
    <row r="1727" spans="1:18" s="524" customFormat="1">
      <c r="A1727" s="50"/>
      <c r="C1727" s="586"/>
      <c r="D1727" s="50"/>
      <c r="E1727" s="644"/>
      <c r="F1727" s="645"/>
      <c r="G1727" s="646"/>
      <c r="H1727" s="50"/>
      <c r="I1727" s="644"/>
      <c r="J1727" s="50"/>
      <c r="K1727" s="50"/>
      <c r="L1727" s="50"/>
      <c r="M1727" s="2"/>
      <c r="N1727" s="2"/>
      <c r="O1727" s="4"/>
      <c r="P1727" s="4"/>
      <c r="Q1727" s="4"/>
      <c r="R1727" s="4"/>
    </row>
    <row r="1728" spans="1:18" s="524" customFormat="1">
      <c r="A1728" s="50"/>
      <c r="C1728" s="586"/>
      <c r="D1728" s="50"/>
      <c r="E1728" s="644"/>
      <c r="F1728" s="645"/>
      <c r="G1728" s="646"/>
      <c r="H1728" s="50"/>
      <c r="I1728" s="644"/>
      <c r="J1728" s="50"/>
      <c r="K1728" s="50"/>
      <c r="L1728" s="50"/>
      <c r="M1728" s="2"/>
      <c r="N1728" s="2"/>
      <c r="O1728" s="4"/>
      <c r="P1728" s="4"/>
      <c r="Q1728" s="4"/>
      <c r="R1728" s="4"/>
    </row>
    <row r="1729" spans="1:18" s="524" customFormat="1">
      <c r="A1729" s="50"/>
      <c r="C1729" s="586"/>
      <c r="D1729" s="50"/>
      <c r="E1729" s="644"/>
      <c r="F1729" s="645"/>
      <c r="G1729" s="646"/>
      <c r="H1729" s="50"/>
      <c r="I1729" s="644"/>
      <c r="J1729" s="50"/>
      <c r="K1729" s="50"/>
      <c r="L1729" s="50"/>
      <c r="M1729" s="2"/>
      <c r="N1729" s="2"/>
      <c r="O1729" s="4"/>
      <c r="P1729" s="4"/>
      <c r="Q1729" s="4"/>
      <c r="R1729" s="4"/>
    </row>
    <row r="1730" spans="1:18" s="524" customFormat="1">
      <c r="A1730" s="50"/>
      <c r="C1730" s="586"/>
      <c r="D1730" s="50"/>
      <c r="E1730" s="644"/>
      <c r="F1730" s="645"/>
      <c r="G1730" s="646"/>
      <c r="H1730" s="50"/>
      <c r="I1730" s="644"/>
      <c r="J1730" s="50"/>
      <c r="K1730" s="50"/>
      <c r="L1730" s="50"/>
      <c r="M1730" s="2"/>
      <c r="N1730" s="2"/>
      <c r="O1730" s="4"/>
      <c r="P1730" s="4"/>
      <c r="Q1730" s="4"/>
      <c r="R1730" s="4"/>
    </row>
    <row r="1731" spans="1:18" s="524" customFormat="1">
      <c r="A1731" s="50"/>
      <c r="C1731" s="586"/>
      <c r="D1731" s="50"/>
      <c r="E1731" s="644"/>
      <c r="F1731" s="645"/>
      <c r="G1731" s="646"/>
      <c r="H1731" s="50"/>
      <c r="I1731" s="644"/>
      <c r="J1731" s="50"/>
      <c r="K1731" s="50"/>
      <c r="L1731" s="50"/>
      <c r="M1731" s="2"/>
      <c r="N1731" s="2"/>
      <c r="O1731" s="4"/>
      <c r="P1731" s="4"/>
      <c r="Q1731" s="4"/>
      <c r="R1731" s="4"/>
    </row>
    <row r="1732" spans="1:18" s="524" customFormat="1">
      <c r="A1732" s="50"/>
      <c r="C1732" s="586"/>
      <c r="D1732" s="50"/>
      <c r="E1732" s="644"/>
      <c r="F1732" s="645"/>
      <c r="G1732" s="646"/>
      <c r="H1732" s="50"/>
      <c r="I1732" s="644"/>
      <c r="J1732" s="50"/>
      <c r="K1732" s="50"/>
      <c r="L1732" s="50"/>
      <c r="M1732" s="2"/>
      <c r="N1732" s="2"/>
      <c r="O1732" s="4"/>
      <c r="P1732" s="4"/>
      <c r="Q1732" s="4"/>
      <c r="R1732" s="4"/>
    </row>
    <row r="1733" spans="1:18" s="524" customFormat="1">
      <c r="A1733" s="50"/>
      <c r="C1733" s="586"/>
      <c r="D1733" s="50"/>
      <c r="E1733" s="644"/>
      <c r="F1733" s="645"/>
      <c r="G1733" s="646"/>
      <c r="H1733" s="50"/>
      <c r="I1733" s="644"/>
      <c r="J1733" s="50"/>
      <c r="K1733" s="50"/>
      <c r="L1733" s="50"/>
      <c r="M1733" s="2"/>
      <c r="N1733" s="2"/>
      <c r="O1733" s="4"/>
      <c r="P1733" s="4"/>
      <c r="Q1733" s="4"/>
      <c r="R1733" s="4"/>
    </row>
    <row r="1734" spans="1:18" s="524" customFormat="1">
      <c r="A1734" s="50"/>
      <c r="C1734" s="586"/>
      <c r="D1734" s="50"/>
      <c r="E1734" s="644"/>
      <c r="F1734" s="645"/>
      <c r="G1734" s="646"/>
      <c r="H1734" s="50"/>
      <c r="I1734" s="644"/>
      <c r="J1734" s="50"/>
      <c r="K1734" s="50"/>
      <c r="L1734" s="50"/>
      <c r="M1734" s="2"/>
      <c r="N1734" s="2"/>
      <c r="O1734" s="4"/>
      <c r="P1734" s="4"/>
      <c r="Q1734" s="4"/>
      <c r="R1734" s="4"/>
    </row>
    <row r="1735" spans="1:18" s="524" customFormat="1">
      <c r="A1735" s="50"/>
      <c r="C1735" s="586"/>
      <c r="D1735" s="50"/>
      <c r="E1735" s="644"/>
      <c r="F1735" s="645"/>
      <c r="G1735" s="646"/>
      <c r="H1735" s="50"/>
      <c r="I1735" s="644"/>
      <c r="J1735" s="50"/>
      <c r="K1735" s="50"/>
      <c r="L1735" s="50"/>
      <c r="M1735" s="2"/>
      <c r="N1735" s="2"/>
      <c r="O1735" s="4"/>
      <c r="P1735" s="4"/>
      <c r="Q1735" s="4"/>
      <c r="R1735" s="4"/>
    </row>
    <row r="1736" spans="1:18" s="524" customFormat="1">
      <c r="A1736" s="50"/>
      <c r="C1736" s="586"/>
      <c r="D1736" s="50"/>
      <c r="E1736" s="644"/>
      <c r="F1736" s="645"/>
      <c r="G1736" s="646"/>
      <c r="H1736" s="50"/>
      <c r="I1736" s="644"/>
      <c r="J1736" s="50"/>
      <c r="K1736" s="50"/>
      <c r="L1736" s="50"/>
      <c r="M1736" s="2"/>
      <c r="N1736" s="2"/>
      <c r="O1736" s="4"/>
      <c r="P1736" s="4"/>
      <c r="Q1736" s="4"/>
      <c r="R1736" s="4"/>
    </row>
    <row r="1737" spans="1:18" s="524" customFormat="1">
      <c r="A1737" s="50"/>
      <c r="C1737" s="586"/>
      <c r="D1737" s="50"/>
      <c r="E1737" s="644"/>
      <c r="F1737" s="645"/>
      <c r="G1737" s="646"/>
      <c r="H1737" s="50"/>
      <c r="I1737" s="644"/>
      <c r="J1737" s="50"/>
      <c r="K1737" s="50"/>
      <c r="L1737" s="50"/>
      <c r="M1737" s="2"/>
      <c r="N1737" s="2"/>
      <c r="O1737" s="4"/>
      <c r="P1737" s="4"/>
      <c r="Q1737" s="4"/>
      <c r="R1737" s="4"/>
    </row>
    <row r="1738" spans="1:18" s="524" customFormat="1">
      <c r="A1738" s="50"/>
      <c r="C1738" s="586"/>
      <c r="D1738" s="50"/>
      <c r="E1738" s="644"/>
      <c r="F1738" s="645"/>
      <c r="G1738" s="646"/>
      <c r="H1738" s="50"/>
      <c r="I1738" s="644"/>
      <c r="J1738" s="50"/>
      <c r="K1738" s="50"/>
      <c r="L1738" s="50"/>
      <c r="M1738" s="2"/>
      <c r="N1738" s="2"/>
      <c r="O1738" s="4"/>
      <c r="P1738" s="4"/>
      <c r="Q1738" s="4"/>
      <c r="R1738" s="4"/>
    </row>
    <row r="1739" spans="1:18" s="524" customFormat="1">
      <c r="A1739" s="50"/>
      <c r="C1739" s="586"/>
      <c r="D1739" s="50"/>
      <c r="E1739" s="644"/>
      <c r="F1739" s="645"/>
      <c r="G1739" s="646"/>
      <c r="H1739" s="50"/>
      <c r="I1739" s="644"/>
      <c r="J1739" s="50"/>
      <c r="K1739" s="50"/>
      <c r="L1739" s="50"/>
      <c r="M1739" s="2"/>
      <c r="N1739" s="2"/>
      <c r="O1739" s="4"/>
      <c r="P1739" s="4"/>
      <c r="Q1739" s="4"/>
      <c r="R1739" s="4"/>
    </row>
    <row r="1740" spans="1:18" s="524" customFormat="1">
      <c r="A1740" s="50"/>
      <c r="C1740" s="586"/>
      <c r="D1740" s="50"/>
      <c r="E1740" s="644"/>
      <c r="F1740" s="645"/>
      <c r="G1740" s="646"/>
      <c r="H1740" s="50"/>
      <c r="I1740" s="644"/>
      <c r="J1740" s="50"/>
      <c r="K1740" s="50"/>
      <c r="L1740" s="50"/>
      <c r="M1740" s="2"/>
      <c r="N1740" s="2"/>
      <c r="O1740" s="4"/>
      <c r="P1740" s="4"/>
      <c r="Q1740" s="4"/>
      <c r="R1740" s="4"/>
    </row>
    <row r="1741" spans="1:18" s="524" customFormat="1">
      <c r="A1741" s="50"/>
      <c r="C1741" s="586"/>
      <c r="D1741" s="50"/>
      <c r="E1741" s="644"/>
      <c r="F1741" s="645"/>
      <c r="G1741" s="646"/>
      <c r="H1741" s="50"/>
      <c r="I1741" s="644"/>
      <c r="J1741" s="50"/>
      <c r="K1741" s="50"/>
      <c r="L1741" s="50"/>
      <c r="M1741" s="2"/>
      <c r="N1741" s="2"/>
      <c r="O1741" s="4"/>
      <c r="P1741" s="4"/>
      <c r="Q1741" s="4"/>
      <c r="R1741" s="4"/>
    </row>
    <row r="1742" spans="1:18" s="524" customFormat="1">
      <c r="A1742" s="50"/>
      <c r="C1742" s="586"/>
      <c r="D1742" s="50"/>
      <c r="E1742" s="644"/>
      <c r="F1742" s="645"/>
      <c r="G1742" s="646"/>
      <c r="H1742" s="50"/>
      <c r="I1742" s="644"/>
      <c r="J1742" s="50"/>
      <c r="K1742" s="50"/>
      <c r="L1742" s="50"/>
      <c r="M1742" s="2"/>
      <c r="N1742" s="2"/>
      <c r="O1742" s="4"/>
      <c r="P1742" s="4"/>
      <c r="Q1742" s="4"/>
      <c r="R1742" s="4"/>
    </row>
    <row r="1743" spans="1:18" s="524" customFormat="1">
      <c r="A1743" s="50"/>
      <c r="C1743" s="586"/>
      <c r="D1743" s="50"/>
      <c r="E1743" s="644"/>
      <c r="F1743" s="645"/>
      <c r="G1743" s="646"/>
      <c r="H1743" s="50"/>
      <c r="I1743" s="644"/>
      <c r="J1743" s="50"/>
      <c r="K1743" s="50"/>
      <c r="L1743" s="50"/>
      <c r="M1743" s="2"/>
      <c r="N1743" s="2"/>
      <c r="O1743" s="4"/>
      <c r="P1743" s="4"/>
      <c r="Q1743" s="4"/>
      <c r="R1743" s="4"/>
    </row>
    <row r="1744" spans="1:18" s="524" customFormat="1">
      <c r="A1744" s="50"/>
      <c r="C1744" s="586"/>
      <c r="D1744" s="50"/>
      <c r="E1744" s="644"/>
      <c r="F1744" s="645"/>
      <c r="G1744" s="646"/>
      <c r="H1744" s="50"/>
      <c r="I1744" s="644"/>
      <c r="J1744" s="50"/>
      <c r="K1744" s="50"/>
      <c r="L1744" s="50"/>
      <c r="M1744" s="2"/>
      <c r="N1744" s="2"/>
      <c r="O1744" s="4"/>
      <c r="P1744" s="4"/>
      <c r="Q1744" s="4"/>
      <c r="R1744" s="4"/>
    </row>
    <row r="1745" spans="1:18" s="524" customFormat="1">
      <c r="A1745" s="50"/>
      <c r="C1745" s="586"/>
      <c r="D1745" s="50"/>
      <c r="E1745" s="644"/>
      <c r="F1745" s="645"/>
      <c r="G1745" s="646"/>
      <c r="H1745" s="50"/>
      <c r="I1745" s="644"/>
      <c r="J1745" s="50"/>
      <c r="K1745" s="50"/>
      <c r="L1745" s="50"/>
      <c r="M1745" s="2"/>
      <c r="N1745" s="2"/>
      <c r="O1745" s="4"/>
      <c r="P1745" s="4"/>
      <c r="Q1745" s="4"/>
      <c r="R1745" s="4"/>
    </row>
    <row r="1746" spans="1:18" s="524" customFormat="1">
      <c r="A1746" s="50"/>
      <c r="C1746" s="586"/>
      <c r="D1746" s="50"/>
      <c r="E1746" s="644"/>
      <c r="F1746" s="645"/>
      <c r="G1746" s="646"/>
      <c r="H1746" s="50"/>
      <c r="I1746" s="644"/>
      <c r="J1746" s="50"/>
      <c r="K1746" s="50"/>
      <c r="L1746" s="50"/>
      <c r="M1746" s="2"/>
      <c r="N1746" s="2"/>
      <c r="O1746" s="4"/>
      <c r="P1746" s="4"/>
      <c r="Q1746" s="4"/>
      <c r="R1746" s="4"/>
    </row>
    <row r="1747" spans="1:18" s="524" customFormat="1">
      <c r="A1747" s="50"/>
      <c r="C1747" s="586"/>
      <c r="D1747" s="50"/>
      <c r="E1747" s="644"/>
      <c r="F1747" s="645"/>
      <c r="G1747" s="646"/>
      <c r="H1747" s="50"/>
      <c r="I1747" s="644"/>
      <c r="J1747" s="50"/>
      <c r="K1747" s="50"/>
      <c r="L1747" s="50"/>
      <c r="M1747" s="2"/>
      <c r="N1747" s="2"/>
      <c r="O1747" s="4"/>
      <c r="P1747" s="4"/>
      <c r="Q1747" s="4"/>
      <c r="R1747" s="4"/>
    </row>
    <row r="1748" spans="1:18" s="524" customFormat="1">
      <c r="A1748" s="50"/>
      <c r="C1748" s="586"/>
      <c r="D1748" s="50"/>
      <c r="E1748" s="644"/>
      <c r="F1748" s="645"/>
      <c r="G1748" s="646"/>
      <c r="H1748" s="50"/>
      <c r="I1748" s="644"/>
      <c r="J1748" s="50"/>
      <c r="K1748" s="50"/>
      <c r="L1748" s="50"/>
      <c r="M1748" s="2"/>
      <c r="N1748" s="2"/>
      <c r="O1748" s="4"/>
      <c r="P1748" s="4"/>
      <c r="Q1748" s="4"/>
      <c r="R1748" s="4"/>
    </row>
    <row r="1749" spans="1:18" s="524" customFormat="1">
      <c r="A1749" s="50"/>
      <c r="C1749" s="586"/>
      <c r="D1749" s="50"/>
      <c r="E1749" s="644"/>
      <c r="F1749" s="645"/>
      <c r="G1749" s="646"/>
      <c r="H1749" s="50"/>
      <c r="I1749" s="644"/>
      <c r="J1749" s="50"/>
      <c r="K1749" s="50"/>
      <c r="L1749" s="50"/>
      <c r="M1749" s="2"/>
      <c r="N1749" s="2"/>
      <c r="O1749" s="4"/>
      <c r="P1749" s="4"/>
      <c r="Q1749" s="4"/>
      <c r="R1749" s="4"/>
    </row>
    <row r="1750" spans="1:18" s="524" customFormat="1">
      <c r="A1750" s="50"/>
      <c r="C1750" s="586"/>
      <c r="D1750" s="50"/>
      <c r="E1750" s="644"/>
      <c r="F1750" s="645"/>
      <c r="G1750" s="646"/>
      <c r="H1750" s="50"/>
      <c r="I1750" s="644"/>
      <c r="J1750" s="50"/>
      <c r="K1750" s="50"/>
      <c r="L1750" s="50"/>
      <c r="M1750" s="2"/>
      <c r="N1750" s="2"/>
      <c r="O1750" s="4"/>
      <c r="P1750" s="4"/>
      <c r="Q1750" s="4"/>
      <c r="R1750" s="4"/>
    </row>
    <row r="1751" spans="1:18" s="524" customFormat="1">
      <c r="A1751" s="50"/>
      <c r="C1751" s="586"/>
      <c r="D1751" s="50"/>
      <c r="E1751" s="644"/>
      <c r="F1751" s="645"/>
      <c r="G1751" s="646"/>
      <c r="H1751" s="50"/>
      <c r="I1751" s="644"/>
      <c r="J1751" s="50"/>
      <c r="K1751" s="50"/>
      <c r="L1751" s="50"/>
      <c r="M1751" s="2"/>
      <c r="N1751" s="2"/>
      <c r="O1751" s="4"/>
      <c r="P1751" s="4"/>
      <c r="Q1751" s="4"/>
      <c r="R1751" s="4"/>
    </row>
    <row r="1752" spans="1:18" s="524" customFormat="1">
      <c r="A1752" s="50"/>
      <c r="C1752" s="586"/>
      <c r="D1752" s="50"/>
      <c r="E1752" s="644"/>
      <c r="F1752" s="645"/>
      <c r="G1752" s="646"/>
      <c r="H1752" s="50"/>
      <c r="I1752" s="644"/>
      <c r="J1752" s="50"/>
      <c r="K1752" s="50"/>
      <c r="L1752" s="50"/>
      <c r="M1752" s="2"/>
      <c r="N1752" s="2"/>
      <c r="O1752" s="4"/>
      <c r="P1752" s="4"/>
      <c r="Q1752" s="4"/>
      <c r="R1752" s="4"/>
    </row>
    <row r="1753" spans="1:18" s="524" customFormat="1">
      <c r="A1753" s="50"/>
      <c r="C1753" s="586"/>
      <c r="D1753" s="50"/>
      <c r="E1753" s="644"/>
      <c r="F1753" s="645"/>
      <c r="G1753" s="646"/>
      <c r="H1753" s="50"/>
      <c r="I1753" s="644"/>
      <c r="J1753" s="50"/>
      <c r="K1753" s="50"/>
      <c r="L1753" s="50"/>
      <c r="M1753" s="2"/>
      <c r="N1753" s="2"/>
      <c r="O1753" s="4"/>
      <c r="P1753" s="4"/>
      <c r="Q1753" s="4"/>
      <c r="R1753" s="4"/>
    </row>
    <row r="1754" spans="1:18" s="524" customFormat="1">
      <c r="A1754" s="50"/>
      <c r="C1754" s="586"/>
      <c r="D1754" s="50"/>
      <c r="E1754" s="644"/>
      <c r="F1754" s="645"/>
      <c r="G1754" s="646"/>
      <c r="H1754" s="50"/>
      <c r="I1754" s="644"/>
      <c r="J1754" s="50"/>
      <c r="K1754" s="50"/>
      <c r="L1754" s="50"/>
      <c r="M1754" s="2"/>
      <c r="N1754" s="2"/>
      <c r="O1754" s="4"/>
      <c r="P1754" s="4"/>
      <c r="Q1754" s="4"/>
      <c r="R1754" s="4"/>
    </row>
    <row r="1755" spans="1:18" s="524" customFormat="1">
      <c r="A1755" s="50"/>
      <c r="C1755" s="586"/>
      <c r="D1755" s="50"/>
      <c r="E1755" s="644"/>
      <c r="F1755" s="645"/>
      <c r="G1755" s="646"/>
      <c r="H1755" s="50"/>
      <c r="I1755" s="644"/>
      <c r="J1755" s="50"/>
      <c r="K1755" s="50"/>
      <c r="L1755" s="50"/>
      <c r="M1755" s="2"/>
      <c r="N1755" s="2"/>
      <c r="O1755" s="4"/>
      <c r="P1755" s="4"/>
      <c r="Q1755" s="4"/>
      <c r="R1755" s="4"/>
    </row>
    <row r="1756" spans="1:18" s="524" customFormat="1">
      <c r="A1756" s="50"/>
      <c r="C1756" s="586"/>
      <c r="D1756" s="50"/>
      <c r="E1756" s="644"/>
      <c r="F1756" s="645"/>
      <c r="G1756" s="646"/>
      <c r="H1756" s="50"/>
      <c r="I1756" s="644"/>
      <c r="J1756" s="50"/>
      <c r="K1756" s="50"/>
      <c r="L1756" s="50"/>
      <c r="M1756" s="2"/>
      <c r="N1756" s="2"/>
      <c r="O1756" s="4"/>
      <c r="P1756" s="4"/>
      <c r="Q1756" s="4"/>
      <c r="R1756" s="4"/>
    </row>
    <row r="1757" spans="1:18" s="524" customFormat="1">
      <c r="A1757" s="50"/>
      <c r="C1757" s="586"/>
      <c r="D1757" s="50"/>
      <c r="E1757" s="644"/>
      <c r="F1757" s="645"/>
      <c r="G1757" s="646"/>
      <c r="H1757" s="50"/>
      <c r="I1757" s="644"/>
      <c r="J1757" s="50"/>
      <c r="K1757" s="50"/>
      <c r="L1757" s="50"/>
      <c r="M1757" s="2"/>
      <c r="N1757" s="2"/>
      <c r="O1757" s="4"/>
      <c r="P1757" s="4"/>
      <c r="Q1757" s="4"/>
      <c r="R1757" s="4"/>
    </row>
    <row r="1758" spans="1:18" s="524" customFormat="1">
      <c r="A1758" s="50"/>
      <c r="C1758" s="586"/>
      <c r="D1758" s="50"/>
      <c r="E1758" s="644"/>
      <c r="F1758" s="645"/>
      <c r="G1758" s="646"/>
      <c r="H1758" s="50"/>
      <c r="I1758" s="644"/>
      <c r="J1758" s="50"/>
      <c r="K1758" s="50"/>
      <c r="L1758" s="50"/>
      <c r="M1758" s="2"/>
      <c r="N1758" s="2"/>
      <c r="O1758" s="4"/>
      <c r="P1758" s="4"/>
      <c r="Q1758" s="4"/>
      <c r="R1758" s="4"/>
    </row>
    <row r="1759" spans="1:18" s="524" customFormat="1">
      <c r="A1759" s="50"/>
      <c r="C1759" s="586"/>
      <c r="D1759" s="50"/>
      <c r="E1759" s="644"/>
      <c r="F1759" s="645"/>
      <c r="G1759" s="646"/>
      <c r="H1759" s="50"/>
      <c r="I1759" s="644"/>
      <c r="J1759" s="50"/>
      <c r="K1759" s="50"/>
      <c r="L1759" s="50"/>
      <c r="M1759" s="2"/>
      <c r="N1759" s="2"/>
      <c r="O1759" s="4"/>
      <c r="P1759" s="4"/>
      <c r="Q1759" s="4"/>
      <c r="R1759" s="4"/>
    </row>
    <row r="1760" spans="1:18" s="524" customFormat="1">
      <c r="A1760" s="50"/>
      <c r="C1760" s="586"/>
      <c r="D1760" s="50"/>
      <c r="E1760" s="644"/>
      <c r="F1760" s="645"/>
      <c r="G1760" s="646"/>
      <c r="H1760" s="50"/>
      <c r="I1760" s="644"/>
      <c r="J1760" s="50"/>
      <c r="K1760" s="50"/>
      <c r="L1760" s="50"/>
      <c r="M1760" s="2"/>
      <c r="N1760" s="2"/>
      <c r="O1760" s="4"/>
      <c r="P1760" s="4"/>
      <c r="Q1760" s="4"/>
      <c r="R1760" s="4"/>
    </row>
    <row r="1761" spans="1:18" s="524" customFormat="1">
      <c r="A1761" s="50"/>
      <c r="C1761" s="586"/>
      <c r="D1761" s="50"/>
      <c r="E1761" s="644"/>
      <c r="F1761" s="645"/>
      <c r="G1761" s="646"/>
      <c r="H1761" s="50"/>
      <c r="I1761" s="644"/>
      <c r="J1761" s="50"/>
      <c r="K1761" s="50"/>
      <c r="L1761" s="50"/>
      <c r="M1761" s="2"/>
      <c r="N1761" s="2"/>
      <c r="O1761" s="4"/>
      <c r="P1761" s="4"/>
      <c r="Q1761" s="4"/>
      <c r="R1761" s="4"/>
    </row>
    <row r="1762" spans="1:18" s="524" customFormat="1">
      <c r="A1762" s="50"/>
      <c r="C1762" s="586"/>
      <c r="D1762" s="50"/>
      <c r="E1762" s="644"/>
      <c r="F1762" s="645"/>
      <c r="G1762" s="646"/>
      <c r="H1762" s="50"/>
      <c r="I1762" s="644"/>
      <c r="J1762" s="50"/>
      <c r="K1762" s="50"/>
      <c r="L1762" s="50"/>
      <c r="M1762" s="2"/>
      <c r="N1762" s="2"/>
      <c r="O1762" s="4"/>
      <c r="P1762" s="4"/>
      <c r="Q1762" s="4"/>
      <c r="R1762" s="4"/>
    </row>
    <row r="1763" spans="1:18" s="524" customFormat="1">
      <c r="A1763" s="50"/>
      <c r="C1763" s="586"/>
      <c r="D1763" s="50"/>
      <c r="E1763" s="644"/>
      <c r="F1763" s="645"/>
      <c r="G1763" s="646"/>
      <c r="H1763" s="50"/>
      <c r="I1763" s="644"/>
      <c r="J1763" s="50"/>
      <c r="K1763" s="50"/>
      <c r="L1763" s="50"/>
      <c r="M1763" s="2"/>
      <c r="N1763" s="2"/>
      <c r="O1763" s="4"/>
      <c r="P1763" s="4"/>
      <c r="Q1763" s="4"/>
      <c r="R1763" s="4"/>
    </row>
    <row r="1764" spans="1:18" s="524" customFormat="1">
      <c r="A1764" s="50"/>
      <c r="C1764" s="586"/>
      <c r="D1764" s="50"/>
      <c r="E1764" s="644"/>
      <c r="F1764" s="645"/>
      <c r="G1764" s="646"/>
      <c r="H1764" s="50"/>
      <c r="I1764" s="644"/>
      <c r="J1764" s="50"/>
      <c r="K1764" s="50"/>
      <c r="L1764" s="50"/>
      <c r="M1764" s="2"/>
      <c r="N1764" s="2"/>
      <c r="O1764" s="4"/>
      <c r="P1764" s="4"/>
      <c r="Q1764" s="4"/>
      <c r="R1764" s="4"/>
    </row>
    <row r="1765" spans="1:18" s="524" customFormat="1">
      <c r="A1765" s="50"/>
      <c r="C1765" s="586"/>
      <c r="D1765" s="50"/>
      <c r="E1765" s="644"/>
      <c r="F1765" s="645"/>
      <c r="G1765" s="646"/>
      <c r="H1765" s="50"/>
      <c r="I1765" s="644"/>
      <c r="J1765" s="50"/>
      <c r="K1765" s="50"/>
      <c r="L1765" s="50"/>
      <c r="M1765" s="2"/>
      <c r="N1765" s="2"/>
      <c r="O1765" s="4"/>
      <c r="P1765" s="4"/>
      <c r="Q1765" s="4"/>
      <c r="R1765" s="4"/>
    </row>
    <row r="1766" spans="1:18" s="524" customFormat="1">
      <c r="A1766" s="50"/>
      <c r="C1766" s="586"/>
      <c r="D1766" s="50"/>
      <c r="E1766" s="644"/>
      <c r="F1766" s="645"/>
      <c r="G1766" s="646"/>
      <c r="H1766" s="50"/>
      <c r="I1766" s="644"/>
      <c r="J1766" s="50"/>
      <c r="K1766" s="50"/>
      <c r="L1766" s="50"/>
      <c r="M1766" s="2"/>
      <c r="N1766" s="2"/>
      <c r="O1766" s="4"/>
      <c r="P1766" s="4"/>
      <c r="Q1766" s="4"/>
      <c r="R1766" s="4"/>
    </row>
    <row r="1767" spans="1:18" s="524" customFormat="1">
      <c r="A1767" s="50"/>
      <c r="C1767" s="586"/>
      <c r="D1767" s="50"/>
      <c r="E1767" s="644"/>
      <c r="F1767" s="645"/>
      <c r="G1767" s="646"/>
      <c r="H1767" s="50"/>
      <c r="I1767" s="644"/>
      <c r="J1767" s="50"/>
      <c r="K1767" s="50"/>
      <c r="L1767" s="50"/>
      <c r="M1767" s="2"/>
      <c r="N1767" s="2"/>
      <c r="O1767" s="4"/>
      <c r="P1767" s="4"/>
      <c r="Q1767" s="4"/>
      <c r="R1767" s="4"/>
    </row>
    <row r="1768" spans="1:18" s="524" customFormat="1">
      <c r="A1768" s="50"/>
      <c r="C1768" s="586"/>
      <c r="D1768" s="50"/>
      <c r="E1768" s="644"/>
      <c r="F1768" s="645"/>
      <c r="G1768" s="646"/>
      <c r="H1768" s="50"/>
      <c r="I1768" s="644"/>
      <c r="J1768" s="50"/>
      <c r="K1768" s="50"/>
      <c r="L1768" s="50"/>
      <c r="M1768" s="2"/>
      <c r="N1768" s="2"/>
      <c r="O1768" s="4"/>
      <c r="P1768" s="4"/>
      <c r="Q1768" s="4"/>
      <c r="R1768" s="4"/>
    </row>
    <row r="1769" spans="1:18" s="524" customFormat="1">
      <c r="A1769" s="50"/>
      <c r="C1769" s="586"/>
      <c r="D1769" s="50"/>
      <c r="E1769" s="644"/>
      <c r="F1769" s="645"/>
      <c r="G1769" s="646"/>
      <c r="H1769" s="50"/>
      <c r="I1769" s="644"/>
      <c r="J1769" s="50"/>
      <c r="K1769" s="50"/>
      <c r="L1769" s="50"/>
      <c r="M1769" s="2"/>
      <c r="N1769" s="2"/>
      <c r="O1769" s="4"/>
      <c r="P1769" s="4"/>
      <c r="Q1769" s="4"/>
      <c r="R1769" s="4"/>
    </row>
    <row r="1770" spans="1:18" s="524" customFormat="1">
      <c r="A1770" s="50"/>
      <c r="C1770" s="586"/>
      <c r="D1770" s="50"/>
      <c r="E1770" s="644"/>
      <c r="F1770" s="645"/>
      <c r="G1770" s="646"/>
      <c r="H1770" s="50"/>
      <c r="I1770" s="644"/>
      <c r="J1770" s="50"/>
      <c r="K1770" s="50"/>
      <c r="L1770" s="50"/>
      <c r="M1770" s="2"/>
      <c r="N1770" s="2"/>
      <c r="O1770" s="4"/>
      <c r="P1770" s="4"/>
      <c r="Q1770" s="4"/>
      <c r="R1770" s="4"/>
    </row>
    <row r="1771" spans="1:18" s="524" customFormat="1">
      <c r="A1771" s="50"/>
      <c r="C1771" s="586"/>
      <c r="D1771" s="50"/>
      <c r="E1771" s="644"/>
      <c r="F1771" s="645"/>
      <c r="G1771" s="646"/>
      <c r="H1771" s="50"/>
      <c r="I1771" s="644"/>
      <c r="J1771" s="50"/>
      <c r="K1771" s="50"/>
      <c r="L1771" s="50"/>
      <c r="M1771" s="2"/>
      <c r="N1771" s="2"/>
      <c r="O1771" s="4"/>
      <c r="P1771" s="4"/>
      <c r="Q1771" s="4"/>
      <c r="R1771" s="4"/>
    </row>
    <row r="1772" spans="1:18" s="524" customFormat="1">
      <c r="A1772" s="50"/>
      <c r="C1772" s="586"/>
      <c r="D1772" s="50"/>
      <c r="E1772" s="644"/>
      <c r="F1772" s="645"/>
      <c r="G1772" s="646"/>
      <c r="H1772" s="50"/>
      <c r="I1772" s="644"/>
      <c r="J1772" s="50"/>
      <c r="K1772" s="50"/>
      <c r="L1772" s="50"/>
      <c r="M1772" s="2"/>
      <c r="N1772" s="2"/>
      <c r="O1772" s="4"/>
      <c r="P1772" s="4"/>
      <c r="Q1772" s="4"/>
      <c r="R1772" s="4"/>
    </row>
    <row r="1773" spans="1:18" s="524" customFormat="1">
      <c r="A1773" s="50"/>
      <c r="C1773" s="586"/>
      <c r="D1773" s="50"/>
      <c r="E1773" s="644"/>
      <c r="F1773" s="645"/>
      <c r="G1773" s="646"/>
      <c r="H1773" s="50"/>
      <c r="I1773" s="644"/>
      <c r="J1773" s="50"/>
      <c r="K1773" s="50"/>
      <c r="L1773" s="50"/>
      <c r="M1773" s="2"/>
      <c r="N1773" s="2"/>
      <c r="O1773" s="4"/>
      <c r="P1773" s="4"/>
      <c r="Q1773" s="4"/>
      <c r="R1773" s="4"/>
    </row>
    <row r="1774" spans="1:18" s="524" customFormat="1">
      <c r="A1774" s="50"/>
      <c r="C1774" s="586"/>
      <c r="D1774" s="50"/>
      <c r="E1774" s="644"/>
      <c r="F1774" s="645"/>
      <c r="G1774" s="646"/>
      <c r="H1774" s="50"/>
      <c r="I1774" s="644"/>
      <c r="J1774" s="50"/>
      <c r="K1774" s="50"/>
      <c r="L1774" s="50"/>
      <c r="M1774" s="2"/>
      <c r="N1774" s="2"/>
      <c r="O1774" s="4"/>
      <c r="P1774" s="4"/>
      <c r="Q1774" s="4"/>
      <c r="R1774" s="4"/>
    </row>
    <row r="1775" spans="1:18" s="524" customFormat="1">
      <c r="A1775" s="50"/>
      <c r="C1775" s="586"/>
      <c r="D1775" s="50"/>
      <c r="E1775" s="644"/>
      <c r="F1775" s="645"/>
      <c r="G1775" s="646"/>
      <c r="H1775" s="50"/>
      <c r="I1775" s="644"/>
      <c r="J1775" s="50"/>
      <c r="K1775" s="50"/>
      <c r="L1775" s="50"/>
      <c r="M1775" s="2"/>
      <c r="N1775" s="2"/>
      <c r="O1775" s="4"/>
      <c r="P1775" s="4"/>
      <c r="Q1775" s="4"/>
      <c r="R1775" s="4"/>
    </row>
    <row r="1776" spans="1:18" s="524" customFormat="1">
      <c r="A1776" s="50"/>
      <c r="C1776" s="586"/>
      <c r="D1776" s="50"/>
      <c r="E1776" s="644"/>
      <c r="F1776" s="645"/>
      <c r="G1776" s="646"/>
      <c r="H1776" s="50"/>
      <c r="I1776" s="644"/>
      <c r="J1776" s="50"/>
      <c r="K1776" s="50"/>
      <c r="L1776" s="50"/>
      <c r="M1776" s="2"/>
      <c r="N1776" s="2"/>
      <c r="O1776" s="4"/>
      <c r="P1776" s="4"/>
      <c r="Q1776" s="4"/>
      <c r="R1776" s="4"/>
    </row>
    <row r="1777" spans="1:18" s="524" customFormat="1">
      <c r="A1777" s="50"/>
      <c r="C1777" s="586"/>
      <c r="D1777" s="50"/>
      <c r="E1777" s="644"/>
      <c r="F1777" s="645"/>
      <c r="G1777" s="646"/>
      <c r="H1777" s="50"/>
      <c r="I1777" s="644"/>
      <c r="J1777" s="50"/>
      <c r="K1777" s="50"/>
      <c r="L1777" s="50"/>
      <c r="M1777" s="2"/>
      <c r="N1777" s="2"/>
      <c r="O1777" s="4"/>
      <c r="P1777" s="4"/>
      <c r="Q1777" s="4"/>
      <c r="R1777" s="4"/>
    </row>
    <row r="1778" spans="1:18" s="524" customFormat="1">
      <c r="A1778" s="50"/>
      <c r="C1778" s="586"/>
      <c r="D1778" s="50"/>
      <c r="E1778" s="644"/>
      <c r="F1778" s="645"/>
      <c r="G1778" s="646"/>
      <c r="H1778" s="50"/>
      <c r="I1778" s="644"/>
      <c r="J1778" s="50"/>
      <c r="K1778" s="50"/>
      <c r="L1778" s="50"/>
      <c r="M1778" s="2"/>
      <c r="N1778" s="2"/>
      <c r="O1778" s="4"/>
      <c r="P1778" s="4"/>
      <c r="Q1778" s="4"/>
      <c r="R1778" s="4"/>
    </row>
    <row r="1779" spans="1:18" s="524" customFormat="1">
      <c r="A1779" s="50"/>
      <c r="C1779" s="586"/>
      <c r="D1779" s="50"/>
      <c r="E1779" s="644"/>
      <c r="F1779" s="645"/>
      <c r="G1779" s="646"/>
      <c r="H1779" s="50"/>
      <c r="I1779" s="644"/>
      <c r="J1779" s="50"/>
      <c r="K1779" s="50"/>
      <c r="L1779" s="50"/>
      <c r="M1779" s="2"/>
      <c r="N1779" s="2"/>
      <c r="O1779" s="4"/>
      <c r="P1779" s="4"/>
      <c r="Q1779" s="4"/>
      <c r="R1779" s="4"/>
    </row>
    <row r="1780" spans="1:18" s="524" customFormat="1">
      <c r="A1780" s="50"/>
      <c r="C1780" s="586"/>
      <c r="D1780" s="50"/>
      <c r="E1780" s="644"/>
      <c r="F1780" s="645"/>
      <c r="G1780" s="646"/>
      <c r="H1780" s="50"/>
      <c r="I1780" s="644"/>
      <c r="J1780" s="50"/>
      <c r="K1780" s="50"/>
      <c r="L1780" s="50"/>
      <c r="M1780" s="2"/>
      <c r="N1780" s="2"/>
      <c r="O1780" s="4"/>
      <c r="P1780" s="4"/>
      <c r="Q1780" s="4"/>
      <c r="R1780" s="4"/>
    </row>
    <row r="1781" spans="1:18" s="524" customFormat="1">
      <c r="A1781" s="50"/>
      <c r="C1781" s="586"/>
      <c r="D1781" s="50"/>
      <c r="E1781" s="644"/>
      <c r="F1781" s="645"/>
      <c r="G1781" s="646"/>
      <c r="H1781" s="50"/>
      <c r="I1781" s="644"/>
      <c r="J1781" s="50"/>
      <c r="K1781" s="50"/>
      <c r="L1781" s="50"/>
      <c r="M1781" s="2"/>
      <c r="N1781" s="2"/>
      <c r="O1781" s="4"/>
      <c r="P1781" s="4"/>
      <c r="Q1781" s="4"/>
      <c r="R1781" s="4"/>
    </row>
    <row r="1782" spans="1:18" s="524" customFormat="1">
      <c r="A1782" s="50"/>
      <c r="C1782" s="586"/>
      <c r="D1782" s="50"/>
      <c r="E1782" s="644"/>
      <c r="F1782" s="645"/>
      <c r="G1782" s="646"/>
      <c r="H1782" s="50"/>
      <c r="I1782" s="644"/>
      <c r="J1782" s="50"/>
      <c r="K1782" s="50"/>
      <c r="L1782" s="50"/>
      <c r="M1782" s="2"/>
      <c r="N1782" s="2"/>
      <c r="O1782" s="4"/>
      <c r="P1782" s="4"/>
      <c r="Q1782" s="4"/>
      <c r="R1782" s="4"/>
    </row>
    <row r="1783" spans="1:18" s="524" customFormat="1">
      <c r="A1783" s="50"/>
      <c r="C1783" s="586"/>
      <c r="D1783" s="50"/>
      <c r="E1783" s="644"/>
      <c r="F1783" s="645"/>
      <c r="G1783" s="646"/>
      <c r="H1783" s="50"/>
      <c r="I1783" s="644"/>
      <c r="J1783" s="50"/>
      <c r="K1783" s="50"/>
      <c r="L1783" s="50"/>
      <c r="M1783" s="2"/>
      <c r="N1783" s="2"/>
      <c r="O1783" s="4"/>
      <c r="P1783" s="4"/>
      <c r="Q1783" s="4"/>
      <c r="R1783" s="4"/>
    </row>
    <row r="1784" spans="1:18" s="524" customFormat="1">
      <c r="A1784" s="50"/>
      <c r="C1784" s="586"/>
      <c r="D1784" s="50"/>
      <c r="E1784" s="644"/>
      <c r="F1784" s="645"/>
      <c r="G1784" s="646"/>
      <c r="H1784" s="50"/>
      <c r="I1784" s="644"/>
      <c r="J1784" s="50"/>
      <c r="K1784" s="50"/>
      <c r="L1784" s="50"/>
      <c r="M1784" s="2"/>
      <c r="N1784" s="2"/>
      <c r="O1784" s="4"/>
      <c r="P1784" s="4"/>
      <c r="Q1784" s="4"/>
      <c r="R1784" s="4"/>
    </row>
    <row r="1785" spans="1:18" s="524" customFormat="1">
      <c r="A1785" s="50"/>
      <c r="C1785" s="586"/>
      <c r="D1785" s="50"/>
      <c r="E1785" s="644"/>
      <c r="F1785" s="645"/>
      <c r="G1785" s="646"/>
      <c r="H1785" s="50"/>
      <c r="I1785" s="644"/>
      <c r="J1785" s="50"/>
      <c r="K1785" s="50"/>
      <c r="L1785" s="50"/>
      <c r="M1785" s="2"/>
      <c r="N1785" s="2"/>
      <c r="O1785" s="4"/>
      <c r="P1785" s="4"/>
      <c r="Q1785" s="4"/>
      <c r="R1785" s="4"/>
    </row>
    <row r="1786" spans="1:18" s="524" customFormat="1">
      <c r="A1786" s="50"/>
      <c r="C1786" s="586"/>
      <c r="D1786" s="50"/>
      <c r="E1786" s="644"/>
      <c r="F1786" s="645"/>
      <c r="G1786" s="646"/>
      <c r="H1786" s="50"/>
      <c r="I1786" s="644"/>
      <c r="J1786" s="50"/>
      <c r="K1786" s="50"/>
      <c r="L1786" s="50"/>
      <c r="M1786" s="2"/>
      <c r="N1786" s="2"/>
      <c r="O1786" s="4"/>
      <c r="P1786" s="4"/>
      <c r="Q1786" s="4"/>
      <c r="R1786" s="4"/>
    </row>
    <row r="1787" spans="1:18" s="524" customFormat="1">
      <c r="A1787" s="50"/>
      <c r="C1787" s="586"/>
      <c r="D1787" s="50"/>
      <c r="E1787" s="644"/>
      <c r="F1787" s="645"/>
      <c r="G1787" s="646"/>
      <c r="H1787" s="50"/>
      <c r="I1787" s="644"/>
      <c r="J1787" s="50"/>
      <c r="K1787" s="50"/>
      <c r="L1787" s="50"/>
      <c r="M1787" s="2"/>
      <c r="N1787" s="2"/>
      <c r="O1787" s="4"/>
      <c r="P1787" s="4"/>
      <c r="Q1787" s="4"/>
      <c r="R1787" s="4"/>
    </row>
    <row r="1788" spans="1:18" s="524" customFormat="1">
      <c r="A1788" s="50"/>
      <c r="C1788" s="586"/>
      <c r="D1788" s="50"/>
      <c r="E1788" s="644"/>
      <c r="F1788" s="645"/>
      <c r="G1788" s="646"/>
      <c r="H1788" s="50"/>
      <c r="I1788" s="644"/>
      <c r="J1788" s="50"/>
      <c r="K1788" s="50"/>
      <c r="L1788" s="50"/>
      <c r="M1788" s="2"/>
      <c r="N1788" s="2"/>
      <c r="O1788" s="4"/>
      <c r="P1788" s="4"/>
      <c r="Q1788" s="4"/>
      <c r="R1788" s="4"/>
    </row>
    <row r="1789" spans="1:18" s="524" customFormat="1">
      <c r="A1789" s="50"/>
      <c r="C1789" s="586"/>
      <c r="D1789" s="50"/>
      <c r="E1789" s="644"/>
      <c r="F1789" s="645"/>
      <c r="G1789" s="646"/>
      <c r="H1789" s="50"/>
      <c r="I1789" s="644"/>
      <c r="J1789" s="50"/>
      <c r="K1789" s="50"/>
      <c r="L1789" s="50"/>
      <c r="M1789" s="2"/>
      <c r="N1789" s="2"/>
      <c r="O1789" s="4"/>
      <c r="P1789" s="4"/>
      <c r="Q1789" s="4"/>
      <c r="R1789" s="4"/>
    </row>
    <row r="1790" spans="1:18" s="524" customFormat="1">
      <c r="A1790" s="50"/>
      <c r="C1790" s="586"/>
      <c r="D1790" s="50"/>
      <c r="E1790" s="644"/>
      <c r="F1790" s="645"/>
      <c r="G1790" s="646"/>
      <c r="H1790" s="50"/>
      <c r="I1790" s="644"/>
      <c r="J1790" s="50"/>
      <c r="K1790" s="50"/>
      <c r="L1790" s="50"/>
      <c r="M1790" s="2"/>
      <c r="N1790" s="2"/>
      <c r="O1790" s="4"/>
      <c r="P1790" s="4"/>
      <c r="Q1790" s="4"/>
      <c r="R1790" s="4"/>
    </row>
    <row r="1791" spans="1:18" s="524" customFormat="1">
      <c r="A1791" s="50"/>
      <c r="C1791" s="586"/>
      <c r="D1791" s="50"/>
      <c r="E1791" s="644"/>
      <c r="F1791" s="645"/>
      <c r="G1791" s="646"/>
      <c r="H1791" s="50"/>
      <c r="I1791" s="644"/>
      <c r="J1791" s="50"/>
      <c r="K1791" s="50"/>
      <c r="L1791" s="50"/>
      <c r="M1791" s="2"/>
      <c r="N1791" s="2"/>
      <c r="O1791" s="4"/>
      <c r="P1791" s="4"/>
      <c r="Q1791" s="4"/>
      <c r="R1791" s="4"/>
    </row>
    <row r="1792" spans="1:18" s="524" customFormat="1">
      <c r="A1792" s="50"/>
      <c r="C1792" s="586"/>
      <c r="D1792" s="50"/>
      <c r="E1792" s="644"/>
      <c r="F1792" s="645"/>
      <c r="G1792" s="646"/>
      <c r="H1792" s="50"/>
      <c r="I1792" s="644"/>
      <c r="J1792" s="50"/>
      <c r="K1792" s="50"/>
      <c r="L1792" s="50"/>
      <c r="M1792" s="2"/>
      <c r="N1792" s="2"/>
      <c r="O1792" s="4"/>
      <c r="P1792" s="4"/>
      <c r="Q1792" s="4"/>
      <c r="R1792" s="4"/>
    </row>
    <row r="1793" spans="1:18" s="524" customFormat="1">
      <c r="A1793" s="50"/>
      <c r="C1793" s="586"/>
      <c r="D1793" s="50"/>
      <c r="E1793" s="644"/>
      <c r="F1793" s="645"/>
      <c r="G1793" s="646"/>
      <c r="H1793" s="50"/>
      <c r="I1793" s="644"/>
      <c r="J1793" s="50"/>
      <c r="K1793" s="50"/>
      <c r="L1793" s="50"/>
      <c r="M1793" s="2"/>
      <c r="N1793" s="2"/>
      <c r="O1793" s="4"/>
      <c r="P1793" s="4"/>
      <c r="Q1793" s="4"/>
      <c r="R1793" s="4"/>
    </row>
    <row r="1794" spans="1:18" s="524" customFormat="1">
      <c r="A1794" s="50"/>
      <c r="C1794" s="586"/>
      <c r="D1794" s="50"/>
      <c r="E1794" s="644"/>
      <c r="F1794" s="645"/>
      <c r="G1794" s="646"/>
      <c r="H1794" s="50"/>
      <c r="I1794" s="644"/>
      <c r="J1794" s="50"/>
      <c r="K1794" s="50"/>
      <c r="L1794" s="50"/>
      <c r="M1794" s="2"/>
      <c r="N1794" s="2"/>
      <c r="O1794" s="4"/>
      <c r="P1794" s="4"/>
      <c r="Q1794" s="4"/>
      <c r="R1794" s="4"/>
    </row>
    <row r="1795" spans="1:18" s="524" customFormat="1">
      <c r="A1795" s="50"/>
      <c r="C1795" s="586"/>
      <c r="D1795" s="50"/>
      <c r="E1795" s="644"/>
      <c r="F1795" s="645"/>
      <c r="G1795" s="646"/>
      <c r="H1795" s="50"/>
      <c r="I1795" s="644"/>
      <c r="J1795" s="50"/>
      <c r="K1795" s="50"/>
      <c r="L1795" s="50"/>
      <c r="M1795" s="2"/>
      <c r="N1795" s="2"/>
      <c r="O1795" s="4"/>
      <c r="P1795" s="4"/>
      <c r="Q1795" s="4"/>
      <c r="R1795" s="4"/>
    </row>
    <row r="1796" spans="1:18" s="524" customFormat="1">
      <c r="A1796" s="50"/>
      <c r="C1796" s="586"/>
      <c r="D1796" s="50"/>
      <c r="E1796" s="644"/>
      <c r="F1796" s="645"/>
      <c r="G1796" s="646"/>
      <c r="H1796" s="50"/>
      <c r="I1796" s="644"/>
      <c r="J1796" s="50"/>
      <c r="K1796" s="50"/>
      <c r="L1796" s="50"/>
      <c r="M1796" s="2"/>
      <c r="N1796" s="2"/>
      <c r="O1796" s="4"/>
      <c r="P1796" s="4"/>
      <c r="Q1796" s="4"/>
      <c r="R1796" s="4"/>
    </row>
    <row r="1797" spans="1:18" s="524" customFormat="1">
      <c r="A1797" s="50"/>
      <c r="C1797" s="586"/>
      <c r="D1797" s="50"/>
      <c r="E1797" s="644"/>
      <c r="F1797" s="645"/>
      <c r="G1797" s="646"/>
      <c r="H1797" s="50"/>
      <c r="I1797" s="644"/>
      <c r="J1797" s="50"/>
      <c r="K1797" s="50"/>
      <c r="L1797" s="50"/>
      <c r="M1797" s="2"/>
      <c r="N1797" s="2"/>
      <c r="O1797" s="4"/>
      <c r="P1797" s="4"/>
      <c r="Q1797" s="4"/>
      <c r="R1797" s="4"/>
    </row>
    <row r="1798" spans="1:18" s="524" customFormat="1">
      <c r="A1798" s="50"/>
      <c r="C1798" s="586"/>
      <c r="D1798" s="50"/>
      <c r="E1798" s="644"/>
      <c r="F1798" s="645"/>
      <c r="G1798" s="646"/>
      <c r="H1798" s="50"/>
      <c r="I1798" s="644"/>
      <c r="J1798" s="50"/>
      <c r="K1798" s="50"/>
      <c r="L1798" s="50"/>
      <c r="M1798" s="2"/>
      <c r="N1798" s="2"/>
      <c r="O1798" s="4"/>
      <c r="P1798" s="4"/>
      <c r="Q1798" s="4"/>
      <c r="R1798" s="4"/>
    </row>
    <row r="1799" spans="1:18" s="524" customFormat="1">
      <c r="A1799" s="50"/>
      <c r="C1799" s="586"/>
      <c r="D1799" s="50"/>
      <c r="E1799" s="644"/>
      <c r="F1799" s="645"/>
      <c r="G1799" s="646"/>
      <c r="H1799" s="50"/>
      <c r="I1799" s="644"/>
      <c r="J1799" s="50"/>
      <c r="K1799" s="50"/>
      <c r="L1799" s="50"/>
      <c r="M1799" s="2"/>
      <c r="N1799" s="2"/>
      <c r="O1799" s="4"/>
      <c r="P1799" s="4"/>
      <c r="Q1799" s="4"/>
      <c r="R1799" s="4"/>
    </row>
    <row r="1800" spans="1:18" s="524" customFormat="1">
      <c r="A1800" s="50"/>
      <c r="C1800" s="586"/>
      <c r="D1800" s="50"/>
      <c r="E1800" s="644"/>
      <c r="F1800" s="645"/>
      <c r="G1800" s="646"/>
      <c r="H1800" s="50"/>
      <c r="I1800" s="644"/>
      <c r="J1800" s="50"/>
      <c r="K1800" s="50"/>
      <c r="L1800" s="50"/>
      <c r="M1800" s="2"/>
      <c r="N1800" s="2"/>
      <c r="O1800" s="4"/>
      <c r="P1800" s="4"/>
      <c r="Q1800" s="4"/>
      <c r="R1800" s="4"/>
    </row>
    <row r="1801" spans="1:18" s="524" customFormat="1">
      <c r="A1801" s="50"/>
      <c r="C1801" s="586"/>
      <c r="D1801" s="50"/>
      <c r="E1801" s="644"/>
      <c r="F1801" s="645"/>
      <c r="G1801" s="646"/>
      <c r="H1801" s="50"/>
      <c r="I1801" s="644"/>
      <c r="J1801" s="50"/>
      <c r="K1801" s="50"/>
      <c r="L1801" s="50"/>
      <c r="M1801" s="2"/>
      <c r="N1801" s="2"/>
      <c r="O1801" s="4"/>
      <c r="P1801" s="4"/>
      <c r="Q1801" s="4"/>
      <c r="R1801" s="4"/>
    </row>
    <row r="1802" spans="1:18" s="524" customFormat="1">
      <c r="A1802" s="50"/>
      <c r="C1802" s="586"/>
      <c r="D1802" s="50"/>
      <c r="E1802" s="644"/>
      <c r="F1802" s="645"/>
      <c r="G1802" s="646"/>
      <c r="H1802" s="50"/>
      <c r="I1802" s="644"/>
      <c r="J1802" s="50"/>
      <c r="K1802" s="50"/>
      <c r="L1802" s="50"/>
      <c r="M1802" s="2"/>
      <c r="N1802" s="2"/>
      <c r="O1802" s="4"/>
      <c r="P1802" s="4"/>
      <c r="Q1802" s="4"/>
      <c r="R1802" s="4"/>
    </row>
    <row r="1803" spans="1:18" s="524" customFormat="1">
      <c r="A1803" s="50"/>
      <c r="C1803" s="586"/>
      <c r="D1803" s="50"/>
      <c r="E1803" s="644"/>
      <c r="F1803" s="645"/>
      <c r="G1803" s="646"/>
      <c r="H1803" s="50"/>
      <c r="I1803" s="644"/>
      <c r="J1803" s="50"/>
      <c r="K1803" s="50"/>
      <c r="L1803" s="50"/>
      <c r="M1803" s="2"/>
      <c r="N1803" s="2"/>
      <c r="O1803" s="4"/>
      <c r="P1803" s="4"/>
      <c r="Q1803" s="4"/>
      <c r="R1803" s="4"/>
    </row>
    <row r="1804" spans="1:18" s="524" customFormat="1">
      <c r="A1804" s="50"/>
      <c r="C1804" s="586"/>
      <c r="D1804" s="50"/>
      <c r="E1804" s="644"/>
      <c r="F1804" s="645"/>
      <c r="G1804" s="646"/>
      <c r="H1804" s="50"/>
      <c r="I1804" s="644"/>
      <c r="J1804" s="50"/>
      <c r="K1804" s="50"/>
      <c r="L1804" s="50"/>
      <c r="M1804" s="2"/>
      <c r="N1804" s="2"/>
      <c r="O1804" s="4"/>
      <c r="P1804" s="4"/>
      <c r="Q1804" s="4"/>
      <c r="R1804" s="4"/>
    </row>
    <row r="1805" spans="1:18" s="524" customFormat="1">
      <c r="A1805" s="50"/>
      <c r="C1805" s="586"/>
      <c r="D1805" s="50"/>
      <c r="E1805" s="644"/>
      <c r="F1805" s="645"/>
      <c r="G1805" s="646"/>
      <c r="H1805" s="50"/>
      <c r="I1805" s="644"/>
      <c r="J1805" s="50"/>
      <c r="K1805" s="50"/>
      <c r="L1805" s="50"/>
      <c r="M1805" s="2"/>
      <c r="N1805" s="2"/>
      <c r="O1805" s="4"/>
      <c r="P1805" s="4"/>
      <c r="Q1805" s="4"/>
      <c r="R1805" s="4"/>
    </row>
    <row r="1806" spans="1:18" s="524" customFormat="1">
      <c r="A1806" s="50"/>
      <c r="C1806" s="586"/>
      <c r="D1806" s="50"/>
      <c r="E1806" s="644"/>
      <c r="F1806" s="645"/>
      <c r="G1806" s="646"/>
      <c r="H1806" s="50"/>
      <c r="I1806" s="644"/>
      <c r="J1806" s="50"/>
      <c r="K1806" s="50"/>
      <c r="L1806" s="50"/>
      <c r="M1806" s="2"/>
      <c r="N1806" s="2"/>
      <c r="O1806" s="4"/>
      <c r="P1806" s="4"/>
      <c r="Q1806" s="4"/>
      <c r="R1806" s="4"/>
    </row>
    <row r="1807" spans="1:18" s="524" customFormat="1">
      <c r="A1807" s="50"/>
      <c r="C1807" s="586"/>
      <c r="D1807" s="50"/>
      <c r="E1807" s="644"/>
      <c r="F1807" s="645"/>
      <c r="G1807" s="646"/>
      <c r="H1807" s="50"/>
      <c r="I1807" s="644"/>
      <c r="J1807" s="50"/>
      <c r="K1807" s="50"/>
      <c r="L1807" s="50"/>
      <c r="M1807" s="2"/>
      <c r="N1807" s="2"/>
      <c r="O1807" s="4"/>
      <c r="P1807" s="4"/>
      <c r="Q1807" s="4"/>
      <c r="R1807" s="4"/>
    </row>
    <row r="1808" spans="1:18" s="524" customFormat="1">
      <c r="A1808" s="50"/>
      <c r="C1808" s="586"/>
      <c r="D1808" s="50"/>
      <c r="E1808" s="644"/>
      <c r="F1808" s="645"/>
      <c r="G1808" s="646"/>
      <c r="H1808" s="50"/>
      <c r="I1808" s="644"/>
      <c r="J1808" s="50"/>
      <c r="K1808" s="50"/>
      <c r="L1808" s="50"/>
      <c r="M1808" s="2"/>
      <c r="N1808" s="2"/>
      <c r="O1808" s="4"/>
      <c r="P1808" s="4"/>
      <c r="Q1808" s="4"/>
      <c r="R1808" s="4"/>
    </row>
    <row r="1809" spans="1:18" s="524" customFormat="1">
      <c r="A1809" s="50"/>
      <c r="C1809" s="586"/>
      <c r="D1809" s="50"/>
      <c r="E1809" s="644"/>
      <c r="F1809" s="645"/>
      <c r="G1809" s="646"/>
      <c r="H1809" s="50"/>
      <c r="I1809" s="644"/>
      <c r="J1809" s="50"/>
      <c r="K1809" s="50"/>
      <c r="L1809" s="50"/>
      <c r="M1809" s="2"/>
      <c r="N1809" s="2"/>
      <c r="O1809" s="4"/>
      <c r="P1809" s="4"/>
      <c r="Q1809" s="4"/>
      <c r="R1809" s="4"/>
    </row>
    <row r="1810" spans="1:18" s="524" customFormat="1">
      <c r="A1810" s="50"/>
      <c r="C1810" s="586"/>
      <c r="D1810" s="50"/>
      <c r="E1810" s="644"/>
      <c r="F1810" s="645"/>
      <c r="G1810" s="646"/>
      <c r="H1810" s="50"/>
      <c r="I1810" s="644"/>
      <c r="J1810" s="50"/>
      <c r="K1810" s="50"/>
      <c r="L1810" s="50"/>
      <c r="M1810" s="2"/>
      <c r="N1810" s="2"/>
      <c r="O1810" s="4"/>
      <c r="P1810" s="4"/>
      <c r="Q1810" s="4"/>
      <c r="R1810" s="4"/>
    </row>
    <row r="1811" spans="1:18" s="524" customFormat="1">
      <c r="A1811" s="50"/>
      <c r="C1811" s="586"/>
      <c r="D1811" s="50"/>
      <c r="E1811" s="644"/>
      <c r="F1811" s="645"/>
      <c r="G1811" s="646"/>
      <c r="H1811" s="50"/>
      <c r="I1811" s="644"/>
      <c r="J1811" s="50"/>
      <c r="K1811" s="50"/>
      <c r="L1811" s="50"/>
      <c r="M1811" s="2"/>
      <c r="N1811" s="2"/>
      <c r="O1811" s="4"/>
      <c r="P1811" s="4"/>
      <c r="Q1811" s="4"/>
      <c r="R1811" s="4"/>
    </row>
    <row r="1812" spans="1:18" s="524" customFormat="1">
      <c r="A1812" s="50"/>
      <c r="C1812" s="586"/>
      <c r="D1812" s="50"/>
      <c r="E1812" s="644"/>
      <c r="F1812" s="645"/>
      <c r="G1812" s="646"/>
      <c r="H1812" s="50"/>
      <c r="I1812" s="644"/>
      <c r="J1812" s="50"/>
      <c r="K1812" s="50"/>
      <c r="L1812" s="50"/>
      <c r="M1812" s="2"/>
      <c r="N1812" s="2"/>
      <c r="O1812" s="4"/>
      <c r="P1812" s="4"/>
      <c r="Q1812" s="4"/>
      <c r="R1812" s="4"/>
    </row>
    <row r="1813" spans="1:18" s="524" customFormat="1">
      <c r="A1813" s="50"/>
      <c r="C1813" s="586"/>
      <c r="D1813" s="50"/>
      <c r="E1813" s="644"/>
      <c r="F1813" s="645"/>
      <c r="G1813" s="646"/>
      <c r="H1813" s="50"/>
      <c r="I1813" s="644"/>
      <c r="J1813" s="50"/>
      <c r="K1813" s="50"/>
      <c r="L1813" s="50"/>
      <c r="M1813" s="2"/>
      <c r="N1813" s="2"/>
      <c r="O1813" s="4"/>
      <c r="P1813" s="4"/>
      <c r="Q1813" s="4"/>
      <c r="R1813" s="4"/>
    </row>
    <row r="1814" spans="1:18" s="524" customFormat="1">
      <c r="A1814" s="50"/>
      <c r="C1814" s="586"/>
      <c r="D1814" s="50"/>
      <c r="E1814" s="644"/>
      <c r="F1814" s="645"/>
      <c r="G1814" s="646"/>
      <c r="H1814" s="50"/>
      <c r="I1814" s="644"/>
      <c r="J1814" s="50"/>
      <c r="K1814" s="50"/>
      <c r="L1814" s="50"/>
      <c r="M1814" s="2"/>
      <c r="N1814" s="2"/>
      <c r="O1814" s="4"/>
      <c r="P1814" s="4"/>
      <c r="Q1814" s="4"/>
      <c r="R1814" s="4"/>
    </row>
    <row r="1815" spans="1:18" s="524" customFormat="1">
      <c r="A1815" s="50"/>
      <c r="C1815" s="586"/>
      <c r="D1815" s="50"/>
      <c r="E1815" s="644"/>
      <c r="F1815" s="645"/>
      <c r="G1815" s="646"/>
      <c r="H1815" s="50"/>
      <c r="I1815" s="644"/>
      <c r="J1815" s="50"/>
      <c r="K1815" s="50"/>
      <c r="L1815" s="50"/>
      <c r="M1815" s="2"/>
      <c r="N1815" s="2"/>
      <c r="O1815" s="4"/>
      <c r="P1815" s="4"/>
      <c r="Q1815" s="4"/>
      <c r="R1815" s="4"/>
    </row>
    <row r="1816" spans="1:18" s="524" customFormat="1">
      <c r="A1816" s="50"/>
      <c r="C1816" s="586"/>
      <c r="D1816" s="50"/>
      <c r="E1816" s="644"/>
      <c r="F1816" s="645"/>
      <c r="G1816" s="646"/>
      <c r="H1816" s="50"/>
      <c r="I1816" s="644"/>
      <c r="J1816" s="50"/>
      <c r="K1816" s="50"/>
      <c r="L1816" s="50"/>
      <c r="M1816" s="2"/>
      <c r="N1816" s="2"/>
      <c r="O1816" s="4"/>
      <c r="P1816" s="4"/>
      <c r="Q1816" s="4"/>
      <c r="R1816" s="4"/>
    </row>
    <row r="1817" spans="1:18" s="524" customFormat="1">
      <c r="A1817" s="50"/>
      <c r="C1817" s="586"/>
      <c r="D1817" s="50"/>
      <c r="E1817" s="644"/>
      <c r="F1817" s="645"/>
      <c r="G1817" s="646"/>
      <c r="H1817" s="50"/>
      <c r="I1817" s="644"/>
      <c r="J1817" s="50"/>
      <c r="K1817" s="50"/>
      <c r="L1817" s="50"/>
      <c r="M1817" s="2"/>
      <c r="N1817" s="2"/>
      <c r="O1817" s="4"/>
      <c r="P1817" s="4"/>
      <c r="Q1817" s="4"/>
      <c r="R1817" s="4"/>
    </row>
    <row r="1818" spans="1:18" s="524" customFormat="1">
      <c r="A1818" s="50"/>
      <c r="C1818" s="586"/>
      <c r="D1818" s="50"/>
      <c r="E1818" s="644"/>
      <c r="F1818" s="645"/>
      <c r="G1818" s="646"/>
      <c r="H1818" s="50"/>
      <c r="I1818" s="644"/>
      <c r="J1818" s="50"/>
      <c r="K1818" s="50"/>
      <c r="L1818" s="50"/>
      <c r="M1818" s="2"/>
      <c r="N1818" s="2"/>
      <c r="O1818" s="4"/>
      <c r="P1818" s="4"/>
      <c r="Q1818" s="4"/>
      <c r="R1818" s="4"/>
    </row>
    <row r="1819" spans="1:18" s="524" customFormat="1">
      <c r="A1819" s="50"/>
      <c r="C1819" s="586"/>
      <c r="D1819" s="50"/>
      <c r="E1819" s="644"/>
      <c r="F1819" s="645"/>
      <c r="G1819" s="646"/>
      <c r="H1819" s="50"/>
      <c r="I1819" s="644"/>
      <c r="J1819" s="50"/>
      <c r="K1819" s="50"/>
      <c r="L1819" s="50"/>
      <c r="M1819" s="2"/>
      <c r="N1819" s="2"/>
      <c r="O1819" s="4"/>
      <c r="P1819" s="4"/>
      <c r="Q1819" s="4"/>
      <c r="R1819" s="4"/>
    </row>
    <row r="1820" spans="1:18" s="524" customFormat="1">
      <c r="A1820" s="50"/>
      <c r="C1820" s="586"/>
      <c r="D1820" s="50"/>
      <c r="E1820" s="644"/>
      <c r="F1820" s="645"/>
      <c r="G1820" s="646"/>
      <c r="H1820" s="50"/>
      <c r="I1820" s="644"/>
      <c r="J1820" s="50"/>
      <c r="K1820" s="50"/>
      <c r="L1820" s="50"/>
      <c r="M1820" s="2"/>
      <c r="N1820" s="2"/>
      <c r="O1820" s="4"/>
      <c r="P1820" s="4"/>
      <c r="Q1820" s="4"/>
      <c r="R1820" s="4"/>
    </row>
    <row r="1821" spans="1:18" s="524" customFormat="1">
      <c r="A1821" s="50"/>
      <c r="C1821" s="586"/>
      <c r="D1821" s="50"/>
      <c r="E1821" s="644"/>
      <c r="F1821" s="645"/>
      <c r="G1821" s="646"/>
      <c r="H1821" s="50"/>
      <c r="I1821" s="644"/>
      <c r="J1821" s="50"/>
      <c r="K1821" s="50"/>
      <c r="L1821" s="50"/>
      <c r="M1821" s="2"/>
      <c r="N1821" s="2"/>
      <c r="O1821" s="4"/>
      <c r="P1821" s="4"/>
      <c r="Q1821" s="4"/>
      <c r="R1821" s="4"/>
    </row>
    <row r="1822" spans="1:18" s="524" customFormat="1">
      <c r="A1822" s="50"/>
      <c r="C1822" s="586"/>
      <c r="D1822" s="50"/>
      <c r="E1822" s="644"/>
      <c r="F1822" s="645"/>
      <c r="G1822" s="646"/>
      <c r="H1822" s="50"/>
      <c r="I1822" s="644"/>
      <c r="J1822" s="50"/>
      <c r="K1822" s="50"/>
      <c r="L1822" s="50"/>
      <c r="M1822" s="2"/>
      <c r="N1822" s="2"/>
      <c r="O1822" s="4"/>
      <c r="P1822" s="4"/>
      <c r="Q1822" s="4"/>
      <c r="R1822" s="4"/>
    </row>
    <row r="1823" spans="1:18" s="524" customFormat="1">
      <c r="A1823" s="50"/>
      <c r="C1823" s="586"/>
      <c r="D1823" s="50"/>
      <c r="E1823" s="644"/>
      <c r="F1823" s="645"/>
      <c r="G1823" s="646"/>
      <c r="H1823" s="50"/>
      <c r="I1823" s="644"/>
      <c r="J1823" s="50"/>
      <c r="K1823" s="50"/>
      <c r="L1823" s="50"/>
      <c r="M1823" s="2"/>
      <c r="N1823" s="2"/>
      <c r="O1823" s="4"/>
      <c r="P1823" s="4"/>
      <c r="Q1823" s="4"/>
      <c r="R1823" s="4"/>
    </row>
    <row r="1824" spans="1:18" s="524" customFormat="1">
      <c r="A1824" s="50"/>
      <c r="C1824" s="586"/>
      <c r="D1824" s="50"/>
      <c r="E1824" s="644"/>
      <c r="F1824" s="645"/>
      <c r="G1824" s="646"/>
      <c r="H1824" s="50"/>
      <c r="I1824" s="644"/>
      <c r="J1824" s="50"/>
      <c r="K1824" s="50"/>
      <c r="L1824" s="50"/>
      <c r="M1824" s="2"/>
      <c r="N1824" s="2"/>
      <c r="O1824" s="4"/>
      <c r="P1824" s="4"/>
      <c r="Q1824" s="4"/>
      <c r="R1824" s="4"/>
    </row>
    <row r="1825" spans="1:18" s="524" customFormat="1">
      <c r="A1825" s="50"/>
      <c r="C1825" s="586"/>
      <c r="D1825" s="50"/>
      <c r="E1825" s="644"/>
      <c r="F1825" s="645"/>
      <c r="G1825" s="646"/>
      <c r="H1825" s="50"/>
      <c r="I1825" s="644"/>
      <c r="J1825" s="50"/>
      <c r="K1825" s="50"/>
      <c r="L1825" s="50"/>
      <c r="M1825" s="2"/>
      <c r="N1825" s="2"/>
      <c r="O1825" s="4"/>
      <c r="P1825" s="4"/>
      <c r="Q1825" s="4"/>
      <c r="R1825" s="4"/>
    </row>
    <row r="1826" spans="1:18" s="524" customFormat="1">
      <c r="A1826" s="50"/>
      <c r="C1826" s="586"/>
      <c r="D1826" s="50"/>
      <c r="E1826" s="644"/>
      <c r="F1826" s="645"/>
      <c r="G1826" s="646"/>
      <c r="H1826" s="50"/>
      <c r="I1826" s="644"/>
      <c r="J1826" s="50"/>
      <c r="K1826" s="50"/>
      <c r="L1826" s="50"/>
      <c r="M1826" s="2"/>
      <c r="N1826" s="2"/>
      <c r="O1826" s="4"/>
      <c r="P1826" s="4"/>
      <c r="Q1826" s="4"/>
      <c r="R1826" s="4"/>
    </row>
    <row r="1827" spans="1:18" s="524" customFormat="1">
      <c r="A1827" s="50"/>
      <c r="C1827" s="586"/>
      <c r="D1827" s="50"/>
      <c r="E1827" s="644"/>
      <c r="F1827" s="645"/>
      <c r="G1827" s="646"/>
      <c r="H1827" s="50"/>
      <c r="I1827" s="644"/>
      <c r="J1827" s="50"/>
      <c r="K1827" s="50"/>
      <c r="L1827" s="50"/>
      <c r="M1827" s="2"/>
      <c r="N1827" s="2"/>
      <c r="O1827" s="4"/>
      <c r="P1827" s="4"/>
      <c r="Q1827" s="4"/>
      <c r="R1827" s="4"/>
    </row>
    <row r="1828" spans="1:18" s="524" customFormat="1">
      <c r="A1828" s="50"/>
      <c r="C1828" s="586"/>
      <c r="D1828" s="50"/>
      <c r="E1828" s="644"/>
      <c r="F1828" s="645"/>
      <c r="G1828" s="646"/>
      <c r="H1828" s="50"/>
      <c r="I1828" s="644"/>
      <c r="J1828" s="50"/>
      <c r="K1828" s="50"/>
      <c r="L1828" s="50"/>
      <c r="M1828" s="2"/>
      <c r="N1828" s="2"/>
      <c r="O1828" s="4"/>
      <c r="P1828" s="4"/>
      <c r="Q1828" s="4"/>
      <c r="R1828" s="4"/>
    </row>
    <row r="1829" spans="1:18" s="524" customFormat="1">
      <c r="A1829" s="50"/>
      <c r="C1829" s="586"/>
      <c r="D1829" s="50"/>
      <c r="E1829" s="644"/>
      <c r="F1829" s="645"/>
      <c r="G1829" s="646"/>
      <c r="H1829" s="50"/>
      <c r="I1829" s="644"/>
      <c r="J1829" s="50"/>
      <c r="K1829" s="50"/>
      <c r="L1829" s="50"/>
      <c r="M1829" s="2"/>
      <c r="N1829" s="2"/>
      <c r="O1829" s="4"/>
      <c r="P1829" s="4"/>
      <c r="Q1829" s="4"/>
      <c r="R1829" s="4"/>
    </row>
    <row r="1830" spans="1:18" s="524" customFormat="1">
      <c r="A1830" s="50"/>
      <c r="C1830" s="586"/>
      <c r="D1830" s="50"/>
      <c r="E1830" s="644"/>
      <c r="F1830" s="645"/>
      <c r="G1830" s="646"/>
      <c r="H1830" s="50"/>
      <c r="I1830" s="644"/>
      <c r="J1830" s="50"/>
      <c r="K1830" s="50"/>
      <c r="L1830" s="50"/>
      <c r="M1830" s="2"/>
      <c r="N1830" s="2"/>
      <c r="O1830" s="4"/>
      <c r="P1830" s="4"/>
      <c r="Q1830" s="4"/>
      <c r="R1830" s="4"/>
    </row>
    <row r="1831" spans="1:18" s="524" customFormat="1">
      <c r="A1831" s="50"/>
      <c r="C1831" s="586"/>
      <c r="D1831" s="50"/>
      <c r="E1831" s="644"/>
      <c r="F1831" s="645"/>
      <c r="G1831" s="646"/>
      <c r="H1831" s="50"/>
      <c r="I1831" s="644"/>
      <c r="J1831" s="50"/>
      <c r="K1831" s="50"/>
      <c r="L1831" s="50"/>
      <c r="M1831" s="2"/>
      <c r="N1831" s="2"/>
      <c r="O1831" s="4"/>
      <c r="P1831" s="4"/>
      <c r="Q1831" s="4"/>
      <c r="R1831" s="4"/>
    </row>
    <row r="1832" spans="1:18" s="524" customFormat="1">
      <c r="A1832" s="50"/>
      <c r="C1832" s="586"/>
      <c r="D1832" s="50"/>
      <c r="E1832" s="644"/>
      <c r="F1832" s="645"/>
      <c r="G1832" s="646"/>
      <c r="H1832" s="50"/>
      <c r="I1832" s="644"/>
      <c r="J1832" s="50"/>
      <c r="K1832" s="50"/>
      <c r="L1832" s="50"/>
      <c r="M1832" s="2"/>
      <c r="N1832" s="2"/>
      <c r="O1832" s="4"/>
      <c r="P1832" s="4"/>
      <c r="Q1832" s="4"/>
      <c r="R1832" s="4"/>
    </row>
    <row r="1833" spans="1:18" s="524" customFormat="1">
      <c r="A1833" s="50"/>
      <c r="C1833" s="586"/>
      <c r="D1833" s="50"/>
      <c r="E1833" s="644"/>
      <c r="F1833" s="645"/>
      <c r="G1833" s="646"/>
      <c r="H1833" s="50"/>
      <c r="I1833" s="644"/>
      <c r="J1833" s="50"/>
      <c r="K1833" s="50"/>
      <c r="L1833" s="50"/>
      <c r="M1833" s="2"/>
      <c r="N1833" s="2"/>
      <c r="O1833" s="4"/>
      <c r="P1833" s="4"/>
      <c r="Q1833" s="4"/>
      <c r="R1833" s="4"/>
    </row>
    <row r="1834" spans="1:18" s="524" customFormat="1">
      <c r="A1834" s="50"/>
      <c r="C1834" s="586"/>
      <c r="D1834" s="50"/>
      <c r="E1834" s="644"/>
      <c r="F1834" s="645"/>
      <c r="G1834" s="646"/>
      <c r="H1834" s="50"/>
      <c r="I1834" s="644"/>
      <c r="J1834" s="50"/>
      <c r="K1834" s="50"/>
      <c r="L1834" s="50"/>
      <c r="M1834" s="2"/>
      <c r="N1834" s="2"/>
      <c r="O1834" s="4"/>
      <c r="P1834" s="4"/>
      <c r="Q1834" s="4"/>
      <c r="R1834" s="4"/>
    </row>
    <row r="1835" spans="1:18" s="524" customFormat="1">
      <c r="A1835" s="50"/>
      <c r="C1835" s="586"/>
      <c r="D1835" s="50"/>
      <c r="E1835" s="644"/>
      <c r="F1835" s="645"/>
      <c r="G1835" s="646"/>
      <c r="H1835" s="50"/>
      <c r="I1835" s="644"/>
      <c r="J1835" s="50"/>
      <c r="K1835" s="50"/>
      <c r="L1835" s="50"/>
      <c r="M1835" s="2"/>
      <c r="N1835" s="2"/>
      <c r="O1835" s="4"/>
      <c r="P1835" s="4"/>
      <c r="Q1835" s="4"/>
      <c r="R1835" s="4"/>
    </row>
    <row r="1836" spans="1:18" s="524" customFormat="1">
      <c r="A1836" s="50"/>
      <c r="C1836" s="586"/>
      <c r="D1836" s="50"/>
      <c r="E1836" s="644"/>
      <c r="F1836" s="645"/>
      <c r="G1836" s="646"/>
      <c r="H1836" s="50"/>
      <c r="I1836" s="644"/>
      <c r="J1836" s="50"/>
      <c r="K1836" s="50"/>
      <c r="L1836" s="50"/>
      <c r="M1836" s="2"/>
      <c r="N1836" s="2"/>
      <c r="O1836" s="4"/>
      <c r="P1836" s="4"/>
      <c r="Q1836" s="4"/>
      <c r="R1836" s="4"/>
    </row>
    <row r="1837" spans="1:18" s="524" customFormat="1">
      <c r="A1837" s="50"/>
      <c r="C1837" s="586"/>
      <c r="D1837" s="50"/>
      <c r="E1837" s="644"/>
      <c r="F1837" s="645"/>
      <c r="G1837" s="646"/>
      <c r="H1837" s="50"/>
      <c r="I1837" s="644"/>
      <c r="J1837" s="50"/>
      <c r="K1837" s="50"/>
      <c r="L1837" s="50"/>
      <c r="M1837" s="2"/>
      <c r="N1837" s="2"/>
      <c r="O1837" s="4"/>
      <c r="P1837" s="4"/>
      <c r="Q1837" s="4"/>
      <c r="R1837" s="4"/>
    </row>
    <row r="1838" spans="1:18" s="524" customFormat="1">
      <c r="A1838" s="50"/>
      <c r="C1838" s="586"/>
      <c r="D1838" s="50"/>
      <c r="E1838" s="644"/>
      <c r="F1838" s="645"/>
      <c r="G1838" s="646"/>
      <c r="H1838" s="50"/>
      <c r="I1838" s="644"/>
      <c r="J1838" s="50"/>
      <c r="K1838" s="50"/>
      <c r="L1838" s="50"/>
      <c r="M1838" s="2"/>
      <c r="N1838" s="2"/>
      <c r="O1838" s="4"/>
      <c r="P1838" s="4"/>
      <c r="Q1838" s="4"/>
      <c r="R1838" s="4"/>
    </row>
    <row r="1839" spans="1:18" s="524" customFormat="1">
      <c r="A1839" s="50"/>
      <c r="C1839" s="586"/>
      <c r="D1839" s="50"/>
      <c r="E1839" s="644"/>
      <c r="F1839" s="645"/>
      <c r="G1839" s="646"/>
      <c r="H1839" s="50"/>
      <c r="I1839" s="644"/>
      <c r="J1839" s="50"/>
      <c r="K1839" s="50"/>
      <c r="L1839" s="50"/>
      <c r="M1839" s="2"/>
      <c r="N1839" s="2"/>
      <c r="O1839" s="4"/>
      <c r="P1839" s="4"/>
      <c r="Q1839" s="4"/>
      <c r="R1839" s="4"/>
    </row>
    <row r="1840" spans="1:18" s="524" customFormat="1">
      <c r="A1840" s="50"/>
      <c r="C1840" s="586"/>
      <c r="D1840" s="50"/>
      <c r="E1840" s="644"/>
      <c r="F1840" s="645"/>
      <c r="G1840" s="646"/>
      <c r="H1840" s="50"/>
      <c r="I1840" s="644"/>
      <c r="J1840" s="50"/>
      <c r="K1840" s="50"/>
      <c r="L1840" s="50"/>
      <c r="M1840" s="2"/>
      <c r="N1840" s="2"/>
      <c r="O1840" s="4"/>
      <c r="P1840" s="4"/>
      <c r="Q1840" s="4"/>
      <c r="R1840" s="4"/>
    </row>
    <row r="1841" spans="1:18" s="524" customFormat="1">
      <c r="A1841" s="50"/>
      <c r="C1841" s="586"/>
      <c r="D1841" s="50"/>
      <c r="E1841" s="644"/>
      <c r="F1841" s="645"/>
      <c r="G1841" s="646"/>
      <c r="H1841" s="50"/>
      <c r="I1841" s="644"/>
      <c r="J1841" s="50"/>
      <c r="K1841" s="50"/>
      <c r="L1841" s="50"/>
      <c r="M1841" s="2"/>
      <c r="N1841" s="2"/>
      <c r="O1841" s="4"/>
      <c r="P1841" s="4"/>
      <c r="Q1841" s="4"/>
      <c r="R1841" s="4"/>
    </row>
    <row r="1842" spans="1:18" s="524" customFormat="1">
      <c r="A1842" s="50"/>
      <c r="C1842" s="586"/>
      <c r="D1842" s="50"/>
      <c r="E1842" s="644"/>
      <c r="F1842" s="645"/>
      <c r="G1842" s="646"/>
      <c r="H1842" s="50"/>
      <c r="I1842" s="644"/>
      <c r="J1842" s="50"/>
      <c r="K1842" s="50"/>
      <c r="L1842" s="50"/>
      <c r="M1842" s="2"/>
      <c r="N1842" s="2"/>
      <c r="O1842" s="4"/>
      <c r="P1842" s="4"/>
      <c r="Q1842" s="4"/>
      <c r="R1842" s="4"/>
    </row>
    <row r="1843" spans="1:18" s="524" customFormat="1">
      <c r="A1843" s="50"/>
      <c r="C1843" s="586"/>
      <c r="D1843" s="50"/>
      <c r="E1843" s="644"/>
      <c r="F1843" s="645"/>
      <c r="G1843" s="646"/>
      <c r="H1843" s="50"/>
      <c r="I1843" s="644"/>
      <c r="J1843" s="50"/>
      <c r="K1843" s="50"/>
      <c r="L1843" s="50"/>
      <c r="M1843" s="2"/>
      <c r="N1843" s="2"/>
      <c r="O1843" s="4"/>
      <c r="P1843" s="4"/>
      <c r="Q1843" s="4"/>
      <c r="R1843" s="4"/>
    </row>
    <row r="1844" spans="1:18" s="524" customFormat="1">
      <c r="A1844" s="50"/>
      <c r="C1844" s="586"/>
      <c r="D1844" s="50"/>
      <c r="E1844" s="644"/>
      <c r="F1844" s="645"/>
      <c r="G1844" s="646"/>
      <c r="H1844" s="50"/>
      <c r="I1844" s="644"/>
      <c r="J1844" s="50"/>
      <c r="K1844" s="50"/>
      <c r="L1844" s="50"/>
      <c r="M1844" s="2"/>
      <c r="N1844" s="2"/>
      <c r="O1844" s="4"/>
      <c r="P1844" s="4"/>
      <c r="Q1844" s="4"/>
      <c r="R1844" s="4"/>
    </row>
    <row r="1845" spans="1:18" s="524" customFormat="1">
      <c r="A1845" s="50"/>
      <c r="C1845" s="586"/>
      <c r="D1845" s="50"/>
      <c r="E1845" s="644"/>
      <c r="F1845" s="645"/>
      <c r="G1845" s="646"/>
      <c r="H1845" s="50"/>
      <c r="I1845" s="644"/>
      <c r="J1845" s="50"/>
      <c r="K1845" s="50"/>
      <c r="L1845" s="50"/>
      <c r="M1845" s="2"/>
      <c r="N1845" s="2"/>
      <c r="O1845" s="4"/>
      <c r="P1845" s="4"/>
      <c r="Q1845" s="4"/>
      <c r="R1845" s="4"/>
    </row>
    <row r="1846" spans="1:18" s="524" customFormat="1">
      <c r="A1846" s="50"/>
      <c r="C1846" s="586"/>
      <c r="D1846" s="50"/>
      <c r="E1846" s="644"/>
      <c r="F1846" s="645"/>
      <c r="G1846" s="646"/>
      <c r="H1846" s="50"/>
      <c r="I1846" s="644"/>
      <c r="J1846" s="50"/>
      <c r="K1846" s="50"/>
      <c r="L1846" s="50"/>
      <c r="M1846" s="2"/>
      <c r="N1846" s="2"/>
      <c r="O1846" s="4"/>
      <c r="P1846" s="4"/>
      <c r="Q1846" s="4"/>
      <c r="R1846" s="4"/>
    </row>
    <row r="1847" spans="1:18" s="524" customFormat="1">
      <c r="A1847" s="50"/>
      <c r="C1847" s="586"/>
      <c r="D1847" s="50"/>
      <c r="E1847" s="644"/>
      <c r="F1847" s="645"/>
      <c r="G1847" s="646"/>
      <c r="H1847" s="50"/>
      <c r="I1847" s="644"/>
      <c r="J1847" s="50"/>
      <c r="K1847" s="50"/>
      <c r="L1847" s="50"/>
      <c r="M1847" s="2"/>
      <c r="N1847" s="2"/>
      <c r="O1847" s="4"/>
      <c r="P1847" s="4"/>
      <c r="Q1847" s="4"/>
      <c r="R1847" s="4"/>
    </row>
    <row r="1848" spans="1:18" s="524" customFormat="1">
      <c r="A1848" s="50"/>
      <c r="C1848" s="586"/>
      <c r="D1848" s="50"/>
      <c r="E1848" s="644"/>
      <c r="F1848" s="645"/>
      <c r="G1848" s="646"/>
      <c r="H1848" s="50"/>
      <c r="I1848" s="644"/>
      <c r="J1848" s="50"/>
      <c r="K1848" s="50"/>
      <c r="L1848" s="50"/>
      <c r="M1848" s="2"/>
      <c r="N1848" s="2"/>
      <c r="O1848" s="4"/>
      <c r="P1848" s="4"/>
      <c r="Q1848" s="4"/>
      <c r="R1848" s="4"/>
    </row>
    <row r="1849" spans="1:18" s="524" customFormat="1">
      <c r="A1849" s="50"/>
      <c r="C1849" s="586"/>
      <c r="D1849" s="50"/>
      <c r="E1849" s="644"/>
      <c r="F1849" s="645"/>
      <c r="G1849" s="646"/>
      <c r="H1849" s="50"/>
      <c r="I1849" s="644"/>
      <c r="J1849" s="50"/>
      <c r="K1849" s="50"/>
      <c r="L1849" s="50"/>
      <c r="M1849" s="2"/>
      <c r="N1849" s="2"/>
      <c r="O1849" s="4"/>
      <c r="P1849" s="4"/>
      <c r="Q1849" s="4"/>
      <c r="R1849" s="4"/>
    </row>
    <row r="1850" spans="1:18" s="524" customFormat="1">
      <c r="A1850" s="50"/>
      <c r="C1850" s="586"/>
      <c r="D1850" s="50"/>
      <c r="E1850" s="644"/>
      <c r="F1850" s="645"/>
      <c r="G1850" s="646"/>
      <c r="H1850" s="50"/>
      <c r="I1850" s="644"/>
      <c r="J1850" s="50"/>
      <c r="K1850" s="50"/>
      <c r="L1850" s="50"/>
      <c r="M1850" s="2"/>
      <c r="N1850" s="2"/>
      <c r="O1850" s="4"/>
      <c r="P1850" s="4"/>
      <c r="Q1850" s="4"/>
      <c r="R1850" s="4"/>
    </row>
    <row r="1851" spans="1:18" s="524" customFormat="1">
      <c r="A1851" s="50"/>
      <c r="C1851" s="586"/>
      <c r="D1851" s="50"/>
      <c r="E1851" s="644"/>
      <c r="F1851" s="645"/>
      <c r="G1851" s="646"/>
      <c r="H1851" s="50"/>
      <c r="I1851" s="644"/>
      <c r="J1851" s="50"/>
      <c r="K1851" s="50"/>
      <c r="L1851" s="50"/>
      <c r="M1851" s="2"/>
      <c r="N1851" s="2"/>
      <c r="O1851" s="4"/>
      <c r="P1851" s="4"/>
      <c r="Q1851" s="4"/>
      <c r="R1851" s="4"/>
    </row>
    <row r="1852" spans="1:18" s="524" customFormat="1">
      <c r="A1852" s="50"/>
      <c r="C1852" s="586"/>
      <c r="D1852" s="50"/>
      <c r="E1852" s="644"/>
      <c r="F1852" s="645"/>
      <c r="G1852" s="646"/>
      <c r="H1852" s="50"/>
      <c r="I1852" s="644"/>
      <c r="J1852" s="50"/>
      <c r="K1852" s="50"/>
      <c r="L1852" s="50"/>
      <c r="M1852" s="2"/>
      <c r="N1852" s="2"/>
      <c r="O1852" s="4"/>
      <c r="P1852" s="4"/>
      <c r="Q1852" s="4"/>
      <c r="R1852" s="4"/>
    </row>
    <row r="1853" spans="1:18" s="524" customFormat="1">
      <c r="A1853" s="50"/>
      <c r="C1853" s="586"/>
      <c r="D1853" s="50"/>
      <c r="E1853" s="644"/>
      <c r="F1853" s="645"/>
      <c r="G1853" s="646"/>
      <c r="H1853" s="50"/>
      <c r="I1853" s="644"/>
      <c r="J1853" s="50"/>
      <c r="K1853" s="50"/>
      <c r="L1853" s="50"/>
      <c r="M1853" s="2"/>
      <c r="N1853" s="2"/>
      <c r="O1853" s="4"/>
      <c r="P1853" s="4"/>
      <c r="Q1853" s="4"/>
      <c r="R1853" s="4"/>
    </row>
    <row r="1854" spans="1:18" s="524" customFormat="1">
      <c r="A1854" s="50"/>
      <c r="C1854" s="586"/>
      <c r="D1854" s="50"/>
      <c r="E1854" s="644"/>
      <c r="F1854" s="645"/>
      <c r="G1854" s="646"/>
      <c r="H1854" s="50"/>
      <c r="I1854" s="644"/>
      <c r="J1854" s="50"/>
      <c r="K1854" s="50"/>
      <c r="L1854" s="50"/>
      <c r="M1854" s="2"/>
      <c r="N1854" s="2"/>
      <c r="O1854" s="4"/>
      <c r="P1854" s="4"/>
      <c r="Q1854" s="4"/>
      <c r="R1854" s="4"/>
    </row>
    <row r="1855" spans="1:18" s="524" customFormat="1">
      <c r="A1855" s="50"/>
      <c r="C1855" s="586"/>
      <c r="D1855" s="50"/>
      <c r="E1855" s="644"/>
      <c r="F1855" s="645"/>
      <c r="G1855" s="646"/>
      <c r="H1855" s="50"/>
      <c r="I1855" s="644"/>
      <c r="J1855" s="50"/>
      <c r="K1855" s="50"/>
      <c r="L1855" s="50"/>
      <c r="M1855" s="2"/>
      <c r="N1855" s="2"/>
      <c r="O1855" s="4"/>
      <c r="P1855" s="4"/>
      <c r="Q1855" s="4"/>
      <c r="R1855" s="4"/>
    </row>
    <row r="1856" spans="1:18" s="524" customFormat="1">
      <c r="A1856" s="50"/>
      <c r="C1856" s="586"/>
      <c r="D1856" s="50"/>
      <c r="E1856" s="644"/>
      <c r="F1856" s="645"/>
      <c r="G1856" s="646"/>
      <c r="H1856" s="50"/>
      <c r="I1856" s="644"/>
      <c r="J1856" s="50"/>
      <c r="K1856" s="50"/>
      <c r="L1856" s="50"/>
      <c r="M1856" s="2"/>
      <c r="N1856" s="2"/>
      <c r="O1856" s="4"/>
      <c r="P1856" s="4"/>
      <c r="Q1856" s="4"/>
      <c r="R1856" s="4"/>
    </row>
    <row r="1857" spans="1:18" s="524" customFormat="1">
      <c r="A1857" s="50"/>
      <c r="C1857" s="586"/>
      <c r="D1857" s="50"/>
      <c r="E1857" s="644"/>
      <c r="F1857" s="645"/>
      <c r="G1857" s="646"/>
      <c r="H1857" s="50"/>
      <c r="I1857" s="644"/>
      <c r="J1857" s="50"/>
      <c r="K1857" s="50"/>
      <c r="L1857" s="50"/>
      <c r="M1857" s="2"/>
      <c r="N1857" s="2"/>
      <c r="O1857" s="4"/>
      <c r="P1857" s="4"/>
      <c r="Q1857" s="4"/>
      <c r="R1857" s="4"/>
    </row>
    <row r="1858" spans="1:18" s="524" customFormat="1">
      <c r="A1858" s="50"/>
      <c r="C1858" s="586"/>
      <c r="D1858" s="50"/>
      <c r="E1858" s="644"/>
      <c r="F1858" s="645"/>
      <c r="G1858" s="646"/>
      <c r="H1858" s="50"/>
      <c r="I1858" s="644"/>
      <c r="J1858" s="50"/>
      <c r="K1858" s="50"/>
      <c r="L1858" s="50"/>
      <c r="M1858" s="2"/>
      <c r="N1858" s="2"/>
      <c r="O1858" s="4"/>
      <c r="P1858" s="4"/>
      <c r="Q1858" s="4"/>
      <c r="R1858" s="4"/>
    </row>
    <row r="1859" spans="1:18" s="524" customFormat="1">
      <c r="A1859" s="50"/>
      <c r="C1859" s="586"/>
      <c r="D1859" s="50"/>
      <c r="E1859" s="644"/>
      <c r="F1859" s="645"/>
      <c r="G1859" s="646"/>
      <c r="H1859" s="50"/>
      <c r="I1859" s="644"/>
      <c r="J1859" s="50"/>
      <c r="K1859" s="50"/>
      <c r="L1859" s="50"/>
      <c r="M1859" s="2"/>
      <c r="N1859" s="2"/>
      <c r="O1859" s="4"/>
      <c r="P1859" s="4"/>
      <c r="Q1859" s="4"/>
      <c r="R1859" s="4"/>
    </row>
    <row r="1860" spans="1:18" s="524" customFormat="1">
      <c r="A1860" s="50"/>
      <c r="C1860" s="586"/>
      <c r="D1860" s="50"/>
      <c r="E1860" s="644"/>
      <c r="F1860" s="645"/>
      <c r="G1860" s="646"/>
      <c r="H1860" s="50"/>
      <c r="I1860" s="644"/>
      <c r="J1860" s="50"/>
      <c r="K1860" s="50"/>
      <c r="L1860" s="50"/>
      <c r="M1860" s="2"/>
      <c r="N1860" s="2"/>
      <c r="O1860" s="4"/>
      <c r="P1860" s="4"/>
      <c r="Q1860" s="4"/>
      <c r="R1860" s="4"/>
    </row>
    <row r="1861" spans="1:18" s="524" customFormat="1">
      <c r="A1861" s="50"/>
      <c r="C1861" s="586"/>
      <c r="D1861" s="50"/>
      <c r="E1861" s="644"/>
      <c r="F1861" s="645"/>
      <c r="G1861" s="646"/>
      <c r="H1861" s="50"/>
      <c r="I1861" s="644"/>
      <c r="J1861" s="50"/>
      <c r="K1861" s="50"/>
      <c r="L1861" s="50"/>
      <c r="M1861" s="2"/>
      <c r="N1861" s="2"/>
      <c r="O1861" s="4"/>
      <c r="P1861" s="4"/>
      <c r="Q1861" s="4"/>
      <c r="R1861" s="4"/>
    </row>
    <row r="1862" spans="1:18" s="524" customFormat="1">
      <c r="A1862" s="50"/>
      <c r="C1862" s="586"/>
      <c r="D1862" s="50"/>
      <c r="E1862" s="644"/>
      <c r="F1862" s="645"/>
      <c r="G1862" s="646"/>
      <c r="H1862" s="50"/>
      <c r="I1862" s="644"/>
      <c r="J1862" s="50"/>
      <c r="K1862" s="50"/>
      <c r="L1862" s="50"/>
      <c r="M1862" s="2"/>
      <c r="N1862" s="2"/>
      <c r="O1862" s="4"/>
      <c r="P1862" s="4"/>
      <c r="Q1862" s="4"/>
      <c r="R1862" s="4"/>
    </row>
    <row r="1863" spans="1:18" s="524" customFormat="1">
      <c r="A1863" s="50"/>
      <c r="C1863" s="586"/>
      <c r="D1863" s="50"/>
      <c r="E1863" s="644"/>
      <c r="F1863" s="645"/>
      <c r="G1863" s="646"/>
      <c r="H1863" s="50"/>
      <c r="I1863" s="644"/>
      <c r="J1863" s="50"/>
      <c r="K1863" s="50"/>
      <c r="L1863" s="50"/>
      <c r="M1863" s="2"/>
      <c r="N1863" s="2"/>
      <c r="O1863" s="4"/>
      <c r="P1863" s="4"/>
      <c r="Q1863" s="4"/>
      <c r="R1863" s="4"/>
    </row>
    <row r="1864" spans="1:18" s="524" customFormat="1">
      <c r="A1864" s="50"/>
      <c r="C1864" s="586"/>
      <c r="D1864" s="50"/>
      <c r="E1864" s="644"/>
      <c r="F1864" s="645"/>
      <c r="G1864" s="646"/>
      <c r="H1864" s="50"/>
      <c r="I1864" s="644"/>
      <c r="J1864" s="50"/>
      <c r="K1864" s="50"/>
      <c r="L1864" s="50"/>
      <c r="M1864" s="2"/>
      <c r="N1864" s="2"/>
      <c r="O1864" s="4"/>
      <c r="P1864" s="4"/>
      <c r="Q1864" s="4"/>
      <c r="R1864" s="4"/>
    </row>
    <row r="1865" spans="1:18" s="524" customFormat="1">
      <c r="A1865" s="50"/>
      <c r="C1865" s="586"/>
      <c r="D1865" s="50"/>
      <c r="E1865" s="644"/>
      <c r="F1865" s="645"/>
      <c r="G1865" s="646"/>
      <c r="H1865" s="50"/>
      <c r="I1865" s="644"/>
      <c r="J1865" s="50"/>
      <c r="K1865" s="50"/>
      <c r="L1865" s="50"/>
      <c r="M1865" s="2"/>
      <c r="N1865" s="2"/>
      <c r="O1865" s="4"/>
      <c r="P1865" s="4"/>
      <c r="Q1865" s="4"/>
      <c r="R1865" s="4"/>
    </row>
    <row r="1866" spans="1:18" s="524" customFormat="1">
      <c r="A1866" s="50"/>
      <c r="C1866" s="586"/>
      <c r="D1866" s="50"/>
      <c r="E1866" s="644"/>
      <c r="F1866" s="645"/>
      <c r="G1866" s="646"/>
      <c r="H1866" s="50"/>
      <c r="I1866" s="644"/>
      <c r="J1866" s="50"/>
      <c r="K1866" s="50"/>
      <c r="L1866" s="50"/>
      <c r="M1866" s="2"/>
      <c r="N1866" s="2"/>
      <c r="O1866" s="4"/>
      <c r="P1866" s="4"/>
      <c r="Q1866" s="4"/>
      <c r="R1866" s="4"/>
    </row>
    <row r="1867" spans="1:18" s="524" customFormat="1">
      <c r="A1867" s="50"/>
      <c r="C1867" s="586"/>
      <c r="D1867" s="50"/>
      <c r="E1867" s="644"/>
      <c r="F1867" s="645"/>
      <c r="G1867" s="646"/>
      <c r="H1867" s="50"/>
      <c r="I1867" s="644"/>
      <c r="J1867" s="50"/>
      <c r="K1867" s="50"/>
      <c r="L1867" s="50"/>
      <c r="M1867" s="2"/>
      <c r="N1867" s="2"/>
      <c r="O1867" s="4"/>
      <c r="P1867" s="4"/>
      <c r="Q1867" s="4"/>
      <c r="R1867" s="4"/>
    </row>
    <row r="1868" spans="1:18" s="524" customFormat="1">
      <c r="A1868" s="50"/>
      <c r="C1868" s="586"/>
      <c r="D1868" s="50"/>
      <c r="E1868" s="644"/>
      <c r="F1868" s="645"/>
      <c r="G1868" s="646"/>
      <c r="H1868" s="50"/>
      <c r="I1868" s="644"/>
      <c r="J1868" s="50"/>
      <c r="K1868" s="50"/>
      <c r="L1868" s="50"/>
      <c r="M1868" s="2"/>
      <c r="N1868" s="2"/>
      <c r="O1868" s="4"/>
      <c r="P1868" s="4"/>
      <c r="Q1868" s="4"/>
      <c r="R1868" s="4"/>
    </row>
    <row r="1869" spans="1:18" s="524" customFormat="1">
      <c r="A1869" s="50"/>
      <c r="C1869" s="586"/>
      <c r="D1869" s="50"/>
      <c r="E1869" s="644"/>
      <c r="F1869" s="645"/>
      <c r="G1869" s="646"/>
      <c r="H1869" s="50"/>
      <c r="I1869" s="644"/>
      <c r="J1869" s="50"/>
      <c r="K1869" s="50"/>
      <c r="L1869" s="50"/>
      <c r="M1869" s="2"/>
      <c r="N1869" s="2"/>
      <c r="O1869" s="4"/>
      <c r="P1869" s="4"/>
      <c r="Q1869" s="4"/>
      <c r="R1869" s="4"/>
    </row>
    <row r="1870" spans="1:18" s="524" customFormat="1">
      <c r="A1870" s="50"/>
      <c r="C1870" s="586"/>
      <c r="D1870" s="50"/>
      <c r="E1870" s="644"/>
      <c r="F1870" s="645"/>
      <c r="G1870" s="646"/>
      <c r="H1870" s="50"/>
      <c r="I1870" s="644"/>
      <c r="J1870" s="50"/>
      <c r="K1870" s="50"/>
      <c r="L1870" s="50"/>
      <c r="M1870" s="2"/>
      <c r="N1870" s="2"/>
      <c r="O1870" s="4"/>
      <c r="P1870" s="4"/>
      <c r="Q1870" s="4"/>
      <c r="R1870" s="4"/>
    </row>
    <row r="1871" spans="1:18" s="524" customFormat="1">
      <c r="A1871" s="50"/>
      <c r="C1871" s="586"/>
      <c r="D1871" s="50"/>
      <c r="E1871" s="644"/>
      <c r="F1871" s="645"/>
      <c r="G1871" s="646"/>
      <c r="H1871" s="50"/>
      <c r="I1871" s="644"/>
      <c r="J1871" s="50"/>
      <c r="K1871" s="50"/>
      <c r="L1871" s="50"/>
      <c r="M1871" s="2"/>
      <c r="N1871" s="2"/>
      <c r="O1871" s="4"/>
      <c r="P1871" s="4"/>
      <c r="Q1871" s="4"/>
      <c r="R1871" s="4"/>
    </row>
    <row r="1872" spans="1:18" s="524" customFormat="1">
      <c r="A1872" s="50"/>
      <c r="C1872" s="586"/>
      <c r="D1872" s="50"/>
      <c r="E1872" s="644"/>
      <c r="F1872" s="645"/>
      <c r="G1872" s="646"/>
      <c r="H1872" s="50"/>
      <c r="I1872" s="644"/>
      <c r="J1872" s="50"/>
      <c r="K1872" s="50"/>
      <c r="L1872" s="50"/>
      <c r="M1872" s="2"/>
      <c r="N1872" s="2"/>
      <c r="O1872" s="4"/>
      <c r="P1872" s="4"/>
      <c r="Q1872" s="4"/>
      <c r="R1872" s="4"/>
    </row>
    <row r="1873" spans="1:18" s="524" customFormat="1">
      <c r="A1873" s="50"/>
      <c r="C1873" s="586"/>
      <c r="D1873" s="50"/>
      <c r="E1873" s="644"/>
      <c r="F1873" s="645"/>
      <c r="G1873" s="646"/>
      <c r="H1873" s="50"/>
      <c r="I1873" s="644"/>
      <c r="J1873" s="50"/>
      <c r="K1873" s="50"/>
      <c r="L1873" s="50"/>
      <c r="M1873" s="2"/>
      <c r="N1873" s="2"/>
      <c r="O1873" s="4"/>
      <c r="P1873" s="4"/>
      <c r="Q1873" s="4"/>
      <c r="R1873" s="4"/>
    </row>
    <row r="1874" spans="1:18" s="524" customFormat="1">
      <c r="A1874" s="50"/>
      <c r="C1874" s="586"/>
      <c r="D1874" s="50"/>
      <c r="E1874" s="644"/>
      <c r="F1874" s="645"/>
      <c r="G1874" s="646"/>
      <c r="H1874" s="50"/>
      <c r="I1874" s="644"/>
      <c r="J1874" s="50"/>
      <c r="K1874" s="50"/>
      <c r="L1874" s="50"/>
      <c r="M1874" s="2"/>
      <c r="N1874" s="2"/>
      <c r="O1874" s="4"/>
      <c r="P1874" s="4"/>
      <c r="Q1874" s="4"/>
      <c r="R1874" s="4"/>
    </row>
    <row r="1875" spans="1:18" s="524" customFormat="1">
      <c r="A1875" s="50"/>
      <c r="C1875" s="586"/>
      <c r="D1875" s="50"/>
      <c r="E1875" s="644"/>
      <c r="F1875" s="645"/>
      <c r="G1875" s="646"/>
      <c r="H1875" s="50"/>
      <c r="I1875" s="644"/>
      <c r="J1875" s="50"/>
      <c r="K1875" s="50"/>
      <c r="L1875" s="50"/>
      <c r="M1875" s="2"/>
      <c r="N1875" s="2"/>
      <c r="O1875" s="4"/>
      <c r="P1875" s="4"/>
      <c r="Q1875" s="4"/>
      <c r="R1875" s="4"/>
    </row>
    <row r="1876" spans="1:18" s="524" customFormat="1">
      <c r="A1876" s="50"/>
      <c r="C1876" s="586"/>
      <c r="D1876" s="50"/>
      <c r="E1876" s="644"/>
      <c r="F1876" s="645"/>
      <c r="G1876" s="646"/>
      <c r="H1876" s="50"/>
      <c r="I1876" s="644"/>
      <c r="J1876" s="50"/>
      <c r="K1876" s="50"/>
      <c r="L1876" s="50"/>
      <c r="M1876" s="2"/>
      <c r="N1876" s="2"/>
      <c r="O1876" s="4"/>
      <c r="P1876" s="4"/>
      <c r="Q1876" s="4"/>
      <c r="R1876" s="4"/>
    </row>
    <row r="1877" spans="1:18" s="524" customFormat="1">
      <c r="A1877" s="50"/>
      <c r="C1877" s="586"/>
      <c r="D1877" s="50"/>
      <c r="E1877" s="644"/>
      <c r="F1877" s="645"/>
      <c r="G1877" s="646"/>
      <c r="H1877" s="50"/>
      <c r="I1877" s="644"/>
      <c r="J1877" s="50"/>
      <c r="K1877" s="50"/>
      <c r="L1877" s="50"/>
      <c r="M1877" s="2"/>
      <c r="N1877" s="2"/>
      <c r="O1877" s="4"/>
      <c r="P1877" s="4"/>
      <c r="Q1877" s="4"/>
      <c r="R1877" s="4"/>
    </row>
    <row r="1878" spans="1:18" s="524" customFormat="1">
      <c r="A1878" s="50"/>
      <c r="C1878" s="586"/>
      <c r="D1878" s="50"/>
      <c r="E1878" s="644"/>
      <c r="F1878" s="645"/>
      <c r="G1878" s="646"/>
      <c r="H1878" s="50"/>
      <c r="I1878" s="644"/>
      <c r="J1878" s="50"/>
      <c r="K1878" s="50"/>
      <c r="L1878" s="50"/>
      <c r="M1878" s="2"/>
      <c r="N1878" s="2"/>
      <c r="O1878" s="4"/>
      <c r="P1878" s="4"/>
      <c r="Q1878" s="4"/>
      <c r="R1878" s="4"/>
    </row>
    <row r="1879" spans="1:18" s="524" customFormat="1">
      <c r="A1879" s="50"/>
      <c r="C1879" s="586"/>
      <c r="D1879" s="50"/>
      <c r="E1879" s="644"/>
      <c r="F1879" s="645"/>
      <c r="G1879" s="646"/>
      <c r="H1879" s="50"/>
      <c r="I1879" s="644"/>
      <c r="J1879" s="50"/>
      <c r="K1879" s="50"/>
      <c r="L1879" s="50"/>
      <c r="M1879" s="2"/>
      <c r="N1879" s="2"/>
      <c r="O1879" s="4"/>
      <c r="P1879" s="4"/>
      <c r="Q1879" s="4"/>
      <c r="R1879" s="4"/>
    </row>
    <row r="1880" spans="1:18" s="524" customFormat="1">
      <c r="A1880" s="50"/>
      <c r="C1880" s="586"/>
      <c r="D1880" s="50"/>
      <c r="E1880" s="644"/>
      <c r="F1880" s="645"/>
      <c r="G1880" s="646"/>
      <c r="H1880" s="50"/>
      <c r="I1880" s="644"/>
      <c r="J1880" s="50"/>
      <c r="K1880" s="50"/>
      <c r="L1880" s="50"/>
      <c r="M1880" s="2"/>
      <c r="N1880" s="2"/>
      <c r="O1880" s="4"/>
      <c r="P1880" s="4"/>
      <c r="Q1880" s="4"/>
      <c r="R1880" s="4"/>
    </row>
    <row r="1881" spans="1:18" s="524" customFormat="1">
      <c r="A1881" s="50"/>
      <c r="C1881" s="586"/>
      <c r="D1881" s="50"/>
      <c r="E1881" s="644"/>
      <c r="F1881" s="645"/>
      <c r="G1881" s="646"/>
      <c r="H1881" s="50"/>
      <c r="I1881" s="644"/>
      <c r="J1881" s="50"/>
      <c r="K1881" s="50"/>
      <c r="L1881" s="50"/>
      <c r="M1881" s="2"/>
      <c r="N1881" s="2"/>
      <c r="O1881" s="4"/>
      <c r="P1881" s="4"/>
      <c r="Q1881" s="4"/>
      <c r="R1881" s="4"/>
    </row>
    <row r="1882" spans="1:18" s="524" customFormat="1">
      <c r="A1882" s="50"/>
      <c r="C1882" s="586"/>
      <c r="D1882" s="50"/>
      <c r="E1882" s="644"/>
      <c r="F1882" s="645"/>
      <c r="G1882" s="646"/>
      <c r="H1882" s="50"/>
      <c r="I1882" s="644"/>
      <c r="J1882" s="50"/>
      <c r="K1882" s="50"/>
      <c r="L1882" s="50"/>
      <c r="M1882" s="2"/>
      <c r="N1882" s="2"/>
      <c r="O1882" s="4"/>
      <c r="P1882" s="4"/>
      <c r="Q1882" s="4"/>
      <c r="R1882" s="4"/>
    </row>
    <row r="1883" spans="1:18" s="524" customFormat="1">
      <c r="A1883" s="50"/>
      <c r="C1883" s="586"/>
      <c r="D1883" s="50"/>
      <c r="E1883" s="644"/>
      <c r="F1883" s="645"/>
      <c r="G1883" s="646"/>
      <c r="H1883" s="50"/>
      <c r="I1883" s="644"/>
      <c r="J1883" s="50"/>
      <c r="K1883" s="50"/>
      <c r="L1883" s="50"/>
      <c r="M1883" s="2"/>
      <c r="N1883" s="2"/>
      <c r="O1883" s="4"/>
      <c r="P1883" s="4"/>
      <c r="Q1883" s="4"/>
      <c r="R1883" s="4"/>
    </row>
    <row r="1884" spans="1:18" s="524" customFormat="1">
      <c r="A1884" s="50"/>
      <c r="C1884" s="586"/>
      <c r="D1884" s="50"/>
      <c r="E1884" s="644"/>
      <c r="F1884" s="645"/>
      <c r="G1884" s="646"/>
      <c r="H1884" s="50"/>
      <c r="I1884" s="644"/>
      <c r="J1884" s="50"/>
      <c r="K1884" s="50"/>
      <c r="L1884" s="50"/>
      <c r="M1884" s="2"/>
      <c r="N1884" s="2"/>
      <c r="O1884" s="4"/>
      <c r="P1884" s="4"/>
      <c r="Q1884" s="4"/>
      <c r="R1884" s="4"/>
    </row>
    <row r="1885" spans="1:18" s="524" customFormat="1">
      <c r="A1885" s="50"/>
      <c r="C1885" s="586"/>
      <c r="D1885" s="50"/>
      <c r="E1885" s="644"/>
      <c r="F1885" s="645"/>
      <c r="G1885" s="646"/>
      <c r="H1885" s="50"/>
      <c r="I1885" s="644"/>
      <c r="J1885" s="50"/>
      <c r="K1885" s="50"/>
      <c r="L1885" s="50"/>
      <c r="M1885" s="2"/>
      <c r="N1885" s="2"/>
      <c r="O1885" s="4"/>
      <c r="P1885" s="4"/>
      <c r="Q1885" s="4"/>
      <c r="R1885" s="4"/>
    </row>
    <row r="1886" spans="1:18" s="524" customFormat="1">
      <c r="A1886" s="50"/>
      <c r="C1886" s="586"/>
      <c r="D1886" s="50"/>
      <c r="E1886" s="644"/>
      <c r="F1886" s="645"/>
      <c r="G1886" s="646"/>
      <c r="H1886" s="50"/>
      <c r="I1886" s="644"/>
      <c r="J1886" s="50"/>
      <c r="K1886" s="50"/>
      <c r="L1886" s="50"/>
      <c r="M1886" s="2"/>
      <c r="N1886" s="2"/>
      <c r="O1886" s="4"/>
      <c r="P1886" s="4"/>
      <c r="Q1886" s="4"/>
      <c r="R1886" s="4"/>
    </row>
    <row r="1887" spans="1:18" s="524" customFormat="1">
      <c r="A1887" s="50"/>
      <c r="C1887" s="586"/>
      <c r="D1887" s="50"/>
      <c r="E1887" s="644"/>
      <c r="F1887" s="645"/>
      <c r="G1887" s="646"/>
      <c r="H1887" s="50"/>
      <c r="I1887" s="644"/>
      <c r="J1887" s="50"/>
      <c r="K1887" s="50"/>
      <c r="L1887" s="50"/>
      <c r="M1887" s="2"/>
      <c r="N1887" s="2"/>
      <c r="O1887" s="4"/>
      <c r="P1887" s="4"/>
      <c r="Q1887" s="4"/>
      <c r="R1887" s="4"/>
    </row>
    <row r="1888" spans="1:18" s="524" customFormat="1">
      <c r="A1888" s="50"/>
      <c r="C1888" s="586"/>
      <c r="D1888" s="50"/>
      <c r="E1888" s="644"/>
      <c r="F1888" s="645"/>
      <c r="G1888" s="646"/>
      <c r="H1888" s="50"/>
      <c r="I1888" s="644"/>
      <c r="J1888" s="50"/>
      <c r="K1888" s="50"/>
      <c r="L1888" s="50"/>
      <c r="M1888" s="2"/>
      <c r="N1888" s="2"/>
      <c r="O1888" s="4"/>
      <c r="P1888" s="4"/>
      <c r="Q1888" s="4"/>
      <c r="R1888" s="4"/>
    </row>
    <row r="1889" spans="1:18" s="524" customFormat="1">
      <c r="A1889" s="50"/>
      <c r="C1889" s="586"/>
      <c r="D1889" s="50"/>
      <c r="E1889" s="644"/>
      <c r="F1889" s="645"/>
      <c r="G1889" s="646"/>
      <c r="H1889" s="50"/>
      <c r="I1889" s="644"/>
      <c r="J1889" s="50"/>
      <c r="K1889" s="50"/>
      <c r="L1889" s="50"/>
      <c r="M1889" s="2"/>
      <c r="N1889" s="2"/>
      <c r="O1889" s="4"/>
      <c r="P1889" s="4"/>
      <c r="Q1889" s="4"/>
      <c r="R1889" s="4"/>
    </row>
    <row r="1890" spans="1:18" s="524" customFormat="1">
      <c r="A1890" s="50"/>
      <c r="C1890" s="586"/>
      <c r="D1890" s="50"/>
      <c r="E1890" s="644"/>
      <c r="F1890" s="645"/>
      <c r="G1890" s="646"/>
      <c r="H1890" s="50"/>
      <c r="I1890" s="644"/>
      <c r="J1890" s="50"/>
      <c r="K1890" s="50"/>
      <c r="L1890" s="50"/>
      <c r="M1890" s="2"/>
      <c r="N1890" s="2"/>
      <c r="O1890" s="4"/>
      <c r="P1890" s="4"/>
      <c r="Q1890" s="4"/>
      <c r="R1890" s="4"/>
    </row>
    <row r="1891" spans="1:18" s="524" customFormat="1">
      <c r="A1891" s="50"/>
      <c r="C1891" s="586"/>
      <c r="D1891" s="50"/>
      <c r="E1891" s="644"/>
      <c r="F1891" s="645"/>
      <c r="G1891" s="646"/>
      <c r="H1891" s="50"/>
      <c r="I1891" s="644"/>
      <c r="J1891" s="50"/>
      <c r="K1891" s="50"/>
      <c r="L1891" s="50"/>
      <c r="M1891" s="2"/>
      <c r="N1891" s="2"/>
      <c r="O1891" s="4"/>
      <c r="P1891" s="4"/>
      <c r="Q1891" s="4"/>
      <c r="R1891" s="4"/>
    </row>
    <row r="1892" spans="1:18" s="524" customFormat="1">
      <c r="A1892" s="50"/>
      <c r="C1892" s="586"/>
      <c r="D1892" s="50"/>
      <c r="E1892" s="644"/>
      <c r="F1892" s="645"/>
      <c r="G1892" s="646"/>
      <c r="H1892" s="50"/>
      <c r="I1892" s="644"/>
      <c r="J1892" s="50"/>
      <c r="K1892" s="50"/>
      <c r="L1892" s="50"/>
      <c r="M1892" s="2"/>
      <c r="N1892" s="2"/>
      <c r="O1892" s="4"/>
      <c r="P1892" s="4"/>
      <c r="Q1892" s="4"/>
      <c r="R1892" s="4"/>
    </row>
    <row r="1893" spans="1:18" s="524" customFormat="1">
      <c r="A1893" s="50"/>
      <c r="C1893" s="586"/>
      <c r="D1893" s="50"/>
      <c r="E1893" s="644"/>
      <c r="F1893" s="645"/>
      <c r="G1893" s="646"/>
      <c r="H1893" s="50"/>
      <c r="I1893" s="644"/>
      <c r="J1893" s="50"/>
      <c r="K1893" s="50"/>
      <c r="L1893" s="50"/>
      <c r="M1893" s="2"/>
      <c r="N1893" s="2"/>
      <c r="O1893" s="4"/>
      <c r="P1893" s="4"/>
      <c r="Q1893" s="4"/>
      <c r="R1893" s="4"/>
    </row>
    <row r="1894" spans="1:18" s="524" customFormat="1">
      <c r="A1894" s="50"/>
      <c r="C1894" s="586"/>
      <c r="D1894" s="50"/>
      <c r="E1894" s="644"/>
      <c r="F1894" s="645"/>
      <c r="G1894" s="646"/>
      <c r="H1894" s="50"/>
      <c r="I1894" s="644"/>
      <c r="J1894" s="50"/>
      <c r="K1894" s="50"/>
      <c r="L1894" s="50"/>
      <c r="M1894" s="2"/>
      <c r="N1894" s="2"/>
      <c r="O1894" s="4"/>
      <c r="P1894" s="4"/>
      <c r="Q1894" s="4"/>
      <c r="R1894" s="4"/>
    </row>
    <row r="1895" spans="1:18" s="524" customFormat="1">
      <c r="A1895" s="50"/>
      <c r="C1895" s="586"/>
      <c r="D1895" s="50"/>
      <c r="E1895" s="644"/>
      <c r="F1895" s="645"/>
      <c r="G1895" s="646"/>
      <c r="H1895" s="50"/>
      <c r="I1895" s="644"/>
      <c r="J1895" s="50"/>
      <c r="K1895" s="50"/>
      <c r="L1895" s="50"/>
      <c r="M1895" s="2"/>
      <c r="N1895" s="2"/>
      <c r="O1895" s="4"/>
      <c r="P1895" s="4"/>
      <c r="Q1895" s="4"/>
      <c r="R1895" s="4"/>
    </row>
    <row r="1896" spans="1:18" s="524" customFormat="1">
      <c r="A1896" s="50"/>
      <c r="C1896" s="586"/>
      <c r="D1896" s="50"/>
      <c r="E1896" s="644"/>
      <c r="F1896" s="645"/>
      <c r="G1896" s="646"/>
      <c r="H1896" s="50"/>
      <c r="I1896" s="644"/>
      <c r="J1896" s="50"/>
      <c r="K1896" s="50"/>
      <c r="L1896" s="50"/>
      <c r="M1896" s="2"/>
      <c r="N1896" s="2"/>
      <c r="O1896" s="4"/>
      <c r="P1896" s="4"/>
      <c r="Q1896" s="4"/>
      <c r="R1896" s="4"/>
    </row>
    <row r="1897" spans="1:18" s="524" customFormat="1">
      <c r="A1897" s="50"/>
      <c r="C1897" s="586"/>
      <c r="D1897" s="50"/>
      <c r="E1897" s="644"/>
      <c r="F1897" s="645"/>
      <c r="G1897" s="646"/>
      <c r="H1897" s="50"/>
      <c r="I1897" s="644"/>
      <c r="J1897" s="50"/>
      <c r="K1897" s="50"/>
      <c r="L1897" s="50"/>
      <c r="M1897" s="2"/>
      <c r="N1897" s="2"/>
      <c r="O1897" s="4"/>
      <c r="P1897" s="4"/>
      <c r="Q1897" s="4"/>
      <c r="R1897" s="4"/>
    </row>
    <row r="1898" spans="1:18" s="524" customFormat="1">
      <c r="A1898" s="50"/>
      <c r="C1898" s="586"/>
      <c r="D1898" s="50"/>
      <c r="E1898" s="644"/>
      <c r="F1898" s="645"/>
      <c r="G1898" s="646"/>
      <c r="H1898" s="50"/>
      <c r="I1898" s="644"/>
      <c r="J1898" s="50"/>
      <c r="K1898" s="50"/>
      <c r="L1898" s="50"/>
      <c r="M1898" s="2"/>
      <c r="N1898" s="2"/>
      <c r="O1898" s="4"/>
      <c r="P1898" s="4"/>
      <c r="Q1898" s="4"/>
      <c r="R1898" s="4"/>
    </row>
    <row r="1899" spans="1:18" s="524" customFormat="1">
      <c r="A1899" s="50"/>
      <c r="C1899" s="586"/>
      <c r="D1899" s="50"/>
      <c r="E1899" s="644"/>
      <c r="F1899" s="645"/>
      <c r="G1899" s="646"/>
      <c r="H1899" s="50"/>
      <c r="I1899" s="644"/>
      <c r="J1899" s="50"/>
      <c r="K1899" s="50"/>
      <c r="L1899" s="50"/>
      <c r="M1899" s="2"/>
      <c r="N1899" s="2"/>
      <c r="O1899" s="4"/>
      <c r="P1899" s="4"/>
      <c r="Q1899" s="4"/>
      <c r="R1899" s="4"/>
    </row>
    <row r="1900" spans="1:18" s="524" customFormat="1">
      <c r="A1900" s="50"/>
      <c r="C1900" s="586"/>
      <c r="D1900" s="50"/>
      <c r="E1900" s="644"/>
      <c r="F1900" s="645"/>
      <c r="G1900" s="646"/>
      <c r="H1900" s="50"/>
      <c r="I1900" s="644"/>
      <c r="J1900" s="50"/>
      <c r="K1900" s="50"/>
      <c r="L1900" s="50"/>
      <c r="M1900" s="2"/>
      <c r="N1900" s="2"/>
      <c r="O1900" s="4"/>
      <c r="P1900" s="4"/>
      <c r="Q1900" s="4"/>
      <c r="R1900" s="4"/>
    </row>
    <row r="1901" spans="1:18" s="524" customFormat="1">
      <c r="A1901" s="50"/>
      <c r="C1901" s="586"/>
      <c r="D1901" s="50"/>
      <c r="E1901" s="644"/>
      <c r="F1901" s="645"/>
      <c r="G1901" s="646"/>
      <c r="H1901" s="50"/>
      <c r="I1901" s="644"/>
      <c r="J1901" s="50"/>
      <c r="K1901" s="50"/>
      <c r="L1901" s="50"/>
      <c r="M1901" s="2"/>
      <c r="N1901" s="2"/>
      <c r="O1901" s="4"/>
      <c r="P1901" s="4"/>
      <c r="Q1901" s="4"/>
      <c r="R1901" s="4"/>
    </row>
    <row r="1902" spans="1:18" s="524" customFormat="1">
      <c r="A1902" s="50"/>
      <c r="C1902" s="586"/>
      <c r="D1902" s="50"/>
      <c r="E1902" s="644"/>
      <c r="F1902" s="645"/>
      <c r="G1902" s="646"/>
      <c r="H1902" s="50"/>
      <c r="I1902" s="644"/>
      <c r="J1902" s="50"/>
      <c r="K1902" s="50"/>
      <c r="L1902" s="50"/>
      <c r="M1902" s="2"/>
      <c r="N1902" s="2"/>
      <c r="O1902" s="4"/>
      <c r="P1902" s="4"/>
      <c r="Q1902" s="4"/>
      <c r="R1902" s="4"/>
    </row>
    <row r="1903" spans="1:18" s="524" customFormat="1">
      <c r="A1903" s="50"/>
      <c r="C1903" s="586"/>
      <c r="D1903" s="50"/>
      <c r="E1903" s="644"/>
      <c r="F1903" s="645"/>
      <c r="G1903" s="646"/>
      <c r="H1903" s="50"/>
      <c r="I1903" s="644"/>
      <c r="J1903" s="50"/>
      <c r="K1903" s="50"/>
      <c r="L1903" s="50"/>
      <c r="M1903" s="2"/>
      <c r="N1903" s="2"/>
      <c r="O1903" s="4"/>
      <c r="P1903" s="4"/>
      <c r="Q1903" s="4"/>
      <c r="R1903" s="4"/>
    </row>
    <row r="1904" spans="1:18" s="524" customFormat="1">
      <c r="A1904" s="50"/>
      <c r="C1904" s="586"/>
      <c r="D1904" s="50"/>
      <c r="E1904" s="644"/>
      <c r="F1904" s="645"/>
      <c r="G1904" s="646"/>
      <c r="H1904" s="50"/>
      <c r="I1904" s="644"/>
      <c r="J1904" s="50"/>
      <c r="K1904" s="50"/>
      <c r="L1904" s="50"/>
      <c r="M1904" s="2"/>
      <c r="N1904" s="2"/>
      <c r="O1904" s="4"/>
      <c r="P1904" s="4"/>
      <c r="Q1904" s="4"/>
      <c r="R1904" s="4"/>
    </row>
    <row r="1905" spans="1:18" s="524" customFormat="1">
      <c r="A1905" s="50"/>
      <c r="C1905" s="586"/>
      <c r="D1905" s="50"/>
      <c r="E1905" s="644"/>
      <c r="F1905" s="645"/>
      <c r="G1905" s="646"/>
      <c r="H1905" s="50"/>
      <c r="I1905" s="644"/>
      <c r="J1905" s="50"/>
      <c r="K1905" s="50"/>
      <c r="L1905" s="50"/>
      <c r="M1905" s="2"/>
      <c r="N1905" s="2"/>
      <c r="O1905" s="4"/>
      <c r="P1905" s="4"/>
      <c r="Q1905" s="4"/>
      <c r="R1905" s="4"/>
    </row>
    <row r="1906" spans="1:18" s="524" customFormat="1">
      <c r="A1906" s="50"/>
      <c r="C1906" s="586"/>
      <c r="D1906" s="50"/>
      <c r="E1906" s="644"/>
      <c r="F1906" s="645"/>
      <c r="G1906" s="646"/>
      <c r="H1906" s="50"/>
      <c r="I1906" s="644"/>
      <c r="J1906" s="50"/>
      <c r="K1906" s="50"/>
      <c r="L1906" s="50"/>
      <c r="M1906" s="2"/>
      <c r="N1906" s="2"/>
      <c r="O1906" s="4"/>
      <c r="P1906" s="4"/>
      <c r="Q1906" s="4"/>
      <c r="R1906" s="4"/>
    </row>
    <row r="1907" spans="1:18" s="524" customFormat="1">
      <c r="A1907" s="50"/>
      <c r="C1907" s="586"/>
      <c r="D1907" s="50"/>
      <c r="E1907" s="644"/>
      <c r="F1907" s="645"/>
      <c r="G1907" s="646"/>
      <c r="H1907" s="50"/>
      <c r="I1907" s="644"/>
      <c r="J1907" s="50"/>
      <c r="K1907" s="50"/>
      <c r="L1907" s="50"/>
      <c r="M1907" s="2"/>
      <c r="N1907" s="2"/>
      <c r="O1907" s="4"/>
      <c r="P1907" s="4"/>
      <c r="Q1907" s="4"/>
      <c r="R1907" s="4"/>
    </row>
    <row r="1908" spans="1:18" s="524" customFormat="1">
      <c r="A1908" s="50"/>
      <c r="C1908" s="586"/>
      <c r="D1908" s="50"/>
      <c r="E1908" s="644"/>
      <c r="F1908" s="645"/>
      <c r="G1908" s="646"/>
      <c r="H1908" s="50"/>
      <c r="I1908" s="644"/>
      <c r="J1908" s="50"/>
      <c r="K1908" s="50"/>
      <c r="L1908" s="50"/>
      <c r="M1908" s="2"/>
      <c r="N1908" s="2"/>
      <c r="O1908" s="4"/>
      <c r="P1908" s="4"/>
      <c r="Q1908" s="4"/>
      <c r="R1908" s="4"/>
    </row>
    <row r="1909" spans="1:18" s="524" customFormat="1">
      <c r="A1909" s="50"/>
      <c r="C1909" s="586"/>
      <c r="D1909" s="50"/>
      <c r="E1909" s="644"/>
      <c r="F1909" s="645"/>
      <c r="G1909" s="646"/>
      <c r="H1909" s="50"/>
      <c r="I1909" s="644"/>
      <c r="J1909" s="50"/>
      <c r="K1909" s="50"/>
      <c r="L1909" s="50"/>
      <c r="M1909" s="2"/>
      <c r="N1909" s="2"/>
      <c r="O1909" s="4"/>
      <c r="P1909" s="4"/>
      <c r="Q1909" s="4"/>
      <c r="R1909" s="4"/>
    </row>
    <row r="1910" spans="1:18" s="524" customFormat="1">
      <c r="A1910" s="50"/>
      <c r="C1910" s="586"/>
      <c r="D1910" s="50"/>
      <c r="E1910" s="644"/>
      <c r="F1910" s="645"/>
      <c r="G1910" s="646"/>
      <c r="H1910" s="50"/>
      <c r="I1910" s="644"/>
      <c r="J1910" s="50"/>
      <c r="K1910" s="50"/>
      <c r="L1910" s="50"/>
      <c r="M1910" s="2"/>
      <c r="N1910" s="2"/>
      <c r="O1910" s="4"/>
      <c r="P1910" s="4"/>
      <c r="Q1910" s="4"/>
      <c r="R1910" s="4"/>
    </row>
    <row r="1911" spans="1:18" s="524" customFormat="1">
      <c r="A1911" s="50"/>
      <c r="C1911" s="586"/>
      <c r="D1911" s="50"/>
      <c r="E1911" s="644"/>
      <c r="F1911" s="645"/>
      <c r="G1911" s="646"/>
      <c r="H1911" s="50"/>
      <c r="I1911" s="644"/>
      <c r="J1911" s="50"/>
      <c r="K1911" s="50"/>
      <c r="L1911" s="50"/>
      <c r="M1911" s="2"/>
      <c r="N1911" s="2"/>
      <c r="O1911" s="4"/>
      <c r="P1911" s="4"/>
      <c r="Q1911" s="4"/>
      <c r="R1911" s="4"/>
    </row>
    <row r="1912" spans="1:18" s="524" customFormat="1">
      <c r="A1912" s="50"/>
      <c r="C1912" s="586"/>
      <c r="D1912" s="50"/>
      <c r="E1912" s="644"/>
      <c r="F1912" s="645"/>
      <c r="G1912" s="646"/>
      <c r="H1912" s="50"/>
      <c r="I1912" s="644"/>
      <c r="J1912" s="50"/>
      <c r="K1912" s="50"/>
      <c r="L1912" s="50"/>
      <c r="M1912" s="2"/>
      <c r="N1912" s="2"/>
      <c r="O1912" s="4"/>
      <c r="P1912" s="4"/>
      <c r="Q1912" s="4"/>
      <c r="R1912" s="4"/>
    </row>
    <row r="1913" spans="1:18" s="524" customFormat="1">
      <c r="A1913" s="50"/>
      <c r="C1913" s="586"/>
      <c r="D1913" s="50"/>
      <c r="E1913" s="644"/>
      <c r="F1913" s="645"/>
      <c r="G1913" s="646"/>
      <c r="H1913" s="50"/>
      <c r="I1913" s="644"/>
      <c r="J1913" s="50"/>
      <c r="K1913" s="50"/>
      <c r="L1913" s="50"/>
      <c r="M1913" s="2"/>
      <c r="N1913" s="2"/>
      <c r="O1913" s="4"/>
      <c r="P1913" s="4"/>
      <c r="Q1913" s="4"/>
      <c r="R1913" s="4"/>
    </row>
    <row r="1914" spans="1:18" s="524" customFormat="1">
      <c r="A1914" s="50"/>
      <c r="C1914" s="586"/>
      <c r="D1914" s="50"/>
      <c r="E1914" s="644"/>
      <c r="F1914" s="645"/>
      <c r="G1914" s="646"/>
      <c r="H1914" s="50"/>
      <c r="I1914" s="644"/>
      <c r="J1914" s="50"/>
      <c r="K1914" s="50"/>
      <c r="L1914" s="50"/>
      <c r="M1914" s="2"/>
      <c r="N1914" s="2"/>
      <c r="O1914" s="4"/>
      <c r="P1914" s="4"/>
      <c r="Q1914" s="4"/>
      <c r="R1914" s="4"/>
    </row>
    <row r="1915" spans="1:18" s="524" customFormat="1">
      <c r="A1915" s="50"/>
      <c r="C1915" s="586"/>
      <c r="D1915" s="50"/>
      <c r="E1915" s="644"/>
      <c r="F1915" s="645"/>
      <c r="G1915" s="646"/>
      <c r="H1915" s="50"/>
      <c r="I1915" s="644"/>
      <c r="J1915" s="50"/>
      <c r="K1915" s="50"/>
      <c r="L1915" s="50"/>
      <c r="M1915" s="2"/>
      <c r="N1915" s="2"/>
      <c r="O1915" s="4"/>
      <c r="P1915" s="4"/>
      <c r="Q1915" s="4"/>
      <c r="R1915" s="4"/>
    </row>
    <row r="1916" spans="1:18" s="524" customFormat="1">
      <c r="A1916" s="50"/>
      <c r="C1916" s="586"/>
      <c r="D1916" s="50"/>
      <c r="E1916" s="644"/>
      <c r="F1916" s="645"/>
      <c r="G1916" s="646"/>
      <c r="H1916" s="50"/>
      <c r="I1916" s="644"/>
      <c r="J1916" s="50"/>
      <c r="K1916" s="50"/>
      <c r="L1916" s="50"/>
      <c r="M1916" s="2"/>
      <c r="N1916" s="2"/>
      <c r="O1916" s="4"/>
      <c r="P1916" s="4"/>
      <c r="Q1916" s="4"/>
      <c r="R1916" s="4"/>
    </row>
    <row r="1917" spans="1:18" s="524" customFormat="1">
      <c r="A1917" s="50"/>
      <c r="C1917" s="586"/>
      <c r="D1917" s="50"/>
      <c r="E1917" s="644"/>
      <c r="F1917" s="645"/>
      <c r="G1917" s="646"/>
      <c r="H1917" s="50"/>
      <c r="I1917" s="644"/>
      <c r="J1917" s="50"/>
      <c r="K1917" s="50"/>
      <c r="L1917" s="50"/>
      <c r="M1917" s="2"/>
      <c r="N1917" s="2"/>
      <c r="O1917" s="4"/>
      <c r="P1917" s="4"/>
      <c r="Q1917" s="4"/>
      <c r="R1917" s="4"/>
    </row>
    <row r="1918" spans="1:18" s="524" customFormat="1">
      <c r="A1918" s="50"/>
      <c r="C1918" s="586"/>
      <c r="D1918" s="50"/>
      <c r="E1918" s="644"/>
      <c r="F1918" s="645"/>
      <c r="G1918" s="646"/>
      <c r="H1918" s="50"/>
      <c r="I1918" s="644"/>
      <c r="J1918" s="50"/>
      <c r="K1918" s="50"/>
      <c r="L1918" s="50"/>
      <c r="M1918" s="2"/>
      <c r="N1918" s="2"/>
      <c r="O1918" s="4"/>
      <c r="P1918" s="4"/>
      <c r="Q1918" s="4"/>
      <c r="R1918" s="4"/>
    </row>
    <row r="1919" spans="1:18" s="524" customFormat="1">
      <c r="A1919" s="50"/>
      <c r="C1919" s="586"/>
      <c r="D1919" s="50"/>
      <c r="E1919" s="644"/>
      <c r="F1919" s="645"/>
      <c r="G1919" s="646"/>
      <c r="H1919" s="50"/>
      <c r="I1919" s="644"/>
      <c r="J1919" s="50"/>
      <c r="K1919" s="50"/>
      <c r="L1919" s="50"/>
      <c r="M1919" s="2"/>
      <c r="N1919" s="2"/>
      <c r="O1919" s="4"/>
      <c r="P1919" s="4"/>
      <c r="Q1919" s="4"/>
      <c r="R1919" s="4"/>
    </row>
    <row r="1920" spans="1:18" s="524" customFormat="1">
      <c r="A1920" s="50"/>
      <c r="C1920" s="586"/>
      <c r="D1920" s="50"/>
      <c r="E1920" s="644"/>
      <c r="F1920" s="645"/>
      <c r="G1920" s="646"/>
      <c r="H1920" s="50"/>
      <c r="I1920" s="644"/>
      <c r="J1920" s="50"/>
      <c r="K1920" s="50"/>
      <c r="L1920" s="50"/>
      <c r="M1920" s="2"/>
      <c r="N1920" s="2"/>
      <c r="O1920" s="4"/>
      <c r="P1920" s="4"/>
      <c r="Q1920" s="4"/>
      <c r="R1920" s="4"/>
    </row>
    <row r="1921" spans="1:18" s="524" customFormat="1">
      <c r="A1921" s="50"/>
      <c r="C1921" s="586"/>
      <c r="D1921" s="50"/>
      <c r="E1921" s="644"/>
      <c r="F1921" s="645"/>
      <c r="G1921" s="646"/>
      <c r="H1921" s="50"/>
      <c r="I1921" s="644"/>
      <c r="J1921" s="50"/>
      <c r="K1921" s="50"/>
      <c r="L1921" s="50"/>
      <c r="M1921" s="2"/>
      <c r="N1921" s="2"/>
      <c r="O1921" s="4"/>
      <c r="P1921" s="4"/>
      <c r="Q1921" s="4"/>
      <c r="R1921" s="4"/>
    </row>
    <row r="1922" spans="1:18" s="524" customFormat="1">
      <c r="A1922" s="50"/>
      <c r="C1922" s="586"/>
      <c r="D1922" s="50"/>
      <c r="E1922" s="644"/>
      <c r="F1922" s="645"/>
      <c r="G1922" s="646"/>
      <c r="H1922" s="50"/>
      <c r="I1922" s="644"/>
      <c r="J1922" s="50"/>
      <c r="K1922" s="50"/>
      <c r="L1922" s="50"/>
      <c r="M1922" s="2"/>
      <c r="N1922" s="2"/>
      <c r="O1922" s="4"/>
      <c r="P1922" s="4"/>
      <c r="Q1922" s="4"/>
      <c r="R1922" s="4"/>
    </row>
    <row r="1923" spans="1:18" s="524" customFormat="1">
      <c r="A1923" s="50"/>
      <c r="C1923" s="586"/>
      <c r="D1923" s="50"/>
      <c r="E1923" s="644"/>
      <c r="F1923" s="645"/>
      <c r="G1923" s="646"/>
      <c r="H1923" s="50"/>
      <c r="I1923" s="644"/>
      <c r="J1923" s="50"/>
      <c r="K1923" s="50"/>
      <c r="L1923" s="50"/>
      <c r="M1923" s="2"/>
      <c r="N1923" s="2"/>
      <c r="O1923" s="4"/>
      <c r="P1923" s="4"/>
      <c r="Q1923" s="4"/>
      <c r="R1923" s="4"/>
    </row>
    <row r="1924" spans="1:18" s="524" customFormat="1">
      <c r="A1924" s="50"/>
      <c r="C1924" s="586"/>
      <c r="D1924" s="50"/>
      <c r="E1924" s="644"/>
      <c r="F1924" s="645"/>
      <c r="G1924" s="646"/>
      <c r="H1924" s="50"/>
      <c r="I1924" s="644"/>
      <c r="J1924" s="50"/>
      <c r="K1924" s="50"/>
      <c r="L1924" s="50"/>
      <c r="M1924" s="2"/>
      <c r="N1924" s="2"/>
      <c r="O1924" s="4"/>
      <c r="P1924" s="4"/>
      <c r="Q1924" s="4"/>
      <c r="R1924" s="4"/>
    </row>
    <row r="1925" spans="1:18" s="524" customFormat="1">
      <c r="A1925" s="50"/>
      <c r="C1925" s="586"/>
      <c r="D1925" s="50"/>
      <c r="E1925" s="644"/>
      <c r="F1925" s="645"/>
      <c r="G1925" s="646"/>
      <c r="H1925" s="50"/>
      <c r="I1925" s="644"/>
      <c r="J1925" s="50"/>
      <c r="K1925" s="50"/>
      <c r="L1925" s="50"/>
      <c r="M1925" s="2"/>
      <c r="N1925" s="2"/>
      <c r="O1925" s="4"/>
      <c r="P1925" s="4"/>
      <c r="Q1925" s="4"/>
      <c r="R1925" s="4"/>
    </row>
    <row r="1926" spans="1:18" s="524" customFormat="1">
      <c r="A1926" s="50"/>
      <c r="C1926" s="586"/>
      <c r="D1926" s="50"/>
      <c r="E1926" s="644"/>
      <c r="F1926" s="645"/>
      <c r="G1926" s="646"/>
      <c r="H1926" s="50"/>
      <c r="I1926" s="644"/>
      <c r="J1926" s="50"/>
      <c r="K1926" s="50"/>
      <c r="L1926" s="50"/>
      <c r="M1926" s="2"/>
      <c r="N1926" s="2"/>
      <c r="O1926" s="4"/>
      <c r="P1926" s="4"/>
      <c r="Q1926" s="4"/>
      <c r="R1926" s="4"/>
    </row>
    <row r="1927" spans="1:18" s="524" customFormat="1">
      <c r="A1927" s="50"/>
      <c r="C1927" s="586"/>
      <c r="D1927" s="50"/>
      <c r="E1927" s="644"/>
      <c r="F1927" s="645"/>
      <c r="G1927" s="646"/>
      <c r="H1927" s="50"/>
      <c r="I1927" s="644"/>
      <c r="J1927" s="50"/>
      <c r="K1927" s="50"/>
      <c r="L1927" s="50"/>
      <c r="M1927" s="2"/>
      <c r="N1927" s="2"/>
      <c r="O1927" s="4"/>
      <c r="P1927" s="4"/>
      <c r="Q1927" s="4"/>
      <c r="R1927" s="4"/>
    </row>
    <row r="1928" spans="1:18" s="524" customFormat="1">
      <c r="A1928" s="50"/>
      <c r="C1928" s="586"/>
      <c r="D1928" s="50"/>
      <c r="E1928" s="644"/>
      <c r="F1928" s="645"/>
      <c r="G1928" s="646"/>
      <c r="H1928" s="50"/>
      <c r="I1928" s="644"/>
      <c r="J1928" s="50"/>
      <c r="K1928" s="50"/>
      <c r="L1928" s="50"/>
      <c r="M1928" s="2"/>
      <c r="N1928" s="2"/>
      <c r="O1928" s="4"/>
      <c r="P1928" s="4"/>
      <c r="Q1928" s="4"/>
      <c r="R1928" s="4"/>
    </row>
    <row r="1929" spans="1:18" s="524" customFormat="1">
      <c r="A1929" s="50"/>
      <c r="C1929" s="586"/>
      <c r="D1929" s="50"/>
      <c r="E1929" s="644"/>
      <c r="F1929" s="645"/>
      <c r="G1929" s="646"/>
      <c r="H1929" s="50"/>
      <c r="I1929" s="644"/>
      <c r="J1929" s="50"/>
      <c r="K1929" s="50"/>
      <c r="L1929" s="50"/>
      <c r="M1929" s="2"/>
      <c r="N1929" s="2"/>
      <c r="O1929" s="4"/>
      <c r="P1929" s="4"/>
      <c r="Q1929" s="4"/>
      <c r="R1929" s="4"/>
    </row>
    <row r="1930" spans="1:18" s="524" customFormat="1">
      <c r="A1930" s="50"/>
      <c r="C1930" s="586"/>
      <c r="D1930" s="50"/>
      <c r="E1930" s="644"/>
      <c r="F1930" s="645"/>
      <c r="G1930" s="646"/>
      <c r="H1930" s="50"/>
      <c r="I1930" s="644"/>
      <c r="J1930" s="50"/>
      <c r="K1930" s="50"/>
      <c r="L1930" s="50"/>
      <c r="M1930" s="2"/>
      <c r="N1930" s="2"/>
      <c r="O1930" s="4"/>
      <c r="P1930" s="4"/>
      <c r="Q1930" s="4"/>
      <c r="R1930" s="4"/>
    </row>
    <row r="1931" spans="1:18" s="524" customFormat="1">
      <c r="A1931" s="50"/>
      <c r="C1931" s="586"/>
      <c r="D1931" s="50"/>
      <c r="E1931" s="644"/>
      <c r="F1931" s="645"/>
      <c r="G1931" s="646"/>
      <c r="H1931" s="50"/>
      <c r="I1931" s="644"/>
      <c r="J1931" s="50"/>
      <c r="K1931" s="50"/>
      <c r="L1931" s="50"/>
      <c r="M1931" s="2"/>
      <c r="N1931" s="2"/>
      <c r="O1931" s="4"/>
      <c r="P1931" s="4"/>
      <c r="Q1931" s="4"/>
      <c r="R1931" s="4"/>
    </row>
    <row r="1932" spans="1:18" s="524" customFormat="1">
      <c r="A1932" s="50"/>
      <c r="C1932" s="586"/>
      <c r="D1932" s="50"/>
      <c r="E1932" s="644"/>
      <c r="F1932" s="645"/>
      <c r="G1932" s="646"/>
      <c r="H1932" s="50"/>
      <c r="I1932" s="644"/>
      <c r="J1932" s="50"/>
      <c r="K1932" s="50"/>
      <c r="L1932" s="50"/>
      <c r="M1932" s="2"/>
      <c r="N1932" s="2"/>
      <c r="O1932" s="4"/>
      <c r="P1932" s="4"/>
      <c r="Q1932" s="4"/>
      <c r="R1932" s="4"/>
    </row>
    <row r="1933" spans="1:18" s="524" customFormat="1">
      <c r="A1933" s="50"/>
      <c r="C1933" s="586"/>
      <c r="D1933" s="50"/>
      <c r="E1933" s="644"/>
      <c r="F1933" s="645"/>
      <c r="G1933" s="646"/>
      <c r="H1933" s="50"/>
      <c r="I1933" s="644"/>
      <c r="J1933" s="50"/>
      <c r="K1933" s="50"/>
      <c r="L1933" s="50"/>
      <c r="M1933" s="2"/>
      <c r="N1933" s="2"/>
      <c r="O1933" s="4"/>
      <c r="P1933" s="4"/>
      <c r="Q1933" s="4"/>
      <c r="R1933" s="4"/>
    </row>
    <row r="1934" spans="1:18" s="524" customFormat="1">
      <c r="A1934" s="50"/>
      <c r="C1934" s="586"/>
      <c r="D1934" s="50"/>
      <c r="E1934" s="644"/>
      <c r="F1934" s="645"/>
      <c r="G1934" s="646"/>
      <c r="H1934" s="50"/>
      <c r="I1934" s="644"/>
      <c r="J1934" s="50"/>
      <c r="K1934" s="50"/>
      <c r="L1934" s="50"/>
      <c r="M1934" s="2"/>
      <c r="N1934" s="2"/>
      <c r="O1934" s="4"/>
      <c r="P1934" s="4"/>
      <c r="Q1934" s="4"/>
      <c r="R1934" s="4"/>
    </row>
    <row r="1935" spans="1:18" s="524" customFormat="1">
      <c r="A1935" s="50"/>
      <c r="C1935" s="586"/>
      <c r="D1935" s="50"/>
      <c r="E1935" s="644"/>
      <c r="F1935" s="645"/>
      <c r="G1935" s="646"/>
      <c r="H1935" s="50"/>
      <c r="I1935" s="644"/>
      <c r="J1935" s="50"/>
      <c r="K1935" s="50"/>
      <c r="L1935" s="50"/>
      <c r="M1935" s="2"/>
      <c r="N1935" s="2"/>
      <c r="O1935" s="4"/>
      <c r="P1935" s="4"/>
      <c r="Q1935" s="4"/>
      <c r="R1935" s="4"/>
    </row>
    <row r="1936" spans="1:18" s="524" customFormat="1">
      <c r="A1936" s="50"/>
      <c r="C1936" s="586"/>
      <c r="D1936" s="50"/>
      <c r="E1936" s="644"/>
      <c r="F1936" s="645"/>
      <c r="G1936" s="646"/>
      <c r="H1936" s="50"/>
      <c r="I1936" s="644"/>
      <c r="J1936" s="50"/>
      <c r="K1936" s="50"/>
      <c r="L1936" s="50"/>
      <c r="M1936" s="2"/>
      <c r="N1936" s="2"/>
      <c r="O1936" s="4"/>
      <c r="P1936" s="4"/>
      <c r="Q1936" s="4"/>
      <c r="R1936" s="4"/>
    </row>
    <row r="1937" spans="1:18" s="524" customFormat="1">
      <c r="A1937" s="50"/>
      <c r="C1937" s="586"/>
      <c r="D1937" s="50"/>
      <c r="E1937" s="644"/>
      <c r="F1937" s="645"/>
      <c r="G1937" s="646"/>
      <c r="H1937" s="50"/>
      <c r="I1937" s="644"/>
      <c r="J1937" s="50"/>
      <c r="K1937" s="50"/>
      <c r="L1937" s="50"/>
      <c r="M1937" s="2"/>
      <c r="N1937" s="2"/>
      <c r="O1937" s="4"/>
      <c r="P1937" s="4"/>
      <c r="Q1937" s="4"/>
      <c r="R1937" s="4"/>
    </row>
    <row r="1938" spans="1:18" s="524" customFormat="1">
      <c r="A1938" s="50"/>
      <c r="C1938" s="586"/>
      <c r="D1938" s="50"/>
      <c r="E1938" s="644"/>
      <c r="F1938" s="645"/>
      <c r="G1938" s="646"/>
      <c r="H1938" s="50"/>
      <c r="I1938" s="644"/>
      <c r="J1938" s="50"/>
      <c r="K1938" s="50"/>
      <c r="L1938" s="50"/>
      <c r="M1938" s="2"/>
      <c r="N1938" s="2"/>
      <c r="O1938" s="4"/>
      <c r="P1938" s="4"/>
      <c r="Q1938" s="4"/>
      <c r="R1938" s="4"/>
    </row>
    <row r="1939" spans="1:18" s="524" customFormat="1">
      <c r="A1939" s="50"/>
      <c r="C1939" s="586"/>
      <c r="D1939" s="50"/>
      <c r="E1939" s="644"/>
      <c r="F1939" s="645"/>
      <c r="G1939" s="646"/>
      <c r="H1939" s="50"/>
      <c r="I1939" s="644"/>
      <c r="J1939" s="50"/>
      <c r="K1939" s="50"/>
      <c r="L1939" s="50"/>
      <c r="M1939" s="2"/>
      <c r="N1939" s="2"/>
      <c r="O1939" s="4"/>
      <c r="P1939" s="4"/>
      <c r="Q1939" s="4"/>
      <c r="R1939" s="4"/>
    </row>
    <row r="1940" spans="1:18" s="524" customFormat="1">
      <c r="A1940" s="50"/>
      <c r="C1940" s="586"/>
      <c r="D1940" s="50"/>
      <c r="E1940" s="644"/>
      <c r="F1940" s="645"/>
      <c r="G1940" s="646"/>
      <c r="H1940" s="50"/>
      <c r="I1940" s="644"/>
      <c r="J1940" s="50"/>
      <c r="K1940" s="50"/>
      <c r="L1940" s="50"/>
      <c r="M1940" s="2"/>
      <c r="N1940" s="2"/>
      <c r="O1940" s="4"/>
      <c r="P1940" s="4"/>
      <c r="Q1940" s="4"/>
      <c r="R1940" s="4"/>
    </row>
    <row r="1941" spans="1:18" s="524" customFormat="1">
      <c r="A1941" s="50"/>
      <c r="C1941" s="586"/>
      <c r="D1941" s="50"/>
      <c r="E1941" s="644"/>
      <c r="F1941" s="645"/>
      <c r="G1941" s="646"/>
      <c r="H1941" s="50"/>
      <c r="I1941" s="644"/>
      <c r="J1941" s="50"/>
      <c r="K1941" s="50"/>
      <c r="L1941" s="50"/>
      <c r="M1941" s="2"/>
      <c r="N1941" s="2"/>
      <c r="O1941" s="4"/>
      <c r="P1941" s="4"/>
      <c r="Q1941" s="4"/>
      <c r="R1941" s="4"/>
    </row>
    <row r="1942" spans="1:18" s="524" customFormat="1">
      <c r="A1942" s="50"/>
      <c r="C1942" s="586"/>
      <c r="D1942" s="50"/>
      <c r="E1942" s="644"/>
      <c r="F1942" s="645"/>
      <c r="G1942" s="646"/>
      <c r="H1942" s="50"/>
      <c r="I1942" s="644"/>
      <c r="J1942" s="50"/>
      <c r="K1942" s="50"/>
      <c r="L1942" s="50"/>
      <c r="M1942" s="2"/>
      <c r="N1942" s="2"/>
      <c r="O1942" s="4"/>
      <c r="P1942" s="4"/>
      <c r="Q1942" s="4"/>
      <c r="R1942" s="4"/>
    </row>
    <row r="1943" spans="1:18" s="524" customFormat="1">
      <c r="A1943" s="50"/>
      <c r="C1943" s="586"/>
      <c r="D1943" s="50"/>
      <c r="E1943" s="644"/>
      <c r="F1943" s="645"/>
      <c r="G1943" s="646"/>
      <c r="H1943" s="50"/>
      <c r="I1943" s="644"/>
      <c r="J1943" s="50"/>
      <c r="K1943" s="50"/>
      <c r="L1943" s="50"/>
      <c r="M1943" s="2"/>
      <c r="N1943" s="2"/>
      <c r="O1943" s="4"/>
      <c r="P1943" s="4"/>
      <c r="Q1943" s="4"/>
      <c r="R1943" s="4"/>
    </row>
    <row r="1944" spans="1:18" s="524" customFormat="1">
      <c r="A1944" s="50"/>
      <c r="C1944" s="586"/>
      <c r="D1944" s="50"/>
      <c r="E1944" s="644"/>
      <c r="F1944" s="645"/>
      <c r="G1944" s="646"/>
      <c r="H1944" s="50"/>
      <c r="I1944" s="644"/>
      <c r="J1944" s="50"/>
      <c r="K1944" s="50"/>
      <c r="L1944" s="50"/>
      <c r="M1944" s="2"/>
      <c r="N1944" s="2"/>
      <c r="O1944" s="4"/>
      <c r="P1944" s="4"/>
      <c r="Q1944" s="4"/>
      <c r="R1944" s="4"/>
    </row>
    <row r="1945" spans="1:18" s="524" customFormat="1">
      <c r="A1945" s="50"/>
      <c r="C1945" s="586"/>
      <c r="D1945" s="50"/>
      <c r="E1945" s="644"/>
      <c r="F1945" s="645"/>
      <c r="G1945" s="646"/>
      <c r="H1945" s="50"/>
      <c r="I1945" s="644"/>
      <c r="J1945" s="50"/>
      <c r="K1945" s="50"/>
      <c r="L1945" s="50"/>
      <c r="M1945" s="2"/>
      <c r="N1945" s="2"/>
      <c r="O1945" s="4"/>
      <c r="P1945" s="4"/>
      <c r="Q1945" s="4"/>
      <c r="R1945" s="4"/>
    </row>
    <row r="1946" spans="1:18" s="524" customFormat="1">
      <c r="A1946" s="50"/>
      <c r="C1946" s="586"/>
      <c r="D1946" s="50"/>
      <c r="E1946" s="644"/>
      <c r="F1946" s="645"/>
      <c r="G1946" s="646"/>
      <c r="H1946" s="50"/>
      <c r="I1946" s="644"/>
      <c r="J1946" s="50"/>
      <c r="K1946" s="50"/>
      <c r="L1946" s="50"/>
      <c r="M1946" s="2"/>
      <c r="N1946" s="2"/>
      <c r="O1946" s="4"/>
      <c r="P1946" s="4"/>
      <c r="Q1946" s="4"/>
      <c r="R1946" s="4"/>
    </row>
    <row r="1947" spans="1:18" s="524" customFormat="1">
      <c r="A1947" s="50"/>
      <c r="C1947" s="586"/>
      <c r="D1947" s="50"/>
      <c r="E1947" s="644"/>
      <c r="F1947" s="645"/>
      <c r="G1947" s="646"/>
      <c r="H1947" s="50"/>
      <c r="I1947" s="644"/>
      <c r="J1947" s="50"/>
      <c r="K1947" s="50"/>
      <c r="L1947" s="50"/>
      <c r="M1947" s="2"/>
      <c r="N1947" s="2"/>
      <c r="O1947" s="4"/>
      <c r="P1947" s="4"/>
      <c r="Q1947" s="4"/>
      <c r="R1947" s="4"/>
    </row>
    <row r="1948" spans="1:18" s="524" customFormat="1">
      <c r="A1948" s="50"/>
      <c r="C1948" s="586"/>
      <c r="D1948" s="50"/>
      <c r="E1948" s="644"/>
      <c r="F1948" s="645"/>
      <c r="G1948" s="646"/>
      <c r="H1948" s="50"/>
      <c r="I1948" s="644"/>
      <c r="J1948" s="50"/>
      <c r="K1948" s="50"/>
      <c r="L1948" s="50"/>
      <c r="M1948" s="2"/>
      <c r="N1948" s="2"/>
      <c r="O1948" s="4"/>
      <c r="P1948" s="4"/>
      <c r="Q1948" s="4"/>
      <c r="R1948" s="4"/>
    </row>
    <row r="1949" spans="1:18" s="524" customFormat="1">
      <c r="A1949" s="50"/>
      <c r="C1949" s="586"/>
      <c r="D1949" s="50"/>
      <c r="E1949" s="644"/>
      <c r="F1949" s="645"/>
      <c r="G1949" s="646"/>
      <c r="H1949" s="50"/>
      <c r="I1949" s="644"/>
      <c r="J1949" s="50"/>
      <c r="K1949" s="50"/>
      <c r="L1949" s="50"/>
      <c r="M1949" s="2"/>
      <c r="N1949" s="2"/>
      <c r="O1949" s="4"/>
      <c r="P1949" s="4"/>
      <c r="Q1949" s="4"/>
      <c r="R1949" s="4"/>
    </row>
    <row r="1950" spans="1:18" s="524" customFormat="1">
      <c r="A1950" s="50"/>
      <c r="C1950" s="586"/>
      <c r="D1950" s="50"/>
      <c r="E1950" s="644"/>
      <c r="F1950" s="645"/>
      <c r="G1950" s="646"/>
      <c r="H1950" s="50"/>
      <c r="I1950" s="644"/>
      <c r="J1950" s="50"/>
      <c r="K1950" s="50"/>
      <c r="L1950" s="50"/>
      <c r="M1950" s="2"/>
      <c r="N1950" s="2"/>
      <c r="O1950" s="4"/>
      <c r="P1950" s="4"/>
      <c r="Q1950" s="4"/>
      <c r="R1950" s="4"/>
    </row>
    <row r="1951" spans="1:18" s="524" customFormat="1">
      <c r="A1951" s="50"/>
      <c r="C1951" s="586"/>
      <c r="D1951" s="50"/>
      <c r="E1951" s="644"/>
      <c r="F1951" s="645"/>
      <c r="G1951" s="646"/>
      <c r="H1951" s="50"/>
      <c r="I1951" s="644"/>
      <c r="J1951" s="50"/>
      <c r="K1951" s="50"/>
      <c r="L1951" s="50"/>
      <c r="M1951" s="2"/>
      <c r="N1951" s="2"/>
      <c r="O1951" s="4"/>
      <c r="P1951" s="4"/>
      <c r="Q1951" s="4"/>
      <c r="R1951" s="4"/>
    </row>
    <row r="1952" spans="1:18" s="524" customFormat="1">
      <c r="A1952" s="50"/>
      <c r="C1952" s="586"/>
      <c r="D1952" s="50"/>
      <c r="E1952" s="644"/>
      <c r="F1952" s="645"/>
      <c r="G1952" s="646"/>
      <c r="H1952" s="50"/>
      <c r="I1952" s="644"/>
      <c r="J1952" s="50"/>
      <c r="K1952" s="50"/>
      <c r="L1952" s="50"/>
      <c r="M1952" s="2"/>
      <c r="N1952" s="2"/>
      <c r="O1952" s="4"/>
      <c r="P1952" s="4"/>
      <c r="Q1952" s="4"/>
      <c r="R1952" s="4"/>
    </row>
    <row r="1953" spans="1:18" s="524" customFormat="1">
      <c r="A1953" s="50"/>
      <c r="C1953" s="586"/>
      <c r="D1953" s="50"/>
      <c r="E1953" s="644"/>
      <c r="F1953" s="645"/>
      <c r="G1953" s="646"/>
      <c r="H1953" s="50"/>
      <c r="I1953" s="644"/>
      <c r="J1953" s="50"/>
      <c r="K1953" s="50"/>
      <c r="L1953" s="50"/>
      <c r="M1953" s="2"/>
      <c r="N1953" s="2"/>
      <c r="O1953" s="4"/>
      <c r="P1953" s="4"/>
      <c r="Q1953" s="4"/>
      <c r="R1953" s="4"/>
    </row>
    <row r="1954" spans="1:18" s="524" customFormat="1">
      <c r="A1954" s="50"/>
      <c r="C1954" s="586"/>
      <c r="D1954" s="50"/>
      <c r="E1954" s="644"/>
      <c r="F1954" s="645"/>
      <c r="G1954" s="646"/>
      <c r="H1954" s="50"/>
      <c r="I1954" s="644"/>
      <c r="J1954" s="50"/>
      <c r="K1954" s="50"/>
      <c r="L1954" s="50"/>
      <c r="M1954" s="2"/>
      <c r="N1954" s="2"/>
      <c r="O1954" s="4"/>
      <c r="P1954" s="4"/>
      <c r="Q1954" s="4"/>
      <c r="R1954" s="4"/>
    </row>
    <row r="1955" spans="1:18" s="524" customFormat="1">
      <c r="A1955" s="50"/>
      <c r="C1955" s="586"/>
      <c r="D1955" s="50"/>
      <c r="E1955" s="644"/>
      <c r="F1955" s="645"/>
      <c r="G1955" s="646"/>
      <c r="H1955" s="50"/>
      <c r="I1955" s="644"/>
      <c r="J1955" s="50"/>
      <c r="K1955" s="50"/>
      <c r="L1955" s="50"/>
      <c r="M1955" s="2"/>
      <c r="N1955" s="2"/>
      <c r="O1955" s="4"/>
      <c r="P1955" s="4"/>
      <c r="Q1955" s="4"/>
      <c r="R1955" s="4"/>
    </row>
    <row r="1956" spans="1:18" s="524" customFormat="1">
      <c r="A1956" s="50"/>
      <c r="C1956" s="586"/>
      <c r="D1956" s="50"/>
      <c r="E1956" s="644"/>
      <c r="F1956" s="645"/>
      <c r="G1956" s="646"/>
      <c r="H1956" s="50"/>
      <c r="I1956" s="644"/>
      <c r="J1956" s="50"/>
      <c r="K1956" s="50"/>
      <c r="L1956" s="50"/>
      <c r="M1956" s="2"/>
      <c r="N1956" s="2"/>
      <c r="O1956" s="4"/>
      <c r="P1956" s="4"/>
      <c r="Q1956" s="4"/>
      <c r="R1956" s="4"/>
    </row>
    <row r="1957" spans="1:18" s="524" customFormat="1">
      <c r="A1957" s="50"/>
      <c r="C1957" s="586"/>
      <c r="D1957" s="50"/>
      <c r="E1957" s="644"/>
      <c r="F1957" s="645"/>
      <c r="G1957" s="646"/>
      <c r="H1957" s="50"/>
      <c r="I1957" s="644"/>
      <c r="J1957" s="50"/>
      <c r="K1957" s="50"/>
      <c r="L1957" s="50"/>
      <c r="M1957" s="2"/>
      <c r="N1957" s="2"/>
      <c r="O1957" s="4"/>
      <c r="P1957" s="4"/>
      <c r="Q1957" s="4"/>
      <c r="R1957" s="4"/>
    </row>
    <row r="1958" spans="1:18" s="524" customFormat="1">
      <c r="A1958" s="50"/>
      <c r="C1958" s="586"/>
      <c r="D1958" s="50"/>
      <c r="E1958" s="644"/>
      <c r="F1958" s="645"/>
      <c r="G1958" s="646"/>
      <c r="H1958" s="50"/>
      <c r="I1958" s="644"/>
      <c r="J1958" s="50"/>
      <c r="K1958" s="50"/>
      <c r="L1958" s="50"/>
      <c r="M1958" s="2"/>
      <c r="N1958" s="2"/>
      <c r="O1958" s="4"/>
      <c r="P1958" s="4"/>
      <c r="Q1958" s="4"/>
      <c r="R1958" s="4"/>
    </row>
    <row r="1959" spans="1:18" s="524" customFormat="1">
      <c r="A1959" s="50"/>
      <c r="C1959" s="586"/>
      <c r="D1959" s="50"/>
      <c r="E1959" s="644"/>
      <c r="F1959" s="645"/>
      <c r="G1959" s="646"/>
      <c r="H1959" s="50"/>
      <c r="I1959" s="644"/>
      <c r="J1959" s="50"/>
      <c r="K1959" s="50"/>
      <c r="L1959" s="50"/>
      <c r="M1959" s="2"/>
      <c r="N1959" s="2"/>
      <c r="O1959" s="4"/>
      <c r="P1959" s="4"/>
      <c r="Q1959" s="4"/>
      <c r="R1959" s="4"/>
    </row>
    <row r="1960" spans="1:18" s="524" customFormat="1">
      <c r="A1960" s="50"/>
      <c r="C1960" s="586"/>
      <c r="D1960" s="50"/>
      <c r="E1960" s="644"/>
      <c r="F1960" s="645"/>
      <c r="G1960" s="646"/>
      <c r="H1960" s="50"/>
      <c r="I1960" s="644"/>
      <c r="J1960" s="50"/>
      <c r="K1960" s="50"/>
      <c r="L1960" s="50"/>
      <c r="M1960" s="2"/>
      <c r="N1960" s="2"/>
      <c r="O1960" s="4"/>
      <c r="P1960" s="4"/>
      <c r="Q1960" s="4"/>
      <c r="R1960" s="4"/>
    </row>
    <row r="1961" spans="1:18" s="524" customFormat="1">
      <c r="A1961" s="50"/>
      <c r="C1961" s="586"/>
      <c r="D1961" s="50"/>
      <c r="E1961" s="644"/>
      <c r="F1961" s="645"/>
      <c r="G1961" s="646"/>
      <c r="H1961" s="50"/>
      <c r="I1961" s="644"/>
      <c r="J1961" s="50"/>
      <c r="K1961" s="50"/>
      <c r="L1961" s="50"/>
      <c r="M1961" s="2"/>
      <c r="N1961" s="2"/>
      <c r="O1961" s="4"/>
      <c r="P1961" s="4"/>
      <c r="Q1961" s="4"/>
      <c r="R1961" s="4"/>
    </row>
    <row r="1962" spans="1:18" s="524" customFormat="1">
      <c r="A1962" s="50"/>
      <c r="C1962" s="586"/>
      <c r="D1962" s="50"/>
      <c r="E1962" s="644"/>
      <c r="F1962" s="645"/>
      <c r="G1962" s="646"/>
      <c r="H1962" s="50"/>
      <c r="I1962" s="644"/>
      <c r="J1962" s="50"/>
      <c r="K1962" s="50"/>
      <c r="L1962" s="50"/>
      <c r="M1962" s="2"/>
      <c r="N1962" s="2"/>
      <c r="O1962" s="4"/>
      <c r="P1962" s="4"/>
      <c r="Q1962" s="4"/>
      <c r="R1962" s="4"/>
    </row>
    <row r="1963" spans="1:18" s="524" customFormat="1">
      <c r="A1963" s="50"/>
      <c r="C1963" s="586"/>
      <c r="D1963" s="50"/>
      <c r="E1963" s="644"/>
      <c r="F1963" s="645"/>
      <c r="G1963" s="646"/>
      <c r="H1963" s="50"/>
      <c r="I1963" s="644"/>
      <c r="J1963" s="50"/>
      <c r="K1963" s="50"/>
      <c r="L1963" s="50"/>
      <c r="M1963" s="2"/>
      <c r="N1963" s="2"/>
      <c r="O1963" s="4"/>
      <c r="P1963" s="4"/>
      <c r="Q1963" s="4"/>
      <c r="R1963" s="4"/>
    </row>
    <row r="1964" spans="1:18" s="524" customFormat="1">
      <c r="A1964" s="50"/>
      <c r="C1964" s="586"/>
      <c r="D1964" s="50"/>
      <c r="E1964" s="644"/>
      <c r="F1964" s="645"/>
      <c r="G1964" s="646"/>
      <c r="H1964" s="50"/>
      <c r="I1964" s="644"/>
      <c r="J1964" s="50"/>
      <c r="K1964" s="50"/>
      <c r="L1964" s="50"/>
      <c r="M1964" s="2"/>
      <c r="N1964" s="2"/>
      <c r="O1964" s="4"/>
      <c r="P1964" s="4"/>
      <c r="Q1964" s="4"/>
      <c r="R1964" s="4"/>
    </row>
    <row r="1965" spans="1:18" s="524" customFormat="1">
      <c r="A1965" s="50"/>
      <c r="C1965" s="586"/>
      <c r="D1965" s="50"/>
      <c r="E1965" s="644"/>
      <c r="F1965" s="645"/>
      <c r="G1965" s="646"/>
      <c r="H1965" s="50"/>
      <c r="I1965" s="644"/>
      <c r="J1965" s="50"/>
      <c r="K1965" s="50"/>
      <c r="L1965" s="50"/>
      <c r="M1965" s="2"/>
      <c r="N1965" s="2"/>
      <c r="O1965" s="4"/>
      <c r="P1965" s="4"/>
      <c r="Q1965" s="4"/>
      <c r="R1965" s="4"/>
    </row>
    <row r="1966" spans="1:18" s="524" customFormat="1">
      <c r="A1966" s="50"/>
      <c r="C1966" s="586"/>
      <c r="D1966" s="50"/>
      <c r="E1966" s="644"/>
      <c r="F1966" s="645"/>
      <c r="G1966" s="646"/>
      <c r="H1966" s="50"/>
      <c r="I1966" s="644"/>
      <c r="J1966" s="50"/>
      <c r="K1966" s="50"/>
      <c r="L1966" s="50"/>
      <c r="M1966" s="2"/>
      <c r="N1966" s="2"/>
      <c r="O1966" s="4"/>
      <c r="P1966" s="4"/>
      <c r="Q1966" s="4"/>
      <c r="R1966" s="4"/>
    </row>
    <row r="1967" spans="1:18" s="524" customFormat="1">
      <c r="A1967" s="50"/>
      <c r="C1967" s="586"/>
      <c r="D1967" s="50"/>
      <c r="E1967" s="644"/>
      <c r="F1967" s="645"/>
      <c r="G1967" s="646"/>
      <c r="H1967" s="50"/>
      <c r="I1967" s="644"/>
      <c r="J1967" s="50"/>
      <c r="K1967" s="50"/>
      <c r="L1967" s="50"/>
      <c r="M1967" s="2"/>
      <c r="N1967" s="2"/>
      <c r="O1967" s="4"/>
      <c r="P1967" s="4"/>
      <c r="Q1967" s="4"/>
      <c r="R1967" s="4"/>
    </row>
    <row r="1968" spans="1:18" s="524" customFormat="1">
      <c r="A1968" s="50"/>
      <c r="C1968" s="586"/>
      <c r="D1968" s="50"/>
      <c r="E1968" s="644"/>
      <c r="F1968" s="645"/>
      <c r="G1968" s="646"/>
      <c r="H1968" s="50"/>
      <c r="I1968" s="644"/>
      <c r="J1968" s="50"/>
      <c r="K1968" s="50"/>
      <c r="L1968" s="50"/>
      <c r="M1968" s="2"/>
      <c r="N1968" s="2"/>
      <c r="O1968" s="4"/>
      <c r="P1968" s="4"/>
      <c r="Q1968" s="4"/>
      <c r="R1968" s="4"/>
    </row>
    <row r="1969" spans="1:18" s="524" customFormat="1">
      <c r="A1969" s="50"/>
      <c r="C1969" s="586"/>
      <c r="D1969" s="50"/>
      <c r="E1969" s="644"/>
      <c r="F1969" s="645"/>
      <c r="G1969" s="646"/>
      <c r="H1969" s="50"/>
      <c r="I1969" s="644"/>
      <c r="J1969" s="50"/>
      <c r="K1969" s="50"/>
      <c r="L1969" s="50"/>
      <c r="M1969" s="2"/>
      <c r="N1969" s="2"/>
      <c r="O1969" s="4"/>
      <c r="P1969" s="4"/>
      <c r="Q1969" s="4"/>
      <c r="R1969" s="4"/>
    </row>
    <row r="1970" spans="1:18" s="524" customFormat="1">
      <c r="A1970" s="50"/>
      <c r="C1970" s="586"/>
      <c r="D1970" s="50"/>
      <c r="E1970" s="644"/>
      <c r="F1970" s="645"/>
      <c r="G1970" s="646"/>
      <c r="H1970" s="50"/>
      <c r="I1970" s="644"/>
      <c r="J1970" s="50"/>
      <c r="K1970" s="50"/>
      <c r="L1970" s="50"/>
      <c r="M1970" s="2"/>
      <c r="N1970" s="2"/>
      <c r="O1970" s="4"/>
      <c r="P1970" s="4"/>
      <c r="Q1970" s="4"/>
      <c r="R1970" s="4"/>
    </row>
    <row r="1971" spans="1:18" s="524" customFormat="1">
      <c r="A1971" s="50"/>
      <c r="C1971" s="586"/>
      <c r="D1971" s="50"/>
      <c r="E1971" s="644"/>
      <c r="F1971" s="645"/>
      <c r="G1971" s="646"/>
      <c r="H1971" s="50"/>
      <c r="I1971" s="644"/>
      <c r="J1971" s="50"/>
      <c r="K1971" s="50"/>
      <c r="L1971" s="50"/>
      <c r="M1971" s="2"/>
      <c r="N1971" s="2"/>
      <c r="O1971" s="4"/>
      <c r="P1971" s="4"/>
      <c r="Q1971" s="4"/>
      <c r="R1971" s="4"/>
    </row>
    <row r="1972" spans="1:18" s="524" customFormat="1">
      <c r="A1972" s="50"/>
      <c r="C1972" s="586"/>
      <c r="D1972" s="50"/>
      <c r="E1972" s="644"/>
      <c r="F1972" s="645"/>
      <c r="G1972" s="646"/>
      <c r="H1972" s="50"/>
      <c r="I1972" s="644"/>
      <c r="J1972" s="50"/>
      <c r="K1972" s="50"/>
      <c r="L1972" s="50"/>
      <c r="M1972" s="2"/>
      <c r="N1972" s="2"/>
      <c r="O1972" s="4"/>
      <c r="P1972" s="4"/>
      <c r="Q1972" s="4"/>
      <c r="R1972" s="4"/>
    </row>
    <row r="1973" spans="1:18" s="524" customFormat="1">
      <c r="A1973" s="50"/>
      <c r="C1973" s="586"/>
      <c r="D1973" s="50"/>
      <c r="E1973" s="644"/>
      <c r="F1973" s="645"/>
      <c r="G1973" s="646"/>
      <c r="H1973" s="50"/>
      <c r="I1973" s="644"/>
      <c r="J1973" s="50"/>
      <c r="K1973" s="50"/>
      <c r="L1973" s="50"/>
      <c r="M1973" s="2"/>
      <c r="N1973" s="2"/>
      <c r="O1973" s="4"/>
      <c r="P1973" s="4"/>
      <c r="Q1973" s="4"/>
      <c r="R1973" s="4"/>
    </row>
    <row r="1974" spans="1:18" s="524" customFormat="1">
      <c r="A1974" s="50"/>
      <c r="C1974" s="586"/>
      <c r="D1974" s="50"/>
      <c r="E1974" s="644"/>
      <c r="F1974" s="645"/>
      <c r="G1974" s="646"/>
      <c r="H1974" s="50"/>
      <c r="I1974" s="644"/>
      <c r="J1974" s="50"/>
      <c r="K1974" s="50"/>
      <c r="L1974" s="50"/>
      <c r="M1974" s="2"/>
      <c r="N1974" s="2"/>
      <c r="O1974" s="4"/>
      <c r="P1974" s="4"/>
      <c r="Q1974" s="4"/>
      <c r="R1974" s="4"/>
    </row>
    <row r="1975" spans="1:18" s="524" customFormat="1">
      <c r="A1975" s="50"/>
      <c r="C1975" s="586"/>
      <c r="D1975" s="50"/>
      <c r="E1975" s="644"/>
      <c r="F1975" s="645"/>
      <c r="G1975" s="646"/>
      <c r="H1975" s="50"/>
      <c r="I1975" s="644"/>
      <c r="J1975" s="50"/>
      <c r="K1975" s="50"/>
      <c r="L1975" s="50"/>
      <c r="M1975" s="2"/>
      <c r="N1975" s="2"/>
      <c r="O1975" s="4"/>
      <c r="P1975" s="4"/>
      <c r="Q1975" s="4"/>
      <c r="R1975" s="4"/>
    </row>
    <row r="1976" spans="1:18" s="524" customFormat="1">
      <c r="A1976" s="50"/>
      <c r="C1976" s="586"/>
      <c r="D1976" s="50"/>
      <c r="E1976" s="644"/>
      <c r="F1976" s="645"/>
      <c r="G1976" s="646"/>
      <c r="H1976" s="50"/>
      <c r="I1976" s="644"/>
      <c r="J1976" s="50"/>
      <c r="K1976" s="50"/>
      <c r="L1976" s="50"/>
      <c r="M1976" s="2"/>
      <c r="N1976" s="2"/>
      <c r="O1976" s="4"/>
      <c r="P1976" s="4"/>
      <c r="Q1976" s="4"/>
      <c r="R1976" s="4"/>
    </row>
    <row r="1977" spans="1:18" s="524" customFormat="1">
      <c r="A1977" s="50"/>
      <c r="C1977" s="586"/>
      <c r="D1977" s="50"/>
      <c r="E1977" s="644"/>
      <c r="F1977" s="645"/>
      <c r="G1977" s="646"/>
      <c r="H1977" s="50"/>
      <c r="I1977" s="644"/>
      <c r="J1977" s="50"/>
      <c r="K1977" s="50"/>
      <c r="L1977" s="50"/>
      <c r="M1977" s="2"/>
      <c r="N1977" s="2"/>
      <c r="O1977" s="4"/>
      <c r="P1977" s="4"/>
      <c r="Q1977" s="4"/>
      <c r="R1977" s="4"/>
    </row>
    <row r="1978" spans="1:18" s="524" customFormat="1">
      <c r="A1978" s="50"/>
      <c r="C1978" s="586"/>
      <c r="D1978" s="50"/>
      <c r="E1978" s="644"/>
      <c r="F1978" s="645"/>
      <c r="G1978" s="646"/>
      <c r="H1978" s="50"/>
      <c r="I1978" s="644"/>
      <c r="J1978" s="50"/>
      <c r="K1978" s="50"/>
      <c r="L1978" s="50"/>
      <c r="M1978" s="2"/>
      <c r="N1978" s="2"/>
      <c r="O1978" s="4"/>
      <c r="P1978" s="4"/>
      <c r="Q1978" s="4"/>
      <c r="R1978" s="4"/>
    </row>
    <row r="1979" spans="1:18" s="524" customFormat="1">
      <c r="A1979" s="50"/>
      <c r="C1979" s="586"/>
      <c r="D1979" s="50"/>
      <c r="E1979" s="644"/>
      <c r="F1979" s="645"/>
      <c r="G1979" s="646"/>
      <c r="H1979" s="50"/>
      <c r="I1979" s="644"/>
      <c r="J1979" s="50"/>
      <c r="K1979" s="50"/>
      <c r="L1979" s="50"/>
      <c r="M1979" s="2"/>
      <c r="N1979" s="2"/>
      <c r="O1979" s="4"/>
      <c r="P1979" s="4"/>
      <c r="Q1979" s="4"/>
      <c r="R1979" s="4"/>
    </row>
    <row r="1980" spans="1:18" s="524" customFormat="1">
      <c r="A1980" s="50"/>
      <c r="C1980" s="586"/>
      <c r="D1980" s="50"/>
      <c r="E1980" s="644"/>
      <c r="F1980" s="645"/>
      <c r="G1980" s="646"/>
      <c r="H1980" s="50"/>
      <c r="I1980" s="644"/>
      <c r="J1980" s="50"/>
      <c r="K1980" s="50"/>
      <c r="L1980" s="50"/>
      <c r="M1980" s="2"/>
      <c r="N1980" s="2"/>
      <c r="O1980" s="4"/>
      <c r="P1980" s="4"/>
      <c r="Q1980" s="4"/>
      <c r="R1980" s="4"/>
    </row>
    <row r="1981" spans="1:18" s="524" customFormat="1">
      <c r="A1981" s="50"/>
      <c r="C1981" s="586"/>
      <c r="D1981" s="50"/>
      <c r="E1981" s="644"/>
      <c r="F1981" s="645"/>
      <c r="G1981" s="646"/>
      <c r="H1981" s="50"/>
      <c r="I1981" s="644"/>
      <c r="J1981" s="50"/>
      <c r="K1981" s="50"/>
      <c r="L1981" s="50"/>
      <c r="M1981" s="2"/>
      <c r="N1981" s="2"/>
      <c r="O1981" s="4"/>
      <c r="P1981" s="4"/>
      <c r="Q1981" s="4"/>
      <c r="R1981" s="4"/>
    </row>
    <row r="1982" spans="1:18" s="524" customFormat="1">
      <c r="A1982" s="50"/>
      <c r="C1982" s="586"/>
      <c r="D1982" s="50"/>
      <c r="E1982" s="644"/>
      <c r="F1982" s="645"/>
      <c r="G1982" s="646"/>
      <c r="H1982" s="50"/>
      <c r="I1982" s="644"/>
      <c r="J1982" s="50"/>
      <c r="K1982" s="50"/>
      <c r="L1982" s="50"/>
      <c r="M1982" s="2"/>
      <c r="N1982" s="2"/>
      <c r="O1982" s="4"/>
      <c r="P1982" s="4"/>
      <c r="Q1982" s="4"/>
      <c r="R1982" s="4"/>
    </row>
    <row r="1983" spans="1:18" s="524" customFormat="1">
      <c r="A1983" s="50"/>
      <c r="C1983" s="586"/>
      <c r="D1983" s="50"/>
      <c r="E1983" s="644"/>
      <c r="F1983" s="645"/>
      <c r="G1983" s="646"/>
      <c r="H1983" s="50"/>
      <c r="I1983" s="644"/>
      <c r="J1983" s="50"/>
      <c r="K1983" s="50"/>
      <c r="L1983" s="50"/>
      <c r="M1983" s="2"/>
      <c r="N1983" s="2"/>
      <c r="O1983" s="4"/>
      <c r="P1983" s="4"/>
      <c r="Q1983" s="4"/>
      <c r="R1983" s="4"/>
    </row>
    <row r="1984" spans="1:18" s="524" customFormat="1">
      <c r="A1984" s="50"/>
      <c r="C1984" s="586"/>
      <c r="D1984" s="50"/>
      <c r="E1984" s="644"/>
      <c r="F1984" s="645"/>
      <c r="G1984" s="646"/>
      <c r="H1984" s="50"/>
      <c r="I1984" s="644"/>
      <c r="J1984" s="50"/>
      <c r="K1984" s="50"/>
      <c r="L1984" s="50"/>
      <c r="M1984" s="2"/>
      <c r="N1984" s="2"/>
      <c r="O1984" s="4"/>
      <c r="P1984" s="4"/>
      <c r="Q1984" s="4"/>
      <c r="R1984" s="4"/>
    </row>
    <row r="1985" spans="1:18" s="524" customFormat="1">
      <c r="A1985" s="50"/>
      <c r="C1985" s="586"/>
      <c r="D1985" s="50"/>
      <c r="E1985" s="644"/>
      <c r="F1985" s="645"/>
      <c r="G1985" s="646"/>
      <c r="H1985" s="50"/>
      <c r="I1985" s="644"/>
      <c r="J1985" s="50"/>
      <c r="K1985" s="50"/>
      <c r="L1985" s="50"/>
      <c r="M1985" s="2"/>
      <c r="N1985" s="2"/>
      <c r="O1985" s="4"/>
      <c r="P1985" s="4"/>
      <c r="Q1985" s="4"/>
      <c r="R1985" s="4"/>
    </row>
    <row r="1986" spans="1:18" s="524" customFormat="1">
      <c r="A1986" s="50"/>
      <c r="C1986" s="586"/>
      <c r="D1986" s="50"/>
      <c r="E1986" s="644"/>
      <c r="F1986" s="645"/>
      <c r="G1986" s="646"/>
      <c r="H1986" s="50"/>
      <c r="I1986" s="644"/>
      <c r="J1986" s="50"/>
      <c r="K1986" s="50"/>
      <c r="L1986" s="50"/>
      <c r="M1986" s="2"/>
      <c r="N1986" s="2"/>
      <c r="O1986" s="4"/>
      <c r="P1986" s="4"/>
      <c r="Q1986" s="4"/>
      <c r="R1986" s="4"/>
    </row>
    <row r="1987" spans="1:18" s="524" customFormat="1">
      <c r="A1987" s="50"/>
      <c r="C1987" s="586"/>
      <c r="D1987" s="50"/>
      <c r="E1987" s="644"/>
      <c r="F1987" s="645"/>
      <c r="G1987" s="646"/>
      <c r="H1987" s="50"/>
      <c r="I1987" s="644"/>
      <c r="J1987" s="50"/>
      <c r="K1987" s="50"/>
      <c r="L1987" s="50"/>
      <c r="M1987" s="2"/>
      <c r="N1987" s="2"/>
      <c r="O1987" s="4"/>
      <c r="P1987" s="4"/>
      <c r="Q1987" s="4"/>
      <c r="R1987" s="4"/>
    </row>
    <row r="1988" spans="1:18" s="524" customFormat="1">
      <c r="A1988" s="50"/>
      <c r="C1988" s="586"/>
      <c r="D1988" s="50"/>
      <c r="E1988" s="644"/>
      <c r="F1988" s="645"/>
      <c r="G1988" s="646"/>
      <c r="H1988" s="50"/>
      <c r="I1988" s="644"/>
      <c r="J1988" s="50"/>
      <c r="K1988" s="50"/>
      <c r="L1988" s="50"/>
      <c r="M1988" s="2"/>
      <c r="N1988" s="2"/>
      <c r="O1988" s="4"/>
      <c r="P1988" s="4"/>
      <c r="Q1988" s="4"/>
      <c r="R1988" s="4"/>
    </row>
    <row r="1989" spans="1:18" s="524" customFormat="1">
      <c r="A1989" s="50"/>
      <c r="C1989" s="586"/>
      <c r="D1989" s="50"/>
      <c r="E1989" s="644"/>
      <c r="F1989" s="645"/>
      <c r="G1989" s="646"/>
      <c r="H1989" s="50"/>
      <c r="I1989" s="644"/>
      <c r="J1989" s="50"/>
      <c r="K1989" s="50"/>
      <c r="L1989" s="50"/>
      <c r="M1989" s="2"/>
      <c r="N1989" s="2"/>
      <c r="O1989" s="4"/>
      <c r="P1989" s="4"/>
      <c r="Q1989" s="4"/>
      <c r="R1989" s="4"/>
    </row>
    <row r="1990" spans="1:18" s="524" customFormat="1">
      <c r="A1990" s="50"/>
      <c r="C1990" s="586"/>
      <c r="D1990" s="50"/>
      <c r="E1990" s="644"/>
      <c r="F1990" s="645"/>
      <c r="G1990" s="646"/>
      <c r="H1990" s="50"/>
      <c r="I1990" s="644"/>
      <c r="J1990" s="50"/>
      <c r="K1990" s="50"/>
      <c r="L1990" s="50"/>
      <c r="M1990" s="2"/>
      <c r="N1990" s="2"/>
      <c r="O1990" s="4"/>
      <c r="P1990" s="4"/>
      <c r="Q1990" s="4"/>
      <c r="R1990" s="4"/>
    </row>
    <row r="1991" spans="1:18" s="524" customFormat="1">
      <c r="A1991" s="50"/>
      <c r="C1991" s="586"/>
      <c r="D1991" s="50"/>
      <c r="E1991" s="644"/>
      <c r="F1991" s="645"/>
      <c r="G1991" s="646"/>
      <c r="H1991" s="50"/>
      <c r="I1991" s="644"/>
      <c r="J1991" s="50"/>
      <c r="K1991" s="50"/>
      <c r="L1991" s="50"/>
      <c r="M1991" s="2"/>
      <c r="N1991" s="2"/>
      <c r="O1991" s="4"/>
      <c r="P1991" s="4"/>
      <c r="Q1991" s="4"/>
      <c r="R1991" s="4"/>
    </row>
    <row r="1992" spans="1:18" s="524" customFormat="1">
      <c r="A1992" s="50"/>
      <c r="C1992" s="586"/>
      <c r="D1992" s="50"/>
      <c r="E1992" s="644"/>
      <c r="F1992" s="645"/>
      <c r="G1992" s="646"/>
      <c r="H1992" s="50"/>
      <c r="I1992" s="644"/>
      <c r="J1992" s="50"/>
      <c r="K1992" s="50"/>
      <c r="L1992" s="50"/>
      <c r="M1992" s="2"/>
      <c r="N1992" s="2"/>
      <c r="O1992" s="4"/>
      <c r="P1992" s="4"/>
      <c r="Q1992" s="4"/>
      <c r="R1992" s="4"/>
    </row>
    <row r="1993" spans="1:18" s="524" customFormat="1">
      <c r="A1993" s="50"/>
      <c r="C1993" s="586"/>
      <c r="D1993" s="50"/>
      <c r="E1993" s="644"/>
      <c r="F1993" s="645"/>
      <c r="G1993" s="646"/>
      <c r="H1993" s="50"/>
      <c r="I1993" s="644"/>
      <c r="J1993" s="50"/>
      <c r="K1993" s="50"/>
      <c r="L1993" s="50"/>
      <c r="M1993" s="2"/>
      <c r="N1993" s="2"/>
      <c r="O1993" s="4"/>
      <c r="P1993" s="4"/>
      <c r="Q1993" s="4"/>
      <c r="R1993" s="4"/>
    </row>
    <row r="1994" spans="1:18" s="524" customFormat="1">
      <c r="A1994" s="50"/>
      <c r="C1994" s="586"/>
      <c r="D1994" s="50"/>
      <c r="E1994" s="644"/>
      <c r="F1994" s="645"/>
      <c r="G1994" s="646"/>
      <c r="H1994" s="50"/>
      <c r="I1994" s="644"/>
      <c r="J1994" s="50"/>
      <c r="K1994" s="50"/>
      <c r="L1994" s="50"/>
      <c r="M1994" s="2"/>
      <c r="N1994" s="2"/>
      <c r="O1994" s="4"/>
      <c r="P1994" s="4"/>
      <c r="Q1994" s="4"/>
      <c r="R1994" s="4"/>
    </row>
    <row r="1995" spans="1:18" s="524" customFormat="1">
      <c r="A1995" s="50"/>
      <c r="C1995" s="586"/>
      <c r="D1995" s="50"/>
      <c r="E1995" s="644"/>
      <c r="F1995" s="645"/>
      <c r="G1995" s="646"/>
      <c r="H1995" s="50"/>
      <c r="I1995" s="644"/>
      <c r="J1995" s="50"/>
      <c r="K1995" s="50"/>
      <c r="L1995" s="50"/>
      <c r="M1995" s="2"/>
      <c r="N1995" s="2"/>
      <c r="O1995" s="4"/>
      <c r="P1995" s="4"/>
      <c r="Q1995" s="4"/>
      <c r="R1995" s="4"/>
    </row>
    <row r="1996" spans="1:18" s="524" customFormat="1">
      <c r="A1996" s="50"/>
      <c r="C1996" s="586"/>
      <c r="D1996" s="50"/>
      <c r="E1996" s="644"/>
      <c r="F1996" s="645"/>
      <c r="G1996" s="646"/>
      <c r="H1996" s="50"/>
      <c r="I1996" s="644"/>
      <c r="J1996" s="50"/>
      <c r="K1996" s="50"/>
      <c r="L1996" s="50"/>
      <c r="M1996" s="2"/>
      <c r="N1996" s="2"/>
      <c r="O1996" s="4"/>
      <c r="P1996" s="4"/>
      <c r="Q1996" s="4"/>
      <c r="R1996" s="4"/>
    </row>
    <row r="1997" spans="1:18" s="524" customFormat="1">
      <c r="A1997" s="50"/>
      <c r="C1997" s="586"/>
      <c r="D1997" s="50"/>
      <c r="E1997" s="644"/>
      <c r="F1997" s="645"/>
      <c r="G1997" s="646"/>
      <c r="H1997" s="50"/>
      <c r="I1997" s="644"/>
      <c r="J1997" s="50"/>
      <c r="K1997" s="50"/>
      <c r="L1997" s="50"/>
      <c r="M1997" s="2"/>
      <c r="N1997" s="2"/>
      <c r="O1997" s="4"/>
      <c r="P1997" s="4"/>
      <c r="Q1997" s="4"/>
      <c r="R1997" s="4"/>
    </row>
    <row r="1998" spans="1:18" s="524" customFormat="1">
      <c r="A1998" s="50"/>
      <c r="C1998" s="586"/>
      <c r="D1998" s="50"/>
      <c r="E1998" s="644"/>
      <c r="F1998" s="645"/>
      <c r="G1998" s="646"/>
      <c r="H1998" s="50"/>
      <c r="I1998" s="644"/>
      <c r="J1998" s="50"/>
      <c r="K1998" s="50"/>
      <c r="L1998" s="50"/>
      <c r="M1998" s="2"/>
      <c r="N1998" s="2"/>
      <c r="O1998" s="4"/>
      <c r="P1998" s="4"/>
      <c r="Q1998" s="4"/>
      <c r="R1998" s="4"/>
    </row>
    <row r="1999" spans="1:18" s="524" customFormat="1">
      <c r="A1999" s="50"/>
      <c r="C1999" s="586"/>
      <c r="D1999" s="50"/>
      <c r="E1999" s="644"/>
      <c r="F1999" s="645"/>
      <c r="G1999" s="646"/>
      <c r="H1999" s="50"/>
      <c r="I1999" s="644"/>
      <c r="J1999" s="50"/>
      <c r="K1999" s="50"/>
      <c r="L1999" s="50"/>
      <c r="M1999" s="2"/>
      <c r="N1999" s="2"/>
      <c r="O1999" s="4"/>
      <c r="P1999" s="4"/>
      <c r="Q1999" s="4"/>
      <c r="R1999" s="4"/>
    </row>
    <row r="2000" spans="1:18" s="524" customFormat="1">
      <c r="A2000" s="50"/>
      <c r="C2000" s="586"/>
      <c r="D2000" s="50"/>
      <c r="E2000" s="644"/>
      <c r="F2000" s="645"/>
      <c r="G2000" s="646"/>
      <c r="H2000" s="50"/>
      <c r="I2000" s="644"/>
      <c r="J2000" s="50"/>
      <c r="K2000" s="50"/>
      <c r="L2000" s="50"/>
      <c r="M2000" s="2"/>
      <c r="N2000" s="2"/>
      <c r="O2000" s="4"/>
      <c r="P2000" s="4"/>
      <c r="Q2000" s="4"/>
      <c r="R2000" s="4"/>
    </row>
    <row r="2001" spans="1:18" s="524" customFormat="1">
      <c r="A2001" s="50"/>
      <c r="C2001" s="586"/>
      <c r="D2001" s="50"/>
      <c r="E2001" s="644"/>
      <c r="F2001" s="645"/>
      <c r="G2001" s="646"/>
      <c r="H2001" s="50"/>
      <c r="I2001" s="644"/>
      <c r="J2001" s="50"/>
      <c r="K2001" s="50"/>
      <c r="L2001" s="50"/>
      <c r="M2001" s="2"/>
      <c r="N2001" s="2"/>
      <c r="O2001" s="4"/>
      <c r="P2001" s="4"/>
      <c r="Q2001" s="4"/>
      <c r="R2001" s="4"/>
    </row>
    <row r="2002" spans="1:18" s="524" customFormat="1">
      <c r="A2002" s="50"/>
      <c r="C2002" s="586"/>
      <c r="D2002" s="50"/>
      <c r="E2002" s="644"/>
      <c r="F2002" s="645"/>
      <c r="G2002" s="646"/>
      <c r="H2002" s="50"/>
      <c r="I2002" s="644"/>
      <c r="J2002" s="50"/>
      <c r="K2002" s="50"/>
      <c r="L2002" s="50"/>
      <c r="M2002" s="2"/>
      <c r="N2002" s="2"/>
      <c r="O2002" s="4"/>
      <c r="P2002" s="4"/>
      <c r="Q2002" s="4"/>
      <c r="R2002" s="4"/>
    </row>
    <row r="2003" spans="1:18" s="524" customFormat="1">
      <c r="A2003" s="50"/>
      <c r="C2003" s="586"/>
      <c r="D2003" s="50"/>
      <c r="E2003" s="644"/>
      <c r="F2003" s="645"/>
      <c r="G2003" s="646"/>
      <c r="H2003" s="50"/>
      <c r="I2003" s="644"/>
      <c r="J2003" s="50"/>
      <c r="K2003" s="50"/>
      <c r="L2003" s="50"/>
      <c r="M2003" s="2"/>
      <c r="N2003" s="2"/>
      <c r="O2003" s="4"/>
      <c r="P2003" s="4"/>
      <c r="Q2003" s="4"/>
      <c r="R2003" s="4"/>
    </row>
    <row r="2004" spans="1:18" s="524" customFormat="1">
      <c r="A2004" s="50"/>
      <c r="C2004" s="586"/>
      <c r="D2004" s="50"/>
      <c r="E2004" s="644"/>
      <c r="F2004" s="645"/>
      <c r="G2004" s="646"/>
      <c r="H2004" s="50"/>
      <c r="I2004" s="644"/>
      <c r="J2004" s="50"/>
      <c r="K2004" s="50"/>
      <c r="L2004" s="50"/>
      <c r="M2004" s="2"/>
      <c r="N2004" s="2"/>
      <c r="O2004" s="4"/>
      <c r="P2004" s="4"/>
      <c r="Q2004" s="4"/>
      <c r="R2004" s="4"/>
    </row>
    <row r="2005" spans="1:18" s="524" customFormat="1">
      <c r="A2005" s="50"/>
      <c r="C2005" s="586"/>
      <c r="D2005" s="50"/>
      <c r="E2005" s="644"/>
      <c r="F2005" s="645"/>
      <c r="G2005" s="646"/>
      <c r="H2005" s="50"/>
      <c r="I2005" s="644"/>
      <c r="J2005" s="50"/>
      <c r="K2005" s="50"/>
      <c r="L2005" s="50"/>
      <c r="M2005" s="2"/>
      <c r="N2005" s="2"/>
      <c r="O2005" s="4"/>
      <c r="P2005" s="4"/>
      <c r="Q2005" s="4"/>
      <c r="R2005" s="4"/>
    </row>
    <row r="2006" spans="1:18" s="524" customFormat="1">
      <c r="A2006" s="50"/>
      <c r="C2006" s="586"/>
      <c r="D2006" s="50"/>
      <c r="E2006" s="644"/>
      <c r="F2006" s="645"/>
      <c r="G2006" s="646"/>
      <c r="H2006" s="50"/>
      <c r="I2006" s="644"/>
      <c r="J2006" s="50"/>
      <c r="K2006" s="50"/>
      <c r="L2006" s="50"/>
      <c r="M2006" s="2"/>
      <c r="N2006" s="2"/>
      <c r="O2006" s="4"/>
      <c r="P2006" s="4"/>
      <c r="Q2006" s="4"/>
      <c r="R2006" s="4"/>
    </row>
    <row r="2007" spans="1:18" s="524" customFormat="1">
      <c r="A2007" s="50"/>
      <c r="C2007" s="586"/>
      <c r="D2007" s="50"/>
      <c r="E2007" s="644"/>
      <c r="F2007" s="645"/>
      <c r="G2007" s="646"/>
      <c r="H2007" s="50"/>
      <c r="I2007" s="644"/>
      <c r="J2007" s="50"/>
      <c r="K2007" s="50"/>
      <c r="L2007" s="50"/>
      <c r="M2007" s="2"/>
      <c r="N2007" s="2"/>
      <c r="O2007" s="4"/>
      <c r="P2007" s="4"/>
      <c r="Q2007" s="4"/>
      <c r="R2007" s="4"/>
    </row>
    <row r="2008" spans="1:18" s="524" customFormat="1">
      <c r="A2008" s="50"/>
      <c r="C2008" s="586"/>
      <c r="D2008" s="50"/>
      <c r="E2008" s="644"/>
      <c r="F2008" s="645"/>
      <c r="G2008" s="646"/>
      <c r="H2008" s="50"/>
      <c r="I2008" s="644"/>
      <c r="J2008" s="50"/>
      <c r="K2008" s="50"/>
      <c r="L2008" s="50"/>
      <c r="M2008" s="2"/>
      <c r="N2008" s="2"/>
      <c r="O2008" s="4"/>
      <c r="P2008" s="4"/>
      <c r="Q2008" s="4"/>
      <c r="R2008" s="4"/>
    </row>
    <row r="2009" spans="1:18" s="524" customFormat="1">
      <c r="A2009" s="50"/>
      <c r="C2009" s="586"/>
      <c r="D2009" s="50"/>
      <c r="E2009" s="644"/>
      <c r="F2009" s="645"/>
      <c r="G2009" s="646"/>
      <c r="H2009" s="50"/>
      <c r="I2009" s="644"/>
      <c r="J2009" s="50"/>
      <c r="K2009" s="50"/>
      <c r="L2009" s="50"/>
      <c r="M2009" s="2"/>
      <c r="N2009" s="2"/>
      <c r="O2009" s="4"/>
      <c r="P2009" s="4"/>
      <c r="Q2009" s="4"/>
      <c r="R2009" s="4"/>
    </row>
    <row r="2010" spans="1:18" s="524" customFormat="1">
      <c r="A2010" s="50"/>
      <c r="C2010" s="586"/>
      <c r="D2010" s="50"/>
      <c r="E2010" s="644"/>
      <c r="F2010" s="645"/>
      <c r="G2010" s="646"/>
      <c r="H2010" s="50"/>
      <c r="I2010" s="644"/>
      <c r="J2010" s="50"/>
      <c r="K2010" s="50"/>
      <c r="L2010" s="50"/>
      <c r="M2010" s="2"/>
      <c r="N2010" s="2"/>
      <c r="O2010" s="4"/>
      <c r="P2010" s="4"/>
      <c r="Q2010" s="4"/>
      <c r="R2010" s="4"/>
    </row>
    <row r="2011" spans="1:18" s="524" customFormat="1">
      <c r="A2011" s="50"/>
      <c r="C2011" s="586"/>
      <c r="D2011" s="50"/>
      <c r="E2011" s="644"/>
      <c r="F2011" s="645"/>
      <c r="G2011" s="646"/>
      <c r="H2011" s="50"/>
      <c r="I2011" s="644"/>
      <c r="J2011" s="50"/>
      <c r="K2011" s="50"/>
      <c r="L2011" s="50"/>
      <c r="M2011" s="2"/>
      <c r="N2011" s="2"/>
      <c r="O2011" s="4"/>
      <c r="P2011" s="4"/>
      <c r="Q2011" s="4"/>
      <c r="R2011" s="4"/>
    </row>
    <row r="2012" spans="1:18" s="524" customFormat="1">
      <c r="A2012" s="50"/>
      <c r="C2012" s="586"/>
      <c r="D2012" s="50"/>
      <c r="E2012" s="644"/>
      <c r="F2012" s="645"/>
      <c r="G2012" s="646"/>
      <c r="H2012" s="50"/>
      <c r="I2012" s="644"/>
      <c r="J2012" s="50"/>
      <c r="K2012" s="50"/>
      <c r="L2012" s="50"/>
      <c r="M2012" s="2"/>
      <c r="N2012" s="2"/>
      <c r="O2012" s="4"/>
      <c r="P2012" s="4"/>
      <c r="Q2012" s="4"/>
      <c r="R2012" s="4"/>
    </row>
    <row r="2013" spans="1:18" s="524" customFormat="1">
      <c r="A2013" s="50"/>
      <c r="C2013" s="586"/>
      <c r="D2013" s="50"/>
      <c r="E2013" s="644"/>
      <c r="F2013" s="645"/>
      <c r="G2013" s="646"/>
      <c r="H2013" s="50"/>
      <c r="I2013" s="644"/>
      <c r="J2013" s="50"/>
      <c r="K2013" s="50"/>
      <c r="L2013" s="50"/>
      <c r="M2013" s="2"/>
      <c r="N2013" s="2"/>
      <c r="O2013" s="4"/>
      <c r="P2013" s="4"/>
      <c r="Q2013" s="4"/>
      <c r="R2013" s="4"/>
    </row>
    <row r="2014" spans="1:18" s="524" customFormat="1">
      <c r="A2014" s="50"/>
      <c r="C2014" s="586"/>
      <c r="D2014" s="50"/>
      <c r="E2014" s="644"/>
      <c r="F2014" s="645"/>
      <c r="G2014" s="646"/>
      <c r="H2014" s="50"/>
      <c r="I2014" s="644"/>
      <c r="J2014" s="50"/>
      <c r="K2014" s="50"/>
      <c r="L2014" s="50"/>
      <c r="M2014" s="2"/>
      <c r="N2014" s="2"/>
      <c r="O2014" s="4"/>
      <c r="P2014" s="4"/>
      <c r="Q2014" s="4"/>
      <c r="R2014" s="4"/>
    </row>
    <row r="2015" spans="1:18" s="524" customFormat="1">
      <c r="A2015" s="50"/>
      <c r="C2015" s="586"/>
      <c r="D2015" s="50"/>
      <c r="E2015" s="644"/>
      <c r="F2015" s="645"/>
      <c r="G2015" s="646"/>
      <c r="H2015" s="50"/>
      <c r="I2015" s="644"/>
      <c r="J2015" s="50"/>
      <c r="K2015" s="50"/>
      <c r="L2015" s="50"/>
      <c r="M2015" s="2"/>
      <c r="N2015" s="2"/>
      <c r="O2015" s="4"/>
      <c r="P2015" s="4"/>
      <c r="Q2015" s="4"/>
      <c r="R2015" s="4"/>
    </row>
    <row r="2016" spans="1:18" s="524" customFormat="1">
      <c r="A2016" s="50"/>
      <c r="C2016" s="586"/>
      <c r="D2016" s="50"/>
      <c r="E2016" s="644"/>
      <c r="F2016" s="645"/>
      <c r="G2016" s="646"/>
      <c r="H2016" s="50"/>
      <c r="I2016" s="644"/>
      <c r="J2016" s="50"/>
      <c r="K2016" s="50"/>
      <c r="L2016" s="50"/>
      <c r="M2016" s="2"/>
      <c r="N2016" s="2"/>
      <c r="O2016" s="4"/>
      <c r="P2016" s="4"/>
      <c r="Q2016" s="4"/>
      <c r="R2016" s="4"/>
    </row>
    <row r="2017" spans="1:18" s="524" customFormat="1">
      <c r="A2017" s="50"/>
      <c r="C2017" s="586"/>
      <c r="D2017" s="50"/>
      <c r="E2017" s="644"/>
      <c r="F2017" s="645"/>
      <c r="G2017" s="646"/>
      <c r="H2017" s="50"/>
      <c r="I2017" s="644"/>
      <c r="J2017" s="50"/>
      <c r="K2017" s="50"/>
      <c r="L2017" s="50"/>
      <c r="M2017" s="2"/>
      <c r="N2017" s="2"/>
      <c r="O2017" s="4"/>
      <c r="P2017" s="4"/>
      <c r="Q2017" s="4"/>
      <c r="R2017" s="4"/>
    </row>
    <row r="2018" spans="1:18" s="524" customFormat="1">
      <c r="A2018" s="50"/>
      <c r="C2018" s="586"/>
      <c r="D2018" s="50"/>
      <c r="E2018" s="644"/>
      <c r="F2018" s="645"/>
      <c r="G2018" s="646"/>
      <c r="H2018" s="50"/>
      <c r="I2018" s="644"/>
      <c r="J2018" s="50"/>
      <c r="K2018" s="50"/>
      <c r="L2018" s="50"/>
      <c r="M2018" s="2"/>
      <c r="N2018" s="2"/>
      <c r="O2018" s="4"/>
      <c r="P2018" s="4"/>
      <c r="Q2018" s="4"/>
      <c r="R2018" s="4"/>
    </row>
    <row r="2019" spans="1:18" s="524" customFormat="1">
      <c r="A2019" s="50"/>
      <c r="C2019" s="586"/>
      <c r="D2019" s="50"/>
      <c r="E2019" s="644"/>
      <c r="F2019" s="645"/>
      <c r="G2019" s="646"/>
      <c r="H2019" s="50"/>
      <c r="I2019" s="644"/>
      <c r="J2019" s="50"/>
      <c r="K2019" s="50"/>
      <c r="L2019" s="50"/>
      <c r="M2019" s="2"/>
      <c r="N2019" s="2"/>
      <c r="O2019" s="4"/>
      <c r="P2019" s="4"/>
      <c r="Q2019" s="4"/>
      <c r="R2019" s="4"/>
    </row>
    <row r="2020" spans="1:18" s="524" customFormat="1">
      <c r="A2020" s="50"/>
      <c r="C2020" s="586"/>
      <c r="D2020" s="50"/>
      <c r="E2020" s="644"/>
      <c r="F2020" s="645"/>
      <c r="G2020" s="646"/>
      <c r="H2020" s="50"/>
      <c r="I2020" s="644"/>
      <c r="J2020" s="50"/>
      <c r="K2020" s="50"/>
      <c r="L2020" s="50"/>
      <c r="M2020" s="2"/>
      <c r="N2020" s="2"/>
      <c r="O2020" s="4"/>
      <c r="P2020" s="4"/>
      <c r="Q2020" s="4"/>
      <c r="R2020" s="4"/>
    </row>
    <row r="2021" spans="1:18" s="524" customFormat="1">
      <c r="A2021" s="50"/>
      <c r="C2021" s="586"/>
      <c r="D2021" s="50"/>
      <c r="E2021" s="644"/>
      <c r="F2021" s="645"/>
      <c r="G2021" s="646"/>
      <c r="H2021" s="50"/>
      <c r="I2021" s="644"/>
      <c r="J2021" s="50"/>
      <c r="K2021" s="50"/>
      <c r="L2021" s="50"/>
      <c r="M2021" s="2"/>
      <c r="N2021" s="2"/>
      <c r="O2021" s="4"/>
      <c r="P2021" s="4"/>
      <c r="Q2021" s="4"/>
      <c r="R2021" s="4"/>
    </row>
    <row r="2022" spans="1:18" s="524" customFormat="1">
      <c r="A2022" s="50"/>
      <c r="C2022" s="586"/>
      <c r="D2022" s="50"/>
      <c r="E2022" s="644"/>
      <c r="F2022" s="645"/>
      <c r="G2022" s="646"/>
      <c r="H2022" s="50"/>
      <c r="I2022" s="644"/>
      <c r="J2022" s="50"/>
      <c r="K2022" s="50"/>
      <c r="L2022" s="50"/>
      <c r="M2022" s="2"/>
      <c r="N2022" s="2"/>
      <c r="O2022" s="4"/>
      <c r="P2022" s="4"/>
      <c r="Q2022" s="4"/>
      <c r="R2022" s="4"/>
    </row>
    <row r="2023" spans="1:18" s="524" customFormat="1">
      <c r="A2023" s="50"/>
      <c r="C2023" s="586"/>
      <c r="D2023" s="50"/>
      <c r="E2023" s="644"/>
      <c r="F2023" s="645"/>
      <c r="G2023" s="646"/>
      <c r="H2023" s="50"/>
      <c r="I2023" s="644"/>
      <c r="J2023" s="50"/>
      <c r="K2023" s="50"/>
      <c r="L2023" s="50"/>
      <c r="M2023" s="2"/>
      <c r="N2023" s="2"/>
      <c r="O2023" s="4"/>
      <c r="P2023" s="4"/>
      <c r="Q2023" s="4"/>
      <c r="R2023" s="4"/>
    </row>
    <row r="2024" spans="1:18" s="524" customFormat="1">
      <c r="A2024" s="50"/>
      <c r="C2024" s="586"/>
      <c r="D2024" s="50"/>
      <c r="E2024" s="644"/>
      <c r="F2024" s="645"/>
      <c r="G2024" s="646"/>
      <c r="H2024" s="50"/>
      <c r="I2024" s="644"/>
      <c r="J2024" s="50"/>
      <c r="K2024" s="50"/>
      <c r="L2024" s="50"/>
      <c r="M2024" s="2"/>
      <c r="N2024" s="2"/>
      <c r="O2024" s="4"/>
      <c r="P2024" s="4"/>
      <c r="Q2024" s="4"/>
      <c r="R2024" s="4"/>
    </row>
    <row r="2025" spans="1:18" s="524" customFormat="1">
      <c r="A2025" s="50"/>
      <c r="C2025" s="586"/>
      <c r="D2025" s="50"/>
      <c r="E2025" s="644"/>
      <c r="F2025" s="645"/>
      <c r="G2025" s="646"/>
      <c r="H2025" s="50"/>
      <c r="I2025" s="644"/>
      <c r="J2025" s="50"/>
      <c r="K2025" s="50"/>
      <c r="L2025" s="50"/>
      <c r="M2025" s="2"/>
      <c r="N2025" s="2"/>
      <c r="O2025" s="4"/>
      <c r="P2025" s="4"/>
      <c r="Q2025" s="4"/>
      <c r="R2025" s="4"/>
    </row>
    <row r="2026" spans="1:18" s="524" customFormat="1">
      <c r="A2026" s="50"/>
      <c r="C2026" s="586"/>
      <c r="D2026" s="50"/>
      <c r="E2026" s="644"/>
      <c r="F2026" s="645"/>
      <c r="G2026" s="646"/>
      <c r="H2026" s="50"/>
      <c r="I2026" s="644"/>
      <c r="J2026" s="50"/>
      <c r="K2026" s="50"/>
      <c r="L2026" s="50"/>
      <c r="M2026" s="2"/>
      <c r="N2026" s="2"/>
      <c r="O2026" s="4"/>
      <c r="P2026" s="4"/>
      <c r="Q2026" s="4"/>
      <c r="R2026" s="4"/>
    </row>
    <row r="2027" spans="1:18" s="524" customFormat="1">
      <c r="A2027" s="50"/>
      <c r="C2027" s="586"/>
      <c r="D2027" s="50"/>
      <c r="E2027" s="644"/>
      <c r="F2027" s="645"/>
      <c r="G2027" s="646"/>
      <c r="H2027" s="50"/>
      <c r="I2027" s="644"/>
      <c r="J2027" s="50"/>
      <c r="K2027" s="50"/>
      <c r="L2027" s="50"/>
      <c r="M2027" s="2"/>
      <c r="N2027" s="2"/>
      <c r="O2027" s="4"/>
      <c r="P2027" s="4"/>
      <c r="Q2027" s="4"/>
      <c r="R2027" s="4"/>
    </row>
    <row r="2028" spans="1:18" s="524" customFormat="1">
      <c r="A2028" s="50"/>
      <c r="C2028" s="586"/>
      <c r="D2028" s="50"/>
      <c r="E2028" s="644"/>
      <c r="F2028" s="645"/>
      <c r="G2028" s="646"/>
      <c r="H2028" s="50"/>
      <c r="I2028" s="644"/>
      <c r="J2028" s="50"/>
      <c r="K2028" s="50"/>
      <c r="L2028" s="50"/>
      <c r="M2028" s="2"/>
      <c r="N2028" s="2"/>
      <c r="O2028" s="4"/>
      <c r="P2028" s="4"/>
      <c r="Q2028" s="4"/>
      <c r="R2028" s="4"/>
    </row>
    <row r="2029" spans="1:18" s="524" customFormat="1">
      <c r="A2029" s="50"/>
      <c r="C2029" s="586"/>
      <c r="D2029" s="50"/>
      <c r="E2029" s="644"/>
      <c r="F2029" s="645"/>
      <c r="G2029" s="646"/>
      <c r="H2029" s="50"/>
      <c r="I2029" s="644"/>
      <c r="J2029" s="50"/>
      <c r="K2029" s="50"/>
      <c r="L2029" s="50"/>
      <c r="M2029" s="2"/>
      <c r="N2029" s="2"/>
      <c r="O2029" s="4"/>
      <c r="P2029" s="4"/>
      <c r="Q2029" s="4"/>
      <c r="R2029" s="4"/>
    </row>
    <row r="2030" spans="1:18" s="524" customFormat="1">
      <c r="A2030" s="50"/>
      <c r="C2030" s="586"/>
      <c r="D2030" s="50"/>
      <c r="E2030" s="644"/>
      <c r="F2030" s="645"/>
      <c r="G2030" s="646"/>
      <c r="H2030" s="50"/>
      <c r="I2030" s="644"/>
      <c r="J2030" s="50"/>
      <c r="K2030" s="50"/>
      <c r="L2030" s="50"/>
      <c r="M2030" s="2"/>
      <c r="N2030" s="2"/>
      <c r="O2030" s="4"/>
      <c r="P2030" s="4"/>
      <c r="Q2030" s="4"/>
      <c r="R2030" s="4"/>
    </row>
    <row r="2031" spans="1:18" s="524" customFormat="1">
      <c r="A2031" s="50"/>
      <c r="C2031" s="586"/>
      <c r="D2031" s="50"/>
      <c r="E2031" s="644"/>
      <c r="F2031" s="645"/>
      <c r="G2031" s="646"/>
      <c r="H2031" s="50"/>
      <c r="I2031" s="644"/>
      <c r="J2031" s="50"/>
      <c r="K2031" s="50"/>
      <c r="L2031" s="50"/>
      <c r="M2031" s="2"/>
      <c r="N2031" s="2"/>
      <c r="O2031" s="4"/>
      <c r="P2031" s="4"/>
      <c r="Q2031" s="4"/>
      <c r="R2031" s="4"/>
    </row>
    <row r="2032" spans="1:18" s="524" customFormat="1">
      <c r="A2032" s="50"/>
      <c r="C2032" s="586"/>
      <c r="D2032" s="50"/>
      <c r="E2032" s="644"/>
      <c r="F2032" s="645"/>
      <c r="G2032" s="646"/>
      <c r="H2032" s="50"/>
      <c r="I2032" s="644"/>
      <c r="J2032" s="50"/>
      <c r="K2032" s="50"/>
      <c r="L2032" s="50"/>
      <c r="M2032" s="2"/>
      <c r="N2032" s="2"/>
      <c r="O2032" s="4"/>
      <c r="P2032" s="4"/>
      <c r="Q2032" s="4"/>
      <c r="R2032" s="4"/>
    </row>
    <row r="2033" spans="1:18" s="524" customFormat="1">
      <c r="A2033" s="50"/>
      <c r="C2033" s="586"/>
      <c r="D2033" s="50"/>
      <c r="E2033" s="644"/>
      <c r="F2033" s="645"/>
      <c r="G2033" s="646"/>
      <c r="H2033" s="50"/>
      <c r="I2033" s="644"/>
      <c r="J2033" s="50"/>
      <c r="K2033" s="50"/>
      <c r="L2033" s="50"/>
      <c r="M2033" s="2"/>
      <c r="N2033" s="2"/>
      <c r="O2033" s="4"/>
      <c r="P2033" s="4"/>
      <c r="Q2033" s="4"/>
      <c r="R2033" s="4"/>
    </row>
    <row r="2034" spans="1:18" s="524" customFormat="1">
      <c r="A2034" s="50"/>
      <c r="C2034" s="586"/>
      <c r="D2034" s="50"/>
      <c r="E2034" s="644"/>
      <c r="F2034" s="645"/>
      <c r="G2034" s="646"/>
      <c r="H2034" s="50"/>
      <c r="I2034" s="644"/>
      <c r="J2034" s="50"/>
      <c r="K2034" s="50"/>
      <c r="L2034" s="50"/>
      <c r="M2034" s="2"/>
      <c r="N2034" s="2"/>
      <c r="O2034" s="4"/>
      <c r="P2034" s="4"/>
      <c r="Q2034" s="4"/>
      <c r="R2034" s="4"/>
    </row>
    <row r="2035" spans="1:18" s="524" customFormat="1">
      <c r="A2035" s="50"/>
      <c r="C2035" s="586"/>
      <c r="D2035" s="50"/>
      <c r="E2035" s="644"/>
      <c r="F2035" s="645"/>
      <c r="G2035" s="646"/>
      <c r="H2035" s="50"/>
      <c r="I2035" s="644"/>
      <c r="J2035" s="50"/>
      <c r="K2035" s="50"/>
      <c r="L2035" s="50"/>
      <c r="M2035" s="2"/>
      <c r="N2035" s="2"/>
      <c r="O2035" s="4"/>
      <c r="P2035" s="4"/>
      <c r="Q2035" s="4"/>
      <c r="R2035" s="4"/>
    </row>
    <row r="2036" spans="1:18" s="524" customFormat="1">
      <c r="A2036" s="50"/>
      <c r="C2036" s="586"/>
      <c r="D2036" s="50"/>
      <c r="E2036" s="644"/>
      <c r="F2036" s="645"/>
      <c r="G2036" s="646"/>
      <c r="H2036" s="50"/>
      <c r="I2036" s="644"/>
      <c r="J2036" s="50"/>
      <c r="K2036" s="50"/>
      <c r="L2036" s="50"/>
      <c r="M2036" s="2"/>
      <c r="N2036" s="2"/>
      <c r="O2036" s="4"/>
      <c r="P2036" s="4"/>
      <c r="Q2036" s="4"/>
      <c r="R2036" s="4"/>
    </row>
    <row r="2037" spans="1:18" s="524" customFormat="1">
      <c r="A2037" s="50"/>
      <c r="C2037" s="586"/>
      <c r="D2037" s="50"/>
      <c r="E2037" s="644"/>
      <c r="F2037" s="645"/>
      <c r="G2037" s="646"/>
      <c r="H2037" s="50"/>
      <c r="I2037" s="644"/>
      <c r="J2037" s="50"/>
      <c r="K2037" s="50"/>
      <c r="L2037" s="50"/>
      <c r="M2037" s="2"/>
      <c r="N2037" s="2"/>
      <c r="O2037" s="4"/>
      <c r="P2037" s="4"/>
      <c r="Q2037" s="4"/>
      <c r="R2037" s="4"/>
    </row>
    <row r="2038" spans="1:18" s="524" customFormat="1">
      <c r="A2038" s="50"/>
      <c r="C2038" s="586"/>
      <c r="D2038" s="50"/>
      <c r="E2038" s="644"/>
      <c r="F2038" s="645"/>
      <c r="G2038" s="646"/>
      <c r="H2038" s="50"/>
      <c r="I2038" s="644"/>
      <c r="J2038" s="50"/>
      <c r="K2038" s="50"/>
      <c r="L2038" s="50"/>
      <c r="M2038" s="2"/>
      <c r="N2038" s="2"/>
      <c r="O2038" s="4"/>
      <c r="P2038" s="4"/>
      <c r="Q2038" s="4"/>
      <c r="R2038" s="4"/>
    </row>
    <row r="2039" spans="1:18" s="524" customFormat="1">
      <c r="A2039" s="50"/>
      <c r="C2039" s="586"/>
      <c r="D2039" s="50"/>
      <c r="E2039" s="644"/>
      <c r="F2039" s="645"/>
      <c r="G2039" s="646"/>
      <c r="H2039" s="50"/>
      <c r="I2039" s="644"/>
      <c r="J2039" s="50"/>
      <c r="K2039" s="50"/>
      <c r="L2039" s="50"/>
      <c r="M2039" s="2"/>
      <c r="N2039" s="2"/>
      <c r="O2039" s="4"/>
      <c r="P2039" s="4"/>
      <c r="Q2039" s="4"/>
      <c r="R2039" s="4"/>
    </row>
    <row r="2040" spans="1:18" s="524" customFormat="1">
      <c r="A2040" s="50"/>
      <c r="C2040" s="586"/>
      <c r="D2040" s="50"/>
      <c r="E2040" s="644"/>
      <c r="F2040" s="645"/>
      <c r="G2040" s="646"/>
      <c r="H2040" s="50"/>
      <c r="I2040" s="644"/>
      <c r="J2040" s="50"/>
      <c r="K2040" s="50"/>
      <c r="L2040" s="50"/>
      <c r="M2040" s="2"/>
      <c r="N2040" s="2"/>
      <c r="O2040" s="4"/>
      <c r="P2040" s="4"/>
      <c r="Q2040" s="4"/>
      <c r="R2040" s="4"/>
    </row>
    <row r="2041" spans="1:18" s="524" customFormat="1">
      <c r="A2041" s="50"/>
      <c r="C2041" s="586"/>
      <c r="D2041" s="50"/>
      <c r="E2041" s="644"/>
      <c r="F2041" s="645"/>
      <c r="G2041" s="646"/>
      <c r="H2041" s="50"/>
      <c r="I2041" s="644"/>
      <c r="J2041" s="50"/>
      <c r="K2041" s="50"/>
      <c r="L2041" s="50"/>
      <c r="M2041" s="2"/>
      <c r="N2041" s="2"/>
      <c r="O2041" s="4"/>
      <c r="P2041" s="4"/>
      <c r="Q2041" s="4"/>
      <c r="R2041" s="4"/>
    </row>
    <row r="2042" spans="1:18" s="524" customFormat="1">
      <c r="A2042" s="50"/>
      <c r="C2042" s="586"/>
      <c r="D2042" s="50"/>
      <c r="E2042" s="644"/>
      <c r="F2042" s="645"/>
      <c r="G2042" s="646"/>
      <c r="H2042" s="50"/>
      <c r="I2042" s="644"/>
      <c r="J2042" s="50"/>
      <c r="K2042" s="50"/>
      <c r="L2042" s="50"/>
      <c r="M2042" s="2"/>
      <c r="N2042" s="2"/>
      <c r="O2042" s="4"/>
      <c r="P2042" s="4"/>
      <c r="Q2042" s="4"/>
      <c r="R2042" s="4"/>
    </row>
    <row r="2043" spans="1:18" s="524" customFormat="1">
      <c r="A2043" s="50"/>
      <c r="C2043" s="586"/>
      <c r="D2043" s="50"/>
      <c r="E2043" s="644"/>
      <c r="F2043" s="645"/>
      <c r="G2043" s="646"/>
      <c r="H2043" s="50"/>
      <c r="I2043" s="644"/>
      <c r="J2043" s="50"/>
      <c r="K2043" s="50"/>
      <c r="L2043" s="50"/>
      <c r="M2043" s="2"/>
      <c r="N2043" s="2"/>
      <c r="O2043" s="4"/>
      <c r="P2043" s="4"/>
      <c r="Q2043" s="4"/>
      <c r="R2043" s="4"/>
    </row>
    <row r="2044" spans="1:18" s="524" customFormat="1">
      <c r="A2044" s="50"/>
      <c r="C2044" s="586"/>
      <c r="D2044" s="50"/>
      <c r="E2044" s="644"/>
      <c r="F2044" s="645"/>
      <c r="G2044" s="646"/>
      <c r="H2044" s="50"/>
      <c r="I2044" s="644"/>
      <c r="J2044" s="50"/>
      <c r="K2044" s="50"/>
      <c r="L2044" s="50"/>
      <c r="M2044" s="2"/>
      <c r="N2044" s="2"/>
      <c r="O2044" s="4"/>
      <c r="P2044" s="4"/>
      <c r="Q2044" s="4"/>
      <c r="R2044" s="4"/>
    </row>
    <row r="2045" spans="1:18" s="524" customFormat="1">
      <c r="A2045" s="50"/>
      <c r="C2045" s="586"/>
      <c r="D2045" s="50"/>
      <c r="E2045" s="644"/>
      <c r="F2045" s="645"/>
      <c r="G2045" s="646"/>
      <c r="H2045" s="50"/>
      <c r="I2045" s="644"/>
      <c r="J2045" s="50"/>
      <c r="K2045" s="50"/>
      <c r="L2045" s="50"/>
      <c r="M2045" s="2"/>
      <c r="N2045" s="2"/>
      <c r="O2045" s="4"/>
      <c r="P2045" s="4"/>
      <c r="Q2045" s="4"/>
      <c r="R2045" s="4"/>
    </row>
    <row r="2046" spans="1:18" s="524" customFormat="1">
      <c r="A2046" s="50"/>
      <c r="C2046" s="586"/>
      <c r="D2046" s="50"/>
      <c r="E2046" s="644"/>
      <c r="F2046" s="645"/>
      <c r="G2046" s="646"/>
      <c r="H2046" s="50"/>
      <c r="I2046" s="644"/>
      <c r="J2046" s="50"/>
      <c r="K2046" s="50"/>
      <c r="L2046" s="50"/>
      <c r="M2046" s="2"/>
      <c r="N2046" s="2"/>
      <c r="O2046" s="4"/>
      <c r="P2046" s="4"/>
      <c r="Q2046" s="4"/>
      <c r="R2046" s="4"/>
    </row>
    <row r="2047" spans="1:18" s="524" customFormat="1">
      <c r="A2047" s="50"/>
      <c r="C2047" s="586"/>
      <c r="D2047" s="50"/>
      <c r="E2047" s="644"/>
      <c r="F2047" s="645"/>
      <c r="G2047" s="646"/>
      <c r="H2047" s="50"/>
      <c r="I2047" s="644"/>
      <c r="J2047" s="50"/>
      <c r="K2047" s="50"/>
      <c r="L2047" s="50"/>
      <c r="M2047" s="2"/>
      <c r="N2047" s="2"/>
      <c r="O2047" s="4"/>
      <c r="P2047" s="4"/>
      <c r="Q2047" s="4"/>
      <c r="R2047" s="4"/>
    </row>
    <row r="2048" spans="1:18" s="524" customFormat="1">
      <c r="A2048" s="50"/>
      <c r="C2048" s="586"/>
      <c r="D2048" s="50"/>
      <c r="E2048" s="644"/>
      <c r="F2048" s="645"/>
      <c r="G2048" s="646"/>
      <c r="H2048" s="50"/>
      <c r="I2048" s="644"/>
      <c r="J2048" s="50"/>
      <c r="K2048" s="50"/>
      <c r="L2048" s="50"/>
      <c r="M2048" s="2"/>
      <c r="N2048" s="2"/>
      <c r="O2048" s="4"/>
      <c r="P2048" s="4"/>
      <c r="Q2048" s="4"/>
      <c r="R2048" s="4"/>
    </row>
    <row r="2049" spans="1:18" s="524" customFormat="1">
      <c r="A2049" s="50"/>
      <c r="C2049" s="586"/>
      <c r="D2049" s="50"/>
      <c r="E2049" s="644"/>
      <c r="F2049" s="645"/>
      <c r="G2049" s="646"/>
      <c r="H2049" s="50"/>
      <c r="I2049" s="644"/>
      <c r="J2049" s="50"/>
      <c r="K2049" s="50"/>
      <c r="L2049" s="50"/>
      <c r="M2049" s="2"/>
      <c r="N2049" s="2"/>
      <c r="O2049" s="4"/>
      <c r="P2049" s="4"/>
      <c r="Q2049" s="4"/>
      <c r="R2049" s="4"/>
    </row>
    <row r="2050" spans="1:18" s="524" customFormat="1">
      <c r="A2050" s="50"/>
      <c r="C2050" s="586"/>
      <c r="D2050" s="50"/>
      <c r="E2050" s="644"/>
      <c r="F2050" s="645"/>
      <c r="G2050" s="646"/>
      <c r="H2050" s="50"/>
      <c r="I2050" s="644"/>
      <c r="J2050" s="50"/>
      <c r="K2050" s="50"/>
      <c r="L2050" s="50"/>
      <c r="M2050" s="2"/>
      <c r="N2050" s="2"/>
      <c r="O2050" s="4"/>
      <c r="P2050" s="4"/>
      <c r="Q2050" s="4"/>
      <c r="R2050" s="4"/>
    </row>
    <row r="2051" spans="1:18" s="524" customFormat="1">
      <c r="A2051" s="50"/>
      <c r="C2051" s="586"/>
      <c r="D2051" s="50"/>
      <c r="E2051" s="644"/>
      <c r="F2051" s="645"/>
      <c r="G2051" s="646"/>
      <c r="H2051" s="50"/>
      <c r="I2051" s="644"/>
      <c r="J2051" s="50"/>
      <c r="K2051" s="50"/>
      <c r="L2051" s="50"/>
      <c r="M2051" s="2"/>
      <c r="N2051" s="2"/>
      <c r="O2051" s="4"/>
      <c r="P2051" s="4"/>
      <c r="Q2051" s="4"/>
      <c r="R2051" s="4"/>
    </row>
    <row r="2052" spans="1:18" s="524" customFormat="1">
      <c r="A2052" s="50"/>
      <c r="C2052" s="586"/>
      <c r="D2052" s="50"/>
      <c r="E2052" s="644"/>
      <c r="F2052" s="645"/>
      <c r="G2052" s="646"/>
      <c r="H2052" s="50"/>
      <c r="I2052" s="644"/>
      <c r="J2052" s="50"/>
      <c r="K2052" s="50"/>
      <c r="L2052" s="50"/>
      <c r="M2052" s="2"/>
      <c r="N2052" s="2"/>
      <c r="O2052" s="4"/>
      <c r="P2052" s="4"/>
      <c r="Q2052" s="4"/>
      <c r="R2052" s="4"/>
    </row>
    <row r="2053" spans="1:18" s="524" customFormat="1">
      <c r="A2053" s="50"/>
      <c r="C2053" s="586"/>
      <c r="D2053" s="50"/>
      <c r="E2053" s="644"/>
      <c r="F2053" s="645"/>
      <c r="G2053" s="646"/>
      <c r="H2053" s="50"/>
      <c r="I2053" s="644"/>
      <c r="J2053" s="50"/>
      <c r="K2053" s="50"/>
      <c r="L2053" s="50"/>
      <c r="M2053" s="2"/>
      <c r="N2053" s="2"/>
      <c r="O2053" s="4"/>
      <c r="P2053" s="4"/>
      <c r="Q2053" s="4"/>
      <c r="R2053" s="4"/>
    </row>
    <row r="2054" spans="1:18" s="524" customFormat="1">
      <c r="A2054" s="50"/>
      <c r="C2054" s="586"/>
      <c r="D2054" s="50"/>
      <c r="E2054" s="644"/>
      <c r="F2054" s="645"/>
      <c r="G2054" s="646"/>
      <c r="H2054" s="50"/>
      <c r="I2054" s="644"/>
      <c r="J2054" s="50"/>
      <c r="K2054" s="50"/>
      <c r="L2054" s="50"/>
      <c r="M2054" s="2"/>
      <c r="N2054" s="2"/>
      <c r="O2054" s="4"/>
      <c r="P2054" s="4"/>
      <c r="Q2054" s="4"/>
      <c r="R2054" s="4"/>
    </row>
    <row r="2055" spans="1:18" s="524" customFormat="1">
      <c r="A2055" s="50"/>
      <c r="C2055" s="586"/>
      <c r="D2055" s="50"/>
      <c r="E2055" s="644"/>
      <c r="F2055" s="645"/>
      <c r="G2055" s="646"/>
      <c r="H2055" s="50"/>
      <c r="I2055" s="644"/>
      <c r="J2055" s="50"/>
      <c r="K2055" s="50"/>
      <c r="L2055" s="50"/>
      <c r="M2055" s="2"/>
      <c r="N2055" s="2"/>
      <c r="O2055" s="4"/>
      <c r="P2055" s="4"/>
      <c r="Q2055" s="4"/>
      <c r="R2055" s="4"/>
    </row>
    <row r="2056" spans="1:18" s="524" customFormat="1">
      <c r="A2056" s="50"/>
      <c r="C2056" s="586"/>
      <c r="D2056" s="50"/>
      <c r="E2056" s="644"/>
      <c r="F2056" s="645"/>
      <c r="G2056" s="646"/>
      <c r="H2056" s="50"/>
      <c r="I2056" s="644"/>
      <c r="J2056" s="50"/>
      <c r="K2056" s="50"/>
      <c r="L2056" s="50"/>
      <c r="M2056" s="2"/>
      <c r="N2056" s="2"/>
      <c r="O2056" s="4"/>
      <c r="P2056" s="4"/>
      <c r="Q2056" s="4"/>
      <c r="R2056" s="4"/>
    </row>
    <row r="2057" spans="1:18" s="524" customFormat="1">
      <c r="A2057" s="50"/>
      <c r="C2057" s="586"/>
      <c r="D2057" s="50"/>
      <c r="E2057" s="644"/>
      <c r="F2057" s="645"/>
      <c r="G2057" s="646"/>
      <c r="H2057" s="50"/>
      <c r="I2057" s="644"/>
      <c r="J2057" s="50"/>
      <c r="K2057" s="50"/>
      <c r="L2057" s="50"/>
      <c r="M2057" s="2"/>
      <c r="N2057" s="2"/>
      <c r="O2057" s="4"/>
      <c r="P2057" s="4"/>
      <c r="Q2057" s="4"/>
      <c r="R2057" s="4"/>
    </row>
    <row r="2058" spans="1:18" s="524" customFormat="1">
      <c r="A2058" s="50"/>
      <c r="C2058" s="586"/>
      <c r="D2058" s="50"/>
      <c r="E2058" s="644"/>
      <c r="F2058" s="645"/>
      <c r="G2058" s="646"/>
      <c r="H2058" s="50"/>
      <c r="I2058" s="644"/>
      <c r="J2058" s="50"/>
      <c r="K2058" s="50"/>
      <c r="L2058" s="50"/>
      <c r="M2058" s="2"/>
      <c r="N2058" s="2"/>
      <c r="O2058" s="4"/>
      <c r="P2058" s="4"/>
      <c r="Q2058" s="4"/>
      <c r="R2058" s="4"/>
    </row>
    <row r="2059" spans="1:18" s="524" customFormat="1">
      <c r="A2059" s="50"/>
      <c r="C2059" s="586"/>
      <c r="D2059" s="50"/>
      <c r="E2059" s="644"/>
      <c r="F2059" s="645"/>
      <c r="G2059" s="646"/>
      <c r="H2059" s="50"/>
      <c r="I2059" s="644"/>
      <c r="J2059" s="50"/>
      <c r="K2059" s="50"/>
      <c r="L2059" s="50"/>
      <c r="M2059" s="2"/>
      <c r="N2059" s="2"/>
      <c r="O2059" s="4"/>
      <c r="P2059" s="4"/>
      <c r="Q2059" s="4"/>
      <c r="R2059" s="4"/>
    </row>
    <row r="2060" spans="1:18" s="524" customFormat="1">
      <c r="A2060" s="50"/>
      <c r="C2060" s="586"/>
      <c r="D2060" s="50"/>
      <c r="E2060" s="644"/>
      <c r="F2060" s="645"/>
      <c r="G2060" s="646"/>
      <c r="H2060" s="50"/>
      <c r="I2060" s="644"/>
      <c r="J2060" s="50"/>
      <c r="K2060" s="50"/>
      <c r="L2060" s="50"/>
      <c r="M2060" s="2"/>
      <c r="N2060" s="2"/>
      <c r="O2060" s="4"/>
      <c r="P2060" s="4"/>
      <c r="Q2060" s="4"/>
      <c r="R2060" s="4"/>
    </row>
    <row r="2061" spans="1:18" s="524" customFormat="1">
      <c r="A2061" s="50"/>
      <c r="C2061" s="586"/>
      <c r="D2061" s="50"/>
      <c r="E2061" s="644"/>
      <c r="F2061" s="645"/>
      <c r="G2061" s="646"/>
      <c r="H2061" s="50"/>
      <c r="I2061" s="644"/>
      <c r="J2061" s="50"/>
      <c r="K2061" s="50"/>
      <c r="L2061" s="50"/>
      <c r="M2061" s="2"/>
      <c r="N2061" s="2"/>
      <c r="O2061" s="4"/>
      <c r="P2061" s="4"/>
      <c r="Q2061" s="4"/>
      <c r="R2061" s="4"/>
    </row>
    <row r="2062" spans="1:18" s="524" customFormat="1">
      <c r="A2062" s="50"/>
      <c r="C2062" s="586"/>
      <c r="D2062" s="50"/>
      <c r="E2062" s="644"/>
      <c r="F2062" s="645"/>
      <c r="G2062" s="646"/>
      <c r="H2062" s="50"/>
      <c r="I2062" s="644"/>
      <c r="J2062" s="50"/>
      <c r="K2062" s="50"/>
      <c r="L2062" s="50"/>
      <c r="M2062" s="2"/>
      <c r="N2062" s="2"/>
      <c r="O2062" s="4"/>
      <c r="P2062" s="4"/>
      <c r="Q2062" s="4"/>
      <c r="R2062" s="4"/>
    </row>
    <row r="2063" spans="1:18" s="524" customFormat="1">
      <c r="A2063" s="50"/>
      <c r="C2063" s="586"/>
      <c r="D2063" s="50"/>
      <c r="E2063" s="644"/>
      <c r="F2063" s="645"/>
      <c r="G2063" s="646"/>
      <c r="H2063" s="50"/>
      <c r="I2063" s="644"/>
      <c r="J2063" s="50"/>
      <c r="K2063" s="50"/>
      <c r="L2063" s="50"/>
      <c r="M2063" s="2"/>
      <c r="N2063" s="2"/>
      <c r="O2063" s="4"/>
      <c r="P2063" s="4"/>
      <c r="Q2063" s="4"/>
      <c r="R2063" s="4"/>
    </row>
    <row r="2064" spans="1:18" s="524" customFormat="1">
      <c r="A2064" s="50"/>
      <c r="C2064" s="586"/>
      <c r="D2064" s="50"/>
      <c r="E2064" s="644"/>
      <c r="F2064" s="645"/>
      <c r="G2064" s="646"/>
      <c r="H2064" s="50"/>
      <c r="I2064" s="644"/>
      <c r="J2064" s="50"/>
      <c r="K2064" s="50"/>
      <c r="L2064" s="50"/>
      <c r="M2064" s="2"/>
      <c r="N2064" s="2"/>
      <c r="O2064" s="4"/>
      <c r="P2064" s="4"/>
      <c r="Q2064" s="4"/>
      <c r="R2064" s="4"/>
    </row>
    <row r="2065" spans="1:18" s="524" customFormat="1">
      <c r="A2065" s="50"/>
      <c r="C2065" s="586"/>
      <c r="D2065" s="50"/>
      <c r="E2065" s="644"/>
      <c r="F2065" s="645"/>
      <c r="G2065" s="646"/>
      <c r="H2065" s="50"/>
      <c r="I2065" s="644"/>
      <c r="J2065" s="50"/>
      <c r="K2065" s="50"/>
      <c r="L2065" s="50"/>
      <c r="M2065" s="2"/>
      <c r="N2065" s="2"/>
      <c r="O2065" s="4"/>
      <c r="P2065" s="4"/>
      <c r="Q2065" s="4"/>
      <c r="R2065" s="4"/>
    </row>
    <row r="2066" spans="1:18" s="524" customFormat="1">
      <c r="A2066" s="50"/>
      <c r="C2066" s="586"/>
      <c r="D2066" s="50"/>
      <c r="E2066" s="644"/>
      <c r="F2066" s="645"/>
      <c r="G2066" s="646"/>
      <c r="H2066" s="50"/>
      <c r="I2066" s="644"/>
      <c r="J2066" s="50"/>
      <c r="K2066" s="50"/>
      <c r="L2066" s="50"/>
      <c r="M2066" s="2"/>
      <c r="N2066" s="2"/>
      <c r="O2066" s="4"/>
      <c r="P2066" s="4"/>
      <c r="Q2066" s="4"/>
      <c r="R2066" s="4"/>
    </row>
    <row r="2067" spans="1:18" s="524" customFormat="1">
      <c r="A2067" s="50"/>
      <c r="C2067" s="586"/>
      <c r="D2067" s="50"/>
      <c r="E2067" s="644"/>
      <c r="F2067" s="645"/>
      <c r="G2067" s="646"/>
      <c r="H2067" s="50"/>
      <c r="I2067" s="644"/>
      <c r="J2067" s="50"/>
      <c r="K2067" s="50"/>
      <c r="L2067" s="50"/>
      <c r="M2067" s="2"/>
      <c r="N2067" s="2"/>
      <c r="O2067" s="4"/>
      <c r="P2067" s="4"/>
      <c r="Q2067" s="4"/>
      <c r="R2067" s="4"/>
    </row>
    <row r="2068" spans="1:18" s="524" customFormat="1">
      <c r="A2068" s="50"/>
      <c r="C2068" s="586"/>
      <c r="D2068" s="50"/>
      <c r="E2068" s="644"/>
      <c r="F2068" s="645"/>
      <c r="G2068" s="646"/>
      <c r="H2068" s="50"/>
      <c r="I2068" s="644"/>
      <c r="J2068" s="50"/>
      <c r="K2068" s="50"/>
      <c r="L2068" s="50"/>
      <c r="M2068" s="2"/>
      <c r="N2068" s="2"/>
      <c r="O2068" s="4"/>
      <c r="P2068" s="4"/>
      <c r="Q2068" s="4"/>
      <c r="R2068" s="4"/>
    </row>
    <row r="2069" spans="1:18" s="524" customFormat="1">
      <c r="A2069" s="50"/>
      <c r="C2069" s="586"/>
      <c r="D2069" s="50"/>
      <c r="E2069" s="644"/>
      <c r="F2069" s="645"/>
      <c r="G2069" s="646"/>
      <c r="H2069" s="50"/>
      <c r="I2069" s="644"/>
      <c r="J2069" s="50"/>
      <c r="K2069" s="50"/>
      <c r="L2069" s="50"/>
      <c r="M2069" s="2"/>
      <c r="N2069" s="2"/>
      <c r="O2069" s="4"/>
      <c r="P2069" s="4"/>
      <c r="Q2069" s="4"/>
      <c r="R2069" s="4"/>
    </row>
    <row r="2070" spans="1:18" s="524" customFormat="1">
      <c r="A2070" s="50"/>
      <c r="C2070" s="586"/>
      <c r="D2070" s="50"/>
      <c r="E2070" s="644"/>
      <c r="F2070" s="645"/>
      <c r="G2070" s="646"/>
      <c r="H2070" s="50"/>
      <c r="I2070" s="644"/>
      <c r="J2070" s="50"/>
      <c r="K2070" s="50"/>
      <c r="L2070" s="50"/>
      <c r="M2070" s="2"/>
      <c r="N2070" s="2"/>
      <c r="O2070" s="4"/>
      <c r="P2070" s="4"/>
      <c r="Q2070" s="4"/>
      <c r="R2070" s="4"/>
    </row>
    <row r="2071" spans="1:18" s="524" customFormat="1">
      <c r="A2071" s="50"/>
      <c r="C2071" s="586"/>
      <c r="D2071" s="50"/>
      <c r="E2071" s="644"/>
      <c r="F2071" s="645"/>
      <c r="G2071" s="646"/>
      <c r="H2071" s="50"/>
      <c r="I2071" s="644"/>
      <c r="J2071" s="50"/>
      <c r="K2071" s="50"/>
      <c r="L2071" s="50"/>
      <c r="M2071" s="2"/>
      <c r="N2071" s="2"/>
      <c r="O2071" s="4"/>
      <c r="P2071" s="4"/>
      <c r="Q2071" s="4"/>
      <c r="R2071" s="4"/>
    </row>
    <row r="2072" spans="1:18" s="524" customFormat="1">
      <c r="A2072" s="50"/>
      <c r="C2072" s="586"/>
      <c r="D2072" s="50"/>
      <c r="E2072" s="644"/>
      <c r="F2072" s="645"/>
      <c r="G2072" s="646"/>
      <c r="H2072" s="50"/>
      <c r="I2072" s="644"/>
      <c r="J2072" s="50"/>
      <c r="K2072" s="50"/>
      <c r="L2072" s="50"/>
      <c r="M2072" s="2"/>
      <c r="N2072" s="2"/>
      <c r="O2072" s="4"/>
      <c r="P2072" s="4"/>
      <c r="Q2072" s="4"/>
      <c r="R2072" s="4"/>
    </row>
    <row r="2073" spans="1:18" s="524" customFormat="1">
      <c r="A2073" s="50"/>
      <c r="C2073" s="586"/>
      <c r="D2073" s="50"/>
      <c r="E2073" s="644"/>
      <c r="F2073" s="645"/>
      <c r="G2073" s="646"/>
      <c r="H2073" s="50"/>
      <c r="I2073" s="644"/>
      <c r="J2073" s="50"/>
      <c r="K2073" s="50"/>
      <c r="L2073" s="50"/>
      <c r="M2073" s="2"/>
      <c r="N2073" s="2"/>
      <c r="O2073" s="4"/>
      <c r="P2073" s="4"/>
      <c r="Q2073" s="4"/>
      <c r="R2073" s="4"/>
    </row>
    <row r="2074" spans="1:18" s="524" customFormat="1">
      <c r="A2074" s="50"/>
      <c r="C2074" s="586"/>
      <c r="D2074" s="50"/>
      <c r="E2074" s="644"/>
      <c r="F2074" s="645"/>
      <c r="G2074" s="646"/>
      <c r="H2074" s="50"/>
      <c r="I2074" s="644"/>
      <c r="J2074" s="50"/>
      <c r="K2074" s="50"/>
      <c r="L2074" s="50"/>
      <c r="M2074" s="2"/>
      <c r="N2074" s="2"/>
      <c r="O2074" s="4"/>
      <c r="P2074" s="4"/>
      <c r="Q2074" s="4"/>
      <c r="R2074" s="4"/>
    </row>
    <row r="2075" spans="1:18" s="524" customFormat="1">
      <c r="A2075" s="50"/>
      <c r="C2075" s="586"/>
      <c r="D2075" s="50"/>
      <c r="E2075" s="644"/>
      <c r="F2075" s="645"/>
      <c r="G2075" s="646"/>
      <c r="H2075" s="50"/>
      <c r="I2075" s="644"/>
      <c r="J2075" s="50"/>
      <c r="K2075" s="50"/>
      <c r="L2075" s="50"/>
      <c r="M2075" s="2"/>
      <c r="N2075" s="2"/>
      <c r="O2075" s="4"/>
      <c r="P2075" s="4"/>
      <c r="Q2075" s="4"/>
      <c r="R2075" s="4"/>
    </row>
    <row r="2076" spans="1:18" s="524" customFormat="1">
      <c r="A2076" s="50"/>
      <c r="C2076" s="586"/>
      <c r="D2076" s="50"/>
      <c r="E2076" s="644"/>
      <c r="F2076" s="645"/>
      <c r="G2076" s="646"/>
      <c r="H2076" s="50"/>
      <c r="I2076" s="644"/>
      <c r="J2076" s="50"/>
      <c r="K2076" s="50"/>
      <c r="L2076" s="50"/>
      <c r="M2076" s="2"/>
      <c r="N2076" s="2"/>
      <c r="O2076" s="4"/>
      <c r="P2076" s="4"/>
      <c r="Q2076" s="4"/>
      <c r="R2076" s="4"/>
    </row>
    <row r="2077" spans="1:18" s="524" customFormat="1">
      <c r="A2077" s="50"/>
      <c r="C2077" s="586"/>
      <c r="D2077" s="50"/>
      <c r="E2077" s="644"/>
      <c r="F2077" s="645"/>
      <c r="G2077" s="646"/>
      <c r="H2077" s="50"/>
      <c r="I2077" s="644"/>
      <c r="J2077" s="50"/>
      <c r="K2077" s="50"/>
      <c r="L2077" s="50"/>
      <c r="M2077" s="2"/>
      <c r="N2077" s="2"/>
      <c r="O2077" s="4"/>
      <c r="P2077" s="4"/>
      <c r="Q2077" s="4"/>
      <c r="R2077" s="4"/>
    </row>
    <row r="2078" spans="1:18" s="524" customFormat="1">
      <c r="A2078" s="50"/>
      <c r="C2078" s="586"/>
      <c r="D2078" s="50"/>
      <c r="E2078" s="644"/>
      <c r="F2078" s="645"/>
      <c r="G2078" s="646"/>
      <c r="H2078" s="50"/>
      <c r="I2078" s="644"/>
      <c r="J2078" s="50"/>
      <c r="K2078" s="50"/>
      <c r="L2078" s="50"/>
      <c r="M2078" s="2"/>
      <c r="N2078" s="2"/>
      <c r="O2078" s="4"/>
      <c r="P2078" s="4"/>
      <c r="Q2078" s="4"/>
      <c r="R2078" s="4"/>
    </row>
    <row r="2079" spans="1:18" s="524" customFormat="1">
      <c r="A2079" s="50"/>
      <c r="C2079" s="586"/>
      <c r="D2079" s="50"/>
      <c r="E2079" s="644"/>
      <c r="F2079" s="645"/>
      <c r="G2079" s="646"/>
      <c r="H2079" s="50"/>
      <c r="I2079" s="644"/>
      <c r="J2079" s="50"/>
      <c r="K2079" s="50"/>
      <c r="L2079" s="50"/>
      <c r="M2079" s="2"/>
      <c r="N2079" s="2"/>
      <c r="O2079" s="4"/>
      <c r="P2079" s="4"/>
      <c r="Q2079" s="4"/>
      <c r="R2079" s="4"/>
    </row>
    <row r="2080" spans="1:18" s="524" customFormat="1">
      <c r="A2080" s="50"/>
      <c r="C2080" s="586"/>
      <c r="D2080" s="50"/>
      <c r="E2080" s="644"/>
      <c r="F2080" s="645"/>
      <c r="G2080" s="646"/>
      <c r="H2080" s="50"/>
      <c r="I2080" s="644"/>
      <c r="J2080" s="50"/>
      <c r="K2080" s="50"/>
      <c r="L2080" s="50"/>
      <c r="M2080" s="2"/>
      <c r="N2080" s="2"/>
      <c r="O2080" s="4"/>
      <c r="P2080" s="4"/>
      <c r="Q2080" s="4"/>
      <c r="R2080" s="4"/>
    </row>
    <row r="2081" spans="1:18" s="524" customFormat="1">
      <c r="A2081" s="50"/>
      <c r="C2081" s="586"/>
      <c r="D2081" s="50"/>
      <c r="E2081" s="644"/>
      <c r="F2081" s="645"/>
      <c r="G2081" s="646"/>
      <c r="H2081" s="50"/>
      <c r="I2081" s="644"/>
      <c r="J2081" s="50"/>
      <c r="K2081" s="50"/>
      <c r="L2081" s="50"/>
      <c r="M2081" s="2"/>
      <c r="N2081" s="2"/>
      <c r="O2081" s="4"/>
      <c r="P2081" s="4"/>
      <c r="Q2081" s="4"/>
      <c r="R2081" s="4"/>
    </row>
    <row r="2082" spans="1:18" s="524" customFormat="1">
      <c r="A2082" s="50"/>
      <c r="C2082" s="586"/>
      <c r="D2082" s="50"/>
      <c r="E2082" s="644"/>
      <c r="F2082" s="645"/>
      <c r="G2082" s="646"/>
      <c r="H2082" s="50"/>
      <c r="I2082" s="644"/>
      <c r="J2082" s="50"/>
      <c r="K2082" s="50"/>
      <c r="L2082" s="50"/>
      <c r="M2082" s="2"/>
      <c r="N2082" s="2"/>
      <c r="O2082" s="4"/>
      <c r="P2082" s="4"/>
      <c r="Q2082" s="4"/>
      <c r="R2082" s="4"/>
    </row>
    <row r="2083" spans="1:18" s="524" customFormat="1">
      <c r="A2083" s="50"/>
      <c r="C2083" s="586"/>
      <c r="D2083" s="50"/>
      <c r="E2083" s="644"/>
      <c r="F2083" s="645"/>
      <c r="G2083" s="646"/>
      <c r="H2083" s="50"/>
      <c r="I2083" s="644"/>
      <c r="J2083" s="50"/>
      <c r="K2083" s="50"/>
      <c r="L2083" s="50"/>
      <c r="M2083" s="2"/>
      <c r="N2083" s="2"/>
      <c r="O2083" s="4"/>
      <c r="P2083" s="4"/>
      <c r="Q2083" s="4"/>
      <c r="R2083" s="4"/>
    </row>
    <row r="2084" spans="1:18" s="524" customFormat="1">
      <c r="A2084" s="50"/>
      <c r="C2084" s="586"/>
      <c r="D2084" s="50"/>
      <c r="E2084" s="644"/>
      <c r="F2084" s="645"/>
      <c r="G2084" s="646"/>
      <c r="H2084" s="50"/>
      <c r="I2084" s="644"/>
      <c r="J2084" s="50"/>
      <c r="K2084" s="50"/>
      <c r="L2084" s="50"/>
      <c r="M2084" s="2"/>
      <c r="N2084" s="2"/>
      <c r="O2084" s="4"/>
      <c r="P2084" s="4"/>
      <c r="Q2084" s="4"/>
      <c r="R2084" s="4"/>
    </row>
    <row r="2085" spans="1:18" s="524" customFormat="1">
      <c r="A2085" s="50"/>
      <c r="C2085" s="586"/>
      <c r="D2085" s="50"/>
      <c r="E2085" s="644"/>
      <c r="F2085" s="645"/>
      <c r="G2085" s="646"/>
      <c r="H2085" s="50"/>
      <c r="I2085" s="644"/>
      <c r="J2085" s="50"/>
      <c r="K2085" s="50"/>
      <c r="L2085" s="50"/>
      <c r="M2085" s="2"/>
      <c r="N2085" s="2"/>
      <c r="O2085" s="4"/>
      <c r="P2085" s="4"/>
      <c r="Q2085" s="4"/>
      <c r="R2085" s="4"/>
    </row>
    <row r="2086" spans="1:18" s="524" customFormat="1">
      <c r="A2086" s="50"/>
      <c r="C2086" s="586"/>
      <c r="D2086" s="50"/>
      <c r="E2086" s="644"/>
      <c r="F2086" s="645"/>
      <c r="G2086" s="646"/>
      <c r="H2086" s="50"/>
      <c r="I2086" s="644"/>
      <c r="J2086" s="50"/>
      <c r="K2086" s="50"/>
      <c r="L2086" s="50"/>
      <c r="M2086" s="2"/>
      <c r="N2086" s="2"/>
      <c r="O2086" s="4"/>
      <c r="P2086" s="4"/>
      <c r="Q2086" s="4"/>
      <c r="R2086" s="4"/>
    </row>
    <row r="2087" spans="1:18" s="524" customFormat="1">
      <c r="A2087" s="50"/>
      <c r="C2087" s="586"/>
      <c r="D2087" s="50"/>
      <c r="E2087" s="644"/>
      <c r="F2087" s="645"/>
      <c r="G2087" s="646"/>
      <c r="H2087" s="50"/>
      <c r="I2087" s="644"/>
      <c r="J2087" s="50"/>
      <c r="K2087" s="50"/>
      <c r="L2087" s="50"/>
      <c r="M2087" s="2"/>
      <c r="N2087" s="2"/>
      <c r="O2087" s="4"/>
      <c r="P2087" s="4"/>
      <c r="Q2087" s="4"/>
      <c r="R2087" s="4"/>
    </row>
    <row r="2088" spans="1:18" s="524" customFormat="1">
      <c r="A2088" s="50"/>
      <c r="C2088" s="586"/>
      <c r="D2088" s="50"/>
      <c r="E2088" s="644"/>
      <c r="F2088" s="645"/>
      <c r="G2088" s="646"/>
      <c r="H2088" s="50"/>
      <c r="I2088" s="644"/>
      <c r="J2088" s="50"/>
      <c r="K2088" s="50"/>
      <c r="L2088" s="50"/>
      <c r="M2088" s="2"/>
      <c r="N2088" s="2"/>
      <c r="O2088" s="4"/>
      <c r="P2088" s="4"/>
      <c r="Q2088" s="4"/>
      <c r="R2088" s="4"/>
    </row>
    <row r="2089" spans="1:18" s="524" customFormat="1">
      <c r="A2089" s="50"/>
      <c r="C2089" s="586"/>
      <c r="D2089" s="50"/>
      <c r="E2089" s="644"/>
      <c r="F2089" s="645"/>
      <c r="G2089" s="646"/>
      <c r="H2089" s="50"/>
      <c r="I2089" s="644"/>
      <c r="J2089" s="50"/>
      <c r="K2089" s="50"/>
      <c r="L2089" s="50"/>
      <c r="M2089" s="2"/>
      <c r="N2089" s="2"/>
      <c r="O2089" s="4"/>
      <c r="P2089" s="4"/>
      <c r="Q2089" s="4"/>
      <c r="R2089" s="4"/>
    </row>
    <row r="2090" spans="1:18" s="524" customFormat="1">
      <c r="A2090" s="50"/>
      <c r="C2090" s="586"/>
      <c r="D2090" s="50"/>
      <c r="E2090" s="644"/>
      <c r="F2090" s="645"/>
      <c r="G2090" s="646"/>
      <c r="H2090" s="50"/>
      <c r="I2090" s="644"/>
      <c r="J2090" s="50"/>
      <c r="K2090" s="50"/>
      <c r="L2090" s="50"/>
      <c r="M2090" s="2"/>
      <c r="N2090" s="2"/>
      <c r="O2090" s="4"/>
      <c r="P2090" s="4"/>
      <c r="Q2090" s="4"/>
      <c r="R2090" s="4"/>
    </row>
    <row r="2091" spans="1:18" s="524" customFormat="1">
      <c r="A2091" s="50"/>
      <c r="C2091" s="586"/>
      <c r="D2091" s="50"/>
      <c r="E2091" s="644"/>
      <c r="F2091" s="645"/>
      <c r="G2091" s="646"/>
      <c r="H2091" s="50"/>
      <c r="I2091" s="644"/>
      <c r="J2091" s="50"/>
      <c r="K2091" s="50"/>
      <c r="L2091" s="50"/>
      <c r="M2091" s="2"/>
      <c r="N2091" s="2"/>
      <c r="O2091" s="4"/>
      <c r="P2091" s="4"/>
      <c r="Q2091" s="4"/>
      <c r="R2091" s="4"/>
    </row>
    <row r="2092" spans="1:18" s="524" customFormat="1">
      <c r="A2092" s="50"/>
      <c r="C2092" s="586"/>
      <c r="D2092" s="50"/>
      <c r="E2092" s="644"/>
      <c r="F2092" s="645"/>
      <c r="G2092" s="646"/>
      <c r="H2092" s="50"/>
      <c r="I2092" s="644"/>
      <c r="J2092" s="50"/>
      <c r="K2092" s="50"/>
      <c r="L2092" s="50"/>
      <c r="M2092" s="2"/>
      <c r="N2092" s="2"/>
      <c r="O2092" s="4"/>
      <c r="P2092" s="4"/>
      <c r="Q2092" s="4"/>
      <c r="R2092" s="4"/>
    </row>
  </sheetData>
  <autoFilter ref="A12:R33" xr:uid="{00000000-0009-0000-0000-000002000000}">
    <sortState xmlns:xlrd2="http://schemas.microsoft.com/office/spreadsheetml/2017/richdata2" ref="A4:S6125">
      <sortCondition ref="A3:A6125"/>
    </sortState>
  </autoFilter>
  <mergeCells count="5">
    <mergeCell ref="A1:R1"/>
    <mergeCell ref="A2:R2"/>
    <mergeCell ref="A3:R3"/>
    <mergeCell ref="A4:R4"/>
    <mergeCell ref="A10:R10"/>
  </mergeCells>
  <conditionalFormatting sqref="M14:R19 M21:R21 M23:R24 M26:R26 M28:R32 M34:R2092">
    <cfRule type="cellIs" dxfId="1" priority="2" operator="equal">
      <formula>0</formula>
    </cfRule>
  </conditionalFormatting>
  <conditionalFormatting sqref="O14:O19 O21 O23:O24 O26:Q26 O28:O32">
    <cfRule type="cellIs" dxfId="0" priority="1" operator="equal">
      <formula>"""0"""</formula>
    </cfRule>
  </conditionalFormatting>
  <printOptions horizontalCentered="1"/>
  <pageMargins left="0.23622047244094491" right="0.23622047244094491" top="0.78740157480314965" bottom="0.39370078740157483" header="0.31496062992125984" footer="0.31496062992125984"/>
  <pageSetup paperSize="9" scale="53" fitToHeight="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568BED-BFA4-495B-830F-8B41C81F9D77}">
  <dimension ref="A1:G25"/>
  <sheetViews>
    <sheetView showGridLines="0" view="pageBreakPreview" zoomScaleNormal="80" zoomScaleSheetLayoutView="100" workbookViewId="0">
      <selection activeCell="H175" sqref="H175:H176"/>
    </sheetView>
  </sheetViews>
  <sheetFormatPr defaultColWidth="9.140625" defaultRowHeight="15"/>
  <cols>
    <col min="1" max="1" width="10.42578125" customWidth="1"/>
    <col min="2" max="2" width="47.140625" customWidth="1"/>
    <col min="4" max="4" width="13.28515625" bestFit="1" customWidth="1"/>
    <col min="5" max="7" width="14.5703125" customWidth="1"/>
    <col min="8" max="8" width="12.85546875" bestFit="1" customWidth="1"/>
  </cols>
  <sheetData>
    <row r="1" spans="1:7">
      <c r="A1" s="647" t="s">
        <v>17</v>
      </c>
      <c r="B1" s="647"/>
      <c r="C1" s="647"/>
      <c r="D1" s="647"/>
      <c r="E1" s="647"/>
      <c r="F1" s="647"/>
      <c r="G1" s="647"/>
    </row>
    <row r="2" spans="1:7">
      <c r="A2" s="647" t="s">
        <v>71</v>
      </c>
      <c r="B2" s="647"/>
      <c r="C2" s="647"/>
      <c r="D2" s="647"/>
      <c r="E2" s="647"/>
      <c r="F2" s="647"/>
      <c r="G2" s="647"/>
    </row>
    <row r="3" spans="1:7">
      <c r="A3" s="647" t="s">
        <v>454</v>
      </c>
      <c r="B3" s="647"/>
      <c r="C3" s="647"/>
      <c r="D3" s="647"/>
      <c r="E3" s="647"/>
      <c r="F3" s="647"/>
      <c r="G3" s="647"/>
    </row>
    <row r="4" spans="1:7" ht="7.5" customHeight="1">
      <c r="A4" s="648"/>
      <c r="B4" s="648"/>
      <c r="C4" s="648"/>
      <c r="D4" s="648"/>
      <c r="E4" s="648"/>
      <c r="F4" s="648"/>
      <c r="G4" s="648"/>
    </row>
    <row r="5" spans="1:7" ht="7.5" customHeight="1">
      <c r="A5" s="649"/>
      <c r="B5" s="649"/>
      <c r="C5" s="649"/>
      <c r="D5" s="649"/>
      <c r="E5" s="649"/>
      <c r="F5" s="649"/>
      <c r="G5" s="649"/>
    </row>
    <row r="6" spans="1:7" ht="15.75">
      <c r="A6" s="650" t="s">
        <v>582</v>
      </c>
      <c r="B6" s="650"/>
      <c r="C6" s="650"/>
      <c r="D6" s="650"/>
      <c r="E6" s="650"/>
      <c r="F6" s="650"/>
      <c r="G6" s="650"/>
    </row>
    <row r="7" spans="1:7" ht="5.25" customHeight="1">
      <c r="A7" s="651"/>
      <c r="B7" s="651"/>
      <c r="C7" s="651"/>
      <c r="D7" s="651"/>
    </row>
    <row r="8" spans="1:7" ht="40.5" customHeight="1">
      <c r="A8" s="652" t="s">
        <v>34</v>
      </c>
      <c r="B8" s="653" t="s">
        <v>29</v>
      </c>
      <c r="C8" s="653" t="s">
        <v>654</v>
      </c>
      <c r="D8" s="653" t="s">
        <v>655</v>
      </c>
      <c r="E8" s="653" t="s">
        <v>656</v>
      </c>
      <c r="F8" s="654" t="s">
        <v>657</v>
      </c>
      <c r="G8" s="653" t="s">
        <v>30</v>
      </c>
    </row>
    <row r="9" spans="1:7">
      <c r="A9" s="651"/>
      <c r="B9" s="651"/>
      <c r="C9" s="651"/>
      <c r="D9" s="651"/>
    </row>
    <row r="10" spans="1:7">
      <c r="A10" s="655" t="s">
        <v>658</v>
      </c>
      <c r="B10" s="655" t="s">
        <v>659</v>
      </c>
      <c r="C10" s="655" t="s">
        <v>660</v>
      </c>
      <c r="D10" s="656">
        <v>4780.7610780000005</v>
      </c>
      <c r="E10" s="657">
        <v>182.49</v>
      </c>
      <c r="F10" s="658">
        <v>6</v>
      </c>
      <c r="G10" s="659">
        <f t="shared" ref="G10:G24" si="0">ROUNDUP(D10/E10/F10,0)</f>
        <v>5</v>
      </c>
    </row>
    <row r="11" spans="1:7">
      <c r="A11" s="655" t="s">
        <v>661</v>
      </c>
      <c r="B11" s="655" t="s">
        <v>662</v>
      </c>
      <c r="C11" s="655" t="s">
        <v>660</v>
      </c>
      <c r="D11" s="656">
        <v>1558.7664569999999</v>
      </c>
      <c r="E11" s="657">
        <v>182.49</v>
      </c>
      <c r="F11" s="658">
        <f t="shared" ref="F11:F24" si="1">$F$10</f>
        <v>6</v>
      </c>
      <c r="G11" s="659">
        <f t="shared" si="0"/>
        <v>2</v>
      </c>
    </row>
    <row r="12" spans="1:7">
      <c r="A12" s="655" t="s">
        <v>663</v>
      </c>
      <c r="B12" s="655" t="s">
        <v>664</v>
      </c>
      <c r="C12" s="655" t="s">
        <v>660</v>
      </c>
      <c r="D12" s="656">
        <v>1684.080336</v>
      </c>
      <c r="E12" s="657">
        <v>182.49</v>
      </c>
      <c r="F12" s="658">
        <f t="shared" si="1"/>
        <v>6</v>
      </c>
      <c r="G12" s="659">
        <f t="shared" si="0"/>
        <v>2</v>
      </c>
    </row>
    <row r="13" spans="1:7">
      <c r="A13" s="655" t="s">
        <v>665</v>
      </c>
      <c r="B13" s="655" t="s">
        <v>666</v>
      </c>
      <c r="C13" s="655" t="s">
        <v>660</v>
      </c>
      <c r="D13" s="656">
        <v>516.02702899999997</v>
      </c>
      <c r="E13" s="657">
        <v>182.49</v>
      </c>
      <c r="F13" s="658">
        <f t="shared" si="1"/>
        <v>6</v>
      </c>
      <c r="G13" s="659">
        <f t="shared" si="0"/>
        <v>1</v>
      </c>
    </row>
    <row r="14" spans="1:7">
      <c r="A14" s="655" t="s">
        <v>667</v>
      </c>
      <c r="B14" s="655" t="s">
        <v>668</v>
      </c>
      <c r="C14" s="655" t="s">
        <v>660</v>
      </c>
      <c r="D14" s="656">
        <v>313.29844800000001</v>
      </c>
      <c r="E14" s="657">
        <v>182.49</v>
      </c>
      <c r="F14" s="658">
        <f t="shared" si="1"/>
        <v>6</v>
      </c>
      <c r="G14" s="659">
        <f t="shared" si="0"/>
        <v>1</v>
      </c>
    </row>
    <row r="15" spans="1:7">
      <c r="A15" s="655" t="s">
        <v>669</v>
      </c>
      <c r="B15" s="655" t="s">
        <v>670</v>
      </c>
      <c r="C15" s="655" t="s">
        <v>660</v>
      </c>
      <c r="D15" s="656">
        <v>190.89282499999999</v>
      </c>
      <c r="E15" s="657">
        <v>182.49</v>
      </c>
      <c r="F15" s="658">
        <f t="shared" si="1"/>
        <v>6</v>
      </c>
      <c r="G15" s="659">
        <f t="shared" si="0"/>
        <v>1</v>
      </c>
    </row>
    <row r="16" spans="1:7">
      <c r="A16" s="655" t="s">
        <v>671</v>
      </c>
      <c r="B16" s="655" t="s">
        <v>672</v>
      </c>
      <c r="C16" s="655" t="s">
        <v>660</v>
      </c>
      <c r="D16" s="656">
        <v>88.272199999999998</v>
      </c>
      <c r="E16" s="657">
        <v>182.49</v>
      </c>
      <c r="F16" s="658">
        <f t="shared" si="1"/>
        <v>6</v>
      </c>
      <c r="G16" s="659">
        <f t="shared" si="0"/>
        <v>1</v>
      </c>
    </row>
    <row r="17" spans="1:7">
      <c r="A17" s="655" t="s">
        <v>673</v>
      </c>
      <c r="B17" s="655" t="s">
        <v>674</v>
      </c>
      <c r="C17" s="655" t="s">
        <v>660</v>
      </c>
      <c r="D17" s="656">
        <v>70.764336</v>
      </c>
      <c r="E17" s="657">
        <v>182.49</v>
      </c>
      <c r="F17" s="658">
        <f t="shared" si="1"/>
        <v>6</v>
      </c>
      <c r="G17" s="659">
        <f t="shared" si="0"/>
        <v>1</v>
      </c>
    </row>
    <row r="18" spans="1:7">
      <c r="A18" s="655" t="s">
        <v>675</v>
      </c>
      <c r="B18" s="655" t="s">
        <v>676</v>
      </c>
      <c r="C18" s="655" t="s">
        <v>660</v>
      </c>
      <c r="D18" s="656">
        <v>72.345230000000001</v>
      </c>
      <c r="E18" s="657">
        <v>182.49</v>
      </c>
      <c r="F18" s="658">
        <f t="shared" si="1"/>
        <v>6</v>
      </c>
      <c r="G18" s="659">
        <f t="shared" si="0"/>
        <v>1</v>
      </c>
    </row>
    <row r="19" spans="1:7">
      <c r="A19" s="655" t="s">
        <v>677</v>
      </c>
      <c r="B19" s="655" t="s">
        <v>678</v>
      </c>
      <c r="C19" s="655" t="s">
        <v>660</v>
      </c>
      <c r="D19" s="656">
        <v>51.604774999999997</v>
      </c>
      <c r="E19" s="657">
        <v>182.49</v>
      </c>
      <c r="F19" s="658">
        <f t="shared" si="1"/>
        <v>6</v>
      </c>
      <c r="G19" s="659">
        <f t="shared" si="0"/>
        <v>1</v>
      </c>
    </row>
    <row r="20" spans="1:7">
      <c r="A20" s="655" t="s">
        <v>679</v>
      </c>
      <c r="B20" s="655" t="s">
        <v>680</v>
      </c>
      <c r="C20" s="655" t="s">
        <v>660</v>
      </c>
      <c r="D20" s="656">
        <v>43.558231999999997</v>
      </c>
      <c r="E20" s="657">
        <v>182.49</v>
      </c>
      <c r="F20" s="658">
        <f t="shared" si="1"/>
        <v>6</v>
      </c>
      <c r="G20" s="659">
        <f t="shared" si="0"/>
        <v>1</v>
      </c>
    </row>
    <row r="21" spans="1:7">
      <c r="A21" s="655" t="s">
        <v>681</v>
      </c>
      <c r="B21" s="655" t="s">
        <v>682</v>
      </c>
      <c r="C21" s="655" t="s">
        <v>660</v>
      </c>
      <c r="D21" s="656">
        <v>48.437106</v>
      </c>
      <c r="E21" s="657">
        <v>182.49</v>
      </c>
      <c r="F21" s="658">
        <f t="shared" si="1"/>
        <v>6</v>
      </c>
      <c r="G21" s="659">
        <f t="shared" si="0"/>
        <v>1</v>
      </c>
    </row>
    <row r="22" spans="1:7">
      <c r="A22" s="655" t="s">
        <v>683</v>
      </c>
      <c r="B22" s="655" t="s">
        <v>684</v>
      </c>
      <c r="C22" s="655" t="s">
        <v>660</v>
      </c>
      <c r="D22" s="656">
        <v>51.604774999999997</v>
      </c>
      <c r="E22" s="657">
        <v>182.49</v>
      </c>
      <c r="F22" s="658">
        <f t="shared" si="1"/>
        <v>6</v>
      </c>
      <c r="G22" s="659">
        <f t="shared" si="0"/>
        <v>1</v>
      </c>
    </row>
    <row r="23" spans="1:7">
      <c r="A23" s="655" t="s">
        <v>685</v>
      </c>
      <c r="B23" s="655" t="s">
        <v>686</v>
      </c>
      <c r="C23" s="655" t="s">
        <v>660</v>
      </c>
      <c r="D23" s="656">
        <v>38.286686000000003</v>
      </c>
      <c r="E23" s="657">
        <v>182.49</v>
      </c>
      <c r="F23" s="658">
        <f t="shared" si="1"/>
        <v>6</v>
      </c>
      <c r="G23" s="659">
        <f t="shared" si="0"/>
        <v>1</v>
      </c>
    </row>
    <row r="24" spans="1:7">
      <c r="A24" s="660" t="s">
        <v>687</v>
      </c>
      <c r="B24" s="660" t="s">
        <v>688</v>
      </c>
      <c r="C24" s="660" t="s">
        <v>660</v>
      </c>
      <c r="D24" s="660">
        <v>1.0949E-2</v>
      </c>
      <c r="E24" s="657">
        <v>182.49</v>
      </c>
      <c r="F24" s="658">
        <f t="shared" si="1"/>
        <v>6</v>
      </c>
      <c r="G24" s="659">
        <f t="shared" si="0"/>
        <v>1</v>
      </c>
    </row>
    <row r="25" spans="1:7">
      <c r="A25" s="661" t="s">
        <v>208</v>
      </c>
      <c r="B25" s="661" t="s">
        <v>689</v>
      </c>
      <c r="C25" s="661"/>
      <c r="D25" s="662">
        <f>SUM(D10:D24)</f>
        <v>9508.7104619999991</v>
      </c>
      <c r="E25" s="663" t="s">
        <v>690</v>
      </c>
      <c r="F25" s="664"/>
      <c r="G25" s="663">
        <f>SUM(G10:G24)</f>
        <v>21</v>
      </c>
    </row>
  </sheetData>
  <mergeCells count="5">
    <mergeCell ref="A1:G1"/>
    <mergeCell ref="A2:G2"/>
    <mergeCell ref="A3:G3"/>
    <mergeCell ref="A4:G4"/>
    <mergeCell ref="A6:G6"/>
  </mergeCells>
  <printOptions horizontalCentered="1"/>
  <pageMargins left="0.39370078740157483" right="0.39370078740157483" top="0.78740157480314965" bottom="0.78740157480314965" header="0.31496062992125984" footer="0.31496062992125984"/>
  <pageSetup paperSize="9" scale="75"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8A5A9A-98CA-4CF4-9BE9-4AA509CCD1A0}">
  <sheetPr>
    <pageSetUpPr fitToPage="1"/>
  </sheetPr>
  <dimension ref="B1:Q107"/>
  <sheetViews>
    <sheetView showGridLines="0" view="pageBreakPreview" topLeftCell="A67" zoomScale="70" zoomScaleNormal="100" zoomScaleSheetLayoutView="70" workbookViewId="0">
      <selection activeCell="H175" sqref="H175:H176"/>
    </sheetView>
  </sheetViews>
  <sheetFormatPr defaultColWidth="9.140625" defaultRowHeight="15"/>
  <cols>
    <col min="1" max="1" width="6.7109375" style="1" customWidth="1"/>
    <col min="2" max="2" width="24.140625" style="1" bestFit="1" customWidth="1"/>
    <col min="3" max="3" width="19.7109375" style="1" customWidth="1"/>
    <col min="4" max="4" width="20.5703125" style="1" bestFit="1" customWidth="1"/>
    <col min="5" max="5" width="16.5703125" style="388" customWidth="1"/>
    <col min="6" max="6" width="17" style="1" bestFit="1" customWidth="1"/>
    <col min="7" max="7" width="31.42578125" style="1" customWidth="1"/>
    <col min="8" max="9" width="15.7109375" style="1" customWidth="1"/>
    <col min="10" max="12" width="16.5703125" style="1" customWidth="1"/>
    <col min="13" max="13" width="18" style="1" customWidth="1"/>
    <col min="14" max="14" width="20.28515625" style="1" customWidth="1"/>
    <col min="15" max="15" width="6.7109375" style="1" customWidth="1"/>
    <col min="16" max="16" width="9.140625" style="1"/>
    <col min="17" max="17" width="12.7109375" style="1" bestFit="1" customWidth="1"/>
    <col min="18" max="16384" width="9.140625" style="1"/>
  </cols>
  <sheetData>
    <row r="1" spans="2:14" ht="15.75" thickBot="1"/>
    <row r="2" spans="2:14" s="392" customFormat="1" ht="24.95" customHeight="1">
      <c r="B2" s="389" t="s">
        <v>17</v>
      </c>
      <c r="C2" s="390"/>
      <c r="D2" s="390"/>
      <c r="E2" s="390"/>
      <c r="F2" s="390"/>
      <c r="G2" s="390"/>
      <c r="H2" s="390"/>
      <c r="I2" s="390"/>
      <c r="J2" s="390"/>
      <c r="K2" s="390"/>
      <c r="L2" s="390"/>
      <c r="M2" s="390"/>
      <c r="N2" s="391"/>
    </row>
    <row r="3" spans="2:14" s="392" customFormat="1" ht="24.95" customHeight="1">
      <c r="B3" s="393" t="s">
        <v>71</v>
      </c>
      <c r="C3" s="394"/>
      <c r="D3" s="394"/>
      <c r="E3" s="394"/>
      <c r="F3" s="394"/>
      <c r="G3" s="394"/>
      <c r="H3" s="394"/>
      <c r="I3" s="394"/>
      <c r="J3" s="394"/>
      <c r="K3" s="394"/>
      <c r="L3" s="394"/>
      <c r="M3" s="394"/>
      <c r="N3" s="395"/>
    </row>
    <row r="4" spans="2:14" s="392" customFormat="1" ht="24.95" customHeight="1">
      <c r="B4" s="397" t="s">
        <v>454</v>
      </c>
      <c r="C4" s="398"/>
      <c r="D4" s="398"/>
      <c r="E4" s="398"/>
      <c r="F4" s="398"/>
      <c r="G4" s="398"/>
      <c r="H4" s="398"/>
      <c r="I4" s="398"/>
      <c r="J4" s="398"/>
      <c r="K4" s="398"/>
      <c r="L4" s="398"/>
      <c r="M4" s="398"/>
      <c r="N4" s="399"/>
    </row>
    <row r="5" spans="2:14" s="392" customFormat="1" ht="9.9499999999999993" customHeight="1">
      <c r="B5" s="400"/>
      <c r="C5" s="401"/>
      <c r="D5" s="401"/>
      <c r="E5" s="401"/>
      <c r="F5" s="401"/>
      <c r="G5" s="401"/>
      <c r="H5" s="401"/>
      <c r="I5" s="401"/>
      <c r="J5" s="401"/>
      <c r="K5" s="401"/>
      <c r="L5" s="401"/>
      <c r="M5" s="401"/>
      <c r="N5" s="402"/>
    </row>
    <row r="6" spans="2:14" s="392" customFormat="1" ht="15" customHeight="1">
      <c r="B6" s="665" t="s">
        <v>167</v>
      </c>
      <c r="C6" s="404" t="s">
        <v>170</v>
      </c>
      <c r="D6" s="404"/>
      <c r="E6" s="404"/>
      <c r="F6" s="404"/>
      <c r="G6" s="404"/>
      <c r="H6" s="404"/>
      <c r="I6" s="404"/>
      <c r="J6" s="404"/>
      <c r="K6" s="404"/>
      <c r="L6" s="404"/>
      <c r="M6" s="404"/>
      <c r="N6" s="666"/>
    </row>
    <row r="7" spans="2:14" s="392" customFormat="1" ht="15" customHeight="1">
      <c r="B7" s="667" t="s">
        <v>168</v>
      </c>
      <c r="C7" s="668" t="s">
        <v>171</v>
      </c>
      <c r="D7" s="668"/>
      <c r="E7" s="668"/>
      <c r="F7" s="668"/>
      <c r="G7" s="668"/>
      <c r="H7" s="668"/>
      <c r="I7" s="668"/>
      <c r="J7" s="668"/>
      <c r="K7" s="668"/>
      <c r="L7" s="668"/>
      <c r="M7" s="668"/>
      <c r="N7" s="669"/>
    </row>
    <row r="8" spans="2:14" s="392" customFormat="1">
      <c r="B8" s="667" t="s">
        <v>53</v>
      </c>
      <c r="C8" s="412" t="s">
        <v>372</v>
      </c>
      <c r="D8" s="413"/>
      <c r="E8" s="670"/>
      <c r="F8" s="670"/>
      <c r="G8" s="413"/>
      <c r="H8" s="413"/>
      <c r="I8" s="413"/>
      <c r="J8" s="413"/>
      <c r="K8" s="413"/>
      <c r="L8" s="413"/>
      <c r="M8" s="413"/>
      <c r="N8" s="671"/>
    </row>
    <row r="9" spans="2:14" s="392" customFormat="1">
      <c r="B9" s="667" t="s">
        <v>455</v>
      </c>
      <c r="C9" s="672" t="s">
        <v>691</v>
      </c>
      <c r="D9" s="672"/>
      <c r="E9" s="670"/>
      <c r="F9" s="670"/>
      <c r="G9" s="413"/>
      <c r="H9" s="413"/>
      <c r="I9" s="413"/>
      <c r="J9" s="413"/>
      <c r="K9" s="413"/>
      <c r="L9" s="413"/>
      <c r="M9" s="413"/>
      <c r="N9" s="671"/>
    </row>
    <row r="10" spans="2:14" s="392" customFormat="1" ht="9.9499999999999993" customHeight="1" thickBot="1">
      <c r="B10" s="414"/>
      <c r="C10" s="416"/>
      <c r="D10" s="416"/>
      <c r="E10" s="417"/>
      <c r="F10" s="416"/>
      <c r="G10" s="416"/>
      <c r="H10" s="416"/>
      <c r="I10" s="416"/>
      <c r="J10" s="416"/>
      <c r="K10" s="416"/>
      <c r="L10" s="416"/>
      <c r="M10" s="416"/>
      <c r="N10" s="673"/>
    </row>
    <row r="11" spans="2:14" ht="20.100000000000001" customHeight="1" thickBot="1">
      <c r="B11" s="418" t="s">
        <v>692</v>
      </c>
      <c r="C11" s="419"/>
      <c r="D11" s="419"/>
      <c r="E11" s="419"/>
      <c r="F11" s="419"/>
      <c r="G11" s="419"/>
      <c r="H11" s="419"/>
      <c r="I11" s="419"/>
      <c r="J11" s="419"/>
      <c r="K11" s="419"/>
      <c r="L11" s="419"/>
      <c r="M11" s="419"/>
      <c r="N11" s="420"/>
    </row>
    <row r="12" spans="2:14">
      <c r="B12" s="421"/>
      <c r="C12" s="422"/>
      <c r="D12" s="422"/>
      <c r="E12" s="423"/>
      <c r="F12" s="422"/>
      <c r="G12" s="422"/>
      <c r="H12" s="422"/>
      <c r="I12" s="422"/>
      <c r="J12" s="422"/>
      <c r="K12" s="422"/>
      <c r="L12" s="422"/>
      <c r="M12" s="422"/>
      <c r="N12" s="424"/>
    </row>
    <row r="13" spans="2:14" ht="20.100000000000001" customHeight="1">
      <c r="B13" s="674" t="s">
        <v>693</v>
      </c>
      <c r="C13" s="675"/>
      <c r="D13" s="675"/>
      <c r="E13" s="675"/>
      <c r="F13" s="675"/>
      <c r="G13" s="675"/>
      <c r="H13" s="675"/>
      <c r="I13" s="675"/>
      <c r="J13" s="675"/>
      <c r="K13" s="675"/>
      <c r="L13" s="675"/>
      <c r="M13" s="675"/>
      <c r="N13" s="676"/>
    </row>
    <row r="14" spans="2:14">
      <c r="B14" s="421"/>
      <c r="C14" s="422"/>
      <c r="D14" s="422"/>
      <c r="E14" s="423"/>
      <c r="F14" s="422"/>
      <c r="G14" s="422"/>
      <c r="H14" s="422"/>
      <c r="I14" s="422"/>
      <c r="J14" s="422"/>
      <c r="K14" s="422"/>
      <c r="L14" s="422"/>
      <c r="M14" s="422"/>
      <c r="N14" s="424"/>
    </row>
    <row r="15" spans="2:14" ht="20.100000000000001" customHeight="1">
      <c r="B15" s="677" t="s">
        <v>694</v>
      </c>
      <c r="C15" s="678"/>
      <c r="D15" s="422"/>
      <c r="E15" s="423"/>
      <c r="F15" s="422"/>
      <c r="G15" s="422"/>
      <c r="H15" s="422"/>
      <c r="I15" s="422"/>
      <c r="J15" s="422"/>
      <c r="K15" s="422"/>
      <c r="L15" s="422"/>
      <c r="M15" s="422"/>
      <c r="N15" s="424"/>
    </row>
    <row r="16" spans="2:14" ht="20.100000000000001" customHeight="1">
      <c r="B16" s="679"/>
      <c r="C16" s="680"/>
      <c r="D16" s="422"/>
      <c r="E16" s="423"/>
      <c r="F16" s="422"/>
      <c r="G16" s="422"/>
      <c r="H16" s="422"/>
      <c r="I16" s="422"/>
      <c r="J16" s="422"/>
      <c r="K16" s="422"/>
      <c r="L16" s="422"/>
      <c r="M16" s="422"/>
      <c r="N16" s="424"/>
    </row>
    <row r="17" spans="2:14" ht="20.100000000000001" customHeight="1">
      <c r="B17" s="681"/>
      <c r="C17" s="682"/>
      <c r="D17" s="683" t="s">
        <v>695</v>
      </c>
      <c r="E17" s="684"/>
      <c r="F17" s="682"/>
      <c r="G17" s="685" t="s">
        <v>696</v>
      </c>
      <c r="H17" s="685"/>
      <c r="I17" s="682"/>
      <c r="J17" s="683" t="s">
        <v>697</v>
      </c>
      <c r="K17" s="686"/>
      <c r="L17" s="685"/>
      <c r="M17" s="685"/>
      <c r="N17" s="424"/>
    </row>
    <row r="18" spans="2:14" ht="20.100000000000001" customHeight="1">
      <c r="B18" s="681"/>
      <c r="C18" s="682"/>
      <c r="D18" s="683" t="s">
        <v>698</v>
      </c>
      <c r="E18" s="684"/>
      <c r="F18" s="682"/>
      <c r="G18" s="685" t="s">
        <v>699</v>
      </c>
      <c r="H18" s="685"/>
      <c r="I18" s="687" t="s">
        <v>648</v>
      </c>
      <c r="J18" s="683" t="s">
        <v>700</v>
      </c>
      <c r="K18" s="686"/>
      <c r="L18" s="685"/>
      <c r="M18" s="685"/>
      <c r="N18" s="424"/>
    </row>
    <row r="19" spans="2:14" ht="20.100000000000001" customHeight="1">
      <c r="B19" s="681"/>
      <c r="C19" s="685"/>
      <c r="D19" s="685"/>
      <c r="E19" s="688"/>
      <c r="F19" s="685"/>
      <c r="G19" s="685"/>
      <c r="H19" s="685"/>
      <c r="I19" s="685"/>
      <c r="J19" s="685"/>
      <c r="K19" s="685"/>
      <c r="L19" s="685"/>
      <c r="M19" s="685"/>
      <c r="N19" s="424"/>
    </row>
    <row r="20" spans="2:14" ht="20.100000000000001" customHeight="1">
      <c r="B20" s="689" t="s">
        <v>701</v>
      </c>
      <c r="C20" s="690"/>
      <c r="D20" s="685"/>
      <c r="E20" s="688"/>
      <c r="F20" s="685"/>
      <c r="G20" s="685"/>
      <c r="H20" s="685"/>
      <c r="I20" s="685"/>
      <c r="J20" s="685"/>
      <c r="K20" s="685"/>
      <c r="L20" s="685"/>
      <c r="M20" s="685"/>
      <c r="N20" s="424"/>
    </row>
    <row r="21" spans="2:14" ht="20.100000000000001" customHeight="1">
      <c r="B21" s="691"/>
      <c r="C21" s="692"/>
      <c r="D21" s="685"/>
      <c r="E21" s="688"/>
      <c r="F21" s="685"/>
      <c r="G21" s="685"/>
      <c r="H21" s="685"/>
      <c r="I21" s="685"/>
      <c r="J21" s="685"/>
      <c r="K21" s="685"/>
      <c r="L21" s="685"/>
      <c r="M21" s="685"/>
      <c r="N21" s="424"/>
    </row>
    <row r="22" spans="2:14" ht="20.100000000000001" customHeight="1">
      <c r="B22" s="681"/>
      <c r="C22" s="682"/>
      <c r="D22" s="685" t="s">
        <v>702</v>
      </c>
      <c r="E22" s="688"/>
      <c r="F22" s="682"/>
      <c r="G22" s="685" t="s">
        <v>703</v>
      </c>
      <c r="H22" s="685"/>
      <c r="I22" s="682"/>
      <c r="J22" s="685" t="s">
        <v>704</v>
      </c>
      <c r="K22" s="685"/>
      <c r="L22" s="687" t="s">
        <v>648</v>
      </c>
      <c r="M22" s="685" t="s">
        <v>705</v>
      </c>
      <c r="N22" s="424"/>
    </row>
    <row r="23" spans="2:14" ht="20.100000000000001" customHeight="1">
      <c r="B23" s="681"/>
      <c r="C23" s="685"/>
      <c r="D23" s="685"/>
      <c r="E23" s="688"/>
      <c r="F23" s="685"/>
      <c r="G23" s="685"/>
      <c r="H23" s="685"/>
      <c r="I23" s="685"/>
      <c r="J23" s="685"/>
      <c r="K23" s="685"/>
      <c r="L23" s="685"/>
      <c r="M23" s="685"/>
      <c r="N23" s="424"/>
    </row>
    <row r="24" spans="2:14" ht="20.25" customHeight="1">
      <c r="B24" s="689" t="s">
        <v>706</v>
      </c>
      <c r="C24" s="690"/>
      <c r="D24" s="685"/>
      <c r="E24" s="688"/>
      <c r="F24" s="685"/>
      <c r="G24" s="685"/>
      <c r="H24" s="685"/>
      <c r="I24" s="685"/>
      <c r="J24" s="685"/>
      <c r="K24" s="685"/>
      <c r="L24" s="685"/>
      <c r="M24" s="685"/>
      <c r="N24" s="424"/>
    </row>
    <row r="25" spans="2:14" ht="20.25" customHeight="1">
      <c r="B25" s="691"/>
      <c r="C25" s="692"/>
      <c r="D25" s="685"/>
      <c r="E25" s="688"/>
      <c r="F25" s="685"/>
      <c r="G25" s="685"/>
      <c r="H25" s="685"/>
      <c r="I25" s="685"/>
      <c r="J25" s="685"/>
      <c r="K25" s="685"/>
      <c r="L25" s="685"/>
      <c r="M25" s="685"/>
      <c r="N25" s="424"/>
    </row>
    <row r="26" spans="2:14" ht="19.5" customHeight="1">
      <c r="B26" s="681"/>
      <c r="C26" s="682"/>
      <c r="D26" s="683" t="s">
        <v>707</v>
      </c>
      <c r="E26" s="686"/>
      <c r="F26" s="693"/>
      <c r="G26" s="685"/>
      <c r="H26" s="685"/>
      <c r="I26" s="682"/>
      <c r="J26" s="683" t="s">
        <v>708</v>
      </c>
      <c r="K26" s="686"/>
      <c r="L26" s="685"/>
      <c r="M26" s="685"/>
      <c r="N26" s="424"/>
    </row>
    <row r="27" spans="2:14" ht="20.100000000000001" customHeight="1">
      <c r="B27" s="681"/>
      <c r="C27" s="682"/>
      <c r="D27" s="683" t="s">
        <v>709</v>
      </c>
      <c r="E27" s="686"/>
      <c r="F27" s="693"/>
      <c r="G27" s="685"/>
      <c r="H27" s="685"/>
      <c r="I27" s="682"/>
      <c r="J27" s="683" t="s">
        <v>710</v>
      </c>
      <c r="K27" s="686"/>
      <c r="L27" s="685"/>
      <c r="M27" s="685"/>
      <c r="N27" s="424"/>
    </row>
    <row r="28" spans="2:14" ht="20.100000000000001" customHeight="1">
      <c r="B28" s="681"/>
      <c r="C28" s="682"/>
      <c r="D28" s="683" t="s">
        <v>711</v>
      </c>
      <c r="E28" s="686"/>
      <c r="F28" s="693"/>
      <c r="G28" s="685"/>
      <c r="H28" s="685"/>
      <c r="I28" s="682"/>
      <c r="J28" s="683" t="s">
        <v>712</v>
      </c>
      <c r="K28" s="686"/>
      <c r="L28" s="685"/>
      <c r="M28" s="685"/>
      <c r="N28" s="424"/>
    </row>
    <row r="29" spans="2:14" ht="20.100000000000001" customHeight="1">
      <c r="B29" s="681"/>
      <c r="C29" s="685"/>
      <c r="D29" s="685"/>
      <c r="E29" s="688"/>
      <c r="F29" s="685"/>
      <c r="G29" s="685"/>
      <c r="H29" s="685"/>
      <c r="I29" s="685"/>
      <c r="J29" s="685"/>
      <c r="K29" s="685"/>
      <c r="L29" s="685"/>
      <c r="M29" s="685"/>
      <c r="N29" s="424"/>
    </row>
    <row r="30" spans="2:14" ht="20.100000000000001" customHeight="1">
      <c r="B30" s="689" t="s">
        <v>713</v>
      </c>
      <c r="C30" s="690"/>
      <c r="D30" s="685"/>
      <c r="E30" s="688"/>
      <c r="F30" s="685"/>
      <c r="G30" s="685"/>
      <c r="H30" s="685"/>
      <c r="I30" s="685"/>
      <c r="J30" s="685"/>
      <c r="K30" s="685"/>
      <c r="L30" s="685"/>
      <c r="M30" s="685"/>
      <c r="N30" s="424"/>
    </row>
    <row r="31" spans="2:14" ht="20.100000000000001" customHeight="1">
      <c r="B31" s="691"/>
      <c r="C31" s="692"/>
      <c r="D31" s="685"/>
      <c r="E31" s="688"/>
      <c r="F31" s="685"/>
      <c r="G31" s="685"/>
      <c r="H31" s="685"/>
      <c r="I31" s="685"/>
      <c r="J31" s="685"/>
      <c r="K31" s="685"/>
      <c r="L31" s="685"/>
      <c r="M31" s="685"/>
      <c r="N31" s="424"/>
    </row>
    <row r="32" spans="2:14" ht="19.5" customHeight="1">
      <c r="B32" s="681"/>
      <c r="C32" s="682"/>
      <c r="D32" s="685" t="s">
        <v>714</v>
      </c>
      <c r="E32" s="688"/>
      <c r="F32" s="682"/>
      <c r="G32" s="685" t="s">
        <v>715</v>
      </c>
      <c r="H32" s="685"/>
      <c r="I32" s="687" t="s">
        <v>648</v>
      </c>
      <c r="J32" s="685" t="s">
        <v>716</v>
      </c>
      <c r="K32" s="685"/>
      <c r="L32" s="693"/>
      <c r="M32" s="685"/>
      <c r="N32" s="424"/>
    </row>
    <row r="33" spans="2:14" ht="19.5" customHeight="1" thickBot="1">
      <c r="B33" s="681"/>
      <c r="C33" s="693"/>
      <c r="D33" s="685"/>
      <c r="E33" s="688"/>
      <c r="F33" s="693"/>
      <c r="G33" s="685"/>
      <c r="H33" s="685"/>
      <c r="I33" s="693"/>
      <c r="J33" s="685"/>
      <c r="K33" s="685"/>
      <c r="L33" s="693"/>
      <c r="M33" s="685"/>
      <c r="N33" s="424"/>
    </row>
    <row r="34" spans="2:14" ht="20.100000000000001" customHeight="1">
      <c r="B34" s="694"/>
      <c r="C34" s="695"/>
      <c r="D34" s="695"/>
      <c r="E34" s="696"/>
      <c r="F34" s="695"/>
      <c r="G34" s="695"/>
      <c r="H34" s="695"/>
      <c r="I34" s="695"/>
      <c r="J34" s="695"/>
      <c r="K34" s="695"/>
      <c r="L34" s="695"/>
      <c r="M34" s="695"/>
      <c r="N34" s="697"/>
    </row>
    <row r="35" spans="2:14" ht="20.100000000000001" customHeight="1">
      <c r="B35" s="689" t="s">
        <v>717</v>
      </c>
      <c r="C35" s="690"/>
      <c r="D35" s="690"/>
      <c r="E35" s="688"/>
      <c r="F35" s="698"/>
      <c r="G35" s="685"/>
      <c r="H35" s="685"/>
      <c r="I35" s="685"/>
      <c r="J35" s="685"/>
      <c r="K35" s="685"/>
      <c r="L35" s="685"/>
      <c r="M35" s="685"/>
      <c r="N35" s="424"/>
    </row>
    <row r="36" spans="2:14" ht="20.100000000000001" customHeight="1">
      <c r="B36" s="691"/>
      <c r="C36" s="692"/>
      <c r="D36" s="692"/>
      <c r="E36" s="688"/>
      <c r="F36" s="698"/>
      <c r="G36" s="685"/>
      <c r="H36" s="685"/>
      <c r="I36" s="685"/>
      <c r="J36" s="685"/>
      <c r="K36" s="685"/>
      <c r="L36" s="685"/>
      <c r="M36" s="685"/>
      <c r="N36" s="424"/>
    </row>
    <row r="37" spans="2:14" ht="20.100000000000001" customHeight="1">
      <c r="B37" s="681"/>
      <c r="C37" s="699">
        <v>97.9</v>
      </c>
      <c r="D37" s="685" t="s">
        <v>718</v>
      </c>
      <c r="E37" s="688"/>
      <c r="F37" s="700" t="s">
        <v>719</v>
      </c>
      <c r="G37" s="700"/>
      <c r="H37" s="685" t="s">
        <v>720</v>
      </c>
      <c r="I37" s="693"/>
      <c r="J37" s="701" t="s">
        <v>721</v>
      </c>
      <c r="K37" s="685" t="s">
        <v>722</v>
      </c>
      <c r="L37" s="693"/>
      <c r="M37" s="685"/>
      <c r="N37" s="424"/>
    </row>
    <row r="38" spans="2:14" ht="20.100000000000001" customHeight="1">
      <c r="B38" s="681"/>
      <c r="C38" s="685"/>
      <c r="D38" s="685"/>
      <c r="E38" s="688"/>
      <c r="F38" s="685"/>
      <c r="G38" s="685"/>
      <c r="H38" s="685"/>
      <c r="I38" s="685"/>
      <c r="J38" s="685"/>
      <c r="K38" s="685"/>
      <c r="L38" s="685"/>
      <c r="M38" s="685"/>
      <c r="N38" s="424"/>
    </row>
    <row r="39" spans="2:14" ht="20.100000000000001" customHeight="1" thickBot="1">
      <c r="B39" s="497"/>
      <c r="C39" s="498"/>
      <c r="D39" s="498"/>
      <c r="E39" s="500"/>
      <c r="F39" s="498"/>
      <c r="G39" s="498"/>
      <c r="H39" s="498"/>
      <c r="I39" s="498"/>
      <c r="J39" s="498"/>
      <c r="K39" s="498"/>
      <c r="L39" s="498"/>
      <c r="M39" s="498"/>
      <c r="N39" s="501"/>
    </row>
    <row r="40" spans="2:14" ht="20.100000000000001" customHeight="1">
      <c r="B40" s="677" t="s">
        <v>723</v>
      </c>
      <c r="C40" s="678"/>
      <c r="D40" s="422"/>
      <c r="E40" s="423"/>
      <c r="F40" s="422"/>
      <c r="G40" s="422"/>
      <c r="H40" s="422"/>
      <c r="I40" s="422"/>
      <c r="J40" s="422"/>
      <c r="K40" s="422"/>
      <c r="L40" s="422"/>
      <c r="M40" s="422"/>
      <c r="N40" s="424"/>
    </row>
    <row r="41" spans="2:14" ht="20.100000000000001" customHeight="1">
      <c r="B41" s="421"/>
      <c r="C41" s="422"/>
      <c r="D41" s="422"/>
      <c r="E41" s="423"/>
      <c r="F41" s="422"/>
      <c r="G41" s="422"/>
      <c r="H41" s="422"/>
      <c r="I41" s="422"/>
      <c r="J41" s="422"/>
      <c r="K41" s="422"/>
      <c r="L41" s="422"/>
      <c r="M41" s="422"/>
      <c r="N41" s="424"/>
    </row>
    <row r="42" spans="2:14" ht="20.100000000000001" customHeight="1">
      <c r="B42" s="421"/>
      <c r="C42" s="422"/>
      <c r="D42" s="702" t="s">
        <v>724</v>
      </c>
      <c r="E42" s="702"/>
      <c r="F42" s="703"/>
      <c r="G42" s="675" t="s">
        <v>725</v>
      </c>
      <c r="H42" s="675"/>
      <c r="I42" s="675"/>
      <c r="J42" s="675"/>
      <c r="K42" s="442" t="s">
        <v>726</v>
      </c>
      <c r="L42" s="422"/>
      <c r="M42" s="422"/>
      <c r="N42" s="424"/>
    </row>
    <row r="43" spans="2:14" ht="20.100000000000001" customHeight="1">
      <c r="B43" s="421"/>
      <c r="C43" s="422"/>
      <c r="D43" s="702"/>
      <c r="E43" s="702"/>
      <c r="F43" s="703"/>
      <c r="G43" s="704" t="s">
        <v>727</v>
      </c>
      <c r="H43" s="704"/>
      <c r="I43" s="704"/>
      <c r="J43" s="704"/>
      <c r="K43" s="705">
        <v>1.05</v>
      </c>
      <c r="L43" s="422"/>
      <c r="M43" s="422"/>
      <c r="N43" s="424"/>
    </row>
    <row r="44" spans="2:14" ht="20.100000000000001" customHeight="1">
      <c r="B44" s="421"/>
      <c r="C44" s="422"/>
      <c r="D44" s="702"/>
      <c r="E44" s="702"/>
      <c r="F44" s="703"/>
      <c r="G44" s="706" t="s">
        <v>728</v>
      </c>
      <c r="H44" s="706"/>
      <c r="I44" s="706"/>
      <c r="J44" s="706"/>
      <c r="K44" s="707">
        <v>1.04</v>
      </c>
      <c r="L44" s="422"/>
      <c r="M44" s="422"/>
      <c r="N44" s="424"/>
    </row>
    <row r="45" spans="2:14" ht="20.100000000000001" customHeight="1">
      <c r="B45" s="421"/>
      <c r="C45" s="422"/>
      <c r="D45" s="422"/>
      <c r="E45" s="423"/>
      <c r="F45" s="422"/>
      <c r="G45" s="706" t="s">
        <v>729</v>
      </c>
      <c r="H45" s="706"/>
      <c r="I45" s="706"/>
      <c r="J45" s="706"/>
      <c r="K45" s="707">
        <v>1.1299999999999999</v>
      </c>
      <c r="L45" s="422"/>
      <c r="M45" s="422"/>
      <c r="N45" s="424"/>
    </row>
    <row r="46" spans="2:14" ht="30" customHeight="1">
      <c r="B46" s="421"/>
      <c r="C46" s="422"/>
      <c r="D46" s="422"/>
      <c r="E46" s="423"/>
      <c r="F46" s="422"/>
      <c r="G46" s="708" t="s">
        <v>730</v>
      </c>
      <c r="H46" s="708"/>
      <c r="I46" s="708"/>
      <c r="J46" s="708"/>
      <c r="K46" s="707">
        <v>1.06</v>
      </c>
      <c r="L46" s="422"/>
      <c r="M46" s="422"/>
      <c r="N46" s="424"/>
    </row>
    <row r="47" spans="2:14" ht="30" customHeight="1">
      <c r="B47" s="421"/>
      <c r="C47" s="422"/>
      <c r="D47" s="422"/>
      <c r="E47" s="423"/>
      <c r="F47" s="422"/>
      <c r="G47" s="708" t="s">
        <v>731</v>
      </c>
      <c r="H47" s="708"/>
      <c r="I47" s="708"/>
      <c r="J47" s="708"/>
      <c r="K47" s="707">
        <v>1.04</v>
      </c>
      <c r="L47" s="422"/>
      <c r="M47" s="422"/>
      <c r="N47" s="424"/>
    </row>
    <row r="48" spans="2:14" ht="20.100000000000001" customHeight="1">
      <c r="B48" s="421"/>
      <c r="C48" s="422"/>
      <c r="D48" s="422"/>
      <c r="E48" s="423"/>
      <c r="F48" s="422"/>
      <c r="G48" s="706" t="s">
        <v>732</v>
      </c>
      <c r="H48" s="706"/>
      <c r="I48" s="706"/>
      <c r="J48" s="706"/>
      <c r="K48" s="707">
        <v>1.05</v>
      </c>
      <c r="L48" s="422"/>
      <c r="M48" s="422"/>
      <c r="N48" s="424"/>
    </row>
    <row r="49" spans="2:14" ht="20.100000000000001" customHeight="1">
      <c r="B49" s="421"/>
      <c r="C49" s="422"/>
      <c r="D49" s="422"/>
      <c r="E49" s="423"/>
      <c r="F49" s="422"/>
      <c r="G49" s="709" t="s">
        <v>733</v>
      </c>
      <c r="H49" s="709"/>
      <c r="I49" s="709"/>
      <c r="J49" s="709"/>
      <c r="K49" s="710">
        <v>1.33</v>
      </c>
      <c r="L49" s="422"/>
      <c r="M49" s="422"/>
      <c r="N49" s="424"/>
    </row>
    <row r="50" spans="2:14" ht="20.100000000000001" customHeight="1">
      <c r="B50" s="421"/>
      <c r="C50" s="422"/>
      <c r="D50" s="422"/>
      <c r="E50" s="423"/>
      <c r="F50" s="422"/>
      <c r="G50" s="422"/>
      <c r="H50" s="422"/>
      <c r="I50" s="422"/>
      <c r="J50" s="422"/>
      <c r="K50" s="422"/>
      <c r="L50" s="422"/>
      <c r="M50" s="422"/>
      <c r="N50" s="424"/>
    </row>
    <row r="51" spans="2:14" ht="20.100000000000001" customHeight="1">
      <c r="B51" s="421"/>
      <c r="C51" s="422"/>
      <c r="D51" s="702" t="s">
        <v>734</v>
      </c>
      <c r="E51" s="702"/>
      <c r="F51" s="422"/>
      <c r="G51" s="442" t="s">
        <v>735</v>
      </c>
      <c r="H51" s="675" t="s">
        <v>736</v>
      </c>
      <c r="I51" s="675"/>
      <c r="J51" s="442" t="s">
        <v>737</v>
      </c>
      <c r="K51" s="442" t="s">
        <v>738</v>
      </c>
      <c r="L51" s="422"/>
      <c r="M51" s="422"/>
      <c r="N51" s="424"/>
    </row>
    <row r="52" spans="2:14" ht="20.100000000000001" customHeight="1">
      <c r="B52" s="421"/>
      <c r="C52" s="422"/>
      <c r="D52" s="702"/>
      <c r="E52" s="702"/>
      <c r="F52" s="422"/>
      <c r="G52" s="711" t="s">
        <v>739</v>
      </c>
      <c r="H52" s="712" t="s">
        <v>740</v>
      </c>
      <c r="I52" s="712"/>
      <c r="J52" s="713">
        <v>0</v>
      </c>
      <c r="K52" s="714">
        <f>TRUNC(IF(J52=0,0,(1+(0.0014*J52))),3)</f>
        <v>0</v>
      </c>
      <c r="L52" s="422"/>
      <c r="M52" s="422"/>
      <c r="N52" s="424"/>
    </row>
    <row r="53" spans="2:14" ht="20.100000000000001" customHeight="1">
      <c r="B53" s="421"/>
      <c r="C53" s="422"/>
      <c r="D53" s="702"/>
      <c r="E53" s="702"/>
      <c r="F53" s="422"/>
      <c r="G53" s="715" t="s">
        <v>741</v>
      </c>
      <c r="H53" s="716" t="s">
        <v>742</v>
      </c>
      <c r="I53" s="716"/>
      <c r="J53" s="717">
        <v>0</v>
      </c>
      <c r="K53" s="718">
        <f>TRUNC(IF(J53=0,0,(1+(0.0009*J53))),3)</f>
        <v>0</v>
      </c>
      <c r="L53" s="422"/>
      <c r="M53" s="422"/>
      <c r="N53" s="424"/>
    </row>
    <row r="54" spans="2:14" ht="20.100000000000001" customHeight="1">
      <c r="B54" s="421"/>
      <c r="C54" s="422"/>
      <c r="D54" s="422"/>
      <c r="E54" s="423"/>
      <c r="F54" s="422"/>
      <c r="G54" s="719" t="s">
        <v>743</v>
      </c>
      <c r="H54" s="720" t="s">
        <v>744</v>
      </c>
      <c r="I54" s="720"/>
      <c r="J54" s="721">
        <f>C37</f>
        <v>97.9</v>
      </c>
      <c r="K54" s="722">
        <f>TRUNC(IF(J54=0,0,(1+(0.0008*J54))),3)</f>
        <v>1.0780000000000001</v>
      </c>
      <c r="L54" s="422"/>
      <c r="M54" s="422"/>
      <c r="N54" s="424"/>
    </row>
    <row r="55" spans="2:14" ht="20.100000000000001" customHeight="1">
      <c r="B55" s="677" t="s">
        <v>745</v>
      </c>
      <c r="C55" s="678"/>
      <c r="D55" s="678"/>
      <c r="E55" s="423"/>
      <c r="F55" s="422"/>
      <c r="G55" s="422"/>
      <c r="H55" s="422"/>
      <c r="I55" s="422"/>
      <c r="J55" s="422"/>
      <c r="K55" s="422"/>
      <c r="L55" s="422"/>
      <c r="M55" s="422"/>
      <c r="N55" s="424"/>
    </row>
    <row r="56" spans="2:14" ht="20.100000000000001" customHeight="1">
      <c r="B56" s="679"/>
      <c r="C56" s="680"/>
      <c r="D56" s="680"/>
      <c r="E56" s="423"/>
      <c r="F56" s="422"/>
      <c r="G56" s="422"/>
      <c r="H56" s="422"/>
      <c r="I56" s="422"/>
      <c r="J56" s="422"/>
      <c r="K56" s="422"/>
      <c r="L56" s="422"/>
      <c r="M56" s="422"/>
      <c r="N56" s="424"/>
    </row>
    <row r="57" spans="2:14" ht="20.100000000000001" customHeight="1">
      <c r="B57" s="421"/>
      <c r="C57" s="448" t="s">
        <v>721</v>
      </c>
      <c r="D57" s="422" t="s">
        <v>722</v>
      </c>
      <c r="E57" s="423"/>
      <c r="F57" s="723">
        <v>1672.62</v>
      </c>
      <c r="G57" s="422" t="s">
        <v>746</v>
      </c>
      <c r="H57" s="422"/>
      <c r="I57" s="448" t="s">
        <v>648</v>
      </c>
      <c r="J57" s="422" t="s">
        <v>747</v>
      </c>
      <c r="K57" s="422"/>
      <c r="L57" s="448"/>
      <c r="M57" s="422" t="s">
        <v>748</v>
      </c>
      <c r="N57" s="424"/>
    </row>
    <row r="58" spans="2:14" ht="20.100000000000001" customHeight="1">
      <c r="B58" s="421"/>
      <c r="C58" s="430"/>
      <c r="D58" s="422"/>
      <c r="E58" s="423"/>
      <c r="F58" s="430"/>
      <c r="G58" s="422"/>
      <c r="H58" s="422"/>
      <c r="I58" s="430"/>
      <c r="J58" s="422"/>
      <c r="K58" s="422"/>
      <c r="L58" s="430"/>
      <c r="M58" s="422"/>
      <c r="N58" s="424"/>
    </row>
    <row r="59" spans="2:14" ht="20.100000000000001" customHeight="1">
      <c r="B59" s="421"/>
      <c r="C59" s="701" t="s">
        <v>721</v>
      </c>
      <c r="D59" s="422" t="s">
        <v>722</v>
      </c>
      <c r="E59" s="423"/>
      <c r="F59" s="724">
        <v>1780.31</v>
      </c>
      <c r="G59" s="422" t="s">
        <v>746</v>
      </c>
      <c r="H59" s="422"/>
      <c r="I59" s="725"/>
      <c r="J59" s="422" t="s">
        <v>747</v>
      </c>
      <c r="K59" s="422"/>
      <c r="L59" s="701" t="s">
        <v>648</v>
      </c>
      <c r="M59" s="422" t="s">
        <v>748</v>
      </c>
      <c r="N59" s="424"/>
    </row>
    <row r="60" spans="2:14" ht="20.100000000000001" customHeight="1">
      <c r="B60" s="421"/>
      <c r="C60" s="422"/>
      <c r="D60" s="422"/>
      <c r="E60" s="423"/>
      <c r="F60" s="422"/>
      <c r="G60" s="422"/>
      <c r="H60" s="422"/>
      <c r="I60" s="422"/>
      <c r="J60" s="422"/>
      <c r="K60" s="422"/>
      <c r="L60" s="422"/>
      <c r="M60" s="422"/>
      <c r="N60" s="424"/>
    </row>
    <row r="61" spans="2:14" ht="20.100000000000001" customHeight="1">
      <c r="B61" s="421"/>
      <c r="C61" s="422"/>
      <c r="D61" s="422"/>
      <c r="E61" s="423"/>
      <c r="F61" s="422"/>
      <c r="G61" s="422"/>
      <c r="H61" s="422"/>
      <c r="I61" s="422"/>
      <c r="J61" s="422"/>
      <c r="K61" s="422"/>
      <c r="L61" s="422"/>
      <c r="M61" s="422"/>
      <c r="N61" s="424"/>
    </row>
    <row r="62" spans="2:14" ht="20.100000000000001" customHeight="1">
      <c r="B62" s="677" t="s">
        <v>749</v>
      </c>
      <c r="C62" s="678"/>
      <c r="D62" s="678"/>
      <c r="E62" s="423"/>
      <c r="F62" s="422"/>
      <c r="G62" s="422"/>
      <c r="H62" s="422"/>
      <c r="I62" s="422"/>
      <c r="J62" s="422"/>
      <c r="K62" s="422"/>
      <c r="L62" s="422"/>
      <c r="M62" s="422"/>
      <c r="N62" s="424"/>
    </row>
    <row r="63" spans="2:14" ht="20.100000000000001" customHeight="1">
      <c r="B63" s="421"/>
      <c r="C63" s="422"/>
      <c r="D63" s="422"/>
      <c r="E63" s="423"/>
      <c r="F63" s="422"/>
      <c r="G63" s="422"/>
      <c r="H63" s="422"/>
      <c r="I63" s="422"/>
      <c r="J63" s="422"/>
      <c r="K63" s="422"/>
      <c r="L63" s="422"/>
      <c r="M63" s="422"/>
      <c r="N63" s="424"/>
    </row>
    <row r="64" spans="2:14" ht="20.100000000000001" customHeight="1">
      <c r="B64" s="421"/>
      <c r="C64" s="508" t="s">
        <v>750</v>
      </c>
      <c r="D64" s="726"/>
      <c r="E64" s="509"/>
      <c r="F64" s="442" t="s">
        <v>751</v>
      </c>
      <c r="G64" s="727"/>
      <c r="H64" s="422"/>
      <c r="I64" s="728"/>
      <c r="J64" s="422"/>
      <c r="K64" s="422"/>
      <c r="L64" s="422"/>
      <c r="M64" s="422"/>
      <c r="N64" s="424"/>
    </row>
    <row r="65" spans="2:14" ht="35.1" customHeight="1">
      <c r="B65" s="421"/>
      <c r="C65" s="729" t="s">
        <v>752</v>
      </c>
      <c r="D65" s="729"/>
      <c r="E65" s="729"/>
      <c r="F65" s="730">
        <v>0.23400000000000001</v>
      </c>
      <c r="G65" s="731"/>
      <c r="H65" s="422"/>
      <c r="I65" s="731"/>
      <c r="J65" s="422"/>
      <c r="K65" s="422"/>
      <c r="L65" s="422"/>
      <c r="M65" s="422"/>
      <c r="N65" s="424"/>
    </row>
    <row r="66" spans="2:14" ht="20.100000000000001" customHeight="1">
      <c r="B66" s="421"/>
      <c r="C66" s="422"/>
      <c r="D66" s="422"/>
      <c r="E66" s="423"/>
      <c r="F66" s="422"/>
      <c r="G66" s="422"/>
      <c r="H66" s="422"/>
      <c r="I66" s="422"/>
      <c r="J66" s="422"/>
      <c r="K66" s="422"/>
      <c r="L66" s="422"/>
      <c r="M66" s="422"/>
      <c r="N66" s="424"/>
    </row>
    <row r="67" spans="2:14" ht="20.100000000000001" customHeight="1">
      <c r="B67" s="677" t="s">
        <v>753</v>
      </c>
      <c r="C67" s="678"/>
      <c r="D67" s="678"/>
      <c r="E67" s="678"/>
      <c r="F67" s="422"/>
      <c r="G67" s="422"/>
      <c r="H67" s="422"/>
      <c r="I67" s="422"/>
      <c r="J67" s="422"/>
      <c r="K67" s="422"/>
      <c r="L67" s="422"/>
      <c r="M67" s="422"/>
      <c r="N67" s="424"/>
    </row>
    <row r="68" spans="2:14" ht="20.100000000000001" customHeight="1">
      <c r="B68" s="679"/>
      <c r="C68" s="680"/>
      <c r="D68" s="680"/>
      <c r="E68" s="680"/>
      <c r="F68" s="422"/>
      <c r="G68" s="422"/>
      <c r="H68" s="422"/>
      <c r="I68" s="422"/>
      <c r="J68" s="422"/>
      <c r="K68" s="422"/>
      <c r="L68" s="422"/>
      <c r="M68" s="422"/>
      <c r="N68" s="424"/>
    </row>
    <row r="69" spans="2:14" ht="35.1" customHeight="1">
      <c r="B69" s="421"/>
      <c r="C69" s="422"/>
      <c r="D69" s="730">
        <f>0.97/100</f>
        <v>9.7000000000000003E-3</v>
      </c>
      <c r="E69" s="732" t="s">
        <v>754</v>
      </c>
      <c r="F69" s="732"/>
      <c r="G69" s="732"/>
      <c r="H69" s="732"/>
      <c r="I69" s="423"/>
      <c r="J69" s="422"/>
      <c r="K69" s="422"/>
      <c r="L69" s="422"/>
      <c r="M69" s="422"/>
      <c r="N69" s="424"/>
    </row>
    <row r="70" spans="2:14" ht="15.75" thickBot="1">
      <c r="B70" s="497"/>
      <c r="C70" s="498"/>
      <c r="D70" s="498"/>
      <c r="E70" s="500"/>
      <c r="F70" s="498"/>
      <c r="G70" s="498"/>
      <c r="H70" s="498"/>
      <c r="I70" s="498"/>
      <c r="J70" s="498"/>
      <c r="K70" s="498"/>
      <c r="L70" s="498"/>
      <c r="M70" s="498"/>
      <c r="N70" s="501"/>
    </row>
    <row r="71" spans="2:14" ht="20.100000000000001" customHeight="1">
      <c r="B71" s="421"/>
      <c r="C71" s="422"/>
      <c r="D71" s="422"/>
      <c r="E71" s="423"/>
      <c r="F71" s="422"/>
      <c r="G71" s="422"/>
      <c r="H71" s="422"/>
      <c r="I71" s="422"/>
      <c r="J71" s="422"/>
      <c r="K71" s="422"/>
      <c r="L71" s="422"/>
      <c r="M71" s="422"/>
      <c r="N71" s="424"/>
    </row>
    <row r="72" spans="2:14" ht="20.100000000000001" customHeight="1">
      <c r="B72" s="679"/>
      <c r="C72" s="680"/>
      <c r="D72" s="680"/>
      <c r="E72" s="680"/>
      <c r="F72" s="680"/>
      <c r="G72" s="680"/>
      <c r="H72" s="422"/>
      <c r="I72" s="422"/>
      <c r="J72" s="422"/>
      <c r="K72" s="422"/>
      <c r="L72" s="422"/>
      <c r="M72" s="422"/>
      <c r="N72" s="424"/>
    </row>
    <row r="73" spans="2:14" ht="20.100000000000001" customHeight="1">
      <c r="B73" s="421"/>
      <c r="C73" s="675" t="s">
        <v>755</v>
      </c>
      <c r="D73" s="675"/>
      <c r="E73" s="733" t="s">
        <v>756</v>
      </c>
      <c r="F73" s="508" t="s">
        <v>757</v>
      </c>
      <c r="G73" s="726"/>
      <c r="H73" s="726"/>
      <c r="I73" s="509"/>
      <c r="J73" s="734" t="s">
        <v>758</v>
      </c>
      <c r="K73" s="734" t="s">
        <v>30</v>
      </c>
      <c r="L73" s="734" t="s">
        <v>759</v>
      </c>
      <c r="M73" s="734" t="s">
        <v>760</v>
      </c>
      <c r="N73" s="424"/>
    </row>
    <row r="74" spans="2:14" ht="20.100000000000001" customHeight="1">
      <c r="B74" s="421"/>
      <c r="C74" s="675"/>
      <c r="D74" s="675"/>
      <c r="E74" s="733"/>
      <c r="F74" s="442" t="s">
        <v>761</v>
      </c>
      <c r="G74" s="508" t="s">
        <v>29</v>
      </c>
      <c r="H74" s="726"/>
      <c r="I74" s="509"/>
      <c r="J74" s="734"/>
      <c r="K74" s="734"/>
      <c r="L74" s="734"/>
      <c r="M74" s="734"/>
      <c r="N74" s="424"/>
    </row>
    <row r="75" spans="2:14" ht="30.75" customHeight="1">
      <c r="B75" s="421"/>
      <c r="C75" s="735" t="s">
        <v>762</v>
      </c>
      <c r="D75" s="736"/>
      <c r="E75" s="717">
        <f>7.39+7.39</f>
        <v>14.78</v>
      </c>
      <c r="F75" s="737" t="s">
        <v>763</v>
      </c>
      <c r="G75" s="738" t="s">
        <v>764</v>
      </c>
      <c r="H75" s="739"/>
      <c r="I75" s="740"/>
      <c r="J75" s="741" t="s">
        <v>616</v>
      </c>
      <c r="K75" s="742">
        <v>1</v>
      </c>
      <c r="L75" s="743">
        <f>VLOOKUP(F75,'[5]Material (ok)'!$D$10:$J$1664,7,0)</f>
        <v>43777.878599999996</v>
      </c>
      <c r="M75" s="717">
        <f t="shared" ref="M75:M78" si="0">TRUNC(K75*L75,2)</f>
        <v>43777.87</v>
      </c>
      <c r="N75" s="424"/>
    </row>
    <row r="76" spans="2:14" ht="30.75" customHeight="1">
      <c r="B76" s="421"/>
      <c r="C76" s="735" t="s">
        <v>765</v>
      </c>
      <c r="D76" s="736"/>
      <c r="E76" s="717">
        <v>29.57</v>
      </c>
      <c r="F76" s="737" t="s">
        <v>766</v>
      </c>
      <c r="G76" s="738" t="s">
        <v>767</v>
      </c>
      <c r="H76" s="739"/>
      <c r="I76" s="740"/>
      <c r="J76" s="741" t="s">
        <v>616</v>
      </c>
      <c r="K76" s="742">
        <v>1</v>
      </c>
      <c r="L76" s="743">
        <f>VLOOKUP(F76,'[5]Material (ok)'!$D$10:$J$1664,7,0)</f>
        <v>156659.75409999999</v>
      </c>
      <c r="M76" s="717">
        <f t="shared" si="0"/>
        <v>156659.75</v>
      </c>
      <c r="N76" s="424"/>
    </row>
    <row r="77" spans="2:14" ht="30.75" customHeight="1">
      <c r="B77" s="421"/>
      <c r="C77" s="735" t="s">
        <v>768</v>
      </c>
      <c r="D77" s="736"/>
      <c r="E77" s="717">
        <v>14.79</v>
      </c>
      <c r="F77" s="737" t="s">
        <v>769</v>
      </c>
      <c r="G77" s="738" t="s">
        <v>770</v>
      </c>
      <c r="H77" s="739"/>
      <c r="I77" s="740"/>
      <c r="J77" s="741" t="s">
        <v>616</v>
      </c>
      <c r="K77" s="742">
        <v>1</v>
      </c>
      <c r="L77" s="743">
        <f>VLOOKUP(F77,'[5]Material (ok)'!$D$10:$J$1664,7,0)</f>
        <v>92336.799899999998</v>
      </c>
      <c r="M77" s="717">
        <f t="shared" si="0"/>
        <v>92336.79</v>
      </c>
      <c r="N77" s="424"/>
    </row>
    <row r="78" spans="2:14" ht="30.75" customHeight="1">
      <c r="B78" s="421"/>
      <c r="C78" s="735" t="s">
        <v>771</v>
      </c>
      <c r="D78" s="736"/>
      <c r="E78" s="744">
        <v>14.78</v>
      </c>
      <c r="F78" s="737" t="s">
        <v>763</v>
      </c>
      <c r="G78" s="738" t="s">
        <v>764</v>
      </c>
      <c r="H78" s="739"/>
      <c r="I78" s="740"/>
      <c r="J78" s="741" t="s">
        <v>616</v>
      </c>
      <c r="K78" s="742">
        <v>1</v>
      </c>
      <c r="L78" s="743">
        <f>VLOOKUP(F78,'[5]Material (ok)'!$D$10:$J$1664,7,0)</f>
        <v>43777.878599999996</v>
      </c>
      <c r="M78" s="717">
        <f t="shared" si="0"/>
        <v>43777.87</v>
      </c>
      <c r="N78" s="424"/>
    </row>
    <row r="79" spans="2:14" ht="19.5" customHeight="1">
      <c r="B79" s="421"/>
      <c r="C79" s="508" t="s">
        <v>772</v>
      </c>
      <c r="D79" s="509"/>
      <c r="E79" s="443">
        <f>SUM((E75*K75),(E76*K76),(E77*K77),(E78*K78))</f>
        <v>73.92</v>
      </c>
      <c r="F79" s="745"/>
      <c r="G79" s="459" t="s">
        <v>773</v>
      </c>
      <c r="H79" s="460"/>
      <c r="I79" s="461"/>
      <c r="J79" s="442" t="s">
        <v>616</v>
      </c>
      <c r="K79" s="724">
        <f>SUM(K75:K78)</f>
        <v>4</v>
      </c>
      <c r="L79" s="746"/>
      <c r="M79" s="745"/>
      <c r="N79" s="424"/>
    </row>
    <row r="80" spans="2:14" ht="20.100000000000001" customHeight="1">
      <c r="B80" s="421"/>
      <c r="C80" s="508" t="s">
        <v>774</v>
      </c>
      <c r="D80" s="509"/>
      <c r="E80" s="747">
        <f>E79/F65</f>
        <v>315.89743589743591</v>
      </c>
      <c r="F80" s="745"/>
      <c r="G80" s="459" t="s">
        <v>775</v>
      </c>
      <c r="H80" s="460"/>
      <c r="I80" s="460"/>
      <c r="J80" s="460"/>
      <c r="K80" s="461"/>
      <c r="L80" s="442" t="s">
        <v>27</v>
      </c>
      <c r="M80" s="724">
        <f>SUM(M75:M78)</f>
        <v>336552.27999999997</v>
      </c>
      <c r="N80" s="424"/>
    </row>
    <row r="81" spans="2:14" ht="20.100000000000001" customHeight="1">
      <c r="B81" s="421"/>
      <c r="C81" s="508" t="s">
        <v>776</v>
      </c>
      <c r="D81" s="509"/>
      <c r="E81" s="443">
        <f>E80-E79</f>
        <v>241.9774358974359</v>
      </c>
      <c r="F81" s="745"/>
      <c r="G81" s="513"/>
      <c r="H81" s="514"/>
      <c r="I81" s="748"/>
      <c r="J81" s="745"/>
      <c r="K81" s="745"/>
      <c r="L81" s="745"/>
      <c r="M81" s="745"/>
      <c r="N81" s="424"/>
    </row>
    <row r="82" spans="2:14" ht="20.100000000000001" customHeight="1">
      <c r="B82" s="421"/>
      <c r="C82" s="749"/>
      <c r="D82" s="749"/>
      <c r="E82" s="749"/>
      <c r="F82" s="749"/>
      <c r="G82" s="749"/>
      <c r="H82" s="749"/>
      <c r="I82" s="749"/>
      <c r="J82" s="749"/>
      <c r="K82" s="749"/>
      <c r="L82" s="749"/>
      <c r="M82" s="749"/>
      <c r="N82" s="424"/>
    </row>
    <row r="83" spans="2:14" ht="20.100000000000001" customHeight="1" thickBot="1">
      <c r="B83" s="497"/>
      <c r="C83" s="498"/>
      <c r="D83" s="498"/>
      <c r="E83" s="500"/>
      <c r="F83" s="498"/>
      <c r="G83" s="498"/>
      <c r="H83" s="498"/>
      <c r="I83" s="498"/>
      <c r="J83" s="498"/>
      <c r="K83" s="498"/>
      <c r="L83" s="498"/>
      <c r="M83" s="498"/>
      <c r="N83" s="501"/>
    </row>
    <row r="84" spans="2:14" ht="20.100000000000001" customHeight="1">
      <c r="B84" s="421"/>
      <c r="C84" s="422"/>
      <c r="D84" s="422"/>
      <c r="E84" s="423"/>
      <c r="F84" s="431"/>
      <c r="G84" s="431"/>
      <c r="H84" s="431"/>
      <c r="I84" s="431"/>
      <c r="J84" s="431"/>
      <c r="K84" s="431"/>
      <c r="L84" s="422"/>
      <c r="M84" s="422"/>
      <c r="N84" s="424"/>
    </row>
    <row r="85" spans="2:14" ht="20.100000000000001" customHeight="1">
      <c r="B85" s="677" t="s">
        <v>777</v>
      </c>
      <c r="C85" s="678"/>
      <c r="D85" s="678"/>
      <c r="E85" s="678"/>
      <c r="F85" s="678"/>
      <c r="G85" s="678"/>
      <c r="H85" s="678"/>
      <c r="I85" s="678"/>
      <c r="J85" s="678"/>
      <c r="K85" s="678"/>
      <c r="L85" s="678"/>
      <c r="M85" s="678"/>
      <c r="N85" s="750"/>
    </row>
    <row r="86" spans="2:14" ht="20.100000000000001" customHeight="1">
      <c r="B86" s="679"/>
      <c r="C86" s="680"/>
      <c r="D86" s="680"/>
      <c r="E86" s="680"/>
      <c r="F86" s="680"/>
      <c r="G86" s="680"/>
      <c r="H86" s="680"/>
      <c r="I86" s="680"/>
      <c r="J86" s="680"/>
      <c r="K86" s="680"/>
      <c r="L86" s="680"/>
      <c r="M86" s="680"/>
      <c r="N86" s="751"/>
    </row>
    <row r="87" spans="2:14" ht="20.100000000000001" customHeight="1">
      <c r="B87" s="421"/>
      <c r="C87" s="422"/>
      <c r="D87" s="422"/>
      <c r="E87" s="423"/>
      <c r="F87" s="422"/>
      <c r="G87" s="422"/>
      <c r="H87" s="422" t="s">
        <v>778</v>
      </c>
      <c r="I87" s="422"/>
      <c r="J87" s="422"/>
      <c r="K87" s="422"/>
      <c r="L87" s="422"/>
      <c r="M87" s="422"/>
      <c r="N87" s="424"/>
    </row>
    <row r="88" spans="2:14" ht="20.100000000000001" customHeight="1">
      <c r="B88" s="421"/>
      <c r="C88" s="422"/>
      <c r="D88" s="422"/>
      <c r="E88" s="423"/>
      <c r="F88" s="422"/>
      <c r="G88" s="422"/>
      <c r="H88" s="752" t="s">
        <v>779</v>
      </c>
      <c r="I88" s="752"/>
      <c r="J88" s="752"/>
      <c r="K88" s="752"/>
      <c r="L88" s="752"/>
      <c r="M88" s="752"/>
      <c r="N88" s="753"/>
    </row>
    <row r="89" spans="2:14" ht="20.100000000000001" customHeight="1">
      <c r="B89" s="421"/>
      <c r="C89" s="422"/>
      <c r="D89" s="422"/>
      <c r="E89" s="423"/>
      <c r="F89" s="422"/>
      <c r="G89" s="422"/>
      <c r="H89" s="431" t="s">
        <v>780</v>
      </c>
      <c r="I89" s="431"/>
      <c r="J89" s="431"/>
      <c r="K89" s="431"/>
      <c r="L89" s="431"/>
      <c r="M89" s="431"/>
      <c r="N89" s="424"/>
    </row>
    <row r="90" spans="2:14" ht="20.100000000000001" customHeight="1">
      <c r="B90" s="421"/>
      <c r="C90" s="422"/>
      <c r="D90" s="422"/>
      <c r="E90" s="423"/>
      <c r="F90" s="422"/>
      <c r="G90" s="422"/>
      <c r="H90" s="431" t="s">
        <v>781</v>
      </c>
      <c r="I90" s="431"/>
      <c r="J90" s="431"/>
      <c r="K90" s="431"/>
      <c r="L90" s="431"/>
      <c r="M90" s="431"/>
      <c r="N90" s="424"/>
    </row>
    <row r="91" spans="2:14" ht="20.100000000000001" customHeight="1">
      <c r="B91" s="421"/>
      <c r="C91" s="422"/>
      <c r="D91" s="422"/>
      <c r="E91" s="423"/>
      <c r="F91" s="422"/>
      <c r="G91" s="422"/>
      <c r="H91" s="431" t="s">
        <v>782</v>
      </c>
      <c r="I91" s="431"/>
      <c r="J91" s="431"/>
      <c r="K91" s="431"/>
      <c r="L91" s="431"/>
      <c r="M91" s="431"/>
      <c r="N91" s="424"/>
    </row>
    <row r="92" spans="2:14" ht="20.100000000000001" customHeight="1">
      <c r="B92" s="421"/>
      <c r="C92" s="422"/>
      <c r="D92" s="422"/>
      <c r="E92" s="422"/>
      <c r="F92" s="422"/>
      <c r="G92" s="422"/>
      <c r="H92" s="431" t="s">
        <v>783</v>
      </c>
      <c r="I92" s="431"/>
      <c r="J92" s="431"/>
      <c r="K92" s="431"/>
      <c r="L92" s="431"/>
      <c r="M92" s="431"/>
      <c r="N92" s="424"/>
    </row>
    <row r="93" spans="2:14" ht="20.100000000000001" customHeight="1">
      <c r="B93" s="421"/>
      <c r="C93" s="422"/>
      <c r="D93" s="422"/>
      <c r="E93" s="422"/>
      <c r="F93" s="422"/>
      <c r="G93" s="422"/>
      <c r="H93" s="431" t="s">
        <v>784</v>
      </c>
      <c r="I93" s="431"/>
      <c r="J93" s="431"/>
      <c r="K93" s="431"/>
      <c r="L93" s="431"/>
      <c r="M93" s="431"/>
      <c r="N93" s="424"/>
    </row>
    <row r="94" spans="2:14" ht="20.100000000000001" customHeight="1">
      <c r="B94" s="421"/>
      <c r="C94" s="754" t="s">
        <v>785</v>
      </c>
      <c r="D94" s="755">
        <f>K49</f>
        <v>1.33</v>
      </c>
      <c r="E94" s="754" t="s">
        <v>786</v>
      </c>
      <c r="F94" s="756">
        <f>E80</f>
        <v>315.89743589743591</v>
      </c>
      <c r="G94" s="422"/>
      <c r="H94" s="431" t="s">
        <v>787</v>
      </c>
      <c r="I94" s="431"/>
      <c r="J94" s="431"/>
      <c r="K94" s="431"/>
      <c r="L94" s="431"/>
      <c r="M94" s="431"/>
      <c r="N94" s="424"/>
    </row>
    <row r="95" spans="2:14" ht="20.100000000000001" customHeight="1">
      <c r="B95" s="421"/>
      <c r="C95" s="754" t="s">
        <v>788</v>
      </c>
      <c r="D95" s="757">
        <v>2</v>
      </c>
      <c r="E95" s="758" t="s">
        <v>789</v>
      </c>
      <c r="F95" s="759">
        <f>D69</f>
        <v>9.7000000000000003E-3</v>
      </c>
      <c r="G95" s="422"/>
      <c r="H95" s="431" t="s">
        <v>790</v>
      </c>
      <c r="I95" s="431"/>
      <c r="J95" s="431"/>
      <c r="K95" s="431"/>
      <c r="L95" s="431"/>
      <c r="M95" s="431"/>
      <c r="N95" s="424"/>
    </row>
    <row r="96" spans="2:14" ht="20.100000000000001" customHeight="1">
      <c r="B96" s="421"/>
      <c r="C96" s="754"/>
      <c r="D96" s="760"/>
      <c r="E96" s="754" t="s">
        <v>791</v>
      </c>
      <c r="F96" s="761">
        <f>F59</f>
        <v>1780.31</v>
      </c>
      <c r="G96" s="422"/>
      <c r="H96" s="431"/>
      <c r="I96" s="431"/>
      <c r="J96" s="431"/>
      <c r="K96" s="431"/>
      <c r="L96" s="431"/>
      <c r="M96" s="431"/>
      <c r="N96" s="424"/>
    </row>
    <row r="97" spans="2:17" ht="20.100000000000001" customHeight="1">
      <c r="B97" s="421"/>
      <c r="C97" s="754" t="s">
        <v>792</v>
      </c>
      <c r="D97" s="762">
        <f>M80</f>
        <v>336552.27999999997</v>
      </c>
      <c r="E97" s="754"/>
      <c r="F97" s="763"/>
      <c r="G97" s="422"/>
      <c r="H97" s="422"/>
      <c r="I97" s="422"/>
      <c r="J97" s="422"/>
      <c r="K97" s="422"/>
      <c r="L97" s="422"/>
      <c r="M97" s="422"/>
      <c r="N97" s="424"/>
    </row>
    <row r="98" spans="2:17" ht="20.100000000000001" customHeight="1">
      <c r="B98" s="421"/>
      <c r="C98" s="754"/>
      <c r="D98" s="764"/>
      <c r="E98" s="422"/>
      <c r="F98" s="422"/>
      <c r="G98" s="422"/>
      <c r="H98" s="422"/>
      <c r="I98" s="422"/>
      <c r="J98" s="422"/>
      <c r="K98" s="422"/>
      <c r="L98" s="422"/>
      <c r="M98" s="422"/>
      <c r="N98" s="424"/>
    </row>
    <row r="99" spans="2:17" ht="20.100000000000001" customHeight="1">
      <c r="B99" s="421"/>
      <c r="C99" s="765" t="s">
        <v>793</v>
      </c>
      <c r="D99" s="766">
        <f>((((D95/300)*D94*D97))+(F94*F95*F96))</f>
        <v>8439.3319144615398</v>
      </c>
      <c r="E99" s="767"/>
      <c r="F99" s="768"/>
      <c r="G99" s="430"/>
      <c r="H99" s="422"/>
      <c r="I99" s="422"/>
      <c r="J99" s="422"/>
      <c r="K99" s="422"/>
      <c r="L99" s="422"/>
      <c r="M99" s="422"/>
      <c r="N99" s="424"/>
    </row>
    <row r="100" spans="2:17" ht="20.100000000000001" customHeight="1">
      <c r="B100" s="421"/>
      <c r="C100" s="765" t="s">
        <v>625</v>
      </c>
      <c r="D100" s="769">
        <v>0.20710000000000001</v>
      </c>
      <c r="E100" s="422"/>
      <c r="F100" s="422"/>
      <c r="G100" s="422"/>
      <c r="H100" s="422"/>
      <c r="I100" s="422"/>
      <c r="J100" s="422"/>
      <c r="K100" s="422"/>
      <c r="L100" s="422"/>
      <c r="M100" s="422"/>
      <c r="N100" s="424"/>
      <c r="Q100" s="478"/>
    </row>
    <row r="101" spans="2:17" ht="20.100000000000001" customHeight="1">
      <c r="B101" s="421"/>
      <c r="C101" s="765" t="s">
        <v>794</v>
      </c>
      <c r="D101" s="766">
        <f>TRUNC((D99*D100+D99),2)</f>
        <v>10187.11</v>
      </c>
      <c r="E101" s="767" t="s">
        <v>795</v>
      </c>
      <c r="F101" s="768" t="s">
        <v>748</v>
      </c>
      <c r="G101" s="430" t="s">
        <v>796</v>
      </c>
      <c r="H101" s="422"/>
      <c r="I101" s="422"/>
      <c r="J101" s="422"/>
      <c r="K101" s="422"/>
      <c r="L101" s="422"/>
      <c r="M101" s="422"/>
      <c r="N101" s="424"/>
    </row>
    <row r="102" spans="2:17" ht="20.100000000000001" customHeight="1">
      <c r="B102" s="421"/>
      <c r="C102" s="754"/>
      <c r="D102" s="764"/>
      <c r="E102" s="422"/>
      <c r="F102" s="422"/>
      <c r="G102" s="422"/>
      <c r="H102" s="422"/>
      <c r="I102" s="422"/>
      <c r="J102" s="422"/>
      <c r="K102" s="422"/>
      <c r="L102" s="422"/>
      <c r="M102" s="422"/>
      <c r="N102" s="424"/>
    </row>
    <row r="103" spans="2:17">
      <c r="B103" s="421"/>
      <c r="C103" s="754"/>
      <c r="D103" s="764"/>
      <c r="E103" s="422"/>
      <c r="F103" s="422"/>
      <c r="G103" s="422"/>
      <c r="H103" s="422"/>
      <c r="I103" s="422"/>
      <c r="J103" s="422"/>
      <c r="K103" s="422"/>
      <c r="L103" s="422"/>
      <c r="M103" s="422"/>
      <c r="N103" s="424"/>
    </row>
    <row r="104" spans="2:17" ht="15.75" thickBot="1">
      <c r="B104" s="518"/>
      <c r="C104" s="499"/>
      <c r="D104" s="499"/>
      <c r="E104" s="519"/>
      <c r="F104" s="499"/>
      <c r="G104" s="499"/>
      <c r="H104" s="499"/>
      <c r="I104" s="499"/>
      <c r="J104" s="499"/>
      <c r="K104" s="499"/>
      <c r="L104" s="499"/>
      <c r="M104" s="499"/>
      <c r="N104" s="520"/>
    </row>
    <row r="107" spans="2:17">
      <c r="D107" s="770"/>
    </row>
  </sheetData>
  <mergeCells count="79">
    <mergeCell ref="H94:M94"/>
    <mergeCell ref="H95:M95"/>
    <mergeCell ref="H96:M96"/>
    <mergeCell ref="H88:N88"/>
    <mergeCell ref="H89:M89"/>
    <mergeCell ref="H90:M90"/>
    <mergeCell ref="H91:M91"/>
    <mergeCell ref="H92:M92"/>
    <mergeCell ref="H93:M93"/>
    <mergeCell ref="C80:D80"/>
    <mergeCell ref="G80:K80"/>
    <mergeCell ref="C81:D81"/>
    <mergeCell ref="C82:M82"/>
    <mergeCell ref="F84:K84"/>
    <mergeCell ref="B85:N85"/>
    <mergeCell ref="C77:D77"/>
    <mergeCell ref="G77:I77"/>
    <mergeCell ref="C78:D78"/>
    <mergeCell ref="G78:I78"/>
    <mergeCell ref="C79:D79"/>
    <mergeCell ref="G79:I79"/>
    <mergeCell ref="L73:L74"/>
    <mergeCell ref="M73:M74"/>
    <mergeCell ref="G74:I74"/>
    <mergeCell ref="C75:D75"/>
    <mergeCell ref="G75:I75"/>
    <mergeCell ref="C76:D76"/>
    <mergeCell ref="G76:I76"/>
    <mergeCell ref="E69:H69"/>
    <mergeCell ref="C73:D74"/>
    <mergeCell ref="E73:E74"/>
    <mergeCell ref="F73:I73"/>
    <mergeCell ref="J73:J74"/>
    <mergeCell ref="K73:K74"/>
    <mergeCell ref="H54:I54"/>
    <mergeCell ref="B55:D55"/>
    <mergeCell ref="B62:D62"/>
    <mergeCell ref="C64:E64"/>
    <mergeCell ref="C65:E65"/>
    <mergeCell ref="B67:E67"/>
    <mergeCell ref="G45:J45"/>
    <mergeCell ref="G46:J46"/>
    <mergeCell ref="G47:J47"/>
    <mergeCell ref="G48:J48"/>
    <mergeCell ref="G49:J49"/>
    <mergeCell ref="D51:E53"/>
    <mergeCell ref="H51:I51"/>
    <mergeCell ref="H52:I52"/>
    <mergeCell ref="H53:I53"/>
    <mergeCell ref="F37:G37"/>
    <mergeCell ref="B40:C40"/>
    <mergeCell ref="D42:E44"/>
    <mergeCell ref="G42:J42"/>
    <mergeCell ref="G43:J43"/>
    <mergeCell ref="G44:J44"/>
    <mergeCell ref="D27:E27"/>
    <mergeCell ref="J27:K27"/>
    <mergeCell ref="D28:E28"/>
    <mergeCell ref="J28:K28"/>
    <mergeCell ref="B30:C30"/>
    <mergeCell ref="B35:D35"/>
    <mergeCell ref="D18:E18"/>
    <mergeCell ref="J18:K18"/>
    <mergeCell ref="B20:C20"/>
    <mergeCell ref="B24:C24"/>
    <mergeCell ref="D26:E26"/>
    <mergeCell ref="J26:K26"/>
    <mergeCell ref="C9:D9"/>
    <mergeCell ref="B11:N11"/>
    <mergeCell ref="B13:N13"/>
    <mergeCell ref="B15:C15"/>
    <mergeCell ref="D17:E17"/>
    <mergeCell ref="J17:K17"/>
    <mergeCell ref="B2:N2"/>
    <mergeCell ref="B3:N3"/>
    <mergeCell ref="B4:N4"/>
    <mergeCell ref="B5:N5"/>
    <mergeCell ref="C6:N6"/>
    <mergeCell ref="C7:N7"/>
  </mergeCells>
  <printOptions horizontalCentered="1"/>
  <pageMargins left="0.51181102362204722" right="0.51181102362204722" top="0.78740157480314965" bottom="0.59055118110236227" header="0.31496062992125984" footer="0.31496062992125984"/>
  <pageSetup paperSize="9" scale="37" fitToHeight="0"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BB6DFF-D2A1-491C-ADA0-7073060CDCA3}">
  <dimension ref="A1:T80"/>
  <sheetViews>
    <sheetView view="pageBreakPreview" topLeftCell="A31" zoomScaleNormal="100" zoomScaleSheetLayoutView="100" workbookViewId="0">
      <selection activeCell="K39" sqref="K39"/>
    </sheetView>
  </sheetViews>
  <sheetFormatPr defaultColWidth="9.140625" defaultRowHeight="12"/>
  <cols>
    <col min="1" max="1" width="13.7109375" style="809" customWidth="1"/>
    <col min="2" max="2" width="10.140625" style="809" customWidth="1"/>
    <col min="3" max="3" width="94.85546875" style="809" customWidth="1"/>
    <col min="4" max="5" width="6.7109375" style="809" customWidth="1"/>
    <col min="6" max="6" width="7.28515625" style="809" customWidth="1"/>
    <col min="7" max="7" width="6.7109375" style="809" customWidth="1"/>
    <col min="8" max="8" width="8.28515625" style="809" customWidth="1"/>
    <col min="9" max="9" width="10.28515625" style="809" customWidth="1"/>
    <col min="10" max="10" width="10.7109375" style="809" customWidth="1"/>
    <col min="11" max="11" width="18.140625" style="809" customWidth="1"/>
    <col min="12" max="12" width="19.7109375" style="809" customWidth="1"/>
    <col min="13" max="13" width="19" style="809" customWidth="1"/>
    <col min="14" max="14" width="8.42578125" style="809" customWidth="1"/>
    <col min="15" max="15" width="12.28515625" style="809" customWidth="1"/>
    <col min="16" max="16" width="1.7109375" style="809" bestFit="1" customWidth="1"/>
    <col min="17" max="17" width="16.85546875" style="809" bestFit="1" customWidth="1"/>
    <col min="18" max="18" width="2" style="809" bestFit="1" customWidth="1"/>
    <col min="19" max="19" width="7.28515625" style="809" bestFit="1" customWidth="1"/>
    <col min="20" max="20" width="3.85546875" style="809" bestFit="1" customWidth="1"/>
    <col min="21" max="16384" width="9.140625" style="809"/>
  </cols>
  <sheetData>
    <row r="1" spans="1:20" s="774" customFormat="1" ht="14.25" customHeight="1">
      <c r="A1" s="771"/>
      <c r="B1" s="772"/>
      <c r="C1" s="772"/>
      <c r="D1" s="772"/>
      <c r="E1" s="772"/>
      <c r="F1" s="772"/>
      <c r="G1" s="772"/>
      <c r="H1" s="772"/>
      <c r="I1" s="772"/>
      <c r="J1" s="772"/>
      <c r="K1" s="772"/>
      <c r="L1" s="772"/>
      <c r="M1" s="773"/>
    </row>
    <row r="2" spans="1:20" s="774" customFormat="1" ht="14.25" customHeight="1">
      <c r="A2" s="775" t="s">
        <v>17</v>
      </c>
      <c r="B2" s="776"/>
      <c r="C2" s="776"/>
      <c r="D2" s="776"/>
      <c r="E2" s="776"/>
      <c r="F2" s="776"/>
      <c r="G2" s="776"/>
      <c r="H2" s="776"/>
      <c r="I2" s="776"/>
      <c r="J2" s="776"/>
      <c r="K2" s="776"/>
      <c r="L2" s="776"/>
      <c r="M2" s="777"/>
      <c r="O2" s="778" t="s">
        <v>797</v>
      </c>
      <c r="P2" s="778" t="s">
        <v>798</v>
      </c>
      <c r="Q2" s="778" t="s">
        <v>799</v>
      </c>
      <c r="R2" s="778" t="s">
        <v>800</v>
      </c>
      <c r="S2" s="779">
        <v>97.9</v>
      </c>
      <c r="T2" s="778" t="s">
        <v>801</v>
      </c>
    </row>
    <row r="3" spans="1:20" s="774" customFormat="1" ht="14.25" customHeight="1">
      <c r="A3" s="775" t="s">
        <v>71</v>
      </c>
      <c r="B3" s="776"/>
      <c r="C3" s="776"/>
      <c r="D3" s="776"/>
      <c r="E3" s="776"/>
      <c r="F3" s="776"/>
      <c r="G3" s="776"/>
      <c r="H3" s="776"/>
      <c r="I3" s="776"/>
      <c r="J3" s="776"/>
      <c r="K3" s="776"/>
      <c r="L3" s="776"/>
      <c r="M3" s="777"/>
      <c r="O3" s="780"/>
      <c r="P3" s="780"/>
      <c r="Q3" s="780"/>
      <c r="R3" s="780"/>
      <c r="S3" s="781"/>
      <c r="T3" s="780"/>
    </row>
    <row r="4" spans="1:20" s="774" customFormat="1" ht="14.25" customHeight="1">
      <c r="A4" s="782" t="s">
        <v>72</v>
      </c>
      <c r="B4" s="783"/>
      <c r="C4" s="783"/>
      <c r="D4" s="783"/>
      <c r="E4" s="783"/>
      <c r="F4" s="783"/>
      <c r="G4" s="783"/>
      <c r="H4" s="783"/>
      <c r="I4" s="783"/>
      <c r="J4" s="783"/>
      <c r="K4" s="783"/>
      <c r="L4" s="783"/>
      <c r="M4" s="784"/>
      <c r="O4" s="780"/>
      <c r="P4" s="780"/>
      <c r="Q4" s="780"/>
      <c r="R4" s="780"/>
      <c r="S4" s="785"/>
      <c r="T4" s="780"/>
    </row>
    <row r="5" spans="1:20" s="774" customFormat="1" ht="15.75" customHeight="1">
      <c r="A5" s="786" t="s">
        <v>167</v>
      </c>
      <c r="B5" s="787" t="s">
        <v>170</v>
      </c>
      <c r="C5" s="787"/>
      <c r="D5" s="787"/>
      <c r="E5" s="787"/>
      <c r="F5" s="787"/>
      <c r="G5" s="787"/>
      <c r="H5" s="787"/>
      <c r="I5" s="787"/>
      <c r="J5" s="787"/>
      <c r="K5" s="787"/>
      <c r="L5" s="788"/>
      <c r="M5" s="788"/>
      <c r="O5" s="780"/>
      <c r="P5" s="780"/>
      <c r="Q5" s="780"/>
      <c r="R5" s="780"/>
      <c r="S5" s="785"/>
      <c r="T5" s="780"/>
    </row>
    <row r="6" spans="1:20" s="774" customFormat="1" ht="15.75" customHeight="1">
      <c r="A6" s="789" t="s">
        <v>168</v>
      </c>
      <c r="B6" s="790" t="s">
        <v>171</v>
      </c>
      <c r="C6" s="790"/>
      <c r="D6" s="790"/>
      <c r="E6" s="790"/>
      <c r="F6" s="790"/>
      <c r="G6" s="790"/>
      <c r="H6" s="790"/>
      <c r="I6" s="790"/>
      <c r="J6" s="790"/>
      <c r="K6" s="790"/>
      <c r="L6" s="791"/>
      <c r="M6" s="792"/>
      <c r="O6" s="780"/>
      <c r="P6" s="780"/>
      <c r="Q6" s="780"/>
      <c r="R6" s="780"/>
      <c r="S6" s="781"/>
      <c r="T6" s="780"/>
    </row>
    <row r="7" spans="1:20" s="774" customFormat="1" ht="15.75" customHeight="1">
      <c r="A7" s="789" t="s">
        <v>802</v>
      </c>
      <c r="B7" s="793" t="s">
        <v>372</v>
      </c>
      <c r="C7" s="793"/>
      <c r="D7" s="794"/>
      <c r="E7" s="794"/>
      <c r="F7" s="794"/>
      <c r="G7" s="794"/>
      <c r="H7" s="794"/>
      <c r="I7" s="794"/>
      <c r="J7" s="794"/>
      <c r="K7" s="794"/>
      <c r="L7" s="795"/>
      <c r="M7" s="796"/>
      <c r="O7" s="780"/>
      <c r="P7" s="780"/>
      <c r="Q7" s="780"/>
      <c r="R7" s="780"/>
      <c r="S7" s="781"/>
      <c r="T7" s="780"/>
    </row>
    <row r="8" spans="1:20" s="774" customFormat="1" ht="15.75" customHeight="1">
      <c r="A8" s="797" t="s">
        <v>455</v>
      </c>
      <c r="B8" s="798" t="s">
        <v>691</v>
      </c>
      <c r="C8" s="798"/>
      <c r="D8" s="799"/>
      <c r="E8" s="799"/>
      <c r="F8" s="799"/>
      <c r="G8" s="799"/>
      <c r="H8" s="799"/>
      <c r="I8" s="799"/>
      <c r="J8" s="799"/>
      <c r="K8" s="799"/>
      <c r="L8" s="800"/>
      <c r="M8" s="801"/>
      <c r="O8" s="780"/>
      <c r="P8" s="780"/>
      <c r="Q8" s="780"/>
      <c r="R8" s="780"/>
      <c r="S8" s="781"/>
      <c r="T8" s="780"/>
    </row>
    <row r="9" spans="1:20" s="774" customFormat="1" ht="7.5" customHeight="1">
      <c r="A9" s="802"/>
      <c r="B9" s="803"/>
      <c r="C9" s="803"/>
      <c r="D9" s="803"/>
      <c r="E9" s="803"/>
      <c r="F9" s="803"/>
      <c r="G9" s="803"/>
      <c r="H9" s="803"/>
      <c r="I9" s="803"/>
      <c r="J9" s="803"/>
      <c r="K9" s="803"/>
      <c r="L9" s="33"/>
      <c r="M9" s="804"/>
      <c r="O9" s="780"/>
      <c r="P9" s="780"/>
      <c r="Q9" s="780"/>
      <c r="R9" s="780"/>
      <c r="S9" s="781"/>
      <c r="T9" s="780"/>
    </row>
    <row r="10" spans="1:20" s="774" customFormat="1" ht="12.75" customHeight="1">
      <c r="A10" s="805" t="s">
        <v>803</v>
      </c>
      <c r="B10" s="806"/>
      <c r="C10" s="806"/>
      <c r="D10" s="806"/>
      <c r="E10" s="806"/>
      <c r="F10" s="806"/>
      <c r="G10" s="806"/>
      <c r="H10" s="806"/>
      <c r="I10" s="806"/>
      <c r="J10" s="806"/>
      <c r="K10" s="806"/>
      <c r="L10" s="806"/>
      <c r="M10" s="807"/>
      <c r="O10" s="780"/>
      <c r="P10" s="780"/>
      <c r="Q10" s="780"/>
      <c r="R10" s="780"/>
      <c r="S10" s="785"/>
      <c r="T10" s="780"/>
    </row>
    <row r="11" spans="1:20" ht="7.5" customHeight="1">
      <c r="A11" s="808"/>
      <c r="L11" s="810"/>
      <c r="M11" s="811"/>
      <c r="O11" s="780"/>
      <c r="P11" s="780"/>
      <c r="Q11" s="780"/>
      <c r="R11" s="780"/>
      <c r="S11" s="778"/>
      <c r="T11" s="780"/>
    </row>
    <row r="12" spans="1:20" ht="25.9" customHeight="1">
      <c r="A12" s="812" t="s">
        <v>28</v>
      </c>
      <c r="B12" s="812" t="s">
        <v>804</v>
      </c>
      <c r="C12" s="813" t="s">
        <v>29</v>
      </c>
      <c r="D12" s="814"/>
      <c r="E12" s="812" t="s">
        <v>805</v>
      </c>
      <c r="F12" s="812" t="s">
        <v>806</v>
      </c>
      <c r="G12" s="812" t="s">
        <v>807</v>
      </c>
      <c r="H12" s="812" t="s">
        <v>808</v>
      </c>
      <c r="I12" s="812" t="s">
        <v>809</v>
      </c>
      <c r="J12" s="812" t="s">
        <v>810</v>
      </c>
      <c r="K12" s="812" t="s">
        <v>811</v>
      </c>
      <c r="L12" s="812" t="s">
        <v>812</v>
      </c>
      <c r="M12" s="812" t="s">
        <v>813</v>
      </c>
      <c r="O12" s="815"/>
    </row>
    <row r="13" spans="1:20">
      <c r="A13" s="816">
        <v>1</v>
      </c>
      <c r="B13" s="817"/>
      <c r="C13" s="818" t="s">
        <v>814</v>
      </c>
      <c r="D13" s="819"/>
      <c r="E13" s="820"/>
      <c r="F13" s="821"/>
      <c r="G13" s="821"/>
      <c r="H13" s="822"/>
      <c r="I13" s="823"/>
      <c r="J13" s="823"/>
      <c r="K13" s="824"/>
      <c r="L13" s="824"/>
      <c r="M13" s="820"/>
    </row>
    <row r="14" spans="1:20" ht="13.5" customHeight="1">
      <c r="A14" s="825" t="s">
        <v>1</v>
      </c>
      <c r="B14" s="826" t="s">
        <v>815</v>
      </c>
      <c r="C14" s="827" t="s">
        <v>816</v>
      </c>
      <c r="D14" s="828"/>
      <c r="E14" s="825" t="s">
        <v>522</v>
      </c>
      <c r="F14" s="829">
        <v>2</v>
      </c>
      <c r="G14" s="830">
        <f>$S$2</f>
        <v>97.9</v>
      </c>
      <c r="H14" s="831">
        <v>1</v>
      </c>
      <c r="I14" s="832">
        <v>1</v>
      </c>
      <c r="J14" s="832">
        <v>60</v>
      </c>
      <c r="K14" s="833">
        <v>355.68509999999998</v>
      </c>
      <c r="L14" s="834">
        <f>IF(J14="",0,F14*(((G14*H14*I14)/J14)*K14))</f>
        <v>1160.7190430000001</v>
      </c>
      <c r="M14" s="825" t="s">
        <v>817</v>
      </c>
    </row>
    <row r="15" spans="1:20" ht="13.5" customHeight="1">
      <c r="A15" s="825" t="s">
        <v>507</v>
      </c>
      <c r="B15" s="826" t="s">
        <v>818</v>
      </c>
      <c r="C15" s="835" t="s">
        <v>819</v>
      </c>
      <c r="D15" s="836"/>
      <c r="E15" s="825" t="s">
        <v>522</v>
      </c>
      <c r="F15" s="829">
        <v>1</v>
      </c>
      <c r="G15" s="830">
        <f t="shared" ref="G15:G18" si="0">$S$2</f>
        <v>97.9</v>
      </c>
      <c r="H15" s="831">
        <v>1</v>
      </c>
      <c r="I15" s="832">
        <v>1</v>
      </c>
      <c r="J15" s="832">
        <v>60</v>
      </c>
      <c r="K15" s="833">
        <v>175.1944</v>
      </c>
      <c r="L15" s="834">
        <f>IF(J15="",0,F15*(((G15*H15*I15)/J15)*K15))</f>
        <v>285.85886266666671</v>
      </c>
      <c r="M15" s="825" t="s">
        <v>817</v>
      </c>
    </row>
    <row r="16" spans="1:20" ht="13.5" customHeight="1">
      <c r="A16" s="825" t="s">
        <v>527</v>
      </c>
      <c r="B16" s="826" t="s">
        <v>820</v>
      </c>
      <c r="C16" s="827" t="s">
        <v>821</v>
      </c>
      <c r="D16" s="828"/>
      <c r="E16" s="825" t="s">
        <v>522</v>
      </c>
      <c r="F16" s="829">
        <v>1</v>
      </c>
      <c r="G16" s="830">
        <f t="shared" si="0"/>
        <v>97.9</v>
      </c>
      <c r="H16" s="831">
        <v>1</v>
      </c>
      <c r="I16" s="832">
        <v>1</v>
      </c>
      <c r="J16" s="832">
        <v>60</v>
      </c>
      <c r="K16" s="833">
        <v>333.85489999999999</v>
      </c>
      <c r="L16" s="837">
        <f>IF(J16="",0,F16*(((G16*H16*I16)/J16)*K16))</f>
        <v>544.73991183333339</v>
      </c>
      <c r="M16" s="825" t="s">
        <v>817</v>
      </c>
    </row>
    <row r="17" spans="1:13" ht="13.5" customHeight="1">
      <c r="A17" s="825" t="s">
        <v>531</v>
      </c>
      <c r="B17" s="826" t="s">
        <v>822</v>
      </c>
      <c r="C17" s="838" t="s">
        <v>823</v>
      </c>
      <c r="D17" s="839"/>
      <c r="E17" s="825" t="s">
        <v>522</v>
      </c>
      <c r="F17" s="829">
        <v>2</v>
      </c>
      <c r="G17" s="830">
        <f t="shared" si="0"/>
        <v>97.9</v>
      </c>
      <c r="H17" s="831">
        <v>1</v>
      </c>
      <c r="I17" s="832">
        <v>1</v>
      </c>
      <c r="J17" s="832">
        <v>60</v>
      </c>
      <c r="K17" s="833">
        <v>456.64409999999998</v>
      </c>
      <c r="L17" s="837">
        <f>IF(J17="",0,F17*(((G17*H17*I17)/J17)*K17))</f>
        <v>1490.1819130000001</v>
      </c>
      <c r="M17" s="825" t="s">
        <v>817</v>
      </c>
    </row>
    <row r="18" spans="1:13">
      <c r="A18" s="825" t="s">
        <v>824</v>
      </c>
      <c r="B18" s="826" t="s">
        <v>825</v>
      </c>
      <c r="C18" s="838" t="s">
        <v>826</v>
      </c>
      <c r="D18" s="839"/>
      <c r="E18" s="825" t="s">
        <v>522</v>
      </c>
      <c r="F18" s="829">
        <v>2</v>
      </c>
      <c r="G18" s="830">
        <f t="shared" si="0"/>
        <v>97.9</v>
      </c>
      <c r="H18" s="831">
        <v>1</v>
      </c>
      <c r="I18" s="832">
        <v>1</v>
      </c>
      <c r="J18" s="832">
        <v>60</v>
      </c>
      <c r="K18" s="833">
        <v>321.1662</v>
      </c>
      <c r="L18" s="837">
        <f>IF(J18="",0,F18*(((G18*H18*I18)/J18)*K18))</f>
        <v>1048.0723660000001</v>
      </c>
      <c r="M18" s="825" t="s">
        <v>817</v>
      </c>
    </row>
    <row r="19" spans="1:13">
      <c r="A19" s="840" t="s">
        <v>827</v>
      </c>
      <c r="B19" s="841"/>
      <c r="C19" s="841"/>
      <c r="D19" s="841"/>
      <c r="E19" s="841"/>
      <c r="F19" s="841"/>
      <c r="G19" s="841"/>
      <c r="H19" s="841"/>
      <c r="I19" s="841"/>
      <c r="J19" s="841"/>
      <c r="K19" s="842"/>
      <c r="L19" s="843">
        <f>TRUNC(SUM(L14:L18),2)</f>
        <v>4529.57</v>
      </c>
      <c r="M19" s="844"/>
    </row>
    <row r="20" spans="1:13" ht="2.25" customHeight="1">
      <c r="A20" s="845"/>
      <c r="B20" s="846"/>
      <c r="C20" s="846"/>
      <c r="D20" s="846"/>
      <c r="E20" s="846"/>
      <c r="F20" s="846"/>
      <c r="G20" s="846"/>
      <c r="H20" s="846"/>
      <c r="I20" s="846"/>
      <c r="J20" s="846"/>
      <c r="K20" s="847"/>
      <c r="L20" s="847"/>
      <c r="M20" s="844"/>
    </row>
    <row r="21" spans="1:13" ht="48">
      <c r="A21" s="848" t="s">
        <v>28</v>
      </c>
      <c r="B21" s="812" t="s">
        <v>804</v>
      </c>
      <c r="C21" s="812" t="s">
        <v>29</v>
      </c>
      <c r="D21" s="848" t="s">
        <v>805</v>
      </c>
      <c r="E21" s="849" t="s">
        <v>806</v>
      </c>
      <c r="F21" s="812" t="s">
        <v>807</v>
      </c>
      <c r="G21" s="812" t="s">
        <v>808</v>
      </c>
      <c r="H21" s="812" t="s">
        <v>809</v>
      </c>
      <c r="I21" s="812" t="s">
        <v>810</v>
      </c>
      <c r="J21" s="850" t="s">
        <v>828</v>
      </c>
      <c r="K21" s="812" t="s">
        <v>812</v>
      </c>
      <c r="L21" s="812" t="s">
        <v>813</v>
      </c>
      <c r="M21" s="812"/>
    </row>
    <row r="22" spans="1:13">
      <c r="A22" s="851">
        <v>2</v>
      </c>
      <c r="B22" s="851"/>
      <c r="C22" s="852" t="s">
        <v>829</v>
      </c>
      <c r="D22" s="853"/>
      <c r="E22" s="854"/>
      <c r="F22" s="854"/>
      <c r="G22" s="855"/>
      <c r="H22" s="817"/>
      <c r="I22" s="817"/>
      <c r="J22" s="856"/>
      <c r="K22" s="856"/>
      <c r="L22" s="853"/>
      <c r="M22" s="857"/>
    </row>
    <row r="23" spans="1:13">
      <c r="A23" s="825" t="s">
        <v>2</v>
      </c>
      <c r="B23" s="858" t="s">
        <v>830</v>
      </c>
      <c r="C23" s="859" t="s">
        <v>831</v>
      </c>
      <c r="D23" s="860" t="s">
        <v>522</v>
      </c>
      <c r="E23" s="861">
        <v>1</v>
      </c>
      <c r="F23" s="830">
        <f t="shared" ref="F23:F37" si="1">$S$2</f>
        <v>97.9</v>
      </c>
      <c r="G23" s="831">
        <v>0.5</v>
      </c>
      <c r="H23" s="862">
        <v>2</v>
      </c>
      <c r="I23" s="862">
        <v>60</v>
      </c>
      <c r="J23" s="863">
        <v>552.5394</v>
      </c>
      <c r="K23" s="864">
        <f>IF(I23="",0,E23*(((F23*G23*H23)/I23)*J23))</f>
        <v>901.56012100000009</v>
      </c>
      <c r="L23" s="865" t="s">
        <v>832</v>
      </c>
      <c r="M23" s="866"/>
    </row>
    <row r="24" spans="1:13">
      <c r="A24" s="825" t="s">
        <v>599</v>
      </c>
      <c r="B24" s="858" t="s">
        <v>833</v>
      </c>
      <c r="C24" s="859" t="s">
        <v>834</v>
      </c>
      <c r="D24" s="860" t="s">
        <v>522</v>
      </c>
      <c r="E24" s="861">
        <v>1</v>
      </c>
      <c r="F24" s="830">
        <f t="shared" si="1"/>
        <v>97.9</v>
      </c>
      <c r="G24" s="831">
        <v>0.5</v>
      </c>
      <c r="H24" s="862">
        <v>2</v>
      </c>
      <c r="I24" s="862">
        <v>60</v>
      </c>
      <c r="J24" s="863">
        <f>$J$23</f>
        <v>552.5394</v>
      </c>
      <c r="K24" s="864">
        <f>IF(I24="",0,E24*(((F24*G24*H24)/I24)*J24))</f>
        <v>901.56012100000009</v>
      </c>
      <c r="L24" s="865" t="s">
        <v>832</v>
      </c>
      <c r="M24" s="866"/>
    </row>
    <row r="25" spans="1:13">
      <c r="A25" s="825" t="s">
        <v>835</v>
      </c>
      <c r="B25" s="858" t="s">
        <v>836</v>
      </c>
      <c r="C25" s="859" t="s">
        <v>837</v>
      </c>
      <c r="D25" s="860" t="s">
        <v>522</v>
      </c>
      <c r="E25" s="861">
        <v>1</v>
      </c>
      <c r="F25" s="830">
        <f t="shared" si="1"/>
        <v>97.9</v>
      </c>
      <c r="G25" s="831">
        <v>1</v>
      </c>
      <c r="H25" s="862">
        <v>2</v>
      </c>
      <c r="I25" s="862">
        <v>60</v>
      </c>
      <c r="J25" s="863">
        <f>$J$23</f>
        <v>552.5394</v>
      </c>
      <c r="K25" s="864">
        <f t="shared" ref="K25:K37" si="2">IF(I25="",0,E25*(((F25*G25*H25)/I25)*J25))</f>
        <v>1803.1202420000002</v>
      </c>
      <c r="L25" s="865" t="s">
        <v>832</v>
      </c>
      <c r="M25" s="866"/>
    </row>
    <row r="26" spans="1:13" ht="13.5" customHeight="1">
      <c r="A26" s="825" t="s">
        <v>838</v>
      </c>
      <c r="B26" s="858" t="s">
        <v>839</v>
      </c>
      <c r="C26" s="859" t="s">
        <v>840</v>
      </c>
      <c r="D26" s="860" t="s">
        <v>522</v>
      </c>
      <c r="E26" s="861">
        <v>1</v>
      </c>
      <c r="F26" s="830">
        <f t="shared" si="1"/>
        <v>97.9</v>
      </c>
      <c r="G26" s="831">
        <v>1</v>
      </c>
      <c r="H26" s="862">
        <v>2</v>
      </c>
      <c r="I26" s="862">
        <v>60</v>
      </c>
      <c r="J26" s="863">
        <v>415.7346</v>
      </c>
      <c r="K26" s="864">
        <f t="shared" si="2"/>
        <v>1356.6805780000002</v>
      </c>
      <c r="L26" s="865" t="s">
        <v>841</v>
      </c>
      <c r="M26" s="867"/>
    </row>
    <row r="27" spans="1:13" ht="12" customHeight="1">
      <c r="A27" s="825" t="s">
        <v>842</v>
      </c>
      <c r="B27" s="858" t="s">
        <v>843</v>
      </c>
      <c r="C27" s="859" t="s">
        <v>844</v>
      </c>
      <c r="D27" s="860" t="s">
        <v>522</v>
      </c>
      <c r="E27" s="861">
        <v>1</v>
      </c>
      <c r="F27" s="830">
        <f t="shared" si="1"/>
        <v>97.9</v>
      </c>
      <c r="G27" s="831">
        <v>0.5</v>
      </c>
      <c r="H27" s="862">
        <v>2</v>
      </c>
      <c r="I27" s="862">
        <v>60</v>
      </c>
      <c r="J27" s="863">
        <f>$J$26</f>
        <v>415.7346</v>
      </c>
      <c r="K27" s="864">
        <f t="shared" si="2"/>
        <v>678.3402890000001</v>
      </c>
      <c r="L27" s="865" t="s">
        <v>841</v>
      </c>
      <c r="M27" s="866"/>
    </row>
    <row r="28" spans="1:13">
      <c r="A28" s="825" t="s">
        <v>845</v>
      </c>
      <c r="B28" s="858" t="s">
        <v>846</v>
      </c>
      <c r="C28" s="833" t="s">
        <v>847</v>
      </c>
      <c r="D28" s="860" t="s">
        <v>522</v>
      </c>
      <c r="E28" s="861">
        <v>1</v>
      </c>
      <c r="F28" s="830">
        <f t="shared" si="1"/>
        <v>97.9</v>
      </c>
      <c r="G28" s="868">
        <v>0.5</v>
      </c>
      <c r="H28" s="862">
        <v>2</v>
      </c>
      <c r="I28" s="862">
        <v>60</v>
      </c>
      <c r="J28" s="863">
        <f>$J$26</f>
        <v>415.7346</v>
      </c>
      <c r="K28" s="864">
        <f t="shared" si="2"/>
        <v>678.3402890000001</v>
      </c>
      <c r="L28" s="865" t="s">
        <v>841</v>
      </c>
      <c r="M28" s="869"/>
    </row>
    <row r="29" spans="1:13" ht="13.5" customHeight="1">
      <c r="A29" s="825" t="s">
        <v>848</v>
      </c>
      <c r="B29" s="858" t="s">
        <v>849</v>
      </c>
      <c r="C29" s="833" t="s">
        <v>850</v>
      </c>
      <c r="D29" s="860" t="s">
        <v>522</v>
      </c>
      <c r="E29" s="861">
        <v>1</v>
      </c>
      <c r="F29" s="830">
        <f t="shared" si="1"/>
        <v>97.9</v>
      </c>
      <c r="G29" s="831">
        <v>0.5</v>
      </c>
      <c r="H29" s="862">
        <v>2</v>
      </c>
      <c r="I29" s="862">
        <v>60</v>
      </c>
      <c r="J29" s="863">
        <v>463.94569999999999</v>
      </c>
      <c r="K29" s="864">
        <f t="shared" si="2"/>
        <v>757.00473383333338</v>
      </c>
      <c r="L29" s="865" t="s">
        <v>851</v>
      </c>
      <c r="M29" s="867"/>
    </row>
    <row r="30" spans="1:13" ht="13.5" customHeight="1">
      <c r="A30" s="825" t="s">
        <v>852</v>
      </c>
      <c r="B30" s="858" t="s">
        <v>853</v>
      </c>
      <c r="C30" s="833" t="s">
        <v>854</v>
      </c>
      <c r="D30" s="860" t="s">
        <v>522</v>
      </c>
      <c r="E30" s="861">
        <v>1</v>
      </c>
      <c r="F30" s="830">
        <f t="shared" si="1"/>
        <v>97.9</v>
      </c>
      <c r="G30" s="831">
        <v>0.5</v>
      </c>
      <c r="H30" s="862">
        <v>2</v>
      </c>
      <c r="I30" s="862">
        <v>60</v>
      </c>
      <c r="J30" s="863">
        <f>$J$29</f>
        <v>463.94569999999999</v>
      </c>
      <c r="K30" s="864">
        <f t="shared" si="2"/>
        <v>757.00473383333338</v>
      </c>
      <c r="L30" s="865" t="s">
        <v>851</v>
      </c>
      <c r="M30" s="867"/>
    </row>
    <row r="31" spans="1:13">
      <c r="A31" s="825" t="s">
        <v>855</v>
      </c>
      <c r="B31" s="858" t="s">
        <v>856</v>
      </c>
      <c r="C31" s="870" t="s">
        <v>857</v>
      </c>
      <c r="D31" s="860" t="s">
        <v>522</v>
      </c>
      <c r="E31" s="861">
        <v>1</v>
      </c>
      <c r="F31" s="830">
        <f t="shared" si="1"/>
        <v>97.9</v>
      </c>
      <c r="G31" s="871">
        <v>0.5</v>
      </c>
      <c r="H31" s="862">
        <v>2</v>
      </c>
      <c r="I31" s="862">
        <v>60</v>
      </c>
      <c r="J31" s="863">
        <f>$J$29</f>
        <v>463.94569999999999</v>
      </c>
      <c r="K31" s="864">
        <f t="shared" si="2"/>
        <v>757.00473383333338</v>
      </c>
      <c r="L31" s="865" t="s">
        <v>851</v>
      </c>
      <c r="M31" s="872"/>
    </row>
    <row r="32" spans="1:13" ht="14.1" customHeight="1">
      <c r="A32" s="825" t="s">
        <v>858</v>
      </c>
      <c r="B32" s="858" t="s">
        <v>859</v>
      </c>
      <c r="C32" s="833" t="s">
        <v>860</v>
      </c>
      <c r="D32" s="860" t="s">
        <v>522</v>
      </c>
      <c r="E32" s="861">
        <v>1</v>
      </c>
      <c r="F32" s="830">
        <f t="shared" si="1"/>
        <v>97.9</v>
      </c>
      <c r="G32" s="868">
        <v>1</v>
      </c>
      <c r="H32" s="862">
        <v>2</v>
      </c>
      <c r="I32" s="862">
        <v>60</v>
      </c>
      <c r="J32" s="863">
        <f>$J$26</f>
        <v>415.7346</v>
      </c>
      <c r="K32" s="864">
        <f t="shared" si="2"/>
        <v>1356.6805780000002</v>
      </c>
      <c r="L32" s="865" t="s">
        <v>841</v>
      </c>
      <c r="M32" s="811"/>
    </row>
    <row r="33" spans="1:15" ht="14.1" customHeight="1">
      <c r="A33" s="825" t="s">
        <v>861</v>
      </c>
      <c r="B33" s="858" t="s">
        <v>862</v>
      </c>
      <c r="C33" s="859" t="s">
        <v>863</v>
      </c>
      <c r="D33" s="860" t="s">
        <v>522</v>
      </c>
      <c r="E33" s="861">
        <v>4</v>
      </c>
      <c r="F33" s="830">
        <f t="shared" si="1"/>
        <v>97.9</v>
      </c>
      <c r="G33" s="831">
        <v>1</v>
      </c>
      <c r="H33" s="862">
        <v>2</v>
      </c>
      <c r="I33" s="862">
        <v>60</v>
      </c>
      <c r="J33" s="863">
        <f>$J$26</f>
        <v>415.7346</v>
      </c>
      <c r="K33" s="864">
        <f t="shared" si="2"/>
        <v>5426.7223120000008</v>
      </c>
      <c r="L33" s="865" t="s">
        <v>841</v>
      </c>
      <c r="M33" s="867"/>
    </row>
    <row r="34" spans="1:15" ht="14.1" customHeight="1">
      <c r="A34" s="825" t="s">
        <v>864</v>
      </c>
      <c r="B34" s="858" t="s">
        <v>865</v>
      </c>
      <c r="C34" s="859" t="s">
        <v>866</v>
      </c>
      <c r="D34" s="860" t="s">
        <v>522</v>
      </c>
      <c r="E34" s="861">
        <v>1</v>
      </c>
      <c r="F34" s="830">
        <f t="shared" si="1"/>
        <v>97.9</v>
      </c>
      <c r="G34" s="831">
        <v>0.5</v>
      </c>
      <c r="H34" s="862">
        <v>2</v>
      </c>
      <c r="I34" s="862">
        <v>60</v>
      </c>
      <c r="J34" s="863">
        <f>$J$29</f>
        <v>463.94569999999999</v>
      </c>
      <c r="K34" s="864">
        <f t="shared" si="2"/>
        <v>757.00473383333338</v>
      </c>
      <c r="L34" s="865" t="s">
        <v>851</v>
      </c>
      <c r="M34" s="866"/>
    </row>
    <row r="35" spans="1:15" ht="14.1" customHeight="1">
      <c r="A35" s="825" t="s">
        <v>867</v>
      </c>
      <c r="B35" s="858" t="s">
        <v>868</v>
      </c>
      <c r="C35" s="833" t="s">
        <v>869</v>
      </c>
      <c r="D35" s="860" t="s">
        <v>522</v>
      </c>
      <c r="E35" s="861">
        <v>1</v>
      </c>
      <c r="F35" s="830">
        <f t="shared" si="1"/>
        <v>97.9</v>
      </c>
      <c r="G35" s="868">
        <v>1</v>
      </c>
      <c r="H35" s="862">
        <v>2</v>
      </c>
      <c r="I35" s="862">
        <v>60</v>
      </c>
      <c r="J35" s="863">
        <f>$J$29</f>
        <v>463.94569999999999</v>
      </c>
      <c r="K35" s="864">
        <f t="shared" si="2"/>
        <v>1514.0094676666668</v>
      </c>
      <c r="L35" s="865" t="s">
        <v>851</v>
      </c>
      <c r="M35" s="869"/>
    </row>
    <row r="36" spans="1:15" ht="14.1" customHeight="1">
      <c r="A36" s="825" t="s">
        <v>870</v>
      </c>
      <c r="B36" s="858" t="s">
        <v>871</v>
      </c>
      <c r="C36" s="833" t="s">
        <v>872</v>
      </c>
      <c r="D36" s="860" t="s">
        <v>522</v>
      </c>
      <c r="E36" s="861">
        <v>1</v>
      </c>
      <c r="F36" s="830">
        <f t="shared" si="1"/>
        <v>97.9</v>
      </c>
      <c r="G36" s="831">
        <v>1</v>
      </c>
      <c r="H36" s="862">
        <v>2</v>
      </c>
      <c r="I36" s="862">
        <v>60</v>
      </c>
      <c r="J36" s="863">
        <f>$J$26</f>
        <v>415.7346</v>
      </c>
      <c r="K36" s="864">
        <f t="shared" si="2"/>
        <v>1356.6805780000002</v>
      </c>
      <c r="L36" s="865" t="s">
        <v>841</v>
      </c>
      <c r="M36" s="867"/>
    </row>
    <row r="37" spans="1:15" ht="14.1" customHeight="1">
      <c r="A37" s="825" t="s">
        <v>873</v>
      </c>
      <c r="B37" s="858" t="s">
        <v>874</v>
      </c>
      <c r="C37" s="859" t="s">
        <v>875</v>
      </c>
      <c r="D37" s="860" t="s">
        <v>522</v>
      </c>
      <c r="E37" s="861">
        <v>1</v>
      </c>
      <c r="F37" s="830">
        <f t="shared" si="1"/>
        <v>97.9</v>
      </c>
      <c r="G37" s="831">
        <v>1</v>
      </c>
      <c r="H37" s="862">
        <v>2</v>
      </c>
      <c r="I37" s="862">
        <v>60</v>
      </c>
      <c r="J37" s="863">
        <f>$J$29</f>
        <v>463.94569999999999</v>
      </c>
      <c r="K37" s="864">
        <f t="shared" si="2"/>
        <v>1514.0094676666668</v>
      </c>
      <c r="L37" s="865" t="s">
        <v>851</v>
      </c>
      <c r="M37" s="866"/>
    </row>
    <row r="38" spans="1:15">
      <c r="A38" s="840" t="s">
        <v>876</v>
      </c>
      <c r="B38" s="841"/>
      <c r="C38" s="841"/>
      <c r="D38" s="841"/>
      <c r="E38" s="841"/>
      <c r="F38" s="841"/>
      <c r="G38" s="841"/>
      <c r="H38" s="841"/>
      <c r="I38" s="841"/>
      <c r="J38" s="842"/>
      <c r="K38" s="843">
        <f>TRUNC(SUM(K23:K37),2)</f>
        <v>20515.72</v>
      </c>
      <c r="L38" s="844"/>
      <c r="M38" s="873"/>
    </row>
    <row r="39" spans="1:15" ht="3" customHeight="1">
      <c r="A39" s="845"/>
      <c r="B39" s="846"/>
      <c r="C39" s="846"/>
      <c r="D39" s="846"/>
      <c r="E39" s="846"/>
      <c r="F39" s="846"/>
      <c r="G39" s="846"/>
      <c r="H39" s="846"/>
      <c r="I39" s="846"/>
      <c r="J39" s="846"/>
      <c r="K39" s="847"/>
      <c r="L39" s="844"/>
      <c r="M39" s="873"/>
      <c r="O39" s="809" t="str">
        <f t="shared" ref="O39" si="3">LOWER(C38)</f>
        <v/>
      </c>
    </row>
    <row r="40" spans="1:15" ht="37.5" customHeight="1">
      <c r="A40" s="848" t="s">
        <v>28</v>
      </c>
      <c r="B40" s="812" t="s">
        <v>804</v>
      </c>
      <c r="C40" s="812" t="s">
        <v>29</v>
      </c>
      <c r="D40" s="848" t="s">
        <v>805</v>
      </c>
      <c r="E40" s="849" t="s">
        <v>806</v>
      </c>
      <c r="F40" s="812" t="s">
        <v>807</v>
      </c>
      <c r="G40" s="812" t="s">
        <v>877</v>
      </c>
      <c r="H40" s="812" t="s">
        <v>878</v>
      </c>
      <c r="I40" s="812" t="s">
        <v>879</v>
      </c>
      <c r="J40" s="812" t="s">
        <v>880</v>
      </c>
      <c r="K40" s="850" t="s">
        <v>881</v>
      </c>
      <c r="L40" s="812"/>
      <c r="M40" s="850"/>
    </row>
    <row r="41" spans="1:15">
      <c r="A41" s="851">
        <v>3</v>
      </c>
      <c r="B41" s="851"/>
      <c r="C41" s="852" t="s">
        <v>882</v>
      </c>
      <c r="D41" s="853"/>
      <c r="E41" s="854"/>
      <c r="F41" s="854"/>
      <c r="G41" s="855"/>
      <c r="H41" s="817"/>
      <c r="I41" s="817"/>
      <c r="J41" s="874"/>
      <c r="K41" s="853"/>
      <c r="L41" s="853"/>
      <c r="M41" s="857"/>
    </row>
    <row r="42" spans="1:15">
      <c r="A42" s="825" t="s">
        <v>4</v>
      </c>
      <c r="B42" s="858" t="s">
        <v>883</v>
      </c>
      <c r="C42" s="859" t="s">
        <v>884</v>
      </c>
      <c r="D42" s="860" t="s">
        <v>522</v>
      </c>
      <c r="E42" s="875">
        <v>1</v>
      </c>
      <c r="F42" s="830">
        <f t="shared" ref="F42:F59" si="4">$S$2</f>
        <v>97.9</v>
      </c>
      <c r="G42" s="829">
        <v>1</v>
      </c>
      <c r="H42" s="861">
        <v>95</v>
      </c>
      <c r="I42" s="876">
        <f t="shared" ref="I42:I59" si="5">H42/1000</f>
        <v>9.5000000000000001E-2</v>
      </c>
      <c r="J42" s="877">
        <f t="shared" ref="J42:J59" si="6">I42*E42</f>
        <v>9.5000000000000001E-2</v>
      </c>
      <c r="K42" s="864" t="s">
        <v>885</v>
      </c>
      <c r="L42" s="865"/>
      <c r="M42" s="866"/>
    </row>
    <row r="43" spans="1:15">
      <c r="A43" s="825" t="s">
        <v>605</v>
      </c>
      <c r="B43" s="858" t="s">
        <v>886</v>
      </c>
      <c r="C43" s="859" t="s">
        <v>887</v>
      </c>
      <c r="D43" s="860" t="s">
        <v>522</v>
      </c>
      <c r="E43" s="875">
        <v>1</v>
      </c>
      <c r="F43" s="830">
        <f t="shared" si="4"/>
        <v>97.9</v>
      </c>
      <c r="G43" s="829">
        <v>1</v>
      </c>
      <c r="H43" s="861">
        <v>1050</v>
      </c>
      <c r="I43" s="876">
        <f t="shared" si="5"/>
        <v>1.05</v>
      </c>
      <c r="J43" s="877">
        <f t="shared" si="6"/>
        <v>1.05</v>
      </c>
      <c r="K43" s="864" t="s">
        <v>885</v>
      </c>
      <c r="L43" s="865"/>
      <c r="M43" s="866"/>
    </row>
    <row r="44" spans="1:15">
      <c r="A44" s="825" t="s">
        <v>607</v>
      </c>
      <c r="B44" s="858" t="s">
        <v>888</v>
      </c>
      <c r="C44" s="859" t="s">
        <v>889</v>
      </c>
      <c r="D44" s="860" t="s">
        <v>522</v>
      </c>
      <c r="E44" s="875">
        <v>1</v>
      </c>
      <c r="F44" s="830">
        <f t="shared" si="4"/>
        <v>97.9</v>
      </c>
      <c r="G44" s="829">
        <v>1</v>
      </c>
      <c r="H44" s="861">
        <v>548</v>
      </c>
      <c r="I44" s="876">
        <f t="shared" si="5"/>
        <v>0.54800000000000004</v>
      </c>
      <c r="J44" s="877">
        <f t="shared" si="6"/>
        <v>0.54800000000000004</v>
      </c>
      <c r="K44" s="864" t="s">
        <v>885</v>
      </c>
      <c r="L44" s="865"/>
      <c r="M44" s="866"/>
    </row>
    <row r="45" spans="1:15">
      <c r="A45" s="825" t="s">
        <v>890</v>
      </c>
      <c r="B45" s="858" t="s">
        <v>891</v>
      </c>
      <c r="C45" s="859" t="s">
        <v>892</v>
      </c>
      <c r="D45" s="860" t="s">
        <v>522</v>
      </c>
      <c r="E45" s="875">
        <v>1</v>
      </c>
      <c r="F45" s="830">
        <f t="shared" si="4"/>
        <v>97.9</v>
      </c>
      <c r="G45" s="829">
        <v>1</v>
      </c>
      <c r="H45" s="861">
        <v>97</v>
      </c>
      <c r="I45" s="876">
        <f t="shared" si="5"/>
        <v>9.7000000000000003E-2</v>
      </c>
      <c r="J45" s="877">
        <f t="shared" si="6"/>
        <v>9.7000000000000003E-2</v>
      </c>
      <c r="K45" s="864" t="s">
        <v>885</v>
      </c>
      <c r="L45" s="865"/>
      <c r="M45" s="866"/>
    </row>
    <row r="46" spans="1:15">
      <c r="A46" s="825" t="s">
        <v>893</v>
      </c>
      <c r="B46" s="858" t="s">
        <v>894</v>
      </c>
      <c r="C46" s="859" t="s">
        <v>895</v>
      </c>
      <c r="D46" s="860" t="s">
        <v>522</v>
      </c>
      <c r="E46" s="875">
        <v>1</v>
      </c>
      <c r="F46" s="830">
        <f t="shared" si="4"/>
        <v>97.9</v>
      </c>
      <c r="G46" s="829">
        <v>1</v>
      </c>
      <c r="H46" s="861">
        <v>78</v>
      </c>
      <c r="I46" s="876">
        <f t="shared" si="5"/>
        <v>7.8E-2</v>
      </c>
      <c r="J46" s="877">
        <f t="shared" si="6"/>
        <v>7.8E-2</v>
      </c>
      <c r="K46" s="864" t="s">
        <v>885</v>
      </c>
      <c r="L46" s="865"/>
      <c r="M46" s="866"/>
    </row>
    <row r="47" spans="1:15">
      <c r="A47" s="825" t="s">
        <v>896</v>
      </c>
      <c r="B47" s="858" t="s">
        <v>897</v>
      </c>
      <c r="C47" s="859" t="s">
        <v>898</v>
      </c>
      <c r="D47" s="860" t="s">
        <v>522</v>
      </c>
      <c r="E47" s="875">
        <v>5</v>
      </c>
      <c r="F47" s="830">
        <f t="shared" si="4"/>
        <v>97.9</v>
      </c>
      <c r="G47" s="829">
        <v>1</v>
      </c>
      <c r="H47" s="861">
        <v>39.33</v>
      </c>
      <c r="I47" s="876">
        <f t="shared" si="5"/>
        <v>3.9329999999999997E-2</v>
      </c>
      <c r="J47" s="877">
        <f t="shared" si="6"/>
        <v>0.19664999999999999</v>
      </c>
      <c r="K47" s="864" t="s">
        <v>885</v>
      </c>
      <c r="L47" s="865"/>
      <c r="M47" s="866"/>
    </row>
    <row r="48" spans="1:15">
      <c r="A48" s="825" t="s">
        <v>899</v>
      </c>
      <c r="B48" s="858" t="s">
        <v>900</v>
      </c>
      <c r="C48" s="859" t="s">
        <v>901</v>
      </c>
      <c r="D48" s="860" t="s">
        <v>522</v>
      </c>
      <c r="E48" s="875">
        <v>5</v>
      </c>
      <c r="F48" s="830">
        <f t="shared" si="4"/>
        <v>97.9</v>
      </c>
      <c r="G48" s="829">
        <v>1</v>
      </c>
      <c r="H48" s="861">
        <v>18.05</v>
      </c>
      <c r="I48" s="876">
        <f t="shared" si="5"/>
        <v>1.805E-2</v>
      </c>
      <c r="J48" s="877">
        <f t="shared" si="6"/>
        <v>9.0249999999999997E-2</v>
      </c>
      <c r="K48" s="864" t="s">
        <v>885</v>
      </c>
      <c r="L48" s="865"/>
      <c r="M48" s="866"/>
    </row>
    <row r="49" spans="1:13">
      <c r="A49" s="825" t="s">
        <v>902</v>
      </c>
      <c r="B49" s="858" t="s">
        <v>903</v>
      </c>
      <c r="C49" s="859" t="s">
        <v>904</v>
      </c>
      <c r="D49" s="860" t="s">
        <v>522</v>
      </c>
      <c r="E49" s="875">
        <v>1</v>
      </c>
      <c r="F49" s="830">
        <f t="shared" si="4"/>
        <v>97.9</v>
      </c>
      <c r="G49" s="829">
        <v>1</v>
      </c>
      <c r="H49" s="861">
        <v>584</v>
      </c>
      <c r="I49" s="876">
        <f t="shared" si="5"/>
        <v>0.58399999999999996</v>
      </c>
      <c r="J49" s="877">
        <f t="shared" si="6"/>
        <v>0.58399999999999996</v>
      </c>
      <c r="K49" s="864" t="s">
        <v>885</v>
      </c>
      <c r="L49" s="865"/>
      <c r="M49" s="866"/>
    </row>
    <row r="50" spans="1:13">
      <c r="A50" s="825" t="s">
        <v>905</v>
      </c>
      <c r="B50" s="858" t="s">
        <v>906</v>
      </c>
      <c r="C50" s="859" t="s">
        <v>907</v>
      </c>
      <c r="D50" s="860" t="s">
        <v>522</v>
      </c>
      <c r="E50" s="875">
        <v>1</v>
      </c>
      <c r="F50" s="830">
        <f t="shared" si="4"/>
        <v>97.9</v>
      </c>
      <c r="G50" s="829">
        <v>2</v>
      </c>
      <c r="H50" s="861">
        <v>17</v>
      </c>
      <c r="I50" s="876">
        <f t="shared" si="5"/>
        <v>1.7000000000000001E-2</v>
      </c>
      <c r="J50" s="877">
        <f t="shared" si="6"/>
        <v>1.7000000000000001E-2</v>
      </c>
      <c r="K50" s="864" t="s">
        <v>885</v>
      </c>
      <c r="L50" s="865"/>
      <c r="M50" s="866"/>
    </row>
    <row r="51" spans="1:13">
      <c r="A51" s="825" t="s">
        <v>908</v>
      </c>
      <c r="B51" s="858" t="s">
        <v>909</v>
      </c>
      <c r="C51" s="859" t="s">
        <v>910</v>
      </c>
      <c r="D51" s="860" t="s">
        <v>522</v>
      </c>
      <c r="E51" s="875">
        <v>1</v>
      </c>
      <c r="F51" s="830">
        <f t="shared" si="4"/>
        <v>97.9</v>
      </c>
      <c r="G51" s="829">
        <v>1</v>
      </c>
      <c r="H51" s="861">
        <v>820</v>
      </c>
      <c r="I51" s="876">
        <f t="shared" si="5"/>
        <v>0.82</v>
      </c>
      <c r="J51" s="877">
        <f t="shared" si="6"/>
        <v>0.82</v>
      </c>
      <c r="K51" s="864" t="s">
        <v>885</v>
      </c>
      <c r="L51" s="865"/>
      <c r="M51" s="866"/>
    </row>
    <row r="52" spans="1:13">
      <c r="A52" s="825" t="s">
        <v>911</v>
      </c>
      <c r="B52" s="858" t="s">
        <v>912</v>
      </c>
      <c r="C52" s="859" t="s">
        <v>913</v>
      </c>
      <c r="D52" s="860" t="s">
        <v>522</v>
      </c>
      <c r="E52" s="875">
        <v>1</v>
      </c>
      <c r="F52" s="830">
        <f t="shared" si="4"/>
        <v>97.9</v>
      </c>
      <c r="G52" s="829">
        <v>1</v>
      </c>
      <c r="H52" s="861">
        <v>89</v>
      </c>
      <c r="I52" s="876">
        <f t="shared" si="5"/>
        <v>8.8999999999999996E-2</v>
      </c>
      <c r="J52" s="877">
        <f t="shared" si="6"/>
        <v>8.8999999999999996E-2</v>
      </c>
      <c r="K52" s="864" t="s">
        <v>885</v>
      </c>
      <c r="L52" s="865"/>
      <c r="M52" s="866"/>
    </row>
    <row r="53" spans="1:13">
      <c r="A53" s="825" t="s">
        <v>914</v>
      </c>
      <c r="B53" s="858" t="s">
        <v>915</v>
      </c>
      <c r="C53" s="859" t="s">
        <v>916</v>
      </c>
      <c r="D53" s="860" t="s">
        <v>522</v>
      </c>
      <c r="E53" s="875">
        <v>1</v>
      </c>
      <c r="F53" s="830">
        <f t="shared" si="4"/>
        <v>97.9</v>
      </c>
      <c r="G53" s="829">
        <v>1</v>
      </c>
      <c r="H53" s="861">
        <v>13</v>
      </c>
      <c r="I53" s="876">
        <f t="shared" si="5"/>
        <v>1.2999999999999999E-2</v>
      </c>
      <c r="J53" s="877">
        <f t="shared" si="6"/>
        <v>1.2999999999999999E-2</v>
      </c>
      <c r="K53" s="864" t="s">
        <v>885</v>
      </c>
      <c r="L53" s="865"/>
      <c r="M53" s="866"/>
    </row>
    <row r="54" spans="1:13">
      <c r="A54" s="825" t="s">
        <v>917</v>
      </c>
      <c r="B54" s="858" t="s">
        <v>918</v>
      </c>
      <c r="C54" s="859" t="s">
        <v>919</v>
      </c>
      <c r="D54" s="860" t="s">
        <v>522</v>
      </c>
      <c r="E54" s="875">
        <v>1</v>
      </c>
      <c r="F54" s="830">
        <f t="shared" si="4"/>
        <v>97.9</v>
      </c>
      <c r="G54" s="829">
        <v>1</v>
      </c>
      <c r="H54" s="861">
        <v>64</v>
      </c>
      <c r="I54" s="876">
        <f t="shared" si="5"/>
        <v>6.4000000000000001E-2</v>
      </c>
      <c r="J54" s="877">
        <f t="shared" si="6"/>
        <v>6.4000000000000001E-2</v>
      </c>
      <c r="K54" s="864" t="s">
        <v>885</v>
      </c>
      <c r="L54" s="865"/>
      <c r="M54" s="866"/>
    </row>
    <row r="55" spans="1:13">
      <c r="A55" s="825" t="s">
        <v>920</v>
      </c>
      <c r="B55" s="858" t="s">
        <v>921</v>
      </c>
      <c r="C55" s="859" t="s">
        <v>922</v>
      </c>
      <c r="D55" s="860" t="s">
        <v>522</v>
      </c>
      <c r="E55" s="875">
        <v>1</v>
      </c>
      <c r="F55" s="830">
        <f t="shared" si="4"/>
        <v>97.9</v>
      </c>
      <c r="G55" s="829">
        <v>1</v>
      </c>
      <c r="H55" s="861">
        <v>790</v>
      </c>
      <c r="I55" s="876">
        <f t="shared" si="5"/>
        <v>0.79</v>
      </c>
      <c r="J55" s="877">
        <f t="shared" si="6"/>
        <v>0.79</v>
      </c>
      <c r="K55" s="864" t="s">
        <v>885</v>
      </c>
      <c r="L55" s="865"/>
      <c r="M55" s="866"/>
    </row>
    <row r="56" spans="1:13">
      <c r="A56" s="825" t="s">
        <v>923</v>
      </c>
      <c r="B56" s="858" t="s">
        <v>924</v>
      </c>
      <c r="C56" s="859" t="s">
        <v>925</v>
      </c>
      <c r="D56" s="860" t="s">
        <v>522</v>
      </c>
      <c r="E56" s="875">
        <v>1</v>
      </c>
      <c r="F56" s="830">
        <f t="shared" si="4"/>
        <v>97.9</v>
      </c>
      <c r="G56" s="829">
        <v>1</v>
      </c>
      <c r="H56" s="861">
        <v>1270</v>
      </c>
      <c r="I56" s="876">
        <f t="shared" si="5"/>
        <v>1.27</v>
      </c>
      <c r="J56" s="877">
        <f t="shared" si="6"/>
        <v>1.27</v>
      </c>
      <c r="K56" s="864" t="s">
        <v>885</v>
      </c>
      <c r="L56" s="865"/>
      <c r="M56" s="866"/>
    </row>
    <row r="57" spans="1:13">
      <c r="A57" s="825" t="s">
        <v>926</v>
      </c>
      <c r="B57" s="858" t="s">
        <v>927</v>
      </c>
      <c r="C57" s="859" t="s">
        <v>928</v>
      </c>
      <c r="D57" s="860" t="s">
        <v>522</v>
      </c>
      <c r="E57" s="875">
        <v>1</v>
      </c>
      <c r="F57" s="830">
        <f t="shared" si="4"/>
        <v>97.9</v>
      </c>
      <c r="G57" s="829">
        <v>1</v>
      </c>
      <c r="H57" s="861">
        <v>1860</v>
      </c>
      <c r="I57" s="876">
        <f t="shared" si="5"/>
        <v>1.86</v>
      </c>
      <c r="J57" s="877">
        <f t="shared" si="6"/>
        <v>1.86</v>
      </c>
      <c r="K57" s="864" t="s">
        <v>885</v>
      </c>
      <c r="L57" s="865"/>
      <c r="M57" s="866"/>
    </row>
    <row r="58" spans="1:13">
      <c r="A58" s="825" t="s">
        <v>929</v>
      </c>
      <c r="B58" s="858" t="s">
        <v>930</v>
      </c>
      <c r="C58" s="859" t="s">
        <v>931</v>
      </c>
      <c r="D58" s="860" t="s">
        <v>522</v>
      </c>
      <c r="E58" s="875">
        <v>1</v>
      </c>
      <c r="F58" s="830">
        <f t="shared" si="4"/>
        <v>97.9</v>
      </c>
      <c r="G58" s="829">
        <v>1</v>
      </c>
      <c r="H58" s="861">
        <v>2.5</v>
      </c>
      <c r="I58" s="876">
        <f t="shared" si="5"/>
        <v>2.5000000000000001E-3</v>
      </c>
      <c r="J58" s="877">
        <f t="shared" si="6"/>
        <v>2.5000000000000001E-3</v>
      </c>
      <c r="K58" s="864" t="s">
        <v>885</v>
      </c>
      <c r="L58" s="865"/>
      <c r="M58" s="866"/>
    </row>
    <row r="59" spans="1:13">
      <c r="A59" s="825" t="s">
        <v>932</v>
      </c>
      <c r="B59" s="858" t="s">
        <v>933</v>
      </c>
      <c r="C59" s="859" t="s">
        <v>934</v>
      </c>
      <c r="D59" s="860" t="s">
        <v>522</v>
      </c>
      <c r="E59" s="875">
        <v>1</v>
      </c>
      <c r="F59" s="830">
        <f t="shared" si="4"/>
        <v>97.9</v>
      </c>
      <c r="G59" s="829">
        <v>1</v>
      </c>
      <c r="H59" s="861">
        <v>24.5</v>
      </c>
      <c r="I59" s="876">
        <f t="shared" si="5"/>
        <v>2.4500000000000001E-2</v>
      </c>
      <c r="J59" s="877">
        <f t="shared" si="6"/>
        <v>2.4500000000000001E-2</v>
      </c>
      <c r="K59" s="864" t="s">
        <v>885</v>
      </c>
      <c r="L59" s="865"/>
      <c r="M59" s="866"/>
    </row>
    <row r="60" spans="1:13" ht="24">
      <c r="A60" s="840" t="s">
        <v>935</v>
      </c>
      <c r="B60" s="841"/>
      <c r="C60" s="841"/>
      <c r="D60" s="841"/>
      <c r="E60" s="841"/>
      <c r="F60" s="841"/>
      <c r="G60" s="841"/>
      <c r="H60" s="841"/>
      <c r="I60" s="842"/>
      <c r="J60" s="878">
        <f>(SUM(J41:J59))</f>
        <v>7.6889000000000003</v>
      </c>
      <c r="K60" s="879" t="s">
        <v>936</v>
      </c>
      <c r="L60" s="879" t="s">
        <v>937</v>
      </c>
      <c r="M60" s="880"/>
    </row>
    <row r="61" spans="1:13" ht="15.75" customHeight="1">
      <c r="A61" s="881"/>
      <c r="B61" s="882"/>
      <c r="C61" s="883" t="s">
        <v>938</v>
      </c>
      <c r="D61" s="883"/>
      <c r="E61" s="883"/>
      <c r="F61" s="883"/>
      <c r="G61" s="883"/>
      <c r="H61" s="883"/>
      <c r="I61" s="883"/>
      <c r="J61" s="884"/>
      <c r="K61" s="885">
        <v>5914333</v>
      </c>
      <c r="L61" s="886">
        <v>34.33</v>
      </c>
      <c r="M61" s="880"/>
    </row>
    <row r="62" spans="1:13">
      <c r="A62" s="840" t="s">
        <v>939</v>
      </c>
      <c r="B62" s="841"/>
      <c r="C62" s="841"/>
      <c r="D62" s="841"/>
      <c r="E62" s="841"/>
      <c r="F62" s="841"/>
      <c r="G62" s="841"/>
      <c r="H62" s="841"/>
      <c r="I62" s="841"/>
      <c r="J62" s="842"/>
      <c r="K62" s="887">
        <f>TRUNC((J60*L61),2)</f>
        <v>263.95</v>
      </c>
      <c r="L62" s="888"/>
      <c r="M62" s="889"/>
    </row>
    <row r="63" spans="1:13" ht="3" customHeight="1">
      <c r="A63" s="845"/>
      <c r="B63" s="846"/>
      <c r="C63" s="846"/>
      <c r="D63" s="846"/>
      <c r="E63" s="846"/>
      <c r="F63" s="846"/>
      <c r="G63" s="846"/>
      <c r="H63" s="846"/>
      <c r="I63" s="846"/>
      <c r="J63" s="846"/>
      <c r="K63" s="847"/>
      <c r="L63" s="844"/>
      <c r="M63" s="873"/>
    </row>
    <row r="64" spans="1:13">
      <c r="A64" s="890" t="s">
        <v>31</v>
      </c>
      <c r="B64" s="890"/>
      <c r="C64" s="890"/>
      <c r="D64" s="890"/>
      <c r="E64" s="890"/>
      <c r="F64" s="890"/>
      <c r="G64" s="890"/>
      <c r="H64" s="890"/>
      <c r="I64" s="890"/>
      <c r="J64" s="890"/>
      <c r="K64" s="843">
        <f>TRUNC((L19+K38+K62),2)</f>
        <v>25309.24</v>
      </c>
      <c r="L64" s="891"/>
      <c r="M64" s="873"/>
    </row>
    <row r="65" spans="1:15" ht="3" customHeight="1">
      <c r="A65" s="892"/>
      <c r="B65" s="893"/>
      <c r="C65" s="893"/>
      <c r="D65" s="893"/>
      <c r="E65" s="893"/>
      <c r="F65" s="893"/>
      <c r="G65" s="893"/>
      <c r="H65" s="893"/>
      <c r="I65" s="893"/>
      <c r="J65" s="893"/>
      <c r="K65" s="893"/>
      <c r="L65" s="894"/>
      <c r="M65" s="873"/>
    </row>
    <row r="66" spans="1:15" ht="12.75">
      <c r="A66" s="895" t="s">
        <v>940</v>
      </c>
      <c r="B66" s="896"/>
      <c r="C66" s="896"/>
      <c r="D66" s="896"/>
      <c r="E66" s="896"/>
      <c r="F66" s="896"/>
      <c r="G66" s="896"/>
      <c r="H66" s="896"/>
      <c r="I66" s="896"/>
      <c r="J66" s="897">
        <v>0.20710000000000001</v>
      </c>
      <c r="K66" s="898">
        <f>ROUND((J66*K64),2)</f>
        <v>5241.54</v>
      </c>
      <c r="L66" s="891"/>
      <c r="M66" s="873"/>
      <c r="O66" s="16"/>
    </row>
    <row r="67" spans="1:15" ht="3" customHeight="1">
      <c r="A67" s="892"/>
      <c r="B67" s="893"/>
      <c r="C67" s="893"/>
      <c r="D67" s="893"/>
      <c r="E67" s="893"/>
      <c r="F67" s="893"/>
      <c r="G67" s="893"/>
      <c r="H67" s="893"/>
      <c r="I67" s="893"/>
      <c r="J67" s="893"/>
      <c r="K67" s="893"/>
      <c r="L67" s="894"/>
      <c r="M67" s="873"/>
    </row>
    <row r="68" spans="1:15">
      <c r="A68" s="890" t="s">
        <v>941</v>
      </c>
      <c r="B68" s="890"/>
      <c r="C68" s="890"/>
      <c r="D68" s="890"/>
      <c r="E68" s="890"/>
      <c r="F68" s="890"/>
      <c r="G68" s="890"/>
      <c r="H68" s="890"/>
      <c r="I68" s="890"/>
      <c r="J68" s="890"/>
      <c r="K68" s="899">
        <f>TRUNC((K64+K66),2)</f>
        <v>30550.78</v>
      </c>
      <c r="L68" s="891"/>
      <c r="M68" s="873"/>
    </row>
    <row r="70" spans="1:15" ht="15">
      <c r="C70"/>
    </row>
    <row r="71" spans="1:15" ht="15">
      <c r="C71"/>
    </row>
    <row r="72" spans="1:15" ht="15">
      <c r="C72"/>
    </row>
    <row r="73" spans="1:15" ht="15">
      <c r="C73"/>
    </row>
    <row r="74" spans="1:15" ht="15">
      <c r="C74"/>
    </row>
    <row r="75" spans="1:15" ht="15">
      <c r="C75"/>
    </row>
    <row r="76" spans="1:15" ht="15">
      <c r="C76"/>
    </row>
    <row r="77" spans="1:15" ht="15">
      <c r="C77"/>
    </row>
    <row r="78" spans="1:15" ht="15">
      <c r="C78"/>
    </row>
    <row r="79" spans="1:15" ht="15">
      <c r="C79"/>
    </row>
    <row r="80" spans="1:15" ht="15">
      <c r="C80" t="str">
        <f t="shared" ref="C80" si="7">LOWER(C60)</f>
        <v/>
      </c>
    </row>
  </sheetData>
  <autoFilter ref="A12:M12" xr:uid="{00000000-0009-0000-0000-000000000000}">
    <filterColumn colId="2" showButton="0"/>
  </autoFilter>
  <mergeCells count="21">
    <mergeCell ref="A64:J64"/>
    <mergeCell ref="A66:I66"/>
    <mergeCell ref="A68:J68"/>
    <mergeCell ref="C16:D16"/>
    <mergeCell ref="A19:K19"/>
    <mergeCell ref="A38:J38"/>
    <mergeCell ref="A60:I60"/>
    <mergeCell ref="C61:J61"/>
    <mergeCell ref="A62:J62"/>
    <mergeCell ref="B7:C7"/>
    <mergeCell ref="B8:C8"/>
    <mergeCell ref="A10:M10"/>
    <mergeCell ref="C12:D12"/>
    <mergeCell ref="C13:D13"/>
    <mergeCell ref="C14:D14"/>
    <mergeCell ref="A1:M1"/>
    <mergeCell ref="A2:M2"/>
    <mergeCell ref="A3:M3"/>
    <mergeCell ref="A4:M4"/>
    <mergeCell ref="B5:K5"/>
    <mergeCell ref="B6:K6"/>
  </mergeCells>
  <printOptions horizontalCentered="1"/>
  <pageMargins left="0.51181102362204722" right="0.51181102362204722" top="0.98425196850393704" bottom="0.39370078740157483" header="0.31496062992125984" footer="0.31496062992125984"/>
  <pageSetup paperSize="8" scale="85" orientation="landscape" horizontalDpi="4294967293" verticalDpi="1200" r:id="rId1"/>
  <colBreaks count="1" manualBreakCount="1">
    <brk id="13" max="1048575" man="1"/>
  </col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3F14EE-CF68-444A-BDAB-B7325E7E5B66}">
  <dimension ref="A1:H74"/>
  <sheetViews>
    <sheetView view="pageBreakPreview" zoomScale="90" zoomScaleNormal="90" zoomScaleSheetLayoutView="90" workbookViewId="0">
      <selection activeCell="K39" sqref="K39"/>
    </sheetView>
  </sheetViews>
  <sheetFormatPr defaultColWidth="8.85546875" defaultRowHeight="14.25"/>
  <cols>
    <col min="1" max="1" width="15.42578125" style="903" customWidth="1"/>
    <col min="2" max="2" width="112.140625" style="903" customWidth="1"/>
    <col min="3" max="3" width="8.85546875" style="903"/>
    <col min="4" max="6" width="13.5703125" style="903" customWidth="1"/>
    <col min="7" max="8" width="17.140625" style="903" customWidth="1"/>
    <col min="9" max="16384" width="8.85546875" style="903"/>
  </cols>
  <sheetData>
    <row r="1" spans="1:8" ht="19.5" customHeight="1">
      <c r="A1" s="900" t="s">
        <v>17</v>
      </c>
      <c r="B1" s="901"/>
      <c r="C1" s="901"/>
      <c r="D1" s="901"/>
      <c r="E1" s="901"/>
      <c r="F1" s="901"/>
      <c r="G1" s="901"/>
      <c r="H1" s="902"/>
    </row>
    <row r="2" spans="1:8" ht="19.5" customHeight="1">
      <c r="A2" s="904" t="s">
        <v>71</v>
      </c>
      <c r="B2" s="905"/>
      <c r="C2" s="905"/>
      <c r="D2" s="905"/>
      <c r="E2" s="905"/>
      <c r="F2" s="905"/>
      <c r="G2" s="905"/>
      <c r="H2" s="906"/>
    </row>
    <row r="3" spans="1:8" ht="19.5" customHeight="1">
      <c r="A3" s="907" t="s">
        <v>454</v>
      </c>
      <c r="B3" s="908"/>
      <c r="C3" s="908"/>
      <c r="D3" s="908"/>
      <c r="E3" s="908"/>
      <c r="F3" s="908"/>
      <c r="G3" s="908"/>
      <c r="H3" s="909"/>
    </row>
    <row r="4" spans="1:8" ht="9.75" customHeight="1">
      <c r="A4" s="910"/>
      <c r="B4" s="911"/>
      <c r="C4" s="911"/>
      <c r="D4" s="911"/>
      <c r="E4" s="911"/>
      <c r="F4" s="911"/>
      <c r="G4" s="911"/>
      <c r="H4" s="912"/>
    </row>
    <row r="5" spans="1:8" ht="15">
      <c r="A5" s="913" t="s">
        <v>167</v>
      </c>
      <c r="B5" s="914" t="str">
        <f>'Mobilização-Desmobilização'!B5:K5</f>
        <v>PE-060</v>
      </c>
      <c r="C5" s="914"/>
      <c r="D5" s="914"/>
      <c r="E5" s="914"/>
      <c r="F5" s="914"/>
      <c r="G5" s="914"/>
      <c r="H5" s="915"/>
    </row>
    <row r="6" spans="1:8" ht="15">
      <c r="A6" s="916" t="s">
        <v>168</v>
      </c>
      <c r="B6" s="914" t="str">
        <f>'Mobilização-Desmobilização'!B6:K6</f>
        <v>ENTR. BR-101 (CABO DE SANTO AGOSTINHO) - DIV. PE/AL</v>
      </c>
      <c r="C6" s="914"/>
      <c r="D6" s="914"/>
      <c r="E6" s="914"/>
      <c r="F6" s="914"/>
      <c r="G6" s="914"/>
      <c r="H6" s="915"/>
    </row>
    <row r="7" spans="1:8" ht="15">
      <c r="A7" s="916" t="s">
        <v>53</v>
      </c>
      <c r="B7" s="917" t="str">
        <f>'Mobilização-Desmobilização'!B7:C7</f>
        <v>OUTUBRO/2025</v>
      </c>
      <c r="C7" s="914"/>
      <c r="D7" s="914"/>
      <c r="E7" s="914"/>
      <c r="F7" s="914"/>
      <c r="G7" s="914"/>
      <c r="H7" s="915"/>
    </row>
    <row r="8" spans="1:8" ht="15">
      <c r="A8" s="916" t="s">
        <v>455</v>
      </c>
      <c r="B8" s="914" t="str">
        <f>'[6]Mob. e Desmob'!D11</f>
        <v>SEM DESONERAÇÃO</v>
      </c>
      <c r="C8" s="914"/>
      <c r="D8" s="914"/>
      <c r="E8" s="914"/>
      <c r="F8" s="914"/>
      <c r="G8" s="914"/>
      <c r="H8" s="915"/>
    </row>
    <row r="9" spans="1:8" ht="6.75" customHeight="1">
      <c r="A9" s="918"/>
      <c r="B9" s="919"/>
      <c r="C9" s="919"/>
      <c r="D9" s="919"/>
      <c r="E9" s="919"/>
      <c r="F9" s="919"/>
      <c r="G9" s="919"/>
      <c r="H9" s="920"/>
    </row>
    <row r="10" spans="1:8" ht="24" customHeight="1">
      <c r="A10" s="921" t="s">
        <v>942</v>
      </c>
      <c r="B10" s="922"/>
      <c r="C10" s="922"/>
      <c r="D10" s="922"/>
      <c r="E10" s="922"/>
      <c r="F10" s="922"/>
      <c r="G10" s="922"/>
      <c r="H10" s="923"/>
    </row>
    <row r="11" spans="1:8" ht="30" customHeight="1">
      <c r="A11" s="924" t="s">
        <v>34</v>
      </c>
      <c r="B11" s="924" t="s">
        <v>29</v>
      </c>
      <c r="C11" s="924" t="s">
        <v>616</v>
      </c>
      <c r="D11" s="924" t="s">
        <v>30</v>
      </c>
      <c r="E11" s="924"/>
      <c r="F11" s="924"/>
      <c r="G11" s="925" t="s">
        <v>943</v>
      </c>
      <c r="H11" s="925" t="s">
        <v>944</v>
      </c>
    </row>
    <row r="12" spans="1:8" ht="15">
      <c r="A12" s="924"/>
      <c r="B12" s="924"/>
      <c r="C12" s="924"/>
      <c r="D12" s="925" t="s">
        <v>945</v>
      </c>
      <c r="E12" s="925" t="s">
        <v>946</v>
      </c>
      <c r="F12" s="925" t="s">
        <v>947</v>
      </c>
      <c r="G12" s="925">
        <v>182.49</v>
      </c>
      <c r="H12" s="925">
        <v>6</v>
      </c>
    </row>
    <row r="13" spans="1:8" ht="15">
      <c r="A13" s="926" t="s">
        <v>829</v>
      </c>
      <c r="B13" s="927"/>
      <c r="C13" s="927"/>
      <c r="D13" s="928"/>
      <c r="E13" s="928"/>
      <c r="F13" s="928"/>
      <c r="G13" s="928"/>
      <c r="H13" s="929"/>
    </row>
    <row r="14" spans="1:8">
      <c r="A14" s="930" t="s">
        <v>871</v>
      </c>
      <c r="B14" s="931" t="s">
        <v>948</v>
      </c>
      <c r="C14" s="932" t="s">
        <v>18</v>
      </c>
      <c r="D14" s="933">
        <v>4.2981870000000004</v>
      </c>
      <c r="E14" s="933">
        <v>9.7210000000000001</v>
      </c>
      <c r="F14" s="934">
        <f>D14+E14</f>
        <v>14.019187000000001</v>
      </c>
      <c r="G14" s="934">
        <f t="shared" ref="G14:G22" si="0">F14/$G$12</f>
        <v>7.6821672420406592E-2</v>
      </c>
      <c r="H14" s="935">
        <f>ROUNDUP(G14/$H$12,0)</f>
        <v>1</v>
      </c>
    </row>
    <row r="15" spans="1:8">
      <c r="A15" s="930" t="s">
        <v>818</v>
      </c>
      <c r="B15" s="931" t="s">
        <v>949</v>
      </c>
      <c r="C15" s="932" t="s">
        <v>18</v>
      </c>
      <c r="D15" s="933">
        <v>66.760046000000003</v>
      </c>
      <c r="E15" s="933">
        <v>103.786</v>
      </c>
      <c r="F15" s="934">
        <f t="shared" ref="F15:F22" si="1">D15+E15</f>
        <v>170.54604599999999</v>
      </c>
      <c r="G15" s="934">
        <f t="shared" si="0"/>
        <v>0.93455009041591308</v>
      </c>
      <c r="H15" s="935">
        <f t="shared" ref="H15:H22" si="2">ROUNDUP(G15/$H$12,0)</f>
        <v>1</v>
      </c>
    </row>
    <row r="16" spans="1:8">
      <c r="A16" s="930" t="s">
        <v>830</v>
      </c>
      <c r="B16" s="931" t="s">
        <v>950</v>
      </c>
      <c r="C16" s="932" t="s">
        <v>18</v>
      </c>
      <c r="D16" s="933">
        <v>58.309457000000002</v>
      </c>
      <c r="E16" s="933"/>
      <c r="F16" s="934">
        <f t="shared" si="1"/>
        <v>58.309457000000002</v>
      </c>
      <c r="G16" s="934">
        <f t="shared" si="0"/>
        <v>0.31952138199353386</v>
      </c>
      <c r="H16" s="935">
        <f t="shared" si="2"/>
        <v>1</v>
      </c>
    </row>
    <row r="17" spans="1:8">
      <c r="A17" s="930" t="s">
        <v>853</v>
      </c>
      <c r="B17" s="931" t="s">
        <v>951</v>
      </c>
      <c r="C17" s="932" t="s">
        <v>18</v>
      </c>
      <c r="D17" s="933">
        <v>46.685591000000002</v>
      </c>
      <c r="E17" s="933">
        <v>11.622999999999999</v>
      </c>
      <c r="F17" s="934">
        <f t="shared" si="1"/>
        <v>58.308591</v>
      </c>
      <c r="G17" s="934">
        <f t="shared" si="0"/>
        <v>0.31951663652802892</v>
      </c>
      <c r="H17" s="935">
        <f t="shared" si="2"/>
        <v>1</v>
      </c>
    </row>
    <row r="18" spans="1:8">
      <c r="A18" s="930" t="s">
        <v>862</v>
      </c>
      <c r="B18" s="931" t="s">
        <v>863</v>
      </c>
      <c r="C18" s="932" t="s">
        <v>18</v>
      </c>
      <c r="D18" s="933">
        <v>120.71075500000001</v>
      </c>
      <c r="E18" s="933"/>
      <c r="F18" s="934">
        <f t="shared" si="1"/>
        <v>120.71075500000001</v>
      </c>
      <c r="G18" s="934">
        <f t="shared" si="0"/>
        <v>0.66146503918022903</v>
      </c>
      <c r="H18" s="935">
        <f t="shared" si="2"/>
        <v>1</v>
      </c>
    </row>
    <row r="19" spans="1:8" ht="28.5">
      <c r="A19" s="930" t="s">
        <v>952</v>
      </c>
      <c r="B19" s="936" t="s">
        <v>953</v>
      </c>
      <c r="C19" s="932" t="s">
        <v>18</v>
      </c>
      <c r="D19" s="933">
        <v>0.56999999999999995</v>
      </c>
      <c r="E19" s="933"/>
      <c r="F19" s="934">
        <f t="shared" si="1"/>
        <v>0.56999999999999995</v>
      </c>
      <c r="G19" s="934">
        <f t="shared" si="0"/>
        <v>3.1234588196613509E-3</v>
      </c>
      <c r="H19" s="935">
        <f t="shared" si="2"/>
        <v>1</v>
      </c>
    </row>
    <row r="20" spans="1:8">
      <c r="A20" s="930" t="s">
        <v>820</v>
      </c>
      <c r="B20" s="931" t="s">
        <v>821</v>
      </c>
      <c r="C20" s="932" t="s">
        <v>18</v>
      </c>
      <c r="D20" s="933">
        <v>60.355376999999997</v>
      </c>
      <c r="E20" s="933"/>
      <c r="F20" s="934">
        <f t="shared" si="1"/>
        <v>60.355376999999997</v>
      </c>
      <c r="G20" s="934">
        <f t="shared" si="0"/>
        <v>0.33073251685023836</v>
      </c>
      <c r="H20" s="935">
        <f t="shared" si="2"/>
        <v>1</v>
      </c>
    </row>
    <row r="21" spans="1:8">
      <c r="A21" s="930" t="s">
        <v>839</v>
      </c>
      <c r="B21" s="931" t="s">
        <v>954</v>
      </c>
      <c r="C21" s="932" t="s">
        <v>18</v>
      </c>
      <c r="D21" s="933">
        <v>12.010538</v>
      </c>
      <c r="E21" s="933"/>
      <c r="F21" s="934">
        <f t="shared" si="1"/>
        <v>12.010538</v>
      </c>
      <c r="G21" s="934">
        <f t="shared" si="0"/>
        <v>6.5814773412241762E-2</v>
      </c>
      <c r="H21" s="935">
        <f t="shared" si="2"/>
        <v>1</v>
      </c>
    </row>
    <row r="22" spans="1:8">
      <c r="A22" s="930" t="s">
        <v>843</v>
      </c>
      <c r="B22" s="931" t="s">
        <v>955</v>
      </c>
      <c r="C22" s="932" t="s">
        <v>18</v>
      </c>
      <c r="D22" s="933">
        <v>53.758136999999998</v>
      </c>
      <c r="E22" s="933">
        <v>145.976</v>
      </c>
      <c r="F22" s="934">
        <f t="shared" si="1"/>
        <v>199.734137</v>
      </c>
      <c r="G22" s="934">
        <f t="shared" si="0"/>
        <v>1.0944935996492957</v>
      </c>
      <c r="H22" s="935">
        <f t="shared" si="2"/>
        <v>1</v>
      </c>
    </row>
    <row r="23" spans="1:8">
      <c r="A23" s="930" t="s">
        <v>956</v>
      </c>
      <c r="B23" s="931" t="s">
        <v>857</v>
      </c>
      <c r="C23" s="932" t="s">
        <v>18</v>
      </c>
      <c r="D23" s="933">
        <v>87.864497</v>
      </c>
      <c r="E23" s="933">
        <v>17.431999999999999</v>
      </c>
      <c r="F23" s="934">
        <f>D23+E23</f>
        <v>105.296497</v>
      </c>
      <c r="G23" s="934">
        <f>F23/$G$12</f>
        <v>0.57699872321771051</v>
      </c>
      <c r="H23" s="935">
        <f>ROUNDUP(G23/$H$12,0)</f>
        <v>1</v>
      </c>
    </row>
    <row r="24" spans="1:8" ht="28.5">
      <c r="A24" s="930" t="s">
        <v>859</v>
      </c>
      <c r="B24" s="936" t="s">
        <v>957</v>
      </c>
      <c r="C24" s="932" t="s">
        <v>18</v>
      </c>
      <c r="D24" s="933">
        <v>42.129140999999997</v>
      </c>
      <c r="E24" s="933"/>
      <c r="F24" s="934">
        <f t="shared" ref="F24:F43" si="3">D24+E24</f>
        <v>42.129140999999997</v>
      </c>
      <c r="G24" s="934">
        <f t="shared" ref="G24:G30" si="4">F24/$G$12</f>
        <v>0.23085725793194145</v>
      </c>
      <c r="H24" s="935">
        <f t="shared" ref="H24:H30" si="5">ROUNDUP(G24/$H$12,0)</f>
        <v>1</v>
      </c>
    </row>
    <row r="25" spans="1:8">
      <c r="A25" s="930" t="s">
        <v>846</v>
      </c>
      <c r="B25" s="931" t="s">
        <v>958</v>
      </c>
      <c r="C25" s="932" t="s">
        <v>660</v>
      </c>
      <c r="D25" s="933">
        <v>100.272525</v>
      </c>
      <c r="E25" s="933"/>
      <c r="F25" s="934">
        <f t="shared" si="3"/>
        <v>100.272525</v>
      </c>
      <c r="G25" s="934">
        <f t="shared" si="4"/>
        <v>0.54946860101923389</v>
      </c>
      <c r="H25" s="935">
        <f t="shared" si="5"/>
        <v>1</v>
      </c>
    </row>
    <row r="26" spans="1:8">
      <c r="A26" s="937" t="s">
        <v>815</v>
      </c>
      <c r="B26" s="938" t="s">
        <v>959</v>
      </c>
      <c r="C26" s="932" t="s">
        <v>18</v>
      </c>
      <c r="D26" s="939">
        <v>26.815974000000001</v>
      </c>
      <c r="E26" s="939">
        <v>37.558</v>
      </c>
      <c r="F26" s="934">
        <f t="shared" si="3"/>
        <v>64.373974000000004</v>
      </c>
      <c r="G26" s="934">
        <f t="shared" si="4"/>
        <v>0.35275343306482548</v>
      </c>
      <c r="H26" s="935">
        <f t="shared" si="5"/>
        <v>1</v>
      </c>
    </row>
    <row r="27" spans="1:8">
      <c r="A27" s="930" t="s">
        <v>865</v>
      </c>
      <c r="B27" s="931" t="s">
        <v>960</v>
      </c>
      <c r="C27" s="932" t="s">
        <v>18</v>
      </c>
      <c r="D27" s="933">
        <v>14.050122</v>
      </c>
      <c r="E27" s="933">
        <v>0.47</v>
      </c>
      <c r="F27" s="934">
        <f t="shared" si="3"/>
        <v>14.520122000000001</v>
      </c>
      <c r="G27" s="934">
        <f t="shared" si="4"/>
        <v>7.9566672146418979E-2</v>
      </c>
      <c r="H27" s="935">
        <f t="shared" si="5"/>
        <v>1</v>
      </c>
    </row>
    <row r="28" spans="1:8">
      <c r="A28" s="930" t="s">
        <v>849</v>
      </c>
      <c r="B28" s="931" t="s">
        <v>961</v>
      </c>
      <c r="C28" s="932" t="s">
        <v>18</v>
      </c>
      <c r="D28" s="933">
        <v>93.239472000000006</v>
      </c>
      <c r="E28" s="933">
        <v>59.938000000000002</v>
      </c>
      <c r="F28" s="934">
        <f t="shared" si="3"/>
        <v>153.17747200000002</v>
      </c>
      <c r="G28" s="934">
        <f t="shared" si="4"/>
        <v>0.83937460682777143</v>
      </c>
      <c r="H28" s="935">
        <f t="shared" si="5"/>
        <v>1</v>
      </c>
    </row>
    <row r="29" spans="1:8">
      <c r="A29" s="930" t="s">
        <v>962</v>
      </c>
      <c r="B29" s="936" t="s">
        <v>963</v>
      </c>
      <c r="C29" s="932" t="s">
        <v>660</v>
      </c>
      <c r="D29" s="933">
        <v>6.5187239999999997</v>
      </c>
      <c r="E29" s="933"/>
      <c r="F29" s="934">
        <f t="shared" si="3"/>
        <v>6.5187239999999997</v>
      </c>
      <c r="G29" s="934">
        <f t="shared" si="4"/>
        <v>3.5720992931119508E-2</v>
      </c>
      <c r="H29" s="935">
        <f t="shared" si="5"/>
        <v>1</v>
      </c>
    </row>
    <row r="30" spans="1:8">
      <c r="A30" s="930" t="s">
        <v>822</v>
      </c>
      <c r="B30" s="931" t="s">
        <v>964</v>
      </c>
      <c r="C30" s="932" t="s">
        <v>18</v>
      </c>
      <c r="D30" s="933">
        <v>55.384762000000002</v>
      </c>
      <c r="E30" s="933"/>
      <c r="F30" s="934">
        <f t="shared" si="3"/>
        <v>55.384762000000002</v>
      </c>
      <c r="G30" s="934">
        <f t="shared" si="4"/>
        <v>0.30349477779604361</v>
      </c>
      <c r="H30" s="935">
        <f t="shared" si="5"/>
        <v>1</v>
      </c>
    </row>
    <row r="31" spans="1:8">
      <c r="A31" s="930" t="s">
        <v>825</v>
      </c>
      <c r="B31" s="931" t="s">
        <v>965</v>
      </c>
      <c r="C31" s="932" t="s">
        <v>18</v>
      </c>
      <c r="D31" s="933">
        <v>9.6888299999999994</v>
      </c>
      <c r="E31" s="933">
        <v>2.5339999999999998</v>
      </c>
      <c r="F31" s="934">
        <f>D31+E31</f>
        <v>12.222829999999998</v>
      </c>
      <c r="G31" s="934">
        <f>F31/$G$12</f>
        <v>6.6978080990739208E-2</v>
      </c>
      <c r="H31" s="935">
        <f>ROUNDUP(G31/$H$12,0)</f>
        <v>1</v>
      </c>
    </row>
    <row r="32" spans="1:8">
      <c r="A32" s="930" t="s">
        <v>874</v>
      </c>
      <c r="B32" s="931" t="s">
        <v>966</v>
      </c>
      <c r="C32" s="932" t="s">
        <v>18</v>
      </c>
      <c r="D32" s="933">
        <v>3.1363219999999998</v>
      </c>
      <c r="E32" s="933"/>
      <c r="F32" s="934">
        <f t="shared" si="3"/>
        <v>3.1363219999999998</v>
      </c>
      <c r="G32" s="934">
        <f t="shared" ref="G32:G43" si="6">F32/$G$12</f>
        <v>1.7186267740698119E-2</v>
      </c>
      <c r="H32" s="935">
        <f t="shared" ref="H32:H43" si="7">ROUNDUP(G32/$H$12,0)</f>
        <v>1</v>
      </c>
    </row>
    <row r="33" spans="1:8" ht="28.5">
      <c r="A33" s="930" t="s">
        <v>967</v>
      </c>
      <c r="B33" s="936" t="s">
        <v>968</v>
      </c>
      <c r="C33" s="932" t="s">
        <v>660</v>
      </c>
      <c r="D33" s="933">
        <v>8.613232</v>
      </c>
      <c r="E33" s="933"/>
      <c r="F33" s="934">
        <f t="shared" si="3"/>
        <v>8.613232</v>
      </c>
      <c r="G33" s="934">
        <f t="shared" si="6"/>
        <v>4.7198377993314701E-2</v>
      </c>
      <c r="H33" s="935">
        <f t="shared" si="7"/>
        <v>1</v>
      </c>
    </row>
    <row r="34" spans="1:8">
      <c r="A34" s="930" t="s">
        <v>969</v>
      </c>
      <c r="B34" s="931" t="s">
        <v>970</v>
      </c>
      <c r="C34" s="932" t="s">
        <v>660</v>
      </c>
      <c r="D34" s="933">
        <v>0.50033399999999995</v>
      </c>
      <c r="E34" s="933"/>
      <c r="F34" s="934">
        <f t="shared" si="3"/>
        <v>0.50033399999999995</v>
      </c>
      <c r="G34" s="934">
        <f t="shared" si="6"/>
        <v>2.7417063948709515E-3</v>
      </c>
      <c r="H34" s="935">
        <f t="shared" si="7"/>
        <v>1</v>
      </c>
    </row>
    <row r="35" spans="1:8">
      <c r="A35" s="930" t="s">
        <v>971</v>
      </c>
      <c r="B35" s="931" t="s">
        <v>972</v>
      </c>
      <c r="C35" s="932" t="s">
        <v>18</v>
      </c>
      <c r="D35" s="933">
        <v>33.453297999999997</v>
      </c>
      <c r="E35" s="933"/>
      <c r="F35" s="934">
        <f t="shared" si="3"/>
        <v>33.453297999999997</v>
      </c>
      <c r="G35" s="934">
        <f t="shared" si="6"/>
        <v>0.18331578716642005</v>
      </c>
      <c r="H35" s="935">
        <f t="shared" si="7"/>
        <v>1</v>
      </c>
    </row>
    <row r="36" spans="1:8">
      <c r="A36" s="930" t="s">
        <v>836</v>
      </c>
      <c r="B36" s="936" t="s">
        <v>973</v>
      </c>
      <c r="C36" s="932" t="s">
        <v>18</v>
      </c>
      <c r="D36" s="933">
        <v>24.151577</v>
      </c>
      <c r="E36" s="933"/>
      <c r="F36" s="934">
        <f t="shared" si="3"/>
        <v>24.151577</v>
      </c>
      <c r="G36" s="934">
        <f t="shared" si="6"/>
        <v>0.13234465998136882</v>
      </c>
      <c r="H36" s="935">
        <f t="shared" si="7"/>
        <v>1</v>
      </c>
    </row>
    <row r="37" spans="1:8">
      <c r="A37" s="930" t="s">
        <v>833</v>
      </c>
      <c r="B37" s="931" t="s">
        <v>974</v>
      </c>
      <c r="C37" s="932" t="s">
        <v>18</v>
      </c>
      <c r="D37" s="933">
        <v>8.4877909999999996</v>
      </c>
      <c r="E37" s="933"/>
      <c r="F37" s="934">
        <f t="shared" si="3"/>
        <v>8.4877909999999996</v>
      </c>
      <c r="G37" s="934">
        <f t="shared" si="6"/>
        <v>4.6510992383144274E-2</v>
      </c>
      <c r="H37" s="935">
        <f t="shared" si="7"/>
        <v>1</v>
      </c>
    </row>
    <row r="38" spans="1:8">
      <c r="A38" s="930" t="s">
        <v>975</v>
      </c>
      <c r="B38" s="931" t="s">
        <v>976</v>
      </c>
      <c r="C38" s="932" t="s">
        <v>18</v>
      </c>
      <c r="D38" s="933">
        <v>15.110842999999999</v>
      </c>
      <c r="E38" s="933"/>
      <c r="F38" s="934">
        <f t="shared" si="3"/>
        <v>15.110842999999999</v>
      </c>
      <c r="G38" s="934">
        <f t="shared" si="6"/>
        <v>8.2803676913803484E-2</v>
      </c>
      <c r="H38" s="935">
        <f t="shared" si="7"/>
        <v>1</v>
      </c>
    </row>
    <row r="39" spans="1:8">
      <c r="A39" s="930" t="s">
        <v>868</v>
      </c>
      <c r="B39" s="931" t="s">
        <v>977</v>
      </c>
      <c r="C39" s="932" t="s">
        <v>18</v>
      </c>
      <c r="D39" s="933">
        <v>6.1298700000000004</v>
      </c>
      <c r="E39" s="933"/>
      <c r="F39" s="934">
        <f t="shared" si="3"/>
        <v>6.1298700000000004</v>
      </c>
      <c r="G39" s="934">
        <f t="shared" si="6"/>
        <v>3.3590169324346539E-2</v>
      </c>
      <c r="H39" s="935">
        <f t="shared" si="7"/>
        <v>1</v>
      </c>
    </row>
    <row r="40" spans="1:8">
      <c r="A40" s="930" t="s">
        <v>978</v>
      </c>
      <c r="B40" s="931" t="s">
        <v>979</v>
      </c>
      <c r="C40" s="932" t="s">
        <v>18</v>
      </c>
      <c r="D40" s="933">
        <v>24.867469</v>
      </c>
      <c r="E40" s="933"/>
      <c r="F40" s="934">
        <f t="shared" si="3"/>
        <v>24.867469</v>
      </c>
      <c r="G40" s="934">
        <f t="shared" si="6"/>
        <v>0.13626757082579866</v>
      </c>
      <c r="H40" s="935">
        <f t="shared" si="7"/>
        <v>1</v>
      </c>
    </row>
    <row r="41" spans="1:8">
      <c r="A41" s="930" t="s">
        <v>980</v>
      </c>
      <c r="B41" s="931" t="s">
        <v>981</v>
      </c>
      <c r="C41" s="932" t="s">
        <v>18</v>
      </c>
      <c r="D41" s="933">
        <v>3.4874700000000001</v>
      </c>
      <c r="E41" s="933"/>
      <c r="F41" s="934">
        <f t="shared" si="3"/>
        <v>3.4874700000000001</v>
      </c>
      <c r="G41" s="934">
        <f t="shared" si="6"/>
        <v>1.9110471806674339E-2</v>
      </c>
      <c r="H41" s="935">
        <f t="shared" si="7"/>
        <v>1</v>
      </c>
    </row>
    <row r="42" spans="1:8">
      <c r="A42" s="930" t="s">
        <v>982</v>
      </c>
      <c r="B42" s="931" t="s">
        <v>983</v>
      </c>
      <c r="C42" s="932" t="s">
        <v>18</v>
      </c>
      <c r="D42" s="933">
        <v>3558.6467170000001</v>
      </c>
      <c r="E42" s="933">
        <v>5.3520000000000003</v>
      </c>
      <c r="F42" s="934">
        <f t="shared" si="3"/>
        <v>3563.9987169999999</v>
      </c>
      <c r="G42" s="934">
        <f t="shared" si="6"/>
        <v>19.529830220834018</v>
      </c>
      <c r="H42" s="935">
        <f t="shared" si="7"/>
        <v>4</v>
      </c>
    </row>
    <row r="43" spans="1:8">
      <c r="A43" s="940" t="s">
        <v>984</v>
      </c>
      <c r="B43" s="941" t="s">
        <v>985</v>
      </c>
      <c r="C43" s="932" t="s">
        <v>18</v>
      </c>
      <c r="D43" s="942">
        <v>7.3236869999999996</v>
      </c>
      <c r="E43" s="942">
        <v>3.1379999999999999</v>
      </c>
      <c r="F43" s="943">
        <f t="shared" si="3"/>
        <v>10.461687</v>
      </c>
      <c r="G43" s="943">
        <f t="shared" si="6"/>
        <v>5.7327453559099122E-2</v>
      </c>
      <c r="H43" s="944">
        <f t="shared" si="7"/>
        <v>1</v>
      </c>
    </row>
    <row r="44" spans="1:8" ht="15">
      <c r="A44" s="926" t="s">
        <v>986</v>
      </c>
      <c r="B44" s="927"/>
      <c r="C44" s="927"/>
      <c r="D44" s="945"/>
      <c r="E44" s="945"/>
      <c r="F44" s="928"/>
      <c r="G44" s="928"/>
      <c r="H44" s="929"/>
    </row>
    <row r="45" spans="1:8">
      <c r="A45" s="930" t="s">
        <v>987</v>
      </c>
      <c r="B45" s="931" t="s">
        <v>988</v>
      </c>
      <c r="C45" s="932" t="s">
        <v>18</v>
      </c>
      <c r="D45" s="933">
        <v>15.733865</v>
      </c>
      <c r="E45" s="933">
        <v>9.1999999999999998E-2</v>
      </c>
      <c r="F45" s="934">
        <f t="shared" ref="F45:F73" si="8">D45+E45</f>
        <v>15.825865</v>
      </c>
      <c r="G45" s="934">
        <f t="shared" ref="G45:G73" si="9">F45/$G$12</f>
        <v>8.6721820373719102E-2</v>
      </c>
      <c r="H45" s="935">
        <f t="shared" ref="H45:H73" si="10">ROUNDUP(G45/$H$12,0)</f>
        <v>1</v>
      </c>
    </row>
    <row r="46" spans="1:8">
      <c r="A46" s="930" t="s">
        <v>989</v>
      </c>
      <c r="B46" s="931" t="s">
        <v>990</v>
      </c>
      <c r="C46" s="932" t="s">
        <v>18</v>
      </c>
      <c r="D46" s="933">
        <v>281.21858500000002</v>
      </c>
      <c r="E46" s="933"/>
      <c r="F46" s="934">
        <f t="shared" si="8"/>
        <v>281.21858500000002</v>
      </c>
      <c r="G46" s="934">
        <f t="shared" si="9"/>
        <v>1.5410081922297112</v>
      </c>
      <c r="H46" s="935">
        <f t="shared" si="10"/>
        <v>1</v>
      </c>
    </row>
    <row r="47" spans="1:8">
      <c r="A47" s="930" t="s">
        <v>991</v>
      </c>
      <c r="B47" s="931" t="s">
        <v>992</v>
      </c>
      <c r="C47" s="932" t="s">
        <v>18</v>
      </c>
      <c r="D47" s="933">
        <v>228.741557</v>
      </c>
      <c r="E47" s="933"/>
      <c r="F47" s="934">
        <f t="shared" si="8"/>
        <v>228.741557</v>
      </c>
      <c r="G47" s="934">
        <f t="shared" si="9"/>
        <v>1.2534470765521397</v>
      </c>
      <c r="H47" s="935">
        <f t="shared" si="10"/>
        <v>1</v>
      </c>
    </row>
    <row r="48" spans="1:8">
      <c r="A48" s="930" t="s">
        <v>993</v>
      </c>
      <c r="B48" s="931" t="s">
        <v>994</v>
      </c>
      <c r="C48" s="932" t="s">
        <v>18</v>
      </c>
      <c r="D48" s="933">
        <v>228.741557</v>
      </c>
      <c r="E48" s="933"/>
      <c r="F48" s="934">
        <f t="shared" si="8"/>
        <v>228.741557</v>
      </c>
      <c r="G48" s="934">
        <f t="shared" si="9"/>
        <v>1.2534470765521397</v>
      </c>
      <c r="H48" s="935">
        <f t="shared" si="10"/>
        <v>1</v>
      </c>
    </row>
    <row r="49" spans="1:8">
      <c r="A49" s="930" t="s">
        <v>995</v>
      </c>
      <c r="B49" s="931" t="s">
        <v>996</v>
      </c>
      <c r="C49" s="932" t="s">
        <v>18</v>
      </c>
      <c r="D49" s="933">
        <v>1111.7686060000001</v>
      </c>
      <c r="E49" s="933">
        <v>99.453999999999994</v>
      </c>
      <c r="F49" s="934">
        <f t="shared" si="8"/>
        <v>1211.222606</v>
      </c>
      <c r="G49" s="934">
        <f t="shared" si="9"/>
        <v>6.6371998794454488</v>
      </c>
      <c r="H49" s="935">
        <f t="shared" si="10"/>
        <v>2</v>
      </c>
    </row>
    <row r="50" spans="1:8">
      <c r="A50" s="930" t="s">
        <v>997</v>
      </c>
      <c r="B50" s="931" t="s">
        <v>998</v>
      </c>
      <c r="C50" s="932" t="s">
        <v>18</v>
      </c>
      <c r="D50" s="933">
        <v>40.290058999999999</v>
      </c>
      <c r="E50" s="933"/>
      <c r="F50" s="934">
        <f t="shared" si="8"/>
        <v>40.290058999999999</v>
      </c>
      <c r="G50" s="934">
        <f t="shared" si="9"/>
        <v>0.22077954408460737</v>
      </c>
      <c r="H50" s="935">
        <f t="shared" si="10"/>
        <v>1</v>
      </c>
    </row>
    <row r="51" spans="1:8">
      <c r="A51" s="930" t="s">
        <v>999</v>
      </c>
      <c r="B51" s="931" t="s">
        <v>1000</v>
      </c>
      <c r="C51" s="932" t="s">
        <v>18</v>
      </c>
      <c r="D51" s="934">
        <v>280.953148</v>
      </c>
      <c r="E51" s="933"/>
      <c r="F51" s="934">
        <f t="shared" si="8"/>
        <v>280.953148</v>
      </c>
      <c r="G51" s="934">
        <f t="shared" si="9"/>
        <v>1.5395536632144227</v>
      </c>
      <c r="H51" s="935">
        <f t="shared" si="10"/>
        <v>1</v>
      </c>
    </row>
    <row r="52" spans="1:8">
      <c r="A52" s="930" t="s">
        <v>1001</v>
      </c>
      <c r="B52" s="931" t="s">
        <v>1002</v>
      </c>
      <c r="C52" s="932" t="s">
        <v>18</v>
      </c>
      <c r="D52" s="933">
        <v>15.666665999999999</v>
      </c>
      <c r="E52" s="933"/>
      <c r="F52" s="934">
        <f t="shared" si="8"/>
        <v>15.666665999999999</v>
      </c>
      <c r="G52" s="934">
        <f t="shared" si="9"/>
        <v>8.5849449284892312E-2</v>
      </c>
      <c r="H52" s="935">
        <f t="shared" si="10"/>
        <v>1</v>
      </c>
    </row>
    <row r="53" spans="1:8">
      <c r="A53" s="930" t="s">
        <v>1003</v>
      </c>
      <c r="B53" s="931" t="s">
        <v>1004</v>
      </c>
      <c r="C53" s="932" t="s">
        <v>18</v>
      </c>
      <c r="D53" s="933">
        <v>27.711193000000002</v>
      </c>
      <c r="E53" s="933"/>
      <c r="F53" s="934">
        <f t="shared" si="8"/>
        <v>27.711193000000002</v>
      </c>
      <c r="G53" s="934">
        <f t="shared" si="9"/>
        <v>0.15185047399857526</v>
      </c>
      <c r="H53" s="935">
        <f t="shared" si="10"/>
        <v>1</v>
      </c>
    </row>
    <row r="54" spans="1:8">
      <c r="A54" s="930" t="s">
        <v>1005</v>
      </c>
      <c r="B54" s="931" t="s">
        <v>1006</v>
      </c>
      <c r="C54" s="932" t="s">
        <v>18</v>
      </c>
      <c r="D54" s="933">
        <v>11.54609</v>
      </c>
      <c r="E54" s="933"/>
      <c r="F54" s="934">
        <f t="shared" si="8"/>
        <v>11.54609</v>
      </c>
      <c r="G54" s="934">
        <f t="shared" si="9"/>
        <v>6.3269713408953904E-2</v>
      </c>
      <c r="H54" s="935">
        <f t="shared" si="10"/>
        <v>1</v>
      </c>
    </row>
    <row r="55" spans="1:8">
      <c r="A55" s="940" t="s">
        <v>1007</v>
      </c>
      <c r="B55" s="941" t="s">
        <v>1008</v>
      </c>
      <c r="C55" s="946" t="s">
        <v>18</v>
      </c>
      <c r="D55" s="942">
        <v>3.8524910000000001</v>
      </c>
      <c r="E55" s="942"/>
      <c r="F55" s="943">
        <f t="shared" si="8"/>
        <v>3.8524910000000001</v>
      </c>
      <c r="G55" s="943">
        <f t="shared" si="9"/>
        <v>2.111069647651926E-2</v>
      </c>
      <c r="H55" s="944">
        <f t="shared" si="10"/>
        <v>1</v>
      </c>
    </row>
    <row r="56" spans="1:8" ht="15">
      <c r="A56" s="926" t="s">
        <v>986</v>
      </c>
      <c r="B56" s="927"/>
      <c r="C56" s="927"/>
      <c r="D56" s="945"/>
      <c r="E56" s="945"/>
      <c r="F56" s="928"/>
      <c r="G56" s="928"/>
      <c r="H56" s="929"/>
    </row>
    <row r="57" spans="1:8">
      <c r="A57" s="930" t="s">
        <v>1009</v>
      </c>
      <c r="B57" s="931" t="s">
        <v>1010</v>
      </c>
      <c r="C57" s="932" t="s">
        <v>18</v>
      </c>
      <c r="D57" s="933">
        <v>345.70430299999998</v>
      </c>
      <c r="E57" s="933">
        <v>497.95100000000002</v>
      </c>
      <c r="F57" s="934">
        <f t="shared" si="8"/>
        <v>843.655303</v>
      </c>
      <c r="G57" s="934">
        <f t="shared" si="9"/>
        <v>4.6230220998410871</v>
      </c>
      <c r="H57" s="935">
        <f t="shared" si="10"/>
        <v>1</v>
      </c>
    </row>
    <row r="58" spans="1:8">
      <c r="A58" s="930" t="s">
        <v>1011</v>
      </c>
      <c r="B58" s="931" t="s">
        <v>1012</v>
      </c>
      <c r="C58" s="932" t="s">
        <v>18</v>
      </c>
      <c r="D58" s="933">
        <v>13.715032000000001</v>
      </c>
      <c r="E58" s="933"/>
      <c r="F58" s="934">
        <f t="shared" si="8"/>
        <v>13.715032000000001</v>
      </c>
      <c r="G58" s="934">
        <f t="shared" si="9"/>
        <v>7.515497835497835E-2</v>
      </c>
      <c r="H58" s="935">
        <f t="shared" si="10"/>
        <v>1</v>
      </c>
    </row>
    <row r="59" spans="1:8">
      <c r="A59" s="930" t="s">
        <v>1013</v>
      </c>
      <c r="B59" s="931" t="s">
        <v>1014</v>
      </c>
      <c r="C59" s="932" t="s">
        <v>18</v>
      </c>
      <c r="D59" s="933">
        <v>0.56832700000000003</v>
      </c>
      <c r="E59" s="933"/>
      <c r="F59" s="934">
        <f t="shared" si="8"/>
        <v>0.56832700000000003</v>
      </c>
      <c r="G59" s="934">
        <f t="shared" si="9"/>
        <v>3.1142911940380295E-3</v>
      </c>
      <c r="H59" s="935">
        <f t="shared" si="10"/>
        <v>1</v>
      </c>
    </row>
    <row r="60" spans="1:8">
      <c r="A60" s="930" t="s">
        <v>1015</v>
      </c>
      <c r="B60" s="931" t="s">
        <v>1016</v>
      </c>
      <c r="C60" s="932" t="s">
        <v>18</v>
      </c>
      <c r="D60" s="933">
        <v>8.6595680000000002</v>
      </c>
      <c r="E60" s="933"/>
      <c r="F60" s="934">
        <f t="shared" si="8"/>
        <v>8.6595680000000002</v>
      </c>
      <c r="G60" s="934">
        <f t="shared" si="9"/>
        <v>4.7452287796591594E-2</v>
      </c>
      <c r="H60" s="935">
        <f t="shared" si="10"/>
        <v>1</v>
      </c>
    </row>
    <row r="61" spans="1:8">
      <c r="A61" s="930" t="s">
        <v>1017</v>
      </c>
      <c r="B61" s="931" t="s">
        <v>1018</v>
      </c>
      <c r="C61" s="932" t="s">
        <v>18</v>
      </c>
      <c r="D61" s="933">
        <v>0.169541</v>
      </c>
      <c r="E61" s="933"/>
      <c r="F61" s="934">
        <f t="shared" si="8"/>
        <v>0.169541</v>
      </c>
      <c r="G61" s="934">
        <f t="shared" si="9"/>
        <v>9.2904268727053534E-4</v>
      </c>
      <c r="H61" s="935">
        <f t="shared" si="10"/>
        <v>1</v>
      </c>
    </row>
    <row r="62" spans="1:8">
      <c r="A62" s="930" t="s">
        <v>1019</v>
      </c>
      <c r="B62" s="931" t="s">
        <v>1020</v>
      </c>
      <c r="C62" s="932" t="s">
        <v>18</v>
      </c>
      <c r="D62" s="933">
        <v>6.9749400000000001</v>
      </c>
      <c r="E62" s="933"/>
      <c r="F62" s="934">
        <f t="shared" si="8"/>
        <v>6.9749400000000001</v>
      </c>
      <c r="G62" s="934">
        <f t="shared" si="9"/>
        <v>3.8220943613348678E-2</v>
      </c>
      <c r="H62" s="935">
        <f t="shared" si="10"/>
        <v>1</v>
      </c>
    </row>
    <row r="63" spans="1:8">
      <c r="A63" s="930" t="s">
        <v>1021</v>
      </c>
      <c r="B63" s="931" t="s">
        <v>1022</v>
      </c>
      <c r="C63" s="932" t="s">
        <v>18</v>
      </c>
      <c r="D63" s="933">
        <v>8.8214000000000001E-2</v>
      </c>
      <c r="E63" s="933">
        <v>0.251</v>
      </c>
      <c r="F63" s="934">
        <f t="shared" si="8"/>
        <v>0.33921400000000002</v>
      </c>
      <c r="G63" s="934">
        <f t="shared" si="9"/>
        <v>1.8588087018466765E-3</v>
      </c>
      <c r="H63" s="935">
        <f t="shared" si="10"/>
        <v>1</v>
      </c>
    </row>
    <row r="64" spans="1:8">
      <c r="A64" s="930" t="s">
        <v>915</v>
      </c>
      <c r="B64" s="931" t="s">
        <v>1023</v>
      </c>
      <c r="C64" s="932" t="s">
        <v>18</v>
      </c>
      <c r="D64" s="933">
        <v>4.9094769999999999</v>
      </c>
      <c r="E64" s="933"/>
      <c r="F64" s="934">
        <f t="shared" si="8"/>
        <v>4.9094769999999999</v>
      </c>
      <c r="G64" s="934">
        <f t="shared" si="9"/>
        <v>2.6902717957148336E-2</v>
      </c>
      <c r="H64" s="935">
        <f t="shared" si="10"/>
        <v>1</v>
      </c>
    </row>
    <row r="65" spans="1:8">
      <c r="A65" s="930" t="s">
        <v>1024</v>
      </c>
      <c r="B65" s="931" t="s">
        <v>1025</v>
      </c>
      <c r="C65" s="932" t="s">
        <v>18</v>
      </c>
      <c r="D65" s="933">
        <v>0.169541</v>
      </c>
      <c r="E65" s="933"/>
      <c r="F65" s="934">
        <f t="shared" si="8"/>
        <v>0.169541</v>
      </c>
      <c r="G65" s="934">
        <f t="shared" si="9"/>
        <v>9.2904268727053534E-4</v>
      </c>
      <c r="H65" s="935">
        <f t="shared" si="10"/>
        <v>1</v>
      </c>
    </row>
    <row r="66" spans="1:8">
      <c r="A66" s="930" t="s">
        <v>906</v>
      </c>
      <c r="B66" s="931" t="s">
        <v>1026</v>
      </c>
      <c r="C66" s="932" t="s">
        <v>18</v>
      </c>
      <c r="D66" s="933">
        <v>6.7198999999999995E-2</v>
      </c>
      <c r="E66" s="933">
        <v>9.1999999999999998E-2</v>
      </c>
      <c r="F66" s="934">
        <f t="shared" si="8"/>
        <v>0.15919899999999998</v>
      </c>
      <c r="G66" s="934">
        <f t="shared" si="9"/>
        <v>8.7237108882678484E-4</v>
      </c>
      <c r="H66" s="935">
        <f t="shared" si="10"/>
        <v>1</v>
      </c>
    </row>
    <row r="67" spans="1:8">
      <c r="A67" s="930" t="s">
        <v>1027</v>
      </c>
      <c r="B67" s="931" t="s">
        <v>1028</v>
      </c>
      <c r="C67" s="932" t="s">
        <v>18</v>
      </c>
      <c r="D67" s="933">
        <v>145.44792699999999</v>
      </c>
      <c r="E67" s="933"/>
      <c r="F67" s="934">
        <f t="shared" si="8"/>
        <v>145.44792699999999</v>
      </c>
      <c r="G67" s="934">
        <f t="shared" si="9"/>
        <v>0.79701861471861468</v>
      </c>
      <c r="H67" s="935">
        <f t="shared" si="10"/>
        <v>1</v>
      </c>
    </row>
    <row r="68" spans="1:8">
      <c r="A68" s="930" t="s">
        <v>1029</v>
      </c>
      <c r="B68" s="931" t="s">
        <v>1030</v>
      </c>
      <c r="C68" s="932" t="s">
        <v>18</v>
      </c>
      <c r="D68" s="933">
        <v>145.44792699999999</v>
      </c>
      <c r="E68" s="933"/>
      <c r="F68" s="934">
        <f t="shared" si="8"/>
        <v>145.44792699999999</v>
      </c>
      <c r="G68" s="934">
        <f t="shared" si="9"/>
        <v>0.79701861471861468</v>
      </c>
      <c r="H68" s="935">
        <f t="shared" si="10"/>
        <v>1</v>
      </c>
    </row>
    <row r="69" spans="1:8">
      <c r="A69" s="930" t="s">
        <v>927</v>
      </c>
      <c r="B69" s="931" t="s">
        <v>1031</v>
      </c>
      <c r="C69" s="932" t="s">
        <v>18</v>
      </c>
      <c r="D69" s="933">
        <v>5.5431039999999996</v>
      </c>
      <c r="E69" s="933">
        <v>7.976</v>
      </c>
      <c r="F69" s="934">
        <f t="shared" si="8"/>
        <v>13.519103999999999</v>
      </c>
      <c r="G69" s="934">
        <f t="shared" si="9"/>
        <v>7.4081341443366755E-2</v>
      </c>
      <c r="H69" s="935">
        <f t="shared" si="10"/>
        <v>1</v>
      </c>
    </row>
    <row r="70" spans="1:8">
      <c r="A70" s="930" t="s">
        <v>918</v>
      </c>
      <c r="B70" s="931" t="s">
        <v>1032</v>
      </c>
      <c r="C70" s="932" t="s">
        <v>660</v>
      </c>
      <c r="D70" s="933">
        <v>25.301542999999999</v>
      </c>
      <c r="E70" s="933"/>
      <c r="F70" s="934">
        <f t="shared" si="8"/>
        <v>25.301542999999999</v>
      </c>
      <c r="G70" s="934">
        <f t="shared" si="9"/>
        <v>0.13864618883226476</v>
      </c>
      <c r="H70" s="935">
        <f t="shared" si="10"/>
        <v>1</v>
      </c>
    </row>
    <row r="71" spans="1:8">
      <c r="A71" s="930" t="s">
        <v>1033</v>
      </c>
      <c r="B71" s="931" t="s">
        <v>1034</v>
      </c>
      <c r="C71" s="932" t="s">
        <v>660</v>
      </c>
      <c r="D71" s="933">
        <v>6.7850000000000002E-3</v>
      </c>
      <c r="E71" s="933">
        <v>0.33200000000000002</v>
      </c>
      <c r="F71" s="934">
        <f t="shared" si="8"/>
        <v>0.338785</v>
      </c>
      <c r="G71" s="934">
        <f t="shared" si="9"/>
        <v>1.8564578881034577E-3</v>
      </c>
      <c r="H71" s="935">
        <f t="shared" si="10"/>
        <v>1</v>
      </c>
    </row>
    <row r="72" spans="1:8">
      <c r="A72" s="930" t="s">
        <v>1035</v>
      </c>
      <c r="B72" s="931" t="s">
        <v>1036</v>
      </c>
      <c r="C72" s="932" t="s">
        <v>660</v>
      </c>
      <c r="D72" s="933">
        <v>0.11196399999999999</v>
      </c>
      <c r="E72" s="933">
        <v>0.22700000000000001</v>
      </c>
      <c r="F72" s="934">
        <f t="shared" si="8"/>
        <v>0.33896399999999999</v>
      </c>
      <c r="G72" s="934">
        <f t="shared" si="9"/>
        <v>1.8574387637678776E-3</v>
      </c>
      <c r="H72" s="935">
        <f t="shared" si="10"/>
        <v>1</v>
      </c>
    </row>
    <row r="73" spans="1:8">
      <c r="A73" s="930" t="s">
        <v>1037</v>
      </c>
      <c r="B73" s="931" t="s">
        <v>1038</v>
      </c>
      <c r="C73" s="932" t="s">
        <v>660</v>
      </c>
      <c r="D73" s="933">
        <v>23.147760000000002</v>
      </c>
      <c r="E73" s="933"/>
      <c r="F73" s="934">
        <f t="shared" si="8"/>
        <v>23.147760000000002</v>
      </c>
      <c r="G73" s="934">
        <f t="shared" si="9"/>
        <v>0.1268439914515864</v>
      </c>
      <c r="H73" s="935">
        <f t="shared" si="10"/>
        <v>1</v>
      </c>
    </row>
    <row r="74" spans="1:8" ht="15">
      <c r="A74" s="947" t="s">
        <v>68</v>
      </c>
      <c r="B74" s="948"/>
      <c r="C74" s="948"/>
      <c r="D74" s="948"/>
      <c r="E74" s="948"/>
      <c r="F74" s="948"/>
      <c r="G74" s="949"/>
      <c r="H74" s="950">
        <f>SUM(H14:H73)</f>
        <v>62</v>
      </c>
    </row>
  </sheetData>
  <autoFilter ref="A11:H74" xr:uid="{00000000-0009-0000-0000-000001000000}">
    <filterColumn colId="3" showButton="0"/>
    <filterColumn colId="4" showButton="0"/>
  </autoFilter>
  <mergeCells count="15">
    <mergeCell ref="A74:G74"/>
    <mergeCell ref="B7:H7"/>
    <mergeCell ref="B8:H8"/>
    <mergeCell ref="A9:H9"/>
    <mergeCell ref="A10:H10"/>
    <mergeCell ref="A11:A12"/>
    <mergeCell ref="B11:B12"/>
    <mergeCell ref="C11:C12"/>
    <mergeCell ref="D11:F11"/>
    <mergeCell ref="A1:H1"/>
    <mergeCell ref="A2:H2"/>
    <mergeCell ref="A3:H3"/>
    <mergeCell ref="A4:H4"/>
    <mergeCell ref="B5:H5"/>
    <mergeCell ref="B6:H6"/>
  </mergeCells>
  <printOptions horizontalCentered="1"/>
  <pageMargins left="0.39370078740157483" right="0.39370078740157483" top="0.78740157480314965" bottom="0.39370078740157483" header="0.31496062992125984" footer="0.31496062992125984"/>
  <pageSetup paperSize="9" scale="65" orientation="landscape" horizontalDpi="4294967293" verticalDpi="120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00E4B6-3AC6-45A1-B61C-48C611A98888}">
  <dimension ref="A1:Q41"/>
  <sheetViews>
    <sheetView view="pageBreakPreview" zoomScaleNormal="100" zoomScaleSheetLayoutView="100" workbookViewId="0">
      <selection activeCell="K39" sqref="K39"/>
    </sheetView>
  </sheetViews>
  <sheetFormatPr defaultRowHeight="15"/>
  <cols>
    <col min="1" max="1" width="13.42578125" bestFit="1" customWidth="1"/>
  </cols>
  <sheetData>
    <row r="1" spans="1:17" ht="14.25" customHeight="1">
      <c r="A1" s="951" t="s">
        <v>17</v>
      </c>
      <c r="B1" s="951"/>
      <c r="C1" s="951"/>
      <c r="D1" s="951"/>
      <c r="E1" s="951"/>
      <c r="F1" s="951"/>
      <c r="G1" s="951"/>
      <c r="H1" s="951"/>
      <c r="I1" s="951"/>
      <c r="J1" s="951"/>
      <c r="K1" s="951"/>
      <c r="L1" s="951"/>
      <c r="M1" s="951"/>
      <c r="N1" s="951"/>
      <c r="O1" s="951"/>
      <c r="P1" s="951"/>
      <c r="Q1" s="951"/>
    </row>
    <row r="2" spans="1:17" ht="14.25" customHeight="1">
      <c r="A2" s="951" t="s">
        <v>71</v>
      </c>
      <c r="B2" s="951"/>
      <c r="C2" s="951"/>
      <c r="D2" s="951"/>
      <c r="E2" s="951"/>
      <c r="F2" s="951"/>
      <c r="G2" s="951"/>
      <c r="H2" s="951"/>
      <c r="I2" s="951"/>
      <c r="J2" s="951"/>
      <c r="K2" s="951"/>
      <c r="L2" s="951"/>
      <c r="M2" s="951"/>
      <c r="N2" s="951"/>
      <c r="O2" s="951"/>
      <c r="P2" s="951"/>
      <c r="Q2" s="951"/>
    </row>
    <row r="3" spans="1:17" ht="14.25" customHeight="1">
      <c r="A3" s="951" t="s">
        <v>454</v>
      </c>
      <c r="B3" s="951"/>
      <c r="C3" s="951"/>
      <c r="D3" s="951"/>
      <c r="E3" s="951"/>
      <c r="F3" s="951"/>
      <c r="G3" s="951"/>
      <c r="H3" s="951"/>
      <c r="I3" s="951"/>
      <c r="J3" s="951"/>
      <c r="K3" s="951"/>
      <c r="L3" s="951"/>
      <c r="M3" s="951"/>
      <c r="N3" s="951"/>
      <c r="O3" s="951"/>
      <c r="P3" s="951"/>
      <c r="Q3" s="951"/>
    </row>
    <row r="4" spans="1:17">
      <c r="A4" s="952"/>
      <c r="B4" s="952"/>
      <c r="C4" s="952"/>
      <c r="D4" s="952"/>
      <c r="E4" s="952"/>
      <c r="F4" s="952"/>
      <c r="G4" s="952"/>
      <c r="H4" s="952"/>
      <c r="I4" s="952"/>
      <c r="J4" s="952"/>
      <c r="K4" s="952"/>
      <c r="L4" s="952"/>
      <c r="M4" s="952"/>
      <c r="N4" s="952"/>
      <c r="O4" s="952"/>
      <c r="P4" s="952"/>
      <c r="Q4" s="952"/>
    </row>
    <row r="5" spans="1:17">
      <c r="A5" s="953" t="s">
        <v>167</v>
      </c>
      <c r="B5" s="954" t="str">
        <f>'Mobilização-Desmobilização'!B5:K5</f>
        <v>PE-060</v>
      </c>
      <c r="C5" s="955"/>
      <c r="D5" s="955"/>
      <c r="E5" s="955"/>
      <c r="F5" s="955"/>
      <c r="G5" s="955"/>
      <c r="H5" s="955"/>
      <c r="I5" s="955"/>
      <c r="J5" s="955"/>
      <c r="K5" s="955"/>
      <c r="L5" s="955"/>
      <c r="M5" s="955"/>
      <c r="N5" s="955"/>
      <c r="O5" s="955"/>
      <c r="P5" s="955"/>
      <c r="Q5" s="956"/>
    </row>
    <row r="6" spans="1:17">
      <c r="A6" s="957" t="s">
        <v>168</v>
      </c>
      <c r="B6" s="958" t="str">
        <f>'Mobilização-Desmobilização'!B6:K6</f>
        <v>ENTR. BR-101 (CABO DE SANTO AGOSTINHO) - DIV. PE/AL</v>
      </c>
      <c r="C6" s="959"/>
      <c r="D6" s="959"/>
      <c r="E6" s="959"/>
      <c r="F6" s="959"/>
      <c r="G6" s="959"/>
      <c r="H6" s="959"/>
      <c r="I6" s="959"/>
      <c r="J6" s="959"/>
      <c r="K6" s="959"/>
      <c r="L6" s="959"/>
      <c r="M6" s="959"/>
      <c r="N6" s="959"/>
      <c r="O6" s="959"/>
      <c r="P6" s="959"/>
      <c r="Q6" s="960"/>
    </row>
    <row r="7" spans="1:17" ht="8.25" customHeight="1" thickBot="1">
      <c r="A7" s="961"/>
      <c r="B7" s="962"/>
      <c r="C7" s="962"/>
      <c r="D7" s="962"/>
      <c r="E7" s="962"/>
      <c r="F7" s="962"/>
      <c r="G7" s="962"/>
      <c r="H7" s="962"/>
      <c r="I7" s="962"/>
      <c r="J7" s="962"/>
      <c r="K7" s="962"/>
      <c r="L7" s="962"/>
      <c r="M7" s="962"/>
      <c r="N7" s="962"/>
      <c r="O7" s="962"/>
      <c r="P7" s="962"/>
      <c r="Q7" s="963"/>
    </row>
    <row r="8" spans="1:17" ht="15.75" thickBot="1">
      <c r="A8" s="964" t="s">
        <v>1039</v>
      </c>
      <c r="B8" s="965"/>
      <c r="C8" s="965"/>
      <c r="D8" s="965"/>
      <c r="E8" s="965"/>
      <c r="F8" s="965"/>
      <c r="G8" s="965"/>
      <c r="H8" s="965"/>
      <c r="I8" s="965"/>
      <c r="J8" s="965"/>
      <c r="K8" s="965"/>
      <c r="L8" s="965"/>
      <c r="M8" s="965"/>
      <c r="N8" s="965"/>
      <c r="O8" s="965"/>
      <c r="P8" s="965"/>
      <c r="Q8" s="966"/>
    </row>
    <row r="9" spans="1:17" ht="6" customHeight="1">
      <c r="A9" s="967"/>
      <c r="B9" s="968"/>
      <c r="C9" s="968"/>
      <c r="D9" s="968"/>
      <c r="E9" s="968"/>
      <c r="F9" s="968"/>
      <c r="G9" s="968"/>
      <c r="H9" s="968"/>
      <c r="I9" s="968"/>
      <c r="J9" s="968"/>
      <c r="K9" s="968"/>
      <c r="L9" s="968"/>
      <c r="M9" s="968"/>
      <c r="N9" s="968"/>
      <c r="O9" s="968"/>
      <c r="P9" s="968"/>
      <c r="Q9" s="969"/>
    </row>
    <row r="10" spans="1:17">
      <c r="A10" s="970" t="s">
        <v>797</v>
      </c>
      <c r="B10" s="971"/>
      <c r="C10" s="971"/>
      <c r="D10" s="971"/>
      <c r="E10" s="971"/>
      <c r="F10" s="971"/>
      <c r="G10" s="971"/>
      <c r="H10" s="971"/>
      <c r="I10" s="971"/>
      <c r="J10" s="971"/>
      <c r="K10" s="971"/>
      <c r="L10" s="971"/>
      <c r="M10" s="971"/>
      <c r="N10" s="971"/>
      <c r="O10" s="971"/>
      <c r="P10" s="971"/>
      <c r="Q10" s="972"/>
    </row>
    <row r="11" spans="1:17">
      <c r="A11" s="973"/>
      <c r="Q11" s="974"/>
    </row>
    <row r="12" spans="1:17">
      <c r="A12" s="973"/>
      <c r="Q12" s="974"/>
    </row>
    <row r="13" spans="1:17">
      <c r="A13" s="973"/>
      <c r="Q13" s="974"/>
    </row>
    <row r="14" spans="1:17">
      <c r="A14" s="973"/>
      <c r="Q14" s="974"/>
    </row>
    <row r="15" spans="1:17">
      <c r="A15" s="973"/>
      <c r="Q15" s="974"/>
    </row>
    <row r="16" spans="1:17">
      <c r="A16" s="973"/>
      <c r="Q16" s="974"/>
    </row>
    <row r="17" spans="1:17">
      <c r="A17" s="973"/>
      <c r="Q17" s="974"/>
    </row>
    <row r="18" spans="1:17">
      <c r="A18" s="973"/>
      <c r="Q18" s="974"/>
    </row>
    <row r="19" spans="1:17">
      <c r="A19" s="973"/>
      <c r="Q19" s="974"/>
    </row>
    <row r="20" spans="1:17">
      <c r="A20" s="973"/>
      <c r="Q20" s="974"/>
    </row>
    <row r="21" spans="1:17">
      <c r="A21" s="973"/>
      <c r="Q21" s="974"/>
    </row>
    <row r="22" spans="1:17">
      <c r="A22" s="973"/>
      <c r="Q22" s="974"/>
    </row>
    <row r="23" spans="1:17">
      <c r="A23" s="973"/>
      <c r="Q23" s="974"/>
    </row>
    <row r="24" spans="1:17">
      <c r="A24" s="973"/>
      <c r="Q24" s="974"/>
    </row>
    <row r="25" spans="1:17">
      <c r="A25" s="973"/>
      <c r="Q25" s="974"/>
    </row>
    <row r="26" spans="1:17">
      <c r="A26" s="973"/>
      <c r="Q26" s="974"/>
    </row>
    <row r="27" spans="1:17">
      <c r="A27" s="973"/>
      <c r="Q27" s="974"/>
    </row>
    <row r="28" spans="1:17">
      <c r="A28" s="973"/>
      <c r="Q28" s="974"/>
    </row>
    <row r="29" spans="1:17">
      <c r="A29" s="973"/>
      <c r="Q29" s="974"/>
    </row>
    <row r="30" spans="1:17">
      <c r="A30" s="973"/>
      <c r="Q30" s="974"/>
    </row>
    <row r="31" spans="1:17">
      <c r="A31" s="973"/>
      <c r="Q31" s="974"/>
    </row>
    <row r="32" spans="1:17">
      <c r="A32" s="973"/>
      <c r="Q32" s="974"/>
    </row>
    <row r="33" spans="1:17">
      <c r="A33" s="973"/>
      <c r="Q33" s="974"/>
    </row>
    <row r="34" spans="1:17">
      <c r="A34" s="973"/>
      <c r="Q34" s="974"/>
    </row>
    <row r="35" spans="1:17">
      <c r="A35" s="973"/>
      <c r="Q35" s="974"/>
    </row>
    <row r="36" spans="1:17">
      <c r="A36" s="973"/>
      <c r="Q36" s="974"/>
    </row>
    <row r="37" spans="1:17">
      <c r="A37" s="973"/>
      <c r="Q37" s="974"/>
    </row>
    <row r="38" spans="1:17">
      <c r="A38" s="973"/>
      <c r="Q38" s="974"/>
    </row>
    <row r="39" spans="1:17" ht="18" customHeight="1">
      <c r="A39" s="973"/>
      <c r="Q39" s="974"/>
    </row>
    <row r="40" spans="1:17" ht="18" customHeight="1">
      <c r="A40" s="973"/>
      <c r="Q40" s="974"/>
    </row>
    <row r="41" spans="1:17">
      <c r="A41" s="975"/>
      <c r="B41" s="952"/>
      <c r="C41" s="952"/>
      <c r="D41" s="952"/>
      <c r="E41" s="952"/>
      <c r="F41" s="952"/>
      <c r="G41" s="952"/>
      <c r="H41" s="952"/>
      <c r="I41" s="952"/>
      <c r="J41" s="952"/>
      <c r="K41" s="952"/>
      <c r="L41" s="952"/>
      <c r="M41" s="952"/>
      <c r="N41" s="952"/>
      <c r="O41" s="952"/>
      <c r="P41" s="952"/>
      <c r="Q41" s="976"/>
    </row>
  </sheetData>
  <mergeCells count="5">
    <mergeCell ref="A1:Q1"/>
    <mergeCell ref="A2:Q2"/>
    <mergeCell ref="A3:Q3"/>
    <mergeCell ref="A8:Q8"/>
    <mergeCell ref="A10:Q10"/>
  </mergeCells>
  <printOptions horizontalCentered="1"/>
  <pageMargins left="0.39370078740157483" right="0.39370078740157483" top="0.78740157480314965" bottom="0.39370078740157483" header="0.31496062992125984" footer="0.31496062992125984"/>
  <pageSetup paperSize="9" scale="85" orientation="landscape" horizontalDpi="1200" verticalDpi="120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F869D3-4887-448B-92BC-B6CC7CA0E404}">
  <dimension ref="A1:I34"/>
  <sheetViews>
    <sheetView showGridLines="0" view="pageBreakPreview" topLeftCell="A10" zoomScaleNormal="100" zoomScaleSheetLayoutView="100" workbookViewId="0">
      <selection activeCell="L11" sqref="L11"/>
    </sheetView>
  </sheetViews>
  <sheetFormatPr defaultColWidth="9" defaultRowHeight="15"/>
  <cols>
    <col min="1" max="1" width="13" style="980" customWidth="1"/>
    <col min="2" max="2" width="21.7109375" style="980" customWidth="1"/>
    <col min="3" max="4" width="9.7109375" style="980" customWidth="1"/>
    <col min="5" max="5" width="10.140625" style="980" customWidth="1"/>
    <col min="6" max="6" width="8.5703125" style="980" customWidth="1"/>
    <col min="7" max="9" width="10.42578125" style="980" customWidth="1"/>
    <col min="10" max="16384" width="9" style="980"/>
  </cols>
  <sheetData>
    <row r="1" spans="1:9" ht="18.75" customHeight="1">
      <c r="A1" s="977" t="s">
        <v>17</v>
      </c>
      <c r="B1" s="978"/>
      <c r="C1" s="978"/>
      <c r="D1" s="978"/>
      <c r="E1" s="978"/>
      <c r="F1" s="978"/>
      <c r="G1" s="978"/>
      <c r="H1" s="978"/>
      <c r="I1" s="979"/>
    </row>
    <row r="2" spans="1:9" ht="18.75" customHeight="1">
      <c r="A2" s="981" t="s">
        <v>71</v>
      </c>
      <c r="B2" s="982"/>
      <c r="C2" s="982"/>
      <c r="D2" s="982"/>
      <c r="E2" s="982"/>
      <c r="F2" s="982"/>
      <c r="G2" s="982"/>
      <c r="H2" s="982"/>
      <c r="I2" s="983"/>
    </row>
    <row r="3" spans="1:9" ht="18.75" customHeight="1">
      <c r="A3" s="984" t="s">
        <v>454</v>
      </c>
      <c r="B3" s="985"/>
      <c r="C3" s="985"/>
      <c r="D3" s="985"/>
      <c r="E3" s="985"/>
      <c r="F3" s="985"/>
      <c r="G3" s="985"/>
      <c r="H3" s="985"/>
      <c r="I3" s="986"/>
    </row>
    <row r="4" spans="1:9" ht="7.5" customHeight="1">
      <c r="A4" s="987"/>
      <c r="B4" s="988"/>
      <c r="I4" s="989"/>
    </row>
    <row r="5" spans="1:9">
      <c r="A5" s="990" t="s">
        <v>167</v>
      </c>
      <c r="B5" s="991" t="s">
        <v>170</v>
      </c>
      <c r="C5" s="992"/>
      <c r="D5" s="992"/>
      <c r="E5" s="992"/>
      <c r="F5" s="992"/>
      <c r="G5" s="992"/>
      <c r="H5" s="992"/>
      <c r="I5" s="993"/>
    </row>
    <row r="6" spans="1:9" ht="14.25" customHeight="1">
      <c r="A6" s="990" t="s">
        <v>168</v>
      </c>
      <c r="B6" s="991" t="s">
        <v>171</v>
      </c>
      <c r="C6" s="994"/>
      <c r="D6" s="994"/>
      <c r="F6" s="992"/>
      <c r="G6" s="992"/>
      <c r="H6" s="992"/>
      <c r="I6" s="993"/>
    </row>
    <row r="7" spans="1:9">
      <c r="A7" s="990" t="s">
        <v>53</v>
      </c>
      <c r="B7" s="995" t="s">
        <v>372</v>
      </c>
      <c r="C7" s="996"/>
      <c r="D7" s="996"/>
      <c r="E7" s="996"/>
      <c r="F7" s="992"/>
      <c r="G7" s="992"/>
      <c r="H7" s="992"/>
      <c r="I7" s="993"/>
    </row>
    <row r="8" spans="1:9">
      <c r="A8" s="990" t="s">
        <v>455</v>
      </c>
      <c r="B8" s="992" t="s">
        <v>691</v>
      </c>
      <c r="C8" s="992"/>
      <c r="D8" s="992"/>
      <c r="E8" s="992"/>
      <c r="F8" s="992"/>
      <c r="G8" s="992"/>
      <c r="H8" s="992"/>
      <c r="I8" s="993"/>
    </row>
    <row r="9" spans="1:9" ht="9.75" customHeight="1" thickBot="1">
      <c r="A9" s="987"/>
      <c r="I9" s="989"/>
    </row>
    <row r="10" spans="1:9" ht="15.75" thickBot="1">
      <c r="A10" s="997" t="s">
        <v>1040</v>
      </c>
      <c r="B10" s="998"/>
      <c r="C10" s="998"/>
      <c r="D10" s="998"/>
      <c r="E10" s="998"/>
      <c r="F10" s="998"/>
      <c r="G10" s="998"/>
      <c r="H10" s="998"/>
      <c r="I10" s="999"/>
    </row>
    <row r="11" spans="1:9">
      <c r="A11" s="1000" t="s">
        <v>1041</v>
      </c>
      <c r="B11" s="1001"/>
      <c r="C11" s="1001"/>
      <c r="D11" s="1001"/>
      <c r="E11" s="1001"/>
      <c r="F11" s="1002"/>
      <c r="G11" s="1002"/>
      <c r="H11" s="1002"/>
      <c r="I11" s="1003"/>
    </row>
    <row r="12" spans="1:9" ht="26.25" customHeight="1">
      <c r="A12" s="1004" t="s">
        <v>1042</v>
      </c>
      <c r="B12" s="1005" t="s">
        <v>1043</v>
      </c>
      <c r="C12" s="1006" t="s">
        <v>1044</v>
      </c>
      <c r="D12" s="1006" t="s">
        <v>1045</v>
      </c>
      <c r="E12" s="1007" t="s">
        <v>1046</v>
      </c>
      <c r="F12" s="1008" t="s">
        <v>20</v>
      </c>
      <c r="G12" s="1009" t="s">
        <v>1047</v>
      </c>
      <c r="H12" s="1010"/>
      <c r="I12" s="1011"/>
    </row>
    <row r="13" spans="1:9" ht="26.25" customHeight="1">
      <c r="A13" s="1012"/>
      <c r="B13" s="1013"/>
      <c r="C13" s="1014"/>
      <c r="D13" s="1014"/>
      <c r="E13" s="1015"/>
      <c r="F13" s="1016"/>
      <c r="G13" s="1017" t="s">
        <v>1044</v>
      </c>
      <c r="H13" s="1017" t="s">
        <v>1045</v>
      </c>
      <c r="I13" s="1018" t="s">
        <v>1046</v>
      </c>
    </row>
    <row r="14" spans="1:9">
      <c r="A14" s="1019" t="s">
        <v>170</v>
      </c>
      <c r="B14" s="1020" t="s">
        <v>1048</v>
      </c>
      <c r="C14" s="1021">
        <v>57.01</v>
      </c>
      <c r="D14" s="1021">
        <v>61.92</v>
      </c>
      <c r="E14" s="1022">
        <f>D14-C14</f>
        <v>4.9100000000000037</v>
      </c>
      <c r="F14" s="1023">
        <f>E14/(SUM($E$14:$E$16))</f>
        <v>0.34097222222222251</v>
      </c>
      <c r="G14" s="1021"/>
      <c r="H14" s="1021"/>
      <c r="I14" s="1022">
        <f>H14-G14</f>
        <v>0</v>
      </c>
    </row>
    <row r="15" spans="1:9">
      <c r="A15" s="1019" t="s">
        <v>170</v>
      </c>
      <c r="B15" s="1020" t="s">
        <v>1049</v>
      </c>
      <c r="C15" s="1021">
        <v>61.92</v>
      </c>
      <c r="D15" s="1021">
        <v>68.599999999999994</v>
      </c>
      <c r="E15" s="1022">
        <f>D15-C15</f>
        <v>6.6799999999999926</v>
      </c>
      <c r="F15" s="1023">
        <f>E15/(SUM($E$14:$E$16))</f>
        <v>0.46388888888888841</v>
      </c>
      <c r="G15" s="1021"/>
      <c r="H15" s="1021"/>
      <c r="I15" s="1022">
        <f>H15-G15</f>
        <v>0</v>
      </c>
    </row>
    <row r="16" spans="1:9">
      <c r="A16" s="1019" t="s">
        <v>170</v>
      </c>
      <c r="B16" s="1020" t="s">
        <v>1050</v>
      </c>
      <c r="C16" s="1021">
        <v>68.599999999999994</v>
      </c>
      <c r="D16" s="1021">
        <v>71.41</v>
      </c>
      <c r="E16" s="1022">
        <f>D16-C16</f>
        <v>2.8100000000000023</v>
      </c>
      <c r="F16" s="1023">
        <f>E16/(SUM($E$14:$E$16))</f>
        <v>0.19513888888888906</v>
      </c>
      <c r="G16" s="1021"/>
      <c r="H16" s="1021"/>
      <c r="I16" s="1022">
        <f>H16-G16</f>
        <v>0</v>
      </c>
    </row>
    <row r="17" spans="1:9">
      <c r="A17" s="1024"/>
      <c r="B17" s="1025"/>
      <c r="C17" s="1025"/>
      <c r="D17" s="1025"/>
      <c r="E17" s="1026">
        <f>SUM(E14:E16)</f>
        <v>14.399999999999999</v>
      </c>
      <c r="F17" s="1027">
        <f>SUM(F14:F16)</f>
        <v>1</v>
      </c>
      <c r="G17" s="1027"/>
      <c r="H17" s="1027"/>
      <c r="I17" s="1028">
        <f>SUM(I14:I16)</f>
        <v>0</v>
      </c>
    </row>
    <row r="18" spans="1:9">
      <c r="A18" s="1029"/>
      <c r="B18" s="1030"/>
      <c r="C18" s="1030"/>
      <c r="D18" s="1030"/>
      <c r="E18" s="1031" t="s">
        <v>1051</v>
      </c>
      <c r="F18" s="1030"/>
      <c r="G18" s="1030"/>
      <c r="H18" s="1030"/>
      <c r="I18" s="1032">
        <f>I17/E17</f>
        <v>0</v>
      </c>
    </row>
    <row r="19" spans="1:9" s="1034" customFormat="1">
      <c r="A19" s="987" t="s">
        <v>1052</v>
      </c>
      <c r="B19" s="1033">
        <v>18228</v>
      </c>
      <c r="C19" s="980"/>
      <c r="D19" s="980"/>
      <c r="E19" s="980"/>
      <c r="F19" s="980"/>
      <c r="G19" s="980"/>
      <c r="H19" s="980"/>
      <c r="I19" s="989"/>
    </row>
    <row r="20" spans="1:9">
      <c r="A20" s="987"/>
      <c r="I20" s="989"/>
    </row>
    <row r="21" spans="1:9">
      <c r="A21" s="987"/>
      <c r="I21" s="989"/>
    </row>
    <row r="22" spans="1:9">
      <c r="A22" s="987"/>
      <c r="I22" s="989"/>
    </row>
    <row r="23" spans="1:9">
      <c r="A23" s="987"/>
      <c r="I23" s="989"/>
    </row>
    <row r="24" spans="1:9">
      <c r="A24" s="987"/>
      <c r="I24" s="989"/>
    </row>
    <row r="25" spans="1:9">
      <c r="A25" s="987"/>
      <c r="I25" s="989"/>
    </row>
    <row r="26" spans="1:9">
      <c r="A26" s="987"/>
      <c r="I26" s="989"/>
    </row>
    <row r="27" spans="1:9">
      <c r="A27" s="987"/>
      <c r="I27" s="989"/>
    </row>
    <row r="28" spans="1:9">
      <c r="A28" s="987"/>
      <c r="I28" s="989"/>
    </row>
    <row r="29" spans="1:9">
      <c r="A29" s="987"/>
      <c r="I29" s="989"/>
    </row>
    <row r="30" spans="1:9">
      <c r="A30" s="987">
        <f>ROUND(IF(B19&lt;2000,0%,IF(AND(B19&gt;=2000,B19&lt;=11000),(((B19-2000)/600)/100),IF(B19&gt;11000,15%,"-"))),4)</f>
        <v>0.15</v>
      </c>
      <c r="I30" s="989"/>
    </row>
    <row r="31" spans="1:9">
      <c r="A31" s="987" t="s">
        <v>1053</v>
      </c>
      <c r="I31" s="989"/>
    </row>
    <row r="32" spans="1:9" ht="15.75" thickBot="1">
      <c r="A32" s="987"/>
      <c r="I32" s="989"/>
    </row>
    <row r="33" spans="1:9" ht="15.75" thickBot="1">
      <c r="A33" s="1035" t="s">
        <v>1054</v>
      </c>
      <c r="B33" s="1036">
        <f>0.15</f>
        <v>0.15</v>
      </c>
      <c r="I33" s="989"/>
    </row>
    <row r="34" spans="1:9">
      <c r="A34" s="1037"/>
      <c r="B34" s="1038"/>
      <c r="C34" s="1038"/>
      <c r="D34" s="1038"/>
      <c r="E34" s="1038"/>
      <c r="F34" s="1038"/>
      <c r="G34" s="1038"/>
      <c r="H34" s="1038"/>
      <c r="I34" s="1039"/>
    </row>
  </sheetData>
  <mergeCells count="11">
    <mergeCell ref="G12:I12"/>
    <mergeCell ref="A1:I1"/>
    <mergeCell ref="A2:I2"/>
    <mergeCell ref="A3:I3"/>
    <mergeCell ref="A10:I10"/>
    <mergeCell ref="A12:A13"/>
    <mergeCell ref="B12:B13"/>
    <mergeCell ref="C12:C13"/>
    <mergeCell ref="D12:D13"/>
    <mergeCell ref="E12:E13"/>
    <mergeCell ref="F12:F13"/>
  </mergeCells>
  <printOptions horizontalCentered="1"/>
  <pageMargins left="0.39370078740157483" right="0.39370078740157483" top="0.78740157480314965" bottom="0.39370078740157483" header="0.31496062992125984" footer="0.31496062992125984"/>
  <pageSetup paperSize="9" scale="80"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F792EB-0F04-480C-AC4A-517BA877FD69}">
  <dimension ref="B1:K89"/>
  <sheetViews>
    <sheetView showGridLines="0" view="pageBreakPreview" topLeftCell="A52" zoomScaleNormal="100" zoomScaleSheetLayoutView="100" workbookViewId="0">
      <selection activeCell="I63" sqref="I63"/>
    </sheetView>
  </sheetViews>
  <sheetFormatPr defaultColWidth="9.140625" defaultRowHeight="15"/>
  <cols>
    <col min="1" max="1" width="4.5703125" style="168" customWidth="1"/>
    <col min="2" max="2" width="26.5703125" style="168" customWidth="1"/>
    <col min="3" max="3" width="28.85546875" style="168" bestFit="1" customWidth="1"/>
    <col min="4" max="4" width="30.42578125" style="168" bestFit="1" customWidth="1"/>
    <col min="5" max="5" width="12.42578125" style="1040" bestFit="1" customWidth="1"/>
    <col min="6" max="6" width="12.5703125" style="168" bestFit="1" customWidth="1"/>
    <col min="7" max="8" width="12.5703125" style="168" customWidth="1"/>
    <col min="9" max="9" width="12.85546875" style="168" customWidth="1"/>
    <col min="10" max="10" width="4.5703125" style="168" customWidth="1"/>
    <col min="11" max="16384" width="9.140625" style="168"/>
  </cols>
  <sheetData>
    <row r="1" spans="2:9" ht="15.75" thickBot="1"/>
    <row r="2" spans="2:9" s="1044" customFormat="1" ht="21" customHeight="1">
      <c r="B2" s="1041" t="s">
        <v>17</v>
      </c>
      <c r="C2" s="1042"/>
      <c r="D2" s="1042"/>
      <c r="E2" s="1042"/>
      <c r="F2" s="1042"/>
      <c r="G2" s="1042"/>
      <c r="H2" s="1042"/>
      <c r="I2" s="1043"/>
    </row>
    <row r="3" spans="2:9" s="1044" customFormat="1" ht="21" customHeight="1">
      <c r="B3" s="1045" t="s">
        <v>71</v>
      </c>
      <c r="C3" s="1046"/>
      <c r="D3" s="1046"/>
      <c r="E3" s="1046"/>
      <c r="F3" s="1046"/>
      <c r="G3" s="1046"/>
      <c r="H3" s="1046"/>
      <c r="I3" s="1047"/>
    </row>
    <row r="4" spans="2:9" s="1044" customFormat="1" ht="21" customHeight="1">
      <c r="B4" s="1048" t="s">
        <v>454</v>
      </c>
      <c r="C4" s="1049"/>
      <c r="D4" s="1049"/>
      <c r="E4" s="1049"/>
      <c r="F4" s="1049"/>
      <c r="G4" s="1049"/>
      <c r="H4" s="1049"/>
      <c r="I4" s="1050"/>
    </row>
    <row r="5" spans="2:9" s="1044" customFormat="1" ht="9.9499999999999993" customHeight="1">
      <c r="B5" s="1051"/>
      <c r="C5" s="1052"/>
      <c r="D5" s="1052"/>
      <c r="E5" s="1052"/>
      <c r="F5" s="1052"/>
      <c r="G5" s="1052"/>
      <c r="H5" s="1052"/>
      <c r="I5" s="1053"/>
    </row>
    <row r="6" spans="2:9" s="1044" customFormat="1">
      <c r="B6" s="1054" t="s">
        <v>167</v>
      </c>
      <c r="C6" s="1055" t="s">
        <v>170</v>
      </c>
      <c r="D6" s="1055"/>
      <c r="E6" s="1055"/>
      <c r="F6" s="1055"/>
      <c r="G6" s="1055"/>
      <c r="H6" s="1055"/>
      <c r="I6" s="1056"/>
    </row>
    <row r="7" spans="2:9" s="1044" customFormat="1">
      <c r="B7" s="1057" t="s">
        <v>168</v>
      </c>
      <c r="C7" s="1058" t="s">
        <v>171</v>
      </c>
      <c r="D7" s="1058"/>
      <c r="E7" s="1058"/>
      <c r="F7" s="1058"/>
      <c r="G7" s="1058"/>
      <c r="H7" s="1058"/>
      <c r="I7" s="1059"/>
    </row>
    <row r="8" spans="2:9" s="1044" customFormat="1">
      <c r="B8" s="1060" t="s">
        <v>53</v>
      </c>
      <c r="C8" s="1061" t="s">
        <v>372</v>
      </c>
      <c r="D8" s="1062"/>
      <c r="E8" s="1062"/>
      <c r="F8" s="1062"/>
      <c r="G8" s="1062"/>
      <c r="H8" s="1062"/>
      <c r="I8" s="1063"/>
    </row>
    <row r="9" spans="2:9" s="1044" customFormat="1">
      <c r="B9" s="1060" t="s">
        <v>455</v>
      </c>
      <c r="C9" s="1064" t="s">
        <v>691</v>
      </c>
      <c r="D9" s="1064"/>
      <c r="E9" s="1064"/>
      <c r="F9" s="1064"/>
      <c r="G9" s="1064"/>
      <c r="H9" s="1064"/>
      <c r="I9" s="1065"/>
    </row>
    <row r="10" spans="2:9" s="1044" customFormat="1" ht="3.75" customHeight="1" thickBot="1">
      <c r="B10" s="1066"/>
      <c r="C10" s="1067"/>
      <c r="D10" s="1067"/>
      <c r="E10" s="1068"/>
      <c r="F10" s="1067"/>
      <c r="G10" s="1067"/>
      <c r="H10" s="1067"/>
      <c r="I10" s="1069"/>
    </row>
    <row r="11" spans="2:9" ht="20.100000000000001" customHeight="1" thickBot="1">
      <c r="B11" s="1070" t="s">
        <v>1055</v>
      </c>
      <c r="C11" s="1071"/>
      <c r="D11" s="1071"/>
      <c r="E11" s="1071"/>
      <c r="F11" s="1071"/>
      <c r="G11" s="1071"/>
      <c r="H11" s="1071"/>
      <c r="I11" s="1072"/>
    </row>
    <row r="12" spans="2:9" ht="9" customHeight="1" thickBot="1">
      <c r="B12" s="1073"/>
      <c r="C12" s="1074"/>
      <c r="D12" s="1074"/>
      <c r="E12" s="1075"/>
      <c r="F12" s="1074"/>
      <c r="G12" s="1074"/>
      <c r="H12" s="1074"/>
      <c r="I12" s="1076"/>
    </row>
    <row r="13" spans="2:9" ht="14.1" customHeight="1">
      <c r="B13" s="1073"/>
      <c r="C13" s="1077" t="s">
        <v>1056</v>
      </c>
      <c r="D13" s="1078"/>
      <c r="E13" s="1078"/>
      <c r="F13" s="1079"/>
      <c r="G13" s="1073"/>
      <c r="H13" s="1074"/>
      <c r="I13" s="1076"/>
    </row>
    <row r="14" spans="2:9" ht="14.1" customHeight="1">
      <c r="B14" s="1073"/>
      <c r="C14" s="1080" t="s">
        <v>1057</v>
      </c>
      <c r="D14" s="1081"/>
      <c r="E14" s="1082" t="s">
        <v>20</v>
      </c>
      <c r="F14" s="1083" t="s">
        <v>1058</v>
      </c>
      <c r="G14" s="1073"/>
      <c r="H14" s="1074"/>
      <c r="I14" s="1076"/>
    </row>
    <row r="15" spans="2:9" ht="14.1" customHeight="1">
      <c r="B15" s="1073"/>
      <c r="C15" s="1084" t="s">
        <v>1059</v>
      </c>
      <c r="D15" s="1085"/>
      <c r="E15" s="1086">
        <v>3.7999999999999999E-2</v>
      </c>
      <c r="F15" s="1087"/>
      <c r="G15" s="1073"/>
      <c r="H15" s="1074"/>
      <c r="I15" s="1076"/>
    </row>
    <row r="16" spans="2:9" ht="14.1" customHeight="1">
      <c r="B16" s="1073"/>
      <c r="C16" s="1088" t="s">
        <v>1060</v>
      </c>
      <c r="D16" s="1089"/>
      <c r="E16" s="1090">
        <v>3.2000000000000002E-3</v>
      </c>
      <c r="F16" s="1091"/>
      <c r="G16" s="1073"/>
      <c r="H16" s="1074"/>
      <c r="I16" s="1076"/>
    </row>
    <row r="17" spans="2:9" ht="14.1" customHeight="1">
      <c r="B17" s="1073"/>
      <c r="C17" s="1092" t="s">
        <v>1061</v>
      </c>
      <c r="D17" s="1093"/>
      <c r="E17" s="1090">
        <v>5.0000000000000001E-3</v>
      </c>
      <c r="F17" s="1091"/>
      <c r="G17" s="1073"/>
      <c r="H17" s="1074"/>
      <c r="I17" s="1076"/>
    </row>
    <row r="18" spans="2:9" ht="14.1" customHeight="1">
      <c r="B18" s="1073"/>
      <c r="C18" s="1094" t="s">
        <v>1062</v>
      </c>
      <c r="D18" s="1095"/>
      <c r="E18" s="1096">
        <v>1.0200000000000001E-2</v>
      </c>
      <c r="F18" s="1097"/>
      <c r="G18" s="1073"/>
      <c r="H18" s="1074"/>
      <c r="I18" s="1076"/>
    </row>
    <row r="19" spans="2:9" ht="14.1" customHeight="1">
      <c r="B19" s="1073"/>
      <c r="C19" s="1098" t="s">
        <v>1063</v>
      </c>
      <c r="D19" s="1099"/>
      <c r="E19" s="1100">
        <f>SUM(E15:F18)</f>
        <v>5.6399999999999999E-2</v>
      </c>
      <c r="F19" s="1101">
        <f>SUM(F15:F18)</f>
        <v>0</v>
      </c>
      <c r="G19" s="1073"/>
      <c r="H19" s="1074"/>
      <c r="I19" s="1076"/>
    </row>
    <row r="20" spans="2:9" ht="14.1" customHeight="1">
      <c r="B20" s="1073"/>
      <c r="C20" s="1080" t="s">
        <v>1064</v>
      </c>
      <c r="D20" s="1081"/>
      <c r="E20" s="1082" t="s">
        <v>20</v>
      </c>
      <c r="F20" s="1083" t="s">
        <v>1058</v>
      </c>
      <c r="G20" s="1073"/>
      <c r="H20" s="1074"/>
      <c r="I20" s="1076"/>
    </row>
    <row r="21" spans="2:9" ht="14.1" customHeight="1">
      <c r="B21" s="1073"/>
      <c r="C21" s="1102" t="s">
        <v>1065</v>
      </c>
      <c r="D21" s="1103"/>
      <c r="E21" s="1086">
        <v>7.0800000000000002E-2</v>
      </c>
      <c r="F21" s="1087"/>
      <c r="G21" s="1073"/>
      <c r="H21" s="1074"/>
      <c r="I21" s="1076"/>
    </row>
    <row r="22" spans="2:9" ht="14.1" customHeight="1">
      <c r="B22" s="1073"/>
      <c r="C22" s="1098" t="s">
        <v>1066</v>
      </c>
      <c r="D22" s="1099"/>
      <c r="E22" s="1100">
        <f>SUM(E21)</f>
        <v>7.0800000000000002E-2</v>
      </c>
      <c r="F22" s="1101">
        <f>SUM(F21)</f>
        <v>0</v>
      </c>
      <c r="G22" s="1073"/>
      <c r="H22" s="1074"/>
      <c r="I22" s="1076"/>
    </row>
    <row r="23" spans="2:9" ht="14.1" customHeight="1">
      <c r="B23" s="1073"/>
      <c r="C23" s="1080" t="s">
        <v>1067</v>
      </c>
      <c r="D23" s="1081"/>
      <c r="E23" s="1082" t="s">
        <v>20</v>
      </c>
      <c r="F23" s="1083" t="s">
        <v>1058</v>
      </c>
      <c r="G23" s="1073"/>
      <c r="H23" s="1074"/>
      <c r="I23" s="1076"/>
    </row>
    <row r="24" spans="2:9" ht="14.1" customHeight="1">
      <c r="B24" s="1073"/>
      <c r="C24" s="1084" t="s">
        <v>1068</v>
      </c>
      <c r="D24" s="1085"/>
      <c r="E24" s="1086">
        <v>6.4999999999999997E-3</v>
      </c>
      <c r="F24" s="1087"/>
      <c r="G24" s="1073"/>
      <c r="H24" s="1074"/>
      <c r="I24" s="1076"/>
    </row>
    <row r="25" spans="2:9" ht="14.1" customHeight="1">
      <c r="B25" s="1073"/>
      <c r="C25" s="1088" t="s">
        <v>1069</v>
      </c>
      <c r="D25" s="1089"/>
      <c r="E25" s="1090">
        <v>0.03</v>
      </c>
      <c r="F25" s="1091"/>
      <c r="G25" s="1073"/>
      <c r="H25" s="1074"/>
      <c r="I25" s="1076"/>
    </row>
    <row r="26" spans="2:9" ht="14.1" customHeight="1">
      <c r="B26" s="1073"/>
      <c r="C26" s="1088" t="s">
        <v>1070</v>
      </c>
      <c r="D26" s="1089"/>
      <c r="E26" s="1104">
        <f>H40</f>
        <v>2.5975694444444444E-2</v>
      </c>
      <c r="F26" s="1105"/>
      <c r="G26" s="1073"/>
      <c r="H26" s="1074"/>
      <c r="I26" s="1076"/>
    </row>
    <row r="27" spans="2:9" ht="14.1" customHeight="1">
      <c r="B27" s="1073"/>
      <c r="C27" s="1094" t="s">
        <v>1071</v>
      </c>
      <c r="D27" s="1095"/>
      <c r="E27" s="1090">
        <v>0</v>
      </c>
      <c r="F27" s="1091"/>
      <c r="G27" s="1073"/>
      <c r="H27" s="1074"/>
      <c r="I27" s="1076"/>
    </row>
    <row r="28" spans="2:9" ht="14.1" customHeight="1">
      <c r="B28" s="1073"/>
      <c r="C28" s="1106" t="s">
        <v>1072</v>
      </c>
      <c r="D28" s="1107"/>
      <c r="E28" s="1100">
        <f>SUM(E24:F27)</f>
        <v>6.2475694444444438E-2</v>
      </c>
      <c r="F28" s="1101">
        <f>SUM(F24:F27)</f>
        <v>0</v>
      </c>
      <c r="G28" s="1073"/>
      <c r="H28" s="1074"/>
      <c r="I28" s="1076"/>
    </row>
    <row r="29" spans="2:9" ht="14.1" customHeight="1">
      <c r="B29" s="1073"/>
      <c r="C29" s="1108" t="s">
        <v>1073</v>
      </c>
      <c r="D29" s="1109"/>
      <c r="E29" s="1110">
        <f>(((1+E15+E16+E17)*(1+E18)*(1+E22))/(1-E28)-1)</f>
        <v>0.20711294319071727</v>
      </c>
      <c r="F29" s="1111">
        <f>((1+(F15/100+F21/100))/(1-(E16/100+E17/100+E18/100+E24/100+E25/100+E26/100+E27/100))-1)*100</f>
        <v>8.094115616659181E-2</v>
      </c>
      <c r="G29" s="1073"/>
      <c r="H29" s="1074"/>
      <c r="I29" s="1076"/>
    </row>
    <row r="30" spans="2:9" ht="14.1" customHeight="1" thickBot="1">
      <c r="B30" s="1073"/>
      <c r="C30" s="1112" t="s">
        <v>1074</v>
      </c>
      <c r="D30" s="1113"/>
      <c r="E30" s="1114"/>
      <c r="F30" s="1115">
        <f>E29</f>
        <v>0.20711294319071727</v>
      </c>
      <c r="G30" s="1073"/>
      <c r="H30" s="1074"/>
      <c r="I30" s="1076"/>
    </row>
    <row r="31" spans="2:9" ht="12.95" customHeight="1" thickBot="1">
      <c r="B31" s="1073"/>
      <c r="C31" s="1074"/>
      <c r="D31" s="1074"/>
      <c r="E31" s="1075"/>
      <c r="F31" s="1074"/>
      <c r="G31" s="1074"/>
      <c r="H31" s="1074"/>
      <c r="I31" s="1076"/>
    </row>
    <row r="32" spans="2:9" ht="16.5" thickBot="1">
      <c r="B32" s="1116" t="s">
        <v>1075</v>
      </c>
      <c r="C32" s="1117"/>
      <c r="D32" s="1117"/>
      <c r="E32" s="1117"/>
      <c r="F32" s="1117"/>
      <c r="G32" s="1117"/>
      <c r="H32" s="1117"/>
      <c r="I32" s="1118"/>
    </row>
    <row r="33" spans="2:11" ht="32.25" customHeight="1">
      <c r="B33" s="1119" t="s">
        <v>1076</v>
      </c>
      <c r="C33" s="1120"/>
      <c r="D33" s="1120"/>
      <c r="E33" s="1120"/>
      <c r="F33" s="1120"/>
      <c r="G33" s="1120"/>
      <c r="H33" s="1120"/>
      <c r="I33" s="1121"/>
    </row>
    <row r="34" spans="2:11" ht="14.1" customHeight="1">
      <c r="B34" s="1122" t="s">
        <v>1043</v>
      </c>
      <c r="C34" s="1123" t="s">
        <v>1077</v>
      </c>
      <c r="D34" s="1123" t="s">
        <v>1078</v>
      </c>
      <c r="E34" s="1124" t="s">
        <v>1079</v>
      </c>
      <c r="F34" s="1125" t="s">
        <v>1080</v>
      </c>
      <c r="G34" s="1123" t="s">
        <v>1081</v>
      </c>
      <c r="H34" s="1126" t="s">
        <v>1080</v>
      </c>
      <c r="I34" s="1127" t="s">
        <v>1082</v>
      </c>
    </row>
    <row r="35" spans="2:11">
      <c r="B35" s="1128"/>
      <c r="C35" s="1129"/>
      <c r="D35" s="1129"/>
      <c r="E35" s="1130" t="s">
        <v>1083</v>
      </c>
      <c r="F35" s="1131"/>
      <c r="G35" s="1129"/>
      <c r="H35" s="1129"/>
      <c r="I35" s="1132"/>
    </row>
    <row r="36" spans="2:11" ht="15" customHeight="1">
      <c r="B36" s="1133" t="s">
        <v>1048</v>
      </c>
      <c r="C36" s="1134">
        <v>57.01</v>
      </c>
      <c r="D36" s="1135">
        <v>61.92</v>
      </c>
      <c r="E36" s="1134">
        <f>D36-C36</f>
        <v>4.9100000000000037</v>
      </c>
      <c r="F36" s="1136">
        <v>0.05</v>
      </c>
      <c r="G36" s="1137">
        <v>0.5</v>
      </c>
      <c r="H36" s="1137">
        <f>F36*(1-G36)</f>
        <v>2.5000000000000001E-2</v>
      </c>
      <c r="I36" s="1138">
        <f>E36/$E$39</f>
        <v>0.34097222222222251</v>
      </c>
      <c r="K36" s="1139"/>
    </row>
    <row r="37" spans="2:11" ht="15" customHeight="1">
      <c r="B37" s="1133" t="s">
        <v>1049</v>
      </c>
      <c r="C37" s="1134">
        <v>61.92</v>
      </c>
      <c r="D37" s="1135">
        <v>68.599999999999994</v>
      </c>
      <c r="E37" s="1134">
        <f>D37-C37</f>
        <v>6.6799999999999926</v>
      </c>
      <c r="F37" s="1136">
        <v>0.05</v>
      </c>
      <c r="G37" s="1137">
        <v>0.5</v>
      </c>
      <c r="H37" s="1137">
        <f>F37*(1-G37)</f>
        <v>2.5000000000000001E-2</v>
      </c>
      <c r="I37" s="1138">
        <f>E37/$E$39</f>
        <v>0.46388888888888841</v>
      </c>
      <c r="K37" s="1139"/>
    </row>
    <row r="38" spans="2:11" ht="15" customHeight="1">
      <c r="B38" s="1133" t="s">
        <v>1050</v>
      </c>
      <c r="C38" s="1134">
        <v>68.599999999999994</v>
      </c>
      <c r="D38" s="1135">
        <v>71.41</v>
      </c>
      <c r="E38" s="1134">
        <f>D38-C38</f>
        <v>2.8100000000000023</v>
      </c>
      <c r="F38" s="1136">
        <v>0.05</v>
      </c>
      <c r="G38" s="1137">
        <v>0.4</v>
      </c>
      <c r="H38" s="1137">
        <f>F38*(1-G38)</f>
        <v>0.03</v>
      </c>
      <c r="I38" s="1138">
        <f>E38/$E$39</f>
        <v>0.19513888888888906</v>
      </c>
      <c r="K38" s="1139"/>
    </row>
    <row r="39" spans="2:11" ht="15" customHeight="1">
      <c r="B39" s="1140" t="s">
        <v>1084</v>
      </c>
      <c r="C39" s="1141"/>
      <c r="D39" s="1141"/>
      <c r="E39" s="1142">
        <f>SUM(E36:E38)</f>
        <v>14.399999999999999</v>
      </c>
      <c r="F39" s="1143"/>
      <c r="H39" s="1137"/>
      <c r="I39" s="1144">
        <f>SUM(I36:I38)</f>
        <v>1</v>
      </c>
    </row>
    <row r="40" spans="2:11" ht="15" customHeight="1">
      <c r="B40" s="1145" t="s">
        <v>1085</v>
      </c>
      <c r="C40" s="1146"/>
      <c r="D40" s="1146"/>
      <c r="E40" s="1147"/>
      <c r="F40" s="1147"/>
      <c r="G40" s="1148"/>
      <c r="H40" s="1149">
        <f>SUMPRODUCT(I36:I38,H36:H38)</f>
        <v>2.5975694444444444E-2</v>
      </c>
      <c r="I40" s="1150"/>
      <c r="K40" s="1151"/>
    </row>
    <row r="41" spans="2:11" ht="5.25" customHeight="1">
      <c r="B41" s="1152"/>
      <c r="C41" s="1153"/>
      <c r="D41" s="1153"/>
      <c r="E41" s="1153"/>
      <c r="F41" s="1153"/>
      <c r="G41" s="1153"/>
      <c r="H41" s="1153"/>
      <c r="I41" s="1154"/>
    </row>
    <row r="42" spans="2:11">
      <c r="B42" s="1155" t="s">
        <v>1086</v>
      </c>
      <c r="C42" s="1156"/>
      <c r="D42" s="1156"/>
      <c r="E42" s="1157"/>
      <c r="F42" s="1156"/>
      <c r="G42" s="1156"/>
      <c r="H42" s="1156"/>
      <c r="I42" s="1158"/>
    </row>
    <row r="43" spans="2:11" ht="15" customHeight="1">
      <c r="B43" s="1159" t="s">
        <v>1087</v>
      </c>
      <c r="C43" s="1160"/>
      <c r="D43" s="1160"/>
      <c r="E43" s="1160"/>
      <c r="F43" s="1160"/>
      <c r="G43" s="1160"/>
      <c r="H43" s="1160"/>
      <c r="I43" s="1161"/>
    </row>
    <row r="44" spans="2:11" ht="15" customHeight="1">
      <c r="B44" s="1159" t="s">
        <v>1088</v>
      </c>
      <c r="C44" s="1160"/>
      <c r="D44" s="1160"/>
      <c r="E44" s="1160"/>
      <c r="F44" s="1160"/>
      <c r="G44" s="1160"/>
      <c r="H44" s="1160"/>
      <c r="I44" s="1161"/>
    </row>
    <row r="45" spans="2:11" ht="15" customHeight="1">
      <c r="B45" s="1159" t="s">
        <v>1089</v>
      </c>
      <c r="C45" s="1160"/>
      <c r="D45" s="1160"/>
      <c r="E45" s="1160"/>
      <c r="F45" s="1160"/>
      <c r="G45" s="1160"/>
      <c r="H45" s="1160"/>
      <c r="I45" s="1161"/>
    </row>
    <row r="46" spans="2:11" ht="15" customHeight="1">
      <c r="B46" s="1159" t="s">
        <v>1090</v>
      </c>
      <c r="C46" s="1160"/>
      <c r="D46" s="1160"/>
      <c r="E46" s="1160"/>
      <c r="F46" s="1160"/>
      <c r="G46" s="1160"/>
      <c r="H46" s="1160"/>
      <c r="I46" s="1161"/>
    </row>
    <row r="47" spans="2:11" ht="15" customHeight="1">
      <c r="B47" s="1159"/>
      <c r="C47" s="1160"/>
      <c r="D47" s="1160"/>
      <c r="E47" s="1160"/>
      <c r="F47" s="1160"/>
      <c r="G47" s="1160"/>
      <c r="H47" s="1160"/>
      <c r="I47" s="1161"/>
    </row>
    <row r="48" spans="2:11" ht="15" customHeight="1">
      <c r="B48" s="1159"/>
      <c r="C48" s="1160"/>
      <c r="D48" s="1160"/>
      <c r="E48" s="1160"/>
      <c r="F48" s="1160"/>
      <c r="G48" s="1160"/>
      <c r="H48" s="1160"/>
      <c r="I48" s="1161"/>
    </row>
    <row r="49" spans="2:9" ht="6.75" customHeight="1" thickBot="1">
      <c r="B49" s="1162"/>
      <c r="C49" s="1163"/>
      <c r="D49" s="1163"/>
      <c r="E49" s="1164"/>
      <c r="F49" s="1163"/>
      <c r="G49" s="1163"/>
      <c r="H49" s="1163"/>
      <c r="I49" s="1165"/>
    </row>
    <row r="50" spans="2:9" s="1044" customFormat="1" ht="3.75" customHeight="1" thickBot="1">
      <c r="B50" s="1066"/>
      <c r="C50" s="1067"/>
      <c r="D50" s="1067"/>
      <c r="E50" s="1068"/>
      <c r="F50" s="1067"/>
      <c r="G50" s="1067"/>
      <c r="H50" s="1067"/>
      <c r="I50" s="1069"/>
    </row>
    <row r="51" spans="2:9" ht="20.100000000000001" customHeight="1" thickBot="1">
      <c r="B51" s="1166" t="s">
        <v>1091</v>
      </c>
      <c r="C51" s="1167"/>
      <c r="D51" s="1167"/>
      <c r="E51" s="1167"/>
      <c r="F51" s="1167"/>
      <c r="G51" s="1167"/>
      <c r="H51" s="1167"/>
      <c r="I51" s="1168"/>
    </row>
    <row r="52" spans="2:9" ht="9" customHeight="1" thickBot="1">
      <c r="B52" s="1073"/>
      <c r="C52" s="1074"/>
      <c r="D52" s="1074"/>
      <c r="E52" s="1075"/>
      <c r="F52" s="1074"/>
      <c r="G52" s="1074"/>
      <c r="H52" s="1074"/>
      <c r="I52" s="1076"/>
    </row>
    <row r="53" spans="2:9" ht="14.1" customHeight="1">
      <c r="B53" s="1073"/>
      <c r="C53" s="1169" t="s">
        <v>1092</v>
      </c>
      <c r="D53" s="1170"/>
      <c r="E53" s="1170"/>
      <c r="F53" s="1171"/>
      <c r="G53" s="1073"/>
      <c r="H53" s="1074"/>
      <c r="I53" s="1076"/>
    </row>
    <row r="54" spans="2:9" ht="14.1" customHeight="1">
      <c r="B54" s="1073"/>
      <c r="C54" s="1172" t="s">
        <v>1057</v>
      </c>
      <c r="D54" s="1173"/>
      <c r="E54" s="1174" t="s">
        <v>20</v>
      </c>
      <c r="F54" s="1175"/>
      <c r="G54" s="1073"/>
      <c r="H54" s="1074"/>
      <c r="I54" s="1076"/>
    </row>
    <row r="55" spans="2:9" ht="14.1" customHeight="1">
      <c r="B55" s="1073"/>
      <c r="C55" s="1084" t="s">
        <v>1059</v>
      </c>
      <c r="D55" s="1085"/>
      <c r="E55" s="1086">
        <v>1.4999999999999999E-2</v>
      </c>
      <c r="F55" s="1087"/>
      <c r="G55" s="1073"/>
      <c r="H55" s="1074"/>
      <c r="I55" s="1076"/>
    </row>
    <row r="56" spans="2:9" ht="14.1" customHeight="1">
      <c r="B56" s="1073"/>
      <c r="C56" s="1088" t="s">
        <v>1060</v>
      </c>
      <c r="D56" s="1089"/>
      <c r="E56" s="1090">
        <v>3.0000000000000001E-3</v>
      </c>
      <c r="F56" s="1091"/>
      <c r="G56" s="1073"/>
      <c r="H56" s="1074"/>
      <c r="I56" s="1076"/>
    </row>
    <row r="57" spans="2:9" ht="14.1" customHeight="1">
      <c r="B57" s="1073"/>
      <c r="C57" s="1092" t="s">
        <v>1061</v>
      </c>
      <c r="D57" s="1093"/>
      <c r="E57" s="1090">
        <v>5.5999999999999999E-3</v>
      </c>
      <c r="F57" s="1091"/>
      <c r="G57" s="1073"/>
      <c r="H57" s="1074"/>
      <c r="I57" s="1076"/>
    </row>
    <row r="58" spans="2:9" ht="14.1" customHeight="1">
      <c r="B58" s="1073"/>
      <c r="C58" s="1094" t="s">
        <v>1062</v>
      </c>
      <c r="D58" s="1095"/>
      <c r="E58" s="1096">
        <v>8.5000000000000006E-3</v>
      </c>
      <c r="F58" s="1097"/>
      <c r="G58" s="1073"/>
      <c r="H58" s="1074"/>
      <c r="I58" s="1076"/>
    </row>
    <row r="59" spans="2:9" ht="14.1" customHeight="1">
      <c r="B59" s="1073"/>
      <c r="C59" s="1176" t="s">
        <v>1063</v>
      </c>
      <c r="D59" s="1177"/>
      <c r="E59" s="1178">
        <f>SUM(E55:F58)</f>
        <v>3.2100000000000004E-2</v>
      </c>
      <c r="F59" s="1179"/>
      <c r="G59" s="1073"/>
      <c r="H59" s="1074"/>
      <c r="I59" s="1076"/>
    </row>
    <row r="60" spans="2:9" ht="14.1" customHeight="1">
      <c r="B60" s="1073"/>
      <c r="C60" s="1172" t="s">
        <v>1064</v>
      </c>
      <c r="D60" s="1173"/>
      <c r="E60" s="1174" t="s">
        <v>20</v>
      </c>
      <c r="F60" s="1175"/>
      <c r="G60" s="1073"/>
      <c r="H60" s="1074"/>
      <c r="I60" s="1076"/>
    </row>
    <row r="61" spans="2:9" ht="14.1" customHeight="1">
      <c r="B61" s="1073"/>
      <c r="C61" s="1102" t="s">
        <v>1065</v>
      </c>
      <c r="D61" s="1103"/>
      <c r="E61" s="1086">
        <v>3.9899999999999998E-2</v>
      </c>
      <c r="F61" s="1087"/>
      <c r="G61" s="1073"/>
      <c r="H61" s="1074"/>
      <c r="I61" s="1076"/>
    </row>
    <row r="62" spans="2:9" ht="14.1" customHeight="1">
      <c r="B62" s="1073"/>
      <c r="C62" s="1176" t="s">
        <v>1066</v>
      </c>
      <c r="D62" s="1177"/>
      <c r="E62" s="1178">
        <f>SUM(E61)</f>
        <v>3.9899999999999998E-2</v>
      </c>
      <c r="F62" s="1179"/>
      <c r="G62" s="1073"/>
      <c r="H62" s="1074"/>
      <c r="I62" s="1076"/>
    </row>
    <row r="63" spans="2:9" ht="14.1" customHeight="1">
      <c r="B63" s="1073"/>
      <c r="C63" s="1172" t="s">
        <v>1067</v>
      </c>
      <c r="D63" s="1173"/>
      <c r="E63" s="1174" t="s">
        <v>20</v>
      </c>
      <c r="F63" s="1175"/>
      <c r="G63" s="1073"/>
      <c r="H63" s="1074"/>
      <c r="I63" s="1076"/>
    </row>
    <row r="64" spans="2:9" ht="14.1" customHeight="1">
      <c r="B64" s="1073"/>
      <c r="C64" s="1084" t="s">
        <v>1068</v>
      </c>
      <c r="D64" s="1085"/>
      <c r="E64" s="1086">
        <v>6.4999999999999997E-3</v>
      </c>
      <c r="F64" s="1087"/>
      <c r="G64" s="1073"/>
      <c r="H64" s="1074"/>
      <c r="I64" s="1076"/>
    </row>
    <row r="65" spans="2:11" ht="14.1" customHeight="1">
      <c r="B65" s="1073"/>
      <c r="C65" s="1088" t="s">
        <v>1069</v>
      </c>
      <c r="D65" s="1089"/>
      <c r="E65" s="1090">
        <v>0.03</v>
      </c>
      <c r="F65" s="1091"/>
      <c r="G65" s="1073"/>
      <c r="H65" s="1074"/>
      <c r="I65" s="1076"/>
    </row>
    <row r="66" spans="2:11" ht="14.1" customHeight="1">
      <c r="B66" s="1073"/>
      <c r="C66" s="1088" t="s">
        <v>1070</v>
      </c>
      <c r="D66" s="1089"/>
      <c r="E66" s="1104">
        <f>H80</f>
        <v>2.5975694444444444E-2</v>
      </c>
      <c r="F66" s="1105"/>
      <c r="G66" s="1073"/>
      <c r="H66" s="1074"/>
      <c r="I66" s="1076"/>
    </row>
    <row r="67" spans="2:11" ht="14.1" customHeight="1">
      <c r="B67" s="1073"/>
      <c r="C67" s="1094" t="s">
        <v>1071</v>
      </c>
      <c r="D67" s="1095"/>
      <c r="E67" s="1090">
        <v>0</v>
      </c>
      <c r="F67" s="1091"/>
      <c r="G67" s="1073"/>
      <c r="H67" s="1074"/>
      <c r="I67" s="1076"/>
    </row>
    <row r="68" spans="2:11" ht="14.1" customHeight="1">
      <c r="B68" s="1073"/>
      <c r="C68" s="1180"/>
      <c r="D68" s="1181" t="s">
        <v>1072</v>
      </c>
      <c r="E68" s="1178">
        <f>SUM(E64:F67)</f>
        <v>6.2475694444444438E-2</v>
      </c>
      <c r="F68" s="1179"/>
      <c r="G68" s="1073"/>
      <c r="H68" s="1074"/>
      <c r="I68" s="1076"/>
    </row>
    <row r="69" spans="2:11" ht="14.1" customHeight="1">
      <c r="B69" s="1073"/>
      <c r="C69" s="1182" t="s">
        <v>1073</v>
      </c>
      <c r="D69" s="1183"/>
      <c r="E69" s="1184">
        <f>(((1+E55+E56+E57)*(1+E58)*(1+E61))/(1-E68)-1)</f>
        <v>0.14502566768535607</v>
      </c>
      <c r="F69" s="1185"/>
      <c r="G69" s="1073"/>
      <c r="H69" s="1074"/>
      <c r="I69" s="1076"/>
    </row>
    <row r="70" spans="2:11" ht="14.1" customHeight="1" thickBot="1">
      <c r="B70" s="1073"/>
      <c r="C70" s="1186" t="s">
        <v>1093</v>
      </c>
      <c r="D70" s="1187"/>
      <c r="E70" s="1188"/>
      <c r="F70" s="1189">
        <f>E69</f>
        <v>0.14502566768535607</v>
      </c>
      <c r="G70" s="1073"/>
      <c r="H70" s="1074"/>
      <c r="I70" s="1076"/>
    </row>
    <row r="71" spans="2:11" ht="12.95" customHeight="1" thickBot="1">
      <c r="B71" s="1073"/>
      <c r="C71" s="1074"/>
      <c r="D71" s="1074"/>
      <c r="E71" s="1075"/>
      <c r="F71" s="1074"/>
      <c r="G71" s="1074"/>
      <c r="H71" s="1074"/>
      <c r="I71" s="1076"/>
    </row>
    <row r="72" spans="2:11" ht="16.5" thickBot="1">
      <c r="B72" s="1116" t="s">
        <v>1075</v>
      </c>
      <c r="C72" s="1117"/>
      <c r="D72" s="1117"/>
      <c r="E72" s="1117"/>
      <c r="F72" s="1117"/>
      <c r="G72" s="1117"/>
      <c r="H72" s="1117"/>
      <c r="I72" s="1118"/>
    </row>
    <row r="73" spans="2:11" ht="32.25" customHeight="1">
      <c r="B73" s="1119" t="s">
        <v>1076</v>
      </c>
      <c r="C73" s="1120"/>
      <c r="D73" s="1120"/>
      <c r="E73" s="1120"/>
      <c r="F73" s="1120"/>
      <c r="G73" s="1120"/>
      <c r="H73" s="1120"/>
      <c r="I73" s="1121"/>
    </row>
    <row r="74" spans="2:11" ht="14.1" customHeight="1">
      <c r="B74" s="1122" t="s">
        <v>1043</v>
      </c>
      <c r="C74" s="1123" t="s">
        <v>1077</v>
      </c>
      <c r="D74" s="1123" t="s">
        <v>1078</v>
      </c>
      <c r="E74" s="1124" t="s">
        <v>1079</v>
      </c>
      <c r="F74" s="1125" t="s">
        <v>1080</v>
      </c>
      <c r="G74" s="1123" t="s">
        <v>1081</v>
      </c>
      <c r="H74" s="1126" t="s">
        <v>1080</v>
      </c>
      <c r="I74" s="1127" t="s">
        <v>1082</v>
      </c>
    </row>
    <row r="75" spans="2:11">
      <c r="B75" s="1128"/>
      <c r="C75" s="1129"/>
      <c r="D75" s="1129"/>
      <c r="E75" s="1130" t="s">
        <v>1083</v>
      </c>
      <c r="F75" s="1131"/>
      <c r="G75" s="1129"/>
      <c r="H75" s="1129"/>
      <c r="I75" s="1132"/>
    </row>
    <row r="76" spans="2:11" ht="15" customHeight="1">
      <c r="B76" s="1133" t="str">
        <f t="shared" ref="B76:D78" si="0">B36</f>
        <v>RIO FORMOSO</v>
      </c>
      <c r="C76" s="1134">
        <f t="shared" si="0"/>
        <v>57.01</v>
      </c>
      <c r="D76" s="1190">
        <f t="shared" si="0"/>
        <v>61.92</v>
      </c>
      <c r="E76" s="1134">
        <f>D76-C76</f>
        <v>4.9100000000000037</v>
      </c>
      <c r="F76" s="1136">
        <f t="shared" ref="F76:G78" si="1">F36</f>
        <v>0.05</v>
      </c>
      <c r="G76" s="1137">
        <f t="shared" si="1"/>
        <v>0.5</v>
      </c>
      <c r="H76" s="1137">
        <f t="shared" ref="H76:H78" si="2">F76*(1-G76)</f>
        <v>2.5000000000000001E-2</v>
      </c>
      <c r="I76" s="1138">
        <f t="shared" ref="I76:I78" si="3">E76/$E$39</f>
        <v>0.34097222222222251</v>
      </c>
      <c r="K76" s="1139"/>
    </row>
    <row r="77" spans="2:11" ht="15" customHeight="1">
      <c r="B77" s="1133" t="str">
        <f t="shared" si="0"/>
        <v>TAMANDARÉ</v>
      </c>
      <c r="C77" s="1134">
        <f t="shared" si="0"/>
        <v>61.92</v>
      </c>
      <c r="D77" s="1190">
        <f t="shared" si="0"/>
        <v>68.599999999999994</v>
      </c>
      <c r="E77" s="1134">
        <f>D77-C77</f>
        <v>6.6799999999999926</v>
      </c>
      <c r="F77" s="1136">
        <f t="shared" si="1"/>
        <v>0.05</v>
      </c>
      <c r="G77" s="1137">
        <f t="shared" si="1"/>
        <v>0.5</v>
      </c>
      <c r="H77" s="1137">
        <f t="shared" si="2"/>
        <v>2.5000000000000001E-2</v>
      </c>
      <c r="I77" s="1138">
        <f t="shared" si="3"/>
        <v>0.46388888888888841</v>
      </c>
      <c r="K77" s="1139"/>
    </row>
    <row r="78" spans="2:11" ht="15" customHeight="1">
      <c r="B78" s="1133" t="str">
        <f t="shared" si="0"/>
        <v>BARREIROS</v>
      </c>
      <c r="C78" s="1134">
        <f t="shared" si="0"/>
        <v>68.599999999999994</v>
      </c>
      <c r="D78" s="1190">
        <f t="shared" si="0"/>
        <v>71.41</v>
      </c>
      <c r="E78" s="1134">
        <f>D78-C78</f>
        <v>2.8100000000000023</v>
      </c>
      <c r="F78" s="1136">
        <f t="shared" si="1"/>
        <v>0.05</v>
      </c>
      <c r="G78" s="1137">
        <f t="shared" si="1"/>
        <v>0.4</v>
      </c>
      <c r="H78" s="1137">
        <f t="shared" si="2"/>
        <v>0.03</v>
      </c>
      <c r="I78" s="1138">
        <f t="shared" si="3"/>
        <v>0.19513888888888906</v>
      </c>
      <c r="K78" s="1139"/>
    </row>
    <row r="79" spans="2:11" ht="15" customHeight="1">
      <c r="B79" s="1140" t="s">
        <v>1084</v>
      </c>
      <c r="C79" s="1141"/>
      <c r="D79" s="1141"/>
      <c r="E79" s="1142">
        <f>SUM(E76:E78)</f>
        <v>14.399999999999999</v>
      </c>
      <c r="F79" s="1143"/>
      <c r="H79" s="1137"/>
      <c r="I79" s="1144">
        <f>SUM(I76:I78)</f>
        <v>1</v>
      </c>
    </row>
    <row r="80" spans="2:11" ht="15" customHeight="1">
      <c r="B80" s="1145" t="s">
        <v>1085</v>
      </c>
      <c r="C80" s="1146"/>
      <c r="D80" s="1146"/>
      <c r="E80" s="1147"/>
      <c r="F80" s="1147"/>
      <c r="G80" s="1148"/>
      <c r="H80" s="1149">
        <f>SUMPRODUCT(I76:I78,H76:H78)</f>
        <v>2.5975694444444444E-2</v>
      </c>
      <c r="I80" s="1150"/>
      <c r="K80" s="1151"/>
    </row>
    <row r="81" spans="2:9" ht="5.45" customHeight="1">
      <c r="B81" s="1152"/>
      <c r="C81" s="1153"/>
      <c r="D81" s="1153"/>
      <c r="E81" s="1153"/>
      <c r="F81" s="1153"/>
      <c r="G81" s="1153"/>
      <c r="H81" s="1153"/>
      <c r="I81" s="1154"/>
    </row>
    <row r="82" spans="2:9">
      <c r="B82" s="1155" t="s">
        <v>1086</v>
      </c>
      <c r="C82" s="1156"/>
      <c r="D82" s="1156"/>
      <c r="E82" s="1157"/>
      <c r="F82" s="1156"/>
      <c r="G82" s="1156"/>
      <c r="H82" s="1156"/>
      <c r="I82" s="1158"/>
    </row>
    <row r="83" spans="2:9" ht="15" customHeight="1">
      <c r="B83" s="1159" t="s">
        <v>1087</v>
      </c>
      <c r="C83" s="1160"/>
      <c r="D83" s="1160"/>
      <c r="E83" s="1160"/>
      <c r="F83" s="1160"/>
      <c r="G83" s="1160"/>
      <c r="H83" s="1160"/>
      <c r="I83" s="1161"/>
    </row>
    <row r="84" spans="2:9" ht="15" customHeight="1">
      <c r="B84" s="1159" t="str">
        <f>B44</f>
        <v>Código Tributário do Município de Rio Formoso/Pe, Lei nº 1.645/2017. Capítulo III, Seção VII, Art. 60, § 1º e Tabela 1.</v>
      </c>
      <c r="C84" s="1160"/>
      <c r="D84" s="1160"/>
      <c r="E84" s="1160"/>
      <c r="F84" s="1160"/>
      <c r="G84" s="1160"/>
      <c r="H84" s="1160"/>
      <c r="I84" s="1161"/>
    </row>
    <row r="85" spans="2:9" ht="15" customHeight="1">
      <c r="B85" s="1159" t="str">
        <f>B45</f>
        <v xml:space="preserve">Código Tributário do Município de Tamandaré, Lei nº 316/2010. Capítulo III, Seção VII, Art. 60, § 1º e Anexo I. </v>
      </c>
      <c r="C85" s="1160"/>
      <c r="D85" s="1160"/>
      <c r="E85" s="1160"/>
      <c r="F85" s="1160"/>
      <c r="G85" s="1160"/>
      <c r="H85" s="1160"/>
      <c r="I85" s="1161"/>
    </row>
    <row r="86" spans="2:9" ht="15" customHeight="1">
      <c r="B86" s="1159" t="str">
        <f>B46</f>
        <v>Código Tributário do Município de Barreiros, Lei nº 919/2013. Capítulo IV, Seção II, Art. 188, I e Art. 191, III</v>
      </c>
      <c r="C86" s="1160"/>
      <c r="D86" s="1160"/>
      <c r="E86" s="1160"/>
      <c r="F86" s="1160"/>
      <c r="G86" s="1160"/>
      <c r="H86" s="1160"/>
      <c r="I86" s="1161"/>
    </row>
    <row r="87" spans="2:9" ht="15" customHeight="1">
      <c r="B87" s="1159"/>
      <c r="C87" s="1160"/>
      <c r="D87" s="1160"/>
      <c r="E87" s="1160"/>
      <c r="F87" s="1160"/>
      <c r="G87" s="1160"/>
      <c r="H87" s="1160"/>
      <c r="I87" s="1161"/>
    </row>
    <row r="88" spans="2:9" ht="15" customHeight="1">
      <c r="B88" s="1159"/>
      <c r="C88" s="1160"/>
      <c r="D88" s="1160"/>
      <c r="E88" s="1160"/>
      <c r="F88" s="1160"/>
      <c r="G88" s="1160"/>
      <c r="H88" s="1160"/>
      <c r="I88" s="1161"/>
    </row>
    <row r="89" spans="2:9" ht="6.75" customHeight="1" thickBot="1">
      <c r="B89" s="1191"/>
      <c r="C89" s="1192"/>
      <c r="D89" s="1192"/>
      <c r="E89" s="1192"/>
      <c r="F89" s="1192"/>
      <c r="G89" s="1192"/>
      <c r="H89" s="1192"/>
      <c r="I89" s="1193"/>
    </row>
  </sheetData>
  <mergeCells count="94">
    <mergeCell ref="B86:I86"/>
    <mergeCell ref="B87:I87"/>
    <mergeCell ref="B88:I88"/>
    <mergeCell ref="B89:I89"/>
    <mergeCell ref="B79:D79"/>
    <mergeCell ref="B80:D80"/>
    <mergeCell ref="B81:I81"/>
    <mergeCell ref="B83:I83"/>
    <mergeCell ref="B84:I84"/>
    <mergeCell ref="B85:I85"/>
    <mergeCell ref="C70:E70"/>
    <mergeCell ref="B72:I72"/>
    <mergeCell ref="B73:I73"/>
    <mergeCell ref="B74:B75"/>
    <mergeCell ref="C74:C75"/>
    <mergeCell ref="D74:D75"/>
    <mergeCell ref="F74:F75"/>
    <mergeCell ref="G74:G75"/>
    <mergeCell ref="H74:H75"/>
    <mergeCell ref="I74:I75"/>
    <mergeCell ref="E64:F64"/>
    <mergeCell ref="E65:F65"/>
    <mergeCell ref="E66:F66"/>
    <mergeCell ref="E67:F67"/>
    <mergeCell ref="E68:F68"/>
    <mergeCell ref="C69:D69"/>
    <mergeCell ref="E69:F69"/>
    <mergeCell ref="C60:D60"/>
    <mergeCell ref="E60:F60"/>
    <mergeCell ref="E61:F61"/>
    <mergeCell ref="C62:D62"/>
    <mergeCell ref="E62:F62"/>
    <mergeCell ref="C63:D63"/>
    <mergeCell ref="E63:F63"/>
    <mergeCell ref="E55:F55"/>
    <mergeCell ref="E56:F56"/>
    <mergeCell ref="E57:F57"/>
    <mergeCell ref="E58:F58"/>
    <mergeCell ref="C59:D59"/>
    <mergeCell ref="E59:F59"/>
    <mergeCell ref="B46:I46"/>
    <mergeCell ref="B47:I47"/>
    <mergeCell ref="B48:I48"/>
    <mergeCell ref="B51:I51"/>
    <mergeCell ref="C53:F53"/>
    <mergeCell ref="C54:D54"/>
    <mergeCell ref="E54:F54"/>
    <mergeCell ref="B39:D39"/>
    <mergeCell ref="B40:D40"/>
    <mergeCell ref="B41:I41"/>
    <mergeCell ref="B43:I43"/>
    <mergeCell ref="B44:I44"/>
    <mergeCell ref="B45:I45"/>
    <mergeCell ref="C30:E30"/>
    <mergeCell ref="B32:I32"/>
    <mergeCell ref="B33:I33"/>
    <mergeCell ref="B34:B35"/>
    <mergeCell ref="C34:C35"/>
    <mergeCell ref="D34:D35"/>
    <mergeCell ref="F34:F35"/>
    <mergeCell ref="G34:G35"/>
    <mergeCell ref="H34:H35"/>
    <mergeCell ref="I34:I35"/>
    <mergeCell ref="E25:F25"/>
    <mergeCell ref="E26:F26"/>
    <mergeCell ref="E27:F27"/>
    <mergeCell ref="E28:F28"/>
    <mergeCell ref="C29:D29"/>
    <mergeCell ref="E29:F29"/>
    <mergeCell ref="E21:F21"/>
    <mergeCell ref="C22:D22"/>
    <mergeCell ref="E22:F22"/>
    <mergeCell ref="C23:D23"/>
    <mergeCell ref="E23:F23"/>
    <mergeCell ref="E24:F24"/>
    <mergeCell ref="E16:F16"/>
    <mergeCell ref="E17:F17"/>
    <mergeCell ref="E18:F18"/>
    <mergeCell ref="C19:D19"/>
    <mergeCell ref="E19:F19"/>
    <mergeCell ref="C20:D20"/>
    <mergeCell ref="E20:F20"/>
    <mergeCell ref="C8:I8"/>
    <mergeCell ref="B11:I11"/>
    <mergeCell ref="C13:F13"/>
    <mergeCell ref="C14:D14"/>
    <mergeCell ref="E14:F14"/>
    <mergeCell ref="E15:F15"/>
    <mergeCell ref="B2:I2"/>
    <mergeCell ref="B3:I3"/>
    <mergeCell ref="B4:I4"/>
    <mergeCell ref="B5:I5"/>
    <mergeCell ref="C6:I6"/>
    <mergeCell ref="C7:I7"/>
  </mergeCells>
  <printOptions horizontalCentered="1"/>
  <pageMargins left="0.51181102362204722" right="0.51181102362204722" top="0.78740157480314965" bottom="0.39370078740157483" header="0.31496062992125984" footer="0.31496062992125984"/>
  <pageSetup paperSize="9" scale="52" orientation="portrait" horizontalDpi="4294967293"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C3E8C7-2E34-4C5C-9FB6-8B7B5EB03C2D}">
  <dimension ref="B1:J1351"/>
  <sheetViews>
    <sheetView view="pageBreakPreview" topLeftCell="A11" zoomScale="60" zoomScaleNormal="100" workbookViewId="0">
      <selection activeCell="Q16" sqref="Q16"/>
    </sheetView>
  </sheetViews>
  <sheetFormatPr defaultColWidth="9.140625" defaultRowHeight="15"/>
  <cols>
    <col min="1" max="1" width="6.7109375" style="1" customWidth="1"/>
    <col min="2" max="2" width="20.140625" style="1" customWidth="1"/>
    <col min="3" max="3" width="29.140625" style="1" customWidth="1"/>
    <col min="4" max="4" width="29.7109375" style="1" customWidth="1"/>
    <col min="5" max="5" width="29.140625" style="1" customWidth="1"/>
    <col min="6" max="6" width="25.28515625" style="1" customWidth="1"/>
    <col min="7" max="7" width="20.5703125" style="1" customWidth="1"/>
    <col min="8" max="8" width="25.28515625" style="1" customWidth="1"/>
    <col min="9" max="9" width="22.85546875" style="1" customWidth="1"/>
    <col min="10" max="10" width="22.5703125" style="1" customWidth="1"/>
    <col min="11" max="11" width="6.7109375" style="1" customWidth="1"/>
    <col min="12" max="16384" width="9.140625" style="1"/>
  </cols>
  <sheetData>
    <row r="1" spans="2:10" ht="15.75" thickBot="1"/>
    <row r="2" spans="2:10" s="392" customFormat="1" ht="24.95" customHeight="1">
      <c r="B2" s="389" t="s">
        <v>17</v>
      </c>
      <c r="C2" s="390"/>
      <c r="D2" s="390"/>
      <c r="E2" s="390"/>
      <c r="F2" s="390"/>
      <c r="G2" s="390"/>
      <c r="H2" s="390"/>
      <c r="I2" s="390"/>
      <c r="J2" s="391"/>
    </row>
    <row r="3" spans="2:10" s="392" customFormat="1" ht="24.95" customHeight="1">
      <c r="B3" s="1194" t="s">
        <v>71</v>
      </c>
      <c r="C3" s="394"/>
      <c r="D3" s="394"/>
      <c r="E3" s="394"/>
      <c r="F3" s="394"/>
      <c r="G3" s="394"/>
      <c r="H3" s="394"/>
      <c r="I3" s="394"/>
      <c r="J3" s="395"/>
    </row>
    <row r="4" spans="2:10" s="392" customFormat="1" ht="24.95" customHeight="1">
      <c r="B4" s="397" t="s">
        <v>454</v>
      </c>
      <c r="C4" s="398"/>
      <c r="D4" s="398"/>
      <c r="E4" s="398"/>
      <c r="F4" s="398"/>
      <c r="G4" s="398"/>
      <c r="H4" s="398"/>
      <c r="I4" s="398"/>
      <c r="J4" s="399"/>
    </row>
    <row r="5" spans="2:10" s="392" customFormat="1" ht="9.9499999999999993" customHeight="1">
      <c r="B5" s="1195"/>
      <c r="C5" s="1196"/>
      <c r="D5" s="1196"/>
      <c r="E5" s="1196"/>
      <c r="F5" s="1196"/>
      <c r="G5" s="1196"/>
      <c r="H5" s="1196"/>
      <c r="I5" s="1196"/>
      <c r="J5" s="1197"/>
    </row>
    <row r="6" spans="2:10" s="392" customFormat="1">
      <c r="B6" s="665" t="s">
        <v>167</v>
      </c>
      <c r="C6" s="1198" t="s">
        <v>170</v>
      </c>
      <c r="D6" s="1198"/>
      <c r="E6" s="1199"/>
      <c r="F6" s="1200" t="s">
        <v>53</v>
      </c>
      <c r="G6" s="1201" t="s">
        <v>372</v>
      </c>
      <c r="H6" s="1202"/>
      <c r="I6" s="1202"/>
      <c r="J6" s="1203"/>
    </row>
    <row r="7" spans="2:10" s="392" customFormat="1" ht="15" customHeight="1">
      <c r="B7" s="1204" t="s">
        <v>168</v>
      </c>
      <c r="C7" s="1205" t="s">
        <v>171</v>
      </c>
      <c r="D7" s="1205"/>
      <c r="E7" s="1206"/>
      <c r="F7" s="1200" t="s">
        <v>455</v>
      </c>
      <c r="G7" s="1202" t="s">
        <v>691</v>
      </c>
      <c r="H7" s="1202"/>
      <c r="I7" s="1202"/>
      <c r="J7" s="1203"/>
    </row>
    <row r="8" spans="2:10" s="392" customFormat="1" ht="9.9499999999999993" customHeight="1" thickBot="1">
      <c r="B8" s="1207"/>
      <c r="C8" s="1208"/>
      <c r="D8" s="1208"/>
      <c r="E8" s="1208"/>
      <c r="F8" s="1208"/>
      <c r="G8" s="1208"/>
      <c r="H8" s="1208"/>
      <c r="I8" s="1208"/>
      <c r="J8" s="1209"/>
    </row>
    <row r="9" spans="2:10" ht="20.100000000000001" customHeight="1" thickBot="1">
      <c r="B9" s="418" t="s">
        <v>1094</v>
      </c>
      <c r="C9" s="419"/>
      <c r="D9" s="419"/>
      <c r="E9" s="419"/>
      <c r="F9" s="419"/>
      <c r="G9" s="419"/>
      <c r="H9" s="419"/>
      <c r="I9" s="419"/>
      <c r="J9" s="420"/>
    </row>
    <row r="10" spans="2:10">
      <c r="B10" s="441"/>
      <c r="C10" s="445"/>
      <c r="D10" s="445"/>
      <c r="E10" s="445"/>
      <c r="F10" s="445"/>
      <c r="G10" s="445"/>
      <c r="H10" s="445"/>
      <c r="I10" s="445"/>
      <c r="J10" s="446"/>
    </row>
    <row r="11" spans="2:10">
      <c r="B11" s="441"/>
      <c r="C11" s="445"/>
      <c r="D11" s="445"/>
      <c r="E11" s="445"/>
      <c r="F11" s="445"/>
      <c r="G11" s="445"/>
      <c r="H11" s="445"/>
      <c r="I11" s="445"/>
      <c r="J11" s="446"/>
    </row>
    <row r="12" spans="2:10">
      <c r="B12" s="441"/>
      <c r="C12" s="445"/>
      <c r="D12" s="445"/>
      <c r="E12" s="445"/>
      <c r="F12" s="445"/>
      <c r="G12" s="445"/>
      <c r="H12" s="445"/>
      <c r="I12" s="445"/>
      <c r="J12" s="446"/>
    </row>
    <row r="13" spans="2:10">
      <c r="B13" s="441"/>
      <c r="C13" s="445"/>
      <c r="D13" s="445"/>
      <c r="E13" s="445"/>
      <c r="F13" s="445"/>
      <c r="G13" s="445"/>
      <c r="H13" s="445"/>
      <c r="I13" s="445"/>
      <c r="J13" s="446"/>
    </row>
    <row r="14" spans="2:10">
      <c r="B14" s="441"/>
      <c r="C14" s="445"/>
      <c r="D14" s="445"/>
      <c r="E14" s="445"/>
      <c r="F14" s="445"/>
      <c r="G14" s="445"/>
      <c r="H14" s="445"/>
      <c r="I14" s="445"/>
      <c r="J14" s="446"/>
    </row>
    <row r="15" spans="2:10">
      <c r="B15" s="441"/>
      <c r="C15" s="445"/>
      <c r="D15" s="445"/>
      <c r="E15" s="445"/>
      <c r="F15" s="445"/>
      <c r="G15" s="445"/>
      <c r="H15" s="445"/>
      <c r="I15" s="445"/>
      <c r="J15" s="446"/>
    </row>
    <row r="16" spans="2:10">
      <c r="B16" s="441"/>
      <c r="C16" s="445"/>
      <c r="D16" s="445"/>
      <c r="E16" s="445"/>
      <c r="F16" s="445"/>
      <c r="G16" s="445"/>
      <c r="H16" s="445"/>
      <c r="I16" s="445"/>
      <c r="J16" s="446"/>
    </row>
    <row r="17" spans="2:10">
      <c r="B17" s="441"/>
      <c r="C17" s="445"/>
      <c r="D17" s="445"/>
      <c r="E17" s="445"/>
      <c r="F17" s="445"/>
      <c r="G17" s="445"/>
      <c r="H17" s="445"/>
      <c r="I17" s="445"/>
      <c r="J17" s="446"/>
    </row>
    <row r="18" spans="2:10">
      <c r="B18" s="441"/>
      <c r="C18" s="445"/>
      <c r="D18" s="445"/>
      <c r="E18" s="445"/>
      <c r="F18" s="445"/>
      <c r="G18" s="445"/>
      <c r="H18" s="445"/>
      <c r="I18" s="445"/>
      <c r="J18" s="446"/>
    </row>
    <row r="19" spans="2:10">
      <c r="B19" s="441"/>
      <c r="C19" s="445"/>
      <c r="D19" s="445"/>
      <c r="E19" s="445"/>
      <c r="F19" s="445"/>
      <c r="G19" s="445"/>
      <c r="H19" s="445"/>
      <c r="I19" s="445"/>
      <c r="J19" s="446"/>
    </row>
    <row r="20" spans="2:10">
      <c r="B20" s="441"/>
      <c r="C20" s="445"/>
      <c r="D20" s="445"/>
      <c r="E20" s="445"/>
      <c r="F20" s="445"/>
      <c r="G20" s="445"/>
      <c r="H20" s="445"/>
      <c r="I20" s="445"/>
      <c r="J20" s="446"/>
    </row>
    <row r="21" spans="2:10">
      <c r="B21" s="441"/>
      <c r="C21" s="445"/>
      <c r="D21" s="445"/>
      <c r="E21" s="445"/>
      <c r="F21" s="445"/>
      <c r="G21" s="445"/>
      <c r="H21" s="445"/>
      <c r="I21" s="445"/>
      <c r="J21" s="446"/>
    </row>
    <row r="22" spans="2:10">
      <c r="B22" s="441"/>
      <c r="C22" s="445"/>
      <c r="D22" s="445"/>
      <c r="E22" s="445"/>
      <c r="F22" s="445"/>
      <c r="G22" s="445"/>
      <c r="H22" s="445"/>
      <c r="I22" s="445"/>
      <c r="J22" s="446"/>
    </row>
    <row r="23" spans="2:10">
      <c r="B23" s="441"/>
      <c r="C23" s="445"/>
      <c r="D23" s="445"/>
      <c r="E23" s="445"/>
      <c r="F23" s="445"/>
      <c r="G23" s="445"/>
      <c r="H23" s="445"/>
      <c r="I23" s="445"/>
      <c r="J23" s="446"/>
    </row>
    <row r="24" spans="2:10">
      <c r="B24" s="441"/>
      <c r="C24" s="445"/>
      <c r="D24" s="445"/>
      <c r="E24" s="445"/>
      <c r="F24" s="445"/>
      <c r="G24" s="445"/>
      <c r="H24" s="445"/>
      <c r="I24" s="445"/>
      <c r="J24" s="446"/>
    </row>
    <row r="25" spans="2:10">
      <c r="B25" s="441"/>
      <c r="C25" s="445"/>
      <c r="D25" s="445"/>
      <c r="E25" s="445"/>
      <c r="F25" s="445"/>
      <c r="G25" s="445"/>
      <c r="H25" s="445"/>
      <c r="I25" s="445"/>
      <c r="J25" s="446"/>
    </row>
    <row r="26" spans="2:10">
      <c r="B26" s="441"/>
      <c r="C26" s="445"/>
      <c r="D26" s="445"/>
      <c r="E26" s="445"/>
      <c r="F26" s="445"/>
      <c r="G26" s="445"/>
      <c r="H26" s="445"/>
      <c r="I26" s="445"/>
      <c r="J26" s="446"/>
    </row>
    <row r="27" spans="2:10">
      <c r="B27" s="441"/>
      <c r="C27" s="445"/>
      <c r="D27" s="445"/>
      <c r="E27" s="445"/>
      <c r="F27" s="445"/>
      <c r="G27" s="445"/>
      <c r="H27" s="445"/>
      <c r="I27" s="445"/>
      <c r="J27" s="446"/>
    </row>
    <row r="28" spans="2:10">
      <c r="B28" s="441"/>
      <c r="C28" s="445"/>
      <c r="D28" s="445"/>
      <c r="E28" s="445"/>
      <c r="F28" s="445"/>
      <c r="G28" s="445"/>
      <c r="H28" s="445"/>
      <c r="I28" s="445"/>
      <c r="J28" s="446"/>
    </row>
    <row r="29" spans="2:10">
      <c r="B29" s="441"/>
      <c r="C29" s="445"/>
      <c r="D29" s="445"/>
      <c r="E29" s="445"/>
      <c r="F29" s="445"/>
      <c r="G29" s="445"/>
      <c r="H29" s="445"/>
      <c r="I29" s="445"/>
      <c r="J29" s="446"/>
    </row>
    <row r="30" spans="2:10">
      <c r="B30" s="441"/>
      <c r="C30" s="445"/>
      <c r="D30" s="445"/>
      <c r="E30" s="445"/>
      <c r="F30" s="445"/>
      <c r="G30" s="445"/>
      <c r="H30" s="445"/>
      <c r="I30" s="445"/>
      <c r="J30" s="446"/>
    </row>
    <row r="31" spans="2:10">
      <c r="B31" s="441"/>
      <c r="C31" s="445"/>
      <c r="D31" s="445"/>
      <c r="E31" s="445"/>
      <c r="F31" s="445"/>
      <c r="G31" s="445"/>
      <c r="H31" s="445"/>
      <c r="I31" s="445"/>
      <c r="J31" s="446"/>
    </row>
    <row r="32" spans="2:10">
      <c r="B32" s="441"/>
      <c r="C32" s="445"/>
      <c r="D32" s="445"/>
      <c r="E32" s="445"/>
      <c r="F32" s="445"/>
      <c r="G32" s="445"/>
      <c r="H32" s="445"/>
      <c r="I32" s="445"/>
      <c r="J32" s="446"/>
    </row>
    <row r="33" spans="2:10">
      <c r="B33" s="441"/>
      <c r="C33" s="445"/>
      <c r="D33" s="445"/>
      <c r="E33" s="445"/>
      <c r="F33" s="445"/>
      <c r="G33" s="445"/>
      <c r="H33" s="445"/>
      <c r="I33" s="445"/>
      <c r="J33" s="446"/>
    </row>
    <row r="34" spans="2:10">
      <c r="B34" s="441"/>
      <c r="C34" s="445"/>
      <c r="D34" s="445"/>
      <c r="E34" s="445"/>
      <c r="F34" s="445"/>
      <c r="G34" s="445"/>
      <c r="H34" s="445"/>
      <c r="I34" s="445"/>
      <c r="J34" s="446"/>
    </row>
    <row r="35" spans="2:10">
      <c r="B35" s="441"/>
      <c r="C35" s="445"/>
      <c r="D35" s="445"/>
      <c r="E35" s="445"/>
      <c r="F35" s="445"/>
      <c r="G35" s="445"/>
      <c r="H35" s="445"/>
      <c r="I35" s="445"/>
      <c r="J35" s="446"/>
    </row>
    <row r="36" spans="2:10">
      <c r="B36" s="441"/>
      <c r="C36" s="445"/>
      <c r="D36" s="445"/>
      <c r="E36" s="445"/>
      <c r="F36" s="445"/>
      <c r="G36" s="445"/>
      <c r="H36" s="445"/>
      <c r="I36" s="445"/>
      <c r="J36" s="446"/>
    </row>
    <row r="37" spans="2:10">
      <c r="B37" s="441"/>
      <c r="C37" s="445"/>
      <c r="D37" s="445"/>
      <c r="E37" s="445"/>
      <c r="F37" s="445"/>
      <c r="G37" s="445"/>
      <c r="H37" s="445"/>
      <c r="I37" s="445"/>
      <c r="J37" s="446"/>
    </row>
    <row r="38" spans="2:10">
      <c r="B38" s="441"/>
      <c r="C38" s="445"/>
      <c r="D38" s="445"/>
      <c r="E38" s="445"/>
      <c r="F38" s="445"/>
      <c r="G38" s="445"/>
      <c r="H38" s="445"/>
      <c r="I38" s="445"/>
      <c r="J38" s="446"/>
    </row>
    <row r="39" spans="2:10">
      <c r="B39" s="441"/>
      <c r="C39" s="445"/>
      <c r="D39" s="445"/>
      <c r="E39" s="445"/>
      <c r="F39" s="445"/>
      <c r="G39" s="445"/>
      <c r="H39" s="445"/>
      <c r="I39" s="445"/>
      <c r="J39" s="446"/>
    </row>
    <row r="40" spans="2:10">
      <c r="B40" s="441"/>
      <c r="C40" s="445"/>
      <c r="D40" s="445"/>
      <c r="E40" s="445"/>
      <c r="F40" s="445"/>
      <c r="G40" s="445"/>
      <c r="H40" s="445"/>
      <c r="I40" s="445"/>
      <c r="J40" s="446"/>
    </row>
    <row r="41" spans="2:10">
      <c r="B41" s="441"/>
      <c r="C41" s="445"/>
      <c r="D41" s="445"/>
      <c r="E41" s="445"/>
      <c r="F41" s="445"/>
      <c r="G41" s="445"/>
      <c r="H41" s="445"/>
      <c r="I41" s="445"/>
      <c r="J41" s="446"/>
    </row>
    <row r="42" spans="2:10">
      <c r="B42" s="441"/>
      <c r="C42" s="445"/>
      <c r="D42" s="445"/>
      <c r="E42" s="445"/>
      <c r="F42" s="445"/>
      <c r="G42" s="445"/>
      <c r="H42" s="445"/>
      <c r="I42" s="445"/>
      <c r="J42" s="446"/>
    </row>
    <row r="43" spans="2:10">
      <c r="B43" s="441"/>
      <c r="C43" s="445"/>
      <c r="D43" s="445"/>
      <c r="E43" s="445"/>
      <c r="F43" s="445"/>
      <c r="G43" s="445"/>
      <c r="H43" s="445"/>
      <c r="I43" s="445"/>
      <c r="J43" s="446"/>
    </row>
    <row r="44" spans="2:10">
      <c r="B44" s="441"/>
      <c r="C44" s="445"/>
      <c r="D44" s="445"/>
      <c r="E44" s="445"/>
      <c r="F44" s="445"/>
      <c r="G44" s="445"/>
      <c r="H44" s="445"/>
      <c r="I44" s="445"/>
      <c r="J44" s="446"/>
    </row>
    <row r="45" spans="2:10">
      <c r="B45" s="441"/>
      <c r="C45" s="445"/>
      <c r="D45" s="445"/>
      <c r="E45" s="445"/>
      <c r="F45" s="445"/>
      <c r="G45" s="445"/>
      <c r="H45" s="445"/>
      <c r="I45" s="445"/>
      <c r="J45" s="446"/>
    </row>
    <row r="46" spans="2:10">
      <c r="B46" s="441"/>
      <c r="C46" s="445"/>
      <c r="D46" s="445"/>
      <c r="E46" s="445"/>
      <c r="F46" s="445"/>
      <c r="G46" s="445"/>
      <c r="H46" s="445"/>
      <c r="I46" s="445"/>
      <c r="J46" s="446"/>
    </row>
    <row r="47" spans="2:10">
      <c r="B47" s="441"/>
      <c r="C47" s="445"/>
      <c r="D47" s="445"/>
      <c r="E47" s="445"/>
      <c r="F47" s="445"/>
      <c r="G47" s="445"/>
      <c r="H47" s="445"/>
      <c r="I47" s="445"/>
      <c r="J47" s="446"/>
    </row>
    <row r="48" spans="2:10">
      <c r="B48" s="441"/>
      <c r="C48" s="445"/>
      <c r="D48" s="445"/>
      <c r="E48" s="445"/>
      <c r="F48" s="445"/>
      <c r="G48" s="445"/>
      <c r="H48" s="445"/>
      <c r="I48" s="445"/>
      <c r="J48" s="446"/>
    </row>
    <row r="49" spans="2:10">
      <c r="B49" s="441"/>
      <c r="C49" s="445"/>
      <c r="D49" s="445"/>
      <c r="E49" s="445"/>
      <c r="F49" s="445"/>
      <c r="G49" s="445"/>
      <c r="H49" s="445"/>
      <c r="I49" s="445"/>
      <c r="J49" s="446"/>
    </row>
    <row r="50" spans="2:10">
      <c r="B50" s="441"/>
      <c r="C50" s="445"/>
      <c r="D50" s="445"/>
      <c r="E50" s="445"/>
      <c r="F50" s="445"/>
      <c r="G50" s="445"/>
      <c r="H50" s="445"/>
      <c r="I50" s="445"/>
      <c r="J50" s="446"/>
    </row>
    <row r="51" spans="2:10">
      <c r="B51" s="441"/>
      <c r="C51" s="445"/>
      <c r="D51" s="445"/>
      <c r="E51" s="445"/>
      <c r="F51" s="445"/>
      <c r="G51" s="445"/>
      <c r="H51" s="445"/>
      <c r="I51" s="445"/>
      <c r="J51" s="446"/>
    </row>
    <row r="52" spans="2:10">
      <c r="B52" s="441"/>
      <c r="C52" s="445"/>
      <c r="D52" s="445"/>
      <c r="E52" s="445"/>
      <c r="F52" s="445"/>
      <c r="G52" s="445"/>
      <c r="H52" s="445"/>
      <c r="I52" s="445"/>
      <c r="J52" s="446"/>
    </row>
    <row r="53" spans="2:10">
      <c r="B53" s="441"/>
      <c r="C53" s="445"/>
      <c r="D53" s="445"/>
      <c r="E53" s="445"/>
      <c r="F53" s="445"/>
      <c r="G53" s="445"/>
      <c r="H53" s="445"/>
      <c r="I53" s="445"/>
      <c r="J53" s="446"/>
    </row>
    <row r="54" spans="2:10">
      <c r="B54" s="441"/>
      <c r="C54" s="445"/>
      <c r="D54" s="445"/>
      <c r="E54" s="445"/>
      <c r="F54" s="445"/>
      <c r="G54" s="445"/>
      <c r="H54" s="445"/>
      <c r="I54" s="445"/>
      <c r="J54" s="446"/>
    </row>
    <row r="55" spans="2:10">
      <c r="B55" s="441"/>
      <c r="C55" s="445"/>
      <c r="D55" s="445"/>
      <c r="E55" s="445"/>
      <c r="F55" s="445"/>
      <c r="G55" s="445"/>
      <c r="H55" s="445"/>
      <c r="I55" s="445"/>
      <c r="J55" s="446"/>
    </row>
    <row r="56" spans="2:10">
      <c r="B56" s="441"/>
      <c r="C56" s="445"/>
      <c r="D56" s="445"/>
      <c r="E56" s="445"/>
      <c r="F56" s="445"/>
      <c r="G56" s="445"/>
      <c r="H56" s="445"/>
      <c r="I56" s="445"/>
      <c r="J56" s="446"/>
    </row>
    <row r="57" spans="2:10">
      <c r="B57" s="441"/>
      <c r="C57" s="445"/>
      <c r="D57" s="445"/>
      <c r="E57" s="445"/>
      <c r="F57" s="445"/>
      <c r="G57" s="445"/>
      <c r="H57" s="445"/>
      <c r="I57" s="445"/>
      <c r="J57" s="446"/>
    </row>
    <row r="58" spans="2:10">
      <c r="B58" s="441"/>
      <c r="C58" s="445"/>
      <c r="D58" s="445"/>
      <c r="E58" s="445"/>
      <c r="F58" s="445"/>
      <c r="G58" s="445"/>
      <c r="H58" s="445"/>
      <c r="I58" s="445"/>
      <c r="J58" s="446"/>
    </row>
    <row r="59" spans="2:10">
      <c r="B59" s="441"/>
      <c r="C59" s="445"/>
      <c r="D59" s="445"/>
      <c r="E59" s="445"/>
      <c r="F59" s="445"/>
      <c r="G59" s="445"/>
      <c r="H59" s="445"/>
      <c r="I59" s="445"/>
      <c r="J59" s="446"/>
    </row>
    <row r="60" spans="2:10">
      <c r="B60" s="441"/>
      <c r="C60" s="445"/>
      <c r="D60" s="445"/>
      <c r="E60" s="445"/>
      <c r="F60" s="445"/>
      <c r="G60" s="445"/>
      <c r="H60" s="445"/>
      <c r="I60" s="445"/>
      <c r="J60" s="446"/>
    </row>
    <row r="61" spans="2:10">
      <c r="B61" s="441"/>
      <c r="C61" s="445"/>
      <c r="D61" s="445"/>
      <c r="E61" s="445"/>
      <c r="F61" s="445"/>
      <c r="G61" s="445"/>
      <c r="H61" s="445"/>
      <c r="I61" s="445"/>
      <c r="J61" s="446"/>
    </row>
    <row r="62" spans="2:10">
      <c r="B62" s="441"/>
      <c r="C62" s="445"/>
      <c r="D62" s="445"/>
      <c r="E62" s="445"/>
      <c r="F62" s="445"/>
      <c r="G62" s="445"/>
      <c r="H62" s="445"/>
      <c r="I62" s="445"/>
      <c r="J62" s="446"/>
    </row>
    <row r="63" spans="2:10">
      <c r="B63" s="441"/>
      <c r="C63" s="445"/>
      <c r="D63" s="445"/>
      <c r="E63" s="445"/>
      <c r="F63" s="445"/>
      <c r="G63" s="445"/>
      <c r="H63" s="445"/>
      <c r="I63" s="445"/>
      <c r="J63" s="446"/>
    </row>
    <row r="64" spans="2:10">
      <c r="B64" s="441"/>
      <c r="C64" s="445"/>
      <c r="D64" s="445"/>
      <c r="E64" s="445"/>
      <c r="F64" s="445"/>
      <c r="G64" s="445"/>
      <c r="H64" s="445"/>
      <c r="I64" s="445"/>
      <c r="J64" s="446"/>
    </row>
    <row r="65" spans="2:10">
      <c r="B65" s="441"/>
      <c r="C65" s="445"/>
      <c r="D65" s="445"/>
      <c r="E65" s="445"/>
      <c r="F65" s="445"/>
      <c r="G65" s="445"/>
      <c r="H65" s="445"/>
      <c r="I65" s="445"/>
      <c r="J65" s="446"/>
    </row>
    <row r="66" spans="2:10">
      <c r="B66" s="441"/>
      <c r="C66" s="445"/>
      <c r="D66" s="445"/>
      <c r="E66" s="445"/>
      <c r="F66" s="445"/>
      <c r="G66" s="445"/>
      <c r="H66" s="445"/>
      <c r="I66" s="445"/>
      <c r="J66" s="446"/>
    </row>
    <row r="67" spans="2:10">
      <c r="B67" s="441"/>
      <c r="C67" s="445"/>
      <c r="D67" s="445"/>
      <c r="E67" s="445"/>
      <c r="F67" s="445"/>
      <c r="G67" s="445"/>
      <c r="H67" s="445"/>
      <c r="I67" s="445"/>
      <c r="J67" s="446"/>
    </row>
    <row r="68" spans="2:10">
      <c r="B68" s="441"/>
      <c r="C68" s="445"/>
      <c r="D68" s="445"/>
      <c r="E68" s="445"/>
      <c r="F68" s="445"/>
      <c r="G68" s="445"/>
      <c r="H68" s="445"/>
      <c r="I68" s="445"/>
      <c r="J68" s="446"/>
    </row>
    <row r="69" spans="2:10">
      <c r="B69" s="441"/>
      <c r="C69" s="445"/>
      <c r="D69" s="445"/>
      <c r="E69" s="445"/>
      <c r="F69" s="445"/>
      <c r="G69" s="445"/>
      <c r="H69" s="445"/>
      <c r="I69" s="445"/>
      <c r="J69" s="446"/>
    </row>
    <row r="70" spans="2:10">
      <c r="B70" s="441"/>
      <c r="C70" s="445"/>
      <c r="D70" s="445"/>
      <c r="E70" s="445"/>
      <c r="F70" s="445"/>
      <c r="G70" s="445"/>
      <c r="H70" s="445"/>
      <c r="I70" s="445"/>
      <c r="J70" s="446"/>
    </row>
    <row r="71" spans="2:10">
      <c r="B71" s="441"/>
      <c r="C71" s="445"/>
      <c r="D71" s="445"/>
      <c r="E71" s="445"/>
      <c r="F71" s="445"/>
      <c r="G71" s="445"/>
      <c r="H71" s="445"/>
      <c r="I71" s="445"/>
      <c r="J71" s="446"/>
    </row>
    <row r="72" spans="2:10">
      <c r="B72" s="441"/>
      <c r="C72" s="445"/>
      <c r="D72" s="445"/>
      <c r="E72" s="445"/>
      <c r="F72" s="445"/>
      <c r="G72" s="445"/>
      <c r="H72" s="445"/>
      <c r="I72" s="445"/>
      <c r="J72" s="446"/>
    </row>
    <row r="73" spans="2:10">
      <c r="B73" s="441"/>
      <c r="C73" s="445"/>
      <c r="D73" s="445"/>
      <c r="E73" s="445"/>
      <c r="F73" s="445"/>
      <c r="G73" s="445"/>
      <c r="H73" s="445"/>
      <c r="I73" s="445"/>
      <c r="J73" s="446"/>
    </row>
    <row r="74" spans="2:10">
      <c r="B74" s="441"/>
      <c r="C74" s="445"/>
      <c r="D74" s="445"/>
      <c r="E74" s="445"/>
      <c r="F74" s="445"/>
      <c r="G74" s="445"/>
      <c r="H74" s="445"/>
      <c r="I74" s="445"/>
      <c r="J74" s="446"/>
    </row>
    <row r="75" spans="2:10">
      <c r="B75" s="441"/>
      <c r="C75" s="445"/>
      <c r="D75" s="445"/>
      <c r="E75" s="445"/>
      <c r="F75" s="445"/>
      <c r="G75" s="445"/>
      <c r="H75" s="445"/>
      <c r="I75" s="445"/>
      <c r="J75" s="446"/>
    </row>
    <row r="76" spans="2:10">
      <c r="B76" s="441"/>
      <c r="C76" s="445"/>
      <c r="D76" s="445"/>
      <c r="E76" s="445"/>
      <c r="F76" s="445"/>
      <c r="G76" s="445"/>
      <c r="H76" s="445"/>
      <c r="I76" s="445"/>
      <c r="J76" s="446"/>
    </row>
    <row r="77" spans="2:10">
      <c r="B77" s="441"/>
      <c r="C77" s="445"/>
      <c r="D77" s="445"/>
      <c r="E77" s="445"/>
      <c r="F77" s="445"/>
      <c r="G77" s="445"/>
      <c r="H77" s="445"/>
      <c r="I77" s="445"/>
      <c r="J77" s="446"/>
    </row>
    <row r="78" spans="2:10">
      <c r="B78" s="441"/>
      <c r="C78" s="445"/>
      <c r="D78" s="445"/>
      <c r="E78" s="445"/>
      <c r="F78" s="445"/>
      <c r="G78" s="445"/>
      <c r="H78" s="445"/>
      <c r="I78" s="445"/>
      <c r="J78" s="446"/>
    </row>
    <row r="79" spans="2:10">
      <c r="B79" s="441"/>
      <c r="C79" s="445"/>
      <c r="D79" s="445"/>
      <c r="E79" s="445"/>
      <c r="F79" s="445"/>
      <c r="G79" s="445"/>
      <c r="H79" s="445"/>
      <c r="I79" s="445"/>
      <c r="J79" s="446"/>
    </row>
    <row r="80" spans="2:10">
      <c r="B80" s="441"/>
      <c r="C80" s="445"/>
      <c r="D80" s="445"/>
      <c r="E80" s="445"/>
      <c r="F80" s="445"/>
      <c r="G80" s="445"/>
      <c r="H80" s="445"/>
      <c r="I80" s="445"/>
      <c r="J80" s="446"/>
    </row>
    <row r="81" spans="2:10">
      <c r="B81" s="441"/>
      <c r="C81" s="445"/>
      <c r="D81" s="445"/>
      <c r="E81" s="445"/>
      <c r="F81" s="445"/>
      <c r="G81" s="445"/>
      <c r="H81" s="445"/>
      <c r="I81" s="445"/>
      <c r="J81" s="446"/>
    </row>
    <row r="82" spans="2:10">
      <c r="B82" s="441"/>
      <c r="C82" s="445"/>
      <c r="D82" s="445"/>
      <c r="E82" s="445"/>
      <c r="F82" s="445"/>
      <c r="G82" s="445"/>
      <c r="H82" s="445"/>
      <c r="I82" s="445"/>
      <c r="J82" s="446"/>
    </row>
    <row r="83" spans="2:10">
      <c r="B83" s="441"/>
      <c r="C83" s="445"/>
      <c r="D83" s="445"/>
      <c r="E83" s="445"/>
      <c r="F83" s="445"/>
      <c r="G83" s="445"/>
      <c r="H83" s="445"/>
      <c r="I83" s="445"/>
      <c r="J83" s="446"/>
    </row>
    <row r="84" spans="2:10">
      <c r="B84" s="441"/>
      <c r="C84" s="445"/>
      <c r="D84" s="445"/>
      <c r="E84" s="445"/>
      <c r="F84" s="445"/>
      <c r="G84" s="445"/>
      <c r="H84" s="445"/>
      <c r="I84" s="445"/>
      <c r="J84" s="446"/>
    </row>
    <row r="85" spans="2:10">
      <c r="B85" s="441"/>
      <c r="C85" s="445"/>
      <c r="D85" s="445"/>
      <c r="E85" s="445"/>
      <c r="F85" s="445"/>
      <c r="G85" s="445"/>
      <c r="H85" s="445"/>
      <c r="I85" s="445"/>
      <c r="J85" s="446"/>
    </row>
    <row r="86" spans="2:10">
      <c r="B86" s="441"/>
      <c r="C86" s="445"/>
      <c r="D86" s="445"/>
      <c r="E86" s="445"/>
      <c r="F86" s="445"/>
      <c r="G86" s="445"/>
      <c r="H86" s="445"/>
      <c r="I86" s="445"/>
      <c r="J86" s="446"/>
    </row>
    <row r="87" spans="2:10">
      <c r="B87" s="441"/>
      <c r="C87" s="445"/>
      <c r="D87" s="445"/>
      <c r="E87" s="445"/>
      <c r="F87" s="445"/>
      <c r="G87" s="445"/>
      <c r="H87" s="445"/>
      <c r="I87" s="445"/>
      <c r="J87" s="446"/>
    </row>
    <row r="88" spans="2:10">
      <c r="B88" s="441"/>
      <c r="C88" s="445"/>
      <c r="D88" s="445"/>
      <c r="E88" s="445"/>
      <c r="F88" s="445"/>
      <c r="G88" s="445"/>
      <c r="H88" s="445"/>
      <c r="I88" s="445"/>
      <c r="J88" s="446"/>
    </row>
    <row r="89" spans="2:10">
      <c r="B89" s="441"/>
      <c r="C89" s="445"/>
      <c r="D89" s="445"/>
      <c r="E89" s="445"/>
      <c r="F89" s="445"/>
      <c r="G89" s="445"/>
      <c r="H89" s="445"/>
      <c r="I89" s="445"/>
      <c r="J89" s="446"/>
    </row>
    <row r="90" spans="2:10">
      <c r="B90" s="441"/>
      <c r="C90" s="445"/>
      <c r="D90" s="445"/>
      <c r="E90" s="445"/>
      <c r="F90" s="445"/>
      <c r="G90" s="445"/>
      <c r="H90" s="445"/>
      <c r="I90" s="445"/>
      <c r="J90" s="446"/>
    </row>
    <row r="91" spans="2:10">
      <c r="B91" s="441"/>
      <c r="C91" s="445"/>
      <c r="D91" s="445"/>
      <c r="E91" s="445"/>
      <c r="F91" s="445"/>
      <c r="G91" s="445"/>
      <c r="H91" s="445"/>
      <c r="I91" s="445"/>
      <c r="J91" s="446"/>
    </row>
    <row r="92" spans="2:10">
      <c r="B92" s="441"/>
      <c r="C92" s="445"/>
      <c r="D92" s="445"/>
      <c r="E92" s="445"/>
      <c r="F92" s="445"/>
      <c r="G92" s="445"/>
      <c r="H92" s="445"/>
      <c r="I92" s="445"/>
      <c r="J92" s="446"/>
    </row>
    <row r="93" spans="2:10">
      <c r="B93" s="441"/>
      <c r="C93" s="445"/>
      <c r="D93" s="445"/>
      <c r="E93" s="445"/>
      <c r="F93" s="445"/>
      <c r="G93" s="445"/>
      <c r="H93" s="445"/>
      <c r="I93" s="445"/>
      <c r="J93" s="446"/>
    </row>
    <row r="94" spans="2:10">
      <c r="B94" s="441"/>
      <c r="C94" s="445"/>
      <c r="D94" s="445"/>
      <c r="E94" s="445"/>
      <c r="F94" s="445"/>
      <c r="G94" s="445"/>
      <c r="H94" s="445"/>
      <c r="I94" s="445"/>
      <c r="J94" s="446"/>
    </row>
    <row r="95" spans="2:10">
      <c r="B95" s="441"/>
      <c r="C95" s="445"/>
      <c r="D95" s="445"/>
      <c r="E95" s="445"/>
      <c r="F95" s="445"/>
      <c r="G95" s="445"/>
      <c r="H95" s="445"/>
      <c r="I95" s="445"/>
      <c r="J95" s="446"/>
    </row>
    <row r="96" spans="2:10">
      <c r="B96" s="441"/>
      <c r="C96" s="445"/>
      <c r="D96" s="445"/>
      <c r="E96" s="445"/>
      <c r="F96" s="445"/>
      <c r="G96" s="445"/>
      <c r="H96" s="445"/>
      <c r="I96" s="445"/>
      <c r="J96" s="446"/>
    </row>
    <row r="97" spans="2:10">
      <c r="B97" s="441"/>
      <c r="C97" s="445"/>
      <c r="D97" s="445"/>
      <c r="E97" s="445"/>
      <c r="F97" s="445"/>
      <c r="G97" s="445"/>
      <c r="H97" s="445"/>
      <c r="I97" s="445"/>
      <c r="J97" s="446"/>
    </row>
    <row r="98" spans="2:10">
      <c r="B98" s="441"/>
      <c r="C98" s="445"/>
      <c r="D98" s="445"/>
      <c r="E98" s="445"/>
      <c r="F98" s="445"/>
      <c r="G98" s="445"/>
      <c r="H98" s="445"/>
      <c r="I98" s="445"/>
      <c r="J98" s="446"/>
    </row>
    <row r="99" spans="2:10">
      <c r="B99" s="441"/>
      <c r="C99" s="445"/>
      <c r="D99" s="445"/>
      <c r="E99" s="445"/>
      <c r="F99" s="445"/>
      <c r="G99" s="445"/>
      <c r="H99" s="445"/>
      <c r="I99" s="445"/>
      <c r="J99" s="446"/>
    </row>
    <row r="100" spans="2:10">
      <c r="B100" s="441"/>
      <c r="C100" s="445"/>
      <c r="D100" s="445"/>
      <c r="E100" s="445"/>
      <c r="F100" s="445"/>
      <c r="G100" s="445"/>
      <c r="H100" s="445"/>
      <c r="I100" s="445"/>
      <c r="J100" s="446"/>
    </row>
    <row r="101" spans="2:10">
      <c r="B101" s="441"/>
      <c r="C101" s="445"/>
      <c r="D101" s="445"/>
      <c r="E101" s="445"/>
      <c r="F101" s="445"/>
      <c r="G101" s="445"/>
      <c r="H101" s="445"/>
      <c r="I101" s="445"/>
      <c r="J101" s="446"/>
    </row>
    <row r="102" spans="2:10">
      <c r="B102" s="441"/>
      <c r="C102" s="445"/>
      <c r="D102" s="445"/>
      <c r="E102" s="445"/>
      <c r="F102" s="445"/>
      <c r="G102" s="445"/>
      <c r="H102" s="445"/>
      <c r="I102" s="445"/>
      <c r="J102" s="446"/>
    </row>
    <row r="103" spans="2:10">
      <c r="B103" s="441"/>
      <c r="C103" s="445"/>
      <c r="D103" s="445"/>
      <c r="E103" s="445"/>
      <c r="F103" s="445"/>
      <c r="G103" s="445"/>
      <c r="H103" s="445"/>
      <c r="I103" s="445"/>
      <c r="J103" s="446"/>
    </row>
    <row r="104" spans="2:10">
      <c r="B104" s="441"/>
      <c r="C104" s="445"/>
      <c r="D104" s="445"/>
      <c r="E104" s="445"/>
      <c r="F104" s="445"/>
      <c r="G104" s="445"/>
      <c r="H104" s="445"/>
      <c r="I104" s="445"/>
      <c r="J104" s="446"/>
    </row>
    <row r="105" spans="2:10">
      <c r="B105" s="441"/>
      <c r="C105" s="445"/>
      <c r="D105" s="445"/>
      <c r="E105" s="445"/>
      <c r="F105" s="445"/>
      <c r="G105" s="445"/>
      <c r="H105" s="445"/>
      <c r="I105" s="445"/>
      <c r="J105" s="446"/>
    </row>
    <row r="106" spans="2:10">
      <c r="B106" s="441"/>
      <c r="C106" s="445"/>
      <c r="D106" s="445"/>
      <c r="E106" s="445"/>
      <c r="F106" s="445"/>
      <c r="G106" s="445"/>
      <c r="H106" s="445"/>
      <c r="I106" s="445"/>
      <c r="J106" s="446"/>
    </row>
    <row r="107" spans="2:10">
      <c r="B107" s="441"/>
      <c r="C107" s="445"/>
      <c r="D107" s="445"/>
      <c r="E107" s="445"/>
      <c r="F107" s="445"/>
      <c r="G107" s="445"/>
      <c r="H107" s="445"/>
      <c r="I107" s="445"/>
      <c r="J107" s="446"/>
    </row>
    <row r="108" spans="2:10">
      <c r="B108" s="441"/>
      <c r="C108" s="445"/>
      <c r="D108" s="445"/>
      <c r="E108" s="445"/>
      <c r="F108" s="445"/>
      <c r="G108" s="445"/>
      <c r="H108" s="445"/>
      <c r="I108" s="445"/>
      <c r="J108" s="446"/>
    </row>
    <row r="109" spans="2:10">
      <c r="B109" s="441"/>
      <c r="C109" s="445"/>
      <c r="D109" s="445"/>
      <c r="E109" s="445"/>
      <c r="F109" s="445"/>
      <c r="G109" s="445"/>
      <c r="H109" s="445"/>
      <c r="I109" s="445"/>
      <c r="J109" s="446"/>
    </row>
    <row r="110" spans="2:10">
      <c r="B110" s="441"/>
      <c r="C110" s="445"/>
      <c r="D110" s="445"/>
      <c r="E110" s="445"/>
      <c r="F110" s="445"/>
      <c r="G110" s="445"/>
      <c r="H110" s="445"/>
      <c r="I110" s="445"/>
      <c r="J110" s="446"/>
    </row>
    <row r="111" spans="2:10">
      <c r="B111" s="441"/>
      <c r="C111" s="445"/>
      <c r="D111" s="445"/>
      <c r="E111" s="445"/>
      <c r="F111" s="445"/>
      <c r="G111" s="445"/>
      <c r="H111" s="445"/>
      <c r="I111" s="445"/>
      <c r="J111" s="446"/>
    </row>
    <row r="112" spans="2:10">
      <c r="B112" s="441"/>
      <c r="C112" s="445"/>
      <c r="D112" s="445"/>
      <c r="E112" s="445"/>
      <c r="F112" s="445"/>
      <c r="G112" s="445"/>
      <c r="H112" s="445"/>
      <c r="I112" s="445"/>
      <c r="J112" s="446"/>
    </row>
    <row r="113" spans="2:10">
      <c r="B113" s="441"/>
      <c r="C113" s="445"/>
      <c r="D113" s="445"/>
      <c r="E113" s="445"/>
      <c r="F113" s="445"/>
      <c r="G113" s="445"/>
      <c r="H113" s="445"/>
      <c r="I113" s="445"/>
      <c r="J113" s="446"/>
    </row>
    <row r="114" spans="2:10">
      <c r="B114" s="441"/>
      <c r="C114" s="445"/>
      <c r="D114" s="445"/>
      <c r="E114" s="445"/>
      <c r="F114" s="445"/>
      <c r="G114" s="445"/>
      <c r="H114" s="445"/>
      <c r="I114" s="445"/>
      <c r="J114" s="446"/>
    </row>
    <row r="115" spans="2:10">
      <c r="B115" s="441"/>
      <c r="C115" s="445"/>
      <c r="D115" s="445"/>
      <c r="E115" s="445"/>
      <c r="F115" s="445"/>
      <c r="G115" s="445"/>
      <c r="H115" s="445"/>
      <c r="I115" s="445"/>
      <c r="J115" s="446"/>
    </row>
    <row r="116" spans="2:10">
      <c r="B116" s="441"/>
      <c r="C116" s="445"/>
      <c r="D116" s="445"/>
      <c r="E116" s="445"/>
      <c r="F116" s="445"/>
      <c r="G116" s="445"/>
      <c r="H116" s="445"/>
      <c r="I116" s="445"/>
      <c r="J116" s="446"/>
    </row>
    <row r="117" spans="2:10">
      <c r="B117" s="441"/>
      <c r="C117" s="445"/>
      <c r="D117" s="445"/>
      <c r="E117" s="445"/>
      <c r="F117" s="445"/>
      <c r="G117" s="445"/>
      <c r="H117" s="445"/>
      <c r="I117" s="445"/>
      <c r="J117" s="446"/>
    </row>
    <row r="118" spans="2:10">
      <c r="B118" s="441"/>
      <c r="C118" s="445"/>
      <c r="D118" s="445"/>
      <c r="E118" s="445"/>
      <c r="F118" s="445"/>
      <c r="G118" s="445"/>
      <c r="H118" s="445"/>
      <c r="I118" s="445"/>
      <c r="J118" s="446"/>
    </row>
    <row r="119" spans="2:10">
      <c r="B119" s="441"/>
      <c r="C119" s="445"/>
      <c r="D119" s="445"/>
      <c r="E119" s="445"/>
      <c r="F119" s="445"/>
      <c r="G119" s="445"/>
      <c r="H119" s="445"/>
      <c r="I119" s="445"/>
      <c r="J119" s="446"/>
    </row>
    <row r="120" spans="2:10">
      <c r="B120" s="441"/>
      <c r="C120" s="445"/>
      <c r="D120" s="445"/>
      <c r="E120" s="445"/>
      <c r="F120" s="445"/>
      <c r="G120" s="445"/>
      <c r="H120" s="445"/>
      <c r="I120" s="445"/>
      <c r="J120" s="446"/>
    </row>
    <row r="121" spans="2:10">
      <c r="B121" s="441"/>
      <c r="C121" s="445"/>
      <c r="D121" s="445"/>
      <c r="E121" s="445"/>
      <c r="F121" s="445"/>
      <c r="G121" s="445"/>
      <c r="H121" s="445"/>
      <c r="I121" s="445"/>
      <c r="J121" s="446"/>
    </row>
    <row r="122" spans="2:10">
      <c r="B122" s="441"/>
      <c r="C122" s="445"/>
      <c r="D122" s="445"/>
      <c r="E122" s="445"/>
      <c r="F122" s="445"/>
      <c r="G122" s="445"/>
      <c r="H122" s="445"/>
      <c r="I122" s="445"/>
      <c r="J122" s="446"/>
    </row>
    <row r="123" spans="2:10">
      <c r="B123" s="441"/>
      <c r="C123" s="445"/>
      <c r="D123" s="445"/>
      <c r="E123" s="445"/>
      <c r="F123" s="445"/>
      <c r="G123" s="445"/>
      <c r="H123" s="445"/>
      <c r="I123" s="445"/>
      <c r="J123" s="446"/>
    </row>
    <row r="124" spans="2:10">
      <c r="B124" s="441"/>
      <c r="C124" s="445"/>
      <c r="D124" s="445"/>
      <c r="E124" s="445"/>
      <c r="F124" s="445"/>
      <c r="G124" s="445"/>
      <c r="H124" s="445"/>
      <c r="I124" s="445"/>
      <c r="J124" s="446"/>
    </row>
    <row r="125" spans="2:10">
      <c r="B125" s="441"/>
      <c r="C125" s="445"/>
      <c r="D125" s="445"/>
      <c r="E125" s="445"/>
      <c r="F125" s="445"/>
      <c r="G125" s="445"/>
      <c r="H125" s="445"/>
      <c r="I125" s="445"/>
      <c r="J125" s="446"/>
    </row>
    <row r="126" spans="2:10">
      <c r="B126" s="441"/>
      <c r="C126" s="445"/>
      <c r="D126" s="445"/>
      <c r="E126" s="445"/>
      <c r="F126" s="445"/>
      <c r="G126" s="445"/>
      <c r="H126" s="445"/>
      <c r="I126" s="445"/>
      <c r="J126" s="446"/>
    </row>
    <row r="127" spans="2:10">
      <c r="B127" s="441"/>
      <c r="C127" s="445"/>
      <c r="D127" s="445"/>
      <c r="E127" s="445"/>
      <c r="F127" s="445"/>
      <c r="G127" s="445"/>
      <c r="H127" s="445"/>
      <c r="I127" s="445"/>
      <c r="J127" s="446"/>
    </row>
    <row r="128" spans="2:10">
      <c r="B128" s="441"/>
      <c r="C128" s="445"/>
      <c r="D128" s="445"/>
      <c r="E128" s="445"/>
      <c r="F128" s="445"/>
      <c r="G128" s="445"/>
      <c r="H128" s="445"/>
      <c r="I128" s="445"/>
      <c r="J128" s="446"/>
    </row>
    <row r="129" spans="2:10" ht="12" customHeight="1">
      <c r="B129" s="441"/>
      <c r="C129" s="445"/>
      <c r="D129" s="445"/>
      <c r="E129" s="445"/>
      <c r="F129" s="445"/>
      <c r="G129" s="445"/>
      <c r="H129" s="445"/>
      <c r="I129" s="445"/>
      <c r="J129" s="446"/>
    </row>
    <row r="130" spans="2:10" ht="23.25" customHeight="1" thickBot="1">
      <c r="B130" s="1210"/>
      <c r="C130" s="1211"/>
      <c r="D130" s="1211"/>
      <c r="E130" s="1211"/>
      <c r="F130" s="1211"/>
      <c r="G130" s="1211"/>
      <c r="H130" s="1211"/>
      <c r="I130" s="1211"/>
      <c r="J130" s="1212"/>
    </row>
    <row r="131" spans="2:10" ht="23.25" customHeight="1">
      <c r="B131" s="441"/>
      <c r="C131" s="445"/>
      <c r="D131" s="445"/>
      <c r="E131" s="445"/>
      <c r="F131" s="445"/>
      <c r="G131" s="445"/>
      <c r="H131" s="445"/>
      <c r="I131" s="445"/>
      <c r="J131" s="446"/>
    </row>
    <row r="132" spans="2:10" ht="23.25" customHeight="1">
      <c r="B132" s="441"/>
      <c r="C132" s="445"/>
      <c r="D132" s="445"/>
      <c r="E132" s="445"/>
      <c r="F132" s="445"/>
      <c r="G132" s="445"/>
      <c r="H132" s="445"/>
      <c r="I132" s="445"/>
      <c r="J132" s="446"/>
    </row>
    <row r="133" spans="2:10" ht="23.25" customHeight="1">
      <c r="B133" s="441"/>
      <c r="C133" s="445"/>
      <c r="D133" s="445"/>
      <c r="E133" s="445"/>
      <c r="F133" s="445"/>
      <c r="G133" s="445"/>
      <c r="H133" s="445"/>
      <c r="I133" s="445"/>
      <c r="J133" s="446"/>
    </row>
    <row r="134" spans="2:10" ht="23.25" customHeight="1">
      <c r="B134" s="441"/>
      <c r="C134" s="445"/>
      <c r="D134" s="445"/>
      <c r="E134" s="445"/>
      <c r="F134" s="445"/>
      <c r="G134" s="445"/>
      <c r="H134" s="445"/>
      <c r="I134" s="445"/>
      <c r="J134" s="446"/>
    </row>
    <row r="135" spans="2:10" ht="23.25" customHeight="1">
      <c r="B135" s="441"/>
      <c r="C135" s="445"/>
      <c r="D135" s="445"/>
      <c r="E135" s="445"/>
      <c r="F135" s="445"/>
      <c r="G135" s="445"/>
      <c r="H135" s="445"/>
      <c r="I135" s="445"/>
      <c r="J135" s="446"/>
    </row>
    <row r="136" spans="2:10" ht="23.25" customHeight="1">
      <c r="B136" s="441"/>
      <c r="C136" s="445"/>
      <c r="D136" s="445"/>
      <c r="E136" s="445"/>
      <c r="F136" s="445"/>
      <c r="G136" s="445"/>
      <c r="H136" s="445"/>
      <c r="I136" s="445"/>
      <c r="J136" s="446"/>
    </row>
    <row r="137" spans="2:10" ht="23.25" customHeight="1">
      <c r="B137" s="441"/>
      <c r="C137" s="445"/>
      <c r="D137" s="445"/>
      <c r="E137" s="445"/>
      <c r="F137" s="445"/>
      <c r="G137" s="445"/>
      <c r="H137" s="445"/>
      <c r="I137" s="445"/>
      <c r="J137" s="446"/>
    </row>
    <row r="138" spans="2:10" ht="23.25" customHeight="1">
      <c r="B138" s="441"/>
      <c r="C138" s="445"/>
      <c r="D138" s="445"/>
      <c r="E138" s="445"/>
      <c r="F138" s="445"/>
      <c r="G138" s="445"/>
      <c r="H138" s="445"/>
      <c r="I138" s="445"/>
      <c r="J138" s="446"/>
    </row>
    <row r="139" spans="2:10" ht="23.25" customHeight="1">
      <c r="B139" s="441"/>
      <c r="C139" s="445"/>
      <c r="D139" s="445"/>
      <c r="E139" s="445"/>
      <c r="F139" s="445"/>
      <c r="G139" s="445"/>
      <c r="H139" s="445"/>
      <c r="I139" s="445"/>
      <c r="J139" s="446"/>
    </row>
    <row r="140" spans="2:10" ht="23.25" customHeight="1">
      <c r="B140" s="441"/>
      <c r="C140" s="445"/>
      <c r="D140" s="445"/>
      <c r="E140" s="445"/>
      <c r="F140" s="445"/>
      <c r="G140" s="445"/>
      <c r="H140" s="445"/>
      <c r="I140" s="445"/>
      <c r="J140" s="446"/>
    </row>
    <row r="141" spans="2:10" ht="23.25" customHeight="1">
      <c r="B141" s="441"/>
      <c r="C141" s="445"/>
      <c r="D141" s="445"/>
      <c r="E141" s="445"/>
      <c r="F141" s="445"/>
      <c r="G141" s="445"/>
      <c r="H141" s="445"/>
      <c r="I141" s="445"/>
      <c r="J141" s="446"/>
    </row>
    <row r="142" spans="2:10" ht="23.25" customHeight="1">
      <c r="B142" s="441"/>
      <c r="C142" s="445"/>
      <c r="D142" s="445"/>
      <c r="E142" s="445"/>
      <c r="F142" s="445"/>
      <c r="G142" s="445"/>
      <c r="H142" s="445"/>
      <c r="I142" s="445"/>
      <c r="J142" s="446"/>
    </row>
    <row r="143" spans="2:10" ht="23.25" customHeight="1">
      <c r="B143" s="441"/>
      <c r="C143" s="445"/>
      <c r="D143" s="445"/>
      <c r="E143" s="445"/>
      <c r="F143" s="445"/>
      <c r="G143" s="445"/>
      <c r="H143" s="445"/>
      <c r="I143" s="445"/>
      <c r="J143" s="446"/>
    </row>
    <row r="144" spans="2:10" ht="23.25" customHeight="1">
      <c r="B144" s="441"/>
      <c r="C144" s="445"/>
      <c r="D144" s="445"/>
      <c r="E144" s="445"/>
      <c r="F144" s="445"/>
      <c r="G144" s="445"/>
      <c r="H144" s="445"/>
      <c r="I144" s="445"/>
      <c r="J144" s="446"/>
    </row>
    <row r="145" spans="2:10" ht="23.25" customHeight="1">
      <c r="B145" s="441"/>
      <c r="C145" s="445"/>
      <c r="D145" s="445"/>
      <c r="E145" s="445"/>
      <c r="F145" s="445"/>
      <c r="G145" s="445"/>
      <c r="H145" s="445"/>
      <c r="I145" s="445"/>
      <c r="J145" s="446"/>
    </row>
    <row r="146" spans="2:10" ht="23.25" customHeight="1">
      <c r="B146" s="441"/>
      <c r="C146" s="445"/>
      <c r="D146" s="445"/>
      <c r="E146" s="445"/>
      <c r="F146" s="445"/>
      <c r="G146" s="445"/>
      <c r="H146" s="445"/>
      <c r="I146" s="445"/>
      <c r="J146" s="446"/>
    </row>
    <row r="147" spans="2:10" ht="23.25" customHeight="1">
      <c r="B147" s="441"/>
      <c r="C147" s="445"/>
      <c r="D147" s="445"/>
      <c r="E147" s="445"/>
      <c r="F147" s="445"/>
      <c r="G147" s="445"/>
      <c r="H147" s="445"/>
      <c r="I147" s="445"/>
      <c r="J147" s="446"/>
    </row>
    <row r="148" spans="2:10" ht="23.25" customHeight="1">
      <c r="B148" s="441"/>
      <c r="C148" s="445"/>
      <c r="D148" s="445"/>
      <c r="E148" s="445"/>
      <c r="F148" s="445"/>
      <c r="G148" s="445"/>
      <c r="H148" s="445"/>
      <c r="I148" s="445"/>
      <c r="J148" s="446"/>
    </row>
    <row r="149" spans="2:10" ht="23.25" customHeight="1">
      <c r="B149" s="441"/>
      <c r="C149" s="445"/>
      <c r="D149" s="445"/>
      <c r="E149" s="445"/>
      <c r="F149" s="445"/>
      <c r="G149" s="445"/>
      <c r="H149" s="445"/>
      <c r="I149" s="445"/>
      <c r="J149" s="446"/>
    </row>
    <row r="150" spans="2:10" ht="23.25" customHeight="1">
      <c r="B150" s="441"/>
      <c r="C150" s="445"/>
      <c r="D150" s="445"/>
      <c r="E150" s="445"/>
      <c r="F150" s="445"/>
      <c r="G150" s="445"/>
      <c r="H150" s="445"/>
      <c r="I150" s="445"/>
      <c r="J150" s="446"/>
    </row>
    <row r="151" spans="2:10" ht="23.25" customHeight="1">
      <c r="B151" s="441"/>
      <c r="C151" s="445"/>
      <c r="D151" s="445"/>
      <c r="E151" s="445"/>
      <c r="F151" s="445"/>
      <c r="G151" s="445"/>
      <c r="H151" s="445"/>
      <c r="I151" s="445"/>
      <c r="J151" s="446"/>
    </row>
    <row r="152" spans="2:10" ht="23.25" customHeight="1">
      <c r="B152" s="441"/>
      <c r="C152" s="445"/>
      <c r="D152" s="445"/>
      <c r="E152" s="445"/>
      <c r="F152" s="445"/>
      <c r="G152" s="445"/>
      <c r="H152" s="445"/>
      <c r="I152" s="445"/>
      <c r="J152" s="446"/>
    </row>
    <row r="153" spans="2:10" ht="23.25" customHeight="1">
      <c r="B153" s="441"/>
      <c r="C153" s="445"/>
      <c r="D153" s="445"/>
      <c r="E153" s="445"/>
      <c r="F153" s="445"/>
      <c r="G153" s="445"/>
      <c r="H153" s="445"/>
      <c r="I153" s="445"/>
      <c r="J153" s="446"/>
    </row>
    <row r="154" spans="2:10" ht="23.25" customHeight="1">
      <c r="B154" s="441"/>
      <c r="C154" s="445"/>
      <c r="D154" s="445"/>
      <c r="E154" s="445"/>
      <c r="F154" s="445"/>
      <c r="G154" s="445"/>
      <c r="H154" s="445"/>
      <c r="I154" s="445"/>
      <c r="J154" s="446"/>
    </row>
    <row r="155" spans="2:10" ht="23.25" customHeight="1">
      <c r="B155" s="441"/>
      <c r="C155" s="445"/>
      <c r="D155" s="445"/>
      <c r="E155" s="445"/>
      <c r="F155" s="445"/>
      <c r="G155" s="445"/>
      <c r="H155" s="445"/>
      <c r="I155" s="445"/>
      <c r="J155" s="446"/>
    </row>
    <row r="156" spans="2:10" ht="23.25" customHeight="1">
      <c r="B156" s="441"/>
      <c r="C156" s="445"/>
      <c r="D156" s="445"/>
      <c r="E156" s="445"/>
      <c r="F156" s="445"/>
      <c r="G156" s="445"/>
      <c r="H156" s="445"/>
      <c r="I156" s="445"/>
      <c r="J156" s="446"/>
    </row>
    <row r="157" spans="2:10" ht="23.25" customHeight="1">
      <c r="B157" s="441"/>
      <c r="C157" s="445"/>
      <c r="D157" s="445"/>
      <c r="E157" s="445"/>
      <c r="F157" s="445"/>
      <c r="G157" s="445"/>
      <c r="H157" s="445"/>
      <c r="I157" s="445"/>
      <c r="J157" s="446"/>
    </row>
    <row r="158" spans="2:10" ht="23.25" customHeight="1">
      <c r="B158" s="441"/>
      <c r="C158" s="445"/>
      <c r="D158" s="445"/>
      <c r="E158" s="445"/>
      <c r="F158" s="445"/>
      <c r="G158" s="445"/>
      <c r="H158" s="445"/>
      <c r="I158" s="445"/>
      <c r="J158" s="446"/>
    </row>
    <row r="159" spans="2:10" ht="23.25" customHeight="1">
      <c r="B159" s="441"/>
      <c r="C159" s="445"/>
      <c r="D159" s="445"/>
      <c r="E159" s="445"/>
      <c r="F159" s="445"/>
      <c r="G159" s="445"/>
      <c r="H159" s="445"/>
      <c r="I159" s="445"/>
      <c r="J159" s="446"/>
    </row>
    <row r="160" spans="2:10" ht="23.25" customHeight="1">
      <c r="B160" s="441"/>
      <c r="C160" s="445"/>
      <c r="D160" s="445"/>
      <c r="E160" s="445"/>
      <c r="F160" s="445"/>
      <c r="G160" s="445"/>
      <c r="H160" s="445"/>
      <c r="I160" s="445"/>
      <c r="J160" s="446"/>
    </row>
    <row r="161" spans="2:10" ht="23.25" customHeight="1">
      <c r="B161" s="441"/>
      <c r="C161" s="445"/>
      <c r="D161" s="445"/>
      <c r="E161" s="445"/>
      <c r="F161" s="445"/>
      <c r="G161" s="445"/>
      <c r="H161" s="445"/>
      <c r="I161" s="445"/>
      <c r="J161" s="446"/>
    </row>
    <row r="162" spans="2:10" ht="23.25" customHeight="1">
      <c r="B162" s="441"/>
      <c r="C162" s="445"/>
      <c r="D162" s="445"/>
      <c r="E162" s="445"/>
      <c r="F162" s="445"/>
      <c r="G162" s="445"/>
      <c r="H162" s="445"/>
      <c r="I162" s="445"/>
      <c r="J162" s="446"/>
    </row>
    <row r="163" spans="2:10" ht="23.25" customHeight="1">
      <c r="B163" s="441"/>
      <c r="C163" s="445"/>
      <c r="D163" s="445"/>
      <c r="E163" s="445"/>
      <c r="F163" s="445"/>
      <c r="G163" s="445"/>
      <c r="H163" s="445"/>
      <c r="I163" s="445"/>
      <c r="J163" s="446"/>
    </row>
    <row r="164" spans="2:10" ht="23.25" customHeight="1">
      <c r="B164" s="441"/>
      <c r="C164" s="445"/>
      <c r="D164" s="445"/>
      <c r="E164" s="445"/>
      <c r="F164" s="445"/>
      <c r="G164" s="445"/>
      <c r="H164" s="445"/>
      <c r="I164" s="445"/>
      <c r="J164" s="446"/>
    </row>
    <row r="165" spans="2:10" ht="23.25" customHeight="1">
      <c r="B165" s="441"/>
      <c r="C165" s="445"/>
      <c r="D165" s="445"/>
      <c r="E165" s="445"/>
      <c r="F165" s="445"/>
      <c r="G165" s="445"/>
      <c r="H165" s="445"/>
      <c r="I165" s="445"/>
      <c r="J165" s="446"/>
    </row>
    <row r="166" spans="2:10" ht="23.25" customHeight="1">
      <c r="B166" s="441"/>
      <c r="C166" s="445"/>
      <c r="D166" s="445"/>
      <c r="E166" s="445"/>
      <c r="F166" s="445"/>
      <c r="G166" s="445"/>
      <c r="H166" s="445"/>
      <c r="I166" s="445"/>
      <c r="J166" s="446"/>
    </row>
    <row r="167" spans="2:10" ht="23.25" customHeight="1">
      <c r="B167" s="441"/>
      <c r="C167" s="445"/>
      <c r="D167" s="445"/>
      <c r="E167" s="445"/>
      <c r="F167" s="445"/>
      <c r="G167" s="445"/>
      <c r="H167" s="445"/>
      <c r="I167" s="445"/>
      <c r="J167" s="446"/>
    </row>
    <row r="168" spans="2:10" ht="23.25" customHeight="1">
      <c r="B168" s="441"/>
      <c r="C168" s="445"/>
      <c r="D168" s="445"/>
      <c r="E168" s="445"/>
      <c r="F168" s="445"/>
      <c r="G168" s="445"/>
      <c r="H168" s="445"/>
      <c r="I168" s="445"/>
      <c r="J168" s="446"/>
    </row>
    <row r="169" spans="2:10" ht="23.25" customHeight="1">
      <c r="B169" s="441"/>
      <c r="C169" s="445"/>
      <c r="D169" s="445"/>
      <c r="E169" s="445"/>
      <c r="F169" s="445"/>
      <c r="G169" s="445"/>
      <c r="H169" s="445"/>
      <c r="I169" s="445"/>
      <c r="J169" s="446"/>
    </row>
    <row r="170" spans="2:10" ht="23.25" customHeight="1">
      <c r="B170" s="441"/>
      <c r="C170" s="445"/>
      <c r="D170" s="445"/>
      <c r="E170" s="445"/>
      <c r="F170" s="445"/>
      <c r="G170" s="445"/>
      <c r="H170" s="445"/>
      <c r="I170" s="445"/>
      <c r="J170" s="446"/>
    </row>
    <row r="171" spans="2:10" ht="23.25" customHeight="1">
      <c r="B171" s="441"/>
      <c r="C171" s="445"/>
      <c r="D171" s="445"/>
      <c r="E171" s="445"/>
      <c r="F171" s="445"/>
      <c r="G171" s="445"/>
      <c r="H171" s="445"/>
      <c r="I171" s="445"/>
      <c r="J171" s="446"/>
    </row>
    <row r="172" spans="2:10" ht="23.25" customHeight="1">
      <c r="B172" s="441"/>
      <c r="C172" s="445"/>
      <c r="D172" s="445"/>
      <c r="E172" s="445"/>
      <c r="F172" s="445"/>
      <c r="G172" s="445"/>
      <c r="H172" s="445"/>
      <c r="I172" s="445"/>
      <c r="J172" s="446"/>
    </row>
    <row r="173" spans="2:10" ht="23.25" customHeight="1">
      <c r="B173" s="441"/>
      <c r="C173" s="445"/>
      <c r="D173" s="445"/>
      <c r="E173" s="445"/>
      <c r="F173" s="445"/>
      <c r="G173" s="445"/>
      <c r="H173" s="445"/>
      <c r="I173" s="445"/>
      <c r="J173" s="446"/>
    </row>
    <row r="174" spans="2:10" ht="23.25" customHeight="1">
      <c r="B174" s="441"/>
      <c r="C174" s="445"/>
      <c r="D174" s="445"/>
      <c r="E174" s="445"/>
      <c r="F174" s="445"/>
      <c r="G174" s="445"/>
      <c r="H174" s="445"/>
      <c r="I174" s="445"/>
      <c r="J174" s="446"/>
    </row>
    <row r="175" spans="2:10" ht="23.25" customHeight="1">
      <c r="B175" s="441"/>
      <c r="C175" s="445"/>
      <c r="D175" s="445"/>
      <c r="E175" s="445"/>
      <c r="F175" s="445"/>
      <c r="G175" s="445"/>
      <c r="H175" s="445"/>
      <c r="I175" s="445"/>
      <c r="J175" s="446"/>
    </row>
    <row r="176" spans="2:10" ht="23.25" customHeight="1">
      <c r="B176" s="441"/>
      <c r="C176" s="445"/>
      <c r="D176" s="445"/>
      <c r="E176" s="445"/>
      <c r="F176" s="445"/>
      <c r="G176" s="445"/>
      <c r="H176" s="445"/>
      <c r="I176" s="445"/>
      <c r="J176" s="446"/>
    </row>
    <row r="177" spans="2:10" ht="23.25" customHeight="1">
      <c r="B177" s="441"/>
      <c r="C177" s="445"/>
      <c r="D177" s="445"/>
      <c r="E177" s="445"/>
      <c r="F177" s="445"/>
      <c r="G177" s="445"/>
      <c r="H177" s="445"/>
      <c r="I177" s="445"/>
      <c r="J177" s="446"/>
    </row>
    <row r="178" spans="2:10" ht="23.25" customHeight="1">
      <c r="B178" s="441"/>
      <c r="C178" s="445"/>
      <c r="D178" s="445"/>
      <c r="E178" s="445"/>
      <c r="F178" s="445"/>
      <c r="G178" s="445"/>
      <c r="H178" s="445"/>
      <c r="I178" s="445"/>
      <c r="J178" s="446"/>
    </row>
    <row r="179" spans="2:10" ht="23.25" customHeight="1">
      <c r="B179" s="441"/>
      <c r="C179" s="445"/>
      <c r="D179" s="445"/>
      <c r="E179" s="445"/>
      <c r="F179" s="445"/>
      <c r="G179" s="445"/>
      <c r="H179" s="445"/>
      <c r="I179" s="445"/>
      <c r="J179" s="446"/>
    </row>
    <row r="180" spans="2:10" ht="23.25" customHeight="1">
      <c r="B180" s="441"/>
      <c r="C180" s="445"/>
      <c r="D180" s="445"/>
      <c r="E180" s="445"/>
      <c r="F180" s="445"/>
      <c r="G180" s="445"/>
      <c r="H180" s="445"/>
      <c r="I180" s="445"/>
      <c r="J180" s="446"/>
    </row>
    <row r="181" spans="2:10" ht="23.25" customHeight="1">
      <c r="B181" s="441"/>
      <c r="C181" s="445"/>
      <c r="D181" s="445"/>
      <c r="E181" s="445"/>
      <c r="F181" s="445"/>
      <c r="G181" s="445"/>
      <c r="H181" s="445"/>
      <c r="I181" s="445"/>
      <c r="J181" s="446"/>
    </row>
    <row r="182" spans="2:10" ht="23.25" customHeight="1">
      <c r="B182" s="441"/>
      <c r="C182" s="445"/>
      <c r="D182" s="445"/>
      <c r="E182" s="445"/>
      <c r="F182" s="445"/>
      <c r="G182" s="445"/>
      <c r="H182" s="445"/>
      <c r="I182" s="445"/>
      <c r="J182" s="446"/>
    </row>
    <row r="183" spans="2:10" ht="23.25" customHeight="1">
      <c r="B183" s="441"/>
      <c r="C183" s="445"/>
      <c r="D183" s="445"/>
      <c r="E183" s="445"/>
      <c r="F183" s="445"/>
      <c r="G183" s="445"/>
      <c r="H183" s="445"/>
      <c r="I183" s="445"/>
      <c r="J183" s="446"/>
    </row>
    <row r="184" spans="2:10" ht="23.25" customHeight="1">
      <c r="B184" s="441"/>
      <c r="C184" s="445"/>
      <c r="D184" s="445"/>
      <c r="E184" s="445"/>
      <c r="F184" s="445"/>
      <c r="G184" s="445"/>
      <c r="H184" s="445"/>
      <c r="I184" s="445"/>
      <c r="J184" s="446"/>
    </row>
    <row r="185" spans="2:10" ht="23.25" customHeight="1">
      <c r="B185" s="441"/>
      <c r="C185" s="445"/>
      <c r="D185" s="445"/>
      <c r="E185" s="445"/>
      <c r="F185" s="445"/>
      <c r="G185" s="445"/>
      <c r="H185" s="445"/>
      <c r="I185" s="445"/>
      <c r="J185" s="446"/>
    </row>
    <row r="186" spans="2:10" ht="23.25" customHeight="1">
      <c r="B186" s="441"/>
      <c r="C186" s="445"/>
      <c r="D186" s="445"/>
      <c r="E186" s="445"/>
      <c r="F186" s="445"/>
      <c r="G186" s="445"/>
      <c r="H186" s="445"/>
      <c r="I186" s="445"/>
      <c r="J186" s="446"/>
    </row>
    <row r="187" spans="2:10" ht="23.25" customHeight="1">
      <c r="B187" s="441"/>
      <c r="C187" s="445"/>
      <c r="D187" s="445"/>
      <c r="E187" s="445"/>
      <c r="F187" s="445"/>
      <c r="G187" s="445"/>
      <c r="H187" s="445"/>
      <c r="I187" s="445"/>
      <c r="J187" s="446"/>
    </row>
    <row r="188" spans="2:10" ht="23.25" customHeight="1">
      <c r="B188" s="441"/>
      <c r="C188" s="445"/>
      <c r="D188" s="445"/>
      <c r="E188" s="445"/>
      <c r="F188" s="445"/>
      <c r="G188" s="445"/>
      <c r="H188" s="445"/>
      <c r="I188" s="445"/>
      <c r="J188" s="446"/>
    </row>
    <row r="189" spans="2:10" ht="23.25" customHeight="1">
      <c r="B189" s="441"/>
      <c r="C189" s="445"/>
      <c r="D189" s="445"/>
      <c r="E189" s="445"/>
      <c r="F189" s="445"/>
      <c r="G189" s="445"/>
      <c r="H189" s="445"/>
      <c r="I189" s="445"/>
      <c r="J189" s="446"/>
    </row>
    <row r="190" spans="2:10" ht="23.25" customHeight="1">
      <c r="B190" s="441"/>
      <c r="C190" s="445"/>
      <c r="D190" s="445"/>
      <c r="E190" s="445"/>
      <c r="F190" s="445"/>
      <c r="G190" s="445"/>
      <c r="H190" s="445"/>
      <c r="I190" s="445"/>
      <c r="J190" s="446"/>
    </row>
    <row r="191" spans="2:10" ht="23.25" customHeight="1">
      <c r="B191" s="441"/>
      <c r="C191" s="445"/>
      <c r="D191" s="445"/>
      <c r="E191" s="445"/>
      <c r="F191" s="445"/>
      <c r="G191" s="445"/>
      <c r="H191" s="445"/>
      <c r="I191" s="445"/>
      <c r="J191" s="446"/>
    </row>
    <row r="192" spans="2:10" ht="23.25" customHeight="1">
      <c r="B192" s="441"/>
      <c r="C192" s="445"/>
      <c r="D192" s="445"/>
      <c r="E192" s="445"/>
      <c r="F192" s="445"/>
      <c r="G192" s="445"/>
      <c r="H192" s="445"/>
      <c r="I192" s="445"/>
      <c r="J192" s="446"/>
    </row>
    <row r="193" spans="2:10" ht="23.25" customHeight="1">
      <c r="B193" s="441"/>
      <c r="C193" s="445"/>
      <c r="D193" s="445"/>
      <c r="E193" s="445"/>
      <c r="F193" s="445"/>
      <c r="G193" s="445"/>
      <c r="H193" s="445"/>
      <c r="I193" s="445"/>
      <c r="J193" s="446"/>
    </row>
    <row r="194" spans="2:10" ht="23.25" customHeight="1">
      <c r="B194" s="441"/>
      <c r="C194" s="445"/>
      <c r="D194" s="445"/>
      <c r="E194" s="445"/>
      <c r="F194" s="445"/>
      <c r="G194" s="445"/>
      <c r="H194" s="445"/>
      <c r="I194" s="445"/>
      <c r="J194" s="446"/>
    </row>
    <row r="195" spans="2:10" ht="23.25" customHeight="1">
      <c r="B195" s="441"/>
      <c r="C195" s="445"/>
      <c r="D195" s="445"/>
      <c r="E195" s="445"/>
      <c r="F195" s="445"/>
      <c r="G195" s="445"/>
      <c r="H195" s="445"/>
      <c r="I195" s="445"/>
      <c r="J195" s="446"/>
    </row>
    <row r="196" spans="2:10" ht="23.25" customHeight="1">
      <c r="B196" s="441"/>
      <c r="C196" s="445"/>
      <c r="D196" s="445"/>
      <c r="E196" s="445"/>
      <c r="F196" s="445"/>
      <c r="G196" s="445"/>
      <c r="H196" s="445"/>
      <c r="I196" s="445"/>
      <c r="J196" s="446"/>
    </row>
    <row r="197" spans="2:10" ht="23.25" customHeight="1">
      <c r="B197" s="441"/>
      <c r="C197" s="445"/>
      <c r="D197" s="445"/>
      <c r="E197" s="445"/>
      <c r="F197" s="445"/>
      <c r="G197" s="445"/>
      <c r="H197" s="445"/>
      <c r="I197" s="445"/>
      <c r="J197" s="446"/>
    </row>
    <row r="198" spans="2:10" ht="23.25" customHeight="1">
      <c r="B198" s="441"/>
      <c r="C198" s="445"/>
      <c r="D198" s="445"/>
      <c r="E198" s="445"/>
      <c r="F198" s="445"/>
      <c r="G198" s="445"/>
      <c r="H198" s="445"/>
      <c r="I198" s="445"/>
      <c r="J198" s="446"/>
    </row>
    <row r="199" spans="2:10" ht="23.25" customHeight="1">
      <c r="B199" s="441"/>
      <c r="C199" s="445"/>
      <c r="D199" s="445"/>
      <c r="E199" s="445"/>
      <c r="F199" s="445"/>
      <c r="G199" s="445"/>
      <c r="H199" s="445"/>
      <c r="I199" s="445"/>
      <c r="J199" s="446"/>
    </row>
    <row r="200" spans="2:10" ht="23.25" customHeight="1">
      <c r="B200" s="441"/>
      <c r="C200" s="445"/>
      <c r="D200" s="445"/>
      <c r="E200" s="445"/>
      <c r="F200" s="445"/>
      <c r="G200" s="445"/>
      <c r="H200" s="445"/>
      <c r="I200" s="445"/>
      <c r="J200" s="446"/>
    </row>
    <row r="201" spans="2:10" ht="23.25" customHeight="1">
      <c r="B201" s="441"/>
      <c r="C201" s="445"/>
      <c r="D201" s="445"/>
      <c r="E201" s="445"/>
      <c r="F201" s="445"/>
      <c r="G201" s="445"/>
      <c r="H201" s="445"/>
      <c r="I201" s="445"/>
      <c r="J201" s="446"/>
    </row>
    <row r="202" spans="2:10" ht="23.25" customHeight="1">
      <c r="B202" s="441"/>
      <c r="C202" s="445"/>
      <c r="D202" s="445"/>
      <c r="E202" s="445"/>
      <c r="F202" s="445"/>
      <c r="G202" s="445"/>
      <c r="H202" s="445"/>
      <c r="I202" s="445"/>
      <c r="J202" s="446"/>
    </row>
    <row r="203" spans="2:10" ht="23.25" customHeight="1">
      <c r="B203" s="441"/>
      <c r="C203" s="445"/>
      <c r="D203" s="445"/>
      <c r="E203" s="445"/>
      <c r="F203" s="445"/>
      <c r="G203" s="445"/>
      <c r="H203" s="445"/>
      <c r="I203" s="445"/>
      <c r="J203" s="446"/>
    </row>
    <row r="204" spans="2:10" ht="23.25" customHeight="1">
      <c r="B204" s="441"/>
      <c r="C204" s="445"/>
      <c r="D204" s="445"/>
      <c r="E204" s="445"/>
      <c r="F204" s="445"/>
      <c r="G204" s="445"/>
      <c r="H204" s="445"/>
      <c r="I204" s="445"/>
      <c r="J204" s="446"/>
    </row>
    <row r="205" spans="2:10" ht="23.25" customHeight="1">
      <c r="B205" s="441"/>
      <c r="C205" s="445"/>
      <c r="D205" s="445"/>
      <c r="E205" s="445"/>
      <c r="F205" s="445"/>
      <c r="G205" s="445"/>
      <c r="H205" s="445"/>
      <c r="I205" s="445"/>
      <c r="J205" s="446"/>
    </row>
    <row r="206" spans="2:10" ht="23.25" customHeight="1">
      <c r="B206" s="441"/>
      <c r="C206" s="445"/>
      <c r="D206" s="445"/>
      <c r="E206" s="445"/>
      <c r="F206" s="445"/>
      <c r="G206" s="445"/>
      <c r="H206" s="445"/>
      <c r="I206" s="445"/>
      <c r="J206" s="446"/>
    </row>
    <row r="207" spans="2:10" ht="23.25" customHeight="1" thickBot="1">
      <c r="B207" s="1210"/>
      <c r="C207" s="1211"/>
      <c r="D207" s="1211"/>
      <c r="E207" s="1211"/>
      <c r="F207" s="1211"/>
      <c r="G207" s="1211"/>
      <c r="H207" s="1211"/>
      <c r="I207" s="1211"/>
      <c r="J207" s="1212"/>
    </row>
    <row r="208" spans="2:10" ht="23.25" customHeight="1">
      <c r="B208" s="441"/>
      <c r="C208" s="445"/>
      <c r="D208" s="445"/>
      <c r="E208" s="445"/>
      <c r="F208" s="445"/>
      <c r="G208" s="445"/>
      <c r="H208" s="445"/>
      <c r="I208" s="445"/>
      <c r="J208" s="446"/>
    </row>
    <row r="209" spans="2:10" ht="23.25" customHeight="1">
      <c r="B209" s="441"/>
      <c r="C209" s="445"/>
      <c r="D209" s="445"/>
      <c r="E209" s="445"/>
      <c r="F209" s="445"/>
      <c r="G209" s="445"/>
      <c r="H209" s="445"/>
      <c r="I209" s="445"/>
      <c r="J209" s="446"/>
    </row>
    <row r="210" spans="2:10" ht="23.25" customHeight="1">
      <c r="B210" s="441"/>
      <c r="C210" s="445"/>
      <c r="D210" s="445"/>
      <c r="E210" s="445"/>
      <c r="F210" s="445"/>
      <c r="G210" s="445"/>
      <c r="H210" s="445"/>
      <c r="I210" s="445"/>
      <c r="J210" s="446"/>
    </row>
    <row r="211" spans="2:10" ht="23.25" customHeight="1">
      <c r="B211" s="441"/>
      <c r="C211" s="445"/>
      <c r="D211" s="445"/>
      <c r="E211" s="445"/>
      <c r="F211" s="445"/>
      <c r="G211" s="445"/>
      <c r="H211" s="445"/>
      <c r="I211" s="445"/>
      <c r="J211" s="446"/>
    </row>
    <row r="212" spans="2:10" ht="23.25" customHeight="1">
      <c r="B212" s="441"/>
      <c r="C212" s="445"/>
      <c r="D212" s="445"/>
      <c r="E212" s="445"/>
      <c r="F212" s="445"/>
      <c r="G212" s="445"/>
      <c r="H212" s="445"/>
      <c r="I212" s="445"/>
      <c r="J212" s="446"/>
    </row>
    <row r="213" spans="2:10" ht="23.25" customHeight="1">
      <c r="B213" s="441"/>
      <c r="C213" s="445"/>
      <c r="D213" s="445"/>
      <c r="E213" s="445"/>
      <c r="F213" s="445"/>
      <c r="G213" s="445"/>
      <c r="H213" s="445"/>
      <c r="I213" s="445"/>
      <c r="J213" s="446"/>
    </row>
    <row r="214" spans="2:10" ht="23.25" customHeight="1">
      <c r="B214" s="441"/>
      <c r="C214" s="445"/>
      <c r="D214" s="445"/>
      <c r="E214" s="445"/>
      <c r="F214" s="445"/>
      <c r="G214" s="445"/>
      <c r="H214" s="445"/>
      <c r="I214" s="445"/>
      <c r="J214" s="446"/>
    </row>
    <row r="215" spans="2:10" ht="23.25" customHeight="1">
      <c r="B215" s="441"/>
      <c r="C215" s="445"/>
      <c r="D215" s="445"/>
      <c r="E215" s="445"/>
      <c r="F215" s="445"/>
      <c r="G215" s="445"/>
      <c r="H215" s="445"/>
      <c r="I215" s="445"/>
      <c r="J215" s="446"/>
    </row>
    <row r="216" spans="2:10" ht="23.25" customHeight="1">
      <c r="B216" s="441"/>
      <c r="C216" s="445"/>
      <c r="D216" s="445"/>
      <c r="E216" s="445"/>
      <c r="F216" s="445"/>
      <c r="G216" s="445"/>
      <c r="H216" s="445"/>
      <c r="I216" s="445"/>
      <c r="J216" s="446"/>
    </row>
    <row r="217" spans="2:10" ht="23.25" customHeight="1">
      <c r="B217" s="441"/>
      <c r="C217" s="445"/>
      <c r="D217" s="445"/>
      <c r="E217" s="445"/>
      <c r="F217" s="445"/>
      <c r="G217" s="445"/>
      <c r="H217" s="445"/>
      <c r="I217" s="445"/>
      <c r="J217" s="446"/>
    </row>
    <row r="218" spans="2:10" ht="23.25" customHeight="1">
      <c r="B218" s="441"/>
      <c r="C218" s="445"/>
      <c r="D218" s="445"/>
      <c r="E218" s="445"/>
      <c r="F218" s="445"/>
      <c r="G218" s="445"/>
      <c r="H218" s="445"/>
      <c r="I218" s="445"/>
      <c r="J218" s="446"/>
    </row>
    <row r="219" spans="2:10" ht="23.25" customHeight="1">
      <c r="B219" s="441"/>
      <c r="C219" s="445"/>
      <c r="D219" s="445"/>
      <c r="E219" s="445"/>
      <c r="F219" s="445"/>
      <c r="G219" s="445"/>
      <c r="H219" s="445"/>
      <c r="I219" s="445"/>
      <c r="J219" s="446"/>
    </row>
    <row r="220" spans="2:10" ht="23.25" customHeight="1">
      <c r="B220" s="441"/>
      <c r="C220" s="445"/>
      <c r="D220" s="445"/>
      <c r="E220" s="445"/>
      <c r="F220" s="445"/>
      <c r="G220" s="445"/>
      <c r="H220" s="445"/>
      <c r="I220" s="445"/>
      <c r="J220" s="446"/>
    </row>
    <row r="221" spans="2:10" ht="23.25" customHeight="1">
      <c r="B221" s="441"/>
      <c r="C221" s="445"/>
      <c r="D221" s="445"/>
      <c r="E221" s="445"/>
      <c r="F221" s="445"/>
      <c r="G221" s="445"/>
      <c r="H221" s="445"/>
      <c r="I221" s="445"/>
      <c r="J221" s="446"/>
    </row>
    <row r="222" spans="2:10" ht="23.25" customHeight="1">
      <c r="B222" s="441"/>
      <c r="C222" s="445"/>
      <c r="D222" s="445"/>
      <c r="E222" s="445"/>
      <c r="F222" s="445"/>
      <c r="G222" s="445"/>
      <c r="H222" s="445"/>
      <c r="I222" s="445"/>
      <c r="J222" s="446"/>
    </row>
    <row r="223" spans="2:10" ht="23.25" customHeight="1">
      <c r="B223" s="441"/>
      <c r="C223" s="445"/>
      <c r="D223" s="445"/>
      <c r="E223" s="445"/>
      <c r="F223" s="445"/>
      <c r="G223" s="445"/>
      <c r="H223" s="445"/>
      <c r="I223" s="445"/>
      <c r="J223" s="446"/>
    </row>
    <row r="224" spans="2:10" ht="23.25" customHeight="1">
      <c r="B224" s="441"/>
      <c r="C224" s="445"/>
      <c r="D224" s="445"/>
      <c r="E224" s="445"/>
      <c r="F224" s="445"/>
      <c r="G224" s="445"/>
      <c r="H224" s="445"/>
      <c r="I224" s="445"/>
      <c r="J224" s="446"/>
    </row>
    <row r="225" spans="2:10" ht="23.25" customHeight="1">
      <c r="B225" s="441"/>
      <c r="C225" s="445"/>
      <c r="D225" s="445"/>
      <c r="E225" s="445"/>
      <c r="F225" s="445"/>
      <c r="G225" s="445"/>
      <c r="H225" s="445"/>
      <c r="I225" s="445"/>
      <c r="J225" s="446"/>
    </row>
    <row r="226" spans="2:10" ht="23.25" customHeight="1">
      <c r="B226" s="441"/>
      <c r="C226" s="445"/>
      <c r="D226" s="445"/>
      <c r="E226" s="445"/>
      <c r="F226" s="445"/>
      <c r="G226" s="445"/>
      <c r="H226" s="445"/>
      <c r="I226" s="445"/>
      <c r="J226" s="446"/>
    </row>
    <row r="227" spans="2:10" ht="23.25" customHeight="1">
      <c r="B227" s="441"/>
      <c r="C227" s="445"/>
      <c r="D227" s="445"/>
      <c r="E227" s="445"/>
      <c r="F227" s="445"/>
      <c r="G227" s="445"/>
      <c r="H227" s="445"/>
      <c r="I227" s="445"/>
      <c r="J227" s="446"/>
    </row>
    <row r="228" spans="2:10" ht="23.25" customHeight="1">
      <c r="B228" s="441"/>
      <c r="C228" s="445"/>
      <c r="D228" s="445"/>
      <c r="E228" s="445"/>
      <c r="F228" s="445"/>
      <c r="G228" s="445"/>
      <c r="H228" s="445"/>
      <c r="I228" s="445"/>
      <c r="J228" s="446"/>
    </row>
    <row r="229" spans="2:10" ht="23.25" customHeight="1">
      <c r="B229" s="441"/>
      <c r="C229" s="445"/>
      <c r="D229" s="445"/>
      <c r="E229" s="445"/>
      <c r="F229" s="445"/>
      <c r="G229" s="445"/>
      <c r="H229" s="445"/>
      <c r="I229" s="445"/>
      <c r="J229" s="446"/>
    </row>
    <row r="230" spans="2:10" ht="23.25" customHeight="1">
      <c r="B230" s="441"/>
      <c r="C230" s="445"/>
      <c r="D230" s="445"/>
      <c r="E230" s="445"/>
      <c r="F230" s="445"/>
      <c r="G230" s="445"/>
      <c r="H230" s="445"/>
      <c r="I230" s="445"/>
      <c r="J230" s="446"/>
    </row>
    <row r="231" spans="2:10" ht="23.25" customHeight="1">
      <c r="B231" s="441"/>
      <c r="C231" s="445"/>
      <c r="D231" s="445"/>
      <c r="E231" s="445"/>
      <c r="F231" s="445"/>
      <c r="G231" s="445"/>
      <c r="H231" s="445"/>
      <c r="I231" s="445"/>
      <c r="J231" s="446"/>
    </row>
    <row r="232" spans="2:10" ht="23.25" customHeight="1">
      <c r="B232" s="441"/>
      <c r="C232" s="445"/>
      <c r="D232" s="445"/>
      <c r="E232" s="445"/>
      <c r="F232" s="445"/>
      <c r="G232" s="445"/>
      <c r="H232" s="445"/>
      <c r="I232" s="445"/>
      <c r="J232" s="446"/>
    </row>
    <row r="233" spans="2:10" ht="23.25" customHeight="1">
      <c r="B233" s="441"/>
      <c r="C233" s="445"/>
      <c r="D233" s="445"/>
      <c r="E233" s="445"/>
      <c r="F233" s="445"/>
      <c r="G233" s="445"/>
      <c r="H233" s="445"/>
      <c r="I233" s="445"/>
      <c r="J233" s="446"/>
    </row>
    <row r="234" spans="2:10" ht="23.25" customHeight="1">
      <c r="B234" s="441"/>
      <c r="C234" s="445"/>
      <c r="D234" s="445"/>
      <c r="E234" s="445"/>
      <c r="F234" s="445"/>
      <c r="G234" s="445"/>
      <c r="H234" s="445"/>
      <c r="I234" s="445"/>
      <c r="J234" s="446"/>
    </row>
    <row r="235" spans="2:10" ht="23.25" customHeight="1">
      <c r="B235" s="441"/>
      <c r="C235" s="445"/>
      <c r="D235" s="445"/>
      <c r="E235" s="445"/>
      <c r="F235" s="445"/>
      <c r="G235" s="445"/>
      <c r="H235" s="445"/>
      <c r="I235" s="445"/>
      <c r="J235" s="446"/>
    </row>
    <row r="236" spans="2:10" ht="23.25" customHeight="1">
      <c r="B236" s="441"/>
      <c r="C236" s="445"/>
      <c r="D236" s="445"/>
      <c r="E236" s="445"/>
      <c r="F236" s="445"/>
      <c r="G236" s="445"/>
      <c r="H236" s="445"/>
      <c r="I236" s="445"/>
      <c r="J236" s="446"/>
    </row>
    <row r="237" spans="2:10" ht="23.25" customHeight="1">
      <c r="B237" s="441"/>
      <c r="C237" s="445"/>
      <c r="D237" s="445"/>
      <c r="E237" s="445"/>
      <c r="F237" s="445"/>
      <c r="G237" s="445"/>
      <c r="H237" s="445"/>
      <c r="I237" s="445"/>
      <c r="J237" s="446"/>
    </row>
    <row r="238" spans="2:10" ht="23.25" customHeight="1">
      <c r="B238" s="441"/>
      <c r="C238" s="445"/>
      <c r="D238" s="445"/>
      <c r="E238" s="445"/>
      <c r="F238" s="445"/>
      <c r="G238" s="445"/>
      <c r="H238" s="445"/>
      <c r="I238" s="445"/>
      <c r="J238" s="446"/>
    </row>
    <row r="239" spans="2:10" ht="23.25" customHeight="1">
      <c r="B239" s="441"/>
      <c r="C239" s="445"/>
      <c r="D239" s="445"/>
      <c r="E239" s="445"/>
      <c r="F239" s="445"/>
      <c r="G239" s="445"/>
      <c r="H239" s="445"/>
      <c r="I239" s="445"/>
      <c r="J239" s="446"/>
    </row>
    <row r="240" spans="2:10" ht="23.25" customHeight="1">
      <c r="B240" s="441"/>
      <c r="C240" s="445"/>
      <c r="D240" s="445"/>
      <c r="E240" s="445"/>
      <c r="F240" s="445"/>
      <c r="G240" s="445"/>
      <c r="H240" s="445"/>
      <c r="I240" s="445"/>
      <c r="J240" s="446"/>
    </row>
    <row r="241" spans="2:10" ht="23.25" customHeight="1">
      <c r="B241" s="441"/>
      <c r="C241" s="445"/>
      <c r="D241" s="445"/>
      <c r="E241" s="445"/>
      <c r="F241" s="445"/>
      <c r="G241" s="445"/>
      <c r="H241" s="445"/>
      <c r="I241" s="445"/>
      <c r="J241" s="446"/>
    </row>
    <row r="242" spans="2:10" ht="23.25" customHeight="1">
      <c r="B242" s="441"/>
      <c r="C242" s="445"/>
      <c r="D242" s="445"/>
      <c r="E242" s="445"/>
      <c r="F242" s="445"/>
      <c r="G242" s="445"/>
      <c r="H242" s="445"/>
      <c r="I242" s="445"/>
      <c r="J242" s="446"/>
    </row>
    <row r="243" spans="2:10" ht="23.25" customHeight="1">
      <c r="B243" s="441"/>
      <c r="C243" s="445"/>
      <c r="D243" s="445"/>
      <c r="E243" s="445"/>
      <c r="F243" s="445"/>
      <c r="G243" s="445"/>
      <c r="H243" s="445"/>
      <c r="I243" s="445"/>
      <c r="J243" s="446"/>
    </row>
    <row r="244" spans="2:10" ht="23.25" customHeight="1">
      <c r="B244" s="441"/>
      <c r="C244" s="445"/>
      <c r="D244" s="445"/>
      <c r="E244" s="445"/>
      <c r="F244" s="445"/>
      <c r="G244" s="445"/>
      <c r="H244" s="445"/>
      <c r="I244" s="445"/>
      <c r="J244" s="446"/>
    </row>
    <row r="245" spans="2:10" ht="23.25" customHeight="1">
      <c r="B245" s="441"/>
      <c r="C245" s="445"/>
      <c r="D245" s="445"/>
      <c r="E245" s="445"/>
      <c r="F245" s="445"/>
      <c r="G245" s="445"/>
      <c r="H245" s="445"/>
      <c r="I245" s="445"/>
      <c r="J245" s="446"/>
    </row>
    <row r="246" spans="2:10" ht="23.25" customHeight="1">
      <c r="B246" s="441"/>
      <c r="C246" s="445"/>
      <c r="D246" s="445"/>
      <c r="E246" s="445"/>
      <c r="F246" s="445"/>
      <c r="G246" s="445"/>
      <c r="H246" s="445"/>
      <c r="I246" s="445"/>
      <c r="J246" s="446"/>
    </row>
    <row r="247" spans="2:10" ht="23.25" customHeight="1">
      <c r="B247" s="441"/>
      <c r="C247" s="445"/>
      <c r="D247" s="445"/>
      <c r="E247" s="445"/>
      <c r="F247" s="445"/>
      <c r="G247" s="445"/>
      <c r="H247" s="445"/>
      <c r="I247" s="445"/>
      <c r="J247" s="446"/>
    </row>
    <row r="248" spans="2:10" ht="23.25" customHeight="1">
      <c r="B248" s="441"/>
      <c r="C248" s="445"/>
      <c r="D248" s="445"/>
      <c r="E248" s="445"/>
      <c r="F248" s="445"/>
      <c r="G248" s="445"/>
      <c r="H248" s="445"/>
      <c r="I248" s="445"/>
      <c r="J248" s="446"/>
    </row>
    <row r="249" spans="2:10" ht="23.25" customHeight="1">
      <c r="B249" s="441"/>
      <c r="C249" s="445"/>
      <c r="D249" s="445"/>
      <c r="E249" s="445"/>
      <c r="F249" s="445"/>
      <c r="G249" s="445"/>
      <c r="H249" s="445"/>
      <c r="I249" s="445"/>
      <c r="J249" s="446"/>
    </row>
    <row r="250" spans="2:10" ht="23.25" customHeight="1">
      <c r="B250" s="441"/>
      <c r="C250" s="445"/>
      <c r="D250" s="445"/>
      <c r="E250" s="445"/>
      <c r="F250" s="445"/>
      <c r="G250" s="445"/>
      <c r="H250" s="445"/>
      <c r="I250" s="445"/>
      <c r="J250" s="446"/>
    </row>
    <row r="251" spans="2:10" ht="23.25" customHeight="1">
      <c r="B251" s="441"/>
      <c r="C251" s="445"/>
      <c r="D251" s="445"/>
      <c r="E251" s="445"/>
      <c r="F251" s="445"/>
      <c r="G251" s="445"/>
      <c r="H251" s="445"/>
      <c r="I251" s="445"/>
      <c r="J251" s="446"/>
    </row>
    <row r="252" spans="2:10" ht="23.25" customHeight="1">
      <c r="B252" s="441"/>
      <c r="C252" s="445"/>
      <c r="D252" s="445"/>
      <c r="E252" s="445"/>
      <c r="F252" s="445"/>
      <c r="G252" s="445"/>
      <c r="H252" s="445"/>
      <c r="I252" s="445"/>
      <c r="J252" s="446"/>
    </row>
    <row r="253" spans="2:10" ht="23.25" customHeight="1">
      <c r="B253" s="441"/>
      <c r="C253" s="445"/>
      <c r="D253" s="445"/>
      <c r="E253" s="445"/>
      <c r="F253" s="445"/>
      <c r="G253" s="445"/>
      <c r="H253" s="445"/>
      <c r="I253" s="445"/>
      <c r="J253" s="446"/>
    </row>
    <row r="254" spans="2:10" ht="23.25" customHeight="1">
      <c r="B254" s="441"/>
      <c r="C254" s="445"/>
      <c r="D254" s="445"/>
      <c r="E254" s="445"/>
      <c r="F254" s="445"/>
      <c r="G254" s="445"/>
      <c r="H254" s="445"/>
      <c r="I254" s="445"/>
      <c r="J254" s="446"/>
    </row>
    <row r="255" spans="2:10" ht="23.25" customHeight="1">
      <c r="B255" s="441"/>
      <c r="C255" s="445"/>
      <c r="D255" s="445"/>
      <c r="E255" s="445"/>
      <c r="F255" s="445"/>
      <c r="G255" s="445"/>
      <c r="H255" s="445"/>
      <c r="I255" s="445"/>
      <c r="J255" s="446"/>
    </row>
    <row r="256" spans="2:10" ht="23.25" customHeight="1">
      <c r="B256" s="441"/>
      <c r="C256" s="445"/>
      <c r="D256" s="445"/>
      <c r="E256" s="445"/>
      <c r="F256" s="445"/>
      <c r="G256" s="445"/>
      <c r="H256" s="445"/>
      <c r="I256" s="445"/>
      <c r="J256" s="446"/>
    </row>
    <row r="257" spans="2:10" ht="23.25" customHeight="1">
      <c r="B257" s="441"/>
      <c r="C257" s="445"/>
      <c r="D257" s="445"/>
      <c r="E257" s="445"/>
      <c r="F257" s="445"/>
      <c r="G257" s="445"/>
      <c r="H257" s="445"/>
      <c r="I257" s="445"/>
      <c r="J257" s="446"/>
    </row>
    <row r="258" spans="2:10" ht="23.25" customHeight="1">
      <c r="B258" s="441"/>
      <c r="C258" s="445"/>
      <c r="D258" s="445"/>
      <c r="E258" s="445"/>
      <c r="F258" s="445"/>
      <c r="G258" s="445"/>
      <c r="H258" s="445"/>
      <c r="I258" s="445"/>
      <c r="J258" s="446"/>
    </row>
    <row r="259" spans="2:10" ht="23.25" customHeight="1">
      <c r="B259" s="441"/>
      <c r="C259" s="445"/>
      <c r="D259" s="445"/>
      <c r="E259" s="445"/>
      <c r="F259" s="445"/>
      <c r="G259" s="445"/>
      <c r="H259" s="445"/>
      <c r="I259" s="445"/>
      <c r="J259" s="446"/>
    </row>
    <row r="260" spans="2:10" ht="23.25" customHeight="1">
      <c r="B260" s="441"/>
      <c r="C260" s="445"/>
      <c r="D260" s="445"/>
      <c r="E260" s="445"/>
      <c r="F260" s="445"/>
      <c r="G260" s="445"/>
      <c r="H260" s="445"/>
      <c r="I260" s="445"/>
      <c r="J260" s="446"/>
    </row>
    <row r="261" spans="2:10" ht="23.25" customHeight="1">
      <c r="B261" s="441"/>
      <c r="C261" s="445"/>
      <c r="D261" s="445"/>
      <c r="E261" s="445"/>
      <c r="F261" s="445"/>
      <c r="G261" s="445"/>
      <c r="H261" s="445"/>
      <c r="I261" s="445"/>
      <c r="J261" s="446"/>
    </row>
    <row r="262" spans="2:10" ht="23.25" customHeight="1">
      <c r="B262" s="441"/>
      <c r="C262" s="445"/>
      <c r="D262" s="445"/>
      <c r="E262" s="445"/>
      <c r="F262" s="445"/>
      <c r="G262" s="445"/>
      <c r="H262" s="445"/>
      <c r="I262" s="445"/>
      <c r="J262" s="446"/>
    </row>
    <row r="263" spans="2:10" ht="23.25" customHeight="1">
      <c r="B263" s="441"/>
      <c r="C263" s="445"/>
      <c r="D263" s="445"/>
      <c r="E263" s="445"/>
      <c r="F263" s="445"/>
      <c r="G263" s="445"/>
      <c r="H263" s="445"/>
      <c r="I263" s="445"/>
      <c r="J263" s="446"/>
    </row>
    <row r="264" spans="2:10" ht="23.25" customHeight="1">
      <c r="B264" s="441"/>
      <c r="C264" s="445"/>
      <c r="D264" s="445"/>
      <c r="E264" s="445"/>
      <c r="F264" s="445"/>
      <c r="G264" s="445"/>
      <c r="H264" s="445"/>
      <c r="I264" s="445"/>
      <c r="J264" s="446"/>
    </row>
    <row r="265" spans="2:10" ht="23.25" customHeight="1">
      <c r="B265" s="441"/>
      <c r="C265" s="445"/>
      <c r="D265" s="445"/>
      <c r="E265" s="445"/>
      <c r="F265" s="445"/>
      <c r="G265" s="445"/>
      <c r="H265" s="445"/>
      <c r="I265" s="445"/>
      <c r="J265" s="446"/>
    </row>
    <row r="266" spans="2:10" ht="23.25" customHeight="1">
      <c r="B266" s="441"/>
      <c r="C266" s="445"/>
      <c r="D266" s="445"/>
      <c r="E266" s="445"/>
      <c r="F266" s="445"/>
      <c r="G266" s="445"/>
      <c r="H266" s="445"/>
      <c r="I266" s="445"/>
      <c r="J266" s="446"/>
    </row>
    <row r="267" spans="2:10" ht="23.25" customHeight="1">
      <c r="B267" s="441"/>
      <c r="C267" s="445"/>
      <c r="D267" s="445"/>
      <c r="E267" s="445"/>
      <c r="F267" s="445"/>
      <c r="G267" s="445"/>
      <c r="H267" s="445"/>
      <c r="I267" s="445"/>
      <c r="J267" s="446"/>
    </row>
    <row r="268" spans="2:10" ht="23.25" customHeight="1">
      <c r="B268" s="441"/>
      <c r="C268" s="445"/>
      <c r="D268" s="445"/>
      <c r="E268" s="445"/>
      <c r="F268" s="445"/>
      <c r="G268" s="445"/>
      <c r="H268" s="445"/>
      <c r="I268" s="445"/>
      <c r="J268" s="446"/>
    </row>
    <row r="269" spans="2:10" ht="23.25" customHeight="1">
      <c r="B269" s="441"/>
      <c r="C269" s="445"/>
      <c r="D269" s="445"/>
      <c r="E269" s="445"/>
      <c r="F269" s="445"/>
      <c r="G269" s="445"/>
      <c r="H269" s="445"/>
      <c r="I269" s="445"/>
      <c r="J269" s="446"/>
    </row>
    <row r="270" spans="2:10" ht="23.25" customHeight="1">
      <c r="B270" s="441"/>
      <c r="C270" s="445"/>
      <c r="D270" s="445"/>
      <c r="E270" s="445"/>
      <c r="F270" s="445"/>
      <c r="G270" s="445"/>
      <c r="H270" s="445"/>
      <c r="I270" s="445"/>
      <c r="J270" s="446"/>
    </row>
    <row r="271" spans="2:10" ht="23.25" customHeight="1">
      <c r="B271" s="441"/>
      <c r="C271" s="445"/>
      <c r="D271" s="445"/>
      <c r="E271" s="445"/>
      <c r="F271" s="445"/>
      <c r="G271" s="445"/>
      <c r="H271" s="445"/>
      <c r="I271" s="445"/>
      <c r="J271" s="446"/>
    </row>
    <row r="272" spans="2:10" ht="23.25" customHeight="1">
      <c r="B272" s="441"/>
      <c r="C272" s="445"/>
      <c r="D272" s="445"/>
      <c r="E272" s="445"/>
      <c r="F272" s="445"/>
      <c r="G272" s="445"/>
      <c r="H272" s="445"/>
      <c r="I272" s="445"/>
      <c r="J272" s="446"/>
    </row>
    <row r="273" spans="2:10" ht="23.25" customHeight="1">
      <c r="B273" s="441"/>
      <c r="C273" s="445"/>
      <c r="D273" s="445"/>
      <c r="E273" s="445"/>
      <c r="F273" s="445"/>
      <c r="G273" s="445"/>
      <c r="H273" s="445"/>
      <c r="I273" s="445"/>
      <c r="J273" s="446"/>
    </row>
    <row r="274" spans="2:10" ht="23.25" customHeight="1">
      <c r="B274" s="441"/>
      <c r="C274" s="445"/>
      <c r="D274" s="445"/>
      <c r="E274" s="445"/>
      <c r="F274" s="445"/>
      <c r="G274" s="445"/>
      <c r="H274" s="445"/>
      <c r="I274" s="445"/>
      <c r="J274" s="446"/>
    </row>
    <row r="275" spans="2:10" ht="23.25" customHeight="1">
      <c r="B275" s="441"/>
      <c r="C275" s="445"/>
      <c r="D275" s="445"/>
      <c r="E275" s="445"/>
      <c r="F275" s="445"/>
      <c r="G275" s="445"/>
      <c r="H275" s="445"/>
      <c r="I275" s="445"/>
      <c r="J275" s="446"/>
    </row>
    <row r="276" spans="2:10" ht="23.25" customHeight="1">
      <c r="B276" s="441"/>
      <c r="C276" s="445"/>
      <c r="D276" s="445"/>
      <c r="E276" s="445"/>
      <c r="F276" s="445"/>
      <c r="G276" s="445"/>
      <c r="H276" s="445"/>
      <c r="I276" s="445"/>
      <c r="J276" s="446"/>
    </row>
    <row r="277" spans="2:10" ht="23.25" customHeight="1">
      <c r="B277" s="441"/>
      <c r="C277" s="445"/>
      <c r="D277" s="445"/>
      <c r="E277" s="445"/>
      <c r="F277" s="445"/>
      <c r="G277" s="445"/>
      <c r="H277" s="445"/>
      <c r="I277" s="445"/>
      <c r="J277" s="446"/>
    </row>
    <row r="278" spans="2:10" ht="23.25" customHeight="1">
      <c r="B278" s="441"/>
      <c r="C278" s="445"/>
      <c r="D278" s="445"/>
      <c r="E278" s="445"/>
      <c r="F278" s="445"/>
      <c r="G278" s="445"/>
      <c r="H278" s="445"/>
      <c r="I278" s="445"/>
      <c r="J278" s="446"/>
    </row>
    <row r="279" spans="2:10" ht="23.25" customHeight="1">
      <c r="B279" s="441"/>
      <c r="C279" s="445"/>
      <c r="D279" s="445"/>
      <c r="E279" s="445"/>
      <c r="F279" s="445"/>
      <c r="G279" s="445"/>
      <c r="H279" s="445"/>
      <c r="I279" s="445"/>
      <c r="J279" s="446"/>
    </row>
    <row r="280" spans="2:10" ht="23.25" customHeight="1">
      <c r="B280" s="441"/>
      <c r="C280" s="445"/>
      <c r="D280" s="445"/>
      <c r="E280" s="445"/>
      <c r="F280" s="445"/>
      <c r="G280" s="445"/>
      <c r="H280" s="445"/>
      <c r="I280" s="445"/>
      <c r="J280" s="446"/>
    </row>
    <row r="281" spans="2:10" ht="23.25" customHeight="1">
      <c r="B281" s="441"/>
      <c r="C281" s="445"/>
      <c r="D281" s="445"/>
      <c r="E281" s="445"/>
      <c r="F281" s="445"/>
      <c r="G281" s="445"/>
      <c r="H281" s="445"/>
      <c r="I281" s="445"/>
      <c r="J281" s="446"/>
    </row>
    <row r="282" spans="2:10" ht="23.25" customHeight="1">
      <c r="B282" s="441"/>
      <c r="C282" s="445"/>
      <c r="D282" s="445"/>
      <c r="E282" s="445"/>
      <c r="F282" s="445"/>
      <c r="G282" s="445"/>
      <c r="H282" s="445"/>
      <c r="I282" s="445"/>
      <c r="J282" s="446"/>
    </row>
    <row r="283" spans="2:10" ht="23.25" customHeight="1">
      <c r="B283" s="441"/>
      <c r="C283" s="445"/>
      <c r="D283" s="445"/>
      <c r="E283" s="445"/>
      <c r="F283" s="445"/>
      <c r="G283" s="445"/>
      <c r="H283" s="445"/>
      <c r="I283" s="445"/>
      <c r="J283" s="446"/>
    </row>
    <row r="284" spans="2:10" ht="23.25" customHeight="1" thickBot="1">
      <c r="B284" s="1210"/>
      <c r="C284" s="1211"/>
      <c r="D284" s="1211"/>
      <c r="E284" s="1211"/>
      <c r="F284" s="1211"/>
      <c r="G284" s="1211"/>
      <c r="H284" s="1211"/>
      <c r="I284" s="1211"/>
      <c r="J284" s="1212"/>
    </row>
    <row r="285" spans="2:10" ht="23.25" customHeight="1">
      <c r="B285" s="441"/>
      <c r="C285" s="445"/>
      <c r="D285" s="445"/>
      <c r="E285" s="445"/>
      <c r="F285" s="445"/>
      <c r="G285" s="445"/>
      <c r="H285" s="445"/>
      <c r="I285" s="445"/>
      <c r="J285" s="446"/>
    </row>
    <row r="286" spans="2:10" ht="23.25" customHeight="1">
      <c r="B286" s="441"/>
      <c r="C286" s="445"/>
      <c r="D286" s="445"/>
      <c r="E286" s="445"/>
      <c r="F286" s="445"/>
      <c r="G286" s="445"/>
      <c r="H286" s="445"/>
      <c r="I286" s="445"/>
      <c r="J286" s="446"/>
    </row>
    <row r="287" spans="2:10" ht="23.25" customHeight="1">
      <c r="B287" s="441"/>
      <c r="C287" s="445"/>
      <c r="D287" s="445"/>
      <c r="E287" s="445"/>
      <c r="F287" s="445"/>
      <c r="G287" s="445"/>
      <c r="H287" s="445"/>
      <c r="I287" s="445"/>
      <c r="J287" s="446"/>
    </row>
    <row r="288" spans="2:10" ht="23.25" customHeight="1">
      <c r="B288" s="441"/>
      <c r="C288" s="445"/>
      <c r="D288" s="445"/>
      <c r="E288" s="445"/>
      <c r="F288" s="445"/>
      <c r="G288" s="445"/>
      <c r="H288" s="445"/>
      <c r="I288" s="445"/>
      <c r="J288" s="446"/>
    </row>
    <row r="289" spans="2:10" ht="23.25" customHeight="1">
      <c r="B289" s="441"/>
      <c r="C289" s="445"/>
      <c r="D289" s="445"/>
      <c r="E289" s="445"/>
      <c r="F289" s="445"/>
      <c r="G289" s="445"/>
      <c r="H289" s="445"/>
      <c r="I289" s="445"/>
      <c r="J289" s="446"/>
    </row>
    <row r="290" spans="2:10" ht="23.25" customHeight="1">
      <c r="B290" s="441"/>
      <c r="C290" s="445"/>
      <c r="D290" s="445"/>
      <c r="E290" s="445"/>
      <c r="F290" s="445"/>
      <c r="G290" s="445"/>
      <c r="H290" s="445"/>
      <c r="I290" s="445"/>
      <c r="J290" s="446"/>
    </row>
    <row r="291" spans="2:10" ht="23.25" customHeight="1">
      <c r="B291" s="441"/>
      <c r="C291" s="445"/>
      <c r="D291" s="445"/>
      <c r="E291" s="445"/>
      <c r="F291" s="445"/>
      <c r="G291" s="445"/>
      <c r="H291" s="445"/>
      <c r="I291" s="445"/>
      <c r="J291" s="446"/>
    </row>
    <row r="292" spans="2:10" ht="23.25" customHeight="1">
      <c r="B292" s="441"/>
      <c r="C292" s="445"/>
      <c r="D292" s="445"/>
      <c r="E292" s="445"/>
      <c r="F292" s="445"/>
      <c r="G292" s="445"/>
      <c r="H292" s="445"/>
      <c r="I292" s="445"/>
      <c r="J292" s="446"/>
    </row>
    <row r="293" spans="2:10">
      <c r="B293" s="441"/>
      <c r="C293" s="445"/>
      <c r="D293" s="445"/>
      <c r="E293" s="445"/>
      <c r="F293" s="445"/>
      <c r="G293" s="445"/>
      <c r="H293" s="445"/>
      <c r="I293" s="445"/>
      <c r="J293" s="446"/>
    </row>
    <row r="294" spans="2:10">
      <c r="B294" s="441"/>
      <c r="C294" s="445"/>
      <c r="D294" s="445"/>
      <c r="E294" s="445"/>
      <c r="F294" s="445"/>
      <c r="G294" s="445"/>
      <c r="H294" s="445"/>
      <c r="I294" s="445"/>
      <c r="J294" s="446"/>
    </row>
    <row r="295" spans="2:10">
      <c r="B295" s="441"/>
      <c r="C295" s="445"/>
      <c r="D295" s="445"/>
      <c r="E295" s="445"/>
      <c r="F295" s="445"/>
      <c r="G295" s="445"/>
      <c r="H295" s="445"/>
      <c r="I295" s="445"/>
      <c r="J295" s="446"/>
    </row>
    <row r="296" spans="2:10">
      <c r="B296" s="441"/>
      <c r="C296" s="445"/>
      <c r="D296" s="445"/>
      <c r="E296" s="445"/>
      <c r="F296" s="445"/>
      <c r="G296" s="445"/>
      <c r="H296" s="445"/>
      <c r="I296" s="445"/>
      <c r="J296" s="446"/>
    </row>
    <row r="297" spans="2:10">
      <c r="B297" s="441"/>
      <c r="C297" s="445"/>
      <c r="D297" s="445"/>
      <c r="E297" s="445"/>
      <c r="F297" s="445"/>
      <c r="G297" s="445"/>
      <c r="H297" s="445"/>
      <c r="I297" s="445"/>
      <c r="J297" s="446"/>
    </row>
    <row r="298" spans="2:10">
      <c r="B298" s="441"/>
      <c r="C298" s="445"/>
      <c r="D298" s="445"/>
      <c r="E298" s="445"/>
      <c r="F298" s="445"/>
      <c r="G298" s="445"/>
      <c r="H298" s="445"/>
      <c r="I298" s="445"/>
      <c r="J298" s="446"/>
    </row>
    <row r="299" spans="2:10">
      <c r="B299" s="441"/>
      <c r="C299" s="445"/>
      <c r="D299" s="445"/>
      <c r="E299" s="445"/>
      <c r="F299" s="445"/>
      <c r="G299" s="445"/>
      <c r="H299" s="445"/>
      <c r="I299" s="445"/>
      <c r="J299" s="446"/>
    </row>
    <row r="300" spans="2:10">
      <c r="B300" s="441"/>
      <c r="C300" s="445"/>
      <c r="D300" s="445"/>
      <c r="E300" s="445"/>
      <c r="F300" s="445"/>
      <c r="G300" s="445"/>
      <c r="H300" s="445"/>
      <c r="I300" s="445"/>
      <c r="J300" s="446"/>
    </row>
    <row r="301" spans="2:10">
      <c r="B301" s="441"/>
      <c r="C301" s="445"/>
      <c r="D301" s="445"/>
      <c r="E301" s="445"/>
      <c r="F301" s="445"/>
      <c r="G301" s="445"/>
      <c r="H301" s="445"/>
      <c r="I301" s="445"/>
      <c r="J301" s="446"/>
    </row>
    <row r="302" spans="2:10">
      <c r="B302" s="441"/>
      <c r="C302" s="445"/>
      <c r="D302" s="445"/>
      <c r="E302" s="445"/>
      <c r="F302" s="445"/>
      <c r="G302" s="445"/>
      <c r="H302" s="445"/>
      <c r="I302" s="445"/>
      <c r="J302" s="446"/>
    </row>
    <row r="303" spans="2:10">
      <c r="B303" s="441"/>
      <c r="C303" s="445"/>
      <c r="D303" s="445"/>
      <c r="E303" s="445"/>
      <c r="F303" s="445"/>
      <c r="G303" s="445"/>
      <c r="H303" s="445"/>
      <c r="I303" s="445"/>
      <c r="J303" s="446"/>
    </row>
    <row r="304" spans="2:10">
      <c r="B304" s="441"/>
      <c r="C304" s="445"/>
      <c r="D304" s="445"/>
      <c r="E304" s="445"/>
      <c r="F304" s="445"/>
      <c r="G304" s="445"/>
      <c r="H304" s="445"/>
      <c r="I304" s="445"/>
      <c r="J304" s="446"/>
    </row>
    <row r="305" spans="2:10">
      <c r="B305" s="441"/>
      <c r="C305" s="445"/>
      <c r="D305" s="445"/>
      <c r="E305" s="445"/>
      <c r="F305" s="445"/>
      <c r="G305" s="445"/>
      <c r="H305" s="445"/>
      <c r="I305" s="445"/>
      <c r="J305" s="446"/>
    </row>
    <row r="306" spans="2:10">
      <c r="B306" s="441"/>
      <c r="C306" s="445"/>
      <c r="D306" s="445"/>
      <c r="E306" s="445"/>
      <c r="F306" s="445"/>
      <c r="G306" s="445"/>
      <c r="H306" s="445"/>
      <c r="I306" s="445"/>
      <c r="J306" s="446"/>
    </row>
    <row r="307" spans="2:10">
      <c r="B307" s="441"/>
      <c r="C307" s="445"/>
      <c r="D307" s="445"/>
      <c r="E307" s="445"/>
      <c r="F307" s="445"/>
      <c r="G307" s="445"/>
      <c r="H307" s="445"/>
      <c r="I307" s="445"/>
      <c r="J307" s="446"/>
    </row>
    <row r="308" spans="2:10">
      <c r="B308" s="441"/>
      <c r="C308" s="445"/>
      <c r="D308" s="445"/>
      <c r="E308" s="445"/>
      <c r="F308" s="445"/>
      <c r="G308" s="445"/>
      <c r="H308" s="445"/>
      <c r="I308" s="445"/>
      <c r="J308" s="446"/>
    </row>
    <row r="309" spans="2:10">
      <c r="B309" s="441"/>
      <c r="C309" s="445"/>
      <c r="D309" s="445"/>
      <c r="E309" s="445"/>
      <c r="F309" s="445"/>
      <c r="G309" s="445"/>
      <c r="H309" s="445"/>
      <c r="I309" s="445"/>
      <c r="J309" s="446"/>
    </row>
    <row r="310" spans="2:10">
      <c r="B310" s="441"/>
      <c r="C310" s="445"/>
      <c r="D310" s="445"/>
      <c r="E310" s="445"/>
      <c r="F310" s="445"/>
      <c r="G310" s="445"/>
      <c r="H310" s="445"/>
      <c r="I310" s="445"/>
      <c r="J310" s="446"/>
    </row>
    <row r="311" spans="2:10">
      <c r="B311" s="441"/>
      <c r="C311" s="445"/>
      <c r="D311" s="445"/>
      <c r="E311" s="445"/>
      <c r="F311" s="445"/>
      <c r="G311" s="445"/>
      <c r="H311" s="445"/>
      <c r="I311" s="445"/>
      <c r="J311" s="446"/>
    </row>
    <row r="312" spans="2:10">
      <c r="B312" s="441"/>
      <c r="C312" s="445"/>
      <c r="D312" s="445"/>
      <c r="E312" s="445"/>
      <c r="F312" s="445"/>
      <c r="G312" s="445"/>
      <c r="H312" s="445"/>
      <c r="I312" s="445"/>
      <c r="J312" s="446"/>
    </row>
    <row r="313" spans="2:10">
      <c r="B313" s="441"/>
      <c r="C313" s="445"/>
      <c r="D313" s="445"/>
      <c r="E313" s="445"/>
      <c r="F313" s="445"/>
      <c r="G313" s="445"/>
      <c r="H313" s="445"/>
      <c r="I313" s="445"/>
      <c r="J313" s="446"/>
    </row>
    <row r="314" spans="2:10">
      <c r="B314" s="441"/>
      <c r="C314" s="445"/>
      <c r="D314" s="445"/>
      <c r="E314" s="445"/>
      <c r="F314" s="445"/>
      <c r="G314" s="445"/>
      <c r="H314" s="445"/>
      <c r="I314" s="445"/>
      <c r="J314" s="446"/>
    </row>
    <row r="315" spans="2:10">
      <c r="B315" s="441"/>
      <c r="C315" s="445"/>
      <c r="D315" s="445"/>
      <c r="E315" s="445"/>
      <c r="F315" s="445"/>
      <c r="G315" s="445"/>
      <c r="H315" s="445"/>
      <c r="I315" s="445"/>
      <c r="J315" s="446"/>
    </row>
    <row r="316" spans="2:10">
      <c r="B316" s="441"/>
      <c r="C316" s="445"/>
      <c r="D316" s="445"/>
      <c r="E316" s="445"/>
      <c r="F316" s="445"/>
      <c r="G316" s="445"/>
      <c r="H316" s="445"/>
      <c r="I316" s="445"/>
      <c r="J316" s="446"/>
    </row>
    <row r="317" spans="2:10">
      <c r="B317" s="441"/>
      <c r="C317" s="445"/>
      <c r="D317" s="445"/>
      <c r="E317" s="445"/>
      <c r="F317" s="445"/>
      <c r="G317" s="445"/>
      <c r="H317" s="445"/>
      <c r="I317" s="445"/>
      <c r="J317" s="446"/>
    </row>
    <row r="318" spans="2:10">
      <c r="B318" s="441"/>
      <c r="C318" s="445"/>
      <c r="D318" s="445"/>
      <c r="E318" s="445"/>
      <c r="F318" s="445"/>
      <c r="G318" s="445"/>
      <c r="H318" s="445"/>
      <c r="I318" s="445"/>
      <c r="J318" s="446"/>
    </row>
    <row r="319" spans="2:10">
      <c r="B319" s="441"/>
      <c r="C319" s="445"/>
      <c r="D319" s="445"/>
      <c r="E319" s="445"/>
      <c r="F319" s="445"/>
      <c r="G319" s="445"/>
      <c r="H319" s="445"/>
      <c r="I319" s="445"/>
      <c r="J319" s="446"/>
    </row>
    <row r="320" spans="2:10">
      <c r="B320" s="441"/>
      <c r="C320" s="445"/>
      <c r="D320" s="445"/>
      <c r="E320" s="445"/>
      <c r="F320" s="445"/>
      <c r="G320" s="445"/>
      <c r="H320" s="445"/>
      <c r="I320" s="445"/>
      <c r="J320" s="446"/>
    </row>
    <row r="321" spans="2:10">
      <c r="B321" s="441"/>
      <c r="C321" s="445"/>
      <c r="D321" s="445"/>
      <c r="E321" s="445"/>
      <c r="F321" s="445"/>
      <c r="G321" s="445"/>
      <c r="H321" s="445"/>
      <c r="I321" s="445"/>
      <c r="J321" s="446"/>
    </row>
    <row r="322" spans="2:10">
      <c r="B322" s="441"/>
      <c r="C322" s="445"/>
      <c r="D322" s="445"/>
      <c r="E322" s="445"/>
      <c r="F322" s="445"/>
      <c r="G322" s="445"/>
      <c r="H322" s="445"/>
      <c r="I322" s="445"/>
      <c r="J322" s="446"/>
    </row>
    <row r="323" spans="2:10">
      <c r="B323" s="441"/>
      <c r="C323" s="445"/>
      <c r="D323" s="445"/>
      <c r="E323" s="445"/>
      <c r="F323" s="445"/>
      <c r="G323" s="445"/>
      <c r="H323" s="445"/>
      <c r="I323" s="445"/>
      <c r="J323" s="446"/>
    </row>
    <row r="324" spans="2:10">
      <c r="B324" s="441"/>
      <c r="C324" s="445"/>
      <c r="D324" s="445"/>
      <c r="E324" s="445"/>
      <c r="F324" s="445"/>
      <c r="G324" s="445"/>
      <c r="H324" s="445"/>
      <c r="I324" s="445"/>
      <c r="J324" s="446"/>
    </row>
    <row r="325" spans="2:10">
      <c r="B325" s="441"/>
      <c r="C325" s="445"/>
      <c r="D325" s="445"/>
      <c r="E325" s="445"/>
      <c r="F325" s="445"/>
      <c r="G325" s="445"/>
      <c r="H325" s="445"/>
      <c r="I325" s="445"/>
      <c r="J325" s="446"/>
    </row>
    <row r="326" spans="2:10">
      <c r="B326" s="441"/>
      <c r="C326" s="445"/>
      <c r="D326" s="445"/>
      <c r="E326" s="445"/>
      <c r="F326" s="445"/>
      <c r="G326" s="445"/>
      <c r="H326" s="445"/>
      <c r="I326" s="445"/>
      <c r="J326" s="446"/>
    </row>
    <row r="327" spans="2:10">
      <c r="B327" s="441"/>
      <c r="C327" s="445"/>
      <c r="D327" s="445"/>
      <c r="E327" s="445"/>
      <c r="F327" s="445"/>
      <c r="G327" s="445"/>
      <c r="H327" s="445"/>
      <c r="I327" s="445"/>
      <c r="J327" s="446"/>
    </row>
    <row r="328" spans="2:10">
      <c r="B328" s="441"/>
      <c r="C328" s="445"/>
      <c r="D328" s="445"/>
      <c r="E328" s="445"/>
      <c r="F328" s="445"/>
      <c r="G328" s="445"/>
      <c r="H328" s="445"/>
      <c r="I328" s="445"/>
      <c r="J328" s="446"/>
    </row>
    <row r="329" spans="2:10">
      <c r="B329" s="441"/>
      <c r="C329" s="445"/>
      <c r="D329" s="445"/>
      <c r="E329" s="445"/>
      <c r="F329" s="445"/>
      <c r="G329" s="445"/>
      <c r="H329" s="445"/>
      <c r="I329" s="445"/>
      <c r="J329" s="446"/>
    </row>
    <row r="330" spans="2:10">
      <c r="B330" s="441"/>
      <c r="C330" s="445"/>
      <c r="D330" s="445"/>
      <c r="E330" s="445"/>
      <c r="F330" s="445"/>
      <c r="G330" s="445"/>
      <c r="H330" s="445"/>
      <c r="I330" s="445"/>
      <c r="J330" s="446"/>
    </row>
    <row r="331" spans="2:10">
      <c r="B331" s="441"/>
      <c r="C331" s="445"/>
      <c r="D331" s="445"/>
      <c r="E331" s="445"/>
      <c r="F331" s="445"/>
      <c r="G331" s="445"/>
      <c r="H331" s="445"/>
      <c r="I331" s="445"/>
      <c r="J331" s="446"/>
    </row>
    <row r="332" spans="2:10">
      <c r="B332" s="441"/>
      <c r="C332" s="445"/>
      <c r="D332" s="445"/>
      <c r="E332" s="445"/>
      <c r="F332" s="445"/>
      <c r="G332" s="445"/>
      <c r="H332" s="445"/>
      <c r="I332" s="445"/>
      <c r="J332" s="446"/>
    </row>
    <row r="333" spans="2:10">
      <c r="B333" s="441"/>
      <c r="C333" s="445"/>
      <c r="D333" s="445"/>
      <c r="E333" s="445"/>
      <c r="F333" s="445"/>
      <c r="G333" s="445"/>
      <c r="H333" s="445"/>
      <c r="I333" s="445"/>
      <c r="J333" s="446"/>
    </row>
    <row r="334" spans="2:10">
      <c r="B334" s="441"/>
      <c r="C334" s="445"/>
      <c r="D334" s="445"/>
      <c r="E334" s="445"/>
      <c r="F334" s="445"/>
      <c r="G334" s="445"/>
      <c r="H334" s="445"/>
      <c r="I334" s="445"/>
      <c r="J334" s="446"/>
    </row>
    <row r="335" spans="2:10">
      <c r="B335" s="441"/>
      <c r="C335" s="445"/>
      <c r="D335" s="445"/>
      <c r="E335" s="445"/>
      <c r="F335" s="445"/>
      <c r="G335" s="445"/>
      <c r="H335" s="445"/>
      <c r="I335" s="445"/>
      <c r="J335" s="446"/>
    </row>
    <row r="336" spans="2:10">
      <c r="B336" s="441"/>
      <c r="C336" s="445"/>
      <c r="D336" s="445"/>
      <c r="E336" s="445"/>
      <c r="F336" s="445"/>
      <c r="G336" s="445"/>
      <c r="H336" s="445"/>
      <c r="I336" s="445"/>
      <c r="J336" s="446"/>
    </row>
    <row r="337" spans="2:10">
      <c r="B337" s="441"/>
      <c r="C337" s="445"/>
      <c r="D337" s="445"/>
      <c r="E337" s="445"/>
      <c r="F337" s="445"/>
      <c r="G337" s="445"/>
      <c r="H337" s="445"/>
      <c r="I337" s="445"/>
      <c r="J337" s="446"/>
    </row>
    <row r="338" spans="2:10">
      <c r="B338" s="441"/>
      <c r="C338" s="445"/>
      <c r="D338" s="445"/>
      <c r="E338" s="445"/>
      <c r="F338" s="445"/>
      <c r="G338" s="445"/>
      <c r="H338" s="445"/>
      <c r="I338" s="445"/>
      <c r="J338" s="446"/>
    </row>
    <row r="339" spans="2:10">
      <c r="B339" s="441"/>
      <c r="C339" s="445"/>
      <c r="D339" s="445"/>
      <c r="E339" s="445"/>
      <c r="F339" s="445"/>
      <c r="G339" s="445"/>
      <c r="H339" s="445"/>
      <c r="I339" s="445"/>
      <c r="J339" s="446"/>
    </row>
    <row r="340" spans="2:10">
      <c r="B340" s="441"/>
      <c r="C340" s="445"/>
      <c r="D340" s="445"/>
      <c r="E340" s="445"/>
      <c r="F340" s="445"/>
      <c r="G340" s="445"/>
      <c r="H340" s="445"/>
      <c r="I340" s="445"/>
      <c r="J340" s="446"/>
    </row>
    <row r="341" spans="2:10">
      <c r="B341" s="441"/>
      <c r="C341" s="445"/>
      <c r="D341" s="445"/>
      <c r="E341" s="445"/>
      <c r="F341" s="445"/>
      <c r="G341" s="445"/>
      <c r="H341" s="445"/>
      <c r="I341" s="445"/>
      <c r="J341" s="446"/>
    </row>
    <row r="342" spans="2:10">
      <c r="B342" s="441"/>
      <c r="C342" s="445"/>
      <c r="D342" s="445"/>
      <c r="E342" s="445"/>
      <c r="F342" s="445"/>
      <c r="G342" s="445"/>
      <c r="H342" s="445"/>
      <c r="I342" s="445"/>
      <c r="J342" s="446"/>
    </row>
    <row r="343" spans="2:10">
      <c r="B343" s="441"/>
      <c r="C343" s="445"/>
      <c r="D343" s="445"/>
      <c r="E343" s="445"/>
      <c r="F343" s="445"/>
      <c r="G343" s="445"/>
      <c r="H343" s="445"/>
      <c r="I343" s="445"/>
      <c r="J343" s="446"/>
    </row>
    <row r="344" spans="2:10">
      <c r="B344" s="441"/>
      <c r="C344" s="445"/>
      <c r="D344" s="445"/>
      <c r="E344" s="445"/>
      <c r="F344" s="445"/>
      <c r="G344" s="445"/>
      <c r="H344" s="445"/>
      <c r="I344" s="445"/>
      <c r="J344" s="446"/>
    </row>
    <row r="345" spans="2:10">
      <c r="B345" s="441"/>
      <c r="C345" s="445"/>
      <c r="D345" s="445"/>
      <c r="E345" s="445"/>
      <c r="F345" s="445"/>
      <c r="G345" s="445"/>
      <c r="H345" s="445"/>
      <c r="I345" s="445"/>
      <c r="J345" s="446"/>
    </row>
    <row r="346" spans="2:10">
      <c r="B346" s="441"/>
      <c r="C346" s="445"/>
      <c r="D346" s="445"/>
      <c r="E346" s="445"/>
      <c r="F346" s="445"/>
      <c r="G346" s="445"/>
      <c r="H346" s="445"/>
      <c r="I346" s="445"/>
      <c r="J346" s="446"/>
    </row>
    <row r="347" spans="2:10">
      <c r="B347" s="441"/>
      <c r="C347" s="445"/>
      <c r="D347" s="445"/>
      <c r="E347" s="445"/>
      <c r="F347" s="445"/>
      <c r="G347" s="445"/>
      <c r="H347" s="445"/>
      <c r="I347" s="445"/>
      <c r="J347" s="446"/>
    </row>
    <row r="348" spans="2:10">
      <c r="B348" s="441"/>
      <c r="C348" s="445"/>
      <c r="D348" s="445"/>
      <c r="E348" s="445"/>
      <c r="F348" s="445"/>
      <c r="G348" s="445"/>
      <c r="H348" s="445"/>
      <c r="I348" s="445"/>
      <c r="J348" s="446"/>
    </row>
    <row r="349" spans="2:10">
      <c r="B349" s="441"/>
      <c r="C349" s="445"/>
      <c r="D349" s="445"/>
      <c r="E349" s="445"/>
      <c r="F349" s="445"/>
      <c r="G349" s="445"/>
      <c r="H349" s="445"/>
      <c r="I349" s="445"/>
      <c r="J349" s="446"/>
    </row>
    <row r="350" spans="2:10">
      <c r="B350" s="441"/>
      <c r="C350" s="445"/>
      <c r="D350" s="445"/>
      <c r="E350" s="445"/>
      <c r="F350" s="445"/>
      <c r="G350" s="445"/>
      <c r="H350" s="445"/>
      <c r="I350" s="445"/>
      <c r="J350" s="446"/>
    </row>
    <row r="351" spans="2:10">
      <c r="B351" s="441"/>
      <c r="C351" s="445"/>
      <c r="D351" s="445"/>
      <c r="E351" s="445"/>
      <c r="F351" s="445"/>
      <c r="G351" s="445"/>
      <c r="H351" s="445"/>
      <c r="I351" s="445"/>
      <c r="J351" s="446"/>
    </row>
    <row r="352" spans="2:10">
      <c r="B352" s="441"/>
      <c r="C352" s="445"/>
      <c r="D352" s="445"/>
      <c r="E352" s="445"/>
      <c r="F352" s="445"/>
      <c r="G352" s="445"/>
      <c r="H352" s="445"/>
      <c r="I352" s="445"/>
      <c r="J352" s="446"/>
    </row>
    <row r="353" spans="2:10">
      <c r="B353" s="441"/>
      <c r="C353" s="445"/>
      <c r="D353" s="445"/>
      <c r="E353" s="445"/>
      <c r="F353" s="445"/>
      <c r="G353" s="445"/>
      <c r="H353" s="445"/>
      <c r="I353" s="445"/>
      <c r="J353" s="446"/>
    </row>
    <row r="354" spans="2:10">
      <c r="B354" s="441"/>
      <c r="C354" s="445"/>
      <c r="D354" s="445"/>
      <c r="E354" s="445"/>
      <c r="F354" s="445"/>
      <c r="G354" s="445"/>
      <c r="H354" s="445"/>
      <c r="I354" s="445"/>
      <c r="J354" s="446"/>
    </row>
    <row r="355" spans="2:10">
      <c r="B355" s="441"/>
      <c r="C355" s="445"/>
      <c r="D355" s="445"/>
      <c r="E355" s="445"/>
      <c r="F355" s="445"/>
      <c r="G355" s="445"/>
      <c r="H355" s="445"/>
      <c r="I355" s="445"/>
      <c r="J355" s="446"/>
    </row>
    <row r="356" spans="2:10">
      <c r="B356" s="441"/>
      <c r="C356" s="445"/>
      <c r="D356" s="445"/>
      <c r="E356" s="445"/>
      <c r="F356" s="445"/>
      <c r="G356" s="445"/>
      <c r="H356" s="445"/>
      <c r="I356" s="445"/>
      <c r="J356" s="446"/>
    </row>
    <row r="357" spans="2:10">
      <c r="B357" s="441"/>
      <c r="C357" s="445"/>
      <c r="D357" s="445"/>
      <c r="E357" s="445"/>
      <c r="F357" s="445"/>
      <c r="G357" s="445"/>
      <c r="H357" s="445"/>
      <c r="I357" s="445"/>
      <c r="J357" s="446"/>
    </row>
    <row r="358" spans="2:10">
      <c r="B358" s="441"/>
      <c r="C358" s="445"/>
      <c r="D358" s="445"/>
      <c r="E358" s="445"/>
      <c r="F358" s="445"/>
      <c r="G358" s="445"/>
      <c r="H358" s="445"/>
      <c r="I358" s="445"/>
      <c r="J358" s="446"/>
    </row>
    <row r="359" spans="2:10">
      <c r="B359" s="441"/>
      <c r="C359" s="445"/>
      <c r="D359" s="445"/>
      <c r="E359" s="445"/>
      <c r="F359" s="445"/>
      <c r="G359" s="445"/>
      <c r="H359" s="445"/>
      <c r="I359" s="445"/>
      <c r="J359" s="446"/>
    </row>
    <row r="360" spans="2:10">
      <c r="B360" s="441"/>
      <c r="C360" s="445"/>
      <c r="D360" s="445"/>
      <c r="E360" s="445"/>
      <c r="F360" s="445"/>
      <c r="G360" s="445"/>
      <c r="H360" s="445"/>
      <c r="I360" s="445"/>
      <c r="J360" s="446"/>
    </row>
    <row r="361" spans="2:10">
      <c r="B361" s="441"/>
      <c r="C361" s="445"/>
      <c r="D361" s="445"/>
      <c r="E361" s="445"/>
      <c r="F361" s="445"/>
      <c r="G361" s="445"/>
      <c r="H361" s="445"/>
      <c r="I361" s="445"/>
      <c r="J361" s="446"/>
    </row>
    <row r="362" spans="2:10">
      <c r="B362" s="441"/>
      <c r="C362" s="445"/>
      <c r="D362" s="445"/>
      <c r="E362" s="445"/>
      <c r="F362" s="445"/>
      <c r="G362" s="445"/>
      <c r="H362" s="445"/>
      <c r="I362" s="445"/>
      <c r="J362" s="446"/>
    </row>
    <row r="363" spans="2:10">
      <c r="B363" s="441"/>
      <c r="C363" s="445"/>
      <c r="D363" s="445"/>
      <c r="E363" s="445"/>
      <c r="F363" s="445"/>
      <c r="G363" s="445"/>
      <c r="H363" s="445"/>
      <c r="I363" s="445"/>
      <c r="J363" s="446"/>
    </row>
    <row r="364" spans="2:10">
      <c r="B364" s="441"/>
      <c r="C364" s="445"/>
      <c r="D364" s="445"/>
      <c r="E364" s="445"/>
      <c r="F364" s="445"/>
      <c r="G364" s="445"/>
      <c r="H364" s="445"/>
      <c r="I364" s="445"/>
      <c r="J364" s="446"/>
    </row>
    <row r="365" spans="2:10">
      <c r="B365" s="441"/>
      <c r="C365" s="445"/>
      <c r="D365" s="445"/>
      <c r="E365" s="445"/>
      <c r="F365" s="445"/>
      <c r="G365" s="445"/>
      <c r="H365" s="445"/>
      <c r="I365" s="445"/>
      <c r="J365" s="446"/>
    </row>
    <row r="366" spans="2:10">
      <c r="B366" s="441"/>
      <c r="C366" s="445"/>
      <c r="D366" s="445"/>
      <c r="E366" s="445"/>
      <c r="F366" s="445"/>
      <c r="G366" s="445"/>
      <c r="H366" s="445"/>
      <c r="I366" s="445"/>
      <c r="J366" s="446"/>
    </row>
    <row r="367" spans="2:10">
      <c r="B367" s="441"/>
      <c r="C367" s="445"/>
      <c r="D367" s="445"/>
      <c r="E367" s="445"/>
      <c r="F367" s="445"/>
      <c r="G367" s="445"/>
      <c r="H367" s="445"/>
      <c r="I367" s="445"/>
      <c r="J367" s="446"/>
    </row>
    <row r="368" spans="2:10">
      <c r="B368" s="441"/>
      <c r="C368" s="445"/>
      <c r="D368" s="445"/>
      <c r="E368" s="445"/>
      <c r="F368" s="445"/>
      <c r="G368" s="445"/>
      <c r="H368" s="445"/>
      <c r="I368" s="445"/>
      <c r="J368" s="446"/>
    </row>
    <row r="369" spans="2:10">
      <c r="B369" s="441"/>
      <c r="C369" s="445"/>
      <c r="D369" s="445"/>
      <c r="E369" s="445"/>
      <c r="F369" s="445"/>
      <c r="G369" s="445"/>
      <c r="H369" s="445"/>
      <c r="I369" s="445"/>
      <c r="J369" s="446"/>
    </row>
    <row r="370" spans="2:10">
      <c r="B370" s="441"/>
      <c r="C370" s="445"/>
      <c r="D370" s="445"/>
      <c r="E370" s="445"/>
      <c r="F370" s="445"/>
      <c r="G370" s="445"/>
      <c r="H370" s="445"/>
      <c r="I370" s="445"/>
      <c r="J370" s="446"/>
    </row>
    <row r="371" spans="2:10">
      <c r="B371" s="441"/>
      <c r="C371" s="445"/>
      <c r="D371" s="445"/>
      <c r="E371" s="445"/>
      <c r="F371" s="445"/>
      <c r="G371" s="445"/>
      <c r="H371" s="445"/>
      <c r="I371" s="445"/>
      <c r="J371" s="446"/>
    </row>
    <row r="372" spans="2:10">
      <c r="B372" s="441"/>
      <c r="C372" s="445"/>
      <c r="D372" s="445"/>
      <c r="E372" s="445"/>
      <c r="F372" s="445"/>
      <c r="G372" s="445"/>
      <c r="H372" s="445"/>
      <c r="I372" s="445"/>
      <c r="J372" s="446"/>
    </row>
    <row r="373" spans="2:10">
      <c r="B373" s="441"/>
      <c r="C373" s="445"/>
      <c r="D373" s="445"/>
      <c r="E373" s="445"/>
      <c r="F373" s="445"/>
      <c r="G373" s="445"/>
      <c r="H373" s="445"/>
      <c r="I373" s="445"/>
      <c r="J373" s="446"/>
    </row>
    <row r="374" spans="2:10">
      <c r="B374" s="441"/>
      <c r="C374" s="445"/>
      <c r="D374" s="445"/>
      <c r="E374" s="445"/>
      <c r="F374" s="445"/>
      <c r="G374" s="445"/>
      <c r="H374" s="445"/>
      <c r="I374" s="445"/>
      <c r="J374" s="446"/>
    </row>
    <row r="375" spans="2:10">
      <c r="B375" s="441"/>
      <c r="C375" s="445"/>
      <c r="D375" s="445"/>
      <c r="E375" s="445"/>
      <c r="F375" s="445"/>
      <c r="G375" s="445"/>
      <c r="H375" s="445"/>
      <c r="I375" s="445"/>
      <c r="J375" s="446"/>
    </row>
    <row r="376" spans="2:10">
      <c r="B376" s="441"/>
      <c r="C376" s="445"/>
      <c r="D376" s="445"/>
      <c r="E376" s="445"/>
      <c r="F376" s="445"/>
      <c r="G376" s="445"/>
      <c r="H376" s="445"/>
      <c r="I376" s="445"/>
      <c r="J376" s="446"/>
    </row>
    <row r="377" spans="2:10">
      <c r="B377" s="441"/>
      <c r="C377" s="445"/>
      <c r="D377" s="445"/>
      <c r="E377" s="445"/>
      <c r="F377" s="445"/>
      <c r="G377" s="445"/>
      <c r="H377" s="445"/>
      <c r="I377" s="445"/>
      <c r="J377" s="446"/>
    </row>
    <row r="378" spans="2:10">
      <c r="B378" s="441"/>
      <c r="C378" s="445"/>
      <c r="D378" s="445"/>
      <c r="E378" s="445"/>
      <c r="F378" s="445"/>
      <c r="G378" s="445"/>
      <c r="H378" s="445"/>
      <c r="I378" s="445"/>
      <c r="J378" s="446"/>
    </row>
    <row r="379" spans="2:10">
      <c r="B379" s="441"/>
      <c r="C379" s="445"/>
      <c r="D379" s="445"/>
      <c r="E379" s="445"/>
      <c r="F379" s="445"/>
      <c r="G379" s="445"/>
      <c r="H379" s="445"/>
      <c r="I379" s="445"/>
      <c r="J379" s="446"/>
    </row>
    <row r="380" spans="2:10">
      <c r="B380" s="441"/>
      <c r="C380" s="445"/>
      <c r="D380" s="445"/>
      <c r="E380" s="445"/>
      <c r="F380" s="445"/>
      <c r="G380" s="445"/>
      <c r="H380" s="445"/>
      <c r="I380" s="445"/>
      <c r="J380" s="446"/>
    </row>
    <row r="381" spans="2:10">
      <c r="B381" s="441"/>
      <c r="C381" s="445"/>
      <c r="D381" s="445"/>
      <c r="E381" s="445"/>
      <c r="F381" s="445"/>
      <c r="G381" s="445"/>
      <c r="H381" s="445"/>
      <c r="I381" s="445"/>
      <c r="J381" s="446"/>
    </row>
    <row r="382" spans="2:10">
      <c r="B382" s="441"/>
      <c r="C382" s="445"/>
      <c r="D382" s="445"/>
      <c r="E382" s="445"/>
      <c r="F382" s="445"/>
      <c r="G382" s="445"/>
      <c r="H382" s="445"/>
      <c r="I382" s="445"/>
      <c r="J382" s="446"/>
    </row>
    <row r="383" spans="2:10">
      <c r="B383" s="441"/>
      <c r="C383" s="445"/>
      <c r="D383" s="445"/>
      <c r="E383" s="445"/>
      <c r="F383" s="445"/>
      <c r="G383" s="445"/>
      <c r="H383" s="445"/>
      <c r="I383" s="445"/>
      <c r="J383" s="446"/>
    </row>
    <row r="384" spans="2:10">
      <c r="B384" s="441"/>
      <c r="C384" s="445"/>
      <c r="D384" s="445"/>
      <c r="E384" s="445"/>
      <c r="F384" s="445"/>
      <c r="G384" s="445"/>
      <c r="H384" s="445"/>
      <c r="I384" s="445"/>
      <c r="J384" s="446"/>
    </row>
    <row r="385" spans="2:10">
      <c r="B385" s="441"/>
      <c r="C385" s="445"/>
      <c r="D385" s="445"/>
      <c r="E385" s="445"/>
      <c r="F385" s="445"/>
      <c r="G385" s="445"/>
      <c r="H385" s="445"/>
      <c r="I385" s="445"/>
      <c r="J385" s="446"/>
    </row>
    <row r="386" spans="2:10">
      <c r="B386" s="441"/>
      <c r="C386" s="445"/>
      <c r="D386" s="445"/>
      <c r="E386" s="445"/>
      <c r="F386" s="445"/>
      <c r="G386" s="445"/>
      <c r="H386" s="445"/>
      <c r="I386" s="445"/>
      <c r="J386" s="446"/>
    </row>
    <row r="387" spans="2:10">
      <c r="B387" s="441"/>
      <c r="C387" s="445"/>
      <c r="D387" s="445"/>
      <c r="E387" s="445"/>
      <c r="F387" s="445"/>
      <c r="G387" s="445"/>
      <c r="H387" s="445"/>
      <c r="I387" s="445"/>
      <c r="J387" s="446"/>
    </row>
    <row r="388" spans="2:10">
      <c r="B388" s="441"/>
      <c r="C388" s="445"/>
      <c r="D388" s="445"/>
      <c r="E388" s="445"/>
      <c r="F388" s="445"/>
      <c r="G388" s="445"/>
      <c r="H388" s="445"/>
      <c r="I388" s="445"/>
      <c r="J388" s="446"/>
    </row>
    <row r="389" spans="2:10">
      <c r="B389" s="441"/>
      <c r="C389" s="445"/>
      <c r="D389" s="445"/>
      <c r="E389" s="445"/>
      <c r="F389" s="445"/>
      <c r="G389" s="445"/>
      <c r="H389" s="445"/>
      <c r="I389" s="445"/>
      <c r="J389" s="446"/>
    </row>
    <row r="390" spans="2:10">
      <c r="B390" s="441"/>
      <c r="C390" s="445"/>
      <c r="D390" s="445"/>
      <c r="E390" s="445"/>
      <c r="F390" s="445"/>
      <c r="G390" s="445"/>
      <c r="H390" s="445"/>
      <c r="I390" s="445"/>
      <c r="J390" s="446"/>
    </row>
    <row r="391" spans="2:10">
      <c r="B391" s="441"/>
      <c r="C391" s="445"/>
      <c r="D391" s="445"/>
      <c r="E391" s="445"/>
      <c r="F391" s="445"/>
      <c r="G391" s="445"/>
      <c r="H391" s="445"/>
      <c r="I391" s="445"/>
      <c r="J391" s="446"/>
    </row>
    <row r="392" spans="2:10">
      <c r="B392" s="441"/>
      <c r="C392" s="445"/>
      <c r="D392" s="445"/>
      <c r="E392" s="445"/>
      <c r="F392" s="445"/>
      <c r="G392" s="445"/>
      <c r="H392" s="445"/>
      <c r="I392" s="445"/>
      <c r="J392" s="446"/>
    </row>
    <row r="393" spans="2:10">
      <c r="B393" s="441"/>
      <c r="C393" s="445"/>
      <c r="D393" s="445"/>
      <c r="E393" s="445"/>
      <c r="F393" s="445"/>
      <c r="G393" s="445"/>
      <c r="H393" s="445"/>
      <c r="I393" s="445"/>
      <c r="J393" s="446"/>
    </row>
    <row r="394" spans="2:10">
      <c r="B394" s="441"/>
      <c r="C394" s="445"/>
      <c r="D394" s="445"/>
      <c r="E394" s="445"/>
      <c r="F394" s="445"/>
      <c r="G394" s="445"/>
      <c r="H394" s="445"/>
      <c r="I394" s="445"/>
      <c r="J394" s="446"/>
    </row>
    <row r="395" spans="2:10">
      <c r="B395" s="441"/>
      <c r="C395" s="445"/>
      <c r="D395" s="445"/>
      <c r="E395" s="445"/>
      <c r="F395" s="445"/>
      <c r="G395" s="445"/>
      <c r="H395" s="445"/>
      <c r="I395" s="445"/>
      <c r="J395" s="446"/>
    </row>
    <row r="396" spans="2:10">
      <c r="B396" s="441"/>
      <c r="C396" s="445"/>
      <c r="D396" s="445"/>
      <c r="E396" s="445"/>
      <c r="F396" s="445"/>
      <c r="G396" s="445"/>
      <c r="H396" s="445"/>
      <c r="I396" s="445"/>
      <c r="J396" s="446"/>
    </row>
    <row r="397" spans="2:10">
      <c r="B397" s="441"/>
      <c r="C397" s="445"/>
      <c r="D397" s="445"/>
      <c r="E397" s="445"/>
      <c r="F397" s="445"/>
      <c r="G397" s="445"/>
      <c r="H397" s="445"/>
      <c r="I397" s="445"/>
      <c r="J397" s="446"/>
    </row>
    <row r="398" spans="2:10">
      <c r="B398" s="441"/>
      <c r="C398" s="445"/>
      <c r="D398" s="445"/>
      <c r="E398" s="445"/>
      <c r="F398" s="445"/>
      <c r="G398" s="445"/>
      <c r="H398" s="445"/>
      <c r="I398" s="445"/>
      <c r="J398" s="446"/>
    </row>
    <row r="399" spans="2:10" ht="15.75" thickBot="1">
      <c r="B399" s="1210"/>
      <c r="C399" s="1211"/>
      <c r="D399" s="1211"/>
      <c r="E399" s="1211"/>
      <c r="F399" s="1211"/>
      <c r="G399" s="1211"/>
      <c r="H399" s="1211"/>
      <c r="I399" s="1211"/>
      <c r="J399" s="1212"/>
    </row>
    <row r="400" spans="2:10">
      <c r="B400" s="441"/>
      <c r="C400" s="445"/>
      <c r="D400" s="445"/>
      <c r="E400" s="445"/>
      <c r="F400" s="445"/>
      <c r="G400" s="445"/>
      <c r="H400" s="445"/>
      <c r="I400" s="445"/>
      <c r="J400" s="446"/>
    </row>
    <row r="401" spans="2:10">
      <c r="B401" s="441"/>
      <c r="C401" s="445"/>
      <c r="D401" s="445"/>
      <c r="E401" s="445"/>
      <c r="F401" s="445"/>
      <c r="G401" s="445"/>
      <c r="H401" s="445"/>
      <c r="I401" s="445"/>
      <c r="J401" s="446"/>
    </row>
    <row r="402" spans="2:10">
      <c r="B402" s="441"/>
      <c r="C402" s="445"/>
      <c r="D402" s="445"/>
      <c r="E402" s="445"/>
      <c r="F402" s="445"/>
      <c r="G402" s="445"/>
      <c r="H402" s="445"/>
      <c r="I402" s="445"/>
      <c r="J402" s="446"/>
    </row>
    <row r="403" spans="2:10">
      <c r="B403" s="441"/>
      <c r="C403" s="445"/>
      <c r="D403" s="445"/>
      <c r="E403" s="445"/>
      <c r="F403" s="445"/>
      <c r="G403" s="445"/>
      <c r="H403" s="445"/>
      <c r="I403" s="445"/>
      <c r="J403" s="446"/>
    </row>
    <row r="404" spans="2:10">
      <c r="B404" s="441"/>
      <c r="C404" s="445"/>
      <c r="D404" s="445"/>
      <c r="E404" s="445"/>
      <c r="F404" s="445"/>
      <c r="G404" s="445"/>
      <c r="H404" s="445"/>
      <c r="I404" s="445"/>
      <c r="J404" s="446"/>
    </row>
    <row r="405" spans="2:10">
      <c r="B405" s="441"/>
      <c r="C405" s="445"/>
      <c r="D405" s="445"/>
      <c r="E405" s="445"/>
      <c r="F405" s="445"/>
      <c r="G405" s="445"/>
      <c r="H405" s="445"/>
      <c r="I405" s="445"/>
      <c r="J405" s="446"/>
    </row>
    <row r="406" spans="2:10">
      <c r="B406" s="441"/>
      <c r="C406" s="445"/>
      <c r="D406" s="445"/>
      <c r="E406" s="445"/>
      <c r="F406" s="445"/>
      <c r="G406" s="445"/>
      <c r="H406" s="445"/>
      <c r="I406" s="445"/>
      <c r="J406" s="446"/>
    </row>
    <row r="407" spans="2:10">
      <c r="B407" s="441"/>
      <c r="C407" s="445"/>
      <c r="D407" s="445"/>
      <c r="E407" s="445"/>
      <c r="F407" s="445"/>
      <c r="G407" s="445"/>
      <c r="H407" s="445"/>
      <c r="I407" s="445"/>
      <c r="J407" s="446"/>
    </row>
    <row r="408" spans="2:10">
      <c r="B408" s="441"/>
      <c r="C408" s="445"/>
      <c r="D408" s="445"/>
      <c r="E408" s="445"/>
      <c r="F408" s="445"/>
      <c r="G408" s="445"/>
      <c r="H408" s="445"/>
      <c r="I408" s="445"/>
      <c r="J408" s="446"/>
    </row>
    <row r="409" spans="2:10">
      <c r="B409" s="441"/>
      <c r="C409" s="445"/>
      <c r="D409" s="445"/>
      <c r="E409" s="445"/>
      <c r="F409" s="445"/>
      <c r="G409" s="445"/>
      <c r="H409" s="445"/>
      <c r="I409" s="445"/>
      <c r="J409" s="446"/>
    </row>
    <row r="410" spans="2:10">
      <c r="B410" s="441"/>
      <c r="C410" s="445"/>
      <c r="D410" s="445"/>
      <c r="E410" s="445"/>
      <c r="F410" s="445"/>
      <c r="G410" s="445"/>
      <c r="H410" s="445"/>
      <c r="I410" s="445"/>
      <c r="J410" s="446"/>
    </row>
    <row r="411" spans="2:10">
      <c r="B411" s="441"/>
      <c r="C411" s="445"/>
      <c r="D411" s="445"/>
      <c r="E411" s="445"/>
      <c r="F411" s="445"/>
      <c r="G411" s="445"/>
      <c r="H411" s="445"/>
      <c r="I411" s="445"/>
      <c r="J411" s="446"/>
    </row>
    <row r="412" spans="2:10">
      <c r="B412" s="441"/>
      <c r="C412" s="445"/>
      <c r="D412" s="445"/>
      <c r="E412" s="445"/>
      <c r="F412" s="445"/>
      <c r="G412" s="445"/>
      <c r="H412" s="445"/>
      <c r="I412" s="445"/>
      <c r="J412" s="446"/>
    </row>
    <row r="413" spans="2:10">
      <c r="B413" s="441"/>
      <c r="C413" s="445"/>
      <c r="D413" s="445"/>
      <c r="E413" s="445"/>
      <c r="F413" s="445"/>
      <c r="G413" s="445"/>
      <c r="H413" s="445"/>
      <c r="I413" s="445"/>
      <c r="J413" s="446"/>
    </row>
    <row r="414" spans="2:10">
      <c r="B414" s="441"/>
      <c r="C414" s="445"/>
      <c r="D414" s="445"/>
      <c r="E414" s="445"/>
      <c r="F414" s="445"/>
      <c r="G414" s="445"/>
      <c r="H414" s="445"/>
      <c r="I414" s="445"/>
      <c r="J414" s="446"/>
    </row>
    <row r="415" spans="2:10">
      <c r="B415" s="441"/>
      <c r="C415" s="445"/>
      <c r="D415" s="445"/>
      <c r="E415" s="445"/>
      <c r="F415" s="445"/>
      <c r="G415" s="445"/>
      <c r="H415" s="445"/>
      <c r="I415" s="445"/>
      <c r="J415" s="446"/>
    </row>
    <row r="416" spans="2:10">
      <c r="B416" s="441"/>
      <c r="C416" s="445"/>
      <c r="D416" s="445"/>
      <c r="E416" s="445"/>
      <c r="F416" s="445"/>
      <c r="G416" s="445"/>
      <c r="H416" s="445"/>
      <c r="I416" s="445"/>
      <c r="J416" s="446"/>
    </row>
    <row r="417" spans="2:10">
      <c r="B417" s="441"/>
      <c r="C417" s="445"/>
      <c r="D417" s="445"/>
      <c r="E417" s="445"/>
      <c r="F417" s="445"/>
      <c r="G417" s="445"/>
      <c r="H417" s="445"/>
      <c r="I417" s="445"/>
      <c r="J417" s="446"/>
    </row>
    <row r="418" spans="2:10">
      <c r="B418" s="441"/>
      <c r="C418" s="445"/>
      <c r="D418" s="445"/>
      <c r="E418" s="445"/>
      <c r="F418" s="445"/>
      <c r="G418" s="445"/>
      <c r="H418" s="445"/>
      <c r="I418" s="445"/>
      <c r="J418" s="446"/>
    </row>
    <row r="419" spans="2:10">
      <c r="B419" s="441"/>
      <c r="C419" s="445"/>
      <c r="D419" s="445"/>
      <c r="E419" s="445"/>
      <c r="F419" s="445"/>
      <c r="G419" s="445"/>
      <c r="H419" s="445"/>
      <c r="I419" s="445"/>
      <c r="J419" s="446"/>
    </row>
    <row r="420" spans="2:10">
      <c r="B420" s="441"/>
      <c r="C420" s="445"/>
      <c r="D420" s="445"/>
      <c r="E420" s="445"/>
      <c r="F420" s="445"/>
      <c r="G420" s="445"/>
      <c r="H420" s="445"/>
      <c r="I420" s="445"/>
      <c r="J420" s="446"/>
    </row>
    <row r="421" spans="2:10">
      <c r="B421" s="441"/>
      <c r="C421" s="445"/>
      <c r="D421" s="445"/>
      <c r="E421" s="445"/>
      <c r="F421" s="445"/>
      <c r="G421" s="445"/>
      <c r="H421" s="445"/>
      <c r="I421" s="445"/>
      <c r="J421" s="446"/>
    </row>
    <row r="422" spans="2:10">
      <c r="B422" s="441"/>
      <c r="C422" s="445"/>
      <c r="D422" s="445"/>
      <c r="E422" s="445"/>
      <c r="F422" s="445"/>
      <c r="G422" s="445"/>
      <c r="H422" s="445"/>
      <c r="I422" s="445"/>
      <c r="J422" s="446"/>
    </row>
    <row r="423" spans="2:10">
      <c r="B423" s="441"/>
      <c r="C423" s="445"/>
      <c r="D423" s="445"/>
      <c r="E423" s="445"/>
      <c r="F423" s="445"/>
      <c r="G423" s="445"/>
      <c r="H423" s="445"/>
      <c r="I423" s="445"/>
      <c r="J423" s="446"/>
    </row>
    <row r="424" spans="2:10">
      <c r="B424" s="441"/>
      <c r="C424" s="445"/>
      <c r="D424" s="445"/>
      <c r="E424" s="445"/>
      <c r="F424" s="445"/>
      <c r="G424" s="445"/>
      <c r="H424" s="445"/>
      <c r="I424" s="445"/>
      <c r="J424" s="446"/>
    </row>
    <row r="425" spans="2:10">
      <c r="B425" s="441"/>
      <c r="C425" s="445"/>
      <c r="D425" s="445"/>
      <c r="E425" s="445"/>
      <c r="F425" s="445"/>
      <c r="G425" s="445"/>
      <c r="H425" s="445"/>
      <c r="I425" s="445"/>
      <c r="J425" s="446"/>
    </row>
    <row r="426" spans="2:10">
      <c r="B426" s="441"/>
      <c r="C426" s="445"/>
      <c r="D426" s="445"/>
      <c r="E426" s="445"/>
      <c r="F426" s="445"/>
      <c r="G426" s="445"/>
      <c r="H426" s="445"/>
      <c r="I426" s="445"/>
      <c r="J426" s="446"/>
    </row>
    <row r="427" spans="2:10">
      <c r="B427" s="441"/>
      <c r="C427" s="445"/>
      <c r="D427" s="445"/>
      <c r="E427" s="445"/>
      <c r="F427" s="445"/>
      <c r="G427" s="445"/>
      <c r="H427" s="445"/>
      <c r="I427" s="445"/>
      <c r="J427" s="446"/>
    </row>
    <row r="428" spans="2:10">
      <c r="B428" s="441"/>
      <c r="C428" s="445"/>
      <c r="D428" s="445"/>
      <c r="E428" s="445"/>
      <c r="F428" s="445"/>
      <c r="G428" s="445"/>
      <c r="H428" s="445"/>
      <c r="I428" s="445"/>
      <c r="J428" s="446"/>
    </row>
    <row r="429" spans="2:10">
      <c r="B429" s="441"/>
      <c r="C429" s="445"/>
      <c r="D429" s="445"/>
      <c r="E429" s="445"/>
      <c r="F429" s="445"/>
      <c r="G429" s="445"/>
      <c r="H429" s="445"/>
      <c r="I429" s="445"/>
      <c r="J429" s="446"/>
    </row>
    <row r="430" spans="2:10">
      <c r="B430" s="441"/>
      <c r="C430" s="445"/>
      <c r="D430" s="445"/>
      <c r="E430" s="445"/>
      <c r="F430" s="445"/>
      <c r="G430" s="445"/>
      <c r="H430" s="445"/>
      <c r="I430" s="445"/>
      <c r="J430" s="446"/>
    </row>
    <row r="431" spans="2:10">
      <c r="B431" s="441"/>
      <c r="C431" s="445"/>
      <c r="D431" s="445"/>
      <c r="E431" s="445"/>
      <c r="F431" s="445"/>
      <c r="G431" s="445"/>
      <c r="H431" s="445"/>
      <c r="I431" s="445"/>
      <c r="J431" s="446"/>
    </row>
    <row r="432" spans="2:10">
      <c r="B432" s="441"/>
      <c r="C432" s="445"/>
      <c r="D432" s="445"/>
      <c r="E432" s="445"/>
      <c r="F432" s="445"/>
      <c r="G432" s="445"/>
      <c r="H432" s="445"/>
      <c r="I432" s="445"/>
      <c r="J432" s="446"/>
    </row>
    <row r="433" spans="2:10">
      <c r="B433" s="441"/>
      <c r="C433" s="445"/>
      <c r="D433" s="445"/>
      <c r="E433" s="445"/>
      <c r="F433" s="445"/>
      <c r="G433" s="445"/>
      <c r="H433" s="445"/>
      <c r="I433" s="445"/>
      <c r="J433" s="446"/>
    </row>
    <row r="434" spans="2:10">
      <c r="B434" s="441"/>
      <c r="C434" s="445"/>
      <c r="D434" s="445"/>
      <c r="E434" s="445"/>
      <c r="F434" s="445"/>
      <c r="G434" s="445"/>
      <c r="H434" s="445"/>
      <c r="I434" s="445"/>
      <c r="J434" s="446"/>
    </row>
    <row r="435" spans="2:10">
      <c r="B435" s="441"/>
      <c r="C435" s="445"/>
      <c r="D435" s="445"/>
      <c r="E435" s="445"/>
      <c r="F435" s="445"/>
      <c r="G435" s="445"/>
      <c r="H435" s="445"/>
      <c r="I435" s="445"/>
      <c r="J435" s="446"/>
    </row>
    <row r="436" spans="2:10">
      <c r="B436" s="441"/>
      <c r="C436" s="445"/>
      <c r="D436" s="445"/>
      <c r="E436" s="445"/>
      <c r="F436" s="445"/>
      <c r="G436" s="445"/>
      <c r="H436" s="445"/>
      <c r="I436" s="445"/>
      <c r="J436" s="446"/>
    </row>
    <row r="437" spans="2:10">
      <c r="B437" s="441"/>
      <c r="C437" s="445"/>
      <c r="D437" s="445"/>
      <c r="E437" s="445"/>
      <c r="F437" s="445"/>
      <c r="G437" s="445"/>
      <c r="H437" s="445"/>
      <c r="I437" s="445"/>
      <c r="J437" s="446"/>
    </row>
    <row r="438" spans="2:10">
      <c r="B438" s="441"/>
      <c r="C438" s="445"/>
      <c r="D438" s="445"/>
      <c r="E438" s="445"/>
      <c r="F438" s="445"/>
      <c r="G438" s="445"/>
      <c r="H438" s="445"/>
      <c r="I438" s="445"/>
      <c r="J438" s="446"/>
    </row>
    <row r="439" spans="2:10">
      <c r="B439" s="441"/>
      <c r="C439" s="445"/>
      <c r="D439" s="445"/>
      <c r="E439" s="445"/>
      <c r="F439" s="445"/>
      <c r="G439" s="445"/>
      <c r="H439" s="445"/>
      <c r="I439" s="445"/>
      <c r="J439" s="446"/>
    </row>
    <row r="440" spans="2:10">
      <c r="B440" s="441"/>
      <c r="C440" s="445"/>
      <c r="D440" s="445"/>
      <c r="E440" s="445"/>
      <c r="F440" s="445"/>
      <c r="G440" s="445"/>
      <c r="H440" s="445"/>
      <c r="I440" s="445"/>
      <c r="J440" s="446"/>
    </row>
    <row r="441" spans="2:10">
      <c r="B441" s="441"/>
      <c r="C441" s="445"/>
      <c r="D441" s="445"/>
      <c r="E441" s="445"/>
      <c r="F441" s="445"/>
      <c r="G441" s="445"/>
      <c r="H441" s="445"/>
      <c r="I441" s="445"/>
      <c r="J441" s="446"/>
    </row>
    <row r="442" spans="2:10">
      <c r="B442" s="441"/>
      <c r="C442" s="445"/>
      <c r="D442" s="445"/>
      <c r="E442" s="445"/>
      <c r="F442" s="445"/>
      <c r="G442" s="445"/>
      <c r="H442" s="445"/>
      <c r="I442" s="445"/>
      <c r="J442" s="446"/>
    </row>
    <row r="443" spans="2:10">
      <c r="B443" s="441"/>
      <c r="C443" s="445"/>
      <c r="D443" s="445"/>
      <c r="E443" s="445"/>
      <c r="F443" s="445"/>
      <c r="G443" s="445"/>
      <c r="H443" s="445"/>
      <c r="I443" s="445"/>
      <c r="J443" s="446"/>
    </row>
    <row r="444" spans="2:10">
      <c r="B444" s="441"/>
      <c r="C444" s="445"/>
      <c r="D444" s="445"/>
      <c r="E444" s="445"/>
      <c r="F444" s="445"/>
      <c r="G444" s="445"/>
      <c r="H444" s="445"/>
      <c r="I444" s="445"/>
      <c r="J444" s="446"/>
    </row>
    <row r="445" spans="2:10">
      <c r="B445" s="441"/>
      <c r="C445" s="445"/>
      <c r="D445" s="445"/>
      <c r="E445" s="445"/>
      <c r="F445" s="445"/>
      <c r="G445" s="445"/>
      <c r="H445" s="445"/>
      <c r="I445" s="445"/>
      <c r="J445" s="446"/>
    </row>
    <row r="446" spans="2:10">
      <c r="B446" s="441"/>
      <c r="C446" s="445"/>
      <c r="D446" s="445"/>
      <c r="E446" s="445"/>
      <c r="F446" s="445"/>
      <c r="G446" s="445"/>
      <c r="H446" s="445"/>
      <c r="I446" s="445"/>
      <c r="J446" s="446"/>
    </row>
    <row r="447" spans="2:10">
      <c r="B447" s="441"/>
      <c r="C447" s="445"/>
      <c r="D447" s="445"/>
      <c r="E447" s="445"/>
      <c r="F447" s="445"/>
      <c r="G447" s="445"/>
      <c r="H447" s="445"/>
      <c r="I447" s="445"/>
      <c r="J447" s="446"/>
    </row>
    <row r="448" spans="2:10">
      <c r="B448" s="441"/>
      <c r="C448" s="445"/>
      <c r="D448" s="445"/>
      <c r="E448" s="445"/>
      <c r="F448" s="445"/>
      <c r="G448" s="445"/>
      <c r="H448" s="445"/>
      <c r="I448" s="445"/>
      <c r="J448" s="446"/>
    </row>
    <row r="449" spans="2:10">
      <c r="B449" s="441"/>
      <c r="C449" s="445"/>
      <c r="D449" s="445"/>
      <c r="E449" s="445"/>
      <c r="F449" s="445"/>
      <c r="G449" s="445"/>
      <c r="H449" s="445"/>
      <c r="I449" s="445"/>
      <c r="J449" s="446"/>
    </row>
    <row r="450" spans="2:10">
      <c r="B450" s="441"/>
      <c r="C450" s="445"/>
      <c r="D450" s="445"/>
      <c r="E450" s="445"/>
      <c r="F450" s="445"/>
      <c r="G450" s="445"/>
      <c r="H450" s="445"/>
      <c r="I450" s="445"/>
      <c r="J450" s="446"/>
    </row>
    <row r="451" spans="2:10">
      <c r="B451" s="441"/>
      <c r="C451" s="445"/>
      <c r="D451" s="445"/>
      <c r="E451" s="445"/>
      <c r="F451" s="445"/>
      <c r="G451" s="445"/>
      <c r="H451" s="445"/>
      <c r="I451" s="445"/>
      <c r="J451" s="446"/>
    </row>
    <row r="452" spans="2:10">
      <c r="B452" s="441"/>
      <c r="C452" s="445"/>
      <c r="D452" s="445"/>
      <c r="E452" s="445"/>
      <c r="F452" s="445"/>
      <c r="G452" s="445"/>
      <c r="H452" s="445"/>
      <c r="I452" s="445"/>
      <c r="J452" s="446"/>
    </row>
    <row r="453" spans="2:10">
      <c r="B453" s="441"/>
      <c r="C453" s="445"/>
      <c r="D453" s="445"/>
      <c r="E453" s="445"/>
      <c r="F453" s="445"/>
      <c r="G453" s="445"/>
      <c r="H453" s="445"/>
      <c r="I453" s="445"/>
      <c r="J453" s="446"/>
    </row>
    <row r="454" spans="2:10">
      <c r="B454" s="441"/>
      <c r="C454" s="445"/>
      <c r="D454" s="445"/>
      <c r="E454" s="445"/>
      <c r="F454" s="445"/>
      <c r="G454" s="445"/>
      <c r="H454" s="445"/>
      <c r="I454" s="445"/>
      <c r="J454" s="446"/>
    </row>
    <row r="455" spans="2:10">
      <c r="B455" s="441"/>
      <c r="C455" s="445"/>
      <c r="D455" s="445"/>
      <c r="E455" s="445"/>
      <c r="F455" s="445"/>
      <c r="G455" s="445"/>
      <c r="H455" s="445"/>
      <c r="I455" s="445"/>
      <c r="J455" s="446"/>
    </row>
    <row r="456" spans="2:10">
      <c r="B456" s="441"/>
      <c r="C456" s="445"/>
      <c r="D456" s="445"/>
      <c r="E456" s="445"/>
      <c r="F456" s="445"/>
      <c r="G456" s="445"/>
      <c r="H456" s="445"/>
      <c r="I456" s="445"/>
      <c r="J456" s="446"/>
    </row>
    <row r="457" spans="2:10">
      <c r="B457" s="441"/>
      <c r="C457" s="445"/>
      <c r="D457" s="445"/>
      <c r="E457" s="445"/>
      <c r="F457" s="445"/>
      <c r="G457" s="445"/>
      <c r="H457" s="445"/>
      <c r="I457" s="445"/>
      <c r="J457" s="446"/>
    </row>
    <row r="458" spans="2:10">
      <c r="B458" s="441"/>
      <c r="C458" s="445"/>
      <c r="D458" s="445"/>
      <c r="E458" s="445"/>
      <c r="F458" s="445"/>
      <c r="G458" s="445"/>
      <c r="H458" s="445"/>
      <c r="I458" s="445"/>
      <c r="J458" s="446"/>
    </row>
    <row r="459" spans="2:10">
      <c r="B459" s="441"/>
      <c r="C459" s="445"/>
      <c r="D459" s="445"/>
      <c r="E459" s="445"/>
      <c r="F459" s="445"/>
      <c r="G459" s="445"/>
      <c r="H459" s="445"/>
      <c r="I459" s="445"/>
      <c r="J459" s="446"/>
    </row>
    <row r="460" spans="2:10">
      <c r="B460" s="441"/>
      <c r="C460" s="445"/>
      <c r="D460" s="445"/>
      <c r="E460" s="445"/>
      <c r="F460" s="445"/>
      <c r="G460" s="445"/>
      <c r="H460" s="445"/>
      <c r="I460" s="445"/>
      <c r="J460" s="446"/>
    </row>
    <row r="461" spans="2:10">
      <c r="B461" s="441"/>
      <c r="C461" s="445"/>
      <c r="D461" s="445"/>
      <c r="E461" s="445"/>
      <c r="F461" s="445"/>
      <c r="G461" s="445"/>
      <c r="H461" s="445"/>
      <c r="I461" s="445"/>
      <c r="J461" s="446"/>
    </row>
    <row r="462" spans="2:10">
      <c r="B462" s="441"/>
      <c r="C462" s="445"/>
      <c r="D462" s="445"/>
      <c r="E462" s="445"/>
      <c r="F462" s="445"/>
      <c r="G462" s="445"/>
      <c r="H462" s="445"/>
      <c r="I462" s="445"/>
      <c r="J462" s="446"/>
    </row>
    <row r="463" spans="2:10">
      <c r="B463" s="441"/>
      <c r="C463" s="445"/>
      <c r="D463" s="445"/>
      <c r="E463" s="445"/>
      <c r="F463" s="445"/>
      <c r="G463" s="445"/>
      <c r="H463" s="445"/>
      <c r="I463" s="445"/>
      <c r="J463" s="446"/>
    </row>
    <row r="464" spans="2:10">
      <c r="B464" s="441"/>
      <c r="C464" s="445"/>
      <c r="D464" s="445"/>
      <c r="E464" s="445"/>
      <c r="F464" s="445"/>
      <c r="G464" s="445"/>
      <c r="H464" s="445"/>
      <c r="I464" s="445"/>
      <c r="J464" s="446"/>
    </row>
    <row r="465" spans="2:10">
      <c r="B465" s="441"/>
      <c r="C465" s="445"/>
      <c r="D465" s="445"/>
      <c r="E465" s="445"/>
      <c r="F465" s="445"/>
      <c r="G465" s="445"/>
      <c r="H465" s="445"/>
      <c r="I465" s="445"/>
      <c r="J465" s="446"/>
    </row>
    <row r="466" spans="2:10">
      <c r="B466" s="441"/>
      <c r="C466" s="445"/>
      <c r="D466" s="445"/>
      <c r="E466" s="445"/>
      <c r="F466" s="445"/>
      <c r="G466" s="445"/>
      <c r="H466" s="445"/>
      <c r="I466" s="445"/>
      <c r="J466" s="446"/>
    </row>
    <row r="467" spans="2:10">
      <c r="B467" s="441"/>
      <c r="C467" s="445"/>
      <c r="D467" s="445"/>
      <c r="E467" s="445"/>
      <c r="F467" s="445"/>
      <c r="G467" s="445"/>
      <c r="H467" s="445"/>
      <c r="I467" s="445"/>
      <c r="J467" s="446"/>
    </row>
    <row r="468" spans="2:10">
      <c r="B468" s="441"/>
      <c r="C468" s="445"/>
      <c r="D468" s="445"/>
      <c r="E468" s="445"/>
      <c r="F468" s="445"/>
      <c r="G468" s="445"/>
      <c r="H468" s="445"/>
      <c r="I468" s="445"/>
      <c r="J468" s="446"/>
    </row>
    <row r="469" spans="2:10">
      <c r="B469" s="441"/>
      <c r="C469" s="445"/>
      <c r="D469" s="445"/>
      <c r="E469" s="445"/>
      <c r="F469" s="445"/>
      <c r="G469" s="445"/>
      <c r="H469" s="445"/>
      <c r="I469" s="445"/>
      <c r="J469" s="446"/>
    </row>
    <row r="470" spans="2:10">
      <c r="B470" s="441"/>
      <c r="C470" s="445"/>
      <c r="D470" s="445"/>
      <c r="E470" s="445"/>
      <c r="F470" s="445"/>
      <c r="G470" s="445"/>
      <c r="H470" s="445"/>
      <c r="I470" s="445"/>
      <c r="J470" s="446"/>
    </row>
    <row r="471" spans="2:10">
      <c r="B471" s="441"/>
      <c r="C471" s="445"/>
      <c r="D471" s="445"/>
      <c r="E471" s="445"/>
      <c r="F471" s="445"/>
      <c r="G471" s="445"/>
      <c r="H471" s="445"/>
      <c r="I471" s="445"/>
      <c r="J471" s="446"/>
    </row>
    <row r="472" spans="2:10">
      <c r="B472" s="441"/>
      <c r="C472" s="445"/>
      <c r="D472" s="445"/>
      <c r="E472" s="445"/>
      <c r="F472" s="445"/>
      <c r="G472" s="445"/>
      <c r="H472" s="445"/>
      <c r="I472" s="445"/>
      <c r="J472" s="446"/>
    </row>
    <row r="473" spans="2:10">
      <c r="B473" s="441"/>
      <c r="C473" s="445"/>
      <c r="D473" s="445"/>
      <c r="E473" s="445"/>
      <c r="F473" s="445"/>
      <c r="G473" s="445"/>
      <c r="H473" s="445"/>
      <c r="I473" s="445"/>
      <c r="J473" s="446"/>
    </row>
    <row r="474" spans="2:10">
      <c r="B474" s="441"/>
      <c r="C474" s="445"/>
      <c r="D474" s="445"/>
      <c r="E474" s="445"/>
      <c r="F474" s="445"/>
      <c r="G474" s="445"/>
      <c r="H474" s="445"/>
      <c r="I474" s="445"/>
      <c r="J474" s="446"/>
    </row>
    <row r="475" spans="2:10">
      <c r="B475" s="441"/>
      <c r="C475" s="445"/>
      <c r="D475" s="445"/>
      <c r="E475" s="445"/>
      <c r="F475" s="445"/>
      <c r="G475" s="445"/>
      <c r="H475" s="445"/>
      <c r="I475" s="445"/>
      <c r="J475" s="446"/>
    </row>
    <row r="476" spans="2:10">
      <c r="B476" s="441"/>
      <c r="C476" s="445"/>
      <c r="D476" s="445"/>
      <c r="E476" s="445"/>
      <c r="F476" s="445"/>
      <c r="G476" s="445"/>
      <c r="H476" s="445"/>
      <c r="I476" s="445"/>
      <c r="J476" s="446"/>
    </row>
    <row r="477" spans="2:10">
      <c r="B477" s="441"/>
      <c r="C477" s="445"/>
      <c r="D477" s="445"/>
      <c r="E477" s="445"/>
      <c r="F477" s="445"/>
      <c r="G477" s="445"/>
      <c r="H477" s="445"/>
      <c r="I477" s="445"/>
      <c r="J477" s="446"/>
    </row>
    <row r="478" spans="2:10">
      <c r="B478" s="441"/>
      <c r="C478" s="445"/>
      <c r="D478" s="445"/>
      <c r="E478" s="445"/>
      <c r="F478" s="445"/>
      <c r="G478" s="445"/>
      <c r="H478" s="445"/>
      <c r="I478" s="445"/>
      <c r="J478" s="446"/>
    </row>
    <row r="479" spans="2:10">
      <c r="B479" s="441"/>
      <c r="C479" s="445"/>
      <c r="D479" s="445"/>
      <c r="E479" s="445"/>
      <c r="F479" s="445"/>
      <c r="G479" s="445"/>
      <c r="H479" s="445"/>
      <c r="I479" s="445"/>
      <c r="J479" s="446"/>
    </row>
    <row r="480" spans="2:10">
      <c r="B480" s="441"/>
      <c r="C480" s="445"/>
      <c r="D480" s="445"/>
      <c r="E480" s="445"/>
      <c r="F480" s="445"/>
      <c r="G480" s="445"/>
      <c r="H480" s="445"/>
      <c r="I480" s="445"/>
      <c r="J480" s="446"/>
    </row>
    <row r="481" spans="2:10">
      <c r="B481" s="441"/>
      <c r="C481" s="445"/>
      <c r="D481" s="445"/>
      <c r="E481" s="445"/>
      <c r="F481" s="445"/>
      <c r="G481" s="445"/>
      <c r="H481" s="445"/>
      <c r="I481" s="445"/>
      <c r="J481" s="446"/>
    </row>
    <row r="482" spans="2:10">
      <c r="B482" s="441"/>
      <c r="C482" s="445"/>
      <c r="D482" s="445"/>
      <c r="E482" s="445"/>
      <c r="F482" s="445"/>
      <c r="G482" s="445"/>
      <c r="H482" s="445"/>
      <c r="I482" s="445"/>
      <c r="J482" s="446"/>
    </row>
    <row r="483" spans="2:10">
      <c r="B483" s="441"/>
      <c r="C483" s="445"/>
      <c r="D483" s="445"/>
      <c r="E483" s="445"/>
      <c r="F483" s="445"/>
      <c r="G483" s="445"/>
      <c r="H483" s="445"/>
      <c r="I483" s="445"/>
      <c r="J483" s="446"/>
    </row>
    <row r="484" spans="2:10">
      <c r="B484" s="441"/>
      <c r="C484" s="445"/>
      <c r="D484" s="445"/>
      <c r="E484" s="445"/>
      <c r="F484" s="445"/>
      <c r="G484" s="445"/>
      <c r="H484" s="445"/>
      <c r="I484" s="445"/>
      <c r="J484" s="446"/>
    </row>
    <row r="485" spans="2:10">
      <c r="B485" s="441"/>
      <c r="C485" s="445"/>
      <c r="D485" s="445"/>
      <c r="E485" s="445"/>
      <c r="F485" s="445"/>
      <c r="G485" s="445"/>
      <c r="H485" s="445"/>
      <c r="I485" s="445"/>
      <c r="J485" s="446"/>
    </row>
    <row r="486" spans="2:10">
      <c r="B486" s="441"/>
      <c r="C486" s="445"/>
      <c r="D486" s="445"/>
      <c r="E486" s="445"/>
      <c r="F486" s="445"/>
      <c r="G486" s="445"/>
      <c r="H486" s="445"/>
      <c r="I486" s="445"/>
      <c r="J486" s="446"/>
    </row>
    <row r="487" spans="2:10">
      <c r="B487" s="441"/>
      <c r="C487" s="445"/>
      <c r="D487" s="445"/>
      <c r="E487" s="445"/>
      <c r="F487" s="445"/>
      <c r="G487" s="445"/>
      <c r="H487" s="445"/>
      <c r="I487" s="445"/>
      <c r="J487" s="446"/>
    </row>
    <row r="488" spans="2:10">
      <c r="B488" s="441"/>
      <c r="C488" s="445"/>
      <c r="D488" s="445"/>
      <c r="E488" s="445"/>
      <c r="F488" s="445"/>
      <c r="G488" s="445"/>
      <c r="H488" s="445"/>
      <c r="I488" s="445"/>
      <c r="J488" s="446"/>
    </row>
    <row r="489" spans="2:10">
      <c r="B489" s="441"/>
      <c r="C489" s="445"/>
      <c r="D489" s="445"/>
      <c r="E489" s="445"/>
      <c r="F489" s="445"/>
      <c r="G489" s="445"/>
      <c r="H489" s="445"/>
      <c r="I489" s="445"/>
      <c r="J489" s="446"/>
    </row>
    <row r="490" spans="2:10">
      <c r="B490" s="441"/>
      <c r="C490" s="445"/>
      <c r="D490" s="445"/>
      <c r="E490" s="445"/>
      <c r="F490" s="445"/>
      <c r="G490" s="445"/>
      <c r="H490" s="445"/>
      <c r="I490" s="445"/>
      <c r="J490" s="446"/>
    </row>
    <row r="491" spans="2:10">
      <c r="B491" s="441"/>
      <c r="C491" s="445"/>
      <c r="D491" s="445"/>
      <c r="E491" s="445"/>
      <c r="F491" s="445"/>
      <c r="G491" s="445"/>
      <c r="H491" s="445"/>
      <c r="I491" s="445"/>
      <c r="J491" s="446"/>
    </row>
    <row r="492" spans="2:10">
      <c r="B492" s="441"/>
      <c r="C492" s="445"/>
      <c r="D492" s="445"/>
      <c r="E492" s="445"/>
      <c r="F492" s="445"/>
      <c r="G492" s="445"/>
      <c r="H492" s="445"/>
      <c r="I492" s="445"/>
      <c r="J492" s="446"/>
    </row>
    <row r="493" spans="2:10">
      <c r="B493" s="441"/>
      <c r="C493" s="445"/>
      <c r="D493" s="445"/>
      <c r="E493" s="445"/>
      <c r="F493" s="445"/>
      <c r="G493" s="445"/>
      <c r="H493" s="445"/>
      <c r="I493" s="445"/>
      <c r="J493" s="446"/>
    </row>
    <row r="494" spans="2:10">
      <c r="B494" s="441"/>
      <c r="C494" s="445"/>
      <c r="D494" s="445"/>
      <c r="E494" s="445"/>
      <c r="F494" s="445"/>
      <c r="G494" s="445"/>
      <c r="H494" s="445"/>
      <c r="I494" s="445"/>
      <c r="J494" s="446"/>
    </row>
    <row r="495" spans="2:10">
      <c r="B495" s="441"/>
      <c r="C495" s="445"/>
      <c r="D495" s="445"/>
      <c r="E495" s="445"/>
      <c r="F495" s="445"/>
      <c r="G495" s="445"/>
      <c r="H495" s="445"/>
      <c r="I495" s="445"/>
      <c r="J495" s="446"/>
    </row>
    <row r="496" spans="2:10">
      <c r="B496" s="441"/>
      <c r="C496" s="445"/>
      <c r="D496" s="445"/>
      <c r="E496" s="445"/>
      <c r="F496" s="445"/>
      <c r="G496" s="445"/>
      <c r="H496" s="445"/>
      <c r="I496" s="445"/>
      <c r="J496" s="446"/>
    </row>
    <row r="497" spans="2:10">
      <c r="B497" s="441"/>
      <c r="C497" s="445"/>
      <c r="D497" s="445"/>
      <c r="E497" s="445"/>
      <c r="F497" s="445"/>
      <c r="G497" s="445"/>
      <c r="H497" s="445"/>
      <c r="I497" s="445"/>
      <c r="J497" s="446"/>
    </row>
    <row r="498" spans="2:10">
      <c r="B498" s="441"/>
      <c r="C498" s="445"/>
      <c r="D498" s="445"/>
      <c r="E498" s="445"/>
      <c r="F498" s="445"/>
      <c r="G498" s="445"/>
      <c r="H498" s="445"/>
      <c r="I498" s="445"/>
      <c r="J498" s="446"/>
    </row>
    <row r="499" spans="2:10">
      <c r="B499" s="441"/>
      <c r="C499" s="445"/>
      <c r="D499" s="445"/>
      <c r="E499" s="445"/>
      <c r="F499" s="445"/>
      <c r="G499" s="445"/>
      <c r="H499" s="445"/>
      <c r="I499" s="445"/>
      <c r="J499" s="446"/>
    </row>
    <row r="500" spans="2:10">
      <c r="B500" s="441"/>
      <c r="C500" s="445"/>
      <c r="D500" s="445"/>
      <c r="E500" s="445"/>
      <c r="F500" s="445"/>
      <c r="G500" s="445"/>
      <c r="H500" s="445"/>
      <c r="I500" s="445"/>
      <c r="J500" s="446"/>
    </row>
    <row r="501" spans="2:10">
      <c r="B501" s="441"/>
      <c r="C501" s="445"/>
      <c r="D501" s="445"/>
      <c r="E501" s="445"/>
      <c r="F501" s="445"/>
      <c r="G501" s="445"/>
      <c r="H501" s="445"/>
      <c r="I501" s="445"/>
      <c r="J501" s="446"/>
    </row>
    <row r="502" spans="2:10">
      <c r="B502" s="441"/>
      <c r="C502" s="445"/>
      <c r="D502" s="445"/>
      <c r="E502" s="445"/>
      <c r="F502" s="445"/>
      <c r="G502" s="445"/>
      <c r="H502" s="445"/>
      <c r="I502" s="445"/>
      <c r="J502" s="446"/>
    </row>
    <row r="503" spans="2:10">
      <c r="B503" s="441"/>
      <c r="C503" s="445"/>
      <c r="D503" s="445"/>
      <c r="E503" s="445"/>
      <c r="F503" s="445"/>
      <c r="G503" s="445"/>
      <c r="H503" s="445"/>
      <c r="I503" s="445"/>
      <c r="J503" s="446"/>
    </row>
    <row r="504" spans="2:10">
      <c r="B504" s="441"/>
      <c r="C504" s="445"/>
      <c r="D504" s="445"/>
      <c r="E504" s="445"/>
      <c r="F504" s="445"/>
      <c r="G504" s="445"/>
      <c r="H504" s="445"/>
      <c r="I504" s="445"/>
      <c r="J504" s="446"/>
    </row>
    <row r="505" spans="2:10">
      <c r="B505" s="441"/>
      <c r="C505" s="445"/>
      <c r="D505" s="445"/>
      <c r="E505" s="445"/>
      <c r="F505" s="445"/>
      <c r="G505" s="445"/>
      <c r="H505" s="445"/>
      <c r="I505" s="445"/>
      <c r="J505" s="446"/>
    </row>
    <row r="506" spans="2:10">
      <c r="B506" s="441"/>
      <c r="C506" s="445"/>
      <c r="D506" s="445"/>
      <c r="E506" s="445"/>
      <c r="F506" s="445"/>
      <c r="G506" s="445"/>
      <c r="H506" s="445"/>
      <c r="I506" s="445"/>
      <c r="J506" s="446"/>
    </row>
    <row r="507" spans="2:10">
      <c r="B507" s="441"/>
      <c r="C507" s="445"/>
      <c r="D507" s="445"/>
      <c r="E507" s="445"/>
      <c r="F507" s="445"/>
      <c r="G507" s="445"/>
      <c r="H507" s="445"/>
      <c r="I507" s="445"/>
      <c r="J507" s="446"/>
    </row>
    <row r="508" spans="2:10">
      <c r="B508" s="441"/>
      <c r="C508" s="445"/>
      <c r="D508" s="445"/>
      <c r="E508" s="445"/>
      <c r="F508" s="445"/>
      <c r="G508" s="445"/>
      <c r="H508" s="445"/>
      <c r="I508" s="445"/>
      <c r="J508" s="446"/>
    </row>
    <row r="509" spans="2:10">
      <c r="B509" s="441"/>
      <c r="C509" s="445"/>
      <c r="D509" s="445"/>
      <c r="E509" s="445"/>
      <c r="F509" s="445"/>
      <c r="G509" s="445"/>
      <c r="H509" s="445"/>
      <c r="I509" s="445"/>
      <c r="J509" s="446"/>
    </row>
    <row r="510" spans="2:10">
      <c r="B510" s="441"/>
      <c r="C510" s="445"/>
      <c r="D510" s="445"/>
      <c r="E510" s="445"/>
      <c r="F510" s="445"/>
      <c r="G510" s="445"/>
      <c r="H510" s="445"/>
      <c r="I510" s="445"/>
      <c r="J510" s="446"/>
    </row>
    <row r="511" spans="2:10">
      <c r="B511" s="441"/>
      <c r="C511" s="445"/>
      <c r="D511" s="445"/>
      <c r="E511" s="445"/>
      <c r="F511" s="445"/>
      <c r="G511" s="445"/>
      <c r="H511" s="445"/>
      <c r="I511" s="445"/>
      <c r="J511" s="446"/>
    </row>
    <row r="512" spans="2:10">
      <c r="B512" s="441"/>
      <c r="C512" s="445"/>
      <c r="D512" s="445"/>
      <c r="E512" s="445"/>
      <c r="F512" s="445"/>
      <c r="G512" s="445"/>
      <c r="H512" s="445"/>
      <c r="I512" s="445"/>
      <c r="J512" s="446"/>
    </row>
    <row r="513" spans="2:10">
      <c r="B513" s="441"/>
      <c r="C513" s="445"/>
      <c r="D513" s="445"/>
      <c r="E513" s="445"/>
      <c r="F513" s="445"/>
      <c r="G513" s="445"/>
      <c r="H513" s="445"/>
      <c r="I513" s="445"/>
      <c r="J513" s="446"/>
    </row>
    <row r="514" spans="2:10">
      <c r="B514" s="441"/>
      <c r="C514" s="445"/>
      <c r="D514" s="445"/>
      <c r="E514" s="445"/>
      <c r="F514" s="445"/>
      <c r="G514" s="445"/>
      <c r="H514" s="445"/>
      <c r="I514" s="445"/>
      <c r="J514" s="446"/>
    </row>
    <row r="515" spans="2:10">
      <c r="B515" s="441"/>
      <c r="C515" s="445"/>
      <c r="D515" s="445"/>
      <c r="E515" s="445"/>
      <c r="F515" s="445"/>
      <c r="G515" s="445"/>
      <c r="H515" s="445"/>
      <c r="I515" s="445"/>
      <c r="J515" s="446"/>
    </row>
    <row r="516" spans="2:10">
      <c r="B516" s="441"/>
      <c r="C516" s="445"/>
      <c r="D516" s="445"/>
      <c r="E516" s="445"/>
      <c r="F516" s="445"/>
      <c r="G516" s="445"/>
      <c r="H516" s="445"/>
      <c r="I516" s="445"/>
      <c r="J516" s="446"/>
    </row>
    <row r="517" spans="2:10">
      <c r="B517" s="441"/>
      <c r="C517" s="445"/>
      <c r="D517" s="445"/>
      <c r="E517" s="445"/>
      <c r="F517" s="445"/>
      <c r="G517" s="445"/>
      <c r="H517" s="445"/>
      <c r="I517" s="445"/>
      <c r="J517" s="446"/>
    </row>
    <row r="518" spans="2:10" ht="15.75" thickBot="1">
      <c r="B518" s="1210"/>
      <c r="C518" s="1211"/>
      <c r="D518" s="1211"/>
      <c r="E518" s="1211"/>
      <c r="F518" s="1211"/>
      <c r="G518" s="1211"/>
      <c r="H518" s="1211"/>
      <c r="I518" s="1211"/>
      <c r="J518" s="1212"/>
    </row>
    <row r="519" spans="2:10">
      <c r="B519" s="441"/>
      <c r="C519" s="445"/>
      <c r="D519" s="445"/>
      <c r="E519" s="445"/>
      <c r="F519" s="445"/>
      <c r="G519" s="445"/>
      <c r="H519" s="445"/>
      <c r="I519" s="445"/>
      <c r="J519" s="446"/>
    </row>
    <row r="520" spans="2:10">
      <c r="B520" s="441"/>
      <c r="C520" s="445"/>
      <c r="D520" s="445"/>
      <c r="E520" s="445"/>
      <c r="F520" s="445"/>
      <c r="G520" s="445"/>
      <c r="H520" s="445"/>
      <c r="I520" s="445"/>
      <c r="J520" s="446"/>
    </row>
    <row r="521" spans="2:10">
      <c r="B521" s="441"/>
      <c r="C521" s="445"/>
      <c r="D521" s="445"/>
      <c r="E521" s="445"/>
      <c r="F521" s="445"/>
      <c r="G521" s="445"/>
      <c r="H521" s="445"/>
      <c r="I521" s="445"/>
      <c r="J521" s="446"/>
    </row>
    <row r="522" spans="2:10">
      <c r="B522" s="441"/>
      <c r="C522" s="445"/>
      <c r="D522" s="445"/>
      <c r="E522" s="445"/>
      <c r="F522" s="445"/>
      <c r="G522" s="445"/>
      <c r="H522" s="445"/>
      <c r="I522" s="445"/>
      <c r="J522" s="446"/>
    </row>
    <row r="523" spans="2:10">
      <c r="B523" s="441"/>
      <c r="C523" s="445"/>
      <c r="D523" s="445"/>
      <c r="E523" s="445"/>
      <c r="F523" s="445"/>
      <c r="G523" s="445"/>
      <c r="H523" s="445"/>
      <c r="I523" s="445"/>
      <c r="J523" s="446"/>
    </row>
    <row r="524" spans="2:10">
      <c r="B524" s="441"/>
      <c r="C524" s="445"/>
      <c r="D524" s="445"/>
      <c r="E524" s="445"/>
      <c r="F524" s="445"/>
      <c r="G524" s="445"/>
      <c r="H524" s="445"/>
      <c r="I524" s="445"/>
      <c r="J524" s="446"/>
    </row>
    <row r="525" spans="2:10">
      <c r="B525" s="441"/>
      <c r="C525" s="445"/>
      <c r="D525" s="445"/>
      <c r="E525" s="445"/>
      <c r="F525" s="445"/>
      <c r="G525" s="445"/>
      <c r="H525" s="445"/>
      <c r="I525" s="445"/>
      <c r="J525" s="446"/>
    </row>
    <row r="526" spans="2:10">
      <c r="B526" s="441"/>
      <c r="C526" s="445"/>
      <c r="D526" s="445"/>
      <c r="E526" s="445"/>
      <c r="F526" s="445"/>
      <c r="G526" s="445"/>
      <c r="H526" s="445"/>
      <c r="I526" s="445"/>
      <c r="J526" s="446"/>
    </row>
    <row r="527" spans="2:10">
      <c r="B527" s="441"/>
      <c r="C527" s="445"/>
      <c r="D527" s="445"/>
      <c r="E527" s="445"/>
      <c r="F527" s="445"/>
      <c r="G527" s="445"/>
      <c r="H527" s="445"/>
      <c r="I527" s="445"/>
      <c r="J527" s="446"/>
    </row>
    <row r="528" spans="2:10">
      <c r="B528" s="441"/>
      <c r="C528" s="445"/>
      <c r="D528" s="445"/>
      <c r="E528" s="445"/>
      <c r="F528" s="445"/>
      <c r="G528" s="445"/>
      <c r="H528" s="445"/>
      <c r="I528" s="445"/>
      <c r="J528" s="446"/>
    </row>
    <row r="529" spans="2:10">
      <c r="B529" s="441"/>
      <c r="C529" s="445"/>
      <c r="D529" s="445"/>
      <c r="E529" s="445"/>
      <c r="F529" s="445"/>
      <c r="G529" s="445"/>
      <c r="H529" s="445"/>
      <c r="I529" s="445"/>
      <c r="J529" s="446"/>
    </row>
    <row r="530" spans="2:10">
      <c r="B530" s="441"/>
      <c r="C530" s="445"/>
      <c r="D530" s="445"/>
      <c r="E530" s="445"/>
      <c r="F530" s="445"/>
      <c r="G530" s="445"/>
      <c r="H530" s="445"/>
      <c r="I530" s="445"/>
      <c r="J530" s="446"/>
    </row>
    <row r="531" spans="2:10">
      <c r="B531" s="441"/>
      <c r="C531" s="445"/>
      <c r="D531" s="445"/>
      <c r="E531" s="445"/>
      <c r="F531" s="445"/>
      <c r="G531" s="445"/>
      <c r="H531" s="445"/>
      <c r="I531" s="445"/>
      <c r="J531" s="446"/>
    </row>
    <row r="532" spans="2:10">
      <c r="B532" s="441"/>
      <c r="C532" s="445"/>
      <c r="D532" s="445"/>
      <c r="E532" s="445"/>
      <c r="F532" s="445"/>
      <c r="G532" s="445"/>
      <c r="H532" s="445"/>
      <c r="I532" s="445"/>
      <c r="J532" s="446"/>
    </row>
    <row r="533" spans="2:10">
      <c r="B533" s="441"/>
      <c r="C533" s="445"/>
      <c r="D533" s="445"/>
      <c r="E533" s="445"/>
      <c r="F533" s="445"/>
      <c r="G533" s="445"/>
      <c r="H533" s="445"/>
      <c r="I533" s="445"/>
      <c r="J533" s="446"/>
    </row>
    <row r="534" spans="2:10">
      <c r="B534" s="441"/>
      <c r="C534" s="445"/>
      <c r="D534" s="445"/>
      <c r="E534" s="445"/>
      <c r="F534" s="445"/>
      <c r="G534" s="445"/>
      <c r="H534" s="445"/>
      <c r="I534" s="445"/>
      <c r="J534" s="446"/>
    </row>
    <row r="535" spans="2:10">
      <c r="B535" s="441"/>
      <c r="C535" s="445"/>
      <c r="D535" s="445"/>
      <c r="E535" s="445"/>
      <c r="F535" s="445"/>
      <c r="G535" s="445"/>
      <c r="H535" s="445"/>
      <c r="I535" s="445"/>
      <c r="J535" s="446"/>
    </row>
    <row r="536" spans="2:10">
      <c r="B536" s="441"/>
      <c r="C536" s="445"/>
      <c r="D536" s="445"/>
      <c r="E536" s="445"/>
      <c r="F536" s="445"/>
      <c r="G536" s="445"/>
      <c r="H536" s="445"/>
      <c r="I536" s="445"/>
      <c r="J536" s="446"/>
    </row>
    <row r="537" spans="2:10">
      <c r="B537" s="441"/>
      <c r="C537" s="445"/>
      <c r="D537" s="445"/>
      <c r="E537" s="445"/>
      <c r="F537" s="445"/>
      <c r="G537" s="445"/>
      <c r="H537" s="445"/>
      <c r="I537" s="445"/>
      <c r="J537" s="446"/>
    </row>
    <row r="538" spans="2:10">
      <c r="B538" s="441"/>
      <c r="C538" s="445"/>
      <c r="D538" s="445"/>
      <c r="E538" s="445"/>
      <c r="F538" s="445"/>
      <c r="G538" s="445"/>
      <c r="H538" s="445"/>
      <c r="I538" s="445"/>
      <c r="J538" s="446"/>
    </row>
    <row r="539" spans="2:10">
      <c r="B539" s="441"/>
      <c r="C539" s="445"/>
      <c r="D539" s="445"/>
      <c r="E539" s="445"/>
      <c r="F539" s="445"/>
      <c r="G539" s="445"/>
      <c r="H539" s="445"/>
      <c r="I539" s="445"/>
      <c r="J539" s="446"/>
    </row>
    <row r="540" spans="2:10">
      <c r="B540" s="441"/>
      <c r="C540" s="445"/>
      <c r="D540" s="445"/>
      <c r="E540" s="445"/>
      <c r="F540" s="445"/>
      <c r="G540" s="445"/>
      <c r="H540" s="445"/>
      <c r="I540" s="445"/>
      <c r="J540" s="446"/>
    </row>
    <row r="541" spans="2:10">
      <c r="B541" s="441"/>
      <c r="C541" s="445"/>
      <c r="D541" s="445"/>
      <c r="E541" s="445"/>
      <c r="F541" s="445"/>
      <c r="G541" s="445"/>
      <c r="H541" s="445"/>
      <c r="I541" s="445"/>
      <c r="J541" s="446"/>
    </row>
    <row r="542" spans="2:10">
      <c r="B542" s="441"/>
      <c r="C542" s="445"/>
      <c r="D542" s="445"/>
      <c r="E542" s="445"/>
      <c r="F542" s="445"/>
      <c r="G542" s="445"/>
      <c r="H542" s="445"/>
      <c r="I542" s="445"/>
      <c r="J542" s="446"/>
    </row>
    <row r="543" spans="2:10">
      <c r="B543" s="441"/>
      <c r="C543" s="445"/>
      <c r="D543" s="445"/>
      <c r="E543" s="445"/>
      <c r="F543" s="445"/>
      <c r="G543" s="445"/>
      <c r="H543" s="445"/>
      <c r="I543" s="445"/>
      <c r="J543" s="446"/>
    </row>
    <row r="544" spans="2:10">
      <c r="B544" s="441"/>
      <c r="C544" s="445"/>
      <c r="D544" s="445"/>
      <c r="E544" s="445"/>
      <c r="F544" s="445"/>
      <c r="G544" s="445"/>
      <c r="H544" s="445"/>
      <c r="I544" s="445"/>
      <c r="J544" s="446"/>
    </row>
    <row r="545" spans="2:10">
      <c r="B545" s="441"/>
      <c r="C545" s="445"/>
      <c r="D545" s="445"/>
      <c r="E545" s="445"/>
      <c r="F545" s="445"/>
      <c r="G545" s="445"/>
      <c r="H545" s="445"/>
      <c r="I545" s="445"/>
      <c r="J545" s="446"/>
    </row>
    <row r="546" spans="2:10">
      <c r="B546" s="441"/>
      <c r="C546" s="445"/>
      <c r="D546" s="445"/>
      <c r="E546" s="445"/>
      <c r="F546" s="445"/>
      <c r="G546" s="445"/>
      <c r="H546" s="445"/>
      <c r="I546" s="445"/>
      <c r="J546" s="446"/>
    </row>
    <row r="547" spans="2:10">
      <c r="B547" s="441"/>
      <c r="C547" s="445"/>
      <c r="D547" s="445"/>
      <c r="E547" s="445"/>
      <c r="F547" s="445"/>
      <c r="G547" s="445"/>
      <c r="H547" s="445"/>
      <c r="I547" s="445"/>
      <c r="J547" s="446"/>
    </row>
    <row r="548" spans="2:10">
      <c r="B548" s="441"/>
      <c r="C548" s="445"/>
      <c r="D548" s="445"/>
      <c r="E548" s="445"/>
      <c r="F548" s="445"/>
      <c r="G548" s="445"/>
      <c r="H548" s="445"/>
      <c r="I548" s="445"/>
      <c r="J548" s="446"/>
    </row>
    <row r="549" spans="2:10">
      <c r="B549" s="441"/>
      <c r="C549" s="445"/>
      <c r="D549" s="445"/>
      <c r="E549" s="445"/>
      <c r="F549" s="445"/>
      <c r="G549" s="445"/>
      <c r="H549" s="445"/>
      <c r="I549" s="445"/>
      <c r="J549" s="446"/>
    </row>
    <row r="550" spans="2:10">
      <c r="B550" s="441"/>
      <c r="C550" s="445"/>
      <c r="D550" s="445"/>
      <c r="E550" s="445"/>
      <c r="F550" s="445"/>
      <c r="G550" s="445"/>
      <c r="H550" s="445"/>
      <c r="I550" s="445"/>
      <c r="J550" s="446"/>
    </row>
    <row r="551" spans="2:10">
      <c r="B551" s="441"/>
      <c r="C551" s="445"/>
      <c r="D551" s="445"/>
      <c r="E551" s="445"/>
      <c r="F551" s="445"/>
      <c r="G551" s="445"/>
      <c r="H551" s="445"/>
      <c r="I551" s="445"/>
      <c r="J551" s="446"/>
    </row>
    <row r="552" spans="2:10">
      <c r="B552" s="441"/>
      <c r="C552" s="445"/>
      <c r="D552" s="445"/>
      <c r="E552" s="445"/>
      <c r="F552" s="445"/>
      <c r="G552" s="445"/>
      <c r="H552" s="445"/>
      <c r="I552" s="445"/>
      <c r="J552" s="446"/>
    </row>
    <row r="553" spans="2:10">
      <c r="B553" s="441"/>
      <c r="C553" s="445"/>
      <c r="D553" s="445"/>
      <c r="E553" s="445"/>
      <c r="F553" s="445"/>
      <c r="G553" s="445"/>
      <c r="H553" s="445"/>
      <c r="I553" s="445"/>
      <c r="J553" s="446"/>
    </row>
    <row r="554" spans="2:10">
      <c r="B554" s="441"/>
      <c r="C554" s="445"/>
      <c r="D554" s="445"/>
      <c r="E554" s="445"/>
      <c r="F554" s="445"/>
      <c r="G554" s="445"/>
      <c r="H554" s="445"/>
      <c r="I554" s="445"/>
      <c r="J554" s="446"/>
    </row>
    <row r="555" spans="2:10">
      <c r="B555" s="441"/>
      <c r="C555" s="445"/>
      <c r="D555" s="445"/>
      <c r="E555" s="445"/>
      <c r="F555" s="445"/>
      <c r="G555" s="445"/>
      <c r="H555" s="445"/>
      <c r="I555" s="445"/>
      <c r="J555" s="446"/>
    </row>
    <row r="556" spans="2:10">
      <c r="B556" s="441"/>
      <c r="C556" s="445"/>
      <c r="D556" s="445"/>
      <c r="E556" s="445"/>
      <c r="F556" s="445"/>
      <c r="G556" s="445"/>
      <c r="H556" s="445"/>
      <c r="I556" s="445"/>
      <c r="J556" s="446"/>
    </row>
    <row r="557" spans="2:10">
      <c r="B557" s="441"/>
      <c r="C557" s="445"/>
      <c r="D557" s="445"/>
      <c r="E557" s="445"/>
      <c r="F557" s="445"/>
      <c r="G557" s="445"/>
      <c r="H557" s="445"/>
      <c r="I557" s="445"/>
      <c r="J557" s="446"/>
    </row>
    <row r="558" spans="2:10">
      <c r="B558" s="441"/>
      <c r="C558" s="445"/>
      <c r="D558" s="445"/>
      <c r="E558" s="445"/>
      <c r="F558" s="445"/>
      <c r="G558" s="445"/>
      <c r="H558" s="445"/>
      <c r="I558" s="445"/>
      <c r="J558" s="446"/>
    </row>
    <row r="559" spans="2:10">
      <c r="B559" s="441"/>
      <c r="C559" s="445"/>
      <c r="D559" s="445"/>
      <c r="E559" s="445"/>
      <c r="F559" s="445"/>
      <c r="G559" s="445"/>
      <c r="H559" s="445"/>
      <c r="I559" s="445"/>
      <c r="J559" s="446"/>
    </row>
    <row r="560" spans="2:10">
      <c r="B560" s="441"/>
      <c r="C560" s="445"/>
      <c r="D560" s="445"/>
      <c r="E560" s="445"/>
      <c r="F560" s="445"/>
      <c r="G560" s="445"/>
      <c r="H560" s="445"/>
      <c r="I560" s="445"/>
      <c r="J560" s="446"/>
    </row>
    <row r="561" spans="2:10">
      <c r="B561" s="441"/>
      <c r="C561" s="445"/>
      <c r="D561" s="445"/>
      <c r="E561" s="445"/>
      <c r="F561" s="445"/>
      <c r="G561" s="445"/>
      <c r="H561" s="445"/>
      <c r="I561" s="445"/>
      <c r="J561" s="446"/>
    </row>
    <row r="562" spans="2:10">
      <c r="B562" s="441"/>
      <c r="C562" s="445"/>
      <c r="D562" s="445"/>
      <c r="E562" s="445"/>
      <c r="F562" s="445"/>
      <c r="G562" s="445"/>
      <c r="H562" s="445"/>
      <c r="I562" s="445"/>
      <c r="J562" s="446"/>
    </row>
    <row r="563" spans="2:10">
      <c r="B563" s="441"/>
      <c r="C563" s="445"/>
      <c r="D563" s="445"/>
      <c r="E563" s="445"/>
      <c r="F563" s="445"/>
      <c r="G563" s="445"/>
      <c r="H563" s="445"/>
      <c r="I563" s="445"/>
      <c r="J563" s="446"/>
    </row>
    <row r="564" spans="2:10">
      <c r="B564" s="441"/>
      <c r="C564" s="445"/>
      <c r="D564" s="445"/>
      <c r="E564" s="445"/>
      <c r="F564" s="445"/>
      <c r="G564" s="445"/>
      <c r="H564" s="445"/>
      <c r="I564" s="445"/>
      <c r="J564" s="446"/>
    </row>
    <row r="565" spans="2:10">
      <c r="B565" s="441"/>
      <c r="C565" s="445"/>
      <c r="D565" s="445"/>
      <c r="E565" s="445"/>
      <c r="F565" s="445"/>
      <c r="G565" s="445"/>
      <c r="H565" s="445"/>
      <c r="I565" s="445"/>
      <c r="J565" s="446"/>
    </row>
    <row r="566" spans="2:10">
      <c r="B566" s="441"/>
      <c r="C566" s="445"/>
      <c r="D566" s="445"/>
      <c r="E566" s="445"/>
      <c r="F566" s="445"/>
      <c r="G566" s="445"/>
      <c r="H566" s="445"/>
      <c r="I566" s="445"/>
      <c r="J566" s="446"/>
    </row>
    <row r="567" spans="2:10">
      <c r="B567" s="441"/>
      <c r="C567" s="445"/>
      <c r="D567" s="445"/>
      <c r="E567" s="445"/>
      <c r="F567" s="445"/>
      <c r="G567" s="445"/>
      <c r="H567" s="445"/>
      <c r="I567" s="445"/>
      <c r="J567" s="446"/>
    </row>
    <row r="568" spans="2:10">
      <c r="B568" s="441"/>
      <c r="C568" s="445"/>
      <c r="D568" s="445"/>
      <c r="E568" s="445"/>
      <c r="F568" s="445"/>
      <c r="G568" s="445"/>
      <c r="H568" s="445"/>
      <c r="I568" s="445"/>
      <c r="J568" s="446"/>
    </row>
    <row r="569" spans="2:10">
      <c r="B569" s="441"/>
      <c r="C569" s="445"/>
      <c r="D569" s="445"/>
      <c r="E569" s="445"/>
      <c r="F569" s="445"/>
      <c r="G569" s="445"/>
      <c r="H569" s="445"/>
      <c r="I569" s="445"/>
      <c r="J569" s="446"/>
    </row>
    <row r="570" spans="2:10">
      <c r="B570" s="441"/>
      <c r="C570" s="445"/>
      <c r="D570" s="445"/>
      <c r="E570" s="445"/>
      <c r="F570" s="445"/>
      <c r="G570" s="445"/>
      <c r="H570" s="445"/>
      <c r="I570" s="445"/>
      <c r="J570" s="446"/>
    </row>
    <row r="571" spans="2:10">
      <c r="B571" s="441"/>
      <c r="C571" s="445"/>
      <c r="D571" s="445"/>
      <c r="E571" s="445"/>
      <c r="F571" s="445"/>
      <c r="G571" s="445"/>
      <c r="H571" s="445"/>
      <c r="I571" s="445"/>
      <c r="J571" s="446"/>
    </row>
    <row r="572" spans="2:10">
      <c r="B572" s="441"/>
      <c r="C572" s="445"/>
      <c r="D572" s="445"/>
      <c r="E572" s="445"/>
      <c r="F572" s="445"/>
      <c r="G572" s="445"/>
      <c r="H572" s="445"/>
      <c r="I572" s="445"/>
      <c r="J572" s="446"/>
    </row>
    <row r="573" spans="2:10">
      <c r="B573" s="441"/>
      <c r="C573" s="445"/>
      <c r="D573" s="445"/>
      <c r="E573" s="445"/>
      <c r="F573" s="445"/>
      <c r="G573" s="445"/>
      <c r="H573" s="445"/>
      <c r="I573" s="445"/>
      <c r="J573" s="446"/>
    </row>
    <row r="574" spans="2:10">
      <c r="B574" s="441"/>
      <c r="C574" s="445"/>
      <c r="D574" s="445"/>
      <c r="E574" s="445"/>
      <c r="F574" s="445"/>
      <c r="G574" s="445"/>
      <c r="H574" s="445"/>
      <c r="I574" s="445"/>
      <c r="J574" s="446"/>
    </row>
    <row r="575" spans="2:10">
      <c r="B575" s="441"/>
      <c r="C575" s="445"/>
      <c r="D575" s="445"/>
      <c r="E575" s="445"/>
      <c r="F575" s="445"/>
      <c r="G575" s="445"/>
      <c r="H575" s="445"/>
      <c r="I575" s="445"/>
      <c r="J575" s="446"/>
    </row>
    <row r="576" spans="2:10">
      <c r="B576" s="441"/>
      <c r="C576" s="445"/>
      <c r="D576" s="445"/>
      <c r="E576" s="445"/>
      <c r="F576" s="445"/>
      <c r="G576" s="445"/>
      <c r="H576" s="445"/>
      <c r="I576" s="445"/>
      <c r="J576" s="446"/>
    </row>
    <row r="577" spans="2:10">
      <c r="B577" s="441"/>
      <c r="C577" s="445"/>
      <c r="D577" s="445"/>
      <c r="E577" s="445"/>
      <c r="F577" s="445"/>
      <c r="G577" s="445"/>
      <c r="H577" s="445"/>
      <c r="I577" s="445"/>
      <c r="J577" s="446"/>
    </row>
    <row r="578" spans="2:10">
      <c r="B578" s="441"/>
      <c r="C578" s="445"/>
      <c r="D578" s="445"/>
      <c r="E578" s="445"/>
      <c r="F578" s="445"/>
      <c r="G578" s="445"/>
      <c r="H578" s="445"/>
      <c r="I578" s="445"/>
      <c r="J578" s="446"/>
    </row>
    <row r="579" spans="2:10">
      <c r="B579" s="441"/>
      <c r="C579" s="445"/>
      <c r="D579" s="445"/>
      <c r="E579" s="445"/>
      <c r="F579" s="445"/>
      <c r="G579" s="445"/>
      <c r="H579" s="445"/>
      <c r="I579" s="445"/>
      <c r="J579" s="446"/>
    </row>
    <row r="580" spans="2:10">
      <c r="B580" s="441"/>
      <c r="C580" s="445"/>
      <c r="D580" s="445"/>
      <c r="E580" s="445"/>
      <c r="F580" s="445"/>
      <c r="G580" s="445"/>
      <c r="H580" s="445"/>
      <c r="I580" s="445"/>
      <c r="J580" s="446"/>
    </row>
    <row r="581" spans="2:10">
      <c r="B581" s="441"/>
      <c r="C581" s="445"/>
      <c r="D581" s="445"/>
      <c r="E581" s="445"/>
      <c r="F581" s="445"/>
      <c r="G581" s="445"/>
      <c r="H581" s="445"/>
      <c r="I581" s="445"/>
      <c r="J581" s="446"/>
    </row>
    <row r="582" spans="2:10">
      <c r="B582" s="441"/>
      <c r="C582" s="445"/>
      <c r="D582" s="445"/>
      <c r="E582" s="445"/>
      <c r="F582" s="445"/>
      <c r="G582" s="445"/>
      <c r="H582" s="445"/>
      <c r="I582" s="445"/>
      <c r="J582" s="446"/>
    </row>
    <row r="583" spans="2:10">
      <c r="B583" s="441"/>
      <c r="C583" s="445"/>
      <c r="D583" s="445"/>
      <c r="E583" s="445"/>
      <c r="F583" s="445"/>
      <c r="G583" s="445"/>
      <c r="H583" s="445"/>
      <c r="I583" s="445"/>
      <c r="J583" s="446"/>
    </row>
    <row r="584" spans="2:10">
      <c r="B584" s="441"/>
      <c r="C584" s="445"/>
      <c r="D584" s="445"/>
      <c r="E584" s="445"/>
      <c r="F584" s="445"/>
      <c r="G584" s="445"/>
      <c r="H584" s="445"/>
      <c r="I584" s="445"/>
      <c r="J584" s="446"/>
    </row>
    <row r="585" spans="2:10">
      <c r="B585" s="441"/>
      <c r="C585" s="445"/>
      <c r="D585" s="445"/>
      <c r="E585" s="445"/>
      <c r="F585" s="445"/>
      <c r="G585" s="445"/>
      <c r="H585" s="445"/>
      <c r="I585" s="445"/>
      <c r="J585" s="446"/>
    </row>
    <row r="586" spans="2:10">
      <c r="B586" s="441"/>
      <c r="C586" s="445"/>
      <c r="D586" s="445"/>
      <c r="E586" s="445"/>
      <c r="F586" s="445"/>
      <c r="G586" s="445"/>
      <c r="H586" s="445"/>
      <c r="I586" s="445"/>
      <c r="J586" s="446"/>
    </row>
    <row r="587" spans="2:10">
      <c r="B587" s="441"/>
      <c r="C587" s="445"/>
      <c r="D587" s="445"/>
      <c r="E587" s="445"/>
      <c r="F587" s="445"/>
      <c r="G587" s="445"/>
      <c r="H587" s="445"/>
      <c r="I587" s="445"/>
      <c r="J587" s="446"/>
    </row>
    <row r="588" spans="2:10">
      <c r="B588" s="441"/>
      <c r="C588" s="445"/>
      <c r="D588" s="445"/>
      <c r="E588" s="445"/>
      <c r="F588" s="445"/>
      <c r="G588" s="445"/>
      <c r="H588" s="445"/>
      <c r="I588" s="445"/>
      <c r="J588" s="446"/>
    </row>
    <row r="589" spans="2:10">
      <c r="B589" s="441"/>
      <c r="C589" s="445"/>
      <c r="D589" s="445"/>
      <c r="E589" s="445"/>
      <c r="F589" s="445"/>
      <c r="G589" s="445"/>
      <c r="H589" s="445"/>
      <c r="I589" s="445"/>
      <c r="J589" s="446"/>
    </row>
    <row r="590" spans="2:10">
      <c r="B590" s="441"/>
      <c r="C590" s="445"/>
      <c r="D590" s="445"/>
      <c r="E590" s="445"/>
      <c r="F590" s="445"/>
      <c r="G590" s="445"/>
      <c r="H590" s="445"/>
      <c r="I590" s="445"/>
      <c r="J590" s="446"/>
    </row>
    <row r="591" spans="2:10">
      <c r="B591" s="441"/>
      <c r="C591" s="445"/>
      <c r="D591" s="445"/>
      <c r="E591" s="445"/>
      <c r="F591" s="445"/>
      <c r="G591" s="445"/>
      <c r="H591" s="445"/>
      <c r="I591" s="445"/>
      <c r="J591" s="446"/>
    </row>
    <row r="592" spans="2:10">
      <c r="B592" s="441"/>
      <c r="C592" s="445"/>
      <c r="D592" s="445"/>
      <c r="E592" s="445"/>
      <c r="F592" s="445"/>
      <c r="G592" s="445"/>
      <c r="H592" s="445"/>
      <c r="I592" s="445"/>
      <c r="J592" s="446"/>
    </row>
    <row r="593" spans="2:10">
      <c r="B593" s="441"/>
      <c r="C593" s="445"/>
      <c r="D593" s="445"/>
      <c r="E593" s="445"/>
      <c r="F593" s="445"/>
      <c r="G593" s="445"/>
      <c r="H593" s="445"/>
      <c r="I593" s="445"/>
      <c r="J593" s="446"/>
    </row>
    <row r="594" spans="2:10">
      <c r="B594" s="441"/>
      <c r="C594" s="445"/>
      <c r="D594" s="445"/>
      <c r="E594" s="445"/>
      <c r="F594" s="445"/>
      <c r="G594" s="445"/>
      <c r="H594" s="445"/>
      <c r="I594" s="445"/>
      <c r="J594" s="446"/>
    </row>
    <row r="595" spans="2:10">
      <c r="B595" s="441"/>
      <c r="C595" s="445"/>
      <c r="D595" s="445"/>
      <c r="E595" s="445"/>
      <c r="F595" s="445"/>
      <c r="G595" s="445"/>
      <c r="H595" s="445"/>
      <c r="I595" s="445"/>
      <c r="J595" s="446"/>
    </row>
    <row r="596" spans="2:10">
      <c r="B596" s="441"/>
      <c r="C596" s="445"/>
      <c r="D596" s="445"/>
      <c r="E596" s="445"/>
      <c r="F596" s="445"/>
      <c r="G596" s="445"/>
      <c r="H596" s="445"/>
      <c r="I596" s="445"/>
      <c r="J596" s="446"/>
    </row>
    <row r="597" spans="2:10">
      <c r="B597" s="441"/>
      <c r="C597" s="445"/>
      <c r="D597" s="445"/>
      <c r="E597" s="445"/>
      <c r="F597" s="445"/>
      <c r="G597" s="445"/>
      <c r="H597" s="445"/>
      <c r="I597" s="445"/>
      <c r="J597" s="446"/>
    </row>
    <row r="598" spans="2:10">
      <c r="B598" s="441"/>
      <c r="C598" s="445"/>
      <c r="D598" s="445"/>
      <c r="E598" s="445"/>
      <c r="F598" s="445"/>
      <c r="G598" s="445"/>
      <c r="H598" s="445"/>
      <c r="I598" s="445"/>
      <c r="J598" s="446"/>
    </row>
    <row r="599" spans="2:10">
      <c r="B599" s="441"/>
      <c r="C599" s="445"/>
      <c r="D599" s="445"/>
      <c r="E599" s="445"/>
      <c r="F599" s="445"/>
      <c r="G599" s="445"/>
      <c r="H599" s="445"/>
      <c r="I599" s="445"/>
      <c r="J599" s="446"/>
    </row>
    <row r="600" spans="2:10">
      <c r="B600" s="441"/>
      <c r="C600" s="445"/>
      <c r="D600" s="445"/>
      <c r="E600" s="445"/>
      <c r="F600" s="445"/>
      <c r="G600" s="445"/>
      <c r="H600" s="445"/>
      <c r="I600" s="445"/>
      <c r="J600" s="446"/>
    </row>
    <row r="601" spans="2:10">
      <c r="B601" s="441"/>
      <c r="C601" s="445"/>
      <c r="D601" s="445"/>
      <c r="E601" s="445"/>
      <c r="F601" s="445"/>
      <c r="G601" s="445"/>
      <c r="H601" s="445"/>
      <c r="I601" s="445"/>
      <c r="J601" s="446"/>
    </row>
    <row r="602" spans="2:10">
      <c r="B602" s="441"/>
      <c r="C602" s="445"/>
      <c r="D602" s="445"/>
      <c r="E602" s="445"/>
      <c r="F602" s="445"/>
      <c r="G602" s="445"/>
      <c r="H602" s="445"/>
      <c r="I602" s="445"/>
      <c r="J602" s="446"/>
    </row>
    <row r="603" spans="2:10">
      <c r="B603" s="441"/>
      <c r="C603" s="445"/>
      <c r="D603" s="445"/>
      <c r="E603" s="445"/>
      <c r="F603" s="445"/>
      <c r="G603" s="445"/>
      <c r="H603" s="445"/>
      <c r="I603" s="445"/>
      <c r="J603" s="446"/>
    </row>
    <row r="604" spans="2:10">
      <c r="B604" s="441"/>
      <c r="C604" s="445"/>
      <c r="D604" s="445"/>
      <c r="E604" s="445"/>
      <c r="F604" s="445"/>
      <c r="G604" s="445"/>
      <c r="H604" s="445"/>
      <c r="I604" s="445"/>
      <c r="J604" s="446"/>
    </row>
    <row r="605" spans="2:10">
      <c r="B605" s="441"/>
      <c r="C605" s="445"/>
      <c r="D605" s="445"/>
      <c r="E605" s="445"/>
      <c r="F605" s="445"/>
      <c r="G605" s="445"/>
      <c r="H605" s="445"/>
      <c r="I605" s="445"/>
      <c r="J605" s="446"/>
    </row>
    <row r="606" spans="2:10">
      <c r="B606" s="441"/>
      <c r="C606" s="445"/>
      <c r="D606" s="445"/>
      <c r="E606" s="445"/>
      <c r="F606" s="445"/>
      <c r="G606" s="445"/>
      <c r="H606" s="445"/>
      <c r="I606" s="445"/>
      <c r="J606" s="446"/>
    </row>
    <row r="607" spans="2:10">
      <c r="B607" s="441"/>
      <c r="C607" s="445"/>
      <c r="D607" s="445"/>
      <c r="E607" s="445"/>
      <c r="F607" s="445"/>
      <c r="G607" s="445"/>
      <c r="H607" s="445"/>
      <c r="I607" s="445"/>
      <c r="J607" s="446"/>
    </row>
    <row r="608" spans="2:10">
      <c r="B608" s="441"/>
      <c r="C608" s="445"/>
      <c r="D608" s="445"/>
      <c r="E608" s="445"/>
      <c r="F608" s="445"/>
      <c r="G608" s="445"/>
      <c r="H608" s="445"/>
      <c r="I608" s="445"/>
      <c r="J608" s="446"/>
    </row>
    <row r="609" spans="2:10">
      <c r="B609" s="441"/>
      <c r="C609" s="445"/>
      <c r="D609" s="445"/>
      <c r="E609" s="445"/>
      <c r="F609" s="445"/>
      <c r="G609" s="445"/>
      <c r="H609" s="445"/>
      <c r="I609" s="445"/>
      <c r="J609" s="446"/>
    </row>
    <row r="610" spans="2:10">
      <c r="B610" s="441"/>
      <c r="C610" s="445"/>
      <c r="D610" s="445"/>
      <c r="E610" s="445"/>
      <c r="F610" s="445"/>
      <c r="G610" s="445"/>
      <c r="H610" s="445"/>
      <c r="I610" s="445"/>
      <c r="J610" s="446"/>
    </row>
    <row r="611" spans="2:10">
      <c r="B611" s="441"/>
      <c r="C611" s="445"/>
      <c r="D611" s="445"/>
      <c r="E611" s="445"/>
      <c r="F611" s="445"/>
      <c r="G611" s="445"/>
      <c r="H611" s="445"/>
      <c r="I611" s="445"/>
      <c r="J611" s="446"/>
    </row>
    <row r="612" spans="2:10">
      <c r="B612" s="441"/>
      <c r="C612" s="445"/>
      <c r="D612" s="445"/>
      <c r="E612" s="445"/>
      <c r="F612" s="445"/>
      <c r="G612" s="445"/>
      <c r="H612" s="445"/>
      <c r="I612" s="445"/>
      <c r="J612" s="446"/>
    </row>
    <row r="613" spans="2:10">
      <c r="B613" s="441"/>
      <c r="C613" s="445"/>
      <c r="D613" s="445"/>
      <c r="E613" s="445"/>
      <c r="F613" s="445"/>
      <c r="G613" s="445"/>
      <c r="H613" s="445"/>
      <c r="I613" s="445"/>
      <c r="J613" s="446"/>
    </row>
    <row r="614" spans="2:10">
      <c r="B614" s="441"/>
      <c r="C614" s="445"/>
      <c r="D614" s="445"/>
      <c r="E614" s="445"/>
      <c r="F614" s="445"/>
      <c r="G614" s="445"/>
      <c r="H614" s="445"/>
      <c r="I614" s="445"/>
      <c r="J614" s="446"/>
    </row>
    <row r="615" spans="2:10">
      <c r="B615" s="441"/>
      <c r="C615" s="445"/>
      <c r="D615" s="445"/>
      <c r="E615" s="445"/>
      <c r="F615" s="445"/>
      <c r="G615" s="445"/>
      <c r="H615" s="445"/>
      <c r="I615" s="445"/>
      <c r="J615" s="446"/>
    </row>
    <row r="616" spans="2:10">
      <c r="B616" s="441"/>
      <c r="C616" s="445"/>
      <c r="D616" s="445"/>
      <c r="E616" s="445"/>
      <c r="F616" s="445"/>
      <c r="G616" s="445"/>
      <c r="H616" s="445"/>
      <c r="I616" s="445"/>
      <c r="J616" s="446"/>
    </row>
    <row r="617" spans="2:10">
      <c r="B617" s="441"/>
      <c r="C617" s="445"/>
      <c r="D617" s="445"/>
      <c r="E617" s="445"/>
      <c r="F617" s="445"/>
      <c r="G617" s="445"/>
      <c r="H617" s="445"/>
      <c r="I617" s="445"/>
      <c r="J617" s="446"/>
    </row>
    <row r="618" spans="2:10">
      <c r="B618" s="441"/>
      <c r="C618" s="445"/>
      <c r="D618" s="445"/>
      <c r="E618" s="445"/>
      <c r="F618" s="445"/>
      <c r="G618" s="445"/>
      <c r="H618" s="445"/>
      <c r="I618" s="445"/>
      <c r="J618" s="446"/>
    </row>
    <row r="619" spans="2:10">
      <c r="B619" s="441"/>
      <c r="C619" s="445"/>
      <c r="D619" s="445"/>
      <c r="E619" s="445"/>
      <c r="F619" s="445"/>
      <c r="G619" s="445"/>
      <c r="H619" s="445"/>
      <c r="I619" s="445"/>
      <c r="J619" s="446"/>
    </row>
    <row r="620" spans="2:10">
      <c r="B620" s="441"/>
      <c r="C620" s="445"/>
      <c r="D620" s="445"/>
      <c r="E620" s="445"/>
      <c r="F620" s="445"/>
      <c r="G620" s="445"/>
      <c r="H620" s="445"/>
      <c r="I620" s="445"/>
      <c r="J620" s="446"/>
    </row>
    <row r="621" spans="2:10">
      <c r="B621" s="441"/>
      <c r="C621" s="445"/>
      <c r="D621" s="445"/>
      <c r="E621" s="445"/>
      <c r="F621" s="445"/>
      <c r="G621" s="445"/>
      <c r="H621" s="445"/>
      <c r="I621" s="445"/>
      <c r="J621" s="446"/>
    </row>
    <row r="622" spans="2:10">
      <c r="B622" s="441"/>
      <c r="C622" s="445"/>
      <c r="D622" s="445"/>
      <c r="E622" s="445"/>
      <c r="F622" s="445"/>
      <c r="G622" s="445"/>
      <c r="H622" s="445"/>
      <c r="I622" s="445"/>
      <c r="J622" s="446"/>
    </row>
    <row r="623" spans="2:10">
      <c r="B623" s="441"/>
      <c r="C623" s="445"/>
      <c r="D623" s="445"/>
      <c r="E623" s="445"/>
      <c r="F623" s="445"/>
      <c r="G623" s="445"/>
      <c r="H623" s="445"/>
      <c r="I623" s="445"/>
      <c r="J623" s="446"/>
    </row>
    <row r="624" spans="2:10">
      <c r="B624" s="441"/>
      <c r="C624" s="445"/>
      <c r="D624" s="445"/>
      <c r="E624" s="445"/>
      <c r="F624" s="445"/>
      <c r="G624" s="445"/>
      <c r="H624" s="445"/>
      <c r="I624" s="445"/>
      <c r="J624" s="446"/>
    </row>
    <row r="625" spans="2:10">
      <c r="B625" s="441"/>
      <c r="C625" s="445"/>
      <c r="D625" s="445"/>
      <c r="E625" s="445"/>
      <c r="F625" s="445"/>
      <c r="G625" s="445"/>
      <c r="H625" s="445"/>
      <c r="I625" s="445"/>
      <c r="J625" s="446"/>
    </row>
    <row r="626" spans="2:10">
      <c r="B626" s="441"/>
      <c r="C626" s="445"/>
      <c r="D626" s="445"/>
      <c r="E626" s="445"/>
      <c r="F626" s="445"/>
      <c r="G626" s="445"/>
      <c r="H626" s="445"/>
      <c r="I626" s="445"/>
      <c r="J626" s="446"/>
    </row>
    <row r="627" spans="2:10">
      <c r="B627" s="441"/>
      <c r="C627" s="445"/>
      <c r="D627" s="445"/>
      <c r="E627" s="445"/>
      <c r="F627" s="445"/>
      <c r="G627" s="445"/>
      <c r="H627" s="445"/>
      <c r="I627" s="445"/>
      <c r="J627" s="446"/>
    </row>
    <row r="628" spans="2:10">
      <c r="B628" s="441"/>
      <c r="C628" s="445"/>
      <c r="D628" s="445"/>
      <c r="E628" s="445"/>
      <c r="F628" s="445"/>
      <c r="G628" s="445"/>
      <c r="H628" s="445"/>
      <c r="I628" s="445"/>
      <c r="J628" s="446"/>
    </row>
    <row r="629" spans="2:10">
      <c r="B629" s="441"/>
      <c r="C629" s="445"/>
      <c r="D629" s="445"/>
      <c r="E629" s="445"/>
      <c r="F629" s="445"/>
      <c r="G629" s="445"/>
      <c r="H629" s="445"/>
      <c r="I629" s="445"/>
      <c r="J629" s="446"/>
    </row>
    <row r="630" spans="2:10">
      <c r="B630" s="441"/>
      <c r="C630" s="445"/>
      <c r="D630" s="445"/>
      <c r="E630" s="445"/>
      <c r="F630" s="445"/>
      <c r="G630" s="445"/>
      <c r="H630" s="445"/>
      <c r="I630" s="445"/>
      <c r="J630" s="446"/>
    </row>
    <row r="631" spans="2:10">
      <c r="B631" s="441"/>
      <c r="C631" s="445"/>
      <c r="D631" s="445"/>
      <c r="E631" s="445"/>
      <c r="F631" s="445"/>
      <c r="G631" s="445"/>
      <c r="H631" s="445"/>
      <c r="I631" s="445"/>
      <c r="J631" s="446"/>
    </row>
    <row r="632" spans="2:10">
      <c r="B632" s="441"/>
      <c r="C632" s="445"/>
      <c r="D632" s="445"/>
      <c r="E632" s="445"/>
      <c r="F632" s="445"/>
      <c r="G632" s="445"/>
      <c r="H632" s="445"/>
      <c r="I632" s="445"/>
      <c r="J632" s="446"/>
    </row>
    <row r="633" spans="2:10">
      <c r="B633" s="441"/>
      <c r="C633" s="445"/>
      <c r="D633" s="445"/>
      <c r="E633" s="445"/>
      <c r="F633" s="445"/>
      <c r="G633" s="445"/>
      <c r="H633" s="445"/>
      <c r="I633" s="445"/>
      <c r="J633" s="446"/>
    </row>
    <row r="634" spans="2:10">
      <c r="B634" s="441"/>
      <c r="C634" s="445"/>
      <c r="D634" s="445"/>
      <c r="E634" s="445"/>
      <c r="F634" s="445"/>
      <c r="G634" s="445"/>
      <c r="H634" s="445"/>
      <c r="I634" s="445"/>
      <c r="J634" s="446"/>
    </row>
    <row r="635" spans="2:10">
      <c r="B635" s="441"/>
      <c r="C635" s="445"/>
      <c r="D635" s="445"/>
      <c r="E635" s="445"/>
      <c r="F635" s="445"/>
      <c r="G635" s="445"/>
      <c r="H635" s="445"/>
      <c r="I635" s="445"/>
      <c r="J635" s="446"/>
    </row>
    <row r="636" spans="2:10">
      <c r="B636" s="441"/>
      <c r="C636" s="445"/>
      <c r="D636" s="445"/>
      <c r="E636" s="445"/>
      <c r="F636" s="445"/>
      <c r="G636" s="445"/>
      <c r="H636" s="445"/>
      <c r="I636" s="445"/>
      <c r="J636" s="446"/>
    </row>
    <row r="637" spans="2:10" ht="15.75" thickBot="1">
      <c r="B637" s="1210"/>
      <c r="C637" s="1211"/>
      <c r="D637" s="1211"/>
      <c r="E637" s="1211"/>
      <c r="F637" s="1211"/>
      <c r="G637" s="1211"/>
      <c r="H637" s="1211"/>
      <c r="I637" s="1211"/>
      <c r="J637" s="1212"/>
    </row>
    <row r="638" spans="2:10">
      <c r="B638" s="441"/>
      <c r="C638" s="445"/>
      <c r="D638" s="445"/>
      <c r="E638" s="445"/>
      <c r="F638" s="445"/>
      <c r="G638" s="445"/>
      <c r="H638" s="445"/>
      <c r="I638" s="445"/>
      <c r="J638" s="446"/>
    </row>
    <row r="639" spans="2:10">
      <c r="B639" s="441"/>
      <c r="C639" s="445"/>
      <c r="D639" s="445"/>
      <c r="E639" s="445"/>
      <c r="F639" s="445"/>
      <c r="G639" s="445"/>
      <c r="H639" s="445"/>
      <c r="I639" s="445"/>
      <c r="J639" s="446"/>
    </row>
    <row r="640" spans="2:10">
      <c r="B640" s="441"/>
      <c r="C640" s="445"/>
      <c r="D640" s="445"/>
      <c r="E640" s="445"/>
      <c r="F640" s="445"/>
      <c r="G640" s="445"/>
      <c r="H640" s="445"/>
      <c r="I640" s="445"/>
      <c r="J640" s="446"/>
    </row>
    <row r="641" spans="2:10">
      <c r="B641" s="441"/>
      <c r="C641" s="445"/>
      <c r="D641" s="445"/>
      <c r="E641" s="445"/>
      <c r="F641" s="445"/>
      <c r="G641" s="445"/>
      <c r="H641" s="445"/>
      <c r="I641" s="445"/>
      <c r="J641" s="446"/>
    </row>
    <row r="642" spans="2:10">
      <c r="B642" s="441"/>
      <c r="C642" s="445"/>
      <c r="D642" s="445"/>
      <c r="E642" s="445"/>
      <c r="F642" s="445"/>
      <c r="G642" s="445"/>
      <c r="H642" s="445"/>
      <c r="I642" s="445"/>
      <c r="J642" s="446"/>
    </row>
    <row r="643" spans="2:10">
      <c r="B643" s="441"/>
      <c r="C643" s="445"/>
      <c r="D643" s="445"/>
      <c r="E643" s="445"/>
      <c r="F643" s="445"/>
      <c r="G643" s="445"/>
      <c r="H643" s="445"/>
      <c r="I643" s="445"/>
      <c r="J643" s="446"/>
    </row>
    <row r="644" spans="2:10">
      <c r="B644" s="441"/>
      <c r="C644" s="445"/>
      <c r="D644" s="445"/>
      <c r="E644" s="445"/>
      <c r="F644" s="445"/>
      <c r="G644" s="445"/>
      <c r="H644" s="445"/>
      <c r="I644" s="445"/>
      <c r="J644" s="446"/>
    </row>
    <row r="645" spans="2:10">
      <c r="B645" s="441"/>
      <c r="C645" s="445"/>
      <c r="D645" s="445"/>
      <c r="E645" s="445"/>
      <c r="F645" s="445"/>
      <c r="G645" s="445"/>
      <c r="H645" s="445"/>
      <c r="I645" s="445"/>
      <c r="J645" s="446"/>
    </row>
    <row r="646" spans="2:10">
      <c r="B646" s="441"/>
      <c r="C646" s="445"/>
      <c r="D646" s="445"/>
      <c r="E646" s="445"/>
      <c r="F646" s="445"/>
      <c r="G646" s="445"/>
      <c r="H646" s="445"/>
      <c r="I646" s="445"/>
      <c r="J646" s="446"/>
    </row>
    <row r="647" spans="2:10">
      <c r="B647" s="441"/>
      <c r="C647" s="445"/>
      <c r="D647" s="445"/>
      <c r="E647" s="445"/>
      <c r="F647" s="445"/>
      <c r="G647" s="445"/>
      <c r="H647" s="445"/>
      <c r="I647" s="445"/>
      <c r="J647" s="446"/>
    </row>
    <row r="648" spans="2:10">
      <c r="B648" s="1213" t="s">
        <v>1095</v>
      </c>
      <c r="C648" s="1214"/>
      <c r="D648" s="1214"/>
      <c r="E648" s="1214"/>
      <c r="F648" s="1214"/>
      <c r="G648" s="1214"/>
      <c r="H648" s="1214"/>
      <c r="I648" s="1214"/>
      <c r="J648" s="1215"/>
    </row>
    <row r="649" spans="2:10">
      <c r="B649" s="1213"/>
      <c r="C649" s="1214"/>
      <c r="D649" s="1214"/>
      <c r="E649" s="1214"/>
      <c r="F649" s="1214"/>
      <c r="G649" s="1214"/>
      <c r="H649" s="1214"/>
      <c r="I649" s="1214"/>
      <c r="J649" s="1215"/>
    </row>
    <row r="650" spans="2:10">
      <c r="B650" s="1213"/>
      <c r="C650" s="1214"/>
      <c r="D650" s="1214"/>
      <c r="E650" s="1214"/>
      <c r="F650" s="1214"/>
      <c r="G650" s="1214"/>
      <c r="H650" s="1214"/>
      <c r="I650" s="1214"/>
      <c r="J650" s="1215"/>
    </row>
    <row r="651" spans="2:10">
      <c r="B651" s="1213"/>
      <c r="C651" s="1214"/>
      <c r="D651" s="1214"/>
      <c r="E651" s="1214"/>
      <c r="F651" s="1214"/>
      <c r="G651" s="1214"/>
      <c r="H651" s="1214"/>
      <c r="I651" s="1214"/>
      <c r="J651" s="1215"/>
    </row>
    <row r="652" spans="2:10">
      <c r="B652" s="1213"/>
      <c r="C652" s="1214"/>
      <c r="D652" s="1214"/>
      <c r="E652" s="1214"/>
      <c r="F652" s="1214"/>
      <c r="G652" s="1214"/>
      <c r="H652" s="1214"/>
      <c r="I652" s="1214"/>
      <c r="J652" s="1215"/>
    </row>
    <row r="653" spans="2:10">
      <c r="B653" s="1213"/>
      <c r="C653" s="1214"/>
      <c r="D653" s="1214"/>
      <c r="E653" s="1214"/>
      <c r="F653" s="1214"/>
      <c r="G653" s="1214"/>
      <c r="H653" s="1214"/>
      <c r="I653" s="1214"/>
      <c r="J653" s="1215"/>
    </row>
    <row r="654" spans="2:10">
      <c r="B654" s="1213"/>
      <c r="C654" s="1214"/>
      <c r="D654" s="1214"/>
      <c r="E654" s="1214"/>
      <c r="F654" s="1214"/>
      <c r="G654" s="1214"/>
      <c r="H654" s="1214"/>
      <c r="I654" s="1214"/>
      <c r="J654" s="1215"/>
    </row>
    <row r="655" spans="2:10">
      <c r="B655" s="1213"/>
      <c r="C655" s="1214"/>
      <c r="D655" s="1214"/>
      <c r="E655" s="1214"/>
      <c r="F655" s="1214"/>
      <c r="G655" s="1214"/>
      <c r="H655" s="1214"/>
      <c r="I655" s="1214"/>
      <c r="J655" s="1215"/>
    </row>
    <row r="656" spans="2:10">
      <c r="B656" s="441"/>
      <c r="C656" s="445"/>
      <c r="D656" s="445"/>
      <c r="E656" s="445"/>
      <c r="F656" s="445"/>
      <c r="G656" s="445"/>
      <c r="H656" s="445"/>
      <c r="I656" s="445"/>
      <c r="J656" s="446"/>
    </row>
    <row r="657" spans="2:10">
      <c r="B657" s="441"/>
      <c r="C657" s="445"/>
      <c r="D657" s="445"/>
      <c r="E657" s="445"/>
      <c r="F657" s="445"/>
      <c r="G657" s="445"/>
      <c r="H657" s="445"/>
      <c r="I657" s="445"/>
      <c r="J657" s="446"/>
    </row>
    <row r="658" spans="2:10">
      <c r="B658" s="441"/>
      <c r="C658" s="445"/>
      <c r="D658" s="445"/>
      <c r="E658" s="445"/>
      <c r="F658" s="445"/>
      <c r="G658" s="445"/>
      <c r="H658" s="445"/>
      <c r="I658" s="445"/>
      <c r="J658" s="446"/>
    </row>
    <row r="659" spans="2:10">
      <c r="B659" s="441"/>
      <c r="C659" s="445"/>
      <c r="D659" s="445"/>
      <c r="E659" s="445"/>
      <c r="F659" s="445"/>
      <c r="G659" s="445"/>
      <c r="H659" s="445"/>
      <c r="I659" s="445"/>
      <c r="J659" s="446"/>
    </row>
    <row r="660" spans="2:10">
      <c r="B660" s="441"/>
      <c r="C660" s="445"/>
      <c r="D660" s="445"/>
      <c r="E660" s="445"/>
      <c r="F660" s="445"/>
      <c r="G660" s="445"/>
      <c r="H660" s="445"/>
      <c r="I660" s="445"/>
      <c r="J660" s="446"/>
    </row>
    <row r="661" spans="2:10">
      <c r="B661" s="441"/>
      <c r="C661" s="445"/>
      <c r="D661" s="445"/>
      <c r="E661" s="445"/>
      <c r="F661" s="445"/>
      <c r="G661" s="445"/>
      <c r="H661" s="445"/>
      <c r="I661" s="445"/>
      <c r="J661" s="446"/>
    </row>
    <row r="662" spans="2:10">
      <c r="B662" s="441"/>
      <c r="C662" s="445"/>
      <c r="D662" s="445"/>
      <c r="E662" s="445"/>
      <c r="F662" s="445"/>
      <c r="G662" s="445"/>
      <c r="H662" s="445"/>
      <c r="I662" s="445"/>
      <c r="J662" s="446"/>
    </row>
    <row r="663" spans="2:10">
      <c r="B663" s="441"/>
      <c r="C663" s="445"/>
      <c r="D663" s="445"/>
      <c r="E663" s="445"/>
      <c r="F663" s="445"/>
      <c r="G663" s="445"/>
      <c r="H663" s="445"/>
      <c r="I663" s="445"/>
      <c r="J663" s="446"/>
    </row>
    <row r="664" spans="2:10">
      <c r="B664" s="441"/>
      <c r="C664" s="445"/>
      <c r="D664" s="445"/>
      <c r="E664" s="445"/>
      <c r="F664" s="445"/>
      <c r="G664" s="445"/>
      <c r="H664" s="445"/>
      <c r="I664" s="445"/>
      <c r="J664" s="446"/>
    </row>
    <row r="665" spans="2:10">
      <c r="B665" s="441"/>
      <c r="C665" s="445"/>
      <c r="D665" s="445"/>
      <c r="E665" s="445"/>
      <c r="F665" s="445"/>
      <c r="G665" s="445"/>
      <c r="H665" s="445"/>
      <c r="I665" s="445"/>
      <c r="J665" s="446"/>
    </row>
    <row r="666" spans="2:10">
      <c r="B666" s="441"/>
      <c r="C666" s="445"/>
      <c r="D666" s="445"/>
      <c r="E666" s="445"/>
      <c r="F666" s="445"/>
      <c r="G666" s="445"/>
      <c r="H666" s="445"/>
      <c r="I666" s="445"/>
      <c r="J666" s="446"/>
    </row>
    <row r="667" spans="2:10">
      <c r="B667" s="441"/>
      <c r="C667" s="445"/>
      <c r="D667" s="445"/>
      <c r="E667" s="445"/>
      <c r="F667" s="445"/>
      <c r="G667" s="445"/>
      <c r="H667" s="445"/>
      <c r="I667" s="445"/>
      <c r="J667" s="446"/>
    </row>
    <row r="668" spans="2:10">
      <c r="B668" s="441"/>
      <c r="C668" s="445"/>
      <c r="D668" s="445"/>
      <c r="E668" s="445"/>
      <c r="F668" s="445"/>
      <c r="G668" s="445"/>
      <c r="H668" s="445"/>
      <c r="I668" s="445"/>
      <c r="J668" s="446"/>
    </row>
    <row r="669" spans="2:10">
      <c r="B669" s="441"/>
      <c r="C669" s="445"/>
      <c r="D669" s="445"/>
      <c r="E669" s="445"/>
      <c r="F669" s="445"/>
      <c r="G669" s="445"/>
      <c r="H669" s="445"/>
      <c r="I669" s="445"/>
      <c r="J669" s="446"/>
    </row>
    <row r="670" spans="2:10">
      <c r="B670" s="441"/>
      <c r="C670" s="445"/>
      <c r="D670" s="445"/>
      <c r="E670" s="445"/>
      <c r="F670" s="445"/>
      <c r="G670" s="445"/>
      <c r="H670" s="445"/>
      <c r="I670" s="445"/>
      <c r="J670" s="446"/>
    </row>
    <row r="671" spans="2:10">
      <c r="B671" s="441"/>
      <c r="C671" s="445"/>
      <c r="D671" s="445"/>
      <c r="E671" s="445"/>
      <c r="F671" s="445"/>
      <c r="G671" s="445"/>
      <c r="H671" s="445"/>
      <c r="I671" s="445"/>
      <c r="J671" s="446"/>
    </row>
    <row r="672" spans="2:10">
      <c r="B672" s="441"/>
      <c r="C672" s="445"/>
      <c r="D672" s="445"/>
      <c r="E672" s="445"/>
      <c r="F672" s="445"/>
      <c r="G672" s="445"/>
      <c r="H672" s="445"/>
      <c r="I672" s="445"/>
      <c r="J672" s="446"/>
    </row>
    <row r="673" spans="2:10">
      <c r="B673" s="441"/>
      <c r="C673" s="445"/>
      <c r="D673" s="445"/>
      <c r="E673" s="445"/>
      <c r="F673" s="445"/>
      <c r="G673" s="445"/>
      <c r="H673" s="445"/>
      <c r="I673" s="445"/>
      <c r="J673" s="446"/>
    </row>
    <row r="674" spans="2:10">
      <c r="B674" s="441"/>
      <c r="C674" s="445"/>
      <c r="D674" s="445"/>
      <c r="E674" s="445"/>
      <c r="F674" s="445"/>
      <c r="G674" s="445"/>
      <c r="H674" s="445"/>
      <c r="I674" s="445"/>
      <c r="J674" s="446"/>
    </row>
    <row r="675" spans="2:10">
      <c r="B675" s="441"/>
      <c r="C675" s="445"/>
      <c r="D675" s="445"/>
      <c r="E675" s="445"/>
      <c r="F675" s="445"/>
      <c r="G675" s="445"/>
      <c r="H675" s="445"/>
      <c r="I675" s="445"/>
      <c r="J675" s="446"/>
    </row>
    <row r="676" spans="2:10">
      <c r="B676" s="441"/>
      <c r="C676" s="445"/>
      <c r="D676" s="445"/>
      <c r="E676" s="445"/>
      <c r="F676" s="445"/>
      <c r="G676" s="445"/>
      <c r="H676" s="445"/>
      <c r="I676" s="445"/>
      <c r="J676" s="446"/>
    </row>
    <row r="677" spans="2:10">
      <c r="B677" s="441"/>
      <c r="C677" s="445"/>
      <c r="D677" s="445"/>
      <c r="E677" s="445"/>
      <c r="F677" s="445"/>
      <c r="G677" s="445"/>
      <c r="H677" s="445"/>
      <c r="I677" s="445"/>
      <c r="J677" s="446"/>
    </row>
    <row r="678" spans="2:10">
      <c r="B678" s="441"/>
      <c r="C678" s="445"/>
      <c r="D678" s="445"/>
      <c r="E678" s="445"/>
      <c r="F678" s="445"/>
      <c r="G678" s="445"/>
      <c r="H678" s="445"/>
      <c r="I678" s="445"/>
      <c r="J678" s="446"/>
    </row>
    <row r="679" spans="2:10">
      <c r="B679" s="441"/>
      <c r="C679" s="445"/>
      <c r="D679" s="445"/>
      <c r="E679" s="445"/>
      <c r="F679" s="445"/>
      <c r="G679" s="445"/>
      <c r="H679" s="445"/>
      <c r="I679" s="445"/>
      <c r="J679" s="446"/>
    </row>
    <row r="680" spans="2:10">
      <c r="B680" s="441"/>
      <c r="C680" s="445"/>
      <c r="D680" s="445"/>
      <c r="E680" s="445"/>
      <c r="F680" s="445"/>
      <c r="G680" s="445"/>
      <c r="H680" s="445"/>
      <c r="I680" s="445"/>
      <c r="J680" s="446"/>
    </row>
    <row r="681" spans="2:10">
      <c r="B681" s="441"/>
      <c r="C681" s="445"/>
      <c r="D681" s="445"/>
      <c r="E681" s="445"/>
      <c r="F681" s="445"/>
      <c r="G681" s="445"/>
      <c r="H681" s="445"/>
      <c r="I681" s="445"/>
      <c r="J681" s="446"/>
    </row>
    <row r="682" spans="2:10">
      <c r="B682" s="441"/>
      <c r="C682" s="445"/>
      <c r="D682" s="445"/>
      <c r="E682" s="445"/>
      <c r="F682" s="445"/>
      <c r="G682" s="445"/>
      <c r="H682" s="445"/>
      <c r="I682" s="445"/>
      <c r="J682" s="446"/>
    </row>
    <row r="683" spans="2:10">
      <c r="B683" s="441"/>
      <c r="C683" s="445"/>
      <c r="D683" s="445"/>
      <c r="E683" s="445"/>
      <c r="F683" s="445"/>
      <c r="G683" s="445"/>
      <c r="H683" s="445"/>
      <c r="I683" s="445"/>
      <c r="J683" s="446"/>
    </row>
    <row r="684" spans="2:10">
      <c r="B684" s="441"/>
      <c r="C684" s="445"/>
      <c r="D684" s="445"/>
      <c r="E684" s="445"/>
      <c r="F684" s="445"/>
      <c r="G684" s="445"/>
      <c r="H684" s="445"/>
      <c r="I684" s="445"/>
      <c r="J684" s="446"/>
    </row>
    <row r="685" spans="2:10">
      <c r="B685" s="441"/>
      <c r="C685" s="445"/>
      <c r="D685" s="445"/>
      <c r="E685" s="445"/>
      <c r="F685" s="445"/>
      <c r="G685" s="445"/>
      <c r="H685" s="445"/>
      <c r="I685" s="445"/>
      <c r="J685" s="446"/>
    </row>
    <row r="686" spans="2:10">
      <c r="B686" s="441"/>
      <c r="C686" s="445"/>
      <c r="D686" s="445"/>
      <c r="E686" s="445"/>
      <c r="F686" s="445"/>
      <c r="G686" s="445"/>
      <c r="H686" s="445"/>
      <c r="I686" s="445"/>
      <c r="J686" s="446"/>
    </row>
    <row r="687" spans="2:10">
      <c r="B687" s="441"/>
      <c r="C687" s="445"/>
      <c r="D687" s="445"/>
      <c r="E687" s="445"/>
      <c r="F687" s="445"/>
      <c r="G687" s="445"/>
      <c r="H687" s="445"/>
      <c r="I687" s="445"/>
      <c r="J687" s="446"/>
    </row>
    <row r="688" spans="2:10">
      <c r="B688" s="441"/>
      <c r="C688" s="445"/>
      <c r="D688" s="445"/>
      <c r="E688" s="445"/>
      <c r="F688" s="445"/>
      <c r="G688" s="445"/>
      <c r="H688" s="445"/>
      <c r="I688" s="445"/>
      <c r="J688" s="446"/>
    </row>
    <row r="689" spans="2:10">
      <c r="B689" s="441"/>
      <c r="C689" s="445"/>
      <c r="D689" s="445"/>
      <c r="E689" s="445"/>
      <c r="F689" s="445"/>
      <c r="G689" s="445"/>
      <c r="H689" s="445"/>
      <c r="I689" s="445"/>
      <c r="J689" s="446"/>
    </row>
    <row r="690" spans="2:10">
      <c r="B690" s="441"/>
      <c r="C690" s="445"/>
      <c r="D690" s="445"/>
      <c r="E690" s="445"/>
      <c r="F690" s="445"/>
      <c r="G690" s="445"/>
      <c r="H690" s="445"/>
      <c r="I690" s="445"/>
      <c r="J690" s="446"/>
    </row>
    <row r="691" spans="2:10">
      <c r="B691" s="441"/>
      <c r="C691" s="445"/>
      <c r="D691" s="445"/>
      <c r="E691" s="445"/>
      <c r="F691" s="445"/>
      <c r="G691" s="445"/>
      <c r="H691" s="445"/>
      <c r="I691" s="445"/>
      <c r="J691" s="446"/>
    </row>
    <row r="692" spans="2:10">
      <c r="B692" s="441"/>
      <c r="C692" s="445"/>
      <c r="D692" s="445"/>
      <c r="E692" s="445"/>
      <c r="F692" s="445"/>
      <c r="G692" s="445"/>
      <c r="H692" s="445"/>
      <c r="I692" s="445"/>
      <c r="J692" s="446"/>
    </row>
    <row r="693" spans="2:10">
      <c r="B693" s="441"/>
      <c r="C693" s="445"/>
      <c r="D693" s="445"/>
      <c r="E693" s="445"/>
      <c r="F693" s="445"/>
      <c r="G693" s="445"/>
      <c r="H693" s="445"/>
      <c r="I693" s="445"/>
      <c r="J693" s="446"/>
    </row>
    <row r="694" spans="2:10">
      <c r="B694" s="441"/>
      <c r="C694" s="445"/>
      <c r="D694" s="445"/>
      <c r="E694" s="445"/>
      <c r="F694" s="445"/>
      <c r="G694" s="445"/>
      <c r="H694" s="445"/>
      <c r="I694" s="445"/>
      <c r="J694" s="446"/>
    </row>
    <row r="695" spans="2:10">
      <c r="B695" s="441"/>
      <c r="C695" s="445"/>
      <c r="D695" s="445"/>
      <c r="E695" s="445"/>
      <c r="F695" s="445"/>
      <c r="G695" s="445"/>
      <c r="H695" s="445"/>
      <c r="I695" s="445"/>
      <c r="J695" s="446"/>
    </row>
    <row r="696" spans="2:10">
      <c r="B696" s="441"/>
      <c r="C696" s="445"/>
      <c r="D696" s="445"/>
      <c r="E696" s="445"/>
      <c r="F696" s="445"/>
      <c r="G696" s="445"/>
      <c r="H696" s="445"/>
      <c r="I696" s="445"/>
      <c r="J696" s="446"/>
    </row>
    <row r="697" spans="2:10">
      <c r="B697" s="441"/>
      <c r="C697" s="445"/>
      <c r="D697" s="445"/>
      <c r="E697" s="445"/>
      <c r="F697" s="445"/>
      <c r="G697" s="445"/>
      <c r="H697" s="445"/>
      <c r="I697" s="445"/>
      <c r="J697" s="446"/>
    </row>
    <row r="698" spans="2:10">
      <c r="B698" s="441"/>
      <c r="C698" s="445"/>
      <c r="D698" s="445"/>
      <c r="E698" s="445"/>
      <c r="F698" s="445"/>
      <c r="G698" s="445"/>
      <c r="H698" s="445"/>
      <c r="I698" s="445"/>
      <c r="J698" s="446"/>
    </row>
    <row r="699" spans="2:10">
      <c r="B699" s="441"/>
      <c r="C699" s="445"/>
      <c r="D699" s="445"/>
      <c r="E699" s="445"/>
      <c r="F699" s="445"/>
      <c r="G699" s="445"/>
      <c r="H699" s="445"/>
      <c r="I699" s="445"/>
      <c r="J699" s="446"/>
    </row>
    <row r="700" spans="2:10">
      <c r="B700" s="441"/>
      <c r="C700" s="445"/>
      <c r="D700" s="445"/>
      <c r="E700" s="445"/>
      <c r="F700" s="445"/>
      <c r="G700" s="445"/>
      <c r="H700" s="445"/>
      <c r="I700" s="445"/>
      <c r="J700" s="446"/>
    </row>
    <row r="701" spans="2:10">
      <c r="B701" s="441"/>
      <c r="C701" s="445"/>
      <c r="D701" s="445"/>
      <c r="E701" s="445"/>
      <c r="F701" s="445"/>
      <c r="G701" s="445"/>
      <c r="H701" s="445"/>
      <c r="I701" s="445"/>
      <c r="J701" s="446"/>
    </row>
    <row r="702" spans="2:10">
      <c r="B702" s="441"/>
      <c r="C702" s="445"/>
      <c r="D702" s="445"/>
      <c r="E702" s="445"/>
      <c r="F702" s="445"/>
      <c r="G702" s="445"/>
      <c r="H702" s="445"/>
      <c r="I702" s="445"/>
      <c r="J702" s="446"/>
    </row>
    <row r="703" spans="2:10">
      <c r="B703" s="441"/>
      <c r="C703" s="445"/>
      <c r="D703" s="445"/>
      <c r="E703" s="445"/>
      <c r="F703" s="445"/>
      <c r="G703" s="445"/>
      <c r="H703" s="445"/>
      <c r="I703" s="445"/>
      <c r="J703" s="446"/>
    </row>
    <row r="704" spans="2:10">
      <c r="B704" s="441"/>
      <c r="C704" s="445"/>
      <c r="D704" s="445"/>
      <c r="E704" s="445"/>
      <c r="F704" s="445"/>
      <c r="G704" s="445"/>
      <c r="H704" s="445"/>
      <c r="I704" s="445"/>
      <c r="J704" s="446"/>
    </row>
    <row r="705" spans="2:10">
      <c r="B705" s="441"/>
      <c r="C705" s="445"/>
      <c r="D705" s="445"/>
      <c r="E705" s="445"/>
      <c r="F705" s="445"/>
      <c r="G705" s="445"/>
      <c r="H705" s="445"/>
      <c r="I705" s="445"/>
      <c r="J705" s="446"/>
    </row>
    <row r="706" spans="2:10">
      <c r="B706" s="441"/>
      <c r="C706" s="445"/>
      <c r="D706" s="445"/>
      <c r="E706" s="445"/>
      <c r="F706" s="445"/>
      <c r="G706" s="445"/>
      <c r="H706" s="445"/>
      <c r="I706" s="445"/>
      <c r="J706" s="446"/>
    </row>
    <row r="707" spans="2:10">
      <c r="B707" s="441"/>
      <c r="C707" s="445"/>
      <c r="D707" s="445"/>
      <c r="E707" s="445"/>
      <c r="F707" s="445"/>
      <c r="G707" s="445"/>
      <c r="H707" s="445"/>
      <c r="I707" s="445"/>
      <c r="J707" s="446"/>
    </row>
    <row r="708" spans="2:10">
      <c r="B708" s="441"/>
      <c r="C708" s="445"/>
      <c r="D708" s="445"/>
      <c r="E708" s="445"/>
      <c r="F708" s="445"/>
      <c r="G708" s="445"/>
      <c r="H708" s="445"/>
      <c r="I708" s="445"/>
      <c r="J708" s="446"/>
    </row>
    <row r="709" spans="2:10">
      <c r="B709" s="441"/>
      <c r="C709" s="445"/>
      <c r="D709" s="445"/>
      <c r="E709" s="445"/>
      <c r="F709" s="445"/>
      <c r="G709" s="445"/>
      <c r="H709" s="445"/>
      <c r="I709" s="445"/>
      <c r="J709" s="446"/>
    </row>
    <row r="710" spans="2:10">
      <c r="B710" s="441"/>
      <c r="C710" s="445"/>
      <c r="D710" s="445"/>
      <c r="E710" s="445"/>
      <c r="F710" s="445"/>
      <c r="G710" s="445"/>
      <c r="H710" s="445"/>
      <c r="I710" s="445"/>
      <c r="J710" s="446"/>
    </row>
    <row r="711" spans="2:10">
      <c r="B711" s="441"/>
      <c r="C711" s="445"/>
      <c r="D711" s="445"/>
      <c r="E711" s="445"/>
      <c r="F711" s="445"/>
      <c r="G711" s="445"/>
      <c r="H711" s="445"/>
      <c r="I711" s="445"/>
      <c r="J711" s="446"/>
    </row>
    <row r="712" spans="2:10">
      <c r="B712" s="441"/>
      <c r="C712" s="445"/>
      <c r="D712" s="445"/>
      <c r="E712" s="445"/>
      <c r="F712" s="445"/>
      <c r="G712" s="445"/>
      <c r="H712" s="445"/>
      <c r="I712" s="445"/>
      <c r="J712" s="446"/>
    </row>
    <row r="713" spans="2:10">
      <c r="B713" s="441"/>
      <c r="C713" s="445"/>
      <c r="D713" s="445"/>
      <c r="E713" s="445"/>
      <c r="F713" s="445"/>
      <c r="G713" s="445"/>
      <c r="H713" s="445"/>
      <c r="I713" s="445"/>
      <c r="J713" s="446"/>
    </row>
    <row r="714" spans="2:10">
      <c r="B714" s="441"/>
      <c r="C714" s="445"/>
      <c r="D714" s="445"/>
      <c r="E714" s="445"/>
      <c r="F714" s="445"/>
      <c r="G714" s="445"/>
      <c r="H714" s="445"/>
      <c r="I714" s="445"/>
      <c r="J714" s="446"/>
    </row>
    <row r="715" spans="2:10">
      <c r="B715" s="441"/>
      <c r="C715" s="445"/>
      <c r="D715" s="445"/>
      <c r="E715" s="445"/>
      <c r="F715" s="445"/>
      <c r="G715" s="445"/>
      <c r="H715" s="445"/>
      <c r="I715" s="445"/>
      <c r="J715" s="446"/>
    </row>
    <row r="716" spans="2:10">
      <c r="B716" s="441"/>
      <c r="C716" s="445"/>
      <c r="D716" s="445"/>
      <c r="E716" s="445"/>
      <c r="F716" s="445"/>
      <c r="G716" s="445"/>
      <c r="H716" s="445"/>
      <c r="I716" s="445"/>
      <c r="J716" s="446"/>
    </row>
    <row r="717" spans="2:10">
      <c r="B717" s="441"/>
      <c r="C717" s="445"/>
      <c r="D717" s="445"/>
      <c r="E717" s="445"/>
      <c r="F717" s="445"/>
      <c r="G717" s="445"/>
      <c r="H717" s="445"/>
      <c r="I717" s="445"/>
      <c r="J717" s="446"/>
    </row>
    <row r="718" spans="2:10">
      <c r="B718" s="441"/>
      <c r="C718" s="445"/>
      <c r="D718" s="445"/>
      <c r="E718" s="445"/>
      <c r="F718" s="445"/>
      <c r="G718" s="445"/>
      <c r="H718" s="445"/>
      <c r="I718" s="445"/>
      <c r="J718" s="446"/>
    </row>
    <row r="719" spans="2:10">
      <c r="B719" s="441"/>
      <c r="C719" s="445"/>
      <c r="D719" s="445"/>
      <c r="E719" s="445"/>
      <c r="F719" s="445"/>
      <c r="G719" s="445"/>
      <c r="H719" s="445"/>
      <c r="I719" s="445"/>
      <c r="J719" s="446"/>
    </row>
    <row r="720" spans="2:10">
      <c r="B720" s="441"/>
      <c r="C720" s="445"/>
      <c r="D720" s="445"/>
      <c r="E720" s="445"/>
      <c r="F720" s="445"/>
      <c r="G720" s="445"/>
      <c r="H720" s="445"/>
      <c r="I720" s="445"/>
      <c r="J720" s="446"/>
    </row>
    <row r="721" spans="2:10">
      <c r="B721" s="441"/>
      <c r="C721" s="445"/>
      <c r="D721" s="445"/>
      <c r="E721" s="445"/>
      <c r="F721" s="445"/>
      <c r="G721" s="445"/>
      <c r="H721" s="445"/>
      <c r="I721" s="445"/>
      <c r="J721" s="446"/>
    </row>
    <row r="722" spans="2:10">
      <c r="B722" s="441"/>
      <c r="C722" s="445"/>
      <c r="D722" s="445"/>
      <c r="E722" s="445"/>
      <c r="F722" s="445"/>
      <c r="G722" s="445"/>
      <c r="H722" s="445"/>
      <c r="I722" s="445"/>
      <c r="J722" s="446"/>
    </row>
    <row r="723" spans="2:10">
      <c r="B723" s="441"/>
      <c r="C723" s="445"/>
      <c r="D723" s="445"/>
      <c r="E723" s="445"/>
      <c r="F723" s="445"/>
      <c r="G723" s="445"/>
      <c r="H723" s="445"/>
      <c r="I723" s="445"/>
      <c r="J723" s="446"/>
    </row>
    <row r="724" spans="2:10">
      <c r="B724" s="441"/>
      <c r="C724" s="445"/>
      <c r="D724" s="445"/>
      <c r="E724" s="445"/>
      <c r="F724" s="445"/>
      <c r="G724" s="445"/>
      <c r="H724" s="445"/>
      <c r="I724" s="445"/>
      <c r="J724" s="446"/>
    </row>
    <row r="725" spans="2:10">
      <c r="B725" s="441"/>
      <c r="C725" s="445"/>
      <c r="D725" s="445"/>
      <c r="E725" s="445"/>
      <c r="F725" s="445"/>
      <c r="G725" s="445"/>
      <c r="H725" s="445"/>
      <c r="I725" s="445"/>
      <c r="J725" s="446"/>
    </row>
    <row r="726" spans="2:10">
      <c r="B726" s="441"/>
      <c r="C726" s="445"/>
      <c r="D726" s="445"/>
      <c r="E726" s="445"/>
      <c r="F726" s="445"/>
      <c r="G726" s="445"/>
      <c r="H726" s="445"/>
      <c r="I726" s="445"/>
      <c r="J726" s="446"/>
    </row>
    <row r="727" spans="2:10">
      <c r="B727" s="441"/>
      <c r="C727" s="445"/>
      <c r="D727" s="445"/>
      <c r="E727" s="445"/>
      <c r="F727" s="445"/>
      <c r="G727" s="445"/>
      <c r="H727" s="445"/>
      <c r="I727" s="445"/>
      <c r="J727" s="446"/>
    </row>
    <row r="728" spans="2:10">
      <c r="B728" s="441"/>
      <c r="C728" s="445"/>
      <c r="D728" s="445"/>
      <c r="E728" s="445"/>
      <c r="F728" s="445"/>
      <c r="G728" s="445"/>
      <c r="H728" s="445"/>
      <c r="I728" s="445"/>
      <c r="J728" s="446"/>
    </row>
    <row r="729" spans="2:10">
      <c r="B729" s="441"/>
      <c r="C729" s="445"/>
      <c r="D729" s="445"/>
      <c r="E729" s="445"/>
      <c r="F729" s="445"/>
      <c r="G729" s="445"/>
      <c r="H729" s="445"/>
      <c r="I729" s="445"/>
      <c r="J729" s="446"/>
    </row>
    <row r="730" spans="2:10">
      <c r="B730" s="441"/>
      <c r="C730" s="445"/>
      <c r="D730" s="445"/>
      <c r="E730" s="445"/>
      <c r="F730" s="445"/>
      <c r="G730" s="445"/>
      <c r="H730" s="445"/>
      <c r="I730" s="445"/>
      <c r="J730" s="446"/>
    </row>
    <row r="731" spans="2:10">
      <c r="B731" s="441"/>
      <c r="C731" s="445"/>
      <c r="D731" s="445"/>
      <c r="E731" s="445"/>
      <c r="F731" s="445"/>
      <c r="G731" s="445"/>
      <c r="H731" s="445"/>
      <c r="I731" s="445"/>
      <c r="J731" s="446"/>
    </row>
    <row r="732" spans="2:10">
      <c r="B732" s="441"/>
      <c r="C732" s="445"/>
      <c r="D732" s="445"/>
      <c r="E732" s="445"/>
      <c r="F732" s="445"/>
      <c r="G732" s="445"/>
      <c r="H732" s="445"/>
      <c r="I732" s="445"/>
      <c r="J732" s="446"/>
    </row>
    <row r="733" spans="2:10">
      <c r="B733" s="441"/>
      <c r="C733" s="445"/>
      <c r="D733" s="445"/>
      <c r="E733" s="445"/>
      <c r="F733" s="445"/>
      <c r="G733" s="445"/>
      <c r="H733" s="445"/>
      <c r="I733" s="445"/>
      <c r="J733" s="446"/>
    </row>
    <row r="734" spans="2:10">
      <c r="B734" s="441"/>
      <c r="C734" s="445"/>
      <c r="D734" s="445"/>
      <c r="E734" s="445"/>
      <c r="F734" s="445"/>
      <c r="G734" s="445"/>
      <c r="H734" s="445"/>
      <c r="I734" s="445"/>
      <c r="J734" s="446"/>
    </row>
    <row r="735" spans="2:10">
      <c r="B735" s="441"/>
      <c r="C735" s="445"/>
      <c r="D735" s="445"/>
      <c r="E735" s="445"/>
      <c r="F735" s="445"/>
      <c r="G735" s="445"/>
      <c r="H735" s="445"/>
      <c r="I735" s="445"/>
      <c r="J735" s="446"/>
    </row>
    <row r="736" spans="2:10">
      <c r="B736" s="441"/>
      <c r="C736" s="445"/>
      <c r="D736" s="445"/>
      <c r="E736" s="445"/>
      <c r="F736" s="445"/>
      <c r="G736" s="445"/>
      <c r="H736" s="445"/>
      <c r="I736" s="445"/>
      <c r="J736" s="446"/>
    </row>
    <row r="737" spans="2:10">
      <c r="B737" s="441"/>
      <c r="C737" s="445"/>
      <c r="D737" s="445"/>
      <c r="E737" s="445"/>
      <c r="F737" s="445"/>
      <c r="G737" s="445"/>
      <c r="H737" s="445"/>
      <c r="I737" s="445"/>
      <c r="J737" s="446"/>
    </row>
    <row r="738" spans="2:10">
      <c r="B738" s="441"/>
      <c r="C738" s="445"/>
      <c r="D738" s="445"/>
      <c r="E738" s="445"/>
      <c r="F738" s="445"/>
      <c r="G738" s="445"/>
      <c r="H738" s="445"/>
      <c r="I738" s="445"/>
      <c r="J738" s="446"/>
    </row>
    <row r="739" spans="2:10">
      <c r="B739" s="441"/>
      <c r="C739" s="445"/>
      <c r="D739" s="445"/>
      <c r="E739" s="445"/>
      <c r="F739" s="445"/>
      <c r="G739" s="445"/>
      <c r="H739" s="445"/>
      <c r="I739" s="445"/>
      <c r="J739" s="446"/>
    </row>
    <row r="740" spans="2:10">
      <c r="B740" s="441"/>
      <c r="C740" s="445"/>
      <c r="D740" s="445"/>
      <c r="E740" s="445"/>
      <c r="F740" s="445"/>
      <c r="G740" s="445"/>
      <c r="H740" s="445"/>
      <c r="I740" s="445"/>
      <c r="J740" s="446"/>
    </row>
    <row r="741" spans="2:10">
      <c r="B741" s="441"/>
      <c r="C741" s="445"/>
      <c r="D741" s="445"/>
      <c r="E741" s="445"/>
      <c r="F741" s="445"/>
      <c r="G741" s="445"/>
      <c r="H741" s="445"/>
      <c r="I741" s="445"/>
      <c r="J741" s="446"/>
    </row>
    <row r="742" spans="2:10">
      <c r="B742" s="441"/>
      <c r="C742" s="445"/>
      <c r="D742" s="445"/>
      <c r="E742" s="445"/>
      <c r="F742" s="445"/>
      <c r="G742" s="445"/>
      <c r="H742" s="445"/>
      <c r="I742" s="445"/>
      <c r="J742" s="446"/>
    </row>
    <row r="743" spans="2:10">
      <c r="B743" s="441"/>
      <c r="C743" s="445"/>
      <c r="D743" s="445"/>
      <c r="E743" s="445"/>
      <c r="F743" s="445"/>
      <c r="G743" s="445"/>
      <c r="H743" s="445"/>
      <c r="I743" s="445"/>
      <c r="J743" s="446"/>
    </row>
    <row r="744" spans="2:10">
      <c r="B744" s="441"/>
      <c r="C744" s="445"/>
      <c r="D744" s="445"/>
      <c r="E744" s="445"/>
      <c r="F744" s="445"/>
      <c r="G744" s="445"/>
      <c r="H744" s="445"/>
      <c r="I744" s="445"/>
      <c r="J744" s="446"/>
    </row>
    <row r="745" spans="2:10">
      <c r="B745" s="441"/>
      <c r="C745" s="445"/>
      <c r="D745" s="445"/>
      <c r="E745" s="445"/>
      <c r="F745" s="445"/>
      <c r="G745" s="445"/>
      <c r="H745" s="445"/>
      <c r="I745" s="445"/>
      <c r="J745" s="446"/>
    </row>
    <row r="746" spans="2:10">
      <c r="B746" s="441"/>
      <c r="C746" s="445"/>
      <c r="D746" s="445"/>
      <c r="E746" s="445"/>
      <c r="F746" s="445"/>
      <c r="G746" s="445"/>
      <c r="H746" s="445"/>
      <c r="I746" s="445"/>
      <c r="J746" s="446"/>
    </row>
    <row r="747" spans="2:10">
      <c r="B747" s="441"/>
      <c r="C747" s="445"/>
      <c r="D747" s="445"/>
      <c r="E747" s="445"/>
      <c r="F747" s="445"/>
      <c r="G747" s="445"/>
      <c r="H747" s="445"/>
      <c r="I747" s="445"/>
      <c r="J747" s="446"/>
    </row>
    <row r="748" spans="2:10">
      <c r="B748" s="441"/>
      <c r="C748" s="445"/>
      <c r="D748" s="445"/>
      <c r="E748" s="445"/>
      <c r="F748" s="445"/>
      <c r="G748" s="445"/>
      <c r="H748" s="445"/>
      <c r="I748" s="445"/>
      <c r="J748" s="446"/>
    </row>
    <row r="749" spans="2:10">
      <c r="B749" s="441"/>
      <c r="C749" s="445"/>
      <c r="D749" s="445"/>
      <c r="E749" s="445"/>
      <c r="F749" s="445"/>
      <c r="G749" s="445"/>
      <c r="H749" s="445"/>
      <c r="I749" s="445"/>
      <c r="J749" s="446"/>
    </row>
    <row r="750" spans="2:10">
      <c r="B750" s="441"/>
      <c r="C750" s="445"/>
      <c r="D750" s="445"/>
      <c r="E750" s="445"/>
      <c r="F750" s="445"/>
      <c r="G750" s="445"/>
      <c r="H750" s="445"/>
      <c r="I750" s="445"/>
      <c r="J750" s="446"/>
    </row>
    <row r="751" spans="2:10">
      <c r="B751" s="441"/>
      <c r="C751" s="445"/>
      <c r="D751" s="445"/>
      <c r="E751" s="445"/>
      <c r="F751" s="445"/>
      <c r="G751" s="445"/>
      <c r="H751" s="445"/>
      <c r="I751" s="445"/>
      <c r="J751" s="446"/>
    </row>
    <row r="752" spans="2:10">
      <c r="B752" s="441"/>
      <c r="C752" s="445"/>
      <c r="D752" s="445"/>
      <c r="E752" s="445"/>
      <c r="F752" s="445"/>
      <c r="G752" s="445"/>
      <c r="H752" s="445"/>
      <c r="I752" s="445"/>
      <c r="J752" s="446"/>
    </row>
    <row r="753" spans="2:10">
      <c r="B753" s="441"/>
      <c r="C753" s="445"/>
      <c r="D753" s="445"/>
      <c r="E753" s="445"/>
      <c r="F753" s="445"/>
      <c r="G753" s="445"/>
      <c r="H753" s="445"/>
      <c r="I753" s="445"/>
      <c r="J753" s="446"/>
    </row>
    <row r="754" spans="2:10">
      <c r="B754" s="441"/>
      <c r="C754" s="445"/>
      <c r="D754" s="445"/>
      <c r="E754" s="445"/>
      <c r="F754" s="445"/>
      <c r="G754" s="445"/>
      <c r="H754" s="445"/>
      <c r="I754" s="445"/>
      <c r="J754" s="446"/>
    </row>
    <row r="755" spans="2:10">
      <c r="B755" s="441"/>
      <c r="C755" s="445"/>
      <c r="D755" s="445"/>
      <c r="E755" s="445"/>
      <c r="F755" s="445"/>
      <c r="G755" s="445"/>
      <c r="H755" s="445"/>
      <c r="I755" s="445"/>
      <c r="J755" s="446"/>
    </row>
    <row r="756" spans="2:10" ht="15.75" thickBot="1">
      <c r="B756" s="1210"/>
      <c r="C756" s="1211"/>
      <c r="D756" s="1211"/>
      <c r="E756" s="1211"/>
      <c r="F756" s="1211"/>
      <c r="G756" s="1211"/>
      <c r="H756" s="1211"/>
      <c r="I756" s="1211"/>
      <c r="J756" s="1212"/>
    </row>
    <row r="757" spans="2:10">
      <c r="B757" s="441"/>
      <c r="C757" s="445"/>
      <c r="D757" s="445"/>
      <c r="E757" s="445"/>
      <c r="F757" s="445"/>
      <c r="G757" s="445"/>
      <c r="H757" s="445"/>
      <c r="I757" s="445"/>
      <c r="J757" s="446"/>
    </row>
    <row r="758" spans="2:10">
      <c r="B758" s="441"/>
      <c r="C758" s="445"/>
      <c r="D758" s="445"/>
      <c r="E758" s="445"/>
      <c r="F758" s="445"/>
      <c r="G758" s="445"/>
      <c r="H758" s="445"/>
      <c r="I758" s="445"/>
      <c r="J758" s="446"/>
    </row>
    <row r="759" spans="2:10">
      <c r="B759" s="441"/>
      <c r="C759" s="445"/>
      <c r="D759" s="445"/>
      <c r="E759" s="445"/>
      <c r="F759" s="445"/>
      <c r="G759" s="445"/>
      <c r="H759" s="445"/>
      <c r="I759" s="445"/>
      <c r="J759" s="446"/>
    </row>
    <row r="760" spans="2:10">
      <c r="B760" s="441"/>
      <c r="C760" s="445"/>
      <c r="D760" s="445"/>
      <c r="E760" s="445"/>
      <c r="F760" s="445"/>
      <c r="G760" s="445"/>
      <c r="H760" s="445"/>
      <c r="I760" s="445"/>
      <c r="J760" s="446"/>
    </row>
    <row r="761" spans="2:10">
      <c r="B761" s="441"/>
      <c r="C761" s="445"/>
      <c r="D761" s="445"/>
      <c r="E761" s="445"/>
      <c r="F761" s="445"/>
      <c r="G761" s="445"/>
      <c r="H761" s="445"/>
      <c r="I761" s="445"/>
      <c r="J761" s="446"/>
    </row>
    <row r="762" spans="2:10">
      <c r="B762" s="441"/>
      <c r="C762" s="445"/>
      <c r="D762" s="445"/>
      <c r="E762" s="445"/>
      <c r="F762" s="445"/>
      <c r="G762" s="445"/>
      <c r="H762" s="445"/>
      <c r="I762" s="445"/>
      <c r="J762" s="446"/>
    </row>
    <row r="763" spans="2:10">
      <c r="B763" s="441"/>
      <c r="C763" s="445"/>
      <c r="D763" s="445"/>
      <c r="E763" s="445"/>
      <c r="F763" s="445"/>
      <c r="G763" s="445"/>
      <c r="H763" s="445"/>
      <c r="I763" s="445"/>
      <c r="J763" s="446"/>
    </row>
    <row r="764" spans="2:10">
      <c r="B764" s="441"/>
      <c r="C764" s="445"/>
      <c r="D764" s="445"/>
      <c r="E764" s="445"/>
      <c r="F764" s="445"/>
      <c r="G764" s="445"/>
      <c r="H764" s="445"/>
      <c r="I764" s="445"/>
      <c r="J764" s="446"/>
    </row>
    <row r="765" spans="2:10">
      <c r="B765" s="441"/>
      <c r="C765" s="445"/>
      <c r="D765" s="445"/>
      <c r="E765" s="445"/>
      <c r="F765" s="445"/>
      <c r="G765" s="445"/>
      <c r="H765" s="445"/>
      <c r="I765" s="445"/>
      <c r="J765" s="446"/>
    </row>
    <row r="766" spans="2:10">
      <c r="B766" s="1213"/>
      <c r="C766" s="1214"/>
      <c r="D766" s="1214"/>
      <c r="E766" s="1214"/>
      <c r="F766" s="1214"/>
      <c r="G766" s="1214"/>
      <c r="H766" s="1214"/>
      <c r="I766" s="1214"/>
      <c r="J766" s="1215"/>
    </row>
    <row r="767" spans="2:10">
      <c r="B767" s="1213"/>
      <c r="C767" s="1214"/>
      <c r="D767" s="1214"/>
      <c r="E767" s="1214"/>
      <c r="F767" s="1214"/>
      <c r="G767" s="1214"/>
      <c r="H767" s="1214"/>
      <c r="I767" s="1214"/>
      <c r="J767" s="1215"/>
    </row>
    <row r="768" spans="2:10">
      <c r="B768" s="1213"/>
      <c r="C768" s="1214"/>
      <c r="D768" s="1214"/>
      <c r="E768" s="1214"/>
      <c r="F768" s="1214"/>
      <c r="G768" s="1214"/>
      <c r="H768" s="1214"/>
      <c r="I768" s="1214"/>
      <c r="J768" s="1215"/>
    </row>
    <row r="769" spans="2:10">
      <c r="B769" s="1213"/>
      <c r="C769" s="1214"/>
      <c r="D769" s="1214"/>
      <c r="E769" s="1214"/>
      <c r="F769" s="1214"/>
      <c r="G769" s="1214"/>
      <c r="H769" s="1214"/>
      <c r="I769" s="1214"/>
      <c r="J769" s="1215"/>
    </row>
    <row r="770" spans="2:10">
      <c r="B770" s="1213"/>
      <c r="C770" s="1214"/>
      <c r="D770" s="1214"/>
      <c r="E770" s="1214"/>
      <c r="F770" s="1214"/>
      <c r="G770" s="1214"/>
      <c r="H770" s="1214"/>
      <c r="I770" s="1214"/>
      <c r="J770" s="1215"/>
    </row>
    <row r="771" spans="2:10">
      <c r="B771" s="1213"/>
      <c r="C771" s="1214"/>
      <c r="D771" s="1214"/>
      <c r="E771" s="1214"/>
      <c r="F771" s="1214"/>
      <c r="G771" s="1214"/>
      <c r="H771" s="1214"/>
      <c r="I771" s="1214"/>
      <c r="J771" s="1215"/>
    </row>
    <row r="772" spans="2:10">
      <c r="B772" s="1213"/>
      <c r="C772" s="1214"/>
      <c r="D772" s="1214"/>
      <c r="E772" s="1214"/>
      <c r="F772" s="1214"/>
      <c r="G772" s="1214"/>
      <c r="H772" s="1214"/>
      <c r="I772" s="1214"/>
      <c r="J772" s="1215"/>
    </row>
    <row r="773" spans="2:10">
      <c r="B773" s="1213"/>
      <c r="C773" s="1214"/>
      <c r="D773" s="1214"/>
      <c r="E773" s="1214"/>
      <c r="F773" s="1214"/>
      <c r="G773" s="1214"/>
      <c r="H773" s="1214"/>
      <c r="I773" s="1214"/>
      <c r="J773" s="1215"/>
    </row>
    <row r="774" spans="2:10">
      <c r="B774" s="441"/>
      <c r="C774" s="445"/>
      <c r="D774" s="445"/>
      <c r="E774" s="445"/>
      <c r="F774" s="445"/>
      <c r="G774" s="445"/>
      <c r="H774" s="445"/>
      <c r="I774" s="445"/>
      <c r="J774" s="446"/>
    </row>
    <row r="775" spans="2:10">
      <c r="B775" s="441"/>
      <c r="C775" s="445"/>
      <c r="D775" s="445"/>
      <c r="E775" s="445"/>
      <c r="F775" s="445"/>
      <c r="G775" s="445"/>
      <c r="H775" s="445"/>
      <c r="I775" s="445"/>
      <c r="J775" s="446"/>
    </row>
    <row r="776" spans="2:10">
      <c r="B776" s="441"/>
      <c r="C776" s="445"/>
      <c r="D776" s="445"/>
      <c r="E776" s="445"/>
      <c r="F776" s="445"/>
      <c r="G776" s="445"/>
      <c r="H776" s="445"/>
      <c r="I776" s="445"/>
      <c r="J776" s="446"/>
    </row>
    <row r="777" spans="2:10">
      <c r="B777" s="441"/>
      <c r="C777" s="445"/>
      <c r="D777" s="445"/>
      <c r="E777" s="445"/>
      <c r="F777" s="445"/>
      <c r="G777" s="445"/>
      <c r="H777" s="445"/>
      <c r="I777" s="445"/>
      <c r="J777" s="446"/>
    </row>
    <row r="778" spans="2:10">
      <c r="B778" s="441"/>
      <c r="C778" s="445"/>
      <c r="D778" s="445"/>
      <c r="E778" s="445"/>
      <c r="F778" s="445"/>
      <c r="G778" s="445"/>
      <c r="H778" s="445"/>
      <c r="I778" s="445"/>
      <c r="J778" s="446"/>
    </row>
    <row r="779" spans="2:10">
      <c r="B779" s="441"/>
      <c r="C779" s="445"/>
      <c r="D779" s="445"/>
      <c r="E779" s="445"/>
      <c r="F779" s="445"/>
      <c r="G779" s="445"/>
      <c r="H779" s="445"/>
      <c r="I779" s="445"/>
      <c r="J779" s="446"/>
    </row>
    <row r="780" spans="2:10">
      <c r="B780" s="441"/>
      <c r="C780" s="445"/>
      <c r="D780" s="445"/>
      <c r="E780" s="445"/>
      <c r="F780" s="445"/>
      <c r="G780" s="445"/>
      <c r="H780" s="445"/>
      <c r="I780" s="445"/>
      <c r="J780" s="446"/>
    </row>
    <row r="781" spans="2:10">
      <c r="B781" s="441"/>
      <c r="C781" s="445"/>
      <c r="D781" s="445"/>
      <c r="E781" s="445"/>
      <c r="F781" s="445"/>
      <c r="G781" s="445"/>
      <c r="H781" s="445"/>
      <c r="I781" s="445"/>
      <c r="J781" s="446"/>
    </row>
    <row r="782" spans="2:10">
      <c r="B782" s="441"/>
      <c r="C782" s="445"/>
      <c r="D782" s="445"/>
      <c r="E782" s="445"/>
      <c r="F782" s="445"/>
      <c r="G782" s="445"/>
      <c r="H782" s="445"/>
      <c r="I782" s="445"/>
      <c r="J782" s="446"/>
    </row>
    <row r="783" spans="2:10">
      <c r="B783" s="441"/>
      <c r="C783" s="445"/>
      <c r="D783" s="445"/>
      <c r="E783" s="445"/>
      <c r="F783" s="445"/>
      <c r="G783" s="445"/>
      <c r="H783" s="445"/>
      <c r="I783" s="445"/>
      <c r="J783" s="446"/>
    </row>
    <row r="784" spans="2:10">
      <c r="B784" s="441"/>
      <c r="C784" s="445"/>
      <c r="D784" s="445"/>
      <c r="E784" s="445"/>
      <c r="F784" s="445"/>
      <c r="G784" s="445"/>
      <c r="H784" s="445"/>
      <c r="I784" s="445"/>
      <c r="J784" s="446"/>
    </row>
    <row r="785" spans="2:10">
      <c r="B785" s="441"/>
      <c r="C785" s="445"/>
      <c r="D785" s="445"/>
      <c r="E785" s="445"/>
      <c r="F785" s="445"/>
      <c r="G785" s="445"/>
      <c r="H785" s="445"/>
      <c r="I785" s="445"/>
      <c r="J785" s="446"/>
    </row>
    <row r="786" spans="2:10">
      <c r="B786" s="441"/>
      <c r="C786" s="445"/>
      <c r="D786" s="445"/>
      <c r="E786" s="445"/>
      <c r="F786" s="445"/>
      <c r="G786" s="445"/>
      <c r="H786" s="445"/>
      <c r="I786" s="445"/>
      <c r="J786" s="446"/>
    </row>
    <row r="787" spans="2:10">
      <c r="B787" s="441"/>
      <c r="C787" s="445"/>
      <c r="D787" s="445"/>
      <c r="E787" s="445"/>
      <c r="F787" s="445"/>
      <c r="G787" s="445"/>
      <c r="H787" s="445"/>
      <c r="I787" s="445"/>
      <c r="J787" s="446"/>
    </row>
    <row r="788" spans="2:10">
      <c r="B788" s="441"/>
      <c r="C788" s="445"/>
      <c r="D788" s="445"/>
      <c r="E788" s="445"/>
      <c r="F788" s="445"/>
      <c r="G788" s="445"/>
      <c r="H788" s="445"/>
      <c r="I788" s="445"/>
      <c r="J788" s="446"/>
    </row>
    <row r="789" spans="2:10">
      <c r="B789" s="441"/>
      <c r="C789" s="445"/>
      <c r="D789" s="445"/>
      <c r="E789" s="445"/>
      <c r="F789" s="445"/>
      <c r="G789" s="445"/>
      <c r="H789" s="445"/>
      <c r="I789" s="445"/>
      <c r="J789" s="446"/>
    </row>
    <row r="790" spans="2:10">
      <c r="B790" s="441"/>
      <c r="C790" s="445"/>
      <c r="D790" s="445"/>
      <c r="E790" s="445"/>
      <c r="F790" s="445"/>
      <c r="G790" s="445"/>
      <c r="H790" s="445"/>
      <c r="I790" s="445"/>
      <c r="J790" s="446"/>
    </row>
    <row r="791" spans="2:10">
      <c r="B791" s="441"/>
      <c r="C791" s="445"/>
      <c r="D791" s="445"/>
      <c r="E791" s="445"/>
      <c r="F791" s="445"/>
      <c r="G791" s="445"/>
      <c r="H791" s="445"/>
      <c r="I791" s="445"/>
      <c r="J791" s="446"/>
    </row>
    <row r="792" spans="2:10">
      <c r="B792" s="441"/>
      <c r="C792" s="445"/>
      <c r="D792" s="445"/>
      <c r="E792" s="445"/>
      <c r="F792" s="445"/>
      <c r="G792" s="445"/>
      <c r="H792" s="445"/>
      <c r="I792" s="445"/>
      <c r="J792" s="446"/>
    </row>
    <row r="793" spans="2:10">
      <c r="B793" s="441"/>
      <c r="C793" s="445"/>
      <c r="D793" s="445"/>
      <c r="E793" s="445"/>
      <c r="F793" s="445"/>
      <c r="G793" s="445"/>
      <c r="H793" s="445"/>
      <c r="I793" s="445"/>
      <c r="J793" s="446"/>
    </row>
    <row r="794" spans="2:10">
      <c r="B794" s="441"/>
      <c r="C794" s="445"/>
      <c r="D794" s="445"/>
      <c r="E794" s="445"/>
      <c r="F794" s="445"/>
      <c r="G794" s="445"/>
      <c r="H794" s="445"/>
      <c r="I794" s="445"/>
      <c r="J794" s="446"/>
    </row>
    <row r="795" spans="2:10">
      <c r="B795" s="441"/>
      <c r="C795" s="445"/>
      <c r="D795" s="445"/>
      <c r="E795" s="445"/>
      <c r="F795" s="445"/>
      <c r="G795" s="445"/>
      <c r="H795" s="445"/>
      <c r="I795" s="445"/>
      <c r="J795" s="446"/>
    </row>
    <row r="796" spans="2:10">
      <c r="B796" s="441"/>
      <c r="C796" s="445"/>
      <c r="D796" s="445"/>
      <c r="E796" s="445"/>
      <c r="F796" s="445"/>
      <c r="G796" s="445"/>
      <c r="H796" s="445"/>
      <c r="I796" s="445"/>
      <c r="J796" s="446"/>
    </row>
    <row r="797" spans="2:10">
      <c r="B797" s="441"/>
      <c r="C797" s="445"/>
      <c r="D797" s="445"/>
      <c r="E797" s="445"/>
      <c r="F797" s="445"/>
      <c r="G797" s="445"/>
      <c r="H797" s="445"/>
      <c r="I797" s="445"/>
      <c r="J797" s="446"/>
    </row>
    <row r="798" spans="2:10">
      <c r="B798" s="441"/>
      <c r="C798" s="445"/>
      <c r="D798" s="445"/>
      <c r="E798" s="445"/>
      <c r="F798" s="445"/>
      <c r="G798" s="445"/>
      <c r="H798" s="445"/>
      <c r="I798" s="445"/>
      <c r="J798" s="446"/>
    </row>
    <row r="799" spans="2:10">
      <c r="B799" s="441"/>
      <c r="C799" s="445"/>
      <c r="D799" s="445"/>
      <c r="E799" s="445"/>
      <c r="F799" s="445"/>
      <c r="G799" s="445"/>
      <c r="H799" s="445"/>
      <c r="I799" s="445"/>
      <c r="J799" s="446"/>
    </row>
    <row r="800" spans="2:10">
      <c r="B800" s="441"/>
      <c r="C800" s="445"/>
      <c r="D800" s="445"/>
      <c r="E800" s="445"/>
      <c r="F800" s="445"/>
      <c r="G800" s="445"/>
      <c r="H800" s="445"/>
      <c r="I800" s="445"/>
      <c r="J800" s="446"/>
    </row>
    <row r="801" spans="2:10">
      <c r="B801" s="441"/>
      <c r="C801" s="445"/>
      <c r="D801" s="445"/>
      <c r="E801" s="445"/>
      <c r="F801" s="445"/>
      <c r="G801" s="445"/>
      <c r="H801" s="445"/>
      <c r="I801" s="445"/>
      <c r="J801" s="446"/>
    </row>
    <row r="802" spans="2:10">
      <c r="B802" s="441"/>
      <c r="C802" s="445"/>
      <c r="D802" s="445"/>
      <c r="E802" s="445"/>
      <c r="F802" s="445"/>
      <c r="G802" s="445"/>
      <c r="H802" s="445"/>
      <c r="I802" s="445"/>
      <c r="J802" s="446"/>
    </row>
    <row r="803" spans="2:10">
      <c r="B803" s="441"/>
      <c r="C803" s="445"/>
      <c r="D803" s="445"/>
      <c r="E803" s="445"/>
      <c r="F803" s="445"/>
      <c r="G803" s="445"/>
      <c r="H803" s="445"/>
      <c r="I803" s="445"/>
      <c r="J803" s="446"/>
    </row>
    <row r="804" spans="2:10">
      <c r="B804" s="441"/>
      <c r="C804" s="445"/>
      <c r="D804" s="445"/>
      <c r="E804" s="445"/>
      <c r="F804" s="445"/>
      <c r="G804" s="445"/>
      <c r="H804" s="445"/>
      <c r="I804" s="445"/>
      <c r="J804" s="446"/>
    </row>
    <row r="805" spans="2:10">
      <c r="B805" s="441"/>
      <c r="C805" s="445"/>
      <c r="D805" s="445"/>
      <c r="E805" s="445"/>
      <c r="F805" s="445"/>
      <c r="G805" s="445"/>
      <c r="H805" s="445"/>
      <c r="I805" s="445"/>
      <c r="J805" s="446"/>
    </row>
    <row r="806" spans="2:10">
      <c r="B806" s="441"/>
      <c r="C806" s="445"/>
      <c r="D806" s="445"/>
      <c r="E806" s="445"/>
      <c r="F806" s="445"/>
      <c r="G806" s="445"/>
      <c r="H806" s="445"/>
      <c r="I806" s="445"/>
      <c r="J806" s="446"/>
    </row>
    <row r="807" spans="2:10">
      <c r="B807" s="441"/>
      <c r="C807" s="445"/>
      <c r="D807" s="445"/>
      <c r="E807" s="445"/>
      <c r="F807" s="445"/>
      <c r="G807" s="445"/>
      <c r="H807" s="445"/>
      <c r="I807" s="445"/>
      <c r="J807" s="446"/>
    </row>
    <row r="808" spans="2:10">
      <c r="B808" s="441"/>
      <c r="C808" s="445"/>
      <c r="D808" s="445"/>
      <c r="E808" s="445"/>
      <c r="F808" s="445"/>
      <c r="G808" s="445"/>
      <c r="H808" s="445"/>
      <c r="I808" s="445"/>
      <c r="J808" s="446"/>
    </row>
    <row r="809" spans="2:10">
      <c r="B809" s="441"/>
      <c r="C809" s="445"/>
      <c r="D809" s="445"/>
      <c r="E809" s="445"/>
      <c r="F809" s="445"/>
      <c r="G809" s="445"/>
      <c r="H809" s="445"/>
      <c r="I809" s="445"/>
      <c r="J809" s="446"/>
    </row>
    <row r="810" spans="2:10">
      <c r="B810" s="441"/>
      <c r="C810" s="445"/>
      <c r="D810" s="445"/>
      <c r="E810" s="445"/>
      <c r="F810" s="445"/>
      <c r="G810" s="445"/>
      <c r="H810" s="445"/>
      <c r="I810" s="445"/>
      <c r="J810" s="446"/>
    </row>
    <row r="811" spans="2:10">
      <c r="B811" s="441"/>
      <c r="C811" s="445"/>
      <c r="D811" s="445"/>
      <c r="E811" s="445"/>
      <c r="F811" s="445"/>
      <c r="G811" s="445"/>
      <c r="H811" s="445"/>
      <c r="I811" s="445"/>
      <c r="J811" s="446"/>
    </row>
    <row r="812" spans="2:10">
      <c r="B812" s="441"/>
      <c r="C812" s="445"/>
      <c r="D812" s="445"/>
      <c r="E812" s="445"/>
      <c r="F812" s="445"/>
      <c r="G812" s="445"/>
      <c r="H812" s="445"/>
      <c r="I812" s="445"/>
      <c r="J812" s="446"/>
    </row>
    <row r="813" spans="2:10">
      <c r="B813" s="441"/>
      <c r="C813" s="445"/>
      <c r="D813" s="445"/>
      <c r="E813" s="445"/>
      <c r="F813" s="445"/>
      <c r="G813" s="445"/>
      <c r="H813" s="445"/>
      <c r="I813" s="445"/>
      <c r="J813" s="446"/>
    </row>
    <row r="814" spans="2:10">
      <c r="B814" s="441"/>
      <c r="C814" s="445"/>
      <c r="D814" s="445"/>
      <c r="E814" s="445"/>
      <c r="F814" s="445"/>
      <c r="G814" s="445"/>
      <c r="H814" s="445"/>
      <c r="I814" s="445"/>
      <c r="J814" s="446"/>
    </row>
    <row r="815" spans="2:10">
      <c r="B815" s="441"/>
      <c r="C815" s="445"/>
      <c r="D815" s="445"/>
      <c r="E815" s="445"/>
      <c r="F815" s="445"/>
      <c r="G815" s="445"/>
      <c r="H815" s="445"/>
      <c r="I815" s="445"/>
      <c r="J815" s="446"/>
    </row>
    <row r="816" spans="2:10">
      <c r="B816" s="441"/>
      <c r="C816" s="445"/>
      <c r="D816" s="445"/>
      <c r="E816" s="445"/>
      <c r="F816" s="445"/>
      <c r="G816" s="445"/>
      <c r="H816" s="445"/>
      <c r="I816" s="445"/>
      <c r="J816" s="446"/>
    </row>
    <row r="817" spans="2:10">
      <c r="B817" s="441"/>
      <c r="C817" s="445"/>
      <c r="D817" s="445"/>
      <c r="E817" s="445"/>
      <c r="F817" s="445"/>
      <c r="G817" s="445"/>
      <c r="H817" s="445"/>
      <c r="I817" s="445"/>
      <c r="J817" s="446"/>
    </row>
    <row r="818" spans="2:10">
      <c r="B818" s="441"/>
      <c r="C818" s="445"/>
      <c r="D818" s="445"/>
      <c r="E818" s="445"/>
      <c r="F818" s="445"/>
      <c r="G818" s="445"/>
      <c r="H818" s="445"/>
      <c r="I818" s="445"/>
      <c r="J818" s="446"/>
    </row>
    <row r="819" spans="2:10">
      <c r="B819" s="441"/>
      <c r="C819" s="445"/>
      <c r="D819" s="445"/>
      <c r="E819" s="445"/>
      <c r="F819" s="445"/>
      <c r="G819" s="445"/>
      <c r="H819" s="445"/>
      <c r="I819" s="445"/>
      <c r="J819" s="446"/>
    </row>
    <row r="820" spans="2:10">
      <c r="B820" s="441"/>
      <c r="C820" s="445"/>
      <c r="D820" s="445"/>
      <c r="E820" s="445"/>
      <c r="F820" s="445"/>
      <c r="G820" s="445"/>
      <c r="H820" s="445"/>
      <c r="I820" s="445"/>
      <c r="J820" s="446"/>
    </row>
    <row r="821" spans="2:10">
      <c r="B821" s="441"/>
      <c r="C821" s="445"/>
      <c r="D821" s="445"/>
      <c r="E821" s="445"/>
      <c r="F821" s="445"/>
      <c r="G821" s="445"/>
      <c r="H821" s="445"/>
      <c r="I821" s="445"/>
      <c r="J821" s="446"/>
    </row>
    <row r="822" spans="2:10">
      <c r="B822" s="441"/>
      <c r="C822" s="445"/>
      <c r="D822" s="445"/>
      <c r="E822" s="445"/>
      <c r="F822" s="445"/>
      <c r="G822" s="445"/>
      <c r="H822" s="445"/>
      <c r="I822" s="445"/>
      <c r="J822" s="446"/>
    </row>
    <row r="823" spans="2:10">
      <c r="B823" s="441"/>
      <c r="C823" s="445"/>
      <c r="D823" s="445"/>
      <c r="E823" s="445"/>
      <c r="F823" s="445"/>
      <c r="G823" s="445"/>
      <c r="H823" s="445"/>
      <c r="I823" s="445"/>
      <c r="J823" s="446"/>
    </row>
    <row r="824" spans="2:10">
      <c r="B824" s="441"/>
      <c r="C824" s="445"/>
      <c r="D824" s="445"/>
      <c r="E824" s="445"/>
      <c r="F824" s="445"/>
      <c r="G824" s="445"/>
      <c r="H824" s="445"/>
      <c r="I824" s="445"/>
      <c r="J824" s="446"/>
    </row>
    <row r="825" spans="2:10">
      <c r="B825" s="441"/>
      <c r="C825" s="445"/>
      <c r="D825" s="445"/>
      <c r="E825" s="445"/>
      <c r="F825" s="445"/>
      <c r="G825" s="445"/>
      <c r="H825" s="445"/>
      <c r="I825" s="445"/>
      <c r="J825" s="446"/>
    </row>
    <row r="826" spans="2:10">
      <c r="B826" s="441"/>
      <c r="C826" s="445"/>
      <c r="D826" s="445"/>
      <c r="E826" s="445"/>
      <c r="F826" s="445"/>
      <c r="G826" s="445"/>
      <c r="H826" s="445"/>
      <c r="I826" s="445"/>
      <c r="J826" s="446"/>
    </row>
    <row r="827" spans="2:10">
      <c r="B827" s="441"/>
      <c r="C827" s="445"/>
      <c r="D827" s="445"/>
      <c r="E827" s="445"/>
      <c r="F827" s="445"/>
      <c r="G827" s="445"/>
      <c r="H827" s="445"/>
      <c r="I827" s="445"/>
      <c r="J827" s="446"/>
    </row>
    <row r="828" spans="2:10">
      <c r="B828" s="441"/>
      <c r="C828" s="445"/>
      <c r="D828" s="445"/>
      <c r="E828" s="445"/>
      <c r="F828" s="445"/>
      <c r="G828" s="445"/>
      <c r="H828" s="445"/>
      <c r="I828" s="445"/>
      <c r="J828" s="446"/>
    </row>
    <row r="829" spans="2:10">
      <c r="B829" s="441"/>
      <c r="C829" s="445"/>
      <c r="D829" s="445"/>
      <c r="E829" s="445"/>
      <c r="F829" s="445"/>
      <c r="G829" s="445"/>
      <c r="H829" s="445"/>
      <c r="I829" s="445"/>
      <c r="J829" s="446"/>
    </row>
    <row r="830" spans="2:10">
      <c r="B830" s="441"/>
      <c r="C830" s="445"/>
      <c r="D830" s="445"/>
      <c r="E830" s="445"/>
      <c r="F830" s="445"/>
      <c r="G830" s="445"/>
      <c r="H830" s="445"/>
      <c r="I830" s="445"/>
      <c r="J830" s="446"/>
    </row>
    <row r="831" spans="2:10">
      <c r="B831" s="441"/>
      <c r="C831" s="445"/>
      <c r="D831" s="445"/>
      <c r="E831" s="445"/>
      <c r="F831" s="445"/>
      <c r="G831" s="445"/>
      <c r="H831" s="445"/>
      <c r="I831" s="445"/>
      <c r="J831" s="446"/>
    </row>
    <row r="832" spans="2:10">
      <c r="B832" s="441"/>
      <c r="C832" s="445"/>
      <c r="D832" s="445"/>
      <c r="E832" s="445"/>
      <c r="F832" s="445"/>
      <c r="G832" s="445"/>
      <c r="H832" s="445"/>
      <c r="I832" s="445"/>
      <c r="J832" s="446"/>
    </row>
    <row r="833" spans="2:10">
      <c r="B833" s="441"/>
      <c r="C833" s="445"/>
      <c r="D833" s="445"/>
      <c r="E833" s="445"/>
      <c r="F833" s="445"/>
      <c r="G833" s="445"/>
      <c r="H833" s="445"/>
      <c r="I833" s="445"/>
      <c r="J833" s="446"/>
    </row>
    <row r="834" spans="2:10">
      <c r="B834" s="441"/>
      <c r="C834" s="445"/>
      <c r="D834" s="445"/>
      <c r="E834" s="445"/>
      <c r="F834" s="445"/>
      <c r="G834" s="445"/>
      <c r="H834" s="445"/>
      <c r="I834" s="445"/>
      <c r="J834" s="446"/>
    </row>
    <row r="835" spans="2:10">
      <c r="B835" s="441"/>
      <c r="C835" s="445"/>
      <c r="D835" s="445"/>
      <c r="E835" s="445"/>
      <c r="F835" s="445"/>
      <c r="G835" s="445"/>
      <c r="H835" s="445"/>
      <c r="I835" s="445"/>
      <c r="J835" s="446"/>
    </row>
    <row r="836" spans="2:10">
      <c r="B836" s="441"/>
      <c r="C836" s="445"/>
      <c r="D836" s="445"/>
      <c r="E836" s="445"/>
      <c r="F836" s="445"/>
      <c r="G836" s="445"/>
      <c r="H836" s="445"/>
      <c r="I836" s="445"/>
      <c r="J836" s="446"/>
    </row>
    <row r="837" spans="2:10">
      <c r="B837" s="441"/>
      <c r="C837" s="445"/>
      <c r="D837" s="445"/>
      <c r="E837" s="445"/>
      <c r="F837" s="445"/>
      <c r="G837" s="445"/>
      <c r="H837" s="445"/>
      <c r="I837" s="445"/>
      <c r="J837" s="446"/>
    </row>
    <row r="838" spans="2:10">
      <c r="B838" s="441"/>
      <c r="C838" s="445"/>
      <c r="D838" s="445"/>
      <c r="E838" s="445"/>
      <c r="F838" s="445"/>
      <c r="G838" s="445"/>
      <c r="H838" s="445"/>
      <c r="I838" s="445"/>
      <c r="J838" s="446"/>
    </row>
    <row r="839" spans="2:10">
      <c r="B839" s="441"/>
      <c r="C839" s="445"/>
      <c r="D839" s="445"/>
      <c r="E839" s="445"/>
      <c r="F839" s="445"/>
      <c r="G839" s="445"/>
      <c r="H839" s="445"/>
      <c r="I839" s="445"/>
      <c r="J839" s="446"/>
    </row>
    <row r="840" spans="2:10">
      <c r="B840" s="441"/>
      <c r="C840" s="445"/>
      <c r="D840" s="445"/>
      <c r="E840" s="445"/>
      <c r="F840" s="445"/>
      <c r="G840" s="445"/>
      <c r="H840" s="445"/>
      <c r="I840" s="445"/>
      <c r="J840" s="446"/>
    </row>
    <row r="841" spans="2:10">
      <c r="B841" s="441"/>
      <c r="C841" s="445"/>
      <c r="D841" s="445"/>
      <c r="E841" s="445"/>
      <c r="F841" s="445"/>
      <c r="G841" s="445"/>
      <c r="H841" s="445"/>
      <c r="I841" s="445"/>
      <c r="J841" s="446"/>
    </row>
    <row r="842" spans="2:10">
      <c r="B842" s="441"/>
      <c r="C842" s="445"/>
      <c r="D842" s="445"/>
      <c r="E842" s="445"/>
      <c r="F842" s="445"/>
      <c r="G842" s="445"/>
      <c r="H842" s="445"/>
      <c r="I842" s="445"/>
      <c r="J842" s="446"/>
    </row>
    <row r="843" spans="2:10">
      <c r="B843" s="441"/>
      <c r="C843" s="445"/>
      <c r="D843" s="445"/>
      <c r="E843" s="445"/>
      <c r="F843" s="445"/>
      <c r="G843" s="445"/>
      <c r="H843" s="445"/>
      <c r="I843" s="445"/>
      <c r="J843" s="446"/>
    </row>
    <row r="844" spans="2:10">
      <c r="B844" s="441"/>
      <c r="C844" s="445"/>
      <c r="D844" s="445"/>
      <c r="E844" s="445"/>
      <c r="F844" s="445"/>
      <c r="G844" s="445"/>
      <c r="H844" s="445"/>
      <c r="I844" s="445"/>
      <c r="J844" s="446"/>
    </row>
    <row r="845" spans="2:10">
      <c r="B845" s="441"/>
      <c r="C845" s="445"/>
      <c r="D845" s="445"/>
      <c r="E845" s="445"/>
      <c r="F845" s="445"/>
      <c r="G845" s="445"/>
      <c r="H845" s="445"/>
      <c r="I845" s="445"/>
      <c r="J845" s="446"/>
    </row>
    <row r="846" spans="2:10">
      <c r="B846" s="441"/>
      <c r="C846" s="445"/>
      <c r="D846" s="445"/>
      <c r="E846" s="445"/>
      <c r="F846" s="445"/>
      <c r="G846" s="445"/>
      <c r="H846" s="445"/>
      <c r="I846" s="445"/>
      <c r="J846" s="446"/>
    </row>
    <row r="847" spans="2:10">
      <c r="B847" s="441"/>
      <c r="C847" s="445"/>
      <c r="D847" s="445"/>
      <c r="E847" s="445"/>
      <c r="F847" s="445"/>
      <c r="G847" s="445"/>
      <c r="H847" s="445"/>
      <c r="I847" s="445"/>
      <c r="J847" s="446"/>
    </row>
    <row r="848" spans="2:10">
      <c r="B848" s="441"/>
      <c r="C848" s="445"/>
      <c r="D848" s="445"/>
      <c r="E848" s="445"/>
      <c r="F848" s="445"/>
      <c r="G848" s="445"/>
      <c r="H848" s="445"/>
      <c r="I848" s="445"/>
      <c r="J848" s="446"/>
    </row>
    <row r="849" spans="2:10">
      <c r="B849" s="441"/>
      <c r="C849" s="445"/>
      <c r="D849" s="445"/>
      <c r="E849" s="445"/>
      <c r="F849" s="445"/>
      <c r="G849" s="445"/>
      <c r="H849" s="445"/>
      <c r="I849" s="445"/>
      <c r="J849" s="446"/>
    </row>
    <row r="850" spans="2:10">
      <c r="B850" s="441"/>
      <c r="C850" s="445"/>
      <c r="D850" s="445"/>
      <c r="E850" s="445"/>
      <c r="F850" s="445"/>
      <c r="G850" s="445"/>
      <c r="H850" s="445"/>
      <c r="I850" s="445"/>
      <c r="J850" s="446"/>
    </row>
    <row r="851" spans="2:10">
      <c r="B851" s="441"/>
      <c r="C851" s="445"/>
      <c r="D851" s="445"/>
      <c r="E851" s="445"/>
      <c r="F851" s="445"/>
      <c r="G851" s="445"/>
      <c r="H851" s="445"/>
      <c r="I851" s="445"/>
      <c r="J851" s="446"/>
    </row>
    <row r="852" spans="2:10">
      <c r="B852" s="441"/>
      <c r="C852" s="445"/>
      <c r="D852" s="445"/>
      <c r="E852" s="445"/>
      <c r="F852" s="445"/>
      <c r="G852" s="445"/>
      <c r="H852" s="445"/>
      <c r="I852" s="445"/>
      <c r="J852" s="446"/>
    </row>
    <row r="853" spans="2:10">
      <c r="B853" s="441"/>
      <c r="C853" s="445"/>
      <c r="D853" s="445"/>
      <c r="E853" s="445"/>
      <c r="F853" s="445"/>
      <c r="G853" s="445"/>
      <c r="H853" s="445"/>
      <c r="I853" s="445"/>
      <c r="J853" s="446"/>
    </row>
    <row r="854" spans="2:10">
      <c r="B854" s="441"/>
      <c r="C854" s="445"/>
      <c r="D854" s="445"/>
      <c r="E854" s="445"/>
      <c r="F854" s="445"/>
      <c r="G854" s="445"/>
      <c r="H854" s="445"/>
      <c r="I854" s="445"/>
      <c r="J854" s="446"/>
    </row>
    <row r="855" spans="2:10">
      <c r="B855" s="441"/>
      <c r="C855" s="445"/>
      <c r="D855" s="445"/>
      <c r="E855" s="445"/>
      <c r="F855" s="445"/>
      <c r="G855" s="445"/>
      <c r="H855" s="445"/>
      <c r="I855" s="445"/>
      <c r="J855" s="446"/>
    </row>
    <row r="856" spans="2:10">
      <c r="B856" s="441"/>
      <c r="C856" s="445"/>
      <c r="D856" s="445"/>
      <c r="E856" s="445"/>
      <c r="F856" s="445"/>
      <c r="G856" s="445"/>
      <c r="H856" s="445"/>
      <c r="I856" s="445"/>
      <c r="J856" s="446"/>
    </row>
    <row r="857" spans="2:10">
      <c r="B857" s="441"/>
      <c r="C857" s="445"/>
      <c r="D857" s="445"/>
      <c r="E857" s="445"/>
      <c r="F857" s="445"/>
      <c r="G857" s="445"/>
      <c r="H857" s="445"/>
      <c r="I857" s="445"/>
      <c r="J857" s="446"/>
    </row>
    <row r="858" spans="2:10">
      <c r="B858" s="441"/>
      <c r="C858" s="445"/>
      <c r="D858" s="445"/>
      <c r="E858" s="445"/>
      <c r="F858" s="445"/>
      <c r="G858" s="445"/>
      <c r="H858" s="445"/>
      <c r="I858" s="445"/>
      <c r="J858" s="446"/>
    </row>
    <row r="859" spans="2:10">
      <c r="B859" s="441"/>
      <c r="C859" s="445"/>
      <c r="D859" s="445"/>
      <c r="E859" s="445"/>
      <c r="F859" s="445"/>
      <c r="G859" s="445"/>
      <c r="H859" s="445"/>
      <c r="I859" s="445"/>
      <c r="J859" s="446"/>
    </row>
    <row r="860" spans="2:10">
      <c r="B860" s="441"/>
      <c r="C860" s="445"/>
      <c r="D860" s="445"/>
      <c r="E860" s="445"/>
      <c r="F860" s="445"/>
      <c r="G860" s="445"/>
      <c r="H860" s="445"/>
      <c r="I860" s="445"/>
      <c r="J860" s="446"/>
    </row>
    <row r="861" spans="2:10">
      <c r="B861" s="441"/>
      <c r="C861" s="445"/>
      <c r="D861" s="445"/>
      <c r="E861" s="445"/>
      <c r="F861" s="445"/>
      <c r="G861" s="445"/>
      <c r="H861" s="445"/>
      <c r="I861" s="445"/>
      <c r="J861" s="446"/>
    </row>
    <row r="862" spans="2:10">
      <c r="B862" s="441"/>
      <c r="C862" s="445"/>
      <c r="D862" s="445"/>
      <c r="E862" s="445"/>
      <c r="F862" s="445"/>
      <c r="G862" s="445"/>
      <c r="H862" s="445"/>
      <c r="I862" s="445"/>
      <c r="J862" s="446"/>
    </row>
    <row r="863" spans="2:10">
      <c r="B863" s="441"/>
      <c r="C863" s="445"/>
      <c r="D863" s="445"/>
      <c r="E863" s="445"/>
      <c r="F863" s="445"/>
      <c r="G863" s="445"/>
      <c r="H863" s="445"/>
      <c r="I863" s="445"/>
      <c r="J863" s="446"/>
    </row>
    <row r="864" spans="2:10">
      <c r="B864" s="441"/>
      <c r="C864" s="445"/>
      <c r="D864" s="445"/>
      <c r="E864" s="445"/>
      <c r="F864" s="445"/>
      <c r="G864" s="445"/>
      <c r="H864" s="445"/>
      <c r="I864" s="445"/>
      <c r="J864" s="446"/>
    </row>
    <row r="865" spans="2:10">
      <c r="B865" s="441"/>
      <c r="C865" s="445"/>
      <c r="D865" s="445"/>
      <c r="E865" s="445"/>
      <c r="F865" s="445"/>
      <c r="G865" s="445"/>
      <c r="H865" s="445"/>
      <c r="I865" s="445"/>
      <c r="J865" s="446"/>
    </row>
    <row r="866" spans="2:10">
      <c r="B866" s="441"/>
      <c r="C866" s="445"/>
      <c r="D866" s="445"/>
      <c r="E866" s="445"/>
      <c r="F866" s="445"/>
      <c r="G866" s="445"/>
      <c r="H866" s="445"/>
      <c r="I866" s="445"/>
      <c r="J866" s="446"/>
    </row>
    <row r="867" spans="2:10">
      <c r="B867" s="441"/>
      <c r="C867" s="445"/>
      <c r="D867" s="445"/>
      <c r="E867" s="445"/>
      <c r="F867" s="445"/>
      <c r="G867" s="445"/>
      <c r="H867" s="445"/>
      <c r="I867" s="445"/>
      <c r="J867" s="446"/>
    </row>
    <row r="868" spans="2:10">
      <c r="B868" s="441"/>
      <c r="C868" s="445"/>
      <c r="D868" s="445"/>
      <c r="E868" s="445"/>
      <c r="F868" s="445"/>
      <c r="G868" s="445"/>
      <c r="H868" s="445"/>
      <c r="I868" s="445"/>
      <c r="J868" s="446"/>
    </row>
    <row r="869" spans="2:10">
      <c r="B869" s="441"/>
      <c r="C869" s="445"/>
      <c r="D869" s="445"/>
      <c r="E869" s="445"/>
      <c r="F869" s="445"/>
      <c r="G869" s="445"/>
      <c r="H869" s="445"/>
      <c r="I869" s="445"/>
      <c r="J869" s="446"/>
    </row>
    <row r="870" spans="2:10">
      <c r="B870" s="441"/>
      <c r="C870" s="445"/>
      <c r="D870" s="445"/>
      <c r="E870" s="445"/>
      <c r="F870" s="445"/>
      <c r="G870" s="445"/>
      <c r="H870" s="445"/>
      <c r="I870" s="445"/>
      <c r="J870" s="446"/>
    </row>
    <row r="871" spans="2:10">
      <c r="B871" s="441"/>
      <c r="C871" s="445"/>
      <c r="D871" s="445"/>
      <c r="E871" s="445"/>
      <c r="F871" s="445"/>
      <c r="G871" s="445"/>
      <c r="H871" s="445"/>
      <c r="I871" s="445"/>
      <c r="J871" s="446"/>
    </row>
    <row r="872" spans="2:10">
      <c r="B872" s="441"/>
      <c r="C872" s="445"/>
      <c r="D872" s="445"/>
      <c r="E872" s="445"/>
      <c r="F872" s="445"/>
      <c r="G872" s="445"/>
      <c r="H872" s="445"/>
      <c r="I872" s="445"/>
      <c r="J872" s="446"/>
    </row>
    <row r="873" spans="2:10">
      <c r="B873" s="441"/>
      <c r="C873" s="445"/>
      <c r="D873" s="445"/>
      <c r="E873" s="445"/>
      <c r="F873" s="445"/>
      <c r="G873" s="445"/>
      <c r="H873" s="445"/>
      <c r="I873" s="445"/>
      <c r="J873" s="446"/>
    </row>
    <row r="874" spans="2:10">
      <c r="B874" s="441"/>
      <c r="C874" s="445"/>
      <c r="D874" s="445"/>
      <c r="E874" s="445"/>
      <c r="F874" s="445"/>
      <c r="G874" s="445"/>
      <c r="H874" s="445"/>
      <c r="I874" s="445"/>
      <c r="J874" s="446"/>
    </row>
    <row r="875" spans="2:10" ht="15.75" thickBot="1">
      <c r="B875" s="1210"/>
      <c r="C875" s="1211"/>
      <c r="D875" s="1211"/>
      <c r="E875" s="1211"/>
      <c r="F875" s="1211"/>
      <c r="G875" s="1211"/>
      <c r="H875" s="1211"/>
      <c r="I875" s="1211"/>
      <c r="J875" s="1212"/>
    </row>
    <row r="876" spans="2:10">
      <c r="B876" s="441"/>
      <c r="C876" s="445"/>
      <c r="D876" s="445"/>
      <c r="E876" s="445"/>
      <c r="F876" s="445"/>
      <c r="G876" s="445"/>
      <c r="H876" s="445"/>
      <c r="I876" s="445"/>
      <c r="J876" s="446"/>
    </row>
    <row r="877" spans="2:10">
      <c r="B877" s="441"/>
      <c r="C877" s="445"/>
      <c r="D877" s="445"/>
      <c r="E877" s="445"/>
      <c r="F877" s="445"/>
      <c r="G877" s="445"/>
      <c r="H877" s="445"/>
      <c r="I877" s="445"/>
      <c r="J877" s="446"/>
    </row>
    <row r="878" spans="2:10">
      <c r="B878" s="441"/>
      <c r="C878" s="445"/>
      <c r="D878" s="445"/>
      <c r="E878" s="445"/>
      <c r="F878" s="445"/>
      <c r="G878" s="445"/>
      <c r="H878" s="445"/>
      <c r="I878" s="445"/>
      <c r="J878" s="446"/>
    </row>
    <row r="879" spans="2:10">
      <c r="B879" s="441"/>
      <c r="C879" s="445"/>
      <c r="D879" s="445"/>
      <c r="E879" s="445"/>
      <c r="F879" s="445"/>
      <c r="G879" s="445"/>
      <c r="H879" s="445"/>
      <c r="I879" s="445"/>
      <c r="J879" s="446"/>
    </row>
    <row r="880" spans="2:10">
      <c r="B880" s="441"/>
      <c r="C880" s="445"/>
      <c r="D880" s="445"/>
      <c r="E880" s="445"/>
      <c r="F880" s="445"/>
      <c r="G880" s="445"/>
      <c r="H880" s="445"/>
      <c r="I880" s="445"/>
      <c r="J880" s="446"/>
    </row>
    <row r="881" spans="2:10">
      <c r="B881" s="441"/>
      <c r="C881" s="445"/>
      <c r="D881" s="445"/>
      <c r="E881" s="445"/>
      <c r="F881" s="445"/>
      <c r="G881" s="445"/>
      <c r="H881" s="445"/>
      <c r="I881" s="445"/>
      <c r="J881" s="446"/>
    </row>
    <row r="882" spans="2:10">
      <c r="B882" s="441"/>
      <c r="C882" s="445"/>
      <c r="D882" s="445"/>
      <c r="E882" s="445"/>
      <c r="F882" s="445"/>
      <c r="G882" s="445"/>
      <c r="H882" s="445"/>
      <c r="I882" s="445"/>
      <c r="J882" s="446"/>
    </row>
    <row r="883" spans="2:10">
      <c r="B883" s="441"/>
      <c r="C883" s="445"/>
      <c r="D883" s="445"/>
      <c r="E883" s="445"/>
      <c r="F883" s="445"/>
      <c r="G883" s="445"/>
      <c r="H883" s="445"/>
      <c r="I883" s="445"/>
      <c r="J883" s="446"/>
    </row>
    <row r="884" spans="2:10">
      <c r="B884" s="441"/>
      <c r="C884" s="445"/>
      <c r="D884" s="445"/>
      <c r="E884" s="445"/>
      <c r="F884" s="445"/>
      <c r="G884" s="445"/>
      <c r="H884" s="445"/>
      <c r="I884" s="445"/>
      <c r="J884" s="446"/>
    </row>
    <row r="885" spans="2:10">
      <c r="B885" s="441"/>
      <c r="C885" s="445"/>
      <c r="D885" s="445"/>
      <c r="E885" s="445"/>
      <c r="F885" s="445"/>
      <c r="G885" s="445"/>
      <c r="H885" s="445"/>
      <c r="I885" s="445"/>
      <c r="J885" s="446"/>
    </row>
    <row r="886" spans="2:10">
      <c r="B886" s="441"/>
      <c r="C886" s="445"/>
      <c r="D886" s="445"/>
      <c r="E886" s="445"/>
      <c r="F886" s="445"/>
      <c r="G886" s="445"/>
      <c r="H886" s="445"/>
      <c r="I886" s="445"/>
      <c r="J886" s="446"/>
    </row>
    <row r="887" spans="2:10">
      <c r="B887" s="441"/>
      <c r="C887" s="445"/>
      <c r="D887" s="445"/>
      <c r="E887" s="445"/>
      <c r="F887" s="445"/>
      <c r="G887" s="445"/>
      <c r="H887" s="445"/>
      <c r="I887" s="445"/>
      <c r="J887" s="446"/>
    </row>
    <row r="888" spans="2:10">
      <c r="B888" s="441"/>
      <c r="C888" s="445"/>
      <c r="D888" s="445"/>
      <c r="E888" s="445"/>
      <c r="F888" s="445"/>
      <c r="G888" s="445"/>
      <c r="H888" s="445"/>
      <c r="I888" s="445"/>
      <c r="J888" s="446"/>
    </row>
    <row r="889" spans="2:10">
      <c r="B889" s="441"/>
      <c r="C889" s="445"/>
      <c r="D889" s="445"/>
      <c r="E889" s="445"/>
      <c r="F889" s="445"/>
      <c r="G889" s="445"/>
      <c r="H889" s="445"/>
      <c r="I889" s="445"/>
      <c r="J889" s="446"/>
    </row>
    <row r="890" spans="2:10">
      <c r="B890" s="441"/>
      <c r="C890" s="445"/>
      <c r="D890" s="445"/>
      <c r="E890" s="445"/>
      <c r="F890" s="445"/>
      <c r="G890" s="445"/>
      <c r="H890" s="445"/>
      <c r="I890" s="445"/>
      <c r="J890" s="446"/>
    </row>
    <row r="891" spans="2:10">
      <c r="B891" s="441"/>
      <c r="C891" s="445"/>
      <c r="D891" s="445"/>
      <c r="E891" s="445"/>
      <c r="F891" s="445"/>
      <c r="G891" s="445"/>
      <c r="H891" s="445"/>
      <c r="I891" s="445"/>
      <c r="J891" s="446"/>
    </row>
    <row r="892" spans="2:10">
      <c r="B892" s="441"/>
      <c r="C892" s="445"/>
      <c r="D892" s="445"/>
      <c r="E892" s="445"/>
      <c r="F892" s="445"/>
      <c r="G892" s="445"/>
      <c r="H892" s="445"/>
      <c r="I892" s="445"/>
      <c r="J892" s="446"/>
    </row>
    <row r="893" spans="2:10">
      <c r="B893" s="441"/>
      <c r="C893" s="445"/>
      <c r="D893" s="445"/>
      <c r="E893" s="445"/>
      <c r="F893" s="445"/>
      <c r="G893" s="445"/>
      <c r="H893" s="445"/>
      <c r="I893" s="445"/>
      <c r="J893" s="446"/>
    </row>
    <row r="894" spans="2:10">
      <c r="B894" s="441"/>
      <c r="C894" s="445"/>
      <c r="D894" s="445"/>
      <c r="E894" s="445"/>
      <c r="F894" s="445"/>
      <c r="G894" s="445"/>
      <c r="H894" s="445"/>
      <c r="I894" s="445"/>
      <c r="J894" s="446"/>
    </row>
    <row r="895" spans="2:10">
      <c r="B895" s="441"/>
      <c r="C895" s="445"/>
      <c r="D895" s="445"/>
      <c r="E895" s="445"/>
      <c r="F895" s="445"/>
      <c r="G895" s="445"/>
      <c r="H895" s="445"/>
      <c r="I895" s="445"/>
      <c r="J895" s="446"/>
    </row>
    <row r="896" spans="2:10">
      <c r="B896" s="441"/>
      <c r="C896" s="445"/>
      <c r="D896" s="445"/>
      <c r="E896" s="445"/>
      <c r="F896" s="445"/>
      <c r="G896" s="445"/>
      <c r="H896" s="445"/>
      <c r="I896" s="445"/>
      <c r="J896" s="446"/>
    </row>
    <row r="897" spans="2:10">
      <c r="B897" s="441"/>
      <c r="C897" s="445"/>
      <c r="D897" s="445"/>
      <c r="E897" s="445"/>
      <c r="F897" s="445"/>
      <c r="G897" s="445"/>
      <c r="H897" s="445"/>
      <c r="I897" s="445"/>
      <c r="J897" s="446"/>
    </row>
    <row r="898" spans="2:10">
      <c r="B898" s="441"/>
      <c r="C898" s="445"/>
      <c r="D898" s="445"/>
      <c r="E898" s="445"/>
      <c r="F898" s="445"/>
      <c r="G898" s="445"/>
      <c r="H898" s="445"/>
      <c r="I898" s="445"/>
      <c r="J898" s="446"/>
    </row>
    <row r="899" spans="2:10">
      <c r="B899" s="441"/>
      <c r="C899" s="445"/>
      <c r="D899" s="445"/>
      <c r="E899" s="445"/>
      <c r="F899" s="445"/>
      <c r="G899" s="445"/>
      <c r="H899" s="445"/>
      <c r="I899" s="445"/>
      <c r="J899" s="446"/>
    </row>
    <row r="900" spans="2:10">
      <c r="B900" s="441"/>
      <c r="C900" s="445"/>
      <c r="D900" s="445"/>
      <c r="E900" s="445"/>
      <c r="F900" s="445"/>
      <c r="G900" s="445"/>
      <c r="H900" s="445"/>
      <c r="I900" s="445"/>
      <c r="J900" s="446"/>
    </row>
    <row r="901" spans="2:10">
      <c r="B901" s="441"/>
      <c r="C901" s="445"/>
      <c r="D901" s="445"/>
      <c r="E901" s="445"/>
      <c r="F901" s="445"/>
      <c r="G901" s="445"/>
      <c r="H901" s="445"/>
      <c r="I901" s="445"/>
      <c r="J901" s="446"/>
    </row>
    <row r="902" spans="2:10">
      <c r="B902" s="441"/>
      <c r="C902" s="445"/>
      <c r="D902" s="445"/>
      <c r="E902" s="445"/>
      <c r="F902" s="445"/>
      <c r="G902" s="445"/>
      <c r="H902" s="445"/>
      <c r="I902" s="445"/>
      <c r="J902" s="446"/>
    </row>
    <row r="903" spans="2:10">
      <c r="B903" s="441"/>
      <c r="C903" s="445"/>
      <c r="D903" s="445"/>
      <c r="E903" s="445"/>
      <c r="F903" s="445"/>
      <c r="G903" s="445"/>
      <c r="H903" s="445"/>
      <c r="I903" s="445"/>
      <c r="J903" s="446"/>
    </row>
    <row r="904" spans="2:10">
      <c r="B904" s="441"/>
      <c r="C904" s="445"/>
      <c r="D904" s="445"/>
      <c r="E904" s="445"/>
      <c r="F904" s="445"/>
      <c r="G904" s="445"/>
      <c r="H904" s="445"/>
      <c r="I904" s="445"/>
      <c r="J904" s="446"/>
    </row>
    <row r="905" spans="2:10">
      <c r="B905" s="441"/>
      <c r="C905" s="445"/>
      <c r="D905" s="445"/>
      <c r="E905" s="445"/>
      <c r="F905" s="445"/>
      <c r="G905" s="445"/>
      <c r="H905" s="445"/>
      <c r="I905" s="445"/>
      <c r="J905" s="446"/>
    </row>
    <row r="906" spans="2:10">
      <c r="B906" s="441"/>
      <c r="C906" s="445"/>
      <c r="D906" s="445"/>
      <c r="E906" s="445"/>
      <c r="F906" s="445"/>
      <c r="G906" s="445"/>
      <c r="H906" s="445"/>
      <c r="I906" s="445"/>
      <c r="J906" s="446"/>
    </row>
    <row r="907" spans="2:10">
      <c r="B907" s="441"/>
      <c r="C907" s="445"/>
      <c r="D907" s="445"/>
      <c r="E907" s="445"/>
      <c r="F907" s="445"/>
      <c r="G907" s="445"/>
      <c r="H907" s="445"/>
      <c r="I907" s="445"/>
      <c r="J907" s="446"/>
    </row>
    <row r="908" spans="2:10">
      <c r="B908" s="441"/>
      <c r="C908" s="445"/>
      <c r="D908" s="445"/>
      <c r="E908" s="445"/>
      <c r="F908" s="445"/>
      <c r="G908" s="445"/>
      <c r="H908" s="445"/>
      <c r="I908" s="445"/>
      <c r="J908" s="446"/>
    </row>
    <row r="909" spans="2:10">
      <c r="B909" s="441"/>
      <c r="C909" s="445"/>
      <c r="D909" s="445"/>
      <c r="E909" s="445"/>
      <c r="F909" s="445"/>
      <c r="G909" s="445"/>
      <c r="H909" s="445"/>
      <c r="I909" s="445"/>
      <c r="J909" s="446"/>
    </row>
    <row r="910" spans="2:10">
      <c r="B910" s="441"/>
      <c r="C910" s="445"/>
      <c r="D910" s="445"/>
      <c r="E910" s="445"/>
      <c r="F910" s="445"/>
      <c r="G910" s="445"/>
      <c r="H910" s="445"/>
      <c r="I910" s="445"/>
      <c r="J910" s="446"/>
    </row>
    <row r="911" spans="2:10">
      <c r="B911" s="441"/>
      <c r="C911" s="445"/>
      <c r="D911" s="445"/>
      <c r="E911" s="445"/>
      <c r="F911" s="445"/>
      <c r="G911" s="445"/>
      <c r="H911" s="445"/>
      <c r="I911" s="445"/>
      <c r="J911" s="446"/>
    </row>
    <row r="912" spans="2:10">
      <c r="B912" s="441"/>
      <c r="C912" s="445"/>
      <c r="D912" s="445"/>
      <c r="E912" s="445"/>
      <c r="F912" s="445"/>
      <c r="G912" s="445"/>
      <c r="H912" s="445"/>
      <c r="I912" s="445"/>
      <c r="J912" s="446"/>
    </row>
    <row r="913" spans="2:10">
      <c r="B913" s="441"/>
      <c r="C913" s="445"/>
      <c r="D913" s="445"/>
      <c r="E913" s="445"/>
      <c r="F913" s="445"/>
      <c r="G913" s="445"/>
      <c r="H913" s="445"/>
      <c r="I913" s="445"/>
      <c r="J913" s="446"/>
    </row>
    <row r="914" spans="2:10">
      <c r="B914" s="441"/>
      <c r="C914" s="445"/>
      <c r="D914" s="445"/>
      <c r="E914" s="445"/>
      <c r="F914" s="445"/>
      <c r="G914" s="445"/>
      <c r="H914" s="445"/>
      <c r="I914" s="445"/>
      <c r="J914" s="446"/>
    </row>
    <row r="915" spans="2:10">
      <c r="B915" s="441"/>
      <c r="C915" s="445"/>
      <c r="D915" s="445"/>
      <c r="E915" s="445"/>
      <c r="F915" s="445"/>
      <c r="G915" s="445"/>
      <c r="H915" s="445"/>
      <c r="I915" s="445"/>
      <c r="J915" s="446"/>
    </row>
    <row r="916" spans="2:10">
      <c r="B916" s="441"/>
      <c r="C916" s="445"/>
      <c r="D916" s="445"/>
      <c r="E916" s="445"/>
      <c r="F916" s="445"/>
      <c r="G916" s="445"/>
      <c r="H916" s="445"/>
      <c r="I916" s="445"/>
      <c r="J916" s="446"/>
    </row>
    <row r="917" spans="2:10">
      <c r="B917" s="441"/>
      <c r="C917" s="445"/>
      <c r="D917" s="445"/>
      <c r="E917" s="445"/>
      <c r="F917" s="445"/>
      <c r="G917" s="445"/>
      <c r="H917" s="445"/>
      <c r="I917" s="445"/>
      <c r="J917" s="446"/>
    </row>
    <row r="918" spans="2:10">
      <c r="B918" s="441"/>
      <c r="C918" s="445"/>
      <c r="D918" s="445"/>
      <c r="E918" s="445"/>
      <c r="F918" s="445"/>
      <c r="G918" s="445"/>
      <c r="H918" s="445"/>
      <c r="I918" s="445"/>
      <c r="J918" s="446"/>
    </row>
    <row r="919" spans="2:10">
      <c r="B919" s="441"/>
      <c r="C919" s="445"/>
      <c r="D919" s="445"/>
      <c r="E919" s="445"/>
      <c r="F919" s="445"/>
      <c r="G919" s="445"/>
      <c r="H919" s="445"/>
      <c r="I919" s="445"/>
      <c r="J919" s="446"/>
    </row>
    <row r="920" spans="2:10">
      <c r="B920" s="441"/>
      <c r="C920" s="445"/>
      <c r="D920" s="445"/>
      <c r="E920" s="445"/>
      <c r="F920" s="445"/>
      <c r="G920" s="445"/>
      <c r="H920" s="445"/>
      <c r="I920" s="445"/>
      <c r="J920" s="446"/>
    </row>
    <row r="921" spans="2:10">
      <c r="B921" s="441"/>
      <c r="C921" s="445"/>
      <c r="D921" s="445"/>
      <c r="E921" s="445"/>
      <c r="F921" s="445"/>
      <c r="G921" s="445"/>
      <c r="H921" s="445"/>
      <c r="I921" s="445"/>
      <c r="J921" s="446"/>
    </row>
    <row r="922" spans="2:10">
      <c r="B922" s="441"/>
      <c r="C922" s="445"/>
      <c r="D922" s="445"/>
      <c r="E922" s="445"/>
      <c r="F922" s="445"/>
      <c r="G922" s="445"/>
      <c r="H922" s="445"/>
      <c r="I922" s="445"/>
      <c r="J922" s="446"/>
    </row>
    <row r="923" spans="2:10">
      <c r="B923" s="441"/>
      <c r="C923" s="445"/>
      <c r="D923" s="445"/>
      <c r="E923" s="445"/>
      <c r="F923" s="445"/>
      <c r="G923" s="445"/>
      <c r="H923" s="445"/>
      <c r="I923" s="445"/>
      <c r="J923" s="446"/>
    </row>
    <row r="924" spans="2:10">
      <c r="B924" s="441"/>
      <c r="C924" s="445"/>
      <c r="D924" s="445"/>
      <c r="E924" s="445"/>
      <c r="F924" s="445"/>
      <c r="G924" s="445"/>
      <c r="H924" s="445"/>
      <c r="I924" s="445"/>
      <c r="J924" s="446"/>
    </row>
    <row r="925" spans="2:10">
      <c r="B925" s="441"/>
      <c r="C925" s="445"/>
      <c r="D925" s="445"/>
      <c r="E925" s="445"/>
      <c r="F925" s="445"/>
      <c r="G925" s="445"/>
      <c r="H925" s="445"/>
      <c r="I925" s="445"/>
      <c r="J925" s="446"/>
    </row>
    <row r="926" spans="2:10">
      <c r="B926" s="441"/>
      <c r="C926" s="445"/>
      <c r="D926" s="445"/>
      <c r="E926" s="445"/>
      <c r="F926" s="445"/>
      <c r="G926" s="445"/>
      <c r="H926" s="445"/>
      <c r="I926" s="445"/>
      <c r="J926" s="446"/>
    </row>
    <row r="927" spans="2:10">
      <c r="B927" s="441"/>
      <c r="C927" s="445"/>
      <c r="D927" s="445"/>
      <c r="E927" s="445"/>
      <c r="F927" s="445"/>
      <c r="G927" s="445"/>
      <c r="H927" s="445"/>
      <c r="I927" s="445"/>
      <c r="J927" s="446"/>
    </row>
    <row r="928" spans="2:10">
      <c r="B928" s="441"/>
      <c r="C928" s="445"/>
      <c r="D928" s="445"/>
      <c r="E928" s="445"/>
      <c r="F928" s="445"/>
      <c r="G928" s="445"/>
      <c r="H928" s="445"/>
      <c r="I928" s="445"/>
      <c r="J928" s="446"/>
    </row>
    <row r="929" spans="2:10">
      <c r="B929" s="441"/>
      <c r="C929" s="445"/>
      <c r="D929" s="445"/>
      <c r="E929" s="445"/>
      <c r="F929" s="445"/>
      <c r="G929" s="445"/>
      <c r="H929" s="445"/>
      <c r="I929" s="445"/>
      <c r="J929" s="446"/>
    </row>
    <row r="930" spans="2:10">
      <c r="B930" s="441"/>
      <c r="C930" s="445"/>
      <c r="D930" s="445"/>
      <c r="E930" s="445"/>
      <c r="F930" s="445"/>
      <c r="G930" s="445"/>
      <c r="H930" s="445"/>
      <c r="I930" s="445"/>
      <c r="J930" s="446"/>
    </row>
    <row r="931" spans="2:10">
      <c r="B931" s="441"/>
      <c r="C931" s="445"/>
      <c r="D931" s="445"/>
      <c r="E931" s="445"/>
      <c r="F931" s="445"/>
      <c r="G931" s="445"/>
      <c r="H931" s="445"/>
      <c r="I931" s="445"/>
      <c r="J931" s="446"/>
    </row>
    <row r="932" spans="2:10">
      <c r="B932" s="441"/>
      <c r="C932" s="445"/>
      <c r="D932" s="445"/>
      <c r="E932" s="445"/>
      <c r="F932" s="445"/>
      <c r="G932" s="445"/>
      <c r="H932" s="445"/>
      <c r="I932" s="445"/>
      <c r="J932" s="446"/>
    </row>
    <row r="933" spans="2:10">
      <c r="B933" s="441"/>
      <c r="C933" s="445"/>
      <c r="D933" s="445"/>
      <c r="E933" s="445"/>
      <c r="F933" s="445"/>
      <c r="G933" s="445"/>
      <c r="H933" s="445"/>
      <c r="I933" s="445"/>
      <c r="J933" s="446"/>
    </row>
    <row r="934" spans="2:10">
      <c r="B934" s="441"/>
      <c r="C934" s="445"/>
      <c r="D934" s="445"/>
      <c r="E934" s="445"/>
      <c r="F934" s="445"/>
      <c r="G934" s="445"/>
      <c r="H934" s="445"/>
      <c r="I934" s="445"/>
      <c r="J934" s="446"/>
    </row>
    <row r="935" spans="2:10">
      <c r="B935" s="441"/>
      <c r="C935" s="445"/>
      <c r="D935" s="445"/>
      <c r="E935" s="445"/>
      <c r="F935" s="445"/>
      <c r="G935" s="445"/>
      <c r="H935" s="445"/>
      <c r="I935" s="445"/>
      <c r="J935" s="446"/>
    </row>
    <row r="936" spans="2:10">
      <c r="B936" s="441"/>
      <c r="C936" s="445"/>
      <c r="D936" s="445"/>
      <c r="E936" s="445"/>
      <c r="F936" s="445"/>
      <c r="G936" s="445"/>
      <c r="H936" s="445"/>
      <c r="I936" s="445"/>
      <c r="J936" s="446"/>
    </row>
    <row r="937" spans="2:10">
      <c r="B937" s="441"/>
      <c r="C937" s="445"/>
      <c r="D937" s="445"/>
      <c r="E937" s="445"/>
      <c r="F937" s="445"/>
      <c r="G937" s="445"/>
      <c r="H937" s="445"/>
      <c r="I937" s="445"/>
      <c r="J937" s="446"/>
    </row>
    <row r="938" spans="2:10">
      <c r="B938" s="441"/>
      <c r="C938" s="445"/>
      <c r="D938" s="445"/>
      <c r="E938" s="445"/>
      <c r="F938" s="445"/>
      <c r="G938" s="445"/>
      <c r="H938" s="445"/>
      <c r="I938" s="445"/>
      <c r="J938" s="446"/>
    </row>
    <row r="939" spans="2:10">
      <c r="B939" s="441"/>
      <c r="C939" s="445"/>
      <c r="D939" s="445"/>
      <c r="E939" s="445"/>
      <c r="F939" s="445"/>
      <c r="G939" s="445"/>
      <c r="H939" s="445"/>
      <c r="I939" s="445"/>
      <c r="J939" s="446"/>
    </row>
    <row r="940" spans="2:10">
      <c r="B940" s="441"/>
      <c r="C940" s="445"/>
      <c r="D940" s="445"/>
      <c r="E940" s="445"/>
      <c r="F940" s="445"/>
      <c r="G940" s="445"/>
      <c r="H940" s="445"/>
      <c r="I940" s="445"/>
      <c r="J940" s="446"/>
    </row>
    <row r="941" spans="2:10">
      <c r="B941" s="441"/>
      <c r="C941" s="445"/>
      <c r="D941" s="445"/>
      <c r="E941" s="445"/>
      <c r="F941" s="445"/>
      <c r="G941" s="445"/>
      <c r="H941" s="445"/>
      <c r="I941" s="445"/>
      <c r="J941" s="446"/>
    </row>
    <row r="942" spans="2:10">
      <c r="B942" s="441"/>
      <c r="C942" s="445"/>
      <c r="D942" s="445"/>
      <c r="E942" s="445"/>
      <c r="F942" s="445"/>
      <c r="G942" s="445"/>
      <c r="H942" s="445"/>
      <c r="I942" s="445"/>
      <c r="J942" s="446"/>
    </row>
    <row r="943" spans="2:10">
      <c r="B943" s="441"/>
      <c r="C943" s="445"/>
      <c r="D943" s="445"/>
      <c r="E943" s="445"/>
      <c r="F943" s="445"/>
      <c r="G943" s="445"/>
      <c r="H943" s="445"/>
      <c r="I943" s="445"/>
      <c r="J943" s="446"/>
    </row>
    <row r="944" spans="2:10">
      <c r="B944" s="441"/>
      <c r="C944" s="445"/>
      <c r="D944" s="445"/>
      <c r="E944" s="445"/>
      <c r="F944" s="445"/>
      <c r="G944" s="445"/>
      <c r="H944" s="445"/>
      <c r="I944" s="445"/>
      <c r="J944" s="446"/>
    </row>
    <row r="945" spans="2:10">
      <c r="B945" s="441"/>
      <c r="C945" s="445"/>
      <c r="D945" s="445"/>
      <c r="E945" s="445"/>
      <c r="F945" s="445"/>
      <c r="G945" s="445"/>
      <c r="H945" s="445"/>
      <c r="I945" s="445"/>
      <c r="J945" s="446"/>
    </row>
    <row r="946" spans="2:10">
      <c r="B946" s="441"/>
      <c r="C946" s="445"/>
      <c r="D946" s="445"/>
      <c r="E946" s="445"/>
      <c r="F946" s="445"/>
      <c r="G946" s="445"/>
      <c r="H946" s="445"/>
      <c r="I946" s="445"/>
      <c r="J946" s="446"/>
    </row>
    <row r="947" spans="2:10">
      <c r="B947" s="441"/>
      <c r="C947" s="445"/>
      <c r="D947" s="445"/>
      <c r="E947" s="445"/>
      <c r="F947" s="445"/>
      <c r="G947" s="445"/>
      <c r="H947" s="445"/>
      <c r="I947" s="445"/>
      <c r="J947" s="446"/>
    </row>
    <row r="948" spans="2:10">
      <c r="B948" s="441"/>
      <c r="C948" s="445"/>
      <c r="D948" s="445"/>
      <c r="E948" s="445"/>
      <c r="F948" s="445"/>
      <c r="G948" s="445"/>
      <c r="H948" s="445"/>
      <c r="I948" s="445"/>
      <c r="J948" s="446"/>
    </row>
    <row r="949" spans="2:10">
      <c r="B949" s="441"/>
      <c r="C949" s="445"/>
      <c r="D949" s="445"/>
      <c r="E949" s="445"/>
      <c r="F949" s="445"/>
      <c r="G949" s="445"/>
      <c r="H949" s="445"/>
      <c r="I949" s="445"/>
      <c r="J949" s="446"/>
    </row>
    <row r="950" spans="2:10">
      <c r="B950" s="441"/>
      <c r="C950" s="445"/>
      <c r="D950" s="445"/>
      <c r="E950" s="445"/>
      <c r="F950" s="445"/>
      <c r="G950" s="445"/>
      <c r="H950" s="445"/>
      <c r="I950" s="445"/>
      <c r="J950" s="446"/>
    </row>
    <row r="951" spans="2:10">
      <c r="B951" s="441"/>
      <c r="C951" s="445"/>
      <c r="D951" s="445"/>
      <c r="E951" s="445"/>
      <c r="F951" s="445"/>
      <c r="G951" s="445"/>
      <c r="H951" s="445"/>
      <c r="I951" s="445"/>
      <c r="J951" s="446"/>
    </row>
    <row r="952" spans="2:10">
      <c r="B952" s="441"/>
      <c r="C952" s="445"/>
      <c r="D952" s="445"/>
      <c r="E952" s="445"/>
      <c r="F952" s="445"/>
      <c r="G952" s="445"/>
      <c r="H952" s="445"/>
      <c r="I952" s="445"/>
      <c r="J952" s="446"/>
    </row>
    <row r="953" spans="2:10">
      <c r="B953" s="441"/>
      <c r="C953" s="445"/>
      <c r="D953" s="445"/>
      <c r="E953" s="445"/>
      <c r="F953" s="445"/>
      <c r="G953" s="445"/>
      <c r="H953" s="445"/>
      <c r="I953" s="445"/>
      <c r="J953" s="446"/>
    </row>
    <row r="954" spans="2:10">
      <c r="B954" s="441"/>
      <c r="C954" s="445"/>
      <c r="D954" s="445"/>
      <c r="E954" s="445"/>
      <c r="F954" s="445"/>
      <c r="G954" s="445"/>
      <c r="H954" s="445"/>
      <c r="I954" s="445"/>
      <c r="J954" s="446"/>
    </row>
    <row r="955" spans="2:10">
      <c r="B955" s="441"/>
      <c r="C955" s="445"/>
      <c r="D955" s="445"/>
      <c r="E955" s="445"/>
      <c r="F955" s="445"/>
      <c r="G955" s="445"/>
      <c r="H955" s="445"/>
      <c r="I955" s="445"/>
      <c r="J955" s="446"/>
    </row>
    <row r="956" spans="2:10">
      <c r="B956" s="441"/>
      <c r="C956" s="445"/>
      <c r="D956" s="445"/>
      <c r="E956" s="445"/>
      <c r="F956" s="445"/>
      <c r="G956" s="445"/>
      <c r="H956" s="445"/>
      <c r="I956" s="445"/>
      <c r="J956" s="446"/>
    </row>
    <row r="957" spans="2:10">
      <c r="B957" s="441"/>
      <c r="C957" s="445"/>
      <c r="D957" s="445"/>
      <c r="E957" s="445"/>
      <c r="F957" s="445"/>
      <c r="G957" s="445"/>
      <c r="H957" s="445"/>
      <c r="I957" s="445"/>
      <c r="J957" s="446"/>
    </row>
    <row r="958" spans="2:10">
      <c r="B958" s="441"/>
      <c r="C958" s="445"/>
      <c r="D958" s="445"/>
      <c r="E958" s="445"/>
      <c r="F958" s="445"/>
      <c r="G958" s="445"/>
      <c r="H958" s="445"/>
      <c r="I958" s="445"/>
      <c r="J958" s="446"/>
    </row>
    <row r="959" spans="2:10">
      <c r="B959" s="441"/>
      <c r="C959" s="445"/>
      <c r="D959" s="445"/>
      <c r="E959" s="445"/>
      <c r="F959" s="445"/>
      <c r="G959" s="445"/>
      <c r="H959" s="445"/>
      <c r="I959" s="445"/>
      <c r="J959" s="446"/>
    </row>
    <row r="960" spans="2:10">
      <c r="B960" s="441"/>
      <c r="C960" s="445"/>
      <c r="D960" s="445"/>
      <c r="E960" s="445"/>
      <c r="F960" s="445"/>
      <c r="G960" s="445"/>
      <c r="H960" s="445"/>
      <c r="I960" s="445"/>
      <c r="J960" s="446"/>
    </row>
    <row r="961" spans="2:10">
      <c r="B961" s="441"/>
      <c r="C961" s="445"/>
      <c r="D961" s="445"/>
      <c r="E961" s="445"/>
      <c r="F961" s="445"/>
      <c r="G961" s="445"/>
      <c r="H961" s="445"/>
      <c r="I961" s="445"/>
      <c r="J961" s="446"/>
    </row>
    <row r="962" spans="2:10">
      <c r="B962" s="441"/>
      <c r="C962" s="445"/>
      <c r="D962" s="445"/>
      <c r="E962" s="445"/>
      <c r="F962" s="445"/>
      <c r="G962" s="445"/>
      <c r="H962" s="445"/>
      <c r="I962" s="445"/>
      <c r="J962" s="446"/>
    </row>
    <row r="963" spans="2:10">
      <c r="B963" s="441"/>
      <c r="C963" s="445"/>
      <c r="D963" s="445"/>
      <c r="E963" s="445"/>
      <c r="F963" s="445"/>
      <c r="G963" s="445"/>
      <c r="H963" s="445"/>
      <c r="I963" s="445"/>
      <c r="J963" s="446"/>
    </row>
    <row r="964" spans="2:10">
      <c r="B964" s="441"/>
      <c r="C964" s="445"/>
      <c r="D964" s="445"/>
      <c r="E964" s="445"/>
      <c r="F964" s="445"/>
      <c r="G964" s="445"/>
      <c r="H964" s="445"/>
      <c r="I964" s="445"/>
      <c r="J964" s="446"/>
    </row>
    <row r="965" spans="2:10">
      <c r="B965" s="441"/>
      <c r="C965" s="445"/>
      <c r="D965" s="445"/>
      <c r="E965" s="445"/>
      <c r="F965" s="445"/>
      <c r="G965" s="445"/>
      <c r="H965" s="445"/>
      <c r="I965" s="445"/>
      <c r="J965" s="446"/>
    </row>
    <row r="966" spans="2:10">
      <c r="B966" s="441"/>
      <c r="C966" s="445"/>
      <c r="D966" s="445"/>
      <c r="E966" s="445"/>
      <c r="F966" s="445"/>
      <c r="G966" s="445"/>
      <c r="H966" s="445"/>
      <c r="I966" s="445"/>
      <c r="J966" s="446"/>
    </row>
    <row r="967" spans="2:10">
      <c r="B967" s="441"/>
      <c r="C967" s="445"/>
      <c r="D967" s="445"/>
      <c r="E967" s="445"/>
      <c r="F967" s="445"/>
      <c r="G967" s="445"/>
      <c r="H967" s="445"/>
      <c r="I967" s="445"/>
      <c r="J967" s="446"/>
    </row>
    <row r="968" spans="2:10">
      <c r="B968" s="441"/>
      <c r="C968" s="445"/>
      <c r="D968" s="445"/>
      <c r="E968" s="445"/>
      <c r="F968" s="445"/>
      <c r="G968" s="445"/>
      <c r="H968" s="445"/>
      <c r="I968" s="445"/>
      <c r="J968" s="446"/>
    </row>
    <row r="969" spans="2:10">
      <c r="B969" s="441"/>
      <c r="C969" s="445"/>
      <c r="D969" s="445"/>
      <c r="E969" s="445"/>
      <c r="F969" s="445"/>
      <c r="G969" s="445"/>
      <c r="H969" s="445"/>
      <c r="I969" s="445"/>
      <c r="J969" s="446"/>
    </row>
    <row r="970" spans="2:10">
      <c r="B970" s="441"/>
      <c r="C970" s="445"/>
      <c r="D970" s="445"/>
      <c r="E970" s="445"/>
      <c r="F970" s="445"/>
      <c r="G970" s="445"/>
      <c r="H970" s="445"/>
      <c r="I970" s="445"/>
      <c r="J970" s="446"/>
    </row>
    <row r="971" spans="2:10">
      <c r="B971" s="441"/>
      <c r="C971" s="445"/>
      <c r="D971" s="445"/>
      <c r="E971" s="445"/>
      <c r="F971" s="445"/>
      <c r="G971" s="445"/>
      <c r="H971" s="445"/>
      <c r="I971" s="445"/>
      <c r="J971" s="446"/>
    </row>
    <row r="972" spans="2:10">
      <c r="B972" s="441"/>
      <c r="C972" s="445"/>
      <c r="D972" s="445"/>
      <c r="E972" s="445"/>
      <c r="F972" s="445"/>
      <c r="G972" s="445"/>
      <c r="H972" s="445"/>
      <c r="I972" s="445"/>
      <c r="J972" s="446"/>
    </row>
    <row r="973" spans="2:10">
      <c r="B973" s="441"/>
      <c r="C973" s="445"/>
      <c r="D973" s="445"/>
      <c r="E973" s="445"/>
      <c r="F973" s="445"/>
      <c r="G973" s="445"/>
      <c r="H973" s="445"/>
      <c r="I973" s="445"/>
      <c r="J973" s="446"/>
    </row>
    <row r="974" spans="2:10">
      <c r="B974" s="441"/>
      <c r="C974" s="445"/>
      <c r="D974" s="445"/>
      <c r="E974" s="445"/>
      <c r="F974" s="445"/>
      <c r="G974" s="445"/>
      <c r="H974" s="445"/>
      <c r="I974" s="445"/>
      <c r="J974" s="446"/>
    </row>
    <row r="975" spans="2:10">
      <c r="B975" s="441"/>
      <c r="C975" s="445"/>
      <c r="D975" s="445"/>
      <c r="E975" s="445"/>
      <c r="F975" s="445"/>
      <c r="G975" s="445"/>
      <c r="H975" s="445"/>
      <c r="I975" s="445"/>
      <c r="J975" s="446"/>
    </row>
    <row r="976" spans="2:10">
      <c r="B976" s="441"/>
      <c r="C976" s="445"/>
      <c r="D976" s="445"/>
      <c r="E976" s="445"/>
      <c r="F976" s="445"/>
      <c r="G976" s="445"/>
      <c r="H976" s="445"/>
      <c r="I976" s="445"/>
      <c r="J976" s="446"/>
    </row>
    <row r="977" spans="2:10">
      <c r="B977" s="441"/>
      <c r="C977" s="445"/>
      <c r="D977" s="445"/>
      <c r="E977" s="445"/>
      <c r="F977" s="445"/>
      <c r="G977" s="445"/>
      <c r="H977" s="445"/>
      <c r="I977" s="445"/>
      <c r="J977" s="446"/>
    </row>
    <row r="978" spans="2:10">
      <c r="B978" s="441"/>
      <c r="C978" s="445"/>
      <c r="D978" s="445"/>
      <c r="E978" s="445"/>
      <c r="F978" s="445"/>
      <c r="G978" s="445"/>
      <c r="H978" s="445"/>
      <c r="I978" s="445"/>
      <c r="J978" s="446"/>
    </row>
    <row r="979" spans="2:10">
      <c r="B979" s="441"/>
      <c r="C979" s="445"/>
      <c r="D979" s="445"/>
      <c r="E979" s="445"/>
      <c r="F979" s="445"/>
      <c r="G979" s="445"/>
      <c r="H979" s="445"/>
      <c r="I979" s="445"/>
      <c r="J979" s="446"/>
    </row>
    <row r="980" spans="2:10">
      <c r="B980" s="441"/>
      <c r="C980" s="445"/>
      <c r="D980" s="445"/>
      <c r="E980" s="445"/>
      <c r="F980" s="445"/>
      <c r="G980" s="445"/>
      <c r="H980" s="445"/>
      <c r="I980" s="445"/>
      <c r="J980" s="446"/>
    </row>
    <row r="981" spans="2:10">
      <c r="B981" s="441"/>
      <c r="C981" s="445"/>
      <c r="D981" s="445"/>
      <c r="E981" s="445"/>
      <c r="F981" s="445"/>
      <c r="G981" s="445"/>
      <c r="H981" s="445"/>
      <c r="I981" s="445"/>
      <c r="J981" s="446"/>
    </row>
    <row r="982" spans="2:10">
      <c r="B982" s="441"/>
      <c r="C982" s="445"/>
      <c r="D982" s="445"/>
      <c r="E982" s="445"/>
      <c r="F982" s="445"/>
      <c r="G982" s="445"/>
      <c r="H982" s="445"/>
      <c r="I982" s="445"/>
      <c r="J982" s="446"/>
    </row>
    <row r="983" spans="2:10">
      <c r="B983" s="441"/>
      <c r="C983" s="445"/>
      <c r="D983" s="445"/>
      <c r="E983" s="445"/>
      <c r="F983" s="445"/>
      <c r="G983" s="445"/>
      <c r="H983" s="445"/>
      <c r="I983" s="445"/>
      <c r="J983" s="446"/>
    </row>
    <row r="984" spans="2:10">
      <c r="B984" s="441"/>
      <c r="C984" s="445"/>
      <c r="D984" s="445"/>
      <c r="E984" s="445"/>
      <c r="F984" s="445"/>
      <c r="G984" s="445"/>
      <c r="H984" s="445"/>
      <c r="I984" s="445"/>
      <c r="J984" s="446"/>
    </row>
    <row r="985" spans="2:10">
      <c r="B985" s="441"/>
      <c r="C985" s="445"/>
      <c r="D985" s="445"/>
      <c r="E985" s="445"/>
      <c r="F985" s="445"/>
      <c r="G985" s="445"/>
      <c r="H985" s="445"/>
      <c r="I985" s="445"/>
      <c r="J985" s="446"/>
    </row>
    <row r="986" spans="2:10">
      <c r="B986" s="441"/>
      <c r="C986" s="445"/>
      <c r="D986" s="445"/>
      <c r="E986" s="445"/>
      <c r="F986" s="445"/>
      <c r="G986" s="445"/>
      <c r="H986" s="445"/>
      <c r="I986" s="445"/>
      <c r="J986" s="446"/>
    </row>
    <row r="987" spans="2:10">
      <c r="B987" s="441"/>
      <c r="C987" s="445"/>
      <c r="D987" s="445"/>
      <c r="E987" s="445"/>
      <c r="F987" s="445"/>
      <c r="G987" s="445"/>
      <c r="H987" s="445"/>
      <c r="I987" s="445"/>
      <c r="J987" s="446"/>
    </row>
    <row r="988" spans="2:10">
      <c r="B988" s="441"/>
      <c r="C988" s="445"/>
      <c r="D988" s="445"/>
      <c r="E988" s="445"/>
      <c r="F988" s="445"/>
      <c r="G988" s="445"/>
      <c r="H988" s="445"/>
      <c r="I988" s="445"/>
      <c r="J988" s="446"/>
    </row>
    <row r="989" spans="2:10">
      <c r="B989" s="441"/>
      <c r="C989" s="445"/>
      <c r="D989" s="445"/>
      <c r="E989" s="445"/>
      <c r="F989" s="445"/>
      <c r="G989" s="445"/>
      <c r="H989" s="445"/>
      <c r="I989" s="445"/>
      <c r="J989" s="446"/>
    </row>
    <row r="990" spans="2:10">
      <c r="B990" s="441"/>
      <c r="C990" s="445"/>
      <c r="D990" s="445"/>
      <c r="E990" s="445"/>
      <c r="F990" s="445"/>
      <c r="G990" s="445"/>
      <c r="H990" s="445"/>
      <c r="I990" s="445"/>
      <c r="J990" s="446"/>
    </row>
    <row r="991" spans="2:10">
      <c r="B991" s="441"/>
      <c r="C991" s="445"/>
      <c r="D991" s="445"/>
      <c r="E991" s="445"/>
      <c r="F991" s="445"/>
      <c r="G991" s="445"/>
      <c r="H991" s="445"/>
      <c r="I991" s="445"/>
      <c r="J991" s="446"/>
    </row>
    <row r="992" spans="2:10">
      <c r="B992" s="441"/>
      <c r="C992" s="445"/>
      <c r="D992" s="445"/>
      <c r="E992" s="445"/>
      <c r="F992" s="445"/>
      <c r="G992" s="445"/>
      <c r="H992" s="445"/>
      <c r="I992" s="445"/>
      <c r="J992" s="446"/>
    </row>
    <row r="993" spans="2:10">
      <c r="B993" s="441"/>
      <c r="C993" s="445"/>
      <c r="D993" s="445"/>
      <c r="E993" s="445"/>
      <c r="F993" s="445"/>
      <c r="G993" s="445"/>
      <c r="H993" s="445"/>
      <c r="I993" s="445"/>
      <c r="J993" s="446"/>
    </row>
    <row r="994" spans="2:10" ht="15.75" thickBot="1">
      <c r="B994" s="1210"/>
      <c r="C994" s="1211"/>
      <c r="D994" s="1211"/>
      <c r="E994" s="1211"/>
      <c r="F994" s="1211"/>
      <c r="G994" s="1211"/>
      <c r="H994" s="1211"/>
      <c r="I994" s="1211"/>
      <c r="J994" s="1212"/>
    </row>
    <row r="995" spans="2:10">
      <c r="B995" s="441"/>
      <c r="C995" s="445"/>
      <c r="D995" s="445"/>
      <c r="E995" s="445"/>
      <c r="F995" s="445"/>
      <c r="G995" s="445"/>
      <c r="H995" s="445"/>
      <c r="I995" s="445"/>
      <c r="J995" s="446"/>
    </row>
    <row r="996" spans="2:10">
      <c r="B996" s="441"/>
      <c r="C996" s="445"/>
      <c r="D996" s="445"/>
      <c r="E996" s="445"/>
      <c r="F996" s="445"/>
      <c r="G996" s="445"/>
      <c r="H996" s="445"/>
      <c r="I996" s="445"/>
      <c r="J996" s="446"/>
    </row>
    <row r="997" spans="2:10">
      <c r="B997" s="441"/>
      <c r="C997" s="445"/>
      <c r="D997" s="445"/>
      <c r="E997" s="445"/>
      <c r="F997" s="445"/>
      <c r="G997" s="445"/>
      <c r="H997" s="445"/>
      <c r="I997" s="445"/>
      <c r="J997" s="446"/>
    </row>
    <row r="998" spans="2:10">
      <c r="B998" s="441"/>
      <c r="C998" s="445"/>
      <c r="D998" s="445"/>
      <c r="E998" s="445"/>
      <c r="F998" s="445"/>
      <c r="G998" s="445"/>
      <c r="H998" s="445"/>
      <c r="I998" s="445"/>
      <c r="J998" s="446"/>
    </row>
    <row r="999" spans="2:10">
      <c r="B999" s="441"/>
      <c r="C999" s="445"/>
      <c r="D999" s="445"/>
      <c r="E999" s="445"/>
      <c r="F999" s="445"/>
      <c r="G999" s="445"/>
      <c r="H999" s="445"/>
      <c r="I999" s="445"/>
      <c r="J999" s="446"/>
    </row>
    <row r="1000" spans="2:10">
      <c r="B1000" s="441"/>
      <c r="C1000" s="445"/>
      <c r="D1000" s="445"/>
      <c r="E1000" s="445"/>
      <c r="F1000" s="445"/>
      <c r="G1000" s="445"/>
      <c r="H1000" s="445"/>
      <c r="I1000" s="445"/>
      <c r="J1000" s="446"/>
    </row>
    <row r="1001" spans="2:10">
      <c r="B1001" s="441"/>
      <c r="C1001" s="445"/>
      <c r="D1001" s="445"/>
      <c r="E1001" s="445"/>
      <c r="F1001" s="445"/>
      <c r="G1001" s="445"/>
      <c r="H1001" s="445"/>
      <c r="I1001" s="445"/>
      <c r="J1001" s="446"/>
    </row>
    <row r="1002" spans="2:10">
      <c r="B1002" s="441"/>
      <c r="C1002" s="445"/>
      <c r="D1002" s="445"/>
      <c r="E1002" s="445"/>
      <c r="F1002" s="445"/>
      <c r="G1002" s="445"/>
      <c r="H1002" s="445"/>
      <c r="I1002" s="445"/>
      <c r="J1002" s="446"/>
    </row>
    <row r="1003" spans="2:10">
      <c r="B1003" s="441"/>
      <c r="C1003" s="445"/>
      <c r="D1003" s="445"/>
      <c r="E1003" s="445"/>
      <c r="F1003" s="445"/>
      <c r="G1003" s="445"/>
      <c r="H1003" s="445"/>
      <c r="I1003" s="445"/>
      <c r="J1003" s="446"/>
    </row>
    <row r="1004" spans="2:10">
      <c r="B1004" s="441"/>
      <c r="C1004" s="445"/>
      <c r="D1004" s="445"/>
      <c r="E1004" s="445"/>
      <c r="F1004" s="445"/>
      <c r="G1004" s="445"/>
      <c r="H1004" s="445"/>
      <c r="I1004" s="445"/>
      <c r="J1004" s="446"/>
    </row>
    <row r="1005" spans="2:10">
      <c r="B1005" s="441"/>
      <c r="C1005" s="445"/>
      <c r="D1005" s="445"/>
      <c r="E1005" s="445"/>
      <c r="F1005" s="445"/>
      <c r="G1005" s="445"/>
      <c r="H1005" s="445"/>
      <c r="I1005" s="445"/>
      <c r="J1005" s="446"/>
    </row>
    <row r="1006" spans="2:10">
      <c r="B1006" s="441"/>
      <c r="C1006" s="445"/>
      <c r="D1006" s="445"/>
      <c r="E1006" s="445"/>
      <c r="F1006" s="445"/>
      <c r="G1006" s="445"/>
      <c r="H1006" s="445"/>
      <c r="I1006" s="445"/>
      <c r="J1006" s="446"/>
    </row>
    <row r="1007" spans="2:10">
      <c r="B1007" s="441"/>
      <c r="C1007" s="445"/>
      <c r="D1007" s="445"/>
      <c r="E1007" s="445"/>
      <c r="F1007" s="445"/>
      <c r="G1007" s="445"/>
      <c r="H1007" s="445"/>
      <c r="I1007" s="445"/>
      <c r="J1007" s="446"/>
    </row>
    <row r="1008" spans="2:10">
      <c r="B1008" s="441"/>
      <c r="C1008" s="445"/>
      <c r="D1008" s="445"/>
      <c r="E1008" s="445"/>
      <c r="F1008" s="445"/>
      <c r="G1008" s="445"/>
      <c r="H1008" s="445"/>
      <c r="I1008" s="445"/>
      <c r="J1008" s="446"/>
    </row>
    <row r="1009" spans="2:10">
      <c r="B1009" s="441"/>
      <c r="C1009" s="445"/>
      <c r="D1009" s="445"/>
      <c r="E1009" s="445"/>
      <c r="F1009" s="445"/>
      <c r="G1009" s="445"/>
      <c r="H1009" s="445"/>
      <c r="I1009" s="445"/>
      <c r="J1009" s="446"/>
    </row>
    <row r="1010" spans="2:10">
      <c r="B1010" s="441"/>
      <c r="C1010" s="445"/>
      <c r="D1010" s="445"/>
      <c r="E1010" s="445"/>
      <c r="F1010" s="445"/>
      <c r="G1010" s="445"/>
      <c r="H1010" s="445"/>
      <c r="I1010" s="445"/>
      <c r="J1010" s="446"/>
    </row>
    <row r="1011" spans="2:10">
      <c r="B1011" s="441"/>
      <c r="C1011" s="445"/>
      <c r="D1011" s="445"/>
      <c r="E1011" s="445"/>
      <c r="F1011" s="445"/>
      <c r="G1011" s="445"/>
      <c r="H1011" s="445"/>
      <c r="I1011" s="445"/>
      <c r="J1011" s="446"/>
    </row>
    <row r="1012" spans="2:10">
      <c r="B1012" s="441"/>
      <c r="C1012" s="445"/>
      <c r="D1012" s="445"/>
      <c r="E1012" s="445"/>
      <c r="F1012" s="445"/>
      <c r="G1012" s="445"/>
      <c r="H1012" s="445"/>
      <c r="I1012" s="445"/>
      <c r="J1012" s="446"/>
    </row>
    <row r="1013" spans="2:10">
      <c r="B1013" s="441"/>
      <c r="C1013" s="445"/>
      <c r="D1013" s="445"/>
      <c r="E1013" s="445"/>
      <c r="F1013" s="445"/>
      <c r="G1013" s="445"/>
      <c r="H1013" s="445"/>
      <c r="I1013" s="445"/>
      <c r="J1013" s="446"/>
    </row>
    <row r="1014" spans="2:10">
      <c r="B1014" s="441"/>
      <c r="C1014" s="445"/>
      <c r="D1014" s="445"/>
      <c r="E1014" s="445"/>
      <c r="F1014" s="445"/>
      <c r="G1014" s="445"/>
      <c r="H1014" s="445"/>
      <c r="I1014" s="445"/>
      <c r="J1014" s="446"/>
    </row>
    <row r="1015" spans="2:10">
      <c r="B1015" s="441"/>
      <c r="C1015" s="445"/>
      <c r="D1015" s="445"/>
      <c r="E1015" s="445"/>
      <c r="F1015" s="445"/>
      <c r="G1015" s="445"/>
      <c r="H1015" s="445"/>
      <c r="I1015" s="445"/>
      <c r="J1015" s="446"/>
    </row>
    <row r="1016" spans="2:10">
      <c r="B1016" s="441"/>
      <c r="C1016" s="445"/>
      <c r="D1016" s="445"/>
      <c r="E1016" s="445"/>
      <c r="F1016" s="445"/>
      <c r="G1016" s="445"/>
      <c r="H1016" s="445"/>
      <c r="I1016" s="445"/>
      <c r="J1016" s="446"/>
    </row>
    <row r="1017" spans="2:10">
      <c r="B1017" s="441"/>
      <c r="C1017" s="445"/>
      <c r="D1017" s="445"/>
      <c r="E1017" s="445"/>
      <c r="F1017" s="445"/>
      <c r="G1017" s="445"/>
      <c r="H1017" s="445"/>
      <c r="I1017" s="445"/>
      <c r="J1017" s="446"/>
    </row>
    <row r="1018" spans="2:10">
      <c r="B1018" s="441"/>
      <c r="C1018" s="445"/>
      <c r="D1018" s="445"/>
      <c r="E1018" s="445"/>
      <c r="F1018" s="445"/>
      <c r="G1018" s="445"/>
      <c r="H1018" s="445"/>
      <c r="I1018" s="445"/>
      <c r="J1018" s="446"/>
    </row>
    <row r="1019" spans="2:10">
      <c r="B1019" s="441"/>
      <c r="C1019" s="445"/>
      <c r="D1019" s="445"/>
      <c r="E1019" s="445"/>
      <c r="F1019" s="445"/>
      <c r="G1019" s="445"/>
      <c r="H1019" s="445"/>
      <c r="I1019" s="445"/>
      <c r="J1019" s="446"/>
    </row>
    <row r="1020" spans="2:10">
      <c r="B1020" s="441"/>
      <c r="C1020" s="445"/>
      <c r="D1020" s="445"/>
      <c r="E1020" s="445"/>
      <c r="F1020" s="445"/>
      <c r="G1020" s="445"/>
      <c r="H1020" s="445"/>
      <c r="I1020" s="445"/>
      <c r="J1020" s="446"/>
    </row>
    <row r="1021" spans="2:10">
      <c r="B1021" s="441"/>
      <c r="C1021" s="445"/>
      <c r="D1021" s="445"/>
      <c r="E1021" s="445"/>
      <c r="F1021" s="445"/>
      <c r="G1021" s="445"/>
      <c r="H1021" s="445"/>
      <c r="I1021" s="445"/>
      <c r="J1021" s="446"/>
    </row>
    <row r="1022" spans="2:10">
      <c r="B1022" s="441"/>
      <c r="C1022" s="445"/>
      <c r="D1022" s="445"/>
      <c r="E1022" s="445"/>
      <c r="F1022" s="445"/>
      <c r="G1022" s="445"/>
      <c r="H1022" s="445"/>
      <c r="I1022" s="445"/>
      <c r="J1022" s="446"/>
    </row>
    <row r="1023" spans="2:10">
      <c r="B1023" s="441"/>
      <c r="C1023" s="445"/>
      <c r="D1023" s="445"/>
      <c r="E1023" s="445"/>
      <c r="F1023" s="445"/>
      <c r="G1023" s="445"/>
      <c r="H1023" s="445"/>
      <c r="I1023" s="445"/>
      <c r="J1023" s="446"/>
    </row>
    <row r="1024" spans="2:10">
      <c r="B1024" s="441"/>
      <c r="C1024" s="445"/>
      <c r="D1024" s="445"/>
      <c r="E1024" s="445"/>
      <c r="F1024" s="445"/>
      <c r="G1024" s="445"/>
      <c r="H1024" s="445"/>
      <c r="I1024" s="445"/>
      <c r="J1024" s="446"/>
    </row>
    <row r="1025" spans="2:10">
      <c r="B1025" s="441"/>
      <c r="C1025" s="445"/>
      <c r="D1025" s="445"/>
      <c r="E1025" s="445"/>
      <c r="F1025" s="445"/>
      <c r="G1025" s="445"/>
      <c r="H1025" s="445"/>
      <c r="I1025" s="445"/>
      <c r="J1025" s="446"/>
    </row>
    <row r="1026" spans="2:10">
      <c r="B1026" s="441"/>
      <c r="C1026" s="445"/>
      <c r="D1026" s="445"/>
      <c r="E1026" s="445"/>
      <c r="F1026" s="445"/>
      <c r="G1026" s="445"/>
      <c r="H1026" s="445"/>
      <c r="I1026" s="445"/>
      <c r="J1026" s="446"/>
    </row>
    <row r="1027" spans="2:10">
      <c r="B1027" s="441"/>
      <c r="C1027" s="445"/>
      <c r="D1027" s="445"/>
      <c r="E1027" s="445"/>
      <c r="F1027" s="445"/>
      <c r="G1027" s="445"/>
      <c r="H1027" s="445"/>
      <c r="I1027" s="445"/>
      <c r="J1027" s="446"/>
    </row>
    <row r="1028" spans="2:10">
      <c r="B1028" s="441"/>
      <c r="C1028" s="445"/>
      <c r="D1028" s="445"/>
      <c r="E1028" s="445"/>
      <c r="F1028" s="445"/>
      <c r="G1028" s="445"/>
      <c r="H1028" s="445"/>
      <c r="I1028" s="445"/>
      <c r="J1028" s="446"/>
    </row>
    <row r="1029" spans="2:10">
      <c r="B1029" s="441"/>
      <c r="C1029" s="445"/>
      <c r="D1029" s="445"/>
      <c r="E1029" s="445"/>
      <c r="F1029" s="445"/>
      <c r="G1029" s="445"/>
      <c r="H1029" s="445"/>
      <c r="I1029" s="445"/>
      <c r="J1029" s="446"/>
    </row>
    <row r="1030" spans="2:10">
      <c r="B1030" s="441"/>
      <c r="C1030" s="445"/>
      <c r="D1030" s="445"/>
      <c r="E1030" s="445"/>
      <c r="F1030" s="445"/>
      <c r="G1030" s="445"/>
      <c r="H1030" s="445"/>
      <c r="I1030" s="445"/>
      <c r="J1030" s="446"/>
    </row>
    <row r="1031" spans="2:10">
      <c r="B1031" s="441"/>
      <c r="C1031" s="445"/>
      <c r="D1031" s="445"/>
      <c r="E1031" s="445"/>
      <c r="F1031" s="445"/>
      <c r="G1031" s="445"/>
      <c r="H1031" s="445"/>
      <c r="I1031" s="445"/>
      <c r="J1031" s="446"/>
    </row>
    <row r="1032" spans="2:10">
      <c r="B1032" s="441"/>
      <c r="C1032" s="445"/>
      <c r="D1032" s="445"/>
      <c r="E1032" s="445"/>
      <c r="F1032" s="445"/>
      <c r="G1032" s="445"/>
      <c r="H1032" s="445"/>
      <c r="I1032" s="445"/>
      <c r="J1032" s="446"/>
    </row>
    <row r="1033" spans="2:10">
      <c r="B1033" s="441"/>
      <c r="C1033" s="445"/>
      <c r="D1033" s="445"/>
      <c r="E1033" s="445"/>
      <c r="F1033" s="445"/>
      <c r="G1033" s="445"/>
      <c r="H1033" s="445"/>
      <c r="I1033" s="445"/>
      <c r="J1033" s="446"/>
    </row>
    <row r="1034" spans="2:10">
      <c r="B1034" s="441"/>
      <c r="C1034" s="445"/>
      <c r="D1034" s="445"/>
      <c r="E1034" s="445"/>
      <c r="F1034" s="445"/>
      <c r="G1034" s="445"/>
      <c r="H1034" s="445"/>
      <c r="I1034" s="445"/>
      <c r="J1034" s="446"/>
    </row>
    <row r="1035" spans="2:10">
      <c r="B1035" s="441"/>
      <c r="C1035" s="445"/>
      <c r="D1035" s="445"/>
      <c r="E1035" s="445"/>
      <c r="F1035" s="445"/>
      <c r="G1035" s="445"/>
      <c r="H1035" s="445"/>
      <c r="I1035" s="445"/>
      <c r="J1035" s="446"/>
    </row>
    <row r="1036" spans="2:10">
      <c r="B1036" s="441"/>
      <c r="C1036" s="445"/>
      <c r="D1036" s="445"/>
      <c r="E1036" s="445"/>
      <c r="F1036" s="445"/>
      <c r="G1036" s="445"/>
      <c r="H1036" s="445"/>
      <c r="I1036" s="445"/>
      <c r="J1036" s="446"/>
    </row>
    <row r="1037" spans="2:10">
      <c r="B1037" s="441"/>
      <c r="C1037" s="445"/>
      <c r="D1037" s="445"/>
      <c r="E1037" s="445"/>
      <c r="F1037" s="445"/>
      <c r="G1037" s="445"/>
      <c r="H1037" s="445"/>
      <c r="I1037" s="445"/>
      <c r="J1037" s="446"/>
    </row>
    <row r="1038" spans="2:10">
      <c r="B1038" s="441"/>
      <c r="C1038" s="445"/>
      <c r="D1038" s="445"/>
      <c r="E1038" s="445"/>
      <c r="F1038" s="445"/>
      <c r="G1038" s="445"/>
      <c r="H1038" s="445"/>
      <c r="I1038" s="445"/>
      <c r="J1038" s="446"/>
    </row>
    <row r="1039" spans="2:10">
      <c r="B1039" s="441"/>
      <c r="C1039" s="445"/>
      <c r="D1039" s="445"/>
      <c r="E1039" s="445"/>
      <c r="F1039" s="445"/>
      <c r="G1039" s="445"/>
      <c r="H1039" s="445"/>
      <c r="I1039" s="445"/>
      <c r="J1039" s="446"/>
    </row>
    <row r="1040" spans="2:10">
      <c r="B1040" s="441"/>
      <c r="C1040" s="445"/>
      <c r="D1040" s="445"/>
      <c r="E1040" s="445"/>
      <c r="F1040" s="445"/>
      <c r="G1040" s="445"/>
      <c r="H1040" s="445"/>
      <c r="I1040" s="445"/>
      <c r="J1040" s="446"/>
    </row>
    <row r="1041" spans="2:10">
      <c r="B1041" s="441"/>
      <c r="C1041" s="445"/>
      <c r="D1041" s="445"/>
      <c r="E1041" s="445"/>
      <c r="F1041" s="445"/>
      <c r="G1041" s="445"/>
      <c r="H1041" s="445"/>
      <c r="I1041" s="445"/>
      <c r="J1041" s="446"/>
    </row>
    <row r="1042" spans="2:10">
      <c r="B1042" s="441"/>
      <c r="C1042" s="445"/>
      <c r="D1042" s="445"/>
      <c r="E1042" s="445"/>
      <c r="F1042" s="445"/>
      <c r="G1042" s="445"/>
      <c r="H1042" s="445"/>
      <c r="I1042" s="445"/>
      <c r="J1042" s="446"/>
    </row>
    <row r="1043" spans="2:10">
      <c r="B1043" s="441"/>
      <c r="C1043" s="445"/>
      <c r="D1043" s="445"/>
      <c r="E1043" s="445"/>
      <c r="F1043" s="445"/>
      <c r="G1043" s="445"/>
      <c r="H1043" s="445"/>
      <c r="I1043" s="445"/>
      <c r="J1043" s="446"/>
    </row>
    <row r="1044" spans="2:10">
      <c r="B1044" s="441"/>
      <c r="C1044" s="445"/>
      <c r="D1044" s="445"/>
      <c r="E1044" s="445"/>
      <c r="F1044" s="445"/>
      <c r="G1044" s="445"/>
      <c r="H1044" s="445"/>
      <c r="I1044" s="445"/>
      <c r="J1044" s="446"/>
    </row>
    <row r="1045" spans="2:10">
      <c r="B1045" s="441"/>
      <c r="C1045" s="445"/>
      <c r="D1045" s="445"/>
      <c r="E1045" s="445"/>
      <c r="F1045" s="445"/>
      <c r="G1045" s="445"/>
      <c r="H1045" s="445"/>
      <c r="I1045" s="445"/>
      <c r="J1045" s="446"/>
    </row>
    <row r="1046" spans="2:10">
      <c r="B1046" s="441"/>
      <c r="C1046" s="445"/>
      <c r="D1046" s="445"/>
      <c r="E1046" s="445"/>
      <c r="F1046" s="445"/>
      <c r="G1046" s="445"/>
      <c r="H1046" s="445"/>
      <c r="I1046" s="445"/>
      <c r="J1046" s="446"/>
    </row>
    <row r="1047" spans="2:10">
      <c r="B1047" s="441"/>
      <c r="C1047" s="445"/>
      <c r="D1047" s="445"/>
      <c r="E1047" s="445"/>
      <c r="F1047" s="445"/>
      <c r="G1047" s="445"/>
      <c r="H1047" s="445"/>
      <c r="I1047" s="445"/>
      <c r="J1047" s="446"/>
    </row>
    <row r="1048" spans="2:10">
      <c r="B1048" s="441"/>
      <c r="C1048" s="445"/>
      <c r="D1048" s="445"/>
      <c r="E1048" s="445"/>
      <c r="F1048" s="445"/>
      <c r="G1048" s="445"/>
      <c r="H1048" s="445"/>
      <c r="I1048" s="445"/>
      <c r="J1048" s="446"/>
    </row>
    <row r="1049" spans="2:10">
      <c r="B1049" s="441"/>
      <c r="C1049" s="445"/>
      <c r="D1049" s="445"/>
      <c r="E1049" s="445"/>
      <c r="F1049" s="445"/>
      <c r="G1049" s="445"/>
      <c r="H1049" s="445"/>
      <c r="I1049" s="445"/>
      <c r="J1049" s="446"/>
    </row>
    <row r="1050" spans="2:10">
      <c r="B1050" s="441"/>
      <c r="C1050" s="445"/>
      <c r="D1050" s="445"/>
      <c r="E1050" s="445"/>
      <c r="F1050" s="445"/>
      <c r="G1050" s="445"/>
      <c r="H1050" s="445"/>
      <c r="I1050" s="445"/>
      <c r="J1050" s="446"/>
    </row>
    <row r="1051" spans="2:10">
      <c r="B1051" s="441"/>
      <c r="C1051" s="445"/>
      <c r="D1051" s="445"/>
      <c r="E1051" s="445"/>
      <c r="F1051" s="445"/>
      <c r="G1051" s="445"/>
      <c r="H1051" s="445"/>
      <c r="I1051" s="445"/>
      <c r="J1051" s="446"/>
    </row>
    <row r="1052" spans="2:10">
      <c r="B1052" s="441"/>
      <c r="C1052" s="445"/>
      <c r="D1052" s="445"/>
      <c r="E1052" s="445"/>
      <c r="F1052" s="445"/>
      <c r="G1052" s="445"/>
      <c r="H1052" s="445"/>
      <c r="I1052" s="445"/>
      <c r="J1052" s="446"/>
    </row>
    <row r="1053" spans="2:10">
      <c r="B1053" s="441"/>
      <c r="C1053" s="445"/>
      <c r="D1053" s="445"/>
      <c r="E1053" s="445"/>
      <c r="F1053" s="445"/>
      <c r="G1053" s="445"/>
      <c r="H1053" s="445"/>
      <c r="I1053" s="445"/>
      <c r="J1053" s="446"/>
    </row>
    <row r="1054" spans="2:10">
      <c r="B1054" s="441"/>
      <c r="C1054" s="445"/>
      <c r="D1054" s="445"/>
      <c r="E1054" s="445"/>
      <c r="F1054" s="445"/>
      <c r="G1054" s="445"/>
      <c r="H1054" s="445"/>
      <c r="I1054" s="445"/>
      <c r="J1054" s="446"/>
    </row>
    <row r="1055" spans="2:10">
      <c r="B1055" s="441"/>
      <c r="C1055" s="445"/>
      <c r="D1055" s="445"/>
      <c r="E1055" s="445"/>
      <c r="F1055" s="445"/>
      <c r="G1055" s="445"/>
      <c r="H1055" s="445"/>
      <c r="I1055" s="445"/>
      <c r="J1055" s="446"/>
    </row>
    <row r="1056" spans="2:10">
      <c r="B1056" s="441"/>
      <c r="C1056" s="445"/>
      <c r="D1056" s="445"/>
      <c r="E1056" s="445"/>
      <c r="F1056" s="445"/>
      <c r="G1056" s="445"/>
      <c r="H1056" s="445"/>
      <c r="I1056" s="445"/>
      <c r="J1056" s="446"/>
    </row>
    <row r="1057" spans="2:10">
      <c r="B1057" s="441"/>
      <c r="C1057" s="445"/>
      <c r="D1057" s="445"/>
      <c r="E1057" s="445"/>
      <c r="F1057" s="445"/>
      <c r="G1057" s="445"/>
      <c r="H1057" s="445"/>
      <c r="I1057" s="445"/>
      <c r="J1057" s="446"/>
    </row>
    <row r="1058" spans="2:10">
      <c r="B1058" s="441"/>
      <c r="C1058" s="445"/>
      <c r="D1058" s="445"/>
      <c r="E1058" s="445"/>
      <c r="F1058" s="445"/>
      <c r="G1058" s="445"/>
      <c r="H1058" s="445"/>
      <c r="I1058" s="445"/>
      <c r="J1058" s="446"/>
    </row>
    <row r="1059" spans="2:10">
      <c r="B1059" s="441"/>
      <c r="C1059" s="445"/>
      <c r="D1059" s="445"/>
      <c r="E1059" s="445"/>
      <c r="F1059" s="445"/>
      <c r="G1059" s="445"/>
      <c r="H1059" s="445"/>
      <c r="I1059" s="445"/>
      <c r="J1059" s="446"/>
    </row>
    <row r="1060" spans="2:10">
      <c r="B1060" s="441"/>
      <c r="C1060" s="445"/>
      <c r="D1060" s="445"/>
      <c r="E1060" s="445"/>
      <c r="F1060" s="445"/>
      <c r="G1060" s="445"/>
      <c r="H1060" s="445"/>
      <c r="I1060" s="445"/>
      <c r="J1060" s="446"/>
    </row>
    <row r="1061" spans="2:10">
      <c r="B1061" s="441"/>
      <c r="C1061" s="445"/>
      <c r="D1061" s="445"/>
      <c r="E1061" s="445"/>
      <c r="F1061" s="445"/>
      <c r="G1061" s="445"/>
      <c r="H1061" s="445"/>
      <c r="I1061" s="445"/>
      <c r="J1061" s="446"/>
    </row>
    <row r="1062" spans="2:10">
      <c r="B1062" s="441"/>
      <c r="C1062" s="445"/>
      <c r="D1062" s="445"/>
      <c r="E1062" s="445"/>
      <c r="F1062" s="445"/>
      <c r="G1062" s="445"/>
      <c r="H1062" s="445"/>
      <c r="I1062" s="445"/>
      <c r="J1062" s="446"/>
    </row>
    <row r="1063" spans="2:10">
      <c r="B1063" s="441"/>
      <c r="C1063" s="445"/>
      <c r="D1063" s="445"/>
      <c r="E1063" s="445"/>
      <c r="F1063" s="445"/>
      <c r="G1063" s="445"/>
      <c r="H1063" s="445"/>
      <c r="I1063" s="445"/>
      <c r="J1063" s="446"/>
    </row>
    <row r="1064" spans="2:10">
      <c r="B1064" s="441"/>
      <c r="C1064" s="445"/>
      <c r="D1064" s="445"/>
      <c r="E1064" s="445"/>
      <c r="F1064" s="445"/>
      <c r="G1064" s="445"/>
      <c r="H1064" s="445"/>
      <c r="I1064" s="445"/>
      <c r="J1064" s="446"/>
    </row>
    <row r="1065" spans="2:10">
      <c r="B1065" s="441"/>
      <c r="C1065" s="445"/>
      <c r="D1065" s="445"/>
      <c r="E1065" s="445"/>
      <c r="F1065" s="445"/>
      <c r="G1065" s="445"/>
      <c r="H1065" s="445"/>
      <c r="I1065" s="445"/>
      <c r="J1065" s="446"/>
    </row>
    <row r="1066" spans="2:10">
      <c r="B1066" s="441"/>
      <c r="C1066" s="445"/>
      <c r="D1066" s="445"/>
      <c r="E1066" s="445"/>
      <c r="F1066" s="445"/>
      <c r="G1066" s="445"/>
      <c r="H1066" s="445"/>
      <c r="I1066" s="445"/>
      <c r="J1066" s="446"/>
    </row>
    <row r="1067" spans="2:10">
      <c r="B1067" s="441"/>
      <c r="C1067" s="445"/>
      <c r="D1067" s="445"/>
      <c r="E1067" s="445"/>
      <c r="F1067" s="445"/>
      <c r="G1067" s="445"/>
      <c r="H1067" s="445"/>
      <c r="I1067" s="445"/>
      <c r="J1067" s="446"/>
    </row>
    <row r="1068" spans="2:10">
      <c r="B1068" s="441"/>
      <c r="C1068" s="445"/>
      <c r="D1068" s="445"/>
      <c r="E1068" s="445"/>
      <c r="F1068" s="445"/>
      <c r="G1068" s="445"/>
      <c r="H1068" s="445"/>
      <c r="I1068" s="445"/>
      <c r="J1068" s="446"/>
    </row>
    <row r="1069" spans="2:10">
      <c r="B1069" s="441"/>
      <c r="C1069" s="445"/>
      <c r="D1069" s="445"/>
      <c r="E1069" s="445"/>
      <c r="F1069" s="445"/>
      <c r="G1069" s="445"/>
      <c r="H1069" s="445"/>
      <c r="I1069" s="445"/>
      <c r="J1069" s="446"/>
    </row>
    <row r="1070" spans="2:10">
      <c r="B1070" s="441"/>
      <c r="C1070" s="445"/>
      <c r="D1070" s="445"/>
      <c r="E1070" s="445"/>
      <c r="F1070" s="445"/>
      <c r="G1070" s="445"/>
      <c r="H1070" s="445"/>
      <c r="I1070" s="445"/>
      <c r="J1070" s="446"/>
    </row>
    <row r="1071" spans="2:10">
      <c r="B1071" s="441"/>
      <c r="C1071" s="445"/>
      <c r="D1071" s="445"/>
      <c r="E1071" s="445"/>
      <c r="F1071" s="445"/>
      <c r="G1071" s="445"/>
      <c r="H1071" s="445"/>
      <c r="I1071" s="445"/>
      <c r="J1071" s="446"/>
    </row>
    <row r="1072" spans="2:10">
      <c r="B1072" s="441"/>
      <c r="C1072" s="445"/>
      <c r="D1072" s="445"/>
      <c r="E1072" s="445"/>
      <c r="F1072" s="445"/>
      <c r="G1072" s="445"/>
      <c r="H1072" s="445"/>
      <c r="I1072" s="445"/>
      <c r="J1072" s="446"/>
    </row>
    <row r="1073" spans="2:10">
      <c r="B1073" s="441"/>
      <c r="C1073" s="445"/>
      <c r="D1073" s="445"/>
      <c r="E1073" s="445"/>
      <c r="F1073" s="445"/>
      <c r="G1073" s="445"/>
      <c r="H1073" s="445"/>
      <c r="I1073" s="445"/>
      <c r="J1073" s="446"/>
    </row>
    <row r="1074" spans="2:10">
      <c r="B1074" s="441"/>
      <c r="C1074" s="445"/>
      <c r="D1074" s="445"/>
      <c r="E1074" s="445"/>
      <c r="F1074" s="445"/>
      <c r="G1074" s="445"/>
      <c r="H1074" s="445"/>
      <c r="I1074" s="445"/>
      <c r="J1074" s="446"/>
    </row>
    <row r="1075" spans="2:10">
      <c r="B1075" s="441"/>
      <c r="C1075" s="445"/>
      <c r="D1075" s="445"/>
      <c r="E1075" s="445"/>
      <c r="F1075" s="445"/>
      <c r="G1075" s="445"/>
      <c r="H1075" s="445"/>
      <c r="I1075" s="445"/>
      <c r="J1075" s="446"/>
    </row>
    <row r="1076" spans="2:10">
      <c r="B1076" s="441"/>
      <c r="C1076" s="445"/>
      <c r="D1076" s="445"/>
      <c r="E1076" s="445"/>
      <c r="F1076" s="445"/>
      <c r="G1076" s="445"/>
      <c r="H1076" s="445"/>
      <c r="I1076" s="445"/>
      <c r="J1076" s="446"/>
    </row>
    <row r="1077" spans="2:10">
      <c r="B1077" s="441"/>
      <c r="C1077" s="445"/>
      <c r="D1077" s="445"/>
      <c r="E1077" s="445"/>
      <c r="F1077" s="445"/>
      <c r="G1077" s="445"/>
      <c r="H1077" s="445"/>
      <c r="I1077" s="445"/>
      <c r="J1077" s="446"/>
    </row>
    <row r="1078" spans="2:10">
      <c r="B1078" s="441"/>
      <c r="C1078" s="445"/>
      <c r="D1078" s="445"/>
      <c r="E1078" s="445"/>
      <c r="F1078" s="445"/>
      <c r="G1078" s="445"/>
      <c r="H1078" s="445"/>
      <c r="I1078" s="445"/>
      <c r="J1078" s="446"/>
    </row>
    <row r="1079" spans="2:10">
      <c r="B1079" s="441"/>
      <c r="C1079" s="445"/>
      <c r="D1079" s="445"/>
      <c r="E1079" s="445"/>
      <c r="F1079" s="445"/>
      <c r="G1079" s="445"/>
      <c r="H1079" s="445"/>
      <c r="I1079" s="445"/>
      <c r="J1079" s="446"/>
    </row>
    <row r="1080" spans="2:10">
      <c r="B1080" s="441"/>
      <c r="C1080" s="445"/>
      <c r="D1080" s="445"/>
      <c r="E1080" s="445"/>
      <c r="F1080" s="445"/>
      <c r="G1080" s="445"/>
      <c r="H1080" s="445"/>
      <c r="I1080" s="445"/>
      <c r="J1080" s="446"/>
    </row>
    <row r="1081" spans="2:10">
      <c r="B1081" s="441"/>
      <c r="C1081" s="445"/>
      <c r="D1081" s="445"/>
      <c r="E1081" s="445"/>
      <c r="F1081" s="445"/>
      <c r="G1081" s="445"/>
      <c r="H1081" s="445"/>
      <c r="I1081" s="445"/>
      <c r="J1081" s="446"/>
    </row>
    <row r="1082" spans="2:10">
      <c r="B1082" s="441"/>
      <c r="C1082" s="445"/>
      <c r="D1082" s="445"/>
      <c r="E1082" s="445"/>
      <c r="F1082" s="445"/>
      <c r="G1082" s="445"/>
      <c r="H1082" s="445"/>
      <c r="I1082" s="445"/>
      <c r="J1082" s="446"/>
    </row>
    <row r="1083" spans="2:10">
      <c r="B1083" s="441"/>
      <c r="C1083" s="445"/>
      <c r="D1083" s="445"/>
      <c r="E1083" s="445"/>
      <c r="F1083" s="445"/>
      <c r="G1083" s="445"/>
      <c r="H1083" s="445"/>
      <c r="I1083" s="445"/>
      <c r="J1083" s="446"/>
    </row>
    <row r="1084" spans="2:10">
      <c r="B1084" s="441"/>
      <c r="C1084" s="445"/>
      <c r="D1084" s="445"/>
      <c r="E1084" s="445"/>
      <c r="F1084" s="445"/>
      <c r="G1084" s="445"/>
      <c r="H1084" s="445"/>
      <c r="I1084" s="445"/>
      <c r="J1084" s="446"/>
    </row>
    <row r="1085" spans="2:10">
      <c r="B1085" s="441"/>
      <c r="C1085" s="445"/>
      <c r="D1085" s="445"/>
      <c r="E1085" s="445"/>
      <c r="F1085" s="445"/>
      <c r="G1085" s="445"/>
      <c r="H1085" s="445"/>
      <c r="I1085" s="445"/>
      <c r="J1085" s="446"/>
    </row>
    <row r="1086" spans="2:10">
      <c r="B1086" s="441"/>
      <c r="C1086" s="445"/>
      <c r="D1086" s="445"/>
      <c r="E1086" s="445"/>
      <c r="F1086" s="445"/>
      <c r="G1086" s="445"/>
      <c r="H1086" s="445"/>
      <c r="I1086" s="445"/>
      <c r="J1086" s="446"/>
    </row>
    <row r="1087" spans="2:10">
      <c r="B1087" s="441"/>
      <c r="C1087" s="445"/>
      <c r="D1087" s="445"/>
      <c r="E1087" s="445"/>
      <c r="F1087" s="445"/>
      <c r="G1087" s="445"/>
      <c r="H1087" s="445"/>
      <c r="I1087" s="445"/>
      <c r="J1087" s="446"/>
    </row>
    <row r="1088" spans="2:10">
      <c r="B1088" s="441"/>
      <c r="C1088" s="445"/>
      <c r="D1088" s="445"/>
      <c r="E1088" s="445"/>
      <c r="F1088" s="445"/>
      <c r="G1088" s="445"/>
      <c r="H1088" s="445"/>
      <c r="I1088" s="445"/>
      <c r="J1088" s="446"/>
    </row>
    <row r="1089" spans="2:10">
      <c r="B1089" s="441"/>
      <c r="C1089" s="445"/>
      <c r="D1089" s="445"/>
      <c r="E1089" s="445"/>
      <c r="F1089" s="445"/>
      <c r="G1089" s="445"/>
      <c r="H1089" s="445"/>
      <c r="I1089" s="445"/>
      <c r="J1089" s="446"/>
    </row>
    <row r="1090" spans="2:10">
      <c r="B1090" s="441"/>
      <c r="C1090" s="445"/>
      <c r="D1090" s="445"/>
      <c r="E1090" s="445"/>
      <c r="F1090" s="445"/>
      <c r="G1090" s="445"/>
      <c r="H1090" s="445"/>
      <c r="I1090" s="445"/>
      <c r="J1090" s="446"/>
    </row>
    <row r="1091" spans="2:10">
      <c r="B1091" s="441"/>
      <c r="C1091" s="445"/>
      <c r="D1091" s="445"/>
      <c r="E1091" s="445"/>
      <c r="F1091" s="445"/>
      <c r="G1091" s="445"/>
      <c r="H1091" s="445"/>
      <c r="I1091" s="445"/>
      <c r="J1091" s="446"/>
    </row>
    <row r="1092" spans="2:10">
      <c r="B1092" s="441"/>
      <c r="C1092" s="445"/>
      <c r="D1092" s="445"/>
      <c r="E1092" s="445"/>
      <c r="F1092" s="445"/>
      <c r="G1092" s="445"/>
      <c r="H1092" s="445"/>
      <c r="I1092" s="445"/>
      <c r="J1092" s="446"/>
    </row>
    <row r="1093" spans="2:10">
      <c r="B1093" s="441"/>
      <c r="C1093" s="445"/>
      <c r="D1093" s="445"/>
      <c r="E1093" s="445"/>
      <c r="F1093" s="445"/>
      <c r="G1093" s="445"/>
      <c r="H1093" s="445"/>
      <c r="I1093" s="445"/>
      <c r="J1093" s="446"/>
    </row>
    <row r="1094" spans="2:10">
      <c r="B1094" s="441"/>
      <c r="C1094" s="445"/>
      <c r="D1094" s="445"/>
      <c r="E1094" s="445"/>
      <c r="F1094" s="445"/>
      <c r="G1094" s="445"/>
      <c r="H1094" s="445"/>
      <c r="I1094" s="445"/>
      <c r="J1094" s="446"/>
    </row>
    <row r="1095" spans="2:10">
      <c r="B1095" s="441"/>
      <c r="C1095" s="445"/>
      <c r="D1095" s="445"/>
      <c r="E1095" s="445"/>
      <c r="F1095" s="445"/>
      <c r="G1095" s="445"/>
      <c r="H1095" s="445"/>
      <c r="I1095" s="445"/>
      <c r="J1095" s="446"/>
    </row>
    <row r="1096" spans="2:10">
      <c r="B1096" s="441"/>
      <c r="C1096" s="445"/>
      <c r="D1096" s="445"/>
      <c r="E1096" s="445"/>
      <c r="F1096" s="445"/>
      <c r="G1096" s="445"/>
      <c r="H1096" s="445"/>
      <c r="I1096" s="445"/>
      <c r="J1096" s="446"/>
    </row>
    <row r="1097" spans="2:10">
      <c r="B1097" s="441"/>
      <c r="C1097" s="445"/>
      <c r="D1097" s="445"/>
      <c r="E1097" s="445"/>
      <c r="F1097" s="445"/>
      <c r="G1097" s="445"/>
      <c r="H1097" s="445"/>
      <c r="I1097" s="445"/>
      <c r="J1097" s="446"/>
    </row>
    <row r="1098" spans="2:10">
      <c r="B1098" s="441"/>
      <c r="C1098" s="445"/>
      <c r="D1098" s="445"/>
      <c r="E1098" s="445"/>
      <c r="F1098" s="445"/>
      <c r="G1098" s="445"/>
      <c r="H1098" s="445"/>
      <c r="I1098" s="445"/>
      <c r="J1098" s="446"/>
    </row>
    <row r="1099" spans="2:10">
      <c r="B1099" s="441"/>
      <c r="C1099" s="445"/>
      <c r="D1099" s="445"/>
      <c r="E1099" s="445"/>
      <c r="F1099" s="445"/>
      <c r="G1099" s="445"/>
      <c r="H1099" s="445"/>
      <c r="I1099" s="445"/>
      <c r="J1099" s="446"/>
    </row>
    <row r="1100" spans="2:10">
      <c r="B1100" s="441"/>
      <c r="C1100" s="445"/>
      <c r="D1100" s="445"/>
      <c r="E1100" s="445"/>
      <c r="F1100" s="445"/>
      <c r="G1100" s="445"/>
      <c r="H1100" s="445"/>
      <c r="I1100" s="445"/>
      <c r="J1100" s="446"/>
    </row>
    <row r="1101" spans="2:10">
      <c r="B1101" s="441"/>
      <c r="C1101" s="445"/>
      <c r="D1101" s="445"/>
      <c r="E1101" s="445"/>
      <c r="F1101" s="445"/>
      <c r="G1101" s="445"/>
      <c r="H1101" s="445"/>
      <c r="I1101" s="445"/>
      <c r="J1101" s="446"/>
    </row>
    <row r="1102" spans="2:10">
      <c r="B1102" s="441"/>
      <c r="C1102" s="445"/>
      <c r="D1102" s="445"/>
      <c r="E1102" s="445"/>
      <c r="F1102" s="445"/>
      <c r="G1102" s="445"/>
      <c r="H1102" s="445"/>
      <c r="I1102" s="445"/>
      <c r="J1102" s="446"/>
    </row>
    <row r="1103" spans="2:10">
      <c r="B1103" s="441"/>
      <c r="C1103" s="445"/>
      <c r="D1103" s="445"/>
      <c r="E1103" s="445"/>
      <c r="F1103" s="445"/>
      <c r="G1103" s="445"/>
      <c r="H1103" s="445"/>
      <c r="I1103" s="445"/>
      <c r="J1103" s="446"/>
    </row>
    <row r="1104" spans="2:10">
      <c r="B1104" s="441"/>
      <c r="C1104" s="445"/>
      <c r="D1104" s="445"/>
      <c r="E1104" s="445"/>
      <c r="F1104" s="445"/>
      <c r="G1104" s="445"/>
      <c r="H1104" s="445"/>
      <c r="I1104" s="445"/>
      <c r="J1104" s="446"/>
    </row>
    <row r="1105" spans="2:10">
      <c r="B1105" s="441"/>
      <c r="C1105" s="445"/>
      <c r="D1105" s="445"/>
      <c r="E1105" s="445"/>
      <c r="F1105" s="445"/>
      <c r="G1105" s="445"/>
      <c r="H1105" s="445"/>
      <c r="I1105" s="445"/>
      <c r="J1105" s="446"/>
    </row>
    <row r="1106" spans="2:10">
      <c r="B1106" s="441"/>
      <c r="C1106" s="445"/>
      <c r="D1106" s="445"/>
      <c r="E1106" s="445"/>
      <c r="F1106" s="445"/>
      <c r="G1106" s="445"/>
      <c r="H1106" s="445"/>
      <c r="I1106" s="445"/>
      <c r="J1106" s="446"/>
    </row>
    <row r="1107" spans="2:10">
      <c r="B1107" s="441"/>
      <c r="C1107" s="445"/>
      <c r="D1107" s="445"/>
      <c r="E1107" s="445"/>
      <c r="F1107" s="445"/>
      <c r="G1107" s="445"/>
      <c r="H1107" s="445"/>
      <c r="I1107" s="445"/>
      <c r="J1107" s="446"/>
    </row>
    <row r="1108" spans="2:10">
      <c r="B1108" s="441"/>
      <c r="C1108" s="445"/>
      <c r="D1108" s="445"/>
      <c r="E1108" s="445"/>
      <c r="F1108" s="445"/>
      <c r="G1108" s="445"/>
      <c r="H1108" s="445"/>
      <c r="I1108" s="445"/>
      <c r="J1108" s="446"/>
    </row>
    <row r="1109" spans="2:10">
      <c r="B1109" s="441"/>
      <c r="C1109" s="445"/>
      <c r="D1109" s="445"/>
      <c r="E1109" s="445"/>
      <c r="F1109" s="445"/>
      <c r="G1109" s="445"/>
      <c r="H1109" s="445"/>
      <c r="I1109" s="445"/>
      <c r="J1109" s="446"/>
    </row>
    <row r="1110" spans="2:10">
      <c r="B1110" s="441"/>
      <c r="C1110" s="445"/>
      <c r="D1110" s="445"/>
      <c r="E1110" s="445"/>
      <c r="F1110" s="445"/>
      <c r="G1110" s="445"/>
      <c r="H1110" s="445"/>
      <c r="I1110" s="445"/>
      <c r="J1110" s="446"/>
    </row>
    <row r="1111" spans="2:10">
      <c r="B1111" s="441"/>
      <c r="C1111" s="445"/>
      <c r="D1111" s="445"/>
      <c r="E1111" s="445"/>
      <c r="F1111" s="445"/>
      <c r="G1111" s="445"/>
      <c r="H1111" s="445"/>
      <c r="I1111" s="445"/>
      <c r="J1111" s="446"/>
    </row>
    <row r="1112" spans="2:10">
      <c r="B1112" s="441"/>
      <c r="C1112" s="445"/>
      <c r="D1112" s="445"/>
      <c r="E1112" s="445"/>
      <c r="F1112" s="445"/>
      <c r="G1112" s="445"/>
      <c r="H1112" s="445"/>
      <c r="I1112" s="445"/>
      <c r="J1112" s="446"/>
    </row>
    <row r="1113" spans="2:10" ht="15.75" thickBot="1">
      <c r="B1113" s="1210"/>
      <c r="C1113" s="1211"/>
      <c r="D1113" s="1211"/>
      <c r="E1113" s="1211"/>
      <c r="F1113" s="1211"/>
      <c r="G1113" s="1211"/>
      <c r="H1113" s="1211"/>
      <c r="I1113" s="1211"/>
      <c r="J1113" s="1212"/>
    </row>
    <row r="1114" spans="2:10">
      <c r="B1114" s="441"/>
      <c r="C1114" s="445"/>
      <c r="D1114" s="445"/>
      <c r="E1114" s="445"/>
      <c r="F1114" s="445"/>
      <c r="G1114" s="445"/>
      <c r="H1114" s="445"/>
      <c r="I1114" s="445"/>
      <c r="J1114" s="446"/>
    </row>
    <row r="1115" spans="2:10">
      <c r="B1115" s="441"/>
      <c r="C1115" s="445"/>
      <c r="D1115" s="445"/>
      <c r="E1115" s="445"/>
      <c r="F1115" s="445"/>
      <c r="G1115" s="445"/>
      <c r="H1115" s="445"/>
      <c r="I1115" s="445"/>
      <c r="J1115" s="446"/>
    </row>
    <row r="1116" spans="2:10">
      <c r="B1116" s="441"/>
      <c r="C1116" s="445"/>
      <c r="D1116" s="445"/>
      <c r="E1116" s="445"/>
      <c r="F1116" s="445"/>
      <c r="G1116" s="445"/>
      <c r="H1116" s="445"/>
      <c r="I1116" s="445"/>
      <c r="J1116" s="446"/>
    </row>
    <row r="1117" spans="2:10">
      <c r="B1117" s="441"/>
      <c r="C1117" s="445"/>
      <c r="D1117" s="445"/>
      <c r="E1117" s="445"/>
      <c r="F1117" s="445"/>
      <c r="G1117" s="445"/>
      <c r="H1117" s="445"/>
      <c r="I1117" s="445"/>
      <c r="J1117" s="446"/>
    </row>
    <row r="1118" spans="2:10">
      <c r="B1118" s="441"/>
      <c r="C1118" s="445"/>
      <c r="D1118" s="445"/>
      <c r="E1118" s="445"/>
      <c r="F1118" s="445"/>
      <c r="G1118" s="445"/>
      <c r="H1118" s="445"/>
      <c r="I1118" s="445"/>
      <c r="J1118" s="446"/>
    </row>
    <row r="1119" spans="2:10">
      <c r="B1119" s="441"/>
      <c r="C1119" s="445"/>
      <c r="D1119" s="445"/>
      <c r="E1119" s="445"/>
      <c r="F1119" s="445"/>
      <c r="G1119" s="445"/>
      <c r="H1119" s="445"/>
      <c r="I1119" s="445"/>
      <c r="J1119" s="446"/>
    </row>
    <row r="1120" spans="2:10">
      <c r="B1120" s="441"/>
      <c r="C1120" s="445"/>
      <c r="D1120" s="445"/>
      <c r="E1120" s="445"/>
      <c r="F1120" s="445"/>
      <c r="G1120" s="445"/>
      <c r="H1120" s="445"/>
      <c r="I1120" s="445"/>
      <c r="J1120" s="446"/>
    </row>
    <row r="1121" spans="2:10">
      <c r="B1121" s="441"/>
      <c r="C1121" s="445"/>
      <c r="D1121" s="445"/>
      <c r="E1121" s="445"/>
      <c r="F1121" s="445"/>
      <c r="G1121" s="445"/>
      <c r="H1121" s="445"/>
      <c r="I1121" s="445"/>
      <c r="J1121" s="446"/>
    </row>
    <row r="1122" spans="2:10">
      <c r="B1122" s="441"/>
      <c r="C1122" s="445"/>
      <c r="D1122" s="445"/>
      <c r="E1122" s="445"/>
      <c r="F1122" s="445"/>
      <c r="G1122" s="445"/>
      <c r="H1122" s="445"/>
      <c r="I1122" s="445"/>
      <c r="J1122" s="446"/>
    </row>
    <row r="1123" spans="2:10">
      <c r="B1123" s="441"/>
      <c r="C1123" s="445"/>
      <c r="D1123" s="445"/>
      <c r="E1123" s="445"/>
      <c r="F1123" s="445"/>
      <c r="G1123" s="445"/>
      <c r="H1123" s="445"/>
      <c r="I1123" s="445"/>
      <c r="J1123" s="446"/>
    </row>
    <row r="1124" spans="2:10">
      <c r="B1124" s="441"/>
      <c r="C1124" s="445"/>
      <c r="D1124" s="445"/>
      <c r="E1124" s="445"/>
      <c r="F1124" s="445"/>
      <c r="G1124" s="445"/>
      <c r="H1124" s="445"/>
      <c r="I1124" s="445"/>
      <c r="J1124" s="446"/>
    </row>
    <row r="1125" spans="2:10">
      <c r="B1125" s="441"/>
      <c r="C1125" s="445"/>
      <c r="D1125" s="445"/>
      <c r="E1125" s="445"/>
      <c r="F1125" s="445"/>
      <c r="G1125" s="445"/>
      <c r="H1125" s="445"/>
      <c r="I1125" s="445"/>
      <c r="J1125" s="446"/>
    </row>
    <row r="1126" spans="2:10">
      <c r="B1126" s="441"/>
      <c r="C1126" s="445"/>
      <c r="D1126" s="445"/>
      <c r="E1126" s="445"/>
      <c r="F1126" s="445"/>
      <c r="G1126" s="445"/>
      <c r="H1126" s="445"/>
      <c r="I1126" s="445"/>
      <c r="J1126" s="446"/>
    </row>
    <row r="1127" spans="2:10">
      <c r="B1127" s="441"/>
      <c r="C1127" s="445"/>
      <c r="D1127" s="445"/>
      <c r="E1127" s="445"/>
      <c r="F1127" s="445"/>
      <c r="G1127" s="445"/>
      <c r="H1127" s="445"/>
      <c r="I1127" s="445"/>
      <c r="J1127" s="446"/>
    </row>
    <row r="1128" spans="2:10">
      <c r="B1128" s="441"/>
      <c r="C1128" s="445"/>
      <c r="D1128" s="445"/>
      <c r="E1128" s="445"/>
      <c r="F1128" s="445"/>
      <c r="G1128" s="445"/>
      <c r="H1128" s="445"/>
      <c r="I1128" s="445"/>
      <c r="J1128" s="446"/>
    </row>
    <row r="1129" spans="2:10">
      <c r="B1129" s="441"/>
      <c r="C1129" s="445"/>
      <c r="D1129" s="445"/>
      <c r="E1129" s="445"/>
      <c r="F1129" s="445"/>
      <c r="G1129" s="445"/>
      <c r="H1129" s="445"/>
      <c r="I1129" s="445"/>
      <c r="J1129" s="446"/>
    </row>
    <row r="1130" spans="2:10">
      <c r="B1130" s="441"/>
      <c r="C1130" s="445"/>
      <c r="D1130" s="445"/>
      <c r="E1130" s="445"/>
      <c r="F1130" s="445"/>
      <c r="G1130" s="445"/>
      <c r="H1130" s="445"/>
      <c r="I1130" s="445"/>
      <c r="J1130" s="446"/>
    </row>
    <row r="1131" spans="2:10">
      <c r="B1131" s="441"/>
      <c r="C1131" s="445"/>
      <c r="D1131" s="445"/>
      <c r="E1131" s="445"/>
      <c r="F1131" s="445"/>
      <c r="G1131" s="445"/>
      <c r="H1131" s="445"/>
      <c r="I1131" s="445"/>
      <c r="J1131" s="446"/>
    </row>
    <row r="1132" spans="2:10">
      <c r="B1132" s="441"/>
      <c r="C1132" s="445"/>
      <c r="D1132" s="445"/>
      <c r="E1132" s="445"/>
      <c r="F1132" s="445"/>
      <c r="G1132" s="445"/>
      <c r="H1132" s="445"/>
      <c r="I1132" s="445"/>
      <c r="J1132" s="446"/>
    </row>
    <row r="1133" spans="2:10">
      <c r="B1133" s="441"/>
      <c r="C1133" s="445"/>
      <c r="D1133" s="445"/>
      <c r="E1133" s="445"/>
      <c r="F1133" s="445"/>
      <c r="G1133" s="445"/>
      <c r="H1133" s="445"/>
      <c r="I1133" s="445"/>
      <c r="J1133" s="446"/>
    </row>
    <row r="1134" spans="2:10">
      <c r="B1134" s="441"/>
      <c r="C1134" s="445"/>
      <c r="D1134" s="445"/>
      <c r="E1134" s="445"/>
      <c r="F1134" s="445"/>
      <c r="G1134" s="445"/>
      <c r="H1134" s="445"/>
      <c r="I1134" s="445"/>
      <c r="J1134" s="446"/>
    </row>
    <row r="1135" spans="2:10">
      <c r="B1135" s="441"/>
      <c r="C1135" s="445"/>
      <c r="D1135" s="445"/>
      <c r="E1135" s="445"/>
      <c r="F1135" s="445"/>
      <c r="G1135" s="445"/>
      <c r="H1135" s="445"/>
      <c r="I1135" s="445"/>
      <c r="J1135" s="446"/>
    </row>
    <row r="1136" spans="2:10">
      <c r="B1136" s="441"/>
      <c r="C1136" s="445"/>
      <c r="D1136" s="445"/>
      <c r="E1136" s="445"/>
      <c r="F1136" s="445"/>
      <c r="G1136" s="445"/>
      <c r="H1136" s="445"/>
      <c r="I1136" s="445"/>
      <c r="J1136" s="446"/>
    </row>
    <row r="1137" spans="2:10">
      <c r="B1137" s="441"/>
      <c r="C1137" s="445"/>
      <c r="D1137" s="445"/>
      <c r="E1137" s="445"/>
      <c r="F1137" s="445"/>
      <c r="G1137" s="445"/>
      <c r="H1137" s="445"/>
      <c r="I1137" s="445"/>
      <c r="J1137" s="446"/>
    </row>
    <row r="1138" spans="2:10">
      <c r="B1138" s="441"/>
      <c r="C1138" s="445"/>
      <c r="D1138" s="445"/>
      <c r="E1138" s="445"/>
      <c r="F1138" s="445"/>
      <c r="G1138" s="445"/>
      <c r="H1138" s="445"/>
      <c r="I1138" s="445"/>
      <c r="J1138" s="446"/>
    </row>
    <row r="1139" spans="2:10">
      <c r="B1139" s="441"/>
      <c r="C1139" s="445"/>
      <c r="D1139" s="445"/>
      <c r="E1139" s="445"/>
      <c r="F1139" s="445"/>
      <c r="G1139" s="445"/>
      <c r="H1139" s="445"/>
      <c r="I1139" s="445"/>
      <c r="J1139" s="446"/>
    </row>
    <row r="1140" spans="2:10">
      <c r="B1140" s="441"/>
      <c r="C1140" s="445"/>
      <c r="D1140" s="445"/>
      <c r="E1140" s="445"/>
      <c r="F1140" s="445"/>
      <c r="G1140" s="445"/>
      <c r="H1140" s="445"/>
      <c r="I1140" s="445"/>
      <c r="J1140" s="446"/>
    </row>
    <row r="1141" spans="2:10">
      <c r="B1141" s="441"/>
      <c r="C1141" s="445"/>
      <c r="D1141" s="445"/>
      <c r="E1141" s="445"/>
      <c r="F1141" s="445"/>
      <c r="G1141" s="445"/>
      <c r="H1141" s="445"/>
      <c r="I1141" s="445"/>
      <c r="J1141" s="446"/>
    </row>
    <row r="1142" spans="2:10">
      <c r="B1142" s="441"/>
      <c r="C1142" s="445"/>
      <c r="D1142" s="445"/>
      <c r="E1142" s="445"/>
      <c r="F1142" s="445"/>
      <c r="G1142" s="445"/>
      <c r="H1142" s="445"/>
      <c r="I1142" s="445"/>
      <c r="J1142" s="446"/>
    </row>
    <row r="1143" spans="2:10">
      <c r="B1143" s="441"/>
      <c r="C1143" s="445"/>
      <c r="D1143" s="445"/>
      <c r="E1143" s="445"/>
      <c r="F1143" s="445"/>
      <c r="G1143" s="445"/>
      <c r="H1143" s="445"/>
      <c r="I1143" s="445"/>
      <c r="J1143" s="446"/>
    </row>
    <row r="1144" spans="2:10">
      <c r="B1144" s="441"/>
      <c r="C1144" s="445"/>
      <c r="D1144" s="445"/>
      <c r="E1144" s="445"/>
      <c r="F1144" s="445"/>
      <c r="G1144" s="445"/>
      <c r="H1144" s="445"/>
      <c r="I1144" s="445"/>
      <c r="J1144" s="446"/>
    </row>
    <row r="1145" spans="2:10">
      <c r="B1145" s="441"/>
      <c r="C1145" s="445"/>
      <c r="D1145" s="445"/>
      <c r="E1145" s="445"/>
      <c r="F1145" s="445"/>
      <c r="G1145" s="445"/>
      <c r="H1145" s="445"/>
      <c r="I1145" s="445"/>
      <c r="J1145" s="446"/>
    </row>
    <row r="1146" spans="2:10">
      <c r="B1146" s="441"/>
      <c r="C1146" s="445"/>
      <c r="D1146" s="445"/>
      <c r="E1146" s="445"/>
      <c r="F1146" s="445"/>
      <c r="G1146" s="445"/>
      <c r="H1146" s="445"/>
      <c r="I1146" s="445"/>
      <c r="J1146" s="446"/>
    </row>
    <row r="1147" spans="2:10">
      <c r="B1147" s="441"/>
      <c r="C1147" s="445"/>
      <c r="D1147" s="445"/>
      <c r="E1147" s="445"/>
      <c r="F1147" s="445"/>
      <c r="G1147" s="445"/>
      <c r="H1147" s="445"/>
      <c r="I1147" s="445"/>
      <c r="J1147" s="446"/>
    </row>
    <row r="1148" spans="2:10">
      <c r="B1148" s="441"/>
      <c r="C1148" s="445"/>
      <c r="D1148" s="445"/>
      <c r="E1148" s="445"/>
      <c r="F1148" s="445"/>
      <c r="G1148" s="445"/>
      <c r="H1148" s="445"/>
      <c r="I1148" s="445"/>
      <c r="J1148" s="446"/>
    </row>
    <row r="1149" spans="2:10">
      <c r="B1149" s="441"/>
      <c r="C1149" s="445"/>
      <c r="D1149" s="445"/>
      <c r="E1149" s="445"/>
      <c r="F1149" s="445"/>
      <c r="G1149" s="445"/>
      <c r="H1149" s="445"/>
      <c r="I1149" s="445"/>
      <c r="J1149" s="446"/>
    </row>
    <row r="1150" spans="2:10">
      <c r="B1150" s="441"/>
      <c r="C1150" s="445"/>
      <c r="D1150" s="445"/>
      <c r="E1150" s="445"/>
      <c r="F1150" s="445"/>
      <c r="G1150" s="445"/>
      <c r="H1150" s="445"/>
      <c r="I1150" s="445"/>
      <c r="J1150" s="446"/>
    </row>
    <row r="1151" spans="2:10">
      <c r="B1151" s="441"/>
      <c r="C1151" s="445"/>
      <c r="D1151" s="445"/>
      <c r="E1151" s="445"/>
      <c r="F1151" s="445"/>
      <c r="G1151" s="445"/>
      <c r="H1151" s="445"/>
      <c r="I1151" s="445"/>
      <c r="J1151" s="446"/>
    </row>
    <row r="1152" spans="2:10">
      <c r="B1152" s="441"/>
      <c r="C1152" s="445"/>
      <c r="D1152" s="445"/>
      <c r="E1152" s="445"/>
      <c r="F1152" s="445"/>
      <c r="G1152" s="445"/>
      <c r="H1152" s="445"/>
      <c r="I1152" s="445"/>
      <c r="J1152" s="446"/>
    </row>
    <row r="1153" spans="2:10">
      <c r="B1153" s="441"/>
      <c r="C1153" s="445"/>
      <c r="D1153" s="445"/>
      <c r="E1153" s="445"/>
      <c r="F1153" s="445"/>
      <c r="G1153" s="445"/>
      <c r="H1153" s="445"/>
      <c r="I1153" s="445"/>
      <c r="J1153" s="446"/>
    </row>
    <row r="1154" spans="2:10">
      <c r="B1154" s="441"/>
      <c r="C1154" s="445"/>
      <c r="D1154" s="445"/>
      <c r="E1154" s="445"/>
      <c r="F1154" s="445"/>
      <c r="G1154" s="445"/>
      <c r="H1154" s="445"/>
      <c r="I1154" s="445"/>
      <c r="J1154" s="446"/>
    </row>
    <row r="1155" spans="2:10">
      <c r="B1155" s="441"/>
      <c r="C1155" s="445"/>
      <c r="D1155" s="445"/>
      <c r="E1155" s="445"/>
      <c r="F1155" s="445"/>
      <c r="G1155" s="445"/>
      <c r="H1155" s="445"/>
      <c r="I1155" s="445"/>
      <c r="J1155" s="446"/>
    </row>
    <row r="1156" spans="2:10">
      <c r="B1156" s="441"/>
      <c r="C1156" s="445"/>
      <c r="D1156" s="445"/>
      <c r="E1156" s="445"/>
      <c r="F1156" s="445"/>
      <c r="G1156" s="445"/>
      <c r="H1156" s="445"/>
      <c r="I1156" s="445"/>
      <c r="J1156" s="446"/>
    </row>
    <row r="1157" spans="2:10">
      <c r="B1157" s="441"/>
      <c r="C1157" s="445"/>
      <c r="D1157" s="445"/>
      <c r="E1157" s="445"/>
      <c r="F1157" s="445"/>
      <c r="G1157" s="445"/>
      <c r="H1157" s="445"/>
      <c r="I1157" s="445"/>
      <c r="J1157" s="446"/>
    </row>
    <row r="1158" spans="2:10">
      <c r="B1158" s="441"/>
      <c r="C1158" s="445"/>
      <c r="D1158" s="445"/>
      <c r="E1158" s="445"/>
      <c r="F1158" s="445"/>
      <c r="G1158" s="445"/>
      <c r="H1158" s="445"/>
      <c r="I1158" s="445"/>
      <c r="J1158" s="446"/>
    </row>
    <row r="1159" spans="2:10">
      <c r="B1159" s="441"/>
      <c r="C1159" s="445"/>
      <c r="D1159" s="445"/>
      <c r="E1159" s="445"/>
      <c r="F1159" s="445"/>
      <c r="G1159" s="445"/>
      <c r="H1159" s="445"/>
      <c r="I1159" s="445"/>
      <c r="J1159" s="446"/>
    </row>
    <row r="1160" spans="2:10">
      <c r="B1160" s="441"/>
      <c r="C1160" s="445"/>
      <c r="D1160" s="445"/>
      <c r="E1160" s="445"/>
      <c r="F1160" s="445"/>
      <c r="G1160" s="445"/>
      <c r="H1160" s="445"/>
      <c r="I1160" s="445"/>
      <c r="J1160" s="446"/>
    </row>
    <row r="1161" spans="2:10">
      <c r="B1161" s="441"/>
      <c r="C1161" s="445"/>
      <c r="D1161" s="445"/>
      <c r="E1161" s="445"/>
      <c r="F1161" s="445"/>
      <c r="G1161" s="445"/>
      <c r="H1161" s="445"/>
      <c r="I1161" s="445"/>
      <c r="J1161" s="446"/>
    </row>
    <row r="1162" spans="2:10">
      <c r="B1162" s="441"/>
      <c r="C1162" s="445"/>
      <c r="D1162" s="445"/>
      <c r="E1162" s="445"/>
      <c r="F1162" s="445"/>
      <c r="G1162" s="445"/>
      <c r="H1162" s="445"/>
      <c r="I1162" s="445"/>
      <c r="J1162" s="446"/>
    </row>
    <row r="1163" spans="2:10">
      <c r="B1163" s="441"/>
      <c r="C1163" s="445"/>
      <c r="D1163" s="445"/>
      <c r="E1163" s="445"/>
      <c r="F1163" s="445"/>
      <c r="G1163" s="445"/>
      <c r="H1163" s="445"/>
      <c r="I1163" s="445"/>
      <c r="J1163" s="446"/>
    </row>
    <row r="1164" spans="2:10">
      <c r="B1164" s="441"/>
      <c r="C1164" s="445"/>
      <c r="D1164" s="445"/>
      <c r="E1164" s="445"/>
      <c r="F1164" s="445"/>
      <c r="G1164" s="445"/>
      <c r="H1164" s="445"/>
      <c r="I1164" s="445"/>
      <c r="J1164" s="446"/>
    </row>
    <row r="1165" spans="2:10">
      <c r="B1165" s="441"/>
      <c r="C1165" s="445"/>
      <c r="D1165" s="445"/>
      <c r="E1165" s="445"/>
      <c r="F1165" s="445"/>
      <c r="G1165" s="445"/>
      <c r="H1165" s="445"/>
      <c r="I1165" s="445"/>
      <c r="J1165" s="446"/>
    </row>
    <row r="1166" spans="2:10">
      <c r="B1166" s="441"/>
      <c r="C1166" s="445"/>
      <c r="D1166" s="445"/>
      <c r="E1166" s="445"/>
      <c r="F1166" s="445"/>
      <c r="G1166" s="445"/>
      <c r="H1166" s="445"/>
      <c r="I1166" s="445"/>
      <c r="J1166" s="446"/>
    </row>
    <row r="1167" spans="2:10">
      <c r="B1167" s="441"/>
      <c r="C1167" s="445"/>
      <c r="D1167" s="445"/>
      <c r="E1167" s="445"/>
      <c r="F1167" s="445"/>
      <c r="G1167" s="445"/>
      <c r="H1167" s="445"/>
      <c r="I1167" s="445"/>
      <c r="J1167" s="446"/>
    </row>
    <row r="1168" spans="2:10">
      <c r="B1168" s="441"/>
      <c r="C1168" s="445"/>
      <c r="D1168" s="445"/>
      <c r="E1168" s="445"/>
      <c r="F1168" s="445"/>
      <c r="G1168" s="445"/>
      <c r="H1168" s="445"/>
      <c r="I1168" s="445"/>
      <c r="J1168" s="446"/>
    </row>
    <row r="1169" spans="2:10">
      <c r="B1169" s="441"/>
      <c r="C1169" s="445"/>
      <c r="D1169" s="445"/>
      <c r="E1169" s="445"/>
      <c r="F1169" s="445"/>
      <c r="G1169" s="445"/>
      <c r="H1169" s="445"/>
      <c r="I1169" s="445"/>
      <c r="J1169" s="446"/>
    </row>
    <row r="1170" spans="2:10">
      <c r="B1170" s="441"/>
      <c r="C1170" s="445"/>
      <c r="D1170" s="445"/>
      <c r="E1170" s="445"/>
      <c r="F1170" s="445"/>
      <c r="G1170" s="445"/>
      <c r="H1170" s="445"/>
      <c r="I1170" s="445"/>
      <c r="J1170" s="446"/>
    </row>
    <row r="1171" spans="2:10">
      <c r="B1171" s="441"/>
      <c r="C1171" s="445"/>
      <c r="D1171" s="445"/>
      <c r="E1171" s="445"/>
      <c r="F1171" s="445"/>
      <c r="G1171" s="445"/>
      <c r="H1171" s="445"/>
      <c r="I1171" s="445"/>
      <c r="J1171" s="446"/>
    </row>
    <row r="1172" spans="2:10">
      <c r="B1172" s="441"/>
      <c r="C1172" s="445"/>
      <c r="D1172" s="445"/>
      <c r="E1172" s="445"/>
      <c r="F1172" s="445"/>
      <c r="G1172" s="445"/>
      <c r="H1172" s="445"/>
      <c r="I1172" s="445"/>
      <c r="J1172" s="446"/>
    </row>
    <row r="1173" spans="2:10">
      <c r="B1173" s="441"/>
      <c r="C1173" s="445"/>
      <c r="D1173" s="445"/>
      <c r="E1173" s="445"/>
      <c r="F1173" s="445"/>
      <c r="G1173" s="445"/>
      <c r="H1173" s="445"/>
      <c r="I1173" s="445"/>
      <c r="J1173" s="446"/>
    </row>
    <row r="1174" spans="2:10">
      <c r="B1174" s="441"/>
      <c r="C1174" s="445"/>
      <c r="D1174" s="445"/>
      <c r="E1174" s="445"/>
      <c r="F1174" s="445"/>
      <c r="G1174" s="445"/>
      <c r="H1174" s="445"/>
      <c r="I1174" s="445"/>
      <c r="J1174" s="446"/>
    </row>
    <row r="1175" spans="2:10">
      <c r="B1175" s="441"/>
      <c r="C1175" s="445"/>
      <c r="D1175" s="445"/>
      <c r="E1175" s="445"/>
      <c r="F1175" s="445"/>
      <c r="G1175" s="445"/>
      <c r="H1175" s="445"/>
      <c r="I1175" s="445"/>
      <c r="J1175" s="446"/>
    </row>
    <row r="1176" spans="2:10">
      <c r="B1176" s="441"/>
      <c r="C1176" s="445"/>
      <c r="D1176" s="445"/>
      <c r="E1176" s="445"/>
      <c r="F1176" s="445"/>
      <c r="G1176" s="445"/>
      <c r="H1176" s="445"/>
      <c r="I1176" s="445"/>
      <c r="J1176" s="446"/>
    </row>
    <row r="1177" spans="2:10">
      <c r="B1177" s="441"/>
      <c r="C1177" s="445"/>
      <c r="D1177" s="445"/>
      <c r="E1177" s="445"/>
      <c r="F1177" s="445"/>
      <c r="G1177" s="445"/>
      <c r="H1177" s="445"/>
      <c r="I1177" s="445"/>
      <c r="J1177" s="446"/>
    </row>
    <row r="1178" spans="2:10">
      <c r="B1178" s="441"/>
      <c r="C1178" s="445"/>
      <c r="D1178" s="445"/>
      <c r="E1178" s="445"/>
      <c r="F1178" s="445"/>
      <c r="G1178" s="445"/>
      <c r="H1178" s="445"/>
      <c r="I1178" s="445"/>
      <c r="J1178" s="446"/>
    </row>
    <row r="1179" spans="2:10">
      <c r="B1179" s="441"/>
      <c r="C1179" s="445"/>
      <c r="D1179" s="445"/>
      <c r="E1179" s="445"/>
      <c r="F1179" s="445"/>
      <c r="G1179" s="445"/>
      <c r="H1179" s="445"/>
      <c r="I1179" s="445"/>
      <c r="J1179" s="446"/>
    </row>
    <row r="1180" spans="2:10">
      <c r="B1180" s="441"/>
      <c r="C1180" s="445"/>
      <c r="D1180" s="445"/>
      <c r="E1180" s="445"/>
      <c r="F1180" s="445"/>
      <c r="G1180" s="445"/>
      <c r="H1180" s="445"/>
      <c r="I1180" s="445"/>
      <c r="J1180" s="446"/>
    </row>
    <row r="1181" spans="2:10">
      <c r="B1181" s="441"/>
      <c r="C1181" s="445"/>
      <c r="D1181" s="445"/>
      <c r="E1181" s="445"/>
      <c r="F1181" s="445"/>
      <c r="G1181" s="445"/>
      <c r="H1181" s="445"/>
      <c r="I1181" s="445"/>
      <c r="J1181" s="446"/>
    </row>
    <row r="1182" spans="2:10">
      <c r="B1182" s="441"/>
      <c r="C1182" s="445"/>
      <c r="D1182" s="445"/>
      <c r="E1182" s="445"/>
      <c r="F1182" s="445"/>
      <c r="G1182" s="445"/>
      <c r="H1182" s="445"/>
      <c r="I1182" s="445"/>
      <c r="J1182" s="446"/>
    </row>
    <row r="1183" spans="2:10">
      <c r="B1183" s="441"/>
      <c r="C1183" s="445"/>
      <c r="D1183" s="445"/>
      <c r="E1183" s="445"/>
      <c r="F1183" s="445"/>
      <c r="G1183" s="445"/>
      <c r="H1183" s="445"/>
      <c r="I1183" s="445"/>
      <c r="J1183" s="446"/>
    </row>
    <row r="1184" spans="2:10">
      <c r="B1184" s="441"/>
      <c r="C1184" s="445"/>
      <c r="D1184" s="445"/>
      <c r="E1184" s="445"/>
      <c r="F1184" s="445"/>
      <c r="G1184" s="445"/>
      <c r="H1184" s="445"/>
      <c r="I1184" s="445"/>
      <c r="J1184" s="446"/>
    </row>
    <row r="1185" spans="2:10">
      <c r="B1185" s="441"/>
      <c r="C1185" s="445"/>
      <c r="D1185" s="445"/>
      <c r="E1185" s="445"/>
      <c r="F1185" s="445"/>
      <c r="G1185" s="445"/>
      <c r="H1185" s="445"/>
      <c r="I1185" s="445"/>
      <c r="J1185" s="446"/>
    </row>
    <row r="1186" spans="2:10">
      <c r="B1186" s="441"/>
      <c r="C1186" s="445"/>
      <c r="D1186" s="445"/>
      <c r="E1186" s="445"/>
      <c r="F1186" s="445"/>
      <c r="G1186" s="445"/>
      <c r="H1186" s="445"/>
      <c r="I1186" s="445"/>
      <c r="J1186" s="446"/>
    </row>
    <row r="1187" spans="2:10">
      <c r="B1187" s="441"/>
      <c r="C1187" s="445"/>
      <c r="D1187" s="445"/>
      <c r="E1187" s="445"/>
      <c r="F1187" s="445"/>
      <c r="G1187" s="445"/>
      <c r="H1187" s="445"/>
      <c r="I1187" s="445"/>
      <c r="J1187" s="446"/>
    </row>
    <row r="1188" spans="2:10">
      <c r="B1188" s="441"/>
      <c r="C1188" s="445"/>
      <c r="D1188" s="445"/>
      <c r="E1188" s="445"/>
      <c r="F1188" s="445"/>
      <c r="G1188" s="445"/>
      <c r="H1188" s="445"/>
      <c r="I1188" s="445"/>
      <c r="J1188" s="446"/>
    </row>
    <row r="1189" spans="2:10">
      <c r="B1189" s="441"/>
      <c r="C1189" s="445"/>
      <c r="D1189" s="445"/>
      <c r="E1189" s="445"/>
      <c r="F1189" s="445"/>
      <c r="G1189" s="445"/>
      <c r="H1189" s="445"/>
      <c r="I1189" s="445"/>
      <c r="J1189" s="446"/>
    </row>
    <row r="1190" spans="2:10">
      <c r="B1190" s="441"/>
      <c r="C1190" s="445"/>
      <c r="D1190" s="445"/>
      <c r="E1190" s="445"/>
      <c r="F1190" s="445"/>
      <c r="G1190" s="445"/>
      <c r="H1190" s="445"/>
      <c r="I1190" s="445"/>
      <c r="J1190" s="446"/>
    </row>
    <row r="1191" spans="2:10">
      <c r="B1191" s="441"/>
      <c r="C1191" s="445"/>
      <c r="D1191" s="445"/>
      <c r="E1191" s="445"/>
      <c r="F1191" s="445"/>
      <c r="G1191" s="445"/>
      <c r="H1191" s="445"/>
      <c r="I1191" s="445"/>
      <c r="J1191" s="446"/>
    </row>
    <row r="1192" spans="2:10">
      <c r="B1192" s="441"/>
      <c r="C1192" s="445"/>
      <c r="D1192" s="445"/>
      <c r="E1192" s="445"/>
      <c r="F1192" s="445"/>
      <c r="G1192" s="445"/>
      <c r="H1192" s="445"/>
      <c r="I1192" s="445"/>
      <c r="J1192" s="446"/>
    </row>
    <row r="1193" spans="2:10">
      <c r="B1193" s="441"/>
      <c r="C1193" s="445"/>
      <c r="D1193" s="445"/>
      <c r="E1193" s="445"/>
      <c r="F1193" s="445"/>
      <c r="G1193" s="445"/>
      <c r="H1193" s="445"/>
      <c r="I1193" s="445"/>
      <c r="J1193" s="446"/>
    </row>
    <row r="1194" spans="2:10">
      <c r="B1194" s="441"/>
      <c r="C1194" s="445"/>
      <c r="D1194" s="445"/>
      <c r="E1194" s="445"/>
      <c r="F1194" s="445"/>
      <c r="G1194" s="445"/>
      <c r="H1194" s="445"/>
      <c r="I1194" s="445"/>
      <c r="J1194" s="446"/>
    </row>
    <row r="1195" spans="2:10">
      <c r="B1195" s="441"/>
      <c r="C1195" s="445"/>
      <c r="D1195" s="445"/>
      <c r="E1195" s="445"/>
      <c r="F1195" s="445"/>
      <c r="G1195" s="445"/>
      <c r="H1195" s="445"/>
      <c r="I1195" s="445"/>
      <c r="J1195" s="446"/>
    </row>
    <row r="1196" spans="2:10">
      <c r="B1196" s="441"/>
      <c r="C1196" s="445"/>
      <c r="D1196" s="445"/>
      <c r="E1196" s="445"/>
      <c r="F1196" s="445"/>
      <c r="G1196" s="445"/>
      <c r="H1196" s="445"/>
      <c r="I1196" s="445"/>
      <c r="J1196" s="446"/>
    </row>
    <row r="1197" spans="2:10">
      <c r="B1197" s="441"/>
      <c r="C1197" s="445"/>
      <c r="D1197" s="445"/>
      <c r="E1197" s="445"/>
      <c r="F1197" s="445"/>
      <c r="G1197" s="445"/>
      <c r="H1197" s="445"/>
      <c r="I1197" s="445"/>
      <c r="J1197" s="446"/>
    </row>
    <row r="1198" spans="2:10">
      <c r="B1198" s="441"/>
      <c r="C1198" s="445"/>
      <c r="D1198" s="445"/>
      <c r="E1198" s="445"/>
      <c r="F1198" s="445"/>
      <c r="G1198" s="445"/>
      <c r="H1198" s="445"/>
      <c r="I1198" s="445"/>
      <c r="J1198" s="446"/>
    </row>
    <row r="1199" spans="2:10">
      <c r="B1199" s="441"/>
      <c r="C1199" s="445"/>
      <c r="D1199" s="445"/>
      <c r="E1199" s="445"/>
      <c r="F1199" s="445"/>
      <c r="G1199" s="445"/>
      <c r="H1199" s="445"/>
      <c r="I1199" s="445"/>
      <c r="J1199" s="446"/>
    </row>
    <row r="1200" spans="2:10">
      <c r="B1200" s="441"/>
      <c r="C1200" s="445"/>
      <c r="D1200" s="445"/>
      <c r="E1200" s="445"/>
      <c r="F1200" s="445"/>
      <c r="G1200" s="445"/>
      <c r="H1200" s="445"/>
      <c r="I1200" s="445"/>
      <c r="J1200" s="446"/>
    </row>
    <row r="1201" spans="2:10">
      <c r="B1201" s="441"/>
      <c r="C1201" s="445"/>
      <c r="D1201" s="445"/>
      <c r="E1201" s="445"/>
      <c r="F1201" s="445"/>
      <c r="G1201" s="445"/>
      <c r="H1201" s="445"/>
      <c r="I1201" s="445"/>
      <c r="J1201" s="446"/>
    </row>
    <row r="1202" spans="2:10">
      <c r="B1202" s="441"/>
      <c r="C1202" s="445"/>
      <c r="D1202" s="445"/>
      <c r="E1202" s="445"/>
      <c r="F1202" s="445"/>
      <c r="G1202" s="445"/>
      <c r="H1202" s="445"/>
      <c r="I1202" s="445"/>
      <c r="J1202" s="446"/>
    </row>
    <row r="1203" spans="2:10">
      <c r="B1203" s="441"/>
      <c r="C1203" s="445"/>
      <c r="D1203" s="445"/>
      <c r="E1203" s="445"/>
      <c r="F1203" s="445"/>
      <c r="G1203" s="445"/>
      <c r="H1203" s="445"/>
      <c r="I1203" s="445"/>
      <c r="J1203" s="446"/>
    </row>
    <row r="1204" spans="2:10">
      <c r="B1204" s="441"/>
      <c r="C1204" s="445"/>
      <c r="D1204" s="445"/>
      <c r="E1204" s="445"/>
      <c r="F1204" s="445"/>
      <c r="G1204" s="445"/>
      <c r="H1204" s="445"/>
      <c r="I1204" s="445"/>
      <c r="J1204" s="446"/>
    </row>
    <row r="1205" spans="2:10">
      <c r="B1205" s="441"/>
      <c r="C1205" s="445"/>
      <c r="D1205" s="445"/>
      <c r="E1205" s="445"/>
      <c r="F1205" s="445"/>
      <c r="G1205" s="445"/>
      <c r="H1205" s="445"/>
      <c r="I1205" s="445"/>
      <c r="J1205" s="446"/>
    </row>
    <row r="1206" spans="2:10">
      <c r="B1206" s="441"/>
      <c r="C1206" s="445"/>
      <c r="D1206" s="445"/>
      <c r="E1206" s="445"/>
      <c r="F1206" s="445"/>
      <c r="G1206" s="445"/>
      <c r="H1206" s="445"/>
      <c r="I1206" s="445"/>
      <c r="J1206" s="446"/>
    </row>
    <row r="1207" spans="2:10">
      <c r="B1207" s="441"/>
      <c r="C1207" s="445"/>
      <c r="D1207" s="445"/>
      <c r="E1207" s="445"/>
      <c r="F1207" s="445"/>
      <c r="G1207" s="445"/>
      <c r="H1207" s="445"/>
      <c r="I1207" s="445"/>
      <c r="J1207" s="446"/>
    </row>
    <row r="1208" spans="2:10">
      <c r="B1208" s="441"/>
      <c r="C1208" s="445"/>
      <c r="D1208" s="445"/>
      <c r="E1208" s="445"/>
      <c r="F1208" s="445"/>
      <c r="G1208" s="445"/>
      <c r="H1208" s="445"/>
      <c r="I1208" s="445"/>
      <c r="J1208" s="446"/>
    </row>
    <row r="1209" spans="2:10">
      <c r="B1209" s="441"/>
      <c r="C1209" s="445"/>
      <c r="D1209" s="445"/>
      <c r="E1209" s="445"/>
      <c r="F1209" s="445"/>
      <c r="G1209" s="445"/>
      <c r="H1209" s="445"/>
      <c r="I1209" s="445"/>
      <c r="J1209" s="446"/>
    </row>
    <row r="1210" spans="2:10">
      <c r="B1210" s="441"/>
      <c r="C1210" s="445"/>
      <c r="D1210" s="445"/>
      <c r="E1210" s="445"/>
      <c r="F1210" s="445"/>
      <c r="G1210" s="445"/>
      <c r="H1210" s="445"/>
      <c r="I1210" s="445"/>
      <c r="J1210" s="446"/>
    </row>
    <row r="1211" spans="2:10">
      <c r="B1211" s="441"/>
      <c r="C1211" s="445"/>
      <c r="D1211" s="445"/>
      <c r="E1211" s="445"/>
      <c r="F1211" s="445"/>
      <c r="G1211" s="445"/>
      <c r="H1211" s="445"/>
      <c r="I1211" s="445"/>
      <c r="J1211" s="446"/>
    </row>
    <row r="1212" spans="2:10">
      <c r="B1212" s="441"/>
      <c r="C1212" s="445"/>
      <c r="D1212" s="445"/>
      <c r="E1212" s="445"/>
      <c r="F1212" s="445"/>
      <c r="G1212" s="445"/>
      <c r="H1212" s="445"/>
      <c r="I1212" s="445"/>
      <c r="J1212" s="446"/>
    </row>
    <row r="1213" spans="2:10">
      <c r="B1213" s="441"/>
      <c r="C1213" s="445"/>
      <c r="D1213" s="445"/>
      <c r="E1213" s="445"/>
      <c r="F1213" s="445"/>
      <c r="G1213" s="445"/>
      <c r="H1213" s="445"/>
      <c r="I1213" s="445"/>
      <c r="J1213" s="446"/>
    </row>
    <row r="1214" spans="2:10">
      <c r="B1214" s="441"/>
      <c r="C1214" s="445"/>
      <c r="D1214" s="445"/>
      <c r="E1214" s="445"/>
      <c r="F1214" s="445"/>
      <c r="G1214" s="445"/>
      <c r="H1214" s="445"/>
      <c r="I1214" s="445"/>
      <c r="J1214" s="446"/>
    </row>
    <row r="1215" spans="2:10">
      <c r="B1215" s="441"/>
      <c r="C1215" s="445"/>
      <c r="D1215" s="445"/>
      <c r="E1215" s="445"/>
      <c r="F1215" s="445"/>
      <c r="G1215" s="445"/>
      <c r="H1215" s="445"/>
      <c r="I1215" s="445"/>
      <c r="J1215" s="446"/>
    </row>
    <row r="1216" spans="2:10">
      <c r="B1216" s="441"/>
      <c r="C1216" s="445"/>
      <c r="D1216" s="445"/>
      <c r="E1216" s="445"/>
      <c r="F1216" s="445"/>
      <c r="G1216" s="445"/>
      <c r="H1216" s="445"/>
      <c r="I1216" s="445"/>
      <c r="J1216" s="446"/>
    </row>
    <row r="1217" spans="2:10">
      <c r="B1217" s="441"/>
      <c r="C1217" s="445"/>
      <c r="D1217" s="445"/>
      <c r="E1217" s="445"/>
      <c r="F1217" s="445"/>
      <c r="G1217" s="445"/>
      <c r="H1217" s="445"/>
      <c r="I1217" s="445"/>
      <c r="J1217" s="446"/>
    </row>
    <row r="1218" spans="2:10">
      <c r="B1218" s="441"/>
      <c r="C1218" s="445"/>
      <c r="D1218" s="445"/>
      <c r="E1218" s="445"/>
      <c r="F1218" s="445"/>
      <c r="G1218" s="445"/>
      <c r="H1218" s="445"/>
      <c r="I1218" s="445"/>
      <c r="J1218" s="446"/>
    </row>
    <row r="1219" spans="2:10">
      <c r="B1219" s="441"/>
      <c r="C1219" s="445"/>
      <c r="D1219" s="445"/>
      <c r="E1219" s="445"/>
      <c r="F1219" s="445"/>
      <c r="G1219" s="445"/>
      <c r="H1219" s="445"/>
      <c r="I1219" s="445"/>
      <c r="J1219" s="446"/>
    </row>
    <row r="1220" spans="2:10">
      <c r="B1220" s="441"/>
      <c r="C1220" s="445"/>
      <c r="D1220" s="445"/>
      <c r="E1220" s="445"/>
      <c r="F1220" s="445"/>
      <c r="G1220" s="445"/>
      <c r="H1220" s="445"/>
      <c r="I1220" s="445"/>
      <c r="J1220" s="446"/>
    </row>
    <row r="1221" spans="2:10">
      <c r="B1221" s="441"/>
      <c r="C1221" s="445"/>
      <c r="D1221" s="445"/>
      <c r="E1221" s="445"/>
      <c r="F1221" s="445"/>
      <c r="G1221" s="445"/>
      <c r="H1221" s="445"/>
      <c r="I1221" s="445"/>
      <c r="J1221" s="446"/>
    </row>
    <row r="1222" spans="2:10">
      <c r="B1222" s="441"/>
      <c r="C1222" s="445"/>
      <c r="D1222" s="445"/>
      <c r="E1222" s="445"/>
      <c r="F1222" s="445"/>
      <c r="G1222" s="445"/>
      <c r="H1222" s="445"/>
      <c r="I1222" s="445"/>
      <c r="J1222" s="446"/>
    </row>
    <row r="1223" spans="2:10">
      <c r="B1223" s="441"/>
      <c r="C1223" s="445"/>
      <c r="D1223" s="445"/>
      <c r="E1223" s="445"/>
      <c r="F1223" s="445"/>
      <c r="G1223" s="445"/>
      <c r="H1223" s="445"/>
      <c r="I1223" s="445"/>
      <c r="J1223" s="446"/>
    </row>
    <row r="1224" spans="2:10">
      <c r="B1224" s="441"/>
      <c r="C1224" s="445"/>
      <c r="D1224" s="445"/>
      <c r="E1224" s="445"/>
      <c r="F1224" s="445"/>
      <c r="G1224" s="445"/>
      <c r="H1224" s="445"/>
      <c r="I1224" s="445"/>
      <c r="J1224" s="446"/>
    </row>
    <row r="1225" spans="2:10">
      <c r="B1225" s="441"/>
      <c r="C1225" s="445"/>
      <c r="D1225" s="445"/>
      <c r="E1225" s="445"/>
      <c r="F1225" s="445"/>
      <c r="G1225" s="445"/>
      <c r="H1225" s="445"/>
      <c r="I1225" s="445"/>
      <c r="J1225" s="446"/>
    </row>
    <row r="1226" spans="2:10">
      <c r="B1226" s="441"/>
      <c r="C1226" s="445"/>
      <c r="D1226" s="445"/>
      <c r="E1226" s="445"/>
      <c r="F1226" s="445"/>
      <c r="G1226" s="445"/>
      <c r="H1226" s="445"/>
      <c r="I1226" s="445"/>
      <c r="J1226" s="446"/>
    </row>
    <row r="1227" spans="2:10">
      <c r="B1227" s="441"/>
      <c r="C1227" s="445"/>
      <c r="D1227" s="445"/>
      <c r="E1227" s="445"/>
      <c r="F1227" s="445"/>
      <c r="G1227" s="445"/>
      <c r="H1227" s="445"/>
      <c r="I1227" s="445"/>
      <c r="J1227" s="446"/>
    </row>
    <row r="1228" spans="2:10">
      <c r="B1228" s="441"/>
      <c r="C1228" s="445"/>
      <c r="D1228" s="445"/>
      <c r="E1228" s="445"/>
      <c r="F1228" s="445"/>
      <c r="G1228" s="445"/>
      <c r="H1228" s="445"/>
      <c r="I1228" s="445"/>
      <c r="J1228" s="446"/>
    </row>
    <row r="1229" spans="2:10">
      <c r="B1229" s="441"/>
      <c r="C1229" s="445"/>
      <c r="D1229" s="445"/>
      <c r="E1229" s="445"/>
      <c r="F1229" s="445"/>
      <c r="G1229" s="445"/>
      <c r="H1229" s="445"/>
      <c r="I1229" s="445"/>
      <c r="J1229" s="446"/>
    </row>
    <row r="1230" spans="2:10">
      <c r="B1230" s="441"/>
      <c r="C1230" s="445"/>
      <c r="D1230" s="445"/>
      <c r="E1230" s="445"/>
      <c r="F1230" s="445"/>
      <c r="G1230" s="445"/>
      <c r="H1230" s="445"/>
      <c r="I1230" s="445"/>
      <c r="J1230" s="446"/>
    </row>
    <row r="1231" spans="2:10">
      <c r="B1231" s="441"/>
      <c r="C1231" s="445"/>
      <c r="D1231" s="445"/>
      <c r="E1231" s="445"/>
      <c r="F1231" s="445"/>
      <c r="G1231" s="445"/>
      <c r="H1231" s="445"/>
      <c r="I1231" s="445"/>
      <c r="J1231" s="446"/>
    </row>
    <row r="1232" spans="2:10" ht="15.75" thickBot="1">
      <c r="B1232" s="1210"/>
      <c r="C1232" s="1211"/>
      <c r="D1232" s="1211"/>
      <c r="E1232" s="1211"/>
      <c r="F1232" s="1211"/>
      <c r="G1232" s="1211"/>
      <c r="H1232" s="1211"/>
      <c r="I1232" s="1211"/>
      <c r="J1232" s="1212"/>
    </row>
    <row r="1233" spans="2:10">
      <c r="B1233" s="441"/>
      <c r="C1233" s="445"/>
      <c r="D1233" s="445"/>
      <c r="E1233" s="445"/>
      <c r="F1233" s="445"/>
      <c r="G1233" s="445"/>
      <c r="H1233" s="445"/>
      <c r="I1233" s="445"/>
      <c r="J1233" s="446"/>
    </row>
    <row r="1234" spans="2:10">
      <c r="B1234" s="441"/>
      <c r="C1234" s="445"/>
      <c r="D1234" s="445"/>
      <c r="E1234" s="445"/>
      <c r="F1234" s="445"/>
      <c r="G1234" s="445"/>
      <c r="H1234" s="445"/>
      <c r="I1234" s="445"/>
      <c r="J1234" s="446"/>
    </row>
    <row r="1235" spans="2:10">
      <c r="B1235" s="441"/>
      <c r="C1235" s="445"/>
      <c r="D1235" s="445"/>
      <c r="E1235" s="445"/>
      <c r="F1235" s="445"/>
      <c r="G1235" s="445"/>
      <c r="H1235" s="445"/>
      <c r="I1235" s="445"/>
      <c r="J1235" s="446"/>
    </row>
    <row r="1236" spans="2:10">
      <c r="B1236" s="441"/>
      <c r="C1236" s="445"/>
      <c r="D1236" s="445"/>
      <c r="E1236" s="445"/>
      <c r="F1236" s="445"/>
      <c r="G1236" s="445"/>
      <c r="H1236" s="445"/>
      <c r="I1236" s="445"/>
      <c r="J1236" s="446"/>
    </row>
    <row r="1237" spans="2:10">
      <c r="B1237" s="441"/>
      <c r="C1237" s="445"/>
      <c r="D1237" s="445"/>
      <c r="E1237" s="445"/>
      <c r="F1237" s="445"/>
      <c r="G1237" s="445"/>
      <c r="H1237" s="445"/>
      <c r="I1237" s="445"/>
      <c r="J1237" s="446"/>
    </row>
    <row r="1238" spans="2:10">
      <c r="B1238" s="441"/>
      <c r="C1238" s="445"/>
      <c r="D1238" s="445"/>
      <c r="E1238" s="445"/>
      <c r="F1238" s="445"/>
      <c r="G1238" s="445"/>
      <c r="H1238" s="445"/>
      <c r="I1238" s="445"/>
      <c r="J1238" s="446"/>
    </row>
    <row r="1239" spans="2:10">
      <c r="B1239" s="441"/>
      <c r="C1239" s="445"/>
      <c r="D1239" s="445"/>
      <c r="E1239" s="445"/>
      <c r="F1239" s="445"/>
      <c r="G1239" s="445"/>
      <c r="H1239" s="445"/>
      <c r="I1239" s="445"/>
      <c r="J1239" s="446"/>
    </row>
    <row r="1240" spans="2:10">
      <c r="B1240" s="441"/>
      <c r="C1240" s="445"/>
      <c r="D1240" s="445"/>
      <c r="E1240" s="445"/>
      <c r="F1240" s="445"/>
      <c r="G1240" s="445"/>
      <c r="H1240" s="445"/>
      <c r="I1240" s="445"/>
      <c r="J1240" s="446"/>
    </row>
    <row r="1241" spans="2:10">
      <c r="B1241" s="441"/>
      <c r="C1241" s="445"/>
      <c r="D1241" s="445"/>
      <c r="E1241" s="445"/>
      <c r="F1241" s="445"/>
      <c r="G1241" s="445"/>
      <c r="H1241" s="445"/>
      <c r="I1241" s="445"/>
      <c r="J1241" s="446"/>
    </row>
    <row r="1242" spans="2:10">
      <c r="B1242" s="441"/>
      <c r="C1242" s="445"/>
      <c r="D1242" s="445"/>
      <c r="E1242" s="445"/>
      <c r="F1242" s="445"/>
      <c r="G1242" s="445"/>
      <c r="H1242" s="445"/>
      <c r="I1242" s="445"/>
      <c r="J1242" s="446"/>
    </row>
    <row r="1243" spans="2:10">
      <c r="B1243" s="441"/>
      <c r="C1243" s="445"/>
      <c r="D1243" s="445"/>
      <c r="E1243" s="445"/>
      <c r="F1243" s="445"/>
      <c r="G1243" s="445"/>
      <c r="H1243" s="445"/>
      <c r="I1243" s="445"/>
      <c r="J1243" s="446"/>
    </row>
    <row r="1244" spans="2:10">
      <c r="B1244" s="441"/>
      <c r="C1244" s="445"/>
      <c r="D1244" s="445"/>
      <c r="E1244" s="445"/>
      <c r="F1244" s="445"/>
      <c r="G1244" s="445"/>
      <c r="H1244" s="445"/>
      <c r="I1244" s="445"/>
      <c r="J1244" s="446"/>
    </row>
    <row r="1245" spans="2:10">
      <c r="B1245" s="441"/>
      <c r="C1245" s="445"/>
      <c r="D1245" s="445"/>
      <c r="E1245" s="445"/>
      <c r="F1245" s="445"/>
      <c r="G1245" s="445"/>
      <c r="H1245" s="445"/>
      <c r="I1245" s="445"/>
      <c r="J1245" s="446"/>
    </row>
    <row r="1246" spans="2:10">
      <c r="B1246" s="441"/>
      <c r="C1246" s="445"/>
      <c r="D1246" s="445"/>
      <c r="E1246" s="445"/>
      <c r="F1246" s="445"/>
      <c r="G1246" s="445"/>
      <c r="H1246" s="445"/>
      <c r="I1246" s="445"/>
      <c r="J1246" s="446"/>
    </row>
    <row r="1247" spans="2:10">
      <c r="B1247" s="441"/>
      <c r="C1247" s="445"/>
      <c r="D1247" s="445"/>
      <c r="E1247" s="445"/>
      <c r="F1247" s="445"/>
      <c r="G1247" s="445"/>
      <c r="H1247" s="445"/>
      <c r="I1247" s="445"/>
      <c r="J1247" s="446"/>
    </row>
    <row r="1248" spans="2:10">
      <c r="B1248" s="441"/>
      <c r="C1248" s="445"/>
      <c r="D1248" s="445"/>
      <c r="E1248" s="445"/>
      <c r="F1248" s="445"/>
      <c r="G1248" s="445"/>
      <c r="H1248" s="445"/>
      <c r="I1248" s="445"/>
      <c r="J1248" s="446"/>
    </row>
    <row r="1249" spans="2:10">
      <c r="B1249" s="441"/>
      <c r="C1249" s="445"/>
      <c r="D1249" s="445"/>
      <c r="E1249" s="445"/>
      <c r="F1249" s="445"/>
      <c r="G1249" s="445"/>
      <c r="H1249" s="445"/>
      <c r="I1249" s="445"/>
      <c r="J1249" s="446"/>
    </row>
    <row r="1250" spans="2:10">
      <c r="B1250" s="441"/>
      <c r="C1250" s="445"/>
      <c r="D1250" s="445"/>
      <c r="E1250" s="445"/>
      <c r="F1250" s="445"/>
      <c r="G1250" s="445"/>
      <c r="H1250" s="445"/>
      <c r="I1250" s="445"/>
      <c r="J1250" s="446"/>
    </row>
    <row r="1251" spans="2:10">
      <c r="B1251" s="441"/>
      <c r="C1251" s="445"/>
      <c r="D1251" s="445"/>
      <c r="E1251" s="445"/>
      <c r="F1251" s="445"/>
      <c r="G1251" s="445"/>
      <c r="H1251" s="445"/>
      <c r="I1251" s="445"/>
      <c r="J1251" s="446"/>
    </row>
    <row r="1252" spans="2:10">
      <c r="B1252" s="441"/>
      <c r="C1252" s="445"/>
      <c r="D1252" s="445"/>
      <c r="E1252" s="445"/>
      <c r="F1252" s="445"/>
      <c r="G1252" s="445"/>
      <c r="H1252" s="445"/>
      <c r="I1252" s="445"/>
      <c r="J1252" s="446"/>
    </row>
    <row r="1253" spans="2:10">
      <c r="B1253" s="441"/>
      <c r="C1253" s="445"/>
      <c r="D1253" s="445"/>
      <c r="E1253" s="445"/>
      <c r="F1253" s="445"/>
      <c r="G1253" s="445"/>
      <c r="H1253" s="445"/>
      <c r="I1253" s="445"/>
      <c r="J1253" s="446"/>
    </row>
    <row r="1254" spans="2:10">
      <c r="B1254" s="441"/>
      <c r="C1254" s="445"/>
      <c r="D1254" s="445"/>
      <c r="E1254" s="445"/>
      <c r="F1254" s="445"/>
      <c r="G1254" s="445"/>
      <c r="H1254" s="445"/>
      <c r="I1254" s="445"/>
      <c r="J1254" s="446"/>
    </row>
    <row r="1255" spans="2:10">
      <c r="B1255" s="441"/>
      <c r="C1255" s="445"/>
      <c r="D1255" s="445"/>
      <c r="E1255" s="445"/>
      <c r="F1255" s="445"/>
      <c r="G1255" s="445"/>
      <c r="H1255" s="445"/>
      <c r="I1255" s="445"/>
      <c r="J1255" s="446"/>
    </row>
    <row r="1256" spans="2:10">
      <c r="B1256" s="441"/>
      <c r="C1256" s="445"/>
      <c r="D1256" s="445"/>
      <c r="E1256" s="445"/>
      <c r="F1256" s="445"/>
      <c r="G1256" s="445"/>
      <c r="H1256" s="445"/>
      <c r="I1256" s="445"/>
      <c r="J1256" s="446"/>
    </row>
    <row r="1257" spans="2:10">
      <c r="B1257" s="441"/>
      <c r="C1257" s="445"/>
      <c r="D1257" s="445"/>
      <c r="E1257" s="445"/>
      <c r="F1257" s="445"/>
      <c r="G1257" s="445"/>
      <c r="H1257" s="445"/>
      <c r="I1257" s="445"/>
      <c r="J1257" s="446"/>
    </row>
    <row r="1258" spans="2:10">
      <c r="B1258" s="441"/>
      <c r="C1258" s="445"/>
      <c r="D1258" s="445"/>
      <c r="E1258" s="445"/>
      <c r="F1258" s="445"/>
      <c r="G1258" s="445"/>
      <c r="H1258" s="445"/>
      <c r="I1258" s="445"/>
      <c r="J1258" s="446"/>
    </row>
    <row r="1259" spans="2:10">
      <c r="B1259" s="441"/>
      <c r="C1259" s="445"/>
      <c r="D1259" s="445"/>
      <c r="E1259" s="445"/>
      <c r="F1259" s="445"/>
      <c r="G1259" s="445"/>
      <c r="H1259" s="445"/>
      <c r="I1259" s="445"/>
      <c r="J1259" s="446"/>
    </row>
    <row r="1260" spans="2:10">
      <c r="B1260" s="441"/>
      <c r="C1260" s="445"/>
      <c r="D1260" s="445"/>
      <c r="E1260" s="445"/>
      <c r="F1260" s="445"/>
      <c r="G1260" s="445"/>
      <c r="H1260" s="445"/>
      <c r="I1260" s="445"/>
      <c r="J1260" s="446"/>
    </row>
    <row r="1261" spans="2:10">
      <c r="B1261" s="441"/>
      <c r="C1261" s="445"/>
      <c r="D1261" s="445"/>
      <c r="E1261" s="445"/>
      <c r="F1261" s="445"/>
      <c r="G1261" s="445"/>
      <c r="H1261" s="445"/>
      <c r="I1261" s="445"/>
      <c r="J1261" s="446"/>
    </row>
    <row r="1262" spans="2:10">
      <c r="B1262" s="441"/>
      <c r="C1262" s="445"/>
      <c r="D1262" s="445"/>
      <c r="E1262" s="445"/>
      <c r="F1262" s="445"/>
      <c r="G1262" s="445"/>
      <c r="H1262" s="445"/>
      <c r="I1262" s="445"/>
      <c r="J1262" s="446"/>
    </row>
    <row r="1263" spans="2:10">
      <c r="B1263" s="441"/>
      <c r="C1263" s="445"/>
      <c r="D1263" s="445"/>
      <c r="E1263" s="445"/>
      <c r="F1263" s="445"/>
      <c r="G1263" s="445"/>
      <c r="H1263" s="445"/>
      <c r="I1263" s="445"/>
      <c r="J1263" s="446"/>
    </row>
    <row r="1264" spans="2:10">
      <c r="B1264" s="441"/>
      <c r="C1264" s="445"/>
      <c r="D1264" s="445"/>
      <c r="E1264" s="445"/>
      <c r="F1264" s="445"/>
      <c r="G1264" s="445"/>
      <c r="H1264" s="445"/>
      <c r="I1264" s="445"/>
      <c r="J1264" s="446"/>
    </row>
    <row r="1265" spans="2:10">
      <c r="B1265" s="441"/>
      <c r="C1265" s="445"/>
      <c r="D1265" s="445"/>
      <c r="E1265" s="445"/>
      <c r="F1265" s="445"/>
      <c r="G1265" s="445"/>
      <c r="H1265" s="445"/>
      <c r="I1265" s="445"/>
      <c r="J1265" s="446"/>
    </row>
    <row r="1266" spans="2:10">
      <c r="B1266" s="441"/>
      <c r="C1266" s="445"/>
      <c r="D1266" s="445"/>
      <c r="E1266" s="445"/>
      <c r="F1266" s="445"/>
      <c r="G1266" s="445"/>
      <c r="H1266" s="445"/>
      <c r="I1266" s="445"/>
      <c r="J1266" s="446"/>
    </row>
    <row r="1267" spans="2:10">
      <c r="B1267" s="441"/>
      <c r="C1267" s="445"/>
      <c r="D1267" s="445"/>
      <c r="E1267" s="445"/>
      <c r="F1267" s="445"/>
      <c r="G1267" s="445"/>
      <c r="H1267" s="445"/>
      <c r="I1267" s="445"/>
      <c r="J1267" s="446"/>
    </row>
    <row r="1268" spans="2:10">
      <c r="B1268" s="441"/>
      <c r="C1268" s="445"/>
      <c r="D1268" s="445"/>
      <c r="E1268" s="445"/>
      <c r="F1268" s="445"/>
      <c r="G1268" s="445"/>
      <c r="H1268" s="445"/>
      <c r="I1268" s="445"/>
      <c r="J1268" s="446"/>
    </row>
    <row r="1269" spans="2:10">
      <c r="B1269" s="441"/>
      <c r="C1269" s="445"/>
      <c r="D1269" s="445"/>
      <c r="E1269" s="445"/>
      <c r="F1269" s="445"/>
      <c r="G1269" s="445"/>
      <c r="H1269" s="445"/>
      <c r="I1269" s="445"/>
      <c r="J1269" s="446"/>
    </row>
    <row r="1270" spans="2:10">
      <c r="B1270" s="441"/>
      <c r="C1270" s="445"/>
      <c r="D1270" s="445"/>
      <c r="E1270" s="445"/>
      <c r="F1270" s="445"/>
      <c r="G1270" s="445"/>
      <c r="H1270" s="445"/>
      <c r="I1270" s="445"/>
      <c r="J1270" s="446"/>
    </row>
    <row r="1271" spans="2:10">
      <c r="B1271" s="441"/>
      <c r="C1271" s="445"/>
      <c r="D1271" s="445"/>
      <c r="E1271" s="445"/>
      <c r="F1271" s="445"/>
      <c r="G1271" s="445"/>
      <c r="H1271" s="445"/>
      <c r="I1271" s="445"/>
      <c r="J1271" s="446"/>
    </row>
    <row r="1272" spans="2:10">
      <c r="B1272" s="441"/>
      <c r="C1272" s="445"/>
      <c r="D1272" s="445"/>
      <c r="E1272" s="445"/>
      <c r="F1272" s="445"/>
      <c r="G1272" s="445"/>
      <c r="H1272" s="445"/>
      <c r="I1272" s="445"/>
      <c r="J1272" s="446"/>
    </row>
    <row r="1273" spans="2:10">
      <c r="B1273" s="441"/>
      <c r="C1273" s="445"/>
      <c r="D1273" s="445"/>
      <c r="E1273" s="445"/>
      <c r="F1273" s="445"/>
      <c r="G1273" s="445"/>
      <c r="H1273" s="445"/>
      <c r="I1273" s="445"/>
      <c r="J1273" s="446"/>
    </row>
    <row r="1274" spans="2:10">
      <c r="B1274" s="441"/>
      <c r="C1274" s="445"/>
      <c r="D1274" s="445"/>
      <c r="E1274" s="445"/>
      <c r="F1274" s="445"/>
      <c r="G1274" s="445"/>
      <c r="H1274" s="445"/>
      <c r="I1274" s="445"/>
      <c r="J1274" s="446"/>
    </row>
    <row r="1275" spans="2:10">
      <c r="B1275" s="441"/>
      <c r="C1275" s="445"/>
      <c r="D1275" s="445"/>
      <c r="E1275" s="445"/>
      <c r="F1275" s="445"/>
      <c r="G1275" s="445"/>
      <c r="H1275" s="445"/>
      <c r="I1275" s="445"/>
      <c r="J1275" s="446"/>
    </row>
    <row r="1276" spans="2:10">
      <c r="B1276" s="441"/>
      <c r="C1276" s="445"/>
      <c r="D1276" s="445"/>
      <c r="E1276" s="445"/>
      <c r="F1276" s="445"/>
      <c r="G1276" s="445"/>
      <c r="H1276" s="445"/>
      <c r="I1276" s="445"/>
      <c r="J1276" s="446"/>
    </row>
    <row r="1277" spans="2:10">
      <c r="B1277" s="441"/>
      <c r="C1277" s="445"/>
      <c r="D1277" s="445"/>
      <c r="E1277" s="445"/>
      <c r="F1277" s="445"/>
      <c r="G1277" s="445"/>
      <c r="H1277" s="445"/>
      <c r="I1277" s="445"/>
      <c r="J1277" s="446"/>
    </row>
    <row r="1278" spans="2:10">
      <c r="B1278" s="441"/>
      <c r="C1278" s="445"/>
      <c r="D1278" s="445"/>
      <c r="E1278" s="445"/>
      <c r="F1278" s="445"/>
      <c r="G1278" s="445"/>
      <c r="H1278" s="445"/>
      <c r="I1278" s="445"/>
      <c r="J1278" s="446"/>
    </row>
    <row r="1279" spans="2:10">
      <c r="B1279" s="441"/>
      <c r="C1279" s="445"/>
      <c r="D1279" s="445"/>
      <c r="E1279" s="445"/>
      <c r="F1279" s="445"/>
      <c r="G1279" s="445"/>
      <c r="H1279" s="445"/>
      <c r="I1279" s="445"/>
      <c r="J1279" s="446"/>
    </row>
    <row r="1280" spans="2:10">
      <c r="B1280" s="441"/>
      <c r="C1280" s="445"/>
      <c r="D1280" s="445"/>
      <c r="E1280" s="445"/>
      <c r="F1280" s="445"/>
      <c r="G1280" s="445"/>
      <c r="H1280" s="445"/>
      <c r="I1280" s="445"/>
      <c r="J1280" s="446"/>
    </row>
    <row r="1281" spans="2:10">
      <c r="B1281" s="441"/>
      <c r="C1281" s="445"/>
      <c r="D1281" s="445"/>
      <c r="E1281" s="445"/>
      <c r="F1281" s="445"/>
      <c r="G1281" s="445"/>
      <c r="H1281" s="445"/>
      <c r="I1281" s="445"/>
      <c r="J1281" s="446"/>
    </row>
    <row r="1282" spans="2:10">
      <c r="B1282" s="441"/>
      <c r="C1282" s="445"/>
      <c r="D1282" s="445"/>
      <c r="E1282" s="445"/>
      <c r="F1282" s="445"/>
      <c r="G1282" s="445"/>
      <c r="H1282" s="445"/>
      <c r="I1282" s="445"/>
      <c r="J1282" s="446"/>
    </row>
    <row r="1283" spans="2:10">
      <c r="B1283" s="441"/>
      <c r="C1283" s="445"/>
      <c r="D1283" s="445"/>
      <c r="E1283" s="445"/>
      <c r="F1283" s="445"/>
      <c r="G1283" s="445"/>
      <c r="H1283" s="445"/>
      <c r="I1283" s="445"/>
      <c r="J1283" s="446"/>
    </row>
    <row r="1284" spans="2:10">
      <c r="B1284" s="441"/>
      <c r="C1284" s="445"/>
      <c r="D1284" s="445"/>
      <c r="E1284" s="445"/>
      <c r="F1284" s="445"/>
      <c r="G1284" s="445"/>
      <c r="H1284" s="445"/>
      <c r="I1284" s="445"/>
      <c r="J1284" s="446"/>
    </row>
    <row r="1285" spans="2:10">
      <c r="B1285" s="441"/>
      <c r="C1285" s="445"/>
      <c r="D1285" s="445"/>
      <c r="E1285" s="445"/>
      <c r="F1285" s="445"/>
      <c r="G1285" s="445"/>
      <c r="H1285" s="445"/>
      <c r="I1285" s="445"/>
      <c r="J1285" s="446"/>
    </row>
    <row r="1286" spans="2:10">
      <c r="B1286" s="441"/>
      <c r="C1286" s="445"/>
      <c r="D1286" s="445"/>
      <c r="E1286" s="445"/>
      <c r="F1286" s="445"/>
      <c r="G1286" s="445"/>
      <c r="H1286" s="445"/>
      <c r="I1286" s="445"/>
      <c r="J1286" s="446"/>
    </row>
    <row r="1287" spans="2:10">
      <c r="B1287" s="441"/>
      <c r="C1287" s="445"/>
      <c r="D1287" s="445"/>
      <c r="E1287" s="445"/>
      <c r="F1287" s="445"/>
      <c r="G1287" s="445"/>
      <c r="H1287" s="445"/>
      <c r="I1287" s="445"/>
      <c r="J1287" s="446"/>
    </row>
    <row r="1288" spans="2:10">
      <c r="B1288" s="441"/>
      <c r="C1288" s="445"/>
      <c r="D1288" s="445"/>
      <c r="E1288" s="445"/>
      <c r="F1288" s="445"/>
      <c r="G1288" s="445"/>
      <c r="H1288" s="445"/>
      <c r="I1288" s="445"/>
      <c r="J1288" s="446"/>
    </row>
    <row r="1289" spans="2:10">
      <c r="B1289" s="441"/>
      <c r="C1289" s="445"/>
      <c r="D1289" s="445"/>
      <c r="E1289" s="445"/>
      <c r="F1289" s="445"/>
      <c r="G1289" s="445"/>
      <c r="H1289" s="445"/>
      <c r="I1289" s="445"/>
      <c r="J1289" s="446"/>
    </row>
    <row r="1290" spans="2:10">
      <c r="B1290" s="441"/>
      <c r="C1290" s="445"/>
      <c r="D1290" s="445"/>
      <c r="E1290" s="445"/>
      <c r="F1290" s="445"/>
      <c r="G1290" s="445"/>
      <c r="H1290" s="445"/>
      <c r="I1290" s="445"/>
      <c r="J1290" s="446"/>
    </row>
    <row r="1291" spans="2:10">
      <c r="B1291" s="441"/>
      <c r="C1291" s="445"/>
      <c r="D1291" s="445"/>
      <c r="E1291" s="445"/>
      <c r="F1291" s="445"/>
      <c r="G1291" s="445"/>
      <c r="H1291" s="445"/>
      <c r="I1291" s="445"/>
      <c r="J1291" s="446"/>
    </row>
    <row r="1292" spans="2:10">
      <c r="B1292" s="441"/>
      <c r="C1292" s="445"/>
      <c r="D1292" s="445"/>
      <c r="E1292" s="445"/>
      <c r="F1292" s="445"/>
      <c r="G1292" s="445"/>
      <c r="H1292" s="445"/>
      <c r="I1292" s="445"/>
      <c r="J1292" s="446"/>
    </row>
    <row r="1293" spans="2:10">
      <c r="B1293" s="441"/>
      <c r="C1293" s="445"/>
      <c r="D1293" s="445"/>
      <c r="E1293" s="445"/>
      <c r="F1293" s="445"/>
      <c r="G1293" s="445"/>
      <c r="H1293" s="445"/>
      <c r="I1293" s="445"/>
      <c r="J1293" s="446"/>
    </row>
    <row r="1294" spans="2:10">
      <c r="B1294" s="441"/>
      <c r="C1294" s="445"/>
      <c r="D1294" s="445"/>
      <c r="E1294" s="445"/>
      <c r="F1294" s="445"/>
      <c r="G1294" s="445"/>
      <c r="H1294" s="445"/>
      <c r="I1294" s="445"/>
      <c r="J1294" s="446"/>
    </row>
    <row r="1295" spans="2:10">
      <c r="B1295" s="441"/>
      <c r="C1295" s="445"/>
      <c r="D1295" s="445"/>
      <c r="E1295" s="445"/>
      <c r="F1295" s="445"/>
      <c r="G1295" s="445"/>
      <c r="H1295" s="445"/>
      <c r="I1295" s="445"/>
      <c r="J1295" s="446"/>
    </row>
    <row r="1296" spans="2:10">
      <c r="B1296" s="441"/>
      <c r="C1296" s="445"/>
      <c r="D1296" s="445"/>
      <c r="E1296" s="445"/>
      <c r="F1296" s="445"/>
      <c r="G1296" s="445"/>
      <c r="H1296" s="445"/>
      <c r="I1296" s="445"/>
      <c r="J1296" s="446"/>
    </row>
    <row r="1297" spans="2:10">
      <c r="B1297" s="441"/>
      <c r="C1297" s="445"/>
      <c r="D1297" s="445"/>
      <c r="E1297" s="445"/>
      <c r="F1297" s="445"/>
      <c r="G1297" s="445"/>
      <c r="H1297" s="445"/>
      <c r="I1297" s="445"/>
      <c r="J1297" s="446"/>
    </row>
    <row r="1298" spans="2:10">
      <c r="B1298" s="441"/>
      <c r="C1298" s="445"/>
      <c r="D1298" s="445"/>
      <c r="E1298" s="445"/>
      <c r="F1298" s="445"/>
      <c r="G1298" s="445"/>
      <c r="H1298" s="445"/>
      <c r="I1298" s="445"/>
      <c r="J1298" s="446"/>
    </row>
    <row r="1299" spans="2:10">
      <c r="B1299" s="441"/>
      <c r="C1299" s="445"/>
      <c r="D1299" s="445"/>
      <c r="E1299" s="445"/>
      <c r="F1299" s="445"/>
      <c r="G1299" s="445"/>
      <c r="H1299" s="445"/>
      <c r="I1299" s="445"/>
      <c r="J1299" s="446"/>
    </row>
    <row r="1300" spans="2:10">
      <c r="B1300" s="441"/>
      <c r="C1300" s="445"/>
      <c r="D1300" s="445"/>
      <c r="E1300" s="445"/>
      <c r="F1300" s="445"/>
      <c r="G1300" s="445"/>
      <c r="H1300" s="445"/>
      <c r="I1300" s="445"/>
      <c r="J1300" s="446"/>
    </row>
    <row r="1301" spans="2:10">
      <c r="B1301" s="441"/>
      <c r="C1301" s="445"/>
      <c r="D1301" s="445"/>
      <c r="E1301" s="445"/>
      <c r="F1301" s="445"/>
      <c r="G1301" s="445"/>
      <c r="H1301" s="445"/>
      <c r="I1301" s="445"/>
      <c r="J1301" s="446"/>
    </row>
    <row r="1302" spans="2:10">
      <c r="B1302" s="441"/>
      <c r="C1302" s="445"/>
      <c r="D1302" s="445"/>
      <c r="E1302" s="445"/>
      <c r="F1302" s="445"/>
      <c r="G1302" s="445"/>
      <c r="H1302" s="445"/>
      <c r="I1302" s="445"/>
      <c r="J1302" s="446"/>
    </row>
    <row r="1303" spans="2:10">
      <c r="B1303" s="441"/>
      <c r="C1303" s="445"/>
      <c r="D1303" s="445"/>
      <c r="E1303" s="445"/>
      <c r="F1303" s="445"/>
      <c r="G1303" s="445"/>
      <c r="H1303" s="445"/>
      <c r="I1303" s="445"/>
      <c r="J1303" s="446"/>
    </row>
    <row r="1304" spans="2:10">
      <c r="B1304" s="441"/>
      <c r="C1304" s="445"/>
      <c r="D1304" s="445"/>
      <c r="E1304" s="445"/>
      <c r="F1304" s="445"/>
      <c r="G1304" s="445"/>
      <c r="H1304" s="445"/>
      <c r="I1304" s="445"/>
      <c r="J1304" s="446"/>
    </row>
    <row r="1305" spans="2:10">
      <c r="B1305" s="441"/>
      <c r="C1305" s="445"/>
      <c r="D1305" s="445"/>
      <c r="E1305" s="445"/>
      <c r="F1305" s="445"/>
      <c r="G1305" s="445"/>
      <c r="H1305" s="445"/>
      <c r="I1305" s="445"/>
      <c r="J1305" s="446"/>
    </row>
    <row r="1306" spans="2:10">
      <c r="B1306" s="441"/>
      <c r="C1306" s="445"/>
      <c r="D1306" s="445"/>
      <c r="E1306" s="445"/>
      <c r="F1306" s="445"/>
      <c r="G1306" s="445"/>
      <c r="H1306" s="445"/>
      <c r="I1306" s="445"/>
      <c r="J1306" s="446"/>
    </row>
    <row r="1307" spans="2:10">
      <c r="B1307" s="441"/>
      <c r="C1307" s="445"/>
      <c r="D1307" s="445"/>
      <c r="E1307" s="445"/>
      <c r="F1307" s="445"/>
      <c r="G1307" s="445"/>
      <c r="H1307" s="445"/>
      <c r="I1307" s="445"/>
      <c r="J1307" s="446"/>
    </row>
    <row r="1308" spans="2:10">
      <c r="B1308" s="441"/>
      <c r="C1308" s="445"/>
      <c r="D1308" s="445"/>
      <c r="E1308" s="445"/>
      <c r="F1308" s="445"/>
      <c r="G1308" s="445"/>
      <c r="H1308" s="445"/>
      <c r="I1308" s="445"/>
      <c r="J1308" s="446"/>
    </row>
    <row r="1309" spans="2:10">
      <c r="B1309" s="441"/>
      <c r="C1309" s="445"/>
      <c r="D1309" s="445"/>
      <c r="E1309" s="445"/>
      <c r="F1309" s="445"/>
      <c r="G1309" s="445"/>
      <c r="H1309" s="445"/>
      <c r="I1309" s="445"/>
      <c r="J1309" s="446"/>
    </row>
    <row r="1310" spans="2:10">
      <c r="B1310" s="441"/>
      <c r="C1310" s="445"/>
      <c r="D1310" s="445"/>
      <c r="E1310" s="445"/>
      <c r="F1310" s="445"/>
      <c r="G1310" s="445"/>
      <c r="H1310" s="445"/>
      <c r="I1310" s="445"/>
      <c r="J1310" s="446"/>
    </row>
    <row r="1311" spans="2:10">
      <c r="B1311" s="441"/>
      <c r="C1311" s="445"/>
      <c r="D1311" s="445"/>
      <c r="E1311" s="445"/>
      <c r="F1311" s="445"/>
      <c r="G1311" s="445"/>
      <c r="H1311" s="445"/>
      <c r="I1311" s="445"/>
      <c r="J1311" s="446"/>
    </row>
    <row r="1312" spans="2:10">
      <c r="B1312" s="441"/>
      <c r="C1312" s="445"/>
      <c r="D1312" s="445"/>
      <c r="E1312" s="445"/>
      <c r="F1312" s="445"/>
      <c r="G1312" s="445"/>
      <c r="H1312" s="445"/>
      <c r="I1312" s="445"/>
      <c r="J1312" s="446"/>
    </row>
    <row r="1313" spans="2:10">
      <c r="B1313" s="441"/>
      <c r="C1313" s="445"/>
      <c r="D1313" s="445"/>
      <c r="E1313" s="445"/>
      <c r="F1313" s="445"/>
      <c r="G1313" s="445"/>
      <c r="H1313" s="445"/>
      <c r="I1313" s="445"/>
      <c r="J1313" s="446"/>
    </row>
    <row r="1314" spans="2:10">
      <c r="B1314" s="441"/>
      <c r="C1314" s="445"/>
      <c r="D1314" s="445"/>
      <c r="E1314" s="445"/>
      <c r="F1314" s="445"/>
      <c r="G1314" s="445"/>
      <c r="H1314" s="445"/>
      <c r="I1314" s="445"/>
      <c r="J1314" s="446"/>
    </row>
    <row r="1315" spans="2:10">
      <c r="B1315" s="441"/>
      <c r="C1315" s="445"/>
      <c r="D1315" s="445"/>
      <c r="E1315" s="445"/>
      <c r="F1315" s="445"/>
      <c r="G1315" s="445"/>
      <c r="H1315" s="445"/>
      <c r="I1315" s="445"/>
      <c r="J1315" s="446"/>
    </row>
    <row r="1316" spans="2:10">
      <c r="B1316" s="441"/>
      <c r="C1316" s="445"/>
      <c r="D1316" s="445"/>
      <c r="E1316" s="445"/>
      <c r="F1316" s="445"/>
      <c r="G1316" s="445"/>
      <c r="H1316" s="445"/>
      <c r="I1316" s="445"/>
      <c r="J1316" s="446"/>
    </row>
    <row r="1317" spans="2:10">
      <c r="B1317" s="441"/>
      <c r="C1317" s="445"/>
      <c r="D1317" s="445"/>
      <c r="E1317" s="445"/>
      <c r="F1317" s="445"/>
      <c r="G1317" s="445"/>
      <c r="H1317" s="445"/>
      <c r="I1317" s="445"/>
      <c r="J1317" s="446"/>
    </row>
    <row r="1318" spans="2:10">
      <c r="B1318" s="441"/>
      <c r="C1318" s="445"/>
      <c r="D1318" s="445"/>
      <c r="E1318" s="445"/>
      <c r="F1318" s="445"/>
      <c r="G1318" s="445"/>
      <c r="H1318" s="445"/>
      <c r="I1318" s="445"/>
      <c r="J1318" s="446"/>
    </row>
    <row r="1319" spans="2:10">
      <c r="B1319" s="441"/>
      <c r="C1319" s="445"/>
      <c r="D1319" s="445"/>
      <c r="E1319" s="445"/>
      <c r="F1319" s="445"/>
      <c r="G1319" s="445"/>
      <c r="H1319" s="445"/>
      <c r="I1319" s="445"/>
      <c r="J1319" s="446"/>
    </row>
    <row r="1320" spans="2:10">
      <c r="B1320" s="441"/>
      <c r="C1320" s="445"/>
      <c r="D1320" s="445"/>
      <c r="E1320" s="445"/>
      <c r="F1320" s="445"/>
      <c r="G1320" s="445"/>
      <c r="H1320" s="445"/>
      <c r="I1320" s="445"/>
      <c r="J1320" s="446"/>
    </row>
    <row r="1321" spans="2:10">
      <c r="B1321" s="441"/>
      <c r="C1321" s="445"/>
      <c r="D1321" s="445"/>
      <c r="E1321" s="445"/>
      <c r="F1321" s="445"/>
      <c r="G1321" s="445"/>
      <c r="H1321" s="445"/>
      <c r="I1321" s="445"/>
      <c r="J1321" s="446"/>
    </row>
    <row r="1322" spans="2:10">
      <c r="B1322" s="441"/>
      <c r="C1322" s="445"/>
      <c r="D1322" s="445"/>
      <c r="E1322" s="445"/>
      <c r="F1322" s="445"/>
      <c r="G1322" s="445"/>
      <c r="H1322" s="445"/>
      <c r="I1322" s="445"/>
      <c r="J1322" s="446"/>
    </row>
    <row r="1323" spans="2:10">
      <c r="B1323" s="441"/>
      <c r="C1323" s="445"/>
      <c r="D1323" s="445"/>
      <c r="E1323" s="445"/>
      <c r="F1323" s="445"/>
      <c r="G1323" s="445"/>
      <c r="H1323" s="445"/>
      <c r="I1323" s="445"/>
      <c r="J1323" s="446"/>
    </row>
    <row r="1324" spans="2:10">
      <c r="B1324" s="441"/>
      <c r="C1324" s="445"/>
      <c r="D1324" s="445"/>
      <c r="E1324" s="445"/>
      <c r="F1324" s="445"/>
      <c r="G1324" s="445"/>
      <c r="H1324" s="445"/>
      <c r="I1324" s="445"/>
      <c r="J1324" s="446"/>
    </row>
    <row r="1325" spans="2:10">
      <c r="B1325" s="441"/>
      <c r="C1325" s="445"/>
      <c r="D1325" s="445"/>
      <c r="E1325" s="445"/>
      <c r="F1325" s="445"/>
      <c r="G1325" s="445"/>
      <c r="H1325" s="445"/>
      <c r="I1325" s="445"/>
      <c r="J1325" s="446"/>
    </row>
    <row r="1326" spans="2:10">
      <c r="B1326" s="441"/>
      <c r="C1326" s="445"/>
      <c r="D1326" s="445"/>
      <c r="E1326" s="445"/>
      <c r="F1326" s="445"/>
      <c r="G1326" s="445"/>
      <c r="H1326" s="445"/>
      <c r="I1326" s="445"/>
      <c r="J1326" s="446"/>
    </row>
    <row r="1327" spans="2:10">
      <c r="B1327" s="441"/>
      <c r="C1327" s="445"/>
      <c r="D1327" s="445"/>
      <c r="E1327" s="445"/>
      <c r="F1327" s="445"/>
      <c r="G1327" s="445"/>
      <c r="H1327" s="445"/>
      <c r="I1327" s="445"/>
      <c r="J1327" s="446"/>
    </row>
    <row r="1328" spans="2:10">
      <c r="B1328" s="441"/>
      <c r="C1328" s="445"/>
      <c r="D1328" s="445"/>
      <c r="E1328" s="445"/>
      <c r="F1328" s="445"/>
      <c r="G1328" s="445"/>
      <c r="H1328" s="445"/>
      <c r="I1328" s="445"/>
      <c r="J1328" s="446"/>
    </row>
    <row r="1329" spans="2:10">
      <c r="B1329" s="441"/>
      <c r="C1329" s="445"/>
      <c r="D1329" s="445"/>
      <c r="E1329" s="445"/>
      <c r="F1329" s="445"/>
      <c r="G1329" s="445"/>
      <c r="H1329" s="445"/>
      <c r="I1329" s="445"/>
      <c r="J1329" s="446"/>
    </row>
    <row r="1330" spans="2:10">
      <c r="B1330" s="441"/>
      <c r="C1330" s="445"/>
      <c r="D1330" s="445"/>
      <c r="E1330" s="445"/>
      <c r="F1330" s="445"/>
      <c r="G1330" s="445"/>
      <c r="H1330" s="445"/>
      <c r="I1330" s="445"/>
      <c r="J1330" s="446"/>
    </row>
    <row r="1331" spans="2:10">
      <c r="B1331" s="441"/>
      <c r="C1331" s="445"/>
      <c r="D1331" s="445"/>
      <c r="E1331" s="445"/>
      <c r="F1331" s="445"/>
      <c r="G1331" s="445"/>
      <c r="H1331" s="445"/>
      <c r="I1331" s="445"/>
      <c r="J1331" s="446"/>
    </row>
    <row r="1332" spans="2:10">
      <c r="B1332" s="441"/>
      <c r="C1332" s="445"/>
      <c r="D1332" s="445"/>
      <c r="E1332" s="445"/>
      <c r="F1332" s="445"/>
      <c r="G1332" s="445"/>
      <c r="H1332" s="445"/>
      <c r="I1332" s="445"/>
      <c r="J1332" s="446"/>
    </row>
    <row r="1333" spans="2:10">
      <c r="B1333" s="441"/>
      <c r="C1333" s="445"/>
      <c r="D1333" s="445"/>
      <c r="E1333" s="445"/>
      <c r="F1333" s="445"/>
      <c r="G1333" s="445"/>
      <c r="H1333" s="445"/>
      <c r="I1333" s="445"/>
      <c r="J1333" s="446"/>
    </row>
    <row r="1334" spans="2:10">
      <c r="B1334" s="441"/>
      <c r="C1334" s="445"/>
      <c r="D1334" s="445"/>
      <c r="E1334" s="445"/>
      <c r="F1334" s="445"/>
      <c r="G1334" s="445"/>
      <c r="H1334" s="445"/>
      <c r="I1334" s="445"/>
      <c r="J1334" s="446"/>
    </row>
    <row r="1335" spans="2:10">
      <c r="B1335" s="441"/>
      <c r="C1335" s="445"/>
      <c r="D1335" s="445"/>
      <c r="E1335" s="445"/>
      <c r="F1335" s="445"/>
      <c r="G1335" s="445"/>
      <c r="H1335" s="445"/>
      <c r="I1335" s="445"/>
      <c r="J1335" s="446"/>
    </row>
    <row r="1336" spans="2:10">
      <c r="B1336" s="441"/>
      <c r="C1336" s="445"/>
      <c r="D1336" s="445"/>
      <c r="E1336" s="445"/>
      <c r="F1336" s="445"/>
      <c r="G1336" s="445"/>
      <c r="H1336" s="445"/>
      <c r="I1336" s="445"/>
      <c r="J1336" s="446"/>
    </row>
    <row r="1337" spans="2:10">
      <c r="B1337" s="441"/>
      <c r="C1337" s="445"/>
      <c r="D1337" s="445"/>
      <c r="E1337" s="445"/>
      <c r="F1337" s="445"/>
      <c r="G1337" s="445"/>
      <c r="H1337" s="445"/>
      <c r="I1337" s="445"/>
      <c r="J1337" s="446"/>
    </row>
    <row r="1338" spans="2:10">
      <c r="B1338" s="441"/>
      <c r="C1338" s="445"/>
      <c r="D1338" s="445"/>
      <c r="E1338" s="445"/>
      <c r="F1338" s="445"/>
      <c r="G1338" s="445"/>
      <c r="H1338" s="445"/>
      <c r="I1338" s="445"/>
      <c r="J1338" s="446"/>
    </row>
    <row r="1339" spans="2:10">
      <c r="B1339" s="441"/>
      <c r="C1339" s="445"/>
      <c r="D1339" s="445"/>
      <c r="E1339" s="445"/>
      <c r="F1339" s="445"/>
      <c r="G1339" s="445"/>
      <c r="H1339" s="445"/>
      <c r="I1339" s="445"/>
      <c r="J1339" s="446"/>
    </row>
    <row r="1340" spans="2:10">
      <c r="B1340" s="441"/>
      <c r="C1340" s="445"/>
      <c r="D1340" s="445"/>
      <c r="E1340" s="445"/>
      <c r="F1340" s="445"/>
      <c r="G1340" s="445"/>
      <c r="H1340" s="445"/>
      <c r="I1340" s="445"/>
      <c r="J1340" s="446"/>
    </row>
    <row r="1341" spans="2:10">
      <c r="B1341" s="441"/>
      <c r="C1341" s="445"/>
      <c r="D1341" s="445"/>
      <c r="E1341" s="445"/>
      <c r="F1341" s="445"/>
      <c r="G1341" s="445"/>
      <c r="H1341" s="445"/>
      <c r="I1341" s="445"/>
      <c r="J1341" s="446"/>
    </row>
    <row r="1342" spans="2:10">
      <c r="B1342" s="441"/>
      <c r="C1342" s="445"/>
      <c r="D1342" s="445"/>
      <c r="E1342" s="445"/>
      <c r="F1342" s="445"/>
      <c r="G1342" s="445"/>
      <c r="H1342" s="445"/>
      <c r="I1342" s="445"/>
      <c r="J1342" s="446"/>
    </row>
    <row r="1343" spans="2:10">
      <c r="B1343" s="441"/>
      <c r="C1343" s="445"/>
      <c r="D1343" s="445"/>
      <c r="E1343" s="445"/>
      <c r="F1343" s="445"/>
      <c r="G1343" s="445"/>
      <c r="H1343" s="445"/>
      <c r="I1343" s="445"/>
      <c r="J1343" s="446"/>
    </row>
    <row r="1344" spans="2:10">
      <c r="B1344" s="441"/>
      <c r="C1344" s="445"/>
      <c r="D1344" s="445"/>
      <c r="E1344" s="445"/>
      <c r="F1344" s="445"/>
      <c r="G1344" s="445"/>
      <c r="H1344" s="445"/>
      <c r="I1344" s="445"/>
      <c r="J1344" s="446"/>
    </row>
    <row r="1345" spans="2:10">
      <c r="B1345" s="441"/>
      <c r="C1345" s="445"/>
      <c r="D1345" s="445"/>
      <c r="E1345" s="445"/>
      <c r="F1345" s="445"/>
      <c r="G1345" s="445"/>
      <c r="H1345" s="445"/>
      <c r="I1345" s="445"/>
      <c r="J1345" s="446"/>
    </row>
    <row r="1346" spans="2:10">
      <c r="B1346" s="441"/>
      <c r="C1346" s="445"/>
      <c r="D1346" s="445"/>
      <c r="E1346" s="445"/>
      <c r="F1346" s="445"/>
      <c r="G1346" s="445"/>
      <c r="H1346" s="445"/>
      <c r="I1346" s="445"/>
      <c r="J1346" s="446"/>
    </row>
    <row r="1347" spans="2:10">
      <c r="B1347" s="441"/>
      <c r="C1347" s="445"/>
      <c r="D1347" s="445"/>
      <c r="E1347" s="445"/>
      <c r="F1347" s="445"/>
      <c r="G1347" s="445"/>
      <c r="H1347" s="445"/>
      <c r="I1347" s="445"/>
      <c r="J1347" s="446"/>
    </row>
    <row r="1348" spans="2:10">
      <c r="B1348" s="441"/>
      <c r="C1348" s="445"/>
      <c r="D1348" s="445"/>
      <c r="E1348" s="445"/>
      <c r="F1348" s="445"/>
      <c r="G1348" s="445"/>
      <c r="H1348" s="445"/>
      <c r="I1348" s="445"/>
      <c r="J1348" s="446"/>
    </row>
    <row r="1349" spans="2:10">
      <c r="B1349" s="441"/>
      <c r="C1349" s="445"/>
      <c r="D1349" s="445"/>
      <c r="E1349" s="445"/>
      <c r="F1349" s="445"/>
      <c r="G1349" s="445"/>
      <c r="H1349" s="445"/>
      <c r="I1349" s="445"/>
      <c r="J1349" s="446"/>
    </row>
    <row r="1350" spans="2:10">
      <c r="B1350" s="441"/>
      <c r="C1350" s="445"/>
      <c r="D1350" s="445"/>
      <c r="E1350" s="445"/>
      <c r="F1350" s="445"/>
      <c r="G1350" s="445"/>
      <c r="H1350" s="445"/>
      <c r="I1350" s="445"/>
      <c r="J1350" s="446"/>
    </row>
    <row r="1351" spans="2:10" ht="15.75" thickBot="1">
      <c r="B1351" s="1210"/>
      <c r="C1351" s="1211"/>
      <c r="D1351" s="1211"/>
      <c r="E1351" s="1211"/>
      <c r="F1351" s="1211"/>
      <c r="G1351" s="1211"/>
      <c r="H1351" s="1211"/>
      <c r="I1351" s="1211"/>
      <c r="J1351" s="1212"/>
    </row>
  </sheetData>
  <mergeCells count="12">
    <mergeCell ref="C7:E7"/>
    <mergeCell ref="G7:J7"/>
    <mergeCell ref="B8:J8"/>
    <mergeCell ref="B9:J9"/>
    <mergeCell ref="B648:J655"/>
    <mergeCell ref="B766:J773"/>
    <mergeCell ref="B2:J2"/>
    <mergeCell ref="B3:J3"/>
    <mergeCell ref="B4:J4"/>
    <mergeCell ref="B5:J5"/>
    <mergeCell ref="C6:E6"/>
    <mergeCell ref="G6:J6"/>
  </mergeCells>
  <printOptions horizontalCentered="1"/>
  <pageMargins left="0.31496062992125984" right="0.31496062992125984" top="0.78740157480314965" bottom="0.59055118110236227" header="0.31496062992125984" footer="0.31496062992125984"/>
  <pageSetup paperSize="9" scale="40" fitToHeight="0"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092339-C78D-4952-81A4-F9377B2EE3B3}">
  <dimension ref="A1:AB60"/>
  <sheetViews>
    <sheetView view="pageBreakPreview" topLeftCell="A45" zoomScale="106" zoomScaleNormal="106" zoomScaleSheetLayoutView="106" workbookViewId="0">
      <selection activeCell="Q16" sqref="Q16"/>
    </sheetView>
  </sheetViews>
  <sheetFormatPr defaultColWidth="9.140625" defaultRowHeight="15"/>
  <cols>
    <col min="1" max="1" width="6.7109375" style="1" customWidth="1"/>
    <col min="2" max="2" width="23.7109375" style="1" customWidth="1"/>
    <col min="3" max="3" width="29.42578125" style="1" customWidth="1"/>
    <col min="4" max="4" width="17.28515625" style="1" customWidth="1"/>
    <col min="5" max="5" width="17.28515625" style="388" customWidth="1"/>
    <col min="6" max="6" width="9.5703125" style="388" customWidth="1"/>
    <col min="7" max="7" width="13.28515625" style="388" customWidth="1"/>
    <col min="8" max="8" width="22.28515625" style="388" customWidth="1"/>
    <col min="9" max="9" width="16.140625" style="388" customWidth="1"/>
    <col min="10" max="11" width="14.28515625" style="1" customWidth="1"/>
    <col min="12" max="15" width="15.42578125" style="1" customWidth="1"/>
    <col min="16" max="18" width="10.140625" style="1" customWidth="1"/>
    <col min="19" max="19" width="28.140625" style="1" customWidth="1"/>
    <col min="20" max="22" width="14.7109375" style="1" customWidth="1"/>
    <col min="23" max="23" width="10.5703125" style="1" customWidth="1"/>
    <col min="24" max="24" width="14.85546875" style="1" customWidth="1"/>
    <col min="25" max="26" width="15" style="1" customWidth="1"/>
    <col min="27" max="16384" width="9.140625" style="1"/>
  </cols>
  <sheetData>
    <row r="1" spans="2:26" ht="15.75" thickBot="1">
      <c r="V1" s="499"/>
      <c r="W1" s="499"/>
      <c r="X1" s="499"/>
      <c r="Y1" s="499"/>
      <c r="Z1" s="499"/>
    </row>
    <row r="2" spans="2:26" s="392" customFormat="1" ht="24.95" customHeight="1">
      <c r="B2" s="389" t="s">
        <v>17</v>
      </c>
      <c r="C2" s="390"/>
      <c r="D2" s="390"/>
      <c r="E2" s="390"/>
      <c r="F2" s="390"/>
      <c r="G2" s="390"/>
      <c r="H2" s="390"/>
      <c r="I2" s="390"/>
      <c r="J2" s="390"/>
      <c r="K2" s="390"/>
      <c r="L2" s="390"/>
      <c r="M2" s="390"/>
      <c r="N2" s="390"/>
      <c r="O2" s="390"/>
      <c r="P2" s="390"/>
      <c r="Q2" s="390"/>
      <c r="R2" s="390"/>
      <c r="S2" s="390"/>
      <c r="T2" s="390"/>
      <c r="U2" s="390"/>
      <c r="V2" s="390"/>
      <c r="W2" s="390"/>
      <c r="X2" s="390"/>
      <c r="Y2" s="390"/>
      <c r="Z2" s="391"/>
    </row>
    <row r="3" spans="2:26" s="392" customFormat="1" ht="24.95" customHeight="1">
      <c r="B3" s="1194" t="s">
        <v>71</v>
      </c>
      <c r="C3" s="1216"/>
      <c r="D3" s="1216"/>
      <c r="E3" s="1216"/>
      <c r="F3" s="1216"/>
      <c r="G3" s="1216"/>
      <c r="H3" s="1216"/>
      <c r="I3" s="1216"/>
      <c r="J3" s="1216"/>
      <c r="K3" s="1216"/>
      <c r="L3" s="1216"/>
      <c r="M3" s="1216"/>
      <c r="N3" s="1216"/>
      <c r="O3" s="1216"/>
      <c r="P3" s="1216"/>
      <c r="Q3" s="1216"/>
      <c r="R3" s="1216"/>
      <c r="S3" s="1216"/>
      <c r="T3" s="1216"/>
      <c r="U3" s="1216"/>
      <c r="V3" s="1216"/>
      <c r="W3" s="1216"/>
      <c r="X3" s="1216"/>
      <c r="Y3" s="1216"/>
      <c r="Z3" s="1217"/>
    </row>
    <row r="4" spans="2:26" s="392" customFormat="1" ht="24.95" customHeight="1">
      <c r="B4" s="397" t="s">
        <v>454</v>
      </c>
      <c r="C4" s="398"/>
      <c r="D4" s="398"/>
      <c r="E4" s="398"/>
      <c r="F4" s="398"/>
      <c r="G4" s="398"/>
      <c r="H4" s="398"/>
      <c r="I4" s="398"/>
      <c r="J4" s="398"/>
      <c r="K4" s="398"/>
      <c r="L4" s="398"/>
      <c r="M4" s="398"/>
      <c r="N4" s="398"/>
      <c r="O4" s="398"/>
      <c r="P4" s="398"/>
      <c r="Q4" s="398"/>
      <c r="R4" s="398"/>
      <c r="S4" s="398"/>
      <c r="T4" s="398"/>
      <c r="U4" s="398"/>
      <c r="V4" s="398"/>
      <c r="W4" s="398"/>
      <c r="X4" s="398"/>
      <c r="Y4" s="398"/>
      <c r="Z4" s="399"/>
    </row>
    <row r="5" spans="2:26" s="392" customFormat="1" ht="9.9499999999999993" customHeight="1">
      <c r="B5" s="1195"/>
      <c r="C5" s="1196"/>
      <c r="D5" s="1196"/>
      <c r="E5" s="1196"/>
      <c r="F5" s="1196"/>
      <c r="G5" s="1196"/>
      <c r="H5" s="1196"/>
      <c r="I5" s="1196"/>
      <c r="J5" s="1196"/>
      <c r="K5" s="1196"/>
      <c r="L5" s="1196"/>
      <c r="M5" s="1196"/>
      <c r="N5" s="1196"/>
      <c r="O5" s="1196"/>
      <c r="P5" s="1196"/>
      <c r="Q5" s="1196"/>
      <c r="R5" s="1196"/>
      <c r="S5" s="1196"/>
      <c r="T5" s="1196"/>
      <c r="U5" s="1218"/>
      <c r="V5" s="1219"/>
      <c r="W5" s="1219"/>
      <c r="X5" s="1219"/>
      <c r="Y5" s="1219"/>
      <c r="Z5" s="1220"/>
    </row>
    <row r="6" spans="2:26" s="392" customFormat="1">
      <c r="B6" s="665" t="s">
        <v>167</v>
      </c>
      <c r="C6" s="1198" t="str">
        <f>Cotações!$C$6</f>
        <v>PE-060</v>
      </c>
      <c r="D6" s="1198"/>
      <c r="E6" s="1198"/>
      <c r="F6" s="1198"/>
      <c r="G6" s="1198"/>
      <c r="H6" s="1198"/>
      <c r="I6" s="1198"/>
      <c r="J6" s="1199"/>
      <c r="K6" s="1221" t="s">
        <v>53</v>
      </c>
      <c r="L6" s="1222" t="str">
        <f>Cotações!G6</f>
        <v>OUTUBRO/2025</v>
      </c>
      <c r="M6" s="1222"/>
      <c r="N6" s="1222"/>
      <c r="O6" s="1222"/>
      <c r="P6" s="1222"/>
      <c r="Q6" s="1222"/>
      <c r="R6" s="1222"/>
      <c r="S6" s="1222"/>
      <c r="T6" s="1222"/>
      <c r="U6" s="1223"/>
      <c r="Z6" s="1224"/>
    </row>
    <row r="7" spans="2:26" s="392" customFormat="1" ht="15" customHeight="1">
      <c r="B7" s="667" t="s">
        <v>168</v>
      </c>
      <c r="C7" s="1202" t="str">
        <f>Cotações!C7</f>
        <v>ENTR. BR-101 (CABO DE SANTO AGOSTINHO) - DIV. PE/AL</v>
      </c>
      <c r="D7" s="1202"/>
      <c r="E7" s="1202"/>
      <c r="F7" s="1202"/>
      <c r="G7" s="1202"/>
      <c r="H7" s="1202"/>
      <c r="I7" s="1202"/>
      <c r="J7" s="1225"/>
      <c r="K7" s="1221" t="s">
        <v>455</v>
      </c>
      <c r="L7" s="1226" t="str">
        <f>Cotações!G7</f>
        <v>SEM DESONERAÇÃO</v>
      </c>
      <c r="M7" s="1226"/>
      <c r="N7" s="1221"/>
      <c r="O7" s="1227"/>
      <c r="P7" s="1221"/>
      <c r="Q7" s="1221"/>
      <c r="R7" s="1221"/>
      <c r="S7" s="1221"/>
      <c r="T7" s="1221"/>
      <c r="U7" s="1228"/>
      <c r="V7" s="1229"/>
      <c r="W7" s="1229"/>
      <c r="X7" s="1229"/>
      <c r="Y7" s="1229"/>
      <c r="Z7" s="1230"/>
    </row>
    <row r="8" spans="2:26" s="392" customFormat="1" ht="9.9499999999999993" customHeight="1" thickBot="1">
      <c r="B8" s="1231"/>
      <c r="C8" s="1232"/>
      <c r="D8" s="1232"/>
      <c r="E8" s="1232"/>
      <c r="F8" s="1232"/>
      <c r="G8" s="1232"/>
      <c r="H8" s="1232"/>
      <c r="I8" s="1232"/>
      <c r="J8" s="1232"/>
      <c r="K8" s="1232"/>
      <c r="L8" s="1232"/>
      <c r="M8" s="1232"/>
      <c r="N8" s="1232"/>
      <c r="O8" s="1232"/>
      <c r="P8" s="1232"/>
      <c r="Q8" s="1232"/>
      <c r="R8" s="1232"/>
      <c r="S8" s="1232"/>
      <c r="T8" s="1232"/>
      <c r="U8" s="1233"/>
      <c r="Z8" s="1224"/>
    </row>
    <row r="9" spans="2:26" ht="20.100000000000001" customHeight="1" thickBot="1">
      <c r="B9" s="418" t="s">
        <v>1096</v>
      </c>
      <c r="C9" s="419"/>
      <c r="D9" s="419"/>
      <c r="E9" s="419"/>
      <c r="F9" s="419"/>
      <c r="G9" s="419"/>
      <c r="H9" s="419"/>
      <c r="I9" s="419"/>
      <c r="J9" s="419"/>
      <c r="K9" s="419"/>
      <c r="L9" s="419"/>
      <c r="M9" s="419"/>
      <c r="N9" s="419"/>
      <c r="O9" s="419"/>
      <c r="P9" s="419"/>
      <c r="Q9" s="419"/>
      <c r="R9" s="419"/>
      <c r="S9" s="419"/>
      <c r="T9" s="419"/>
      <c r="U9" s="419"/>
      <c r="V9" s="419"/>
      <c r="W9" s="419"/>
      <c r="X9" s="419"/>
      <c r="Y9" s="419"/>
      <c r="Z9" s="420"/>
    </row>
    <row r="10" spans="2:26" ht="8.25" customHeight="1">
      <c r="B10" s="441"/>
      <c r="C10" s="431" t="s">
        <v>1097</v>
      </c>
      <c r="D10" s="431"/>
      <c r="E10" s="431"/>
      <c r="F10" s="431"/>
      <c r="G10" s="431"/>
      <c r="H10" s="431"/>
      <c r="I10" s="431"/>
      <c r="J10" s="431"/>
      <c r="K10" s="431"/>
      <c r="L10" s="431"/>
      <c r="M10" s="431"/>
      <c r="N10" s="431"/>
      <c r="O10" s="431"/>
      <c r="P10" s="431"/>
      <c r="Q10" s="431"/>
      <c r="R10" s="431"/>
      <c r="S10" s="431"/>
      <c r="T10" s="431"/>
      <c r="U10" s="422"/>
      <c r="Z10" s="1234"/>
    </row>
    <row r="11" spans="2:26">
      <c r="B11" s="421"/>
      <c r="C11" s="431"/>
      <c r="D11" s="431"/>
      <c r="E11" s="431"/>
      <c r="F11" s="431"/>
      <c r="G11" s="431"/>
      <c r="H11" s="431"/>
      <c r="I11" s="431"/>
      <c r="J11" s="431"/>
      <c r="K11" s="431"/>
      <c r="L11" s="431"/>
      <c r="M11" s="431"/>
      <c r="N11" s="431"/>
      <c r="O11" s="431"/>
      <c r="P11" s="431"/>
      <c r="Q11" s="431"/>
      <c r="R11" s="431"/>
      <c r="S11" s="431"/>
      <c r="T11" s="431"/>
      <c r="U11" s="422"/>
      <c r="Z11" s="1234"/>
    </row>
    <row r="12" spans="2:26">
      <c r="B12" s="421"/>
      <c r="C12" s="431" t="s">
        <v>1098</v>
      </c>
      <c r="D12" s="431"/>
      <c r="E12" s="431"/>
      <c r="F12" s="431"/>
      <c r="G12" s="431"/>
      <c r="H12" s="431"/>
      <c r="I12" s="431"/>
      <c r="J12" s="431"/>
      <c r="K12" s="431"/>
      <c r="L12" s="431"/>
      <c r="M12" s="431"/>
      <c r="N12" s="431"/>
      <c r="O12" s="431"/>
      <c r="P12" s="431"/>
      <c r="Q12" s="431"/>
      <c r="R12" s="431"/>
      <c r="S12" s="431"/>
      <c r="T12" s="431"/>
      <c r="U12" s="422"/>
      <c r="Z12" s="1234"/>
    </row>
    <row r="13" spans="2:26">
      <c r="B13" s="441"/>
      <c r="C13" s="1235" t="s">
        <v>1099</v>
      </c>
      <c r="D13" s="1235"/>
      <c r="E13" s="1235"/>
      <c r="F13" s="1235"/>
      <c r="G13" s="1235"/>
      <c r="H13" s="1235"/>
      <c r="I13" s="1235"/>
      <c r="J13" s="1235"/>
      <c r="K13" s="1235"/>
      <c r="L13" s="1235"/>
      <c r="M13" s="1235"/>
      <c r="N13" s="1235"/>
      <c r="O13" s="1235"/>
      <c r="P13" s="1235"/>
      <c r="Q13" s="1235"/>
      <c r="R13" s="1235"/>
      <c r="S13" s="1235"/>
      <c r="T13" s="1235"/>
      <c r="U13" s="1236"/>
      <c r="Z13" s="1234"/>
    </row>
    <row r="14" spans="2:26" ht="7.5" customHeight="1" thickBot="1">
      <c r="B14" s="441"/>
      <c r="C14" s="445"/>
      <c r="D14" s="445"/>
      <c r="E14" s="445"/>
      <c r="F14" s="445"/>
      <c r="G14" s="445"/>
      <c r="H14" s="445"/>
      <c r="I14" s="445"/>
      <c r="J14" s="445"/>
      <c r="K14" s="445"/>
      <c r="L14" s="445"/>
      <c r="M14" s="445"/>
      <c r="N14" s="445"/>
      <c r="O14" s="445"/>
      <c r="P14" s="445"/>
      <c r="Q14" s="445"/>
      <c r="R14" s="445"/>
      <c r="S14" s="445"/>
      <c r="T14" s="445"/>
      <c r="U14" s="1211"/>
      <c r="V14" s="499"/>
      <c r="W14" s="499"/>
      <c r="X14" s="499"/>
      <c r="Y14" s="499"/>
      <c r="Z14" s="520"/>
    </row>
    <row r="15" spans="2:26" ht="20.100000000000001" customHeight="1" thickBot="1">
      <c r="B15" s="418" t="s">
        <v>1100</v>
      </c>
      <c r="C15" s="419"/>
      <c r="D15" s="419"/>
      <c r="E15" s="419"/>
      <c r="F15" s="419"/>
      <c r="G15" s="419"/>
      <c r="H15" s="419"/>
      <c r="I15" s="419"/>
      <c r="J15" s="419"/>
      <c r="K15" s="419"/>
      <c r="L15" s="419"/>
      <c r="M15" s="419"/>
      <c r="N15" s="419"/>
      <c r="O15" s="419"/>
      <c r="P15" s="419"/>
      <c r="Q15" s="419"/>
      <c r="R15" s="419"/>
      <c r="S15" s="419"/>
      <c r="T15" s="419"/>
      <c r="U15" s="419"/>
      <c r="V15" s="419"/>
      <c r="W15" s="419"/>
      <c r="X15" s="419"/>
      <c r="Y15" s="419"/>
      <c r="Z15" s="420"/>
    </row>
    <row r="16" spans="2:26" ht="9" customHeight="1">
      <c r="B16" s="441"/>
      <c r="C16" s="445"/>
      <c r="D16" s="445"/>
      <c r="E16" s="445"/>
      <c r="F16" s="445"/>
      <c r="G16" s="445"/>
      <c r="H16" s="445"/>
      <c r="I16" s="445"/>
      <c r="J16" s="445"/>
      <c r="K16" s="445"/>
      <c r="L16" s="445"/>
      <c r="M16" s="445"/>
      <c r="N16" s="445"/>
      <c r="O16" s="445"/>
      <c r="P16" s="445"/>
      <c r="Q16" s="445"/>
      <c r="R16" s="445"/>
      <c r="S16" s="445"/>
      <c r="T16" s="1237"/>
      <c r="U16" s="445"/>
      <c r="Z16" s="1234"/>
    </row>
    <row r="17" spans="1:28" ht="29.25" customHeight="1">
      <c r="A17" s="1234"/>
      <c r="B17" s="1238" t="s">
        <v>1101</v>
      </c>
      <c r="C17" s="1239" t="s">
        <v>1102</v>
      </c>
      <c r="D17" s="1239" t="s">
        <v>1103</v>
      </c>
      <c r="E17" s="1239" t="s">
        <v>1104</v>
      </c>
      <c r="F17" s="1239" t="s">
        <v>1105</v>
      </c>
      <c r="G17" s="1239" t="s">
        <v>1106</v>
      </c>
      <c r="H17" s="1239" t="s">
        <v>1107</v>
      </c>
      <c r="I17" s="1239" t="s">
        <v>1108</v>
      </c>
      <c r="J17" s="1240" t="s">
        <v>1109</v>
      </c>
      <c r="K17" s="1241"/>
      <c r="L17" s="1239" t="s">
        <v>1110</v>
      </c>
      <c r="M17" s="1239" t="s">
        <v>1111</v>
      </c>
      <c r="N17" s="1239" t="s">
        <v>1112</v>
      </c>
      <c r="O17" s="1239" t="s">
        <v>1113</v>
      </c>
      <c r="P17" s="1240" t="s">
        <v>1114</v>
      </c>
      <c r="Q17" s="1242"/>
      <c r="R17" s="1241"/>
      <c r="S17" s="1239" t="s">
        <v>1115</v>
      </c>
      <c r="T17" s="1240" t="s">
        <v>1116</v>
      </c>
      <c r="U17" s="1242"/>
      <c r="V17" s="1242"/>
      <c r="W17" s="1241"/>
      <c r="X17" s="1239" t="s">
        <v>1117</v>
      </c>
      <c r="Y17" s="1240" t="s">
        <v>1118</v>
      </c>
      <c r="Z17" s="1243"/>
    </row>
    <row r="18" spans="1:28" ht="34.5" customHeight="1">
      <c r="A18" s="1234"/>
      <c r="B18" s="1244"/>
      <c r="C18" s="1245"/>
      <c r="D18" s="1245"/>
      <c r="E18" s="1245"/>
      <c r="F18" s="1245"/>
      <c r="G18" s="1245"/>
      <c r="H18" s="1245"/>
      <c r="I18" s="1245"/>
      <c r="J18" s="1246" t="s">
        <v>1119</v>
      </c>
      <c r="K18" s="1246" t="s">
        <v>1120</v>
      </c>
      <c r="L18" s="1245"/>
      <c r="M18" s="1245"/>
      <c r="N18" s="1245"/>
      <c r="O18" s="1245"/>
      <c r="P18" s="1246" t="s">
        <v>1121</v>
      </c>
      <c r="Q18" s="1246" t="s">
        <v>1122</v>
      </c>
      <c r="R18" s="1246" t="s">
        <v>1123</v>
      </c>
      <c r="S18" s="1245"/>
      <c r="T18" s="1246" t="s">
        <v>1124</v>
      </c>
      <c r="U18" s="1246" t="s">
        <v>1125</v>
      </c>
      <c r="V18" s="1246" t="s">
        <v>1126</v>
      </c>
      <c r="W18" s="1246" t="s">
        <v>616</v>
      </c>
      <c r="X18" s="1245"/>
      <c r="Y18" s="444" t="s">
        <v>760</v>
      </c>
      <c r="Z18" s="1247" t="s">
        <v>616</v>
      </c>
    </row>
    <row r="19" spans="1:28" ht="27.75" customHeight="1">
      <c r="B19" s="1248" t="s">
        <v>1127</v>
      </c>
      <c r="C19" s="1249" t="s">
        <v>1128</v>
      </c>
      <c r="D19" s="1250">
        <v>45748</v>
      </c>
      <c r="E19" s="473">
        <v>65</v>
      </c>
      <c r="F19" s="473" t="s">
        <v>1129</v>
      </c>
      <c r="G19" s="473" t="s">
        <v>1130</v>
      </c>
      <c r="H19" s="473" t="s">
        <v>3</v>
      </c>
      <c r="I19" s="1250">
        <v>45931</v>
      </c>
      <c r="J19" s="682">
        <v>588.80399999999997</v>
      </c>
      <c r="K19" s="452">
        <v>590.23900000000003</v>
      </c>
      <c r="L19" s="1251">
        <f>TRUNC(K19/J19,4)</f>
        <v>1.0024</v>
      </c>
      <c r="M19" s="473">
        <f t="shared" ref="M19:M44" si="0">TRUNC(E19*L19,2)</f>
        <v>65.150000000000006</v>
      </c>
      <c r="N19" s="1252">
        <v>1.5</v>
      </c>
      <c r="O19" s="1253">
        <f>M19*N19</f>
        <v>97.725000000000009</v>
      </c>
      <c r="P19" s="1252">
        <v>74.2</v>
      </c>
      <c r="Q19" s="1252"/>
      <c r="R19" s="1252">
        <v>1.2</v>
      </c>
      <c r="S19" s="1252" t="s">
        <v>1131</v>
      </c>
      <c r="T19" s="1252">
        <v>0.83</v>
      </c>
      <c r="U19" s="1252">
        <v>1</v>
      </c>
      <c r="V19" s="1252">
        <v>1.25</v>
      </c>
      <c r="W19" s="1252" t="s">
        <v>1132</v>
      </c>
      <c r="X19" s="1254">
        <f t="shared" ref="X19:X44" si="1">TRUNC((P19*T19+Q19*U19+R19*V19),2)</f>
        <v>63.08</v>
      </c>
      <c r="Y19" s="1253">
        <f t="shared" ref="Y19:Y44" si="2">X19+O19</f>
        <v>160.80500000000001</v>
      </c>
      <c r="Z19" s="1255" t="s">
        <v>1133</v>
      </c>
      <c r="AB19" s="1256"/>
    </row>
    <row r="20" spans="1:28" ht="27.75" customHeight="1">
      <c r="B20" s="1257"/>
      <c r="C20" s="1249" t="s">
        <v>1134</v>
      </c>
      <c r="D20" s="1250">
        <v>45809</v>
      </c>
      <c r="E20" s="473">
        <v>86</v>
      </c>
      <c r="F20" s="473" t="s">
        <v>1135</v>
      </c>
      <c r="G20" s="473" t="s">
        <v>1130</v>
      </c>
      <c r="H20" s="473" t="s">
        <v>3</v>
      </c>
      <c r="I20" s="1250">
        <v>45931</v>
      </c>
      <c r="J20" s="682">
        <v>586.21100000000001</v>
      </c>
      <c r="K20" s="452">
        <v>590.23900000000003</v>
      </c>
      <c r="L20" s="1251">
        <f t="shared" ref="L20:L36" si="3">TRUNC(K20/J20,4)</f>
        <v>1.0067999999999999</v>
      </c>
      <c r="M20" s="473">
        <f t="shared" si="0"/>
        <v>86.58</v>
      </c>
      <c r="N20" s="1252">
        <v>1.5</v>
      </c>
      <c r="O20" s="1252">
        <f>M20</f>
        <v>86.58</v>
      </c>
      <c r="P20" s="1252">
        <v>109</v>
      </c>
      <c r="Q20" s="1252"/>
      <c r="R20" s="1252">
        <v>1.5</v>
      </c>
      <c r="S20" s="1252" t="s">
        <v>1131</v>
      </c>
      <c r="T20" s="1252">
        <f>$T$19</f>
        <v>0.83</v>
      </c>
      <c r="U20" s="1252">
        <f t="shared" ref="U20:U44" si="4">$U$19</f>
        <v>1</v>
      </c>
      <c r="V20" s="1252">
        <f>$V$19</f>
        <v>1.25</v>
      </c>
      <c r="W20" s="1252" t="s">
        <v>1132</v>
      </c>
      <c r="X20" s="1252">
        <f t="shared" si="1"/>
        <v>92.34</v>
      </c>
      <c r="Y20" s="1252">
        <f t="shared" si="2"/>
        <v>178.92000000000002</v>
      </c>
      <c r="Z20" s="1255" t="s">
        <v>1133</v>
      </c>
      <c r="AB20" s="1256"/>
    </row>
    <row r="21" spans="1:28" ht="27.75" customHeight="1" thickBot="1">
      <c r="B21" s="1257"/>
      <c r="C21" s="1258" t="s">
        <v>1136</v>
      </c>
      <c r="D21" s="1250">
        <v>45962</v>
      </c>
      <c r="E21" s="473">
        <v>70</v>
      </c>
      <c r="F21" s="1259" t="s">
        <v>1129</v>
      </c>
      <c r="G21" s="473" t="s">
        <v>1130</v>
      </c>
      <c r="H21" s="473" t="s">
        <v>3</v>
      </c>
      <c r="I21" s="1260">
        <v>45931</v>
      </c>
      <c r="J21" s="682">
        <v>590.66899999999998</v>
      </c>
      <c r="K21" s="452">
        <v>590.23900000000003</v>
      </c>
      <c r="L21" s="1251">
        <f t="shared" si="3"/>
        <v>0.99919999999999998</v>
      </c>
      <c r="M21" s="473">
        <f>TRUNC(E21*L21,2)</f>
        <v>69.94</v>
      </c>
      <c r="N21" s="1252">
        <v>1.5</v>
      </c>
      <c r="O21" s="1252">
        <f>M21*N21</f>
        <v>104.91</v>
      </c>
      <c r="P21" s="1252">
        <v>160</v>
      </c>
      <c r="Q21" s="1252"/>
      <c r="R21" s="1252">
        <v>2.2000000000000002</v>
      </c>
      <c r="S21" s="1261" t="s">
        <v>1131</v>
      </c>
      <c r="T21" s="1252">
        <f>$T$19</f>
        <v>0.83</v>
      </c>
      <c r="U21" s="1252">
        <f t="shared" si="4"/>
        <v>1</v>
      </c>
      <c r="V21" s="1252">
        <f t="shared" ref="V21:V31" si="5">$V$19</f>
        <v>1.25</v>
      </c>
      <c r="W21" s="1252" t="s">
        <v>1132</v>
      </c>
      <c r="X21" s="1252">
        <f t="shared" si="1"/>
        <v>135.55000000000001</v>
      </c>
      <c r="Y21" s="1252">
        <f t="shared" si="2"/>
        <v>240.46</v>
      </c>
      <c r="Z21" s="1255" t="s">
        <v>1133</v>
      </c>
      <c r="AB21" s="1256"/>
    </row>
    <row r="22" spans="1:28" ht="27.75" customHeight="1" thickTop="1">
      <c r="B22" s="1262" t="s">
        <v>1137</v>
      </c>
      <c r="C22" s="1263" t="str">
        <f>$C$19</f>
        <v>MINERAÇÃO AURORA</v>
      </c>
      <c r="D22" s="1264">
        <v>45748</v>
      </c>
      <c r="E22" s="1265">
        <v>65</v>
      </c>
      <c r="F22" s="1266" t="s">
        <v>1129</v>
      </c>
      <c r="G22" s="1265" t="s">
        <v>1130</v>
      </c>
      <c r="H22" s="1265" t="s">
        <v>3</v>
      </c>
      <c r="I22" s="1267">
        <v>45931</v>
      </c>
      <c r="J22" s="1268">
        <f>$J$19</f>
        <v>588.80399999999997</v>
      </c>
      <c r="K22" s="1269">
        <f>$K$19</f>
        <v>590.23900000000003</v>
      </c>
      <c r="L22" s="1270">
        <f>TRUNC(K22/J22,4)</f>
        <v>1.0024</v>
      </c>
      <c r="M22" s="1265">
        <f t="shared" si="0"/>
        <v>65.150000000000006</v>
      </c>
      <c r="N22" s="1271">
        <v>1.5</v>
      </c>
      <c r="O22" s="1272">
        <f>M22*N22</f>
        <v>97.725000000000009</v>
      </c>
      <c r="P22" s="1271">
        <f>$P$19</f>
        <v>74.2</v>
      </c>
      <c r="Q22" s="1271"/>
      <c r="R22" s="1271">
        <f>$R$19</f>
        <v>1.2</v>
      </c>
      <c r="S22" s="1273" t="s">
        <v>1131</v>
      </c>
      <c r="T22" s="1271">
        <f>$T$19</f>
        <v>0.83</v>
      </c>
      <c r="U22" s="1271">
        <f t="shared" si="4"/>
        <v>1</v>
      </c>
      <c r="V22" s="1271">
        <f t="shared" si="5"/>
        <v>1.25</v>
      </c>
      <c r="W22" s="1274" t="s">
        <v>1132</v>
      </c>
      <c r="X22" s="1274">
        <f t="shared" si="1"/>
        <v>63.08</v>
      </c>
      <c r="Y22" s="1272">
        <f t="shared" si="2"/>
        <v>160.80500000000001</v>
      </c>
      <c r="Z22" s="1275" t="s">
        <v>1133</v>
      </c>
    </row>
    <row r="23" spans="1:28" ht="27.75" customHeight="1">
      <c r="B23" s="1257"/>
      <c r="C23" s="1249" t="str">
        <f>$C$20</f>
        <v>PEDREIRA VITÓRIA</v>
      </c>
      <c r="D23" s="1250">
        <v>45809</v>
      </c>
      <c r="E23" s="473">
        <v>89</v>
      </c>
      <c r="F23" s="473" t="s">
        <v>1135</v>
      </c>
      <c r="G23" s="473" t="s">
        <v>1130</v>
      </c>
      <c r="H23" s="473" t="s">
        <v>3</v>
      </c>
      <c r="I23" s="1250">
        <v>45931</v>
      </c>
      <c r="J23" s="682">
        <f>$J$20</f>
        <v>586.21100000000001</v>
      </c>
      <c r="K23" s="452">
        <v>590.23900000000003</v>
      </c>
      <c r="L23" s="1251">
        <f t="shared" si="3"/>
        <v>1.0067999999999999</v>
      </c>
      <c r="M23" s="473">
        <f t="shared" si="0"/>
        <v>89.6</v>
      </c>
      <c r="N23" s="1252">
        <v>1.5</v>
      </c>
      <c r="O23" s="1252">
        <f>M23</f>
        <v>89.6</v>
      </c>
      <c r="P23" s="1252">
        <f>$P$20</f>
        <v>109</v>
      </c>
      <c r="Q23" s="1252"/>
      <c r="R23" s="1252">
        <f>$R$20</f>
        <v>1.5</v>
      </c>
      <c r="S23" s="1252" t="s">
        <v>1131</v>
      </c>
      <c r="T23" s="1252">
        <f t="shared" ref="T23:T30" si="6">$T$19</f>
        <v>0.83</v>
      </c>
      <c r="U23" s="1252">
        <f t="shared" si="4"/>
        <v>1</v>
      </c>
      <c r="V23" s="1252">
        <f t="shared" si="5"/>
        <v>1.25</v>
      </c>
      <c r="W23" s="1276" t="s">
        <v>1132</v>
      </c>
      <c r="X23" s="1276">
        <f t="shared" si="1"/>
        <v>92.34</v>
      </c>
      <c r="Y23" s="1252">
        <f t="shared" si="2"/>
        <v>181.94</v>
      </c>
      <c r="Z23" s="1255" t="s">
        <v>1133</v>
      </c>
    </row>
    <row r="24" spans="1:28" ht="27.75" customHeight="1" thickBot="1">
      <c r="B24" s="1257"/>
      <c r="C24" s="1258" t="str">
        <f>$C$21</f>
        <v>PEDREIRA MARACATU</v>
      </c>
      <c r="D24" s="1250">
        <v>45962</v>
      </c>
      <c r="E24" s="473">
        <v>70</v>
      </c>
      <c r="F24" s="1259" t="s">
        <v>1129</v>
      </c>
      <c r="G24" s="473" t="s">
        <v>1130</v>
      </c>
      <c r="H24" s="473" t="s">
        <v>3</v>
      </c>
      <c r="I24" s="1260">
        <v>45931</v>
      </c>
      <c r="J24" s="682">
        <f>$J$21</f>
        <v>590.66899999999998</v>
      </c>
      <c r="K24" s="452">
        <v>590.23900000000003</v>
      </c>
      <c r="L24" s="1251">
        <f t="shared" si="3"/>
        <v>0.99919999999999998</v>
      </c>
      <c r="M24" s="473">
        <f t="shared" si="0"/>
        <v>69.94</v>
      </c>
      <c r="N24" s="1252">
        <v>1.5</v>
      </c>
      <c r="O24" s="1252">
        <f>M24*N24</f>
        <v>104.91</v>
      </c>
      <c r="P24" s="1252">
        <f>$P$21</f>
        <v>160</v>
      </c>
      <c r="Q24" s="1252"/>
      <c r="R24" s="1252">
        <f>$R$21</f>
        <v>2.2000000000000002</v>
      </c>
      <c r="S24" s="1261" t="s">
        <v>1131</v>
      </c>
      <c r="T24" s="1252">
        <f t="shared" si="6"/>
        <v>0.83</v>
      </c>
      <c r="U24" s="1252">
        <f t="shared" si="4"/>
        <v>1</v>
      </c>
      <c r="V24" s="1252">
        <f t="shared" si="5"/>
        <v>1.25</v>
      </c>
      <c r="W24" s="1276" t="s">
        <v>1132</v>
      </c>
      <c r="X24" s="1276">
        <f t="shared" si="1"/>
        <v>135.55000000000001</v>
      </c>
      <c r="Y24" s="1252">
        <f t="shared" si="2"/>
        <v>240.46</v>
      </c>
      <c r="Z24" s="1255" t="s">
        <v>1133</v>
      </c>
    </row>
    <row r="25" spans="1:28" ht="27.75" customHeight="1" thickTop="1">
      <c r="B25" s="1262" t="s">
        <v>1138</v>
      </c>
      <c r="C25" s="1263" t="str">
        <f>$C$19</f>
        <v>MINERAÇÃO AURORA</v>
      </c>
      <c r="D25" s="1264">
        <v>45748</v>
      </c>
      <c r="E25" s="1265">
        <v>65</v>
      </c>
      <c r="F25" s="1266" t="s">
        <v>1129</v>
      </c>
      <c r="G25" s="1265" t="s">
        <v>1130</v>
      </c>
      <c r="H25" s="1265" t="s">
        <v>3</v>
      </c>
      <c r="I25" s="1267">
        <v>45931</v>
      </c>
      <c r="J25" s="1268">
        <f>$J$19</f>
        <v>588.80399999999997</v>
      </c>
      <c r="K25" s="1269">
        <f>$K$19</f>
        <v>590.23900000000003</v>
      </c>
      <c r="L25" s="1270">
        <f t="shared" si="3"/>
        <v>1.0024</v>
      </c>
      <c r="M25" s="1265">
        <f t="shared" si="0"/>
        <v>65.150000000000006</v>
      </c>
      <c r="N25" s="1271">
        <v>1.5</v>
      </c>
      <c r="O25" s="1272">
        <f>M25*N25</f>
        <v>97.725000000000009</v>
      </c>
      <c r="P25" s="1271">
        <f>$P$19</f>
        <v>74.2</v>
      </c>
      <c r="Q25" s="1271"/>
      <c r="R25" s="1271">
        <f>$R$19</f>
        <v>1.2</v>
      </c>
      <c r="S25" s="1273" t="s">
        <v>1131</v>
      </c>
      <c r="T25" s="1271">
        <f t="shared" si="6"/>
        <v>0.83</v>
      </c>
      <c r="U25" s="1271">
        <f t="shared" si="4"/>
        <v>1</v>
      </c>
      <c r="V25" s="1271">
        <f t="shared" si="5"/>
        <v>1.25</v>
      </c>
      <c r="W25" s="1274" t="s">
        <v>1132</v>
      </c>
      <c r="X25" s="1274">
        <f t="shared" si="1"/>
        <v>63.08</v>
      </c>
      <c r="Y25" s="1272">
        <f t="shared" si="2"/>
        <v>160.80500000000001</v>
      </c>
      <c r="Z25" s="1275" t="s">
        <v>1133</v>
      </c>
    </row>
    <row r="26" spans="1:28" ht="27.75" customHeight="1">
      <c r="B26" s="1257"/>
      <c r="C26" s="1249" t="str">
        <f>$C$20</f>
        <v>PEDREIRA VITÓRIA</v>
      </c>
      <c r="D26" s="1250">
        <v>45809</v>
      </c>
      <c r="E26" s="473">
        <v>82</v>
      </c>
      <c r="F26" s="473" t="s">
        <v>1135</v>
      </c>
      <c r="G26" s="473" t="s">
        <v>1130</v>
      </c>
      <c r="H26" s="473" t="s">
        <v>3</v>
      </c>
      <c r="I26" s="1250">
        <v>45931</v>
      </c>
      <c r="J26" s="682">
        <f>$J$20</f>
        <v>586.21100000000001</v>
      </c>
      <c r="K26" s="452">
        <v>590.23900000000003</v>
      </c>
      <c r="L26" s="1251">
        <f t="shared" si="3"/>
        <v>1.0067999999999999</v>
      </c>
      <c r="M26" s="473">
        <f t="shared" si="0"/>
        <v>82.55</v>
      </c>
      <c r="N26" s="1252">
        <v>1.5</v>
      </c>
      <c r="O26" s="1252">
        <f>M26</f>
        <v>82.55</v>
      </c>
      <c r="P26" s="1252">
        <f>$P$20</f>
        <v>109</v>
      </c>
      <c r="Q26" s="1252"/>
      <c r="R26" s="1252">
        <f>$R$20</f>
        <v>1.5</v>
      </c>
      <c r="S26" s="1252" t="s">
        <v>1131</v>
      </c>
      <c r="T26" s="1252">
        <f t="shared" si="6"/>
        <v>0.83</v>
      </c>
      <c r="U26" s="1252">
        <f t="shared" si="4"/>
        <v>1</v>
      </c>
      <c r="V26" s="1252">
        <f t="shared" si="5"/>
        <v>1.25</v>
      </c>
      <c r="W26" s="1276" t="s">
        <v>1132</v>
      </c>
      <c r="X26" s="1276">
        <f t="shared" si="1"/>
        <v>92.34</v>
      </c>
      <c r="Y26" s="1252">
        <f t="shared" si="2"/>
        <v>174.89</v>
      </c>
      <c r="Z26" s="1255" t="s">
        <v>1133</v>
      </c>
    </row>
    <row r="27" spans="1:28" ht="27.75" customHeight="1" thickBot="1">
      <c r="B27" s="1257"/>
      <c r="C27" s="1258" t="str">
        <f>$C$21</f>
        <v>PEDREIRA MARACATU</v>
      </c>
      <c r="D27" s="1250">
        <v>45962</v>
      </c>
      <c r="E27" s="473">
        <v>65</v>
      </c>
      <c r="F27" s="1259" t="s">
        <v>1129</v>
      </c>
      <c r="G27" s="473" t="s">
        <v>1130</v>
      </c>
      <c r="H27" s="473" t="s">
        <v>3</v>
      </c>
      <c r="I27" s="1260">
        <v>45931</v>
      </c>
      <c r="J27" s="682">
        <f>$J$21</f>
        <v>590.66899999999998</v>
      </c>
      <c r="K27" s="452">
        <v>590.23900000000003</v>
      </c>
      <c r="L27" s="1251">
        <f t="shared" si="3"/>
        <v>0.99919999999999998</v>
      </c>
      <c r="M27" s="473">
        <f t="shared" si="0"/>
        <v>64.94</v>
      </c>
      <c r="N27" s="1252">
        <v>1.5</v>
      </c>
      <c r="O27" s="1252">
        <f>M27*N27</f>
        <v>97.41</v>
      </c>
      <c r="P27" s="1252">
        <f>$P$21</f>
        <v>160</v>
      </c>
      <c r="Q27" s="1252"/>
      <c r="R27" s="1252">
        <f>$R$21</f>
        <v>2.2000000000000002</v>
      </c>
      <c r="S27" s="1261" t="s">
        <v>1131</v>
      </c>
      <c r="T27" s="1252">
        <f t="shared" si="6"/>
        <v>0.83</v>
      </c>
      <c r="U27" s="1252">
        <f t="shared" si="4"/>
        <v>1</v>
      </c>
      <c r="V27" s="1252">
        <f t="shared" si="5"/>
        <v>1.25</v>
      </c>
      <c r="W27" s="1276" t="s">
        <v>1132</v>
      </c>
      <c r="X27" s="1276">
        <f t="shared" si="1"/>
        <v>135.55000000000001</v>
      </c>
      <c r="Y27" s="1252">
        <f t="shared" si="2"/>
        <v>232.96</v>
      </c>
      <c r="Z27" s="1255" t="s">
        <v>1133</v>
      </c>
    </row>
    <row r="28" spans="1:28" ht="27.75" customHeight="1" thickTop="1">
      <c r="B28" s="1262" t="s">
        <v>1139</v>
      </c>
      <c r="C28" s="1263" t="str">
        <f>$C$19</f>
        <v>MINERAÇÃO AURORA</v>
      </c>
      <c r="D28" s="1264">
        <v>45748</v>
      </c>
      <c r="E28" s="1265">
        <v>40</v>
      </c>
      <c r="F28" s="1266" t="s">
        <v>1129</v>
      </c>
      <c r="G28" s="1265" t="s">
        <v>1130</v>
      </c>
      <c r="H28" s="1265" t="s">
        <v>3</v>
      </c>
      <c r="I28" s="1267">
        <v>45931</v>
      </c>
      <c r="J28" s="1268">
        <f>$J$19</f>
        <v>588.80399999999997</v>
      </c>
      <c r="K28" s="1269">
        <f>$K$19</f>
        <v>590.23900000000003</v>
      </c>
      <c r="L28" s="1270">
        <f t="shared" si="3"/>
        <v>1.0024</v>
      </c>
      <c r="M28" s="1265">
        <f t="shared" si="0"/>
        <v>40.090000000000003</v>
      </c>
      <c r="N28" s="1271">
        <v>1.5</v>
      </c>
      <c r="O28" s="1272">
        <f>M28*N28</f>
        <v>60.135000000000005</v>
      </c>
      <c r="P28" s="1271">
        <f>$P$19</f>
        <v>74.2</v>
      </c>
      <c r="Q28" s="1271"/>
      <c r="R28" s="1271">
        <f>$R$19</f>
        <v>1.2</v>
      </c>
      <c r="S28" s="1273" t="s">
        <v>1131</v>
      </c>
      <c r="T28" s="1271">
        <f t="shared" si="6"/>
        <v>0.83</v>
      </c>
      <c r="U28" s="1271">
        <f t="shared" si="4"/>
        <v>1</v>
      </c>
      <c r="V28" s="1271">
        <f t="shared" si="5"/>
        <v>1.25</v>
      </c>
      <c r="W28" s="1274" t="s">
        <v>1132</v>
      </c>
      <c r="X28" s="1274">
        <f t="shared" si="1"/>
        <v>63.08</v>
      </c>
      <c r="Y28" s="1272">
        <f t="shared" si="2"/>
        <v>123.215</v>
      </c>
      <c r="Z28" s="1275" t="s">
        <v>1133</v>
      </c>
    </row>
    <row r="29" spans="1:28" ht="27.75" customHeight="1">
      <c r="B29" s="1257"/>
      <c r="C29" s="1249" t="str">
        <f>$C$20</f>
        <v>PEDREIRA VITÓRIA</v>
      </c>
      <c r="D29" s="1250">
        <v>45809</v>
      </c>
      <c r="E29" s="473">
        <v>77.5</v>
      </c>
      <c r="F29" s="473" t="s">
        <v>1135</v>
      </c>
      <c r="G29" s="473" t="s">
        <v>1130</v>
      </c>
      <c r="H29" s="473" t="s">
        <v>3</v>
      </c>
      <c r="I29" s="1250">
        <v>45931</v>
      </c>
      <c r="J29" s="682">
        <f>$J$20</f>
        <v>586.21100000000001</v>
      </c>
      <c r="K29" s="452">
        <v>590.23900000000003</v>
      </c>
      <c r="L29" s="1251">
        <f t="shared" si="3"/>
        <v>1.0067999999999999</v>
      </c>
      <c r="M29" s="473">
        <f t="shared" si="0"/>
        <v>78.02</v>
      </c>
      <c r="N29" s="1252">
        <v>1.5</v>
      </c>
      <c r="O29" s="1252">
        <f>M29</f>
        <v>78.02</v>
      </c>
      <c r="P29" s="1252">
        <f>$P$20</f>
        <v>109</v>
      </c>
      <c r="Q29" s="1252"/>
      <c r="R29" s="1252">
        <f>$R$20</f>
        <v>1.5</v>
      </c>
      <c r="S29" s="1252" t="s">
        <v>1131</v>
      </c>
      <c r="T29" s="1252">
        <f t="shared" si="6"/>
        <v>0.83</v>
      </c>
      <c r="U29" s="1252">
        <f t="shared" si="4"/>
        <v>1</v>
      </c>
      <c r="V29" s="1252">
        <f t="shared" si="5"/>
        <v>1.25</v>
      </c>
      <c r="W29" s="1276" t="s">
        <v>1132</v>
      </c>
      <c r="X29" s="1276">
        <f t="shared" si="1"/>
        <v>92.34</v>
      </c>
      <c r="Y29" s="1252">
        <f t="shared" si="2"/>
        <v>170.36</v>
      </c>
      <c r="Z29" s="1255" t="s">
        <v>1133</v>
      </c>
    </row>
    <row r="30" spans="1:28" ht="27.75" customHeight="1" thickBot="1">
      <c r="B30" s="1257"/>
      <c r="C30" s="1258" t="str">
        <f>$C$21</f>
        <v>PEDREIRA MARACATU</v>
      </c>
      <c r="D30" s="1250">
        <v>45962</v>
      </c>
      <c r="E30" s="473">
        <v>55</v>
      </c>
      <c r="F30" s="1259" t="s">
        <v>1129</v>
      </c>
      <c r="G30" s="473" t="s">
        <v>1130</v>
      </c>
      <c r="H30" s="473" t="s">
        <v>3</v>
      </c>
      <c r="I30" s="1260">
        <v>45931</v>
      </c>
      <c r="J30" s="682">
        <f>$J$21</f>
        <v>590.66899999999998</v>
      </c>
      <c r="K30" s="452">
        <v>590.23900000000003</v>
      </c>
      <c r="L30" s="1251">
        <f t="shared" si="3"/>
        <v>0.99919999999999998</v>
      </c>
      <c r="M30" s="473">
        <f t="shared" si="0"/>
        <v>54.95</v>
      </c>
      <c r="N30" s="1252">
        <v>1.5</v>
      </c>
      <c r="O30" s="1252">
        <f>M30*N30</f>
        <v>82.425000000000011</v>
      </c>
      <c r="P30" s="1252">
        <f>$P$21</f>
        <v>160</v>
      </c>
      <c r="Q30" s="1252"/>
      <c r="R30" s="1252">
        <f>$R$21</f>
        <v>2.2000000000000002</v>
      </c>
      <c r="S30" s="1261" t="s">
        <v>1131</v>
      </c>
      <c r="T30" s="1261">
        <f t="shared" si="6"/>
        <v>0.83</v>
      </c>
      <c r="U30" s="1261">
        <f t="shared" si="4"/>
        <v>1</v>
      </c>
      <c r="V30" s="1261">
        <f t="shared" si="5"/>
        <v>1.25</v>
      </c>
      <c r="W30" s="1261" t="s">
        <v>1132</v>
      </c>
      <c r="X30" s="1276">
        <f t="shared" si="1"/>
        <v>135.55000000000001</v>
      </c>
      <c r="Y30" s="1252">
        <f t="shared" si="2"/>
        <v>217.97500000000002</v>
      </c>
      <c r="Z30" s="1255" t="s">
        <v>1133</v>
      </c>
    </row>
    <row r="31" spans="1:28" ht="27.75" customHeight="1" thickTop="1">
      <c r="B31" s="1277" t="s">
        <v>1140</v>
      </c>
      <c r="C31" s="1263" t="str">
        <f>$C$19</f>
        <v>MINERAÇÃO AURORA</v>
      </c>
      <c r="D31" s="1264">
        <v>45748</v>
      </c>
      <c r="E31" s="1265">
        <v>0</v>
      </c>
      <c r="F31" s="1266" t="s">
        <v>1129</v>
      </c>
      <c r="G31" s="1265" t="s">
        <v>1130</v>
      </c>
      <c r="H31" s="1265" t="s">
        <v>132</v>
      </c>
      <c r="I31" s="1267">
        <v>45931</v>
      </c>
      <c r="J31" s="1268">
        <v>482.29899999999998</v>
      </c>
      <c r="K31" s="1269">
        <v>491.27800000000002</v>
      </c>
      <c r="L31" s="1270">
        <f>TRUNC(K31/J31,4)</f>
        <v>1.0185999999999999</v>
      </c>
      <c r="M31" s="1265">
        <f t="shared" si="0"/>
        <v>0</v>
      </c>
      <c r="N31" s="1271">
        <v>1.5</v>
      </c>
      <c r="O31" s="1271">
        <f>M31*N31</f>
        <v>0</v>
      </c>
      <c r="P31" s="1271"/>
      <c r="Q31" s="1271"/>
      <c r="R31" s="1271"/>
      <c r="S31" s="1273" t="s">
        <v>1131</v>
      </c>
      <c r="T31" s="1273">
        <v>0.79</v>
      </c>
      <c r="U31" s="1273">
        <f t="shared" si="4"/>
        <v>1</v>
      </c>
      <c r="V31" s="1273">
        <f t="shared" si="5"/>
        <v>1.25</v>
      </c>
      <c r="W31" s="1273" t="s">
        <v>1132</v>
      </c>
      <c r="X31" s="1271">
        <f t="shared" si="1"/>
        <v>0</v>
      </c>
      <c r="Y31" s="1271">
        <f t="shared" si="2"/>
        <v>0</v>
      </c>
      <c r="Z31" s="1275" t="s">
        <v>1133</v>
      </c>
      <c r="AB31" s="1278"/>
    </row>
    <row r="32" spans="1:28" ht="27.75" customHeight="1">
      <c r="B32" s="1279"/>
      <c r="C32" s="1249" t="str">
        <f>$C$20</f>
        <v>PEDREIRA VITÓRIA</v>
      </c>
      <c r="D32" s="1250">
        <v>45809</v>
      </c>
      <c r="E32" s="473">
        <v>65</v>
      </c>
      <c r="F32" s="473" t="s">
        <v>1135</v>
      </c>
      <c r="G32" s="473" t="s">
        <v>1130</v>
      </c>
      <c r="H32" s="1266" t="s">
        <v>132</v>
      </c>
      <c r="I32" s="1250">
        <v>45931</v>
      </c>
      <c r="J32" s="682">
        <v>483.13200000000001</v>
      </c>
      <c r="K32" s="1251">
        <v>491.27800000000002</v>
      </c>
      <c r="L32" s="1251">
        <f>TRUNC(K32/J32,4)</f>
        <v>1.0167999999999999</v>
      </c>
      <c r="M32" s="473">
        <f t="shared" si="0"/>
        <v>66.09</v>
      </c>
      <c r="N32" s="1252">
        <v>1.5</v>
      </c>
      <c r="O32" s="1253">
        <f>M32</f>
        <v>66.09</v>
      </c>
      <c r="P32" s="1252">
        <f>$P$20</f>
        <v>109</v>
      </c>
      <c r="Q32" s="1252"/>
      <c r="R32" s="1252">
        <f>$R$20</f>
        <v>1.5</v>
      </c>
      <c r="S32" s="1252" t="s">
        <v>1131</v>
      </c>
      <c r="T32" s="1252">
        <f>$T$19</f>
        <v>0.83</v>
      </c>
      <c r="U32" s="1252">
        <f t="shared" si="4"/>
        <v>1</v>
      </c>
      <c r="V32" s="1252">
        <f>$V$19</f>
        <v>1.25</v>
      </c>
      <c r="W32" s="1252" t="s">
        <v>1132</v>
      </c>
      <c r="X32" s="1252">
        <f t="shared" si="1"/>
        <v>92.34</v>
      </c>
      <c r="Y32" s="1253">
        <f t="shared" si="2"/>
        <v>158.43</v>
      </c>
      <c r="Z32" s="1255" t="s">
        <v>1133</v>
      </c>
      <c r="AB32" s="1278"/>
    </row>
    <row r="33" spans="1:28" ht="27.75" customHeight="1" thickBot="1">
      <c r="B33" s="1279"/>
      <c r="C33" s="1258" t="str">
        <f>$C$21</f>
        <v>PEDREIRA MARACATU</v>
      </c>
      <c r="D33" s="1250">
        <v>45962</v>
      </c>
      <c r="E33" s="473">
        <v>50</v>
      </c>
      <c r="F33" s="1259" t="s">
        <v>1129</v>
      </c>
      <c r="G33" s="473" t="s">
        <v>1130</v>
      </c>
      <c r="H33" s="1266" t="s">
        <v>132</v>
      </c>
      <c r="I33" s="1260">
        <v>45931</v>
      </c>
      <c r="J33" s="1280">
        <v>492.68900000000002</v>
      </c>
      <c r="K33" s="1251">
        <v>491.27800000000002</v>
      </c>
      <c r="L33" s="1251">
        <f t="shared" si="3"/>
        <v>0.99709999999999999</v>
      </c>
      <c r="M33" s="473">
        <f t="shared" si="0"/>
        <v>49.85</v>
      </c>
      <c r="N33" s="1252">
        <v>1.5</v>
      </c>
      <c r="O33" s="1252">
        <f>M33*N33</f>
        <v>74.775000000000006</v>
      </c>
      <c r="P33" s="1252">
        <f>$P$21</f>
        <v>160</v>
      </c>
      <c r="Q33" s="1252"/>
      <c r="R33" s="1252">
        <f>$R$21</f>
        <v>2.2000000000000002</v>
      </c>
      <c r="S33" s="1261" t="s">
        <v>1131</v>
      </c>
      <c r="T33" s="1261">
        <f>$T$19</f>
        <v>0.83</v>
      </c>
      <c r="U33" s="1261">
        <f t="shared" si="4"/>
        <v>1</v>
      </c>
      <c r="V33" s="1261">
        <f t="shared" ref="V33:V34" si="7">$V$19</f>
        <v>1.25</v>
      </c>
      <c r="W33" s="1261" t="s">
        <v>1132</v>
      </c>
      <c r="X33" s="1252">
        <f t="shared" si="1"/>
        <v>135.55000000000001</v>
      </c>
      <c r="Y33" s="1252">
        <f t="shared" si="2"/>
        <v>210.32500000000002</v>
      </c>
      <c r="Z33" s="1255" t="s">
        <v>1133</v>
      </c>
      <c r="AB33" s="1278"/>
    </row>
    <row r="34" spans="1:28" ht="27.75" customHeight="1" thickTop="1">
      <c r="B34" s="1277" t="s">
        <v>1141</v>
      </c>
      <c r="C34" s="1263" t="str">
        <f>$C$19</f>
        <v>MINERAÇÃO AURORA</v>
      </c>
      <c r="D34" s="1264">
        <v>45748</v>
      </c>
      <c r="E34" s="1265">
        <v>40</v>
      </c>
      <c r="F34" s="1266" t="s">
        <v>1129</v>
      </c>
      <c r="G34" s="1265" t="s">
        <v>1130</v>
      </c>
      <c r="H34" s="1265" t="s">
        <v>3</v>
      </c>
      <c r="I34" s="1267">
        <v>45931</v>
      </c>
      <c r="J34" s="1268">
        <f>$J$19</f>
        <v>588.80399999999997</v>
      </c>
      <c r="K34" s="1269">
        <f>$K$19</f>
        <v>590.23900000000003</v>
      </c>
      <c r="L34" s="1270">
        <f>TRUNC(K34/J34,4)</f>
        <v>1.0024</v>
      </c>
      <c r="M34" s="1265">
        <f t="shared" si="0"/>
        <v>40.090000000000003</v>
      </c>
      <c r="N34" s="1265">
        <v>1.5</v>
      </c>
      <c r="O34" s="1272">
        <f>M34*N34</f>
        <v>60.135000000000005</v>
      </c>
      <c r="P34" s="1271">
        <f>$P$19</f>
        <v>74.2</v>
      </c>
      <c r="Q34" s="1271"/>
      <c r="R34" s="1271">
        <f>$R$19</f>
        <v>1.2</v>
      </c>
      <c r="S34" s="1273" t="s">
        <v>1131</v>
      </c>
      <c r="T34" s="1273">
        <v>0.79</v>
      </c>
      <c r="U34" s="1273">
        <f t="shared" si="4"/>
        <v>1</v>
      </c>
      <c r="V34" s="1273">
        <f t="shared" si="7"/>
        <v>1.25</v>
      </c>
      <c r="W34" s="1273" t="s">
        <v>1132</v>
      </c>
      <c r="X34" s="1271">
        <f t="shared" si="1"/>
        <v>60.11</v>
      </c>
      <c r="Y34" s="1272">
        <f t="shared" si="2"/>
        <v>120.245</v>
      </c>
      <c r="Z34" s="1275" t="s">
        <v>1133</v>
      </c>
    </row>
    <row r="35" spans="1:28" ht="27.75" customHeight="1">
      <c r="B35" s="1279"/>
      <c r="C35" s="1249" t="str">
        <f>$C$20</f>
        <v>PEDREIRA VITÓRIA</v>
      </c>
      <c r="D35" s="1250">
        <v>45809</v>
      </c>
      <c r="E35" s="473">
        <v>73</v>
      </c>
      <c r="F35" s="473" t="s">
        <v>1135</v>
      </c>
      <c r="G35" s="473" t="s">
        <v>1130</v>
      </c>
      <c r="H35" s="473" t="s">
        <v>3</v>
      </c>
      <c r="I35" s="1250">
        <v>45931</v>
      </c>
      <c r="J35" s="682">
        <f>$J$20</f>
        <v>586.21100000000001</v>
      </c>
      <c r="K35" s="452">
        <v>590.23900000000003</v>
      </c>
      <c r="L35" s="1251">
        <f t="shared" si="3"/>
        <v>1.0067999999999999</v>
      </c>
      <c r="M35" s="473">
        <f t="shared" si="0"/>
        <v>73.489999999999995</v>
      </c>
      <c r="N35" s="473">
        <v>1.5</v>
      </c>
      <c r="O35" s="1252">
        <f>M35</f>
        <v>73.489999999999995</v>
      </c>
      <c r="P35" s="1252">
        <f>$P$20</f>
        <v>109</v>
      </c>
      <c r="Q35" s="1252"/>
      <c r="R35" s="1252">
        <f>$R$20</f>
        <v>1.5</v>
      </c>
      <c r="S35" s="1252" t="s">
        <v>1131</v>
      </c>
      <c r="T35" s="1252">
        <f>$T$19</f>
        <v>0.83</v>
      </c>
      <c r="U35" s="1252">
        <f t="shared" si="4"/>
        <v>1</v>
      </c>
      <c r="V35" s="1252">
        <f>$V$19</f>
        <v>1.25</v>
      </c>
      <c r="W35" s="1252" t="s">
        <v>1132</v>
      </c>
      <c r="X35" s="1252">
        <f t="shared" si="1"/>
        <v>92.34</v>
      </c>
      <c r="Y35" s="1252">
        <f t="shared" si="2"/>
        <v>165.82999999999998</v>
      </c>
      <c r="Z35" s="1255" t="s">
        <v>1133</v>
      </c>
    </row>
    <row r="36" spans="1:28" ht="27.75" customHeight="1" thickBot="1">
      <c r="B36" s="1279"/>
      <c r="C36" s="1281" t="str">
        <f>$C$21</f>
        <v>PEDREIRA MARACATU</v>
      </c>
      <c r="D36" s="1250">
        <v>45962</v>
      </c>
      <c r="E36" s="473">
        <v>55</v>
      </c>
      <c r="F36" s="1259" t="s">
        <v>1129</v>
      </c>
      <c r="G36" s="473" t="s">
        <v>1130</v>
      </c>
      <c r="H36" s="473" t="s">
        <v>3</v>
      </c>
      <c r="I36" s="1260">
        <v>45931</v>
      </c>
      <c r="J36" s="682">
        <f>$J$21</f>
        <v>590.66899999999998</v>
      </c>
      <c r="K36" s="452">
        <v>590.23900000000003</v>
      </c>
      <c r="L36" s="1251">
        <f t="shared" si="3"/>
        <v>0.99919999999999998</v>
      </c>
      <c r="M36" s="473">
        <f t="shared" si="0"/>
        <v>54.95</v>
      </c>
      <c r="N36" s="1252">
        <v>1.5</v>
      </c>
      <c r="O36" s="1252">
        <f>M36</f>
        <v>54.95</v>
      </c>
      <c r="P36" s="1252">
        <f>$P$21</f>
        <v>160</v>
      </c>
      <c r="Q36" s="1252"/>
      <c r="R36" s="1252">
        <f>$R$21</f>
        <v>2.2000000000000002</v>
      </c>
      <c r="S36" s="1261" t="s">
        <v>1131</v>
      </c>
      <c r="T36" s="1261">
        <f>$T$19</f>
        <v>0.83</v>
      </c>
      <c r="U36" s="1261">
        <f t="shared" si="4"/>
        <v>1</v>
      </c>
      <c r="V36" s="1261">
        <f t="shared" ref="V36:V37" si="8">$V$19</f>
        <v>1.25</v>
      </c>
      <c r="W36" s="1261" t="s">
        <v>1132</v>
      </c>
      <c r="X36" s="1252">
        <f t="shared" si="1"/>
        <v>135.55000000000001</v>
      </c>
      <c r="Y36" s="1252">
        <f t="shared" si="2"/>
        <v>190.5</v>
      </c>
      <c r="Z36" s="1255" t="s">
        <v>1133</v>
      </c>
    </row>
    <row r="37" spans="1:28" ht="27.75" customHeight="1" thickTop="1">
      <c r="B37" s="1277" t="s">
        <v>1142</v>
      </c>
      <c r="C37" s="1282" t="str">
        <f>$C$19</f>
        <v>MINERAÇÃO AURORA</v>
      </c>
      <c r="D37" s="1264">
        <v>45748</v>
      </c>
      <c r="E37" s="1265">
        <v>45</v>
      </c>
      <c r="F37" s="1266" t="s">
        <v>1129</v>
      </c>
      <c r="G37" s="1265" t="s">
        <v>1130</v>
      </c>
      <c r="H37" s="1265" t="s">
        <v>3</v>
      </c>
      <c r="I37" s="1267">
        <v>45931</v>
      </c>
      <c r="J37" s="1268">
        <f>$J$19</f>
        <v>588.80399999999997</v>
      </c>
      <c r="K37" s="1269">
        <f>$K$19</f>
        <v>590.23900000000003</v>
      </c>
      <c r="L37" s="1270">
        <f>TRUNC(K37/J37,4)</f>
        <v>1.0024</v>
      </c>
      <c r="M37" s="1265">
        <f t="shared" si="0"/>
        <v>45.1</v>
      </c>
      <c r="N37" s="1265">
        <v>1.5</v>
      </c>
      <c r="O37" s="1272">
        <f>M37*N37</f>
        <v>67.650000000000006</v>
      </c>
      <c r="P37" s="1271">
        <f>$P$19</f>
        <v>74.2</v>
      </c>
      <c r="Q37" s="1271"/>
      <c r="R37" s="1271">
        <f>$R$19</f>
        <v>1.2</v>
      </c>
      <c r="S37" s="1273" t="s">
        <v>1131</v>
      </c>
      <c r="T37" s="1273">
        <v>0.79</v>
      </c>
      <c r="U37" s="1273">
        <f t="shared" si="4"/>
        <v>1</v>
      </c>
      <c r="V37" s="1273">
        <f t="shared" si="8"/>
        <v>1.25</v>
      </c>
      <c r="W37" s="1273" t="s">
        <v>1132</v>
      </c>
      <c r="X37" s="1271">
        <f t="shared" si="1"/>
        <v>60.11</v>
      </c>
      <c r="Y37" s="1272">
        <f t="shared" si="2"/>
        <v>127.76</v>
      </c>
      <c r="Z37" s="1275" t="s">
        <v>1133</v>
      </c>
    </row>
    <row r="38" spans="1:28" ht="27.75" customHeight="1">
      <c r="B38" s="1279"/>
      <c r="C38" s="1249" t="str">
        <f>$C$20</f>
        <v>PEDREIRA VITÓRIA</v>
      </c>
      <c r="D38" s="1250">
        <v>45809</v>
      </c>
      <c r="E38" s="473">
        <v>75</v>
      </c>
      <c r="F38" s="473" t="s">
        <v>1135</v>
      </c>
      <c r="G38" s="473" t="s">
        <v>1130</v>
      </c>
      <c r="H38" s="473" t="s">
        <v>3</v>
      </c>
      <c r="I38" s="1250">
        <v>45931</v>
      </c>
      <c r="J38" s="682">
        <f>$J$20</f>
        <v>586.21100000000001</v>
      </c>
      <c r="K38" s="452">
        <v>590.23900000000003</v>
      </c>
      <c r="L38" s="1251">
        <f t="shared" ref="L38:L39" si="9">TRUNC(K38/J38,4)</f>
        <v>1.0067999999999999</v>
      </c>
      <c r="M38" s="473">
        <f t="shared" si="0"/>
        <v>75.510000000000005</v>
      </c>
      <c r="N38" s="473">
        <v>1.5</v>
      </c>
      <c r="O38" s="1252">
        <f>M38</f>
        <v>75.510000000000005</v>
      </c>
      <c r="P38" s="1252">
        <f>$P$20</f>
        <v>109</v>
      </c>
      <c r="Q38" s="1252"/>
      <c r="R38" s="1252">
        <f>$R$20</f>
        <v>1.5</v>
      </c>
      <c r="S38" s="1252" t="s">
        <v>1131</v>
      </c>
      <c r="T38" s="1252">
        <f t="shared" ref="T38:T44" si="10">$T$19</f>
        <v>0.83</v>
      </c>
      <c r="U38" s="1252">
        <f t="shared" si="4"/>
        <v>1</v>
      </c>
      <c r="V38" s="1252">
        <f>$V$19</f>
        <v>1.25</v>
      </c>
      <c r="W38" s="1252" t="s">
        <v>1132</v>
      </c>
      <c r="X38" s="1252">
        <f t="shared" si="1"/>
        <v>92.34</v>
      </c>
      <c r="Y38" s="1252">
        <f t="shared" si="2"/>
        <v>167.85000000000002</v>
      </c>
      <c r="Z38" s="1255" t="s">
        <v>1133</v>
      </c>
    </row>
    <row r="39" spans="1:28" ht="27.75" customHeight="1" thickBot="1">
      <c r="B39" s="1279"/>
      <c r="C39" s="1258" t="str">
        <f>$C$21</f>
        <v>PEDREIRA MARACATU</v>
      </c>
      <c r="D39" s="1250">
        <v>45962</v>
      </c>
      <c r="E39" s="473">
        <v>45</v>
      </c>
      <c r="F39" s="1259" t="s">
        <v>1129</v>
      </c>
      <c r="G39" s="473" t="s">
        <v>1130</v>
      </c>
      <c r="H39" s="473" t="s">
        <v>3</v>
      </c>
      <c r="I39" s="1260">
        <v>45931</v>
      </c>
      <c r="J39" s="682">
        <f>$J$21</f>
        <v>590.66899999999998</v>
      </c>
      <c r="K39" s="452">
        <v>590.23900000000003</v>
      </c>
      <c r="L39" s="1251">
        <f t="shared" si="9"/>
        <v>0.99919999999999998</v>
      </c>
      <c r="M39" s="473">
        <f>TRUNC(E39*L39,2)</f>
        <v>44.96</v>
      </c>
      <c r="N39" s="1252">
        <v>1.5</v>
      </c>
      <c r="O39" s="1252">
        <f>M39*N39</f>
        <v>67.44</v>
      </c>
      <c r="P39" s="1252">
        <f>$P$21</f>
        <v>160</v>
      </c>
      <c r="Q39" s="1252"/>
      <c r="R39" s="1252">
        <f>$R$21</f>
        <v>2.2000000000000002</v>
      </c>
      <c r="S39" s="1252" t="s">
        <v>1131</v>
      </c>
      <c r="T39" s="1261">
        <f t="shared" si="10"/>
        <v>0.83</v>
      </c>
      <c r="U39" s="1261">
        <f t="shared" si="4"/>
        <v>1</v>
      </c>
      <c r="V39" s="1261">
        <f t="shared" ref="V39" si="11">$V$19</f>
        <v>1.25</v>
      </c>
      <c r="W39" s="1261" t="s">
        <v>1132</v>
      </c>
      <c r="X39" s="1252">
        <f t="shared" si="1"/>
        <v>135.55000000000001</v>
      </c>
      <c r="Y39" s="1252">
        <f t="shared" si="2"/>
        <v>202.99</v>
      </c>
      <c r="Z39" s="1255" t="s">
        <v>1133</v>
      </c>
    </row>
    <row r="40" spans="1:28" ht="27.75" customHeight="1" thickTop="1">
      <c r="B40" s="1277" t="s">
        <v>1143</v>
      </c>
      <c r="C40" s="1283" t="s">
        <v>1144</v>
      </c>
      <c r="D40" s="1264">
        <v>45962</v>
      </c>
      <c r="E40" s="1265">
        <v>90</v>
      </c>
      <c r="F40" s="1266" t="s">
        <v>1135</v>
      </c>
      <c r="G40" s="1265" t="s">
        <v>1130</v>
      </c>
      <c r="H40" s="1265" t="s">
        <v>132</v>
      </c>
      <c r="I40" s="1267">
        <v>45931</v>
      </c>
      <c r="J40" s="1268">
        <v>482.29899999999998</v>
      </c>
      <c r="K40" s="1270">
        <v>491.27800000000002</v>
      </c>
      <c r="L40" s="1270">
        <f>TRUNC(K40/J40,4)</f>
        <v>1.0185999999999999</v>
      </c>
      <c r="M40" s="1265">
        <f t="shared" si="0"/>
        <v>91.67</v>
      </c>
      <c r="N40" s="1271"/>
      <c r="O40" s="1272">
        <f>M40</f>
        <v>91.67</v>
      </c>
      <c r="P40" s="1271">
        <v>25.9</v>
      </c>
      <c r="Q40" s="1271"/>
      <c r="R40" s="1271"/>
      <c r="S40" s="1271" t="s">
        <v>1131</v>
      </c>
      <c r="T40" s="1273">
        <f t="shared" si="10"/>
        <v>0.83</v>
      </c>
      <c r="U40" s="1273">
        <f t="shared" si="4"/>
        <v>1</v>
      </c>
      <c r="V40" s="1273">
        <f>$V$19</f>
        <v>1.25</v>
      </c>
      <c r="W40" s="1273" t="s">
        <v>1132</v>
      </c>
      <c r="X40" s="1271">
        <f t="shared" si="1"/>
        <v>21.49</v>
      </c>
      <c r="Y40" s="1272">
        <f t="shared" si="2"/>
        <v>113.16</v>
      </c>
      <c r="Z40" s="1275" t="s">
        <v>1133</v>
      </c>
      <c r="AB40" s="1278"/>
    </row>
    <row r="41" spans="1:28" ht="27.75" customHeight="1" thickBot="1">
      <c r="B41" s="1284"/>
      <c r="C41" s="1285" t="s">
        <v>1145</v>
      </c>
      <c r="D41" s="1260">
        <v>45748</v>
      </c>
      <c r="E41" s="1259">
        <v>60</v>
      </c>
      <c r="F41" s="1259" t="s">
        <v>1135</v>
      </c>
      <c r="G41" s="1259" t="s">
        <v>1130</v>
      </c>
      <c r="H41" s="1259" t="s">
        <v>132</v>
      </c>
      <c r="I41" s="1260">
        <v>45931</v>
      </c>
      <c r="J41" s="1286">
        <v>482.29899999999998</v>
      </c>
      <c r="K41" s="1286">
        <v>491.27800000000002</v>
      </c>
      <c r="L41" s="1287">
        <f t="shared" ref="L41" si="12">TRUNC(K41/J41,4)</f>
        <v>1.0185999999999999</v>
      </c>
      <c r="M41" s="1259">
        <f t="shared" si="0"/>
        <v>61.11</v>
      </c>
      <c r="N41" s="1261"/>
      <c r="O41" s="1261">
        <f>M41</f>
        <v>61.11</v>
      </c>
      <c r="P41" s="1288">
        <v>150</v>
      </c>
      <c r="Q41" s="1288"/>
      <c r="R41" s="1288"/>
      <c r="S41" s="1261" t="s">
        <v>1131</v>
      </c>
      <c r="T41" s="1261">
        <f t="shared" si="10"/>
        <v>0.83</v>
      </c>
      <c r="U41" s="1261">
        <f t="shared" si="4"/>
        <v>1</v>
      </c>
      <c r="V41" s="1261">
        <f>$V$19</f>
        <v>1.25</v>
      </c>
      <c r="W41" s="1261" t="s">
        <v>1132</v>
      </c>
      <c r="X41" s="1261">
        <f t="shared" si="1"/>
        <v>124.5</v>
      </c>
      <c r="Y41" s="1261">
        <f t="shared" si="2"/>
        <v>185.61</v>
      </c>
      <c r="Z41" s="1289" t="s">
        <v>1133</v>
      </c>
      <c r="AB41" s="1278"/>
    </row>
    <row r="42" spans="1:28" ht="27.75" customHeight="1" thickTop="1">
      <c r="B42" s="1277" t="s">
        <v>1146</v>
      </c>
      <c r="C42" s="1283" t="s">
        <v>1147</v>
      </c>
      <c r="D42" s="1264">
        <v>45962</v>
      </c>
      <c r="E42" s="1265">
        <v>577.73</v>
      </c>
      <c r="F42" s="1265" t="s">
        <v>1129</v>
      </c>
      <c r="G42" s="1265" t="s">
        <v>1130</v>
      </c>
      <c r="H42" s="1265" t="s">
        <v>3</v>
      </c>
      <c r="I42" s="1264">
        <v>45931</v>
      </c>
      <c r="J42" s="1268">
        <v>590.66899999999998</v>
      </c>
      <c r="K42" s="1269">
        <f>$K$19</f>
        <v>590.23900000000003</v>
      </c>
      <c r="L42" s="1270">
        <f>TRUNC(K42/J42,4)</f>
        <v>0.99919999999999998</v>
      </c>
      <c r="M42" s="1265">
        <f t="shared" si="0"/>
        <v>577.26</v>
      </c>
      <c r="N42" s="1271">
        <v>2.4</v>
      </c>
      <c r="O42" s="1271">
        <f>TRUNC(M42*N42,2)</f>
        <v>1385.42</v>
      </c>
      <c r="P42" s="1271">
        <v>91.2</v>
      </c>
      <c r="Q42" s="1271"/>
      <c r="R42" s="1271"/>
      <c r="S42" s="1271" t="s">
        <v>1131</v>
      </c>
      <c r="T42" s="1271">
        <f t="shared" si="10"/>
        <v>0.83</v>
      </c>
      <c r="U42" s="1271">
        <f t="shared" si="4"/>
        <v>1</v>
      </c>
      <c r="V42" s="1271">
        <f>$V$19</f>
        <v>1.25</v>
      </c>
      <c r="W42" s="1271" t="s">
        <v>1132</v>
      </c>
      <c r="X42" s="1271">
        <f t="shared" si="1"/>
        <v>75.69</v>
      </c>
      <c r="Y42" s="1271">
        <f t="shared" si="2"/>
        <v>1461.1100000000001</v>
      </c>
      <c r="Z42" s="1275" t="s">
        <v>1148</v>
      </c>
      <c r="AB42" s="1278"/>
    </row>
    <row r="43" spans="1:28" ht="27.75" customHeight="1">
      <c r="B43" s="1279"/>
      <c r="C43" s="456" t="s">
        <v>1149</v>
      </c>
      <c r="D43" s="1250">
        <v>45931</v>
      </c>
      <c r="E43" s="473">
        <v>710</v>
      </c>
      <c r="F43" s="473" t="s">
        <v>1129</v>
      </c>
      <c r="G43" s="473" t="s">
        <v>1130</v>
      </c>
      <c r="H43" s="1266" t="s">
        <v>3</v>
      </c>
      <c r="I43" s="1250">
        <v>45931</v>
      </c>
      <c r="J43" s="682">
        <v>590.23900000000003</v>
      </c>
      <c r="K43" s="452">
        <f>$K$19</f>
        <v>590.23900000000003</v>
      </c>
      <c r="L43" s="1251">
        <f t="shared" ref="L43:L44" si="13">TRUNC(K43/J43,4)</f>
        <v>1</v>
      </c>
      <c r="M43" s="473">
        <f t="shared" si="0"/>
        <v>710</v>
      </c>
      <c r="N43" s="1252">
        <v>2.4</v>
      </c>
      <c r="O43" s="1252">
        <f>TRUNC(M43*N43,2)</f>
        <v>1704</v>
      </c>
      <c r="P43" s="1252">
        <v>70.400000000000006</v>
      </c>
      <c r="Q43" s="1252"/>
      <c r="R43" s="1252">
        <v>0.81</v>
      </c>
      <c r="S43" s="1252" t="s">
        <v>1131</v>
      </c>
      <c r="T43" s="1252">
        <f t="shared" si="10"/>
        <v>0.83</v>
      </c>
      <c r="U43" s="1252">
        <f t="shared" si="4"/>
        <v>1</v>
      </c>
      <c r="V43" s="1252">
        <f>$V$19</f>
        <v>1.25</v>
      </c>
      <c r="W43" s="1252" t="s">
        <v>1132</v>
      </c>
      <c r="X43" s="1252">
        <f t="shared" si="1"/>
        <v>59.44</v>
      </c>
      <c r="Y43" s="1252">
        <f t="shared" si="2"/>
        <v>1763.44</v>
      </c>
      <c r="Z43" s="1255" t="s">
        <v>1148</v>
      </c>
      <c r="AB43" s="1278"/>
    </row>
    <row r="44" spans="1:28" ht="27.75" customHeight="1">
      <c r="B44" s="1290"/>
      <c r="C44" s="456" t="s">
        <v>1150</v>
      </c>
      <c r="D44" s="1250">
        <v>45962</v>
      </c>
      <c r="E44" s="473">
        <v>556</v>
      </c>
      <c r="F44" s="473" t="s">
        <v>1129</v>
      </c>
      <c r="G44" s="473" t="s">
        <v>1130</v>
      </c>
      <c r="H44" s="473" t="s">
        <v>3</v>
      </c>
      <c r="I44" s="1250">
        <v>45931</v>
      </c>
      <c r="J44" s="682">
        <v>590.66899999999998</v>
      </c>
      <c r="K44" s="1291">
        <f>$K$19</f>
        <v>590.23900000000003</v>
      </c>
      <c r="L44" s="1251">
        <f t="shared" si="13"/>
        <v>0.99919999999999998</v>
      </c>
      <c r="M44" s="473">
        <f t="shared" si="0"/>
        <v>555.54999999999995</v>
      </c>
      <c r="N44" s="1252">
        <v>2.4</v>
      </c>
      <c r="O44" s="1253">
        <f>TRUNC(M44*N44,2)</f>
        <v>1333.32</v>
      </c>
      <c r="P44" s="1252">
        <v>84.8</v>
      </c>
      <c r="Q44" s="1252"/>
      <c r="R44" s="1252"/>
      <c r="S44" s="1252" t="s">
        <v>1131</v>
      </c>
      <c r="T44" s="1252">
        <f t="shared" si="10"/>
        <v>0.83</v>
      </c>
      <c r="U44" s="1252">
        <f t="shared" si="4"/>
        <v>1</v>
      </c>
      <c r="V44" s="1252">
        <f>$V$19</f>
        <v>1.25</v>
      </c>
      <c r="W44" s="1252" t="s">
        <v>1132</v>
      </c>
      <c r="X44" s="1252">
        <f t="shared" si="1"/>
        <v>70.38</v>
      </c>
      <c r="Y44" s="1253">
        <f t="shared" si="2"/>
        <v>1403.6999999999998</v>
      </c>
      <c r="Z44" s="1255" t="s">
        <v>1148</v>
      </c>
      <c r="AB44" s="1278"/>
    </row>
    <row r="45" spans="1:28" ht="8.25" customHeight="1" thickBot="1">
      <c r="B45" s="1292"/>
      <c r="C45" s="422"/>
      <c r="D45" s="1293"/>
      <c r="E45" s="1294"/>
      <c r="F45" s="1294"/>
      <c r="G45" s="1294"/>
      <c r="H45" s="1294"/>
      <c r="I45" s="1293"/>
      <c r="J45" s="693"/>
      <c r="K45" s="445"/>
      <c r="L45" s="1295"/>
      <c r="M45" s="1294"/>
      <c r="N45" s="1296"/>
      <c r="O45" s="1296"/>
      <c r="P45" s="1297"/>
      <c r="Q45" s="1296"/>
      <c r="R45" s="1297"/>
      <c r="S45" s="1296"/>
      <c r="T45" s="1296"/>
      <c r="U45" s="1296"/>
      <c r="V45" s="1296"/>
      <c r="W45" s="1296"/>
      <c r="X45" s="1296"/>
      <c r="Y45" s="1296"/>
      <c r="Z45" s="1298"/>
      <c r="AB45" s="1278"/>
    </row>
    <row r="46" spans="1:28" ht="20.100000000000001" customHeight="1" thickBot="1">
      <c r="B46" s="418" t="s">
        <v>1151</v>
      </c>
      <c r="C46" s="419"/>
      <c r="D46" s="419"/>
      <c r="E46" s="419"/>
      <c r="F46" s="419"/>
      <c r="G46" s="419"/>
      <c r="H46" s="419"/>
      <c r="I46" s="419"/>
      <c r="J46" s="419"/>
      <c r="K46" s="419"/>
      <c r="L46" s="419"/>
      <c r="M46" s="419"/>
      <c r="N46" s="419"/>
      <c r="O46" s="419"/>
      <c r="P46" s="419"/>
      <c r="Q46" s="419"/>
      <c r="R46" s="419"/>
      <c r="S46" s="419"/>
      <c r="T46" s="419"/>
      <c r="U46" s="419"/>
      <c r="V46" s="419"/>
      <c r="W46" s="419"/>
      <c r="X46" s="419"/>
      <c r="Y46" s="419"/>
      <c r="Z46" s="420"/>
    </row>
    <row r="47" spans="1:28" ht="8.25" customHeight="1">
      <c r="B47" s="441"/>
      <c r="C47" s="445"/>
      <c r="D47" s="445"/>
      <c r="E47" s="445"/>
      <c r="F47" s="445"/>
      <c r="G47" s="445"/>
      <c r="H47" s="445"/>
      <c r="I47" s="445"/>
      <c r="J47" s="445"/>
      <c r="K47" s="445"/>
      <c r="L47" s="445"/>
      <c r="M47" s="445"/>
      <c r="N47" s="445"/>
      <c r="O47" s="445"/>
      <c r="P47" s="445"/>
      <c r="Q47" s="445"/>
      <c r="R47" s="445"/>
      <c r="S47" s="445"/>
      <c r="T47" s="1237"/>
      <c r="U47" s="445"/>
      <c r="Z47" s="1234"/>
    </row>
    <row r="48" spans="1:28" ht="29.25" customHeight="1">
      <c r="A48" s="1234"/>
      <c r="B48" s="1238" t="s">
        <v>1101</v>
      </c>
      <c r="C48" s="1239" t="s">
        <v>1102</v>
      </c>
      <c r="D48" s="1239" t="s">
        <v>1103</v>
      </c>
      <c r="E48" s="1239" t="s">
        <v>1104</v>
      </c>
      <c r="F48" s="1239" t="s">
        <v>1105</v>
      </c>
      <c r="G48" s="1239" t="s">
        <v>1106</v>
      </c>
      <c r="H48" s="1239" t="s">
        <v>1107</v>
      </c>
      <c r="I48" s="1239" t="s">
        <v>1108</v>
      </c>
      <c r="J48" s="1240" t="s">
        <v>1109</v>
      </c>
      <c r="K48" s="1241"/>
      <c r="L48" s="1239" t="s">
        <v>1110</v>
      </c>
      <c r="M48" s="1239" t="s">
        <v>1111</v>
      </c>
      <c r="N48" s="1239"/>
      <c r="O48" s="1239"/>
      <c r="P48" s="1240" t="s">
        <v>1152</v>
      </c>
      <c r="Q48" s="1242"/>
      <c r="R48" s="1241"/>
      <c r="S48" s="1239" t="s">
        <v>1115</v>
      </c>
      <c r="T48" s="1240" t="s">
        <v>1116</v>
      </c>
      <c r="U48" s="1242"/>
      <c r="V48" s="1242"/>
      <c r="W48" s="1241"/>
      <c r="X48" s="1239" t="s">
        <v>1117</v>
      </c>
      <c r="Y48" s="1240" t="s">
        <v>1118</v>
      </c>
      <c r="Z48" s="1243"/>
    </row>
    <row r="49" spans="1:26" ht="34.5" customHeight="1" thickBot="1">
      <c r="A49" s="1234"/>
      <c r="B49" s="1244"/>
      <c r="C49" s="1245"/>
      <c r="D49" s="1245"/>
      <c r="E49" s="1245"/>
      <c r="F49" s="1245"/>
      <c r="G49" s="1245"/>
      <c r="H49" s="1245"/>
      <c r="I49" s="1245"/>
      <c r="J49" s="1246" t="s">
        <v>1119</v>
      </c>
      <c r="K49" s="1246" t="s">
        <v>1120</v>
      </c>
      <c r="L49" s="1245"/>
      <c r="M49" s="1245"/>
      <c r="N49" s="1245"/>
      <c r="O49" s="1245"/>
      <c r="P49" s="1246" t="s">
        <v>1121</v>
      </c>
      <c r="Q49" s="1246" t="s">
        <v>1122</v>
      </c>
      <c r="R49" s="1246" t="s">
        <v>1123</v>
      </c>
      <c r="S49" s="1245"/>
      <c r="T49" s="1246" t="s">
        <v>1124</v>
      </c>
      <c r="U49" s="1246" t="s">
        <v>1125</v>
      </c>
      <c r="V49" s="1246" t="s">
        <v>1126</v>
      </c>
      <c r="W49" s="1246" t="s">
        <v>616</v>
      </c>
      <c r="X49" s="1245"/>
      <c r="Y49" s="444" t="s">
        <v>760</v>
      </c>
      <c r="Z49" s="1299" t="s">
        <v>616</v>
      </c>
    </row>
    <row r="50" spans="1:26" ht="45.75" customHeight="1" thickTop="1">
      <c r="B50" s="1277" t="s">
        <v>1153</v>
      </c>
      <c r="C50" s="1283" t="s">
        <v>1154</v>
      </c>
      <c r="D50" s="1264">
        <v>46023</v>
      </c>
      <c r="E50" s="1265">
        <v>70</v>
      </c>
      <c r="F50" s="1265" t="s">
        <v>1129</v>
      </c>
      <c r="G50" s="1265" t="s">
        <v>1130</v>
      </c>
      <c r="H50" s="1300" t="s">
        <v>1155</v>
      </c>
      <c r="I50" s="1264">
        <v>45931</v>
      </c>
      <c r="J50" s="1268">
        <v>167.965</v>
      </c>
      <c r="K50" s="1269">
        <v>167.06100000000001</v>
      </c>
      <c r="L50" s="1270">
        <f>TRUNC(K50/J50,4)</f>
        <v>0.99460000000000004</v>
      </c>
      <c r="M50" s="1271">
        <f t="shared" ref="M50:M53" si="14">TRUNC(E50*L50,2)</f>
        <v>69.62</v>
      </c>
      <c r="N50" s="1271"/>
      <c r="O50" s="1271"/>
      <c r="P50" s="1271">
        <v>74.7</v>
      </c>
      <c r="Q50" s="1271"/>
      <c r="R50" s="1271"/>
      <c r="S50" s="1271" t="s">
        <v>1131</v>
      </c>
      <c r="T50" s="1271">
        <f t="shared" ref="T50:T53" si="15">$T$19</f>
        <v>0.83</v>
      </c>
      <c r="U50" s="1271">
        <f t="shared" ref="U50:U53" si="16">$U$19</f>
        <v>1</v>
      </c>
      <c r="V50" s="1271">
        <f t="shared" ref="V50" si="17">$V$19</f>
        <v>1.25</v>
      </c>
      <c r="W50" s="1271" t="s">
        <v>1132</v>
      </c>
      <c r="X50" s="1271">
        <f>TRUNC((P50*T50+Q50*U50+R50*V50),2)</f>
        <v>62</v>
      </c>
      <c r="Y50" s="1271">
        <f t="shared" ref="Y50:Y53" si="18">X50+M50</f>
        <v>131.62</v>
      </c>
      <c r="Z50" s="1275" t="s">
        <v>1148</v>
      </c>
    </row>
    <row r="51" spans="1:26" ht="45.75" customHeight="1" thickBot="1">
      <c r="B51" s="1279"/>
      <c r="C51" s="456" t="s">
        <v>1156</v>
      </c>
      <c r="D51" s="1267">
        <v>46023</v>
      </c>
      <c r="E51" s="473">
        <v>100</v>
      </c>
      <c r="F51" s="473" t="s">
        <v>1129</v>
      </c>
      <c r="G51" s="473" t="s">
        <v>1130</v>
      </c>
      <c r="H51" s="1301" t="s">
        <v>1155</v>
      </c>
      <c r="I51" s="1250">
        <v>45931</v>
      </c>
      <c r="J51" s="1280">
        <v>167.965</v>
      </c>
      <c r="K51" s="452">
        <v>167.06100000000001</v>
      </c>
      <c r="L51" s="1251">
        <f t="shared" ref="L51" si="19">TRUNC(K51/J51,4)</f>
        <v>0.99460000000000004</v>
      </c>
      <c r="M51" s="723">
        <f t="shared" si="14"/>
        <v>99.46</v>
      </c>
      <c r="N51" s="1252"/>
      <c r="O51" s="1252"/>
      <c r="P51" s="1252">
        <v>29.5</v>
      </c>
      <c r="Q51" s="1252"/>
      <c r="R51" s="1252">
        <v>4.9000000000000004</v>
      </c>
      <c r="S51" s="1252" t="s">
        <v>1131</v>
      </c>
      <c r="T51" s="1252">
        <f t="shared" si="15"/>
        <v>0.83</v>
      </c>
      <c r="U51" s="1252">
        <f t="shared" si="16"/>
        <v>1</v>
      </c>
      <c r="V51" s="1252">
        <f>$V$19</f>
        <v>1.25</v>
      </c>
      <c r="W51" s="1252" t="s">
        <v>1132</v>
      </c>
      <c r="X51" s="1252">
        <f t="shared" ref="X51:X53" si="20">TRUNC((P51*T51+Q51*U51+R51*V51),2)</f>
        <v>30.61</v>
      </c>
      <c r="Y51" s="723">
        <f t="shared" si="18"/>
        <v>130.07</v>
      </c>
      <c r="Z51" s="1255" t="s">
        <v>1148</v>
      </c>
    </row>
    <row r="52" spans="1:26" ht="45.75" customHeight="1" thickTop="1">
      <c r="B52" s="1277" t="s">
        <v>1157</v>
      </c>
      <c r="C52" s="1283" t="str">
        <f>C50</f>
        <v>ECOPARQUE JABOATÃO</v>
      </c>
      <c r="D52" s="1264">
        <v>45809</v>
      </c>
      <c r="E52" s="1265">
        <v>70</v>
      </c>
      <c r="F52" s="1265" t="s">
        <v>1129</v>
      </c>
      <c r="G52" s="1265" t="s">
        <v>1130</v>
      </c>
      <c r="H52" s="1300" t="s">
        <v>1155</v>
      </c>
      <c r="I52" s="1264">
        <v>45931</v>
      </c>
      <c r="J52" s="1268">
        <f>J50</f>
        <v>167.965</v>
      </c>
      <c r="K52" s="1269">
        <v>167.06100000000001</v>
      </c>
      <c r="L52" s="1270">
        <f>TRUNC(K52/J52,4)</f>
        <v>0.99460000000000004</v>
      </c>
      <c r="M52" s="1271">
        <f t="shared" si="14"/>
        <v>69.62</v>
      </c>
      <c r="N52" s="1271"/>
      <c r="O52" s="1271"/>
      <c r="P52" s="1271">
        <f>P50</f>
        <v>74.7</v>
      </c>
      <c r="Q52" s="1271"/>
      <c r="R52" s="1271"/>
      <c r="S52" s="1271" t="s">
        <v>1131</v>
      </c>
      <c r="T52" s="1271">
        <f t="shared" si="15"/>
        <v>0.83</v>
      </c>
      <c r="U52" s="1271">
        <f t="shared" si="16"/>
        <v>1</v>
      </c>
      <c r="V52" s="1271">
        <f>$V$19</f>
        <v>1.25</v>
      </c>
      <c r="W52" s="1271" t="s">
        <v>1132</v>
      </c>
      <c r="X52" s="1271">
        <f t="shared" si="20"/>
        <v>62</v>
      </c>
      <c r="Y52" s="1271">
        <f t="shared" si="18"/>
        <v>131.62</v>
      </c>
      <c r="Z52" s="1275" t="s">
        <v>1148</v>
      </c>
    </row>
    <row r="53" spans="1:26" ht="45.75" customHeight="1">
      <c r="B53" s="1279"/>
      <c r="C53" s="456" t="str">
        <f>C51</f>
        <v>CTR IPOJUCA</v>
      </c>
      <c r="D53" s="1267">
        <v>45809</v>
      </c>
      <c r="E53" s="473">
        <v>85</v>
      </c>
      <c r="F53" s="473" t="s">
        <v>1129</v>
      </c>
      <c r="G53" s="473" t="s">
        <v>1130</v>
      </c>
      <c r="H53" s="1301" t="s">
        <v>1155</v>
      </c>
      <c r="I53" s="1250">
        <v>45931</v>
      </c>
      <c r="J53" s="1280">
        <f>J51</f>
        <v>167.965</v>
      </c>
      <c r="K53" s="452">
        <v>167.06100000000001</v>
      </c>
      <c r="L53" s="1251">
        <f t="shared" ref="L53" si="21">TRUNC(K53/J53,4)</f>
        <v>0.99460000000000004</v>
      </c>
      <c r="M53" s="723">
        <f t="shared" si="14"/>
        <v>84.54</v>
      </c>
      <c r="N53" s="1252"/>
      <c r="O53" s="1252"/>
      <c r="P53" s="1252">
        <f>P51</f>
        <v>29.5</v>
      </c>
      <c r="Q53" s="1252"/>
      <c r="R53" s="1252">
        <f>R51</f>
        <v>4.9000000000000004</v>
      </c>
      <c r="S53" s="1252" t="s">
        <v>1131</v>
      </c>
      <c r="T53" s="1252">
        <f t="shared" si="15"/>
        <v>0.83</v>
      </c>
      <c r="U53" s="1252">
        <f t="shared" si="16"/>
        <v>1</v>
      </c>
      <c r="V53" s="1252">
        <f>$V$19</f>
        <v>1.25</v>
      </c>
      <c r="W53" s="1252" t="s">
        <v>1132</v>
      </c>
      <c r="X53" s="1252">
        <f t="shared" si="20"/>
        <v>30.61</v>
      </c>
      <c r="Y53" s="723">
        <f t="shared" si="18"/>
        <v>115.15</v>
      </c>
      <c r="Z53" s="1255" t="s">
        <v>1148</v>
      </c>
    </row>
    <row r="54" spans="1:26" ht="15" customHeight="1">
      <c r="B54" s="1302" t="s">
        <v>1158</v>
      </c>
      <c r="C54" s="1302"/>
      <c r="D54" s="1302"/>
      <c r="E54" s="1302"/>
      <c r="F54" s="1302"/>
      <c r="G54" s="1302"/>
      <c r="H54" s="1302"/>
      <c r="I54" s="1302"/>
      <c r="J54" s="1302"/>
      <c r="K54" s="1303"/>
      <c r="L54" s="1304"/>
      <c r="M54" s="1305"/>
      <c r="N54" s="1306"/>
      <c r="O54" s="1305"/>
      <c r="P54" s="1305"/>
      <c r="Q54" s="1305"/>
      <c r="R54" s="1305"/>
      <c r="S54" s="1305"/>
      <c r="T54" s="1305"/>
      <c r="U54" s="1305"/>
      <c r="V54" s="1305"/>
      <c r="W54" s="1305"/>
      <c r="X54" s="1305"/>
      <c r="Y54" s="1305"/>
      <c r="Z54" s="1305"/>
    </row>
    <row r="55" spans="1:26" ht="15" customHeight="1">
      <c r="B55" s="1307"/>
      <c r="C55" s="1307"/>
      <c r="D55" s="1307"/>
      <c r="E55" s="1307"/>
      <c r="F55" s="1307"/>
      <c r="G55" s="1307"/>
      <c r="H55" s="1307"/>
      <c r="I55" s="1307"/>
      <c r="J55" s="1307"/>
      <c r="K55" s="445"/>
      <c r="L55" s="1295"/>
      <c r="M55" s="1296"/>
      <c r="N55" s="1294"/>
      <c r="O55" s="1296"/>
      <c r="P55" s="1296"/>
      <c r="Q55" s="1296"/>
      <c r="R55" s="1296"/>
      <c r="S55" s="1296"/>
      <c r="T55" s="1296"/>
      <c r="U55" s="1296"/>
      <c r="V55" s="1296"/>
      <c r="W55" s="1296"/>
      <c r="X55" s="1296"/>
      <c r="Y55" s="1296"/>
      <c r="Z55" s="1296"/>
    </row>
    <row r="56" spans="1:26" ht="15" customHeight="1">
      <c r="B56" s="1308"/>
      <c r="C56" s="422"/>
      <c r="D56" s="1293"/>
      <c r="E56" s="1294"/>
      <c r="F56" s="1294"/>
      <c r="G56" s="1294"/>
      <c r="H56" s="1294"/>
      <c r="I56" s="1294"/>
      <c r="J56" s="693"/>
      <c r="K56" s="445"/>
      <c r="L56" s="1295"/>
      <c r="M56" s="1296"/>
      <c r="N56" s="1294"/>
      <c r="O56" s="1296"/>
      <c r="P56" s="1296"/>
      <c r="Q56" s="1296"/>
      <c r="R56" s="1296"/>
      <c r="S56" s="1296"/>
      <c r="T56" s="1296"/>
      <c r="U56" s="1296"/>
      <c r="V56" s="1296"/>
      <c r="W56" s="1296"/>
      <c r="X56" s="1296"/>
      <c r="Y56" s="1296"/>
      <c r="Z56" s="1296"/>
    </row>
    <row r="60" spans="1:26">
      <c r="S60" s="1" t="s">
        <v>208</v>
      </c>
    </row>
  </sheetData>
  <mergeCells count="63">
    <mergeCell ref="B54:J55"/>
    <mergeCell ref="S48:S49"/>
    <mergeCell ref="T48:W48"/>
    <mergeCell ref="X48:X49"/>
    <mergeCell ref="Y48:Z48"/>
    <mergeCell ref="B50:B51"/>
    <mergeCell ref="B52:B53"/>
    <mergeCell ref="J48:K48"/>
    <mergeCell ref="L48:L49"/>
    <mergeCell ref="M48:M49"/>
    <mergeCell ref="N48:N49"/>
    <mergeCell ref="O48:O49"/>
    <mergeCell ref="P48:R48"/>
    <mergeCell ref="B42:B44"/>
    <mergeCell ref="B46:Z46"/>
    <mergeCell ref="B48:B49"/>
    <mergeCell ref="C48:C49"/>
    <mergeCell ref="D48:D49"/>
    <mergeCell ref="E48:E49"/>
    <mergeCell ref="F48:F49"/>
    <mergeCell ref="G48:G49"/>
    <mergeCell ref="H48:H49"/>
    <mergeCell ref="I48:I49"/>
    <mergeCell ref="B25:B27"/>
    <mergeCell ref="B28:B30"/>
    <mergeCell ref="B31:B33"/>
    <mergeCell ref="B34:B36"/>
    <mergeCell ref="B37:B39"/>
    <mergeCell ref="B40:B41"/>
    <mergeCell ref="S17:S18"/>
    <mergeCell ref="T17:W17"/>
    <mergeCell ref="X17:X18"/>
    <mergeCell ref="Y17:Z17"/>
    <mergeCell ref="B19:B21"/>
    <mergeCell ref="B22:B24"/>
    <mergeCell ref="J17:K17"/>
    <mergeCell ref="L17:L18"/>
    <mergeCell ref="M17:M18"/>
    <mergeCell ref="N17:N18"/>
    <mergeCell ref="O17:O18"/>
    <mergeCell ref="P17:R17"/>
    <mergeCell ref="C13:T13"/>
    <mergeCell ref="B15:Z15"/>
    <mergeCell ref="B17:B18"/>
    <mergeCell ref="C17:C18"/>
    <mergeCell ref="D17:D18"/>
    <mergeCell ref="E17:E18"/>
    <mergeCell ref="F17:F18"/>
    <mergeCell ref="G17:G18"/>
    <mergeCell ref="H17:H18"/>
    <mergeCell ref="I17:I18"/>
    <mergeCell ref="C7:J7"/>
    <mergeCell ref="L7:M7"/>
    <mergeCell ref="B8:T8"/>
    <mergeCell ref="B9:Z9"/>
    <mergeCell ref="C10:T11"/>
    <mergeCell ref="C12:T12"/>
    <mergeCell ref="B2:Z2"/>
    <mergeCell ref="B3:Z3"/>
    <mergeCell ref="B4:Z4"/>
    <mergeCell ref="B5:T5"/>
    <mergeCell ref="C6:J6"/>
    <mergeCell ref="L6:T6"/>
  </mergeCells>
  <printOptions horizontalCentered="1"/>
  <pageMargins left="0.31496062992125984" right="0.31496062992125984" top="0.78740157480314965" bottom="0.39370078740157483" header="0.31496062992125984" footer="0.31496062992125984"/>
  <pageSetup paperSize="8" scale="50" fitToHeight="0" orientation="landscape" horizontalDpi="4294967293"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D0DE59-6D9E-497F-8BE5-D5708D656B56}">
  <dimension ref="A1:Z61"/>
  <sheetViews>
    <sheetView view="pageBreakPreview" zoomScale="80" zoomScaleNormal="100" zoomScaleSheetLayoutView="80" workbookViewId="0">
      <selection activeCell="Q16" sqref="Q16"/>
    </sheetView>
  </sheetViews>
  <sheetFormatPr defaultColWidth="11.42578125" defaultRowHeight="12.75"/>
  <cols>
    <col min="1" max="1" width="10.7109375" style="1312" customWidth="1"/>
    <col min="2" max="2" width="14.5703125" style="1312" customWidth="1"/>
    <col min="3" max="3" width="9.28515625" style="1312" customWidth="1"/>
    <col min="4" max="4" width="7.7109375" style="1312" customWidth="1"/>
    <col min="5" max="5" width="15.5703125" style="1312" customWidth="1"/>
    <col min="6" max="13" width="13.42578125" style="1312" customWidth="1"/>
    <col min="14" max="14" width="17.7109375" style="1312" bestFit="1" customWidth="1"/>
    <col min="15" max="15" width="12.85546875" style="1312" customWidth="1"/>
    <col min="16" max="16" width="14.42578125" style="1312" customWidth="1"/>
    <col min="17" max="17" width="15.7109375" style="1312" customWidth="1"/>
    <col min="18" max="18" width="13.7109375" style="1312" customWidth="1"/>
    <col min="19" max="19" width="6.7109375" style="1312" customWidth="1"/>
    <col min="20" max="20" width="16.7109375" style="1312" customWidth="1"/>
    <col min="21" max="21" width="4" style="1312" bestFit="1" customWidth="1"/>
    <col min="22" max="22" width="9.42578125" style="1312" customWidth="1"/>
    <col min="23" max="256" width="11.42578125" style="1312"/>
    <col min="257" max="257" width="4.42578125" style="1312" customWidth="1"/>
    <col min="258" max="258" width="8.5703125" style="1312" customWidth="1"/>
    <col min="259" max="271" width="12.28515625" style="1312" customWidth="1"/>
    <col min="272" max="274" width="9.140625" style="1312" customWidth="1"/>
    <col min="275" max="275" width="9.5703125" style="1312" customWidth="1"/>
    <col min="276" max="276" width="8.28515625" style="1312" customWidth="1"/>
    <col min="277" max="277" width="9.5703125" style="1312" customWidth="1"/>
    <col min="278" max="512" width="11.42578125" style="1312"/>
    <col min="513" max="513" width="4.42578125" style="1312" customWidth="1"/>
    <col min="514" max="514" width="8.5703125" style="1312" customWidth="1"/>
    <col min="515" max="527" width="12.28515625" style="1312" customWidth="1"/>
    <col min="528" max="530" width="9.140625" style="1312" customWidth="1"/>
    <col min="531" max="531" width="9.5703125" style="1312" customWidth="1"/>
    <col min="532" max="532" width="8.28515625" style="1312" customWidth="1"/>
    <col min="533" max="533" width="9.5703125" style="1312" customWidth="1"/>
    <col min="534" max="768" width="11.42578125" style="1312"/>
    <col min="769" max="769" width="4.42578125" style="1312" customWidth="1"/>
    <col min="770" max="770" width="8.5703125" style="1312" customWidth="1"/>
    <col min="771" max="783" width="12.28515625" style="1312" customWidth="1"/>
    <col min="784" max="786" width="9.140625" style="1312" customWidth="1"/>
    <col min="787" max="787" width="9.5703125" style="1312" customWidth="1"/>
    <col min="788" max="788" width="8.28515625" style="1312" customWidth="1"/>
    <col min="789" max="789" width="9.5703125" style="1312" customWidth="1"/>
    <col min="790" max="1024" width="11.42578125" style="1312"/>
    <col min="1025" max="1025" width="4.42578125" style="1312" customWidth="1"/>
    <col min="1026" max="1026" width="8.5703125" style="1312" customWidth="1"/>
    <col min="1027" max="1039" width="12.28515625" style="1312" customWidth="1"/>
    <col min="1040" max="1042" width="9.140625" style="1312" customWidth="1"/>
    <col min="1043" max="1043" width="9.5703125" style="1312" customWidth="1"/>
    <col min="1044" max="1044" width="8.28515625" style="1312" customWidth="1"/>
    <col min="1045" max="1045" width="9.5703125" style="1312" customWidth="1"/>
    <col min="1046" max="1280" width="11.42578125" style="1312"/>
    <col min="1281" max="1281" width="4.42578125" style="1312" customWidth="1"/>
    <col min="1282" max="1282" width="8.5703125" style="1312" customWidth="1"/>
    <col min="1283" max="1295" width="12.28515625" style="1312" customWidth="1"/>
    <col min="1296" max="1298" width="9.140625" style="1312" customWidth="1"/>
    <col min="1299" max="1299" width="9.5703125" style="1312" customWidth="1"/>
    <col min="1300" max="1300" width="8.28515625" style="1312" customWidth="1"/>
    <col min="1301" max="1301" width="9.5703125" style="1312" customWidth="1"/>
    <col min="1302" max="1536" width="11.42578125" style="1312"/>
    <col min="1537" max="1537" width="4.42578125" style="1312" customWidth="1"/>
    <col min="1538" max="1538" width="8.5703125" style="1312" customWidth="1"/>
    <col min="1539" max="1551" width="12.28515625" style="1312" customWidth="1"/>
    <col min="1552" max="1554" width="9.140625" style="1312" customWidth="1"/>
    <col min="1555" max="1555" width="9.5703125" style="1312" customWidth="1"/>
    <col min="1556" max="1556" width="8.28515625" style="1312" customWidth="1"/>
    <col min="1557" max="1557" width="9.5703125" style="1312" customWidth="1"/>
    <col min="1558" max="1792" width="11.42578125" style="1312"/>
    <col min="1793" max="1793" width="4.42578125" style="1312" customWidth="1"/>
    <col min="1794" max="1794" width="8.5703125" style="1312" customWidth="1"/>
    <col min="1795" max="1807" width="12.28515625" style="1312" customWidth="1"/>
    <col min="1808" max="1810" width="9.140625" style="1312" customWidth="1"/>
    <col min="1811" max="1811" width="9.5703125" style="1312" customWidth="1"/>
    <col min="1812" max="1812" width="8.28515625" style="1312" customWidth="1"/>
    <col min="1813" max="1813" width="9.5703125" style="1312" customWidth="1"/>
    <col min="1814" max="2048" width="11.42578125" style="1312"/>
    <col min="2049" max="2049" width="4.42578125" style="1312" customWidth="1"/>
    <col min="2050" max="2050" width="8.5703125" style="1312" customWidth="1"/>
    <col min="2051" max="2063" width="12.28515625" style="1312" customWidth="1"/>
    <col min="2064" max="2066" width="9.140625" style="1312" customWidth="1"/>
    <col min="2067" max="2067" width="9.5703125" style="1312" customWidth="1"/>
    <col min="2068" max="2068" width="8.28515625" style="1312" customWidth="1"/>
    <col min="2069" max="2069" width="9.5703125" style="1312" customWidth="1"/>
    <col min="2070" max="2304" width="11.42578125" style="1312"/>
    <col min="2305" max="2305" width="4.42578125" style="1312" customWidth="1"/>
    <col min="2306" max="2306" width="8.5703125" style="1312" customWidth="1"/>
    <col min="2307" max="2319" width="12.28515625" style="1312" customWidth="1"/>
    <col min="2320" max="2322" width="9.140625" style="1312" customWidth="1"/>
    <col min="2323" max="2323" width="9.5703125" style="1312" customWidth="1"/>
    <col min="2324" max="2324" width="8.28515625" style="1312" customWidth="1"/>
    <col min="2325" max="2325" width="9.5703125" style="1312" customWidth="1"/>
    <col min="2326" max="2560" width="11.42578125" style="1312"/>
    <col min="2561" max="2561" width="4.42578125" style="1312" customWidth="1"/>
    <col min="2562" max="2562" width="8.5703125" style="1312" customWidth="1"/>
    <col min="2563" max="2575" width="12.28515625" style="1312" customWidth="1"/>
    <col min="2576" max="2578" width="9.140625" style="1312" customWidth="1"/>
    <col min="2579" max="2579" width="9.5703125" style="1312" customWidth="1"/>
    <col min="2580" max="2580" width="8.28515625" style="1312" customWidth="1"/>
    <col min="2581" max="2581" width="9.5703125" style="1312" customWidth="1"/>
    <col min="2582" max="2816" width="11.42578125" style="1312"/>
    <col min="2817" max="2817" width="4.42578125" style="1312" customWidth="1"/>
    <col min="2818" max="2818" width="8.5703125" style="1312" customWidth="1"/>
    <col min="2819" max="2831" width="12.28515625" style="1312" customWidth="1"/>
    <col min="2832" max="2834" width="9.140625" style="1312" customWidth="1"/>
    <col min="2835" max="2835" width="9.5703125" style="1312" customWidth="1"/>
    <col min="2836" max="2836" width="8.28515625" style="1312" customWidth="1"/>
    <col min="2837" max="2837" width="9.5703125" style="1312" customWidth="1"/>
    <col min="2838" max="3072" width="11.42578125" style="1312"/>
    <col min="3073" max="3073" width="4.42578125" style="1312" customWidth="1"/>
    <col min="3074" max="3074" width="8.5703125" style="1312" customWidth="1"/>
    <col min="3075" max="3087" width="12.28515625" style="1312" customWidth="1"/>
    <col min="3088" max="3090" width="9.140625" style="1312" customWidth="1"/>
    <col min="3091" max="3091" width="9.5703125" style="1312" customWidth="1"/>
    <col min="3092" max="3092" width="8.28515625" style="1312" customWidth="1"/>
    <col min="3093" max="3093" width="9.5703125" style="1312" customWidth="1"/>
    <col min="3094" max="3328" width="11.42578125" style="1312"/>
    <col min="3329" max="3329" width="4.42578125" style="1312" customWidth="1"/>
    <col min="3330" max="3330" width="8.5703125" style="1312" customWidth="1"/>
    <col min="3331" max="3343" width="12.28515625" style="1312" customWidth="1"/>
    <col min="3344" max="3346" width="9.140625" style="1312" customWidth="1"/>
    <col min="3347" max="3347" width="9.5703125" style="1312" customWidth="1"/>
    <col min="3348" max="3348" width="8.28515625" style="1312" customWidth="1"/>
    <col min="3349" max="3349" width="9.5703125" style="1312" customWidth="1"/>
    <col min="3350" max="3584" width="11.42578125" style="1312"/>
    <col min="3585" max="3585" width="4.42578125" style="1312" customWidth="1"/>
    <col min="3586" max="3586" width="8.5703125" style="1312" customWidth="1"/>
    <col min="3587" max="3599" width="12.28515625" style="1312" customWidth="1"/>
    <col min="3600" max="3602" width="9.140625" style="1312" customWidth="1"/>
    <col min="3603" max="3603" width="9.5703125" style="1312" customWidth="1"/>
    <col min="3604" max="3604" width="8.28515625" style="1312" customWidth="1"/>
    <col min="3605" max="3605" width="9.5703125" style="1312" customWidth="1"/>
    <col min="3606" max="3840" width="11.42578125" style="1312"/>
    <col min="3841" max="3841" width="4.42578125" style="1312" customWidth="1"/>
    <col min="3842" max="3842" width="8.5703125" style="1312" customWidth="1"/>
    <col min="3843" max="3855" width="12.28515625" style="1312" customWidth="1"/>
    <col min="3856" max="3858" width="9.140625" style="1312" customWidth="1"/>
    <col min="3859" max="3859" width="9.5703125" style="1312" customWidth="1"/>
    <col min="3860" max="3860" width="8.28515625" style="1312" customWidth="1"/>
    <col min="3861" max="3861" width="9.5703125" style="1312" customWidth="1"/>
    <col min="3862" max="4096" width="11.42578125" style="1312"/>
    <col min="4097" max="4097" width="4.42578125" style="1312" customWidth="1"/>
    <col min="4098" max="4098" width="8.5703125" style="1312" customWidth="1"/>
    <col min="4099" max="4111" width="12.28515625" style="1312" customWidth="1"/>
    <col min="4112" max="4114" width="9.140625" style="1312" customWidth="1"/>
    <col min="4115" max="4115" width="9.5703125" style="1312" customWidth="1"/>
    <col min="4116" max="4116" width="8.28515625" style="1312" customWidth="1"/>
    <col min="4117" max="4117" width="9.5703125" style="1312" customWidth="1"/>
    <col min="4118" max="4352" width="11.42578125" style="1312"/>
    <col min="4353" max="4353" width="4.42578125" style="1312" customWidth="1"/>
    <col min="4354" max="4354" width="8.5703125" style="1312" customWidth="1"/>
    <col min="4355" max="4367" width="12.28515625" style="1312" customWidth="1"/>
    <col min="4368" max="4370" width="9.140625" style="1312" customWidth="1"/>
    <col min="4371" max="4371" width="9.5703125" style="1312" customWidth="1"/>
    <col min="4372" max="4372" width="8.28515625" style="1312" customWidth="1"/>
    <col min="4373" max="4373" width="9.5703125" style="1312" customWidth="1"/>
    <col min="4374" max="4608" width="11.42578125" style="1312"/>
    <col min="4609" max="4609" width="4.42578125" style="1312" customWidth="1"/>
    <col min="4610" max="4610" width="8.5703125" style="1312" customWidth="1"/>
    <col min="4611" max="4623" width="12.28515625" style="1312" customWidth="1"/>
    <col min="4624" max="4626" width="9.140625" style="1312" customWidth="1"/>
    <col min="4627" max="4627" width="9.5703125" style="1312" customWidth="1"/>
    <col min="4628" max="4628" width="8.28515625" style="1312" customWidth="1"/>
    <col min="4629" max="4629" width="9.5703125" style="1312" customWidth="1"/>
    <col min="4630" max="4864" width="11.42578125" style="1312"/>
    <col min="4865" max="4865" width="4.42578125" style="1312" customWidth="1"/>
    <col min="4866" max="4866" width="8.5703125" style="1312" customWidth="1"/>
    <col min="4867" max="4879" width="12.28515625" style="1312" customWidth="1"/>
    <col min="4880" max="4882" width="9.140625" style="1312" customWidth="1"/>
    <col min="4883" max="4883" width="9.5703125" style="1312" customWidth="1"/>
    <col min="4884" max="4884" width="8.28515625" style="1312" customWidth="1"/>
    <col min="4885" max="4885" width="9.5703125" style="1312" customWidth="1"/>
    <col min="4886" max="5120" width="11.42578125" style="1312"/>
    <col min="5121" max="5121" width="4.42578125" style="1312" customWidth="1"/>
    <col min="5122" max="5122" width="8.5703125" style="1312" customWidth="1"/>
    <col min="5123" max="5135" width="12.28515625" style="1312" customWidth="1"/>
    <col min="5136" max="5138" width="9.140625" style="1312" customWidth="1"/>
    <col min="5139" max="5139" width="9.5703125" style="1312" customWidth="1"/>
    <col min="5140" max="5140" width="8.28515625" style="1312" customWidth="1"/>
    <col min="5141" max="5141" width="9.5703125" style="1312" customWidth="1"/>
    <col min="5142" max="5376" width="11.42578125" style="1312"/>
    <col min="5377" max="5377" width="4.42578125" style="1312" customWidth="1"/>
    <col min="5378" max="5378" width="8.5703125" style="1312" customWidth="1"/>
    <col min="5379" max="5391" width="12.28515625" style="1312" customWidth="1"/>
    <col min="5392" max="5394" width="9.140625" style="1312" customWidth="1"/>
    <col min="5395" max="5395" width="9.5703125" style="1312" customWidth="1"/>
    <col min="5396" max="5396" width="8.28515625" style="1312" customWidth="1"/>
    <col min="5397" max="5397" width="9.5703125" style="1312" customWidth="1"/>
    <col min="5398" max="5632" width="11.42578125" style="1312"/>
    <col min="5633" max="5633" width="4.42578125" style="1312" customWidth="1"/>
    <col min="5634" max="5634" width="8.5703125" style="1312" customWidth="1"/>
    <col min="5635" max="5647" width="12.28515625" style="1312" customWidth="1"/>
    <col min="5648" max="5650" width="9.140625" style="1312" customWidth="1"/>
    <col min="5651" max="5651" width="9.5703125" style="1312" customWidth="1"/>
    <col min="5652" max="5652" width="8.28515625" style="1312" customWidth="1"/>
    <col min="5653" max="5653" width="9.5703125" style="1312" customWidth="1"/>
    <col min="5654" max="5888" width="11.42578125" style="1312"/>
    <col min="5889" max="5889" width="4.42578125" style="1312" customWidth="1"/>
    <col min="5890" max="5890" width="8.5703125" style="1312" customWidth="1"/>
    <col min="5891" max="5903" width="12.28515625" style="1312" customWidth="1"/>
    <col min="5904" max="5906" width="9.140625" style="1312" customWidth="1"/>
    <col min="5907" max="5907" width="9.5703125" style="1312" customWidth="1"/>
    <col min="5908" max="5908" width="8.28515625" style="1312" customWidth="1"/>
    <col min="5909" max="5909" width="9.5703125" style="1312" customWidth="1"/>
    <col min="5910" max="6144" width="11.42578125" style="1312"/>
    <col min="6145" max="6145" width="4.42578125" style="1312" customWidth="1"/>
    <col min="6146" max="6146" width="8.5703125" style="1312" customWidth="1"/>
    <col min="6147" max="6159" width="12.28515625" style="1312" customWidth="1"/>
    <col min="6160" max="6162" width="9.140625" style="1312" customWidth="1"/>
    <col min="6163" max="6163" width="9.5703125" style="1312" customWidth="1"/>
    <col min="6164" max="6164" width="8.28515625" style="1312" customWidth="1"/>
    <col min="6165" max="6165" width="9.5703125" style="1312" customWidth="1"/>
    <col min="6166" max="6400" width="11.42578125" style="1312"/>
    <col min="6401" max="6401" width="4.42578125" style="1312" customWidth="1"/>
    <col min="6402" max="6402" width="8.5703125" style="1312" customWidth="1"/>
    <col min="6403" max="6415" width="12.28515625" style="1312" customWidth="1"/>
    <col min="6416" max="6418" width="9.140625" style="1312" customWidth="1"/>
    <col min="6419" max="6419" width="9.5703125" style="1312" customWidth="1"/>
    <col min="6420" max="6420" width="8.28515625" style="1312" customWidth="1"/>
    <col min="6421" max="6421" width="9.5703125" style="1312" customWidth="1"/>
    <col min="6422" max="6656" width="11.42578125" style="1312"/>
    <col min="6657" max="6657" width="4.42578125" style="1312" customWidth="1"/>
    <col min="6658" max="6658" width="8.5703125" style="1312" customWidth="1"/>
    <col min="6659" max="6671" width="12.28515625" style="1312" customWidth="1"/>
    <col min="6672" max="6674" width="9.140625" style="1312" customWidth="1"/>
    <col min="6675" max="6675" width="9.5703125" style="1312" customWidth="1"/>
    <col min="6676" max="6676" width="8.28515625" style="1312" customWidth="1"/>
    <col min="6677" max="6677" width="9.5703125" style="1312" customWidth="1"/>
    <col min="6678" max="6912" width="11.42578125" style="1312"/>
    <col min="6913" max="6913" width="4.42578125" style="1312" customWidth="1"/>
    <col min="6914" max="6914" width="8.5703125" style="1312" customWidth="1"/>
    <col min="6915" max="6927" width="12.28515625" style="1312" customWidth="1"/>
    <col min="6928" max="6930" width="9.140625" style="1312" customWidth="1"/>
    <col min="6931" max="6931" width="9.5703125" style="1312" customWidth="1"/>
    <col min="6932" max="6932" width="8.28515625" style="1312" customWidth="1"/>
    <col min="6933" max="6933" width="9.5703125" style="1312" customWidth="1"/>
    <col min="6934" max="7168" width="11.42578125" style="1312"/>
    <col min="7169" max="7169" width="4.42578125" style="1312" customWidth="1"/>
    <col min="7170" max="7170" width="8.5703125" style="1312" customWidth="1"/>
    <col min="7171" max="7183" width="12.28515625" style="1312" customWidth="1"/>
    <col min="7184" max="7186" width="9.140625" style="1312" customWidth="1"/>
    <col min="7187" max="7187" width="9.5703125" style="1312" customWidth="1"/>
    <col min="7188" max="7188" width="8.28515625" style="1312" customWidth="1"/>
    <col min="7189" max="7189" width="9.5703125" style="1312" customWidth="1"/>
    <col min="7190" max="7424" width="11.42578125" style="1312"/>
    <col min="7425" max="7425" width="4.42578125" style="1312" customWidth="1"/>
    <col min="7426" max="7426" width="8.5703125" style="1312" customWidth="1"/>
    <col min="7427" max="7439" width="12.28515625" style="1312" customWidth="1"/>
    <col min="7440" max="7442" width="9.140625" style="1312" customWidth="1"/>
    <col min="7443" max="7443" width="9.5703125" style="1312" customWidth="1"/>
    <col min="7444" max="7444" width="8.28515625" style="1312" customWidth="1"/>
    <col min="7445" max="7445" width="9.5703125" style="1312" customWidth="1"/>
    <col min="7446" max="7680" width="11.42578125" style="1312"/>
    <col min="7681" max="7681" width="4.42578125" style="1312" customWidth="1"/>
    <col min="7682" max="7682" width="8.5703125" style="1312" customWidth="1"/>
    <col min="7683" max="7695" width="12.28515625" style="1312" customWidth="1"/>
    <col min="7696" max="7698" width="9.140625" style="1312" customWidth="1"/>
    <col min="7699" max="7699" width="9.5703125" style="1312" customWidth="1"/>
    <col min="7700" max="7700" width="8.28515625" style="1312" customWidth="1"/>
    <col min="7701" max="7701" width="9.5703125" style="1312" customWidth="1"/>
    <col min="7702" max="7936" width="11.42578125" style="1312"/>
    <col min="7937" max="7937" width="4.42578125" style="1312" customWidth="1"/>
    <col min="7938" max="7938" width="8.5703125" style="1312" customWidth="1"/>
    <col min="7939" max="7951" width="12.28515625" style="1312" customWidth="1"/>
    <col min="7952" max="7954" width="9.140625" style="1312" customWidth="1"/>
    <col min="7955" max="7955" width="9.5703125" style="1312" customWidth="1"/>
    <col min="7956" max="7956" width="8.28515625" style="1312" customWidth="1"/>
    <col min="7957" max="7957" width="9.5703125" style="1312" customWidth="1"/>
    <col min="7958" max="8192" width="11.42578125" style="1312"/>
    <col min="8193" max="8193" width="4.42578125" style="1312" customWidth="1"/>
    <col min="8194" max="8194" width="8.5703125" style="1312" customWidth="1"/>
    <col min="8195" max="8207" width="12.28515625" style="1312" customWidth="1"/>
    <col min="8208" max="8210" width="9.140625" style="1312" customWidth="1"/>
    <col min="8211" max="8211" width="9.5703125" style="1312" customWidth="1"/>
    <col min="8212" max="8212" width="8.28515625" style="1312" customWidth="1"/>
    <col min="8213" max="8213" width="9.5703125" style="1312" customWidth="1"/>
    <col min="8214" max="8448" width="11.42578125" style="1312"/>
    <col min="8449" max="8449" width="4.42578125" style="1312" customWidth="1"/>
    <col min="8450" max="8450" width="8.5703125" style="1312" customWidth="1"/>
    <col min="8451" max="8463" width="12.28515625" style="1312" customWidth="1"/>
    <col min="8464" max="8466" width="9.140625" style="1312" customWidth="1"/>
    <col min="8467" max="8467" width="9.5703125" style="1312" customWidth="1"/>
    <col min="8468" max="8468" width="8.28515625" style="1312" customWidth="1"/>
    <col min="8469" max="8469" width="9.5703125" style="1312" customWidth="1"/>
    <col min="8470" max="8704" width="11.42578125" style="1312"/>
    <col min="8705" max="8705" width="4.42578125" style="1312" customWidth="1"/>
    <col min="8706" max="8706" width="8.5703125" style="1312" customWidth="1"/>
    <col min="8707" max="8719" width="12.28515625" style="1312" customWidth="1"/>
    <col min="8720" max="8722" width="9.140625" style="1312" customWidth="1"/>
    <col min="8723" max="8723" width="9.5703125" style="1312" customWidth="1"/>
    <col min="8724" max="8724" width="8.28515625" style="1312" customWidth="1"/>
    <col min="8725" max="8725" width="9.5703125" style="1312" customWidth="1"/>
    <col min="8726" max="8960" width="11.42578125" style="1312"/>
    <col min="8961" max="8961" width="4.42578125" style="1312" customWidth="1"/>
    <col min="8962" max="8962" width="8.5703125" style="1312" customWidth="1"/>
    <col min="8963" max="8975" width="12.28515625" style="1312" customWidth="1"/>
    <col min="8976" max="8978" width="9.140625" style="1312" customWidth="1"/>
    <col min="8979" max="8979" width="9.5703125" style="1312" customWidth="1"/>
    <col min="8980" max="8980" width="8.28515625" style="1312" customWidth="1"/>
    <col min="8981" max="8981" width="9.5703125" style="1312" customWidth="1"/>
    <col min="8982" max="9216" width="11.42578125" style="1312"/>
    <col min="9217" max="9217" width="4.42578125" style="1312" customWidth="1"/>
    <col min="9218" max="9218" width="8.5703125" style="1312" customWidth="1"/>
    <col min="9219" max="9231" width="12.28515625" style="1312" customWidth="1"/>
    <col min="9232" max="9234" width="9.140625" style="1312" customWidth="1"/>
    <col min="9235" max="9235" width="9.5703125" style="1312" customWidth="1"/>
    <col min="9236" max="9236" width="8.28515625" style="1312" customWidth="1"/>
    <col min="9237" max="9237" width="9.5703125" style="1312" customWidth="1"/>
    <col min="9238" max="9472" width="11.42578125" style="1312"/>
    <col min="9473" max="9473" width="4.42578125" style="1312" customWidth="1"/>
    <col min="9474" max="9474" width="8.5703125" style="1312" customWidth="1"/>
    <col min="9475" max="9487" width="12.28515625" style="1312" customWidth="1"/>
    <col min="9488" max="9490" width="9.140625" style="1312" customWidth="1"/>
    <col min="9491" max="9491" width="9.5703125" style="1312" customWidth="1"/>
    <col min="9492" max="9492" width="8.28515625" style="1312" customWidth="1"/>
    <col min="9493" max="9493" width="9.5703125" style="1312" customWidth="1"/>
    <col min="9494" max="9728" width="11.42578125" style="1312"/>
    <col min="9729" max="9729" width="4.42578125" style="1312" customWidth="1"/>
    <col min="9730" max="9730" width="8.5703125" style="1312" customWidth="1"/>
    <col min="9731" max="9743" width="12.28515625" style="1312" customWidth="1"/>
    <col min="9744" max="9746" width="9.140625" style="1312" customWidth="1"/>
    <col min="9747" max="9747" width="9.5703125" style="1312" customWidth="1"/>
    <col min="9748" max="9748" width="8.28515625" style="1312" customWidth="1"/>
    <col min="9749" max="9749" width="9.5703125" style="1312" customWidth="1"/>
    <col min="9750" max="9984" width="11.42578125" style="1312"/>
    <col min="9985" max="9985" width="4.42578125" style="1312" customWidth="1"/>
    <col min="9986" max="9986" width="8.5703125" style="1312" customWidth="1"/>
    <col min="9987" max="9999" width="12.28515625" style="1312" customWidth="1"/>
    <col min="10000" max="10002" width="9.140625" style="1312" customWidth="1"/>
    <col min="10003" max="10003" width="9.5703125" style="1312" customWidth="1"/>
    <col min="10004" max="10004" width="8.28515625" style="1312" customWidth="1"/>
    <col min="10005" max="10005" width="9.5703125" style="1312" customWidth="1"/>
    <col min="10006" max="10240" width="11.42578125" style="1312"/>
    <col min="10241" max="10241" width="4.42578125" style="1312" customWidth="1"/>
    <col min="10242" max="10242" width="8.5703125" style="1312" customWidth="1"/>
    <col min="10243" max="10255" width="12.28515625" style="1312" customWidth="1"/>
    <col min="10256" max="10258" width="9.140625" style="1312" customWidth="1"/>
    <col min="10259" max="10259" width="9.5703125" style="1312" customWidth="1"/>
    <col min="10260" max="10260" width="8.28515625" style="1312" customWidth="1"/>
    <col min="10261" max="10261" width="9.5703125" style="1312" customWidth="1"/>
    <col min="10262" max="10496" width="11.42578125" style="1312"/>
    <col min="10497" max="10497" width="4.42578125" style="1312" customWidth="1"/>
    <col min="10498" max="10498" width="8.5703125" style="1312" customWidth="1"/>
    <col min="10499" max="10511" width="12.28515625" style="1312" customWidth="1"/>
    <col min="10512" max="10514" width="9.140625" style="1312" customWidth="1"/>
    <col min="10515" max="10515" width="9.5703125" style="1312" customWidth="1"/>
    <col min="10516" max="10516" width="8.28515625" style="1312" customWidth="1"/>
    <col min="10517" max="10517" width="9.5703125" style="1312" customWidth="1"/>
    <col min="10518" max="10752" width="11.42578125" style="1312"/>
    <col min="10753" max="10753" width="4.42578125" style="1312" customWidth="1"/>
    <col min="10754" max="10754" width="8.5703125" style="1312" customWidth="1"/>
    <col min="10755" max="10767" width="12.28515625" style="1312" customWidth="1"/>
    <col min="10768" max="10770" width="9.140625" style="1312" customWidth="1"/>
    <col min="10771" max="10771" width="9.5703125" style="1312" customWidth="1"/>
    <col min="10772" max="10772" width="8.28515625" style="1312" customWidth="1"/>
    <col min="10773" max="10773" width="9.5703125" style="1312" customWidth="1"/>
    <col min="10774" max="11008" width="11.42578125" style="1312"/>
    <col min="11009" max="11009" width="4.42578125" style="1312" customWidth="1"/>
    <col min="11010" max="11010" width="8.5703125" style="1312" customWidth="1"/>
    <col min="11011" max="11023" width="12.28515625" style="1312" customWidth="1"/>
    <col min="11024" max="11026" width="9.140625" style="1312" customWidth="1"/>
    <col min="11027" max="11027" width="9.5703125" style="1312" customWidth="1"/>
    <col min="11028" max="11028" width="8.28515625" style="1312" customWidth="1"/>
    <col min="11029" max="11029" width="9.5703125" style="1312" customWidth="1"/>
    <col min="11030" max="11264" width="11.42578125" style="1312"/>
    <col min="11265" max="11265" width="4.42578125" style="1312" customWidth="1"/>
    <col min="11266" max="11266" width="8.5703125" style="1312" customWidth="1"/>
    <col min="11267" max="11279" width="12.28515625" style="1312" customWidth="1"/>
    <col min="11280" max="11282" width="9.140625" style="1312" customWidth="1"/>
    <col min="11283" max="11283" width="9.5703125" style="1312" customWidth="1"/>
    <col min="11284" max="11284" width="8.28515625" style="1312" customWidth="1"/>
    <col min="11285" max="11285" width="9.5703125" style="1312" customWidth="1"/>
    <col min="11286" max="11520" width="11.42578125" style="1312"/>
    <col min="11521" max="11521" width="4.42578125" style="1312" customWidth="1"/>
    <col min="11522" max="11522" width="8.5703125" style="1312" customWidth="1"/>
    <col min="11523" max="11535" width="12.28515625" style="1312" customWidth="1"/>
    <col min="11536" max="11538" width="9.140625" style="1312" customWidth="1"/>
    <col min="11539" max="11539" width="9.5703125" style="1312" customWidth="1"/>
    <col min="11540" max="11540" width="8.28515625" style="1312" customWidth="1"/>
    <col min="11541" max="11541" width="9.5703125" style="1312" customWidth="1"/>
    <col min="11542" max="11776" width="11.42578125" style="1312"/>
    <col min="11777" max="11777" width="4.42578125" style="1312" customWidth="1"/>
    <col min="11778" max="11778" width="8.5703125" style="1312" customWidth="1"/>
    <col min="11779" max="11791" width="12.28515625" style="1312" customWidth="1"/>
    <col min="11792" max="11794" width="9.140625" style="1312" customWidth="1"/>
    <col min="11795" max="11795" width="9.5703125" style="1312" customWidth="1"/>
    <col min="11796" max="11796" width="8.28515625" style="1312" customWidth="1"/>
    <col min="11797" max="11797" width="9.5703125" style="1312" customWidth="1"/>
    <col min="11798" max="12032" width="11.42578125" style="1312"/>
    <col min="12033" max="12033" width="4.42578125" style="1312" customWidth="1"/>
    <col min="12034" max="12034" width="8.5703125" style="1312" customWidth="1"/>
    <col min="12035" max="12047" width="12.28515625" style="1312" customWidth="1"/>
    <col min="12048" max="12050" width="9.140625" style="1312" customWidth="1"/>
    <col min="12051" max="12051" width="9.5703125" style="1312" customWidth="1"/>
    <col min="12052" max="12052" width="8.28515625" style="1312" customWidth="1"/>
    <col min="12053" max="12053" width="9.5703125" style="1312" customWidth="1"/>
    <col min="12054" max="12288" width="11.42578125" style="1312"/>
    <col min="12289" max="12289" width="4.42578125" style="1312" customWidth="1"/>
    <col min="12290" max="12290" width="8.5703125" style="1312" customWidth="1"/>
    <col min="12291" max="12303" width="12.28515625" style="1312" customWidth="1"/>
    <col min="12304" max="12306" width="9.140625" style="1312" customWidth="1"/>
    <col min="12307" max="12307" width="9.5703125" style="1312" customWidth="1"/>
    <col min="12308" max="12308" width="8.28515625" style="1312" customWidth="1"/>
    <col min="12309" max="12309" width="9.5703125" style="1312" customWidth="1"/>
    <col min="12310" max="12544" width="11.42578125" style="1312"/>
    <col min="12545" max="12545" width="4.42578125" style="1312" customWidth="1"/>
    <col min="12546" max="12546" width="8.5703125" style="1312" customWidth="1"/>
    <col min="12547" max="12559" width="12.28515625" style="1312" customWidth="1"/>
    <col min="12560" max="12562" width="9.140625" style="1312" customWidth="1"/>
    <col min="12563" max="12563" width="9.5703125" style="1312" customWidth="1"/>
    <col min="12564" max="12564" width="8.28515625" style="1312" customWidth="1"/>
    <col min="12565" max="12565" width="9.5703125" style="1312" customWidth="1"/>
    <col min="12566" max="12800" width="11.42578125" style="1312"/>
    <col min="12801" max="12801" width="4.42578125" style="1312" customWidth="1"/>
    <col min="12802" max="12802" width="8.5703125" style="1312" customWidth="1"/>
    <col min="12803" max="12815" width="12.28515625" style="1312" customWidth="1"/>
    <col min="12816" max="12818" width="9.140625" style="1312" customWidth="1"/>
    <col min="12819" max="12819" width="9.5703125" style="1312" customWidth="1"/>
    <col min="12820" max="12820" width="8.28515625" style="1312" customWidth="1"/>
    <col min="12821" max="12821" width="9.5703125" style="1312" customWidth="1"/>
    <col min="12822" max="13056" width="11.42578125" style="1312"/>
    <col min="13057" max="13057" width="4.42578125" style="1312" customWidth="1"/>
    <col min="13058" max="13058" width="8.5703125" style="1312" customWidth="1"/>
    <col min="13059" max="13071" width="12.28515625" style="1312" customWidth="1"/>
    <col min="13072" max="13074" width="9.140625" style="1312" customWidth="1"/>
    <col min="13075" max="13075" width="9.5703125" style="1312" customWidth="1"/>
    <col min="13076" max="13076" width="8.28515625" style="1312" customWidth="1"/>
    <col min="13077" max="13077" width="9.5703125" style="1312" customWidth="1"/>
    <col min="13078" max="13312" width="11.42578125" style="1312"/>
    <col min="13313" max="13313" width="4.42578125" style="1312" customWidth="1"/>
    <col min="13314" max="13314" width="8.5703125" style="1312" customWidth="1"/>
    <col min="13315" max="13327" width="12.28515625" style="1312" customWidth="1"/>
    <col min="13328" max="13330" width="9.140625" style="1312" customWidth="1"/>
    <col min="13331" max="13331" width="9.5703125" style="1312" customWidth="1"/>
    <col min="13332" max="13332" width="8.28515625" style="1312" customWidth="1"/>
    <col min="13333" max="13333" width="9.5703125" style="1312" customWidth="1"/>
    <col min="13334" max="13568" width="11.42578125" style="1312"/>
    <col min="13569" max="13569" width="4.42578125" style="1312" customWidth="1"/>
    <col min="13570" max="13570" width="8.5703125" style="1312" customWidth="1"/>
    <col min="13571" max="13583" width="12.28515625" style="1312" customWidth="1"/>
    <col min="13584" max="13586" width="9.140625" style="1312" customWidth="1"/>
    <col min="13587" max="13587" width="9.5703125" style="1312" customWidth="1"/>
    <col min="13588" max="13588" width="8.28515625" style="1312" customWidth="1"/>
    <col min="13589" max="13589" width="9.5703125" style="1312" customWidth="1"/>
    <col min="13590" max="13824" width="11.42578125" style="1312"/>
    <col min="13825" max="13825" width="4.42578125" style="1312" customWidth="1"/>
    <col min="13826" max="13826" width="8.5703125" style="1312" customWidth="1"/>
    <col min="13827" max="13839" width="12.28515625" style="1312" customWidth="1"/>
    <col min="13840" max="13842" width="9.140625" style="1312" customWidth="1"/>
    <col min="13843" max="13843" width="9.5703125" style="1312" customWidth="1"/>
    <col min="13844" max="13844" width="8.28515625" style="1312" customWidth="1"/>
    <col min="13845" max="13845" width="9.5703125" style="1312" customWidth="1"/>
    <col min="13846" max="14080" width="11.42578125" style="1312"/>
    <col min="14081" max="14081" width="4.42578125" style="1312" customWidth="1"/>
    <col min="14082" max="14082" width="8.5703125" style="1312" customWidth="1"/>
    <col min="14083" max="14095" width="12.28515625" style="1312" customWidth="1"/>
    <col min="14096" max="14098" width="9.140625" style="1312" customWidth="1"/>
    <col min="14099" max="14099" width="9.5703125" style="1312" customWidth="1"/>
    <col min="14100" max="14100" width="8.28515625" style="1312" customWidth="1"/>
    <col min="14101" max="14101" width="9.5703125" style="1312" customWidth="1"/>
    <col min="14102" max="14336" width="11.42578125" style="1312"/>
    <col min="14337" max="14337" width="4.42578125" style="1312" customWidth="1"/>
    <col min="14338" max="14338" width="8.5703125" style="1312" customWidth="1"/>
    <col min="14339" max="14351" width="12.28515625" style="1312" customWidth="1"/>
    <col min="14352" max="14354" width="9.140625" style="1312" customWidth="1"/>
    <col min="14355" max="14355" width="9.5703125" style="1312" customWidth="1"/>
    <col min="14356" max="14356" width="8.28515625" style="1312" customWidth="1"/>
    <col min="14357" max="14357" width="9.5703125" style="1312" customWidth="1"/>
    <col min="14358" max="14592" width="11.42578125" style="1312"/>
    <col min="14593" max="14593" width="4.42578125" style="1312" customWidth="1"/>
    <col min="14594" max="14594" width="8.5703125" style="1312" customWidth="1"/>
    <col min="14595" max="14607" width="12.28515625" style="1312" customWidth="1"/>
    <col min="14608" max="14610" width="9.140625" style="1312" customWidth="1"/>
    <col min="14611" max="14611" width="9.5703125" style="1312" customWidth="1"/>
    <col min="14612" max="14612" width="8.28515625" style="1312" customWidth="1"/>
    <col min="14613" max="14613" width="9.5703125" style="1312" customWidth="1"/>
    <col min="14614" max="14848" width="11.42578125" style="1312"/>
    <col min="14849" max="14849" width="4.42578125" style="1312" customWidth="1"/>
    <col min="14850" max="14850" width="8.5703125" style="1312" customWidth="1"/>
    <col min="14851" max="14863" width="12.28515625" style="1312" customWidth="1"/>
    <col min="14864" max="14866" width="9.140625" style="1312" customWidth="1"/>
    <col min="14867" max="14867" width="9.5703125" style="1312" customWidth="1"/>
    <col min="14868" max="14868" width="8.28515625" style="1312" customWidth="1"/>
    <col min="14869" max="14869" width="9.5703125" style="1312" customWidth="1"/>
    <col min="14870" max="15104" width="11.42578125" style="1312"/>
    <col min="15105" max="15105" width="4.42578125" style="1312" customWidth="1"/>
    <col min="15106" max="15106" width="8.5703125" style="1312" customWidth="1"/>
    <col min="15107" max="15119" width="12.28515625" style="1312" customWidth="1"/>
    <col min="15120" max="15122" width="9.140625" style="1312" customWidth="1"/>
    <col min="15123" max="15123" width="9.5703125" style="1312" customWidth="1"/>
    <col min="15124" max="15124" width="8.28515625" style="1312" customWidth="1"/>
    <col min="15125" max="15125" width="9.5703125" style="1312" customWidth="1"/>
    <col min="15126" max="15360" width="11.42578125" style="1312"/>
    <col min="15361" max="15361" width="4.42578125" style="1312" customWidth="1"/>
    <col min="15362" max="15362" width="8.5703125" style="1312" customWidth="1"/>
    <col min="15363" max="15375" width="12.28515625" style="1312" customWidth="1"/>
    <col min="15376" max="15378" width="9.140625" style="1312" customWidth="1"/>
    <col min="15379" max="15379" width="9.5703125" style="1312" customWidth="1"/>
    <col min="15380" max="15380" width="8.28515625" style="1312" customWidth="1"/>
    <col min="15381" max="15381" width="9.5703125" style="1312" customWidth="1"/>
    <col min="15382" max="15616" width="11.42578125" style="1312"/>
    <col min="15617" max="15617" width="4.42578125" style="1312" customWidth="1"/>
    <col min="15618" max="15618" width="8.5703125" style="1312" customWidth="1"/>
    <col min="15619" max="15631" width="12.28515625" style="1312" customWidth="1"/>
    <col min="15632" max="15634" width="9.140625" style="1312" customWidth="1"/>
    <col min="15635" max="15635" width="9.5703125" style="1312" customWidth="1"/>
    <col min="15636" max="15636" width="8.28515625" style="1312" customWidth="1"/>
    <col min="15637" max="15637" width="9.5703125" style="1312" customWidth="1"/>
    <col min="15638" max="15872" width="11.42578125" style="1312"/>
    <col min="15873" max="15873" width="4.42578125" style="1312" customWidth="1"/>
    <col min="15874" max="15874" width="8.5703125" style="1312" customWidth="1"/>
    <col min="15875" max="15887" width="12.28515625" style="1312" customWidth="1"/>
    <col min="15888" max="15890" width="9.140625" style="1312" customWidth="1"/>
    <col min="15891" max="15891" width="9.5703125" style="1312" customWidth="1"/>
    <col min="15892" max="15892" width="8.28515625" style="1312" customWidth="1"/>
    <col min="15893" max="15893" width="9.5703125" style="1312" customWidth="1"/>
    <col min="15894" max="16128" width="11.42578125" style="1312"/>
    <col min="16129" max="16129" width="4.42578125" style="1312" customWidth="1"/>
    <col min="16130" max="16130" width="8.5703125" style="1312" customWidth="1"/>
    <col min="16131" max="16143" width="12.28515625" style="1312" customWidth="1"/>
    <col min="16144" max="16146" width="9.140625" style="1312" customWidth="1"/>
    <col min="16147" max="16147" width="9.5703125" style="1312" customWidth="1"/>
    <col min="16148" max="16148" width="8.28515625" style="1312" customWidth="1"/>
    <col min="16149" max="16149" width="9.5703125" style="1312" customWidth="1"/>
    <col min="16150" max="16384" width="11.42578125" style="1312"/>
  </cols>
  <sheetData>
    <row r="1" spans="1:23" ht="23.25" customHeight="1">
      <c r="A1" s="1309"/>
      <c r="B1" s="1310"/>
      <c r="C1" s="1310"/>
      <c r="D1" s="1310"/>
      <c r="E1" s="1310"/>
      <c r="F1" s="1310"/>
      <c r="G1" s="1310"/>
      <c r="H1" s="1310"/>
      <c r="I1" s="1310"/>
      <c r="J1" s="1310"/>
      <c r="K1" s="1310"/>
      <c r="L1" s="1310"/>
      <c r="M1" s="1310"/>
      <c r="N1" s="1310"/>
      <c r="O1" s="1310"/>
      <c r="P1" s="1310"/>
      <c r="Q1" s="1311"/>
    </row>
    <row r="2" spans="1:23" ht="9.75" customHeight="1">
      <c r="A2" s="1313" t="s">
        <v>1159</v>
      </c>
      <c r="B2" s="1314"/>
      <c r="C2" s="1314"/>
      <c r="D2" s="1314"/>
      <c r="E2" s="1314"/>
      <c r="F2" s="1314"/>
      <c r="G2" s="1314"/>
      <c r="H2" s="1314"/>
      <c r="I2" s="1314"/>
      <c r="J2" s="1314"/>
      <c r="K2" s="1314"/>
      <c r="L2" s="1314"/>
      <c r="M2" s="1314"/>
      <c r="N2" s="1314"/>
      <c r="O2" s="1314"/>
      <c r="P2" s="1314"/>
      <c r="Q2" s="1315"/>
      <c r="R2" s="1316"/>
      <c r="S2" s="1316"/>
      <c r="T2" s="1316"/>
      <c r="U2" s="1316"/>
      <c r="V2" s="1316"/>
    </row>
    <row r="3" spans="1:23" ht="9.75" customHeight="1">
      <c r="A3" s="1317"/>
      <c r="B3" s="1318"/>
      <c r="C3" s="1318"/>
      <c r="D3" s="1318"/>
      <c r="E3" s="1318"/>
      <c r="F3" s="1318"/>
      <c r="G3" s="1318"/>
      <c r="H3" s="1318"/>
      <c r="I3" s="1318"/>
      <c r="J3" s="1318"/>
      <c r="K3" s="1318"/>
      <c r="L3" s="1318"/>
      <c r="M3" s="1318"/>
      <c r="N3" s="1318"/>
      <c r="O3" s="1318"/>
      <c r="P3" s="1318"/>
      <c r="Q3" s="1319"/>
      <c r="R3" s="1316"/>
      <c r="S3" s="1316"/>
      <c r="T3" s="1316"/>
      <c r="U3" s="1316"/>
      <c r="V3" s="1316"/>
    </row>
    <row r="4" spans="1:23" ht="13.5" customHeight="1">
      <c r="A4" s="1320"/>
      <c r="C4" s="1321"/>
      <c r="D4" s="1321"/>
      <c r="E4" s="1321"/>
      <c r="G4" s="1321"/>
      <c r="H4" s="1321"/>
      <c r="I4" s="1321"/>
      <c r="J4" s="1321"/>
      <c r="K4" s="1321"/>
      <c r="L4" s="1321"/>
      <c r="M4" s="1321"/>
      <c r="N4" s="1321"/>
      <c r="Q4" s="1322"/>
      <c r="V4" s="1321"/>
    </row>
    <row r="5" spans="1:23" ht="13.5" customHeight="1">
      <c r="A5" s="1323"/>
      <c r="E5" s="1324" t="s">
        <v>797</v>
      </c>
      <c r="F5" s="1324"/>
      <c r="G5" s="1321"/>
      <c r="H5" s="1321"/>
      <c r="I5" s="1321"/>
      <c r="J5" s="1321"/>
      <c r="K5" s="1321"/>
      <c r="M5" s="1325" t="s">
        <v>1160</v>
      </c>
      <c r="N5" s="1326"/>
      <c r="Q5" s="1327"/>
      <c r="V5" s="1321"/>
    </row>
    <row r="6" spans="1:23" ht="13.5" customHeight="1">
      <c r="A6" s="1320"/>
      <c r="E6" s="1328"/>
      <c r="F6" s="1329"/>
      <c r="H6" s="1321"/>
      <c r="J6" s="1321"/>
      <c r="K6" s="1321"/>
      <c r="Q6" s="1322"/>
      <c r="V6" s="1321"/>
    </row>
    <row r="7" spans="1:23" ht="13.5" customHeight="1">
      <c r="A7" s="1320"/>
      <c r="E7" s="1330"/>
      <c r="H7" s="1321"/>
      <c r="J7" s="1321"/>
      <c r="K7" s="1321"/>
      <c r="Q7" s="1327"/>
      <c r="V7" s="1321"/>
    </row>
    <row r="8" spans="1:23">
      <c r="A8" s="1323"/>
      <c r="E8" s="1330"/>
      <c r="F8" s="1331" t="s">
        <v>718</v>
      </c>
      <c r="G8" s="1332"/>
      <c r="I8" s="1332" t="s">
        <v>718</v>
      </c>
      <c r="J8" s="1332"/>
      <c r="K8" s="1332"/>
      <c r="M8" s="1333" t="s">
        <v>718</v>
      </c>
      <c r="Q8" s="1334"/>
      <c r="V8" s="1321"/>
      <c r="W8" s="1335"/>
    </row>
    <row r="9" spans="1:23">
      <c r="A9" s="1323"/>
      <c r="E9" s="1330"/>
      <c r="F9" s="1336">
        <v>57.1</v>
      </c>
      <c r="G9" s="1332"/>
      <c r="I9" s="1332">
        <v>65.599999999999994</v>
      </c>
      <c r="J9" s="1337"/>
      <c r="K9" s="1332"/>
      <c r="M9" s="1338">
        <v>71.400000000000006</v>
      </c>
      <c r="Q9" s="1322"/>
      <c r="U9" s="1339"/>
      <c r="V9" s="1321"/>
    </row>
    <row r="10" spans="1:23" ht="6.75" customHeight="1">
      <c r="A10" s="1323"/>
      <c r="B10" s="1321"/>
      <c r="E10" s="1340"/>
      <c r="F10" s="1341"/>
      <c r="G10" s="1342"/>
      <c r="H10" s="1341"/>
      <c r="I10" s="1342"/>
      <c r="J10" s="1341"/>
      <c r="K10" s="1342"/>
      <c r="L10" s="1341"/>
      <c r="M10" s="1342"/>
      <c r="N10" s="1328"/>
      <c r="Q10" s="1322"/>
      <c r="T10" s="1339"/>
      <c r="U10" s="1339"/>
      <c r="V10" s="1321"/>
    </row>
    <row r="11" spans="1:23" ht="13.5" customHeight="1">
      <c r="A11" s="1323"/>
      <c r="C11" s="1321"/>
      <c r="E11" s="1340"/>
      <c r="F11" s="1343"/>
      <c r="I11" s="1340"/>
      <c r="K11" s="1344"/>
      <c r="M11" s="1345"/>
      <c r="Q11" s="1322"/>
    </row>
    <row r="12" spans="1:23">
      <c r="A12" s="1323"/>
      <c r="E12" s="1340"/>
      <c r="I12" s="1346"/>
      <c r="K12" s="1328"/>
      <c r="L12" s="1329"/>
      <c r="M12" s="1347" t="s">
        <v>1161</v>
      </c>
      <c r="N12" s="1329">
        <f>74.2+1.2</f>
        <v>75.400000000000006</v>
      </c>
      <c r="Q12" s="1322"/>
    </row>
    <row r="13" spans="1:23" ht="12.75" customHeight="1">
      <c r="A13" s="1323"/>
      <c r="B13" s="1348"/>
      <c r="E13" s="1347" t="s">
        <v>1161</v>
      </c>
      <c r="F13" s="1329">
        <v>84.8</v>
      </c>
      <c r="I13" s="1349" t="s">
        <v>1162</v>
      </c>
      <c r="K13" s="1350"/>
      <c r="M13" s="1351" t="s">
        <v>1163</v>
      </c>
      <c r="N13" s="1312" t="s">
        <v>1164</v>
      </c>
      <c r="Q13" s="1322"/>
    </row>
    <row r="14" spans="1:23" ht="12.75" customHeight="1">
      <c r="A14" s="1323"/>
      <c r="D14" s="1328"/>
      <c r="E14" s="1351" t="s">
        <v>1165</v>
      </c>
      <c r="F14" s="1352" t="s">
        <v>1166</v>
      </c>
      <c r="G14" s="1343"/>
      <c r="H14" s="1332"/>
      <c r="I14" s="1353"/>
      <c r="K14" s="1350"/>
      <c r="M14" s="1354"/>
      <c r="N14" s="1312" t="s">
        <v>1167</v>
      </c>
      <c r="Q14" s="1355"/>
    </row>
    <row r="15" spans="1:23" ht="13.5" customHeight="1">
      <c r="A15" s="1320"/>
      <c r="D15" s="1330"/>
      <c r="E15" s="1354"/>
      <c r="F15" s="1352" t="s">
        <v>1168</v>
      </c>
      <c r="H15" s="1337"/>
      <c r="Q15" s="1356"/>
      <c r="R15" s="1357"/>
    </row>
    <row r="16" spans="1:23" ht="12.75" customHeight="1">
      <c r="A16" s="1358"/>
      <c r="D16" s="1359"/>
      <c r="E16" s="1345"/>
      <c r="Q16" s="1334"/>
    </row>
    <row r="17" spans="1:26" ht="12.75" customHeight="1">
      <c r="A17" s="1358"/>
      <c r="B17" s="1328"/>
      <c r="D17" s="1359"/>
      <c r="E17" s="1347" t="s">
        <v>1161</v>
      </c>
      <c r="F17" s="1329">
        <f>34.4</f>
        <v>34.4</v>
      </c>
      <c r="Q17" s="1334"/>
    </row>
    <row r="18" spans="1:26">
      <c r="A18" s="1323"/>
      <c r="B18" s="1350"/>
      <c r="D18" s="1359"/>
      <c r="E18" s="1360" t="s">
        <v>1169</v>
      </c>
      <c r="F18" s="1352" t="s">
        <v>1170</v>
      </c>
      <c r="Q18" s="1334"/>
    </row>
    <row r="19" spans="1:26">
      <c r="A19" s="1323"/>
      <c r="B19" s="1350"/>
      <c r="D19" s="1359"/>
      <c r="E19" s="1361"/>
      <c r="F19" s="1352" t="s">
        <v>1171</v>
      </c>
      <c r="Q19" s="1334"/>
    </row>
    <row r="20" spans="1:26">
      <c r="A20" s="1323"/>
      <c r="B20" s="1350"/>
      <c r="D20" s="1359"/>
      <c r="Q20" s="1334"/>
    </row>
    <row r="21" spans="1:26">
      <c r="A21" s="1323"/>
      <c r="B21" s="1350"/>
      <c r="D21" s="1359"/>
      <c r="E21" s="1347" t="s">
        <v>1161</v>
      </c>
      <c r="F21" s="1329">
        <v>17.3</v>
      </c>
      <c r="Q21" s="1334"/>
    </row>
    <row r="22" spans="1:26">
      <c r="A22" s="1323"/>
      <c r="B22" s="1350"/>
      <c r="D22" s="1359"/>
      <c r="E22" s="1351" t="s">
        <v>1172</v>
      </c>
      <c r="F22" s="1352" t="s">
        <v>1166</v>
      </c>
      <c r="Q22" s="1334"/>
    </row>
    <row r="23" spans="1:26">
      <c r="A23" s="1323"/>
      <c r="B23" s="1350"/>
      <c r="D23" s="1359"/>
      <c r="E23" s="1354"/>
      <c r="F23" s="1352" t="s">
        <v>1173</v>
      </c>
      <c r="Q23" s="1334"/>
    </row>
    <row r="24" spans="1:26">
      <c r="A24" s="1323"/>
      <c r="B24" s="1350"/>
      <c r="D24" s="1359"/>
      <c r="Q24" s="1334"/>
    </row>
    <row r="25" spans="1:26">
      <c r="A25" s="1323"/>
      <c r="B25" s="1350"/>
      <c r="I25" s="1362"/>
      <c r="J25" s="1363"/>
      <c r="Q25" s="1322"/>
    </row>
    <row r="26" spans="1:26">
      <c r="A26" s="1323"/>
      <c r="Q26" s="1322"/>
    </row>
    <row r="27" spans="1:26" ht="13.5" thickBot="1">
      <c r="A27" s="1364"/>
      <c r="B27" s="1365"/>
      <c r="C27" s="1366"/>
      <c r="D27" s="1366"/>
      <c r="E27" s="1366"/>
      <c r="F27" s="1366"/>
      <c r="G27" s="1366"/>
      <c r="H27" s="1366"/>
      <c r="I27" s="1366"/>
      <c r="J27" s="1366"/>
      <c r="K27" s="1366"/>
      <c r="L27" s="1366"/>
      <c r="M27" s="1367"/>
      <c r="Q27" s="1322"/>
      <c r="R27" s="1365"/>
      <c r="S27" s="1365"/>
      <c r="T27" s="1365"/>
      <c r="U27" s="1365"/>
      <c r="V27" s="1367"/>
    </row>
    <row r="28" spans="1:26" ht="15.75" customHeight="1">
      <c r="A28" s="1364"/>
      <c r="B28" s="1365"/>
      <c r="C28" s="1366"/>
      <c r="D28" s="1368" t="s">
        <v>1174</v>
      </c>
      <c r="E28" s="1369"/>
      <c r="F28" s="1370" t="s">
        <v>1175</v>
      </c>
      <c r="G28" s="1370" t="s">
        <v>1176</v>
      </c>
      <c r="H28" s="1371" t="s">
        <v>1177</v>
      </c>
      <c r="I28" s="1371" t="s">
        <v>1178</v>
      </c>
      <c r="J28" s="1371" t="s">
        <v>1179</v>
      </c>
      <c r="K28" s="1371" t="s">
        <v>1180</v>
      </c>
      <c r="L28" s="1371" t="s">
        <v>1123</v>
      </c>
      <c r="M28" s="1372" t="s">
        <v>1121</v>
      </c>
      <c r="Q28" s="1322"/>
      <c r="R28" s="1365"/>
      <c r="S28" s="1365"/>
      <c r="T28" s="1365"/>
      <c r="U28" s="1365"/>
      <c r="V28" s="1367"/>
    </row>
    <row r="29" spans="1:26" ht="15.75" customHeight="1" thickBot="1">
      <c r="A29" s="1364"/>
      <c r="B29" s="1365"/>
      <c r="C29" s="1366"/>
      <c r="D29" s="1373"/>
      <c r="E29" s="1374"/>
      <c r="F29" s="1375"/>
      <c r="G29" s="1375"/>
      <c r="H29" s="1376"/>
      <c r="I29" s="1376"/>
      <c r="J29" s="1376"/>
      <c r="K29" s="1376"/>
      <c r="L29" s="1376"/>
      <c r="M29" s="1377"/>
      <c r="Q29" s="1322"/>
      <c r="R29" s="1365"/>
      <c r="S29" s="1365"/>
      <c r="T29" s="1365"/>
      <c r="U29" s="1365"/>
      <c r="V29" s="1367"/>
    </row>
    <row r="30" spans="1:26" s="1380" customFormat="1" ht="18.75" customHeight="1">
      <c r="A30" s="1378"/>
      <c r="B30" s="1379"/>
      <c r="D30" s="1381" t="s">
        <v>1181</v>
      </c>
      <c r="E30" s="1382"/>
      <c r="F30" s="1383" t="s">
        <v>1182</v>
      </c>
      <c r="G30" s="1384" t="s">
        <v>1162</v>
      </c>
      <c r="H30" s="1385">
        <f>N12</f>
        <v>75.400000000000006</v>
      </c>
      <c r="I30" s="1386"/>
      <c r="J30" s="1387">
        <f>M9-I9</f>
        <v>5.8000000000000114</v>
      </c>
      <c r="K30" s="1385">
        <f>J30+H30</f>
        <v>81.200000000000017</v>
      </c>
      <c r="L30" s="1385">
        <v>1.2</v>
      </c>
      <c r="M30" s="1388">
        <f>K30-L30</f>
        <v>80.000000000000014</v>
      </c>
      <c r="N30" s="1321"/>
      <c r="O30" s="1312"/>
      <c r="P30" s="1312"/>
      <c r="Q30" s="1322"/>
      <c r="S30" s="1389"/>
      <c r="T30" s="1365"/>
      <c r="U30" s="1365"/>
      <c r="V30" s="1367"/>
      <c r="W30" s="1333"/>
      <c r="Z30" s="1316"/>
    </row>
    <row r="31" spans="1:26" s="1380" customFormat="1" ht="18.75" customHeight="1">
      <c r="A31" s="1378"/>
      <c r="B31" s="1379"/>
      <c r="D31" s="1390"/>
      <c r="E31" s="1391"/>
      <c r="F31" s="1383" t="str">
        <f>G30</f>
        <v>Canteiro</v>
      </c>
      <c r="G31" s="1384" t="s">
        <v>1183</v>
      </c>
      <c r="H31" s="1385">
        <f>I12</f>
        <v>0</v>
      </c>
      <c r="I31" s="1387">
        <f>I9-F9</f>
        <v>8.4999999999999929</v>
      </c>
      <c r="J31" s="1387">
        <f>M9-I9</f>
        <v>5.8000000000000114</v>
      </c>
      <c r="K31" s="1387">
        <f>IF(AND(I31=0,J31=0),H31,(I31^2+J31^2)/(2*(I31+J31))+H31)</f>
        <v>3.702447552447552</v>
      </c>
      <c r="L31" s="1387"/>
      <c r="M31" s="1392">
        <f>K31+L31</f>
        <v>3.702447552447552</v>
      </c>
      <c r="N31" s="1393"/>
      <c r="O31" s="1312"/>
      <c r="P31" s="1312"/>
      <c r="Q31" s="1394"/>
      <c r="S31" s="1389"/>
      <c r="T31" s="1365"/>
      <c r="U31" s="1365"/>
      <c r="V31" s="1367"/>
      <c r="W31" s="1333"/>
      <c r="Z31" s="1316"/>
    </row>
    <row r="32" spans="1:26" s="1380" customFormat="1" ht="18.75" customHeight="1">
      <c r="A32" s="1378"/>
      <c r="B32" s="1379"/>
      <c r="D32" s="1395" t="s">
        <v>1184</v>
      </c>
      <c r="E32" s="1396"/>
      <c r="F32" s="1396"/>
      <c r="G32" s="1396"/>
      <c r="H32" s="1396"/>
      <c r="I32" s="1396"/>
      <c r="J32" s="1396"/>
      <c r="K32" s="1396"/>
      <c r="L32" s="1397">
        <f>L30</f>
        <v>1.2</v>
      </c>
      <c r="M32" s="1398">
        <f>SUM(M30:M31)</f>
        <v>83.702447552447566</v>
      </c>
      <c r="N32" s="1393"/>
      <c r="O32" s="1312"/>
      <c r="P32" s="1312"/>
      <c r="Q32" s="1399"/>
      <c r="S32" s="1389"/>
      <c r="T32" s="1365"/>
      <c r="U32" s="1365"/>
      <c r="V32" s="1367"/>
      <c r="W32" s="1333"/>
      <c r="Z32" s="1316"/>
    </row>
    <row r="33" spans="1:26" s="1380" customFormat="1" ht="18.75" customHeight="1">
      <c r="A33" s="1378"/>
      <c r="B33" s="1379"/>
      <c r="D33" s="1400" t="s">
        <v>1185</v>
      </c>
      <c r="E33" s="1401"/>
      <c r="F33" s="1402" t="s">
        <v>1186</v>
      </c>
      <c r="G33" s="1403" t="s">
        <v>1162</v>
      </c>
      <c r="H33" s="1404">
        <f>F21</f>
        <v>17.3</v>
      </c>
      <c r="I33" s="1405">
        <f>I9-F9</f>
        <v>8.4999999999999929</v>
      </c>
      <c r="J33" s="1405"/>
      <c r="K33" s="1405">
        <f>I33+H33</f>
        <v>25.799999999999994</v>
      </c>
      <c r="L33" s="1404"/>
      <c r="M33" s="1406">
        <f>K33</f>
        <v>25.799999999999994</v>
      </c>
      <c r="O33" s="1312"/>
      <c r="P33" s="1312"/>
      <c r="Q33" s="1399"/>
      <c r="S33" s="1389"/>
      <c r="T33" s="1365"/>
      <c r="U33" s="1365"/>
      <c r="V33" s="1367"/>
      <c r="W33" s="1333"/>
      <c r="Z33" s="1316"/>
    </row>
    <row r="34" spans="1:26" s="1380" customFormat="1" ht="18.75" customHeight="1">
      <c r="A34" s="1378"/>
      <c r="B34" s="1379"/>
      <c r="D34" s="1407"/>
      <c r="E34" s="1408"/>
      <c r="F34" s="1409" t="str">
        <f>G33</f>
        <v>Canteiro</v>
      </c>
      <c r="G34" s="1410" t="s">
        <v>1183</v>
      </c>
      <c r="H34" s="1411">
        <f>I12</f>
        <v>0</v>
      </c>
      <c r="I34" s="1412">
        <f>I9-F9</f>
        <v>8.4999999999999929</v>
      </c>
      <c r="J34" s="1412">
        <f>M9-I9</f>
        <v>5.8000000000000114</v>
      </c>
      <c r="K34" s="1412">
        <f>IF(AND(I34=0,J34=0),H34,(I34^2+J34^2)/(2*(I34+J34))+H34)</f>
        <v>3.702447552447552</v>
      </c>
      <c r="L34" s="1411"/>
      <c r="M34" s="1413">
        <f>K34</f>
        <v>3.702447552447552</v>
      </c>
      <c r="Q34" s="1399"/>
      <c r="S34" s="1389"/>
      <c r="T34" s="1365"/>
      <c r="U34" s="1365"/>
      <c r="V34" s="1367"/>
      <c r="W34" s="1333"/>
      <c r="Z34" s="1316"/>
    </row>
    <row r="35" spans="1:26" s="1380" customFormat="1" ht="18.75" customHeight="1">
      <c r="A35" s="1378"/>
      <c r="B35" s="1379"/>
      <c r="D35" s="1414" t="s">
        <v>1184</v>
      </c>
      <c r="E35" s="1415"/>
      <c r="F35" s="1415"/>
      <c r="G35" s="1415"/>
      <c r="H35" s="1415"/>
      <c r="I35" s="1415"/>
      <c r="J35" s="1415"/>
      <c r="K35" s="1415"/>
      <c r="L35" s="1416"/>
      <c r="M35" s="1417">
        <f>SUM(M33:M34)</f>
        <v>29.502447552447546</v>
      </c>
      <c r="N35" s="1332"/>
      <c r="Q35" s="1399"/>
      <c r="S35" s="1389"/>
      <c r="T35" s="1365"/>
      <c r="U35" s="1365"/>
      <c r="V35" s="1367"/>
      <c r="W35" s="1333"/>
      <c r="Z35" s="1316"/>
    </row>
    <row r="36" spans="1:26" s="1380" customFormat="1" ht="18.75" customHeight="1">
      <c r="A36" s="1378"/>
      <c r="B36" s="1379"/>
      <c r="D36" s="1418" t="s">
        <v>1187</v>
      </c>
      <c r="E36" s="1419"/>
      <c r="F36" s="1420" t="s">
        <v>1188</v>
      </c>
      <c r="G36" s="1421" t="s">
        <v>1162</v>
      </c>
      <c r="H36" s="1422"/>
      <c r="I36" s="1423"/>
      <c r="J36" s="1423"/>
      <c r="K36" s="1423">
        <f>I36+H36</f>
        <v>0</v>
      </c>
      <c r="L36" s="1422"/>
      <c r="M36" s="1424">
        <f>K36</f>
        <v>0</v>
      </c>
      <c r="N36" s="1393"/>
      <c r="Q36" s="1394"/>
      <c r="S36" s="1389"/>
      <c r="T36" s="1365"/>
      <c r="U36" s="1365"/>
      <c r="V36" s="1367"/>
      <c r="W36" s="1333"/>
      <c r="Z36" s="1316"/>
    </row>
    <row r="37" spans="1:26" s="1380" customFormat="1" ht="18.75" customHeight="1">
      <c r="A37" s="1378"/>
      <c r="B37" s="1379"/>
      <c r="D37" s="1425"/>
      <c r="E37" s="1426"/>
      <c r="F37" s="1427" t="s">
        <v>1188</v>
      </c>
      <c r="G37" s="1428" t="s">
        <v>1183</v>
      </c>
      <c r="H37" s="1429">
        <f>F13</f>
        <v>84.8</v>
      </c>
      <c r="I37" s="1430">
        <f>M9-F9</f>
        <v>14.300000000000004</v>
      </c>
      <c r="J37" s="1430"/>
      <c r="K37" s="1430">
        <f>IF(AND(I37=0,J37=0),H37,(I37^2+J37^2)/(2*(I37+J37))+H37)</f>
        <v>91.95</v>
      </c>
      <c r="L37" s="1429"/>
      <c r="M37" s="1431">
        <f>K37</f>
        <v>91.95</v>
      </c>
      <c r="N37" s="1393"/>
      <c r="Q37" s="1399"/>
      <c r="S37" s="1389"/>
      <c r="T37" s="1365"/>
      <c r="U37" s="1365"/>
      <c r="V37" s="1367"/>
      <c r="W37" s="1333"/>
      <c r="Z37" s="1316"/>
    </row>
    <row r="38" spans="1:26" s="1380" customFormat="1" ht="18.75" customHeight="1">
      <c r="A38" s="1378"/>
      <c r="B38" s="1379"/>
      <c r="D38" s="1432" t="s">
        <v>1184</v>
      </c>
      <c r="E38" s="1433"/>
      <c r="F38" s="1433"/>
      <c r="G38" s="1433"/>
      <c r="H38" s="1433"/>
      <c r="I38" s="1433"/>
      <c r="J38" s="1433"/>
      <c r="K38" s="1433"/>
      <c r="L38" s="1434"/>
      <c r="M38" s="1435">
        <f>SUM(M36:M37)</f>
        <v>91.95</v>
      </c>
      <c r="N38" s="1436"/>
      <c r="Q38" s="1399"/>
      <c r="S38" s="1389"/>
      <c r="T38" s="1365"/>
      <c r="U38" s="1365"/>
      <c r="V38" s="1367"/>
      <c r="W38" s="1333"/>
      <c r="Z38" s="1316"/>
    </row>
    <row r="39" spans="1:26" s="1380" customFormat="1" ht="27" customHeight="1">
      <c r="A39" s="1378"/>
      <c r="B39" s="1379"/>
      <c r="D39" s="1437" t="s">
        <v>1189</v>
      </c>
      <c r="E39" s="1438"/>
      <c r="F39" s="1439" t="s">
        <v>1183</v>
      </c>
      <c r="G39" s="1440" t="s">
        <v>1169</v>
      </c>
      <c r="H39" s="1441">
        <f>F17</f>
        <v>34.4</v>
      </c>
      <c r="I39" s="1442">
        <f>M9-F9</f>
        <v>14.300000000000004</v>
      </c>
      <c r="J39" s="1442"/>
      <c r="K39" s="1443">
        <f>IF(AND(I39=0,J39=0),H39,(I39^2+J39^2)/(2*(I39+J39))+H39)</f>
        <v>41.55</v>
      </c>
      <c r="L39" s="1442"/>
      <c r="M39" s="1444">
        <f>K39-L39</f>
        <v>41.55</v>
      </c>
      <c r="N39" s="1328"/>
      <c r="Q39" s="1399"/>
      <c r="S39" s="1389"/>
      <c r="T39" s="1365"/>
      <c r="U39" s="1365"/>
      <c r="V39" s="1367"/>
      <c r="W39" s="1333"/>
      <c r="Z39" s="1316"/>
    </row>
    <row r="40" spans="1:26" s="1380" customFormat="1" ht="18.75" customHeight="1">
      <c r="A40" s="1378"/>
      <c r="B40" s="1379"/>
      <c r="D40" s="1445" t="s">
        <v>1184</v>
      </c>
      <c r="E40" s="1446"/>
      <c r="F40" s="1446"/>
      <c r="G40" s="1446"/>
      <c r="H40" s="1446"/>
      <c r="I40" s="1446"/>
      <c r="J40" s="1446"/>
      <c r="K40" s="1447"/>
      <c r="L40" s="1448">
        <f>L39</f>
        <v>0</v>
      </c>
      <c r="M40" s="1449">
        <f>SUM(M39)</f>
        <v>41.55</v>
      </c>
      <c r="N40" s="1328"/>
      <c r="Q40" s="1399"/>
      <c r="S40" s="1389"/>
      <c r="T40" s="1365"/>
      <c r="U40" s="1365"/>
      <c r="V40" s="1367"/>
      <c r="W40" s="1333"/>
      <c r="Z40" s="1316"/>
    </row>
    <row r="41" spans="1:26" s="1380" customFormat="1" ht="18.75" customHeight="1">
      <c r="A41" s="1378"/>
      <c r="B41" s="1379"/>
      <c r="D41" s="1445" t="s">
        <v>1184</v>
      </c>
      <c r="E41" s="1446"/>
      <c r="F41" s="1446"/>
      <c r="G41" s="1446"/>
      <c r="H41" s="1446"/>
      <c r="I41" s="1446"/>
      <c r="J41" s="1446"/>
      <c r="K41" s="1446"/>
      <c r="L41" s="1447"/>
      <c r="M41" s="1449">
        <f>SUM(L40:M40)</f>
        <v>41.55</v>
      </c>
      <c r="N41" s="1312"/>
      <c r="O41" s="1312"/>
      <c r="P41" s="1312"/>
      <c r="Q41" s="1399"/>
      <c r="S41" s="1389"/>
      <c r="T41" s="1365"/>
      <c r="U41" s="1365"/>
      <c r="V41" s="1367"/>
      <c r="W41" s="1333"/>
      <c r="Z41" s="1316"/>
    </row>
    <row r="42" spans="1:26" ht="18.75" customHeight="1" thickBot="1">
      <c r="A42" s="1323"/>
      <c r="D42" s="1450" t="s">
        <v>1190</v>
      </c>
      <c r="E42" s="1451"/>
      <c r="F42" s="1452" t="s">
        <v>1191</v>
      </c>
      <c r="G42" s="1453" t="s">
        <v>1162</v>
      </c>
      <c r="H42" s="1454">
        <v>97.9</v>
      </c>
      <c r="I42" s="1455"/>
      <c r="J42" s="1455"/>
      <c r="K42" s="1455">
        <f>I42+H42</f>
        <v>97.9</v>
      </c>
      <c r="L42" s="1456"/>
      <c r="M42" s="1457">
        <f>K42</f>
        <v>97.9</v>
      </c>
      <c r="Q42" s="1322"/>
    </row>
    <row r="43" spans="1:26">
      <c r="A43" s="1323"/>
      <c r="Q43" s="1322"/>
    </row>
    <row r="44" spans="1:26">
      <c r="A44" s="1323"/>
      <c r="Q44" s="1322"/>
    </row>
    <row r="45" spans="1:26">
      <c r="A45" s="1323"/>
      <c r="Q45" s="1322"/>
    </row>
    <row r="46" spans="1:26">
      <c r="A46" s="1323"/>
      <c r="Q46" s="1322"/>
    </row>
    <row r="47" spans="1:26">
      <c r="A47" s="1323"/>
      <c r="Q47" s="1322"/>
    </row>
    <row r="48" spans="1:26">
      <c r="A48" s="1323"/>
      <c r="Q48" s="1322"/>
    </row>
    <row r="49" spans="1:17">
      <c r="A49" s="1323"/>
      <c r="Q49" s="1322"/>
    </row>
    <row r="50" spans="1:17">
      <c r="A50" s="1323"/>
      <c r="Q50" s="1322"/>
    </row>
    <row r="51" spans="1:17">
      <c r="A51" s="1323"/>
      <c r="Q51" s="1322"/>
    </row>
    <row r="52" spans="1:17">
      <c r="A52" s="1323"/>
      <c r="Q52" s="1322"/>
    </row>
    <row r="53" spans="1:17">
      <c r="A53" s="1323"/>
      <c r="Q53" s="1322"/>
    </row>
    <row r="54" spans="1:17">
      <c r="A54" s="1323"/>
      <c r="Q54" s="1322"/>
    </row>
    <row r="55" spans="1:17">
      <c r="A55" s="1323"/>
      <c r="Q55" s="1322"/>
    </row>
    <row r="56" spans="1:17">
      <c r="A56" s="1323"/>
      <c r="Q56" s="1322"/>
    </row>
    <row r="57" spans="1:17">
      <c r="A57" s="1323"/>
      <c r="Q57" s="1322"/>
    </row>
    <row r="58" spans="1:17" ht="13.5" thickBot="1">
      <c r="A58" s="1323"/>
      <c r="Q58" s="1322"/>
    </row>
    <row r="59" spans="1:17" ht="15" customHeight="1">
      <c r="A59" s="1458"/>
      <c r="B59" s="1459"/>
      <c r="C59" s="1460"/>
      <c r="D59" s="1460"/>
      <c r="E59" s="1460"/>
      <c r="F59" s="1460"/>
      <c r="G59" s="1460"/>
      <c r="H59" s="1460"/>
      <c r="I59" s="1460"/>
      <c r="J59" s="1460"/>
      <c r="K59" s="1460"/>
      <c r="L59" s="1460"/>
      <c r="M59" s="1460"/>
      <c r="N59" s="1460"/>
      <c r="O59" s="1460"/>
      <c r="P59" s="1460"/>
      <c r="Q59" s="1461"/>
    </row>
    <row r="60" spans="1:17" ht="15" customHeight="1">
      <c r="A60" s="1462"/>
      <c r="B60" s="1463"/>
      <c r="C60" s="1464"/>
      <c r="D60" s="1464"/>
      <c r="E60" s="1464"/>
      <c r="F60" s="1464"/>
      <c r="G60" s="1464"/>
      <c r="H60" s="1464"/>
      <c r="I60" s="1464"/>
      <c r="J60" s="1464"/>
      <c r="K60" s="1464"/>
      <c r="L60" s="1464"/>
      <c r="M60" s="1464"/>
      <c r="N60" s="1464"/>
      <c r="O60" s="1464"/>
      <c r="P60" s="1464"/>
      <c r="Q60" s="1465"/>
    </row>
    <row r="61" spans="1:17" ht="15.75" customHeight="1" thickBot="1">
      <c r="A61" s="1466"/>
      <c r="B61" s="1467"/>
      <c r="C61" s="1468"/>
      <c r="D61" s="1468"/>
      <c r="E61" s="1468"/>
      <c r="F61" s="1468"/>
      <c r="G61" s="1468"/>
      <c r="H61" s="1468"/>
      <c r="I61" s="1468"/>
      <c r="J61" s="1468"/>
      <c r="K61" s="1468"/>
      <c r="L61" s="1468"/>
      <c r="M61" s="1468"/>
      <c r="N61" s="1468"/>
      <c r="O61" s="1468"/>
      <c r="P61" s="1468"/>
      <c r="Q61" s="1469"/>
    </row>
  </sheetData>
  <sheetProtection selectLockedCells="1" selectUnlockedCells="1"/>
  <mergeCells count="27">
    <mergeCell ref="D42:E42"/>
    <mergeCell ref="A59:B61"/>
    <mergeCell ref="C59:Q61"/>
    <mergeCell ref="D35:L35"/>
    <mergeCell ref="D36:E37"/>
    <mergeCell ref="D38:L38"/>
    <mergeCell ref="D39:E39"/>
    <mergeCell ref="D40:K40"/>
    <mergeCell ref="D41:L41"/>
    <mergeCell ref="K28:K29"/>
    <mergeCell ref="L28:L29"/>
    <mergeCell ref="M28:M29"/>
    <mergeCell ref="D30:E31"/>
    <mergeCell ref="D32:K32"/>
    <mergeCell ref="D33:E34"/>
    <mergeCell ref="D28:E29"/>
    <mergeCell ref="F28:F29"/>
    <mergeCell ref="G28:G29"/>
    <mergeCell ref="H28:H29"/>
    <mergeCell ref="I28:I29"/>
    <mergeCell ref="J28:J29"/>
    <mergeCell ref="A2:Q3"/>
    <mergeCell ref="I13:I14"/>
    <mergeCell ref="M13:M14"/>
    <mergeCell ref="E14:E15"/>
    <mergeCell ref="E18:E19"/>
    <mergeCell ref="E22:E23"/>
  </mergeCells>
  <printOptions horizontalCentered="1"/>
  <pageMargins left="0.39370078740157483" right="0.39370078740157483" top="0.78740157480314965" bottom="0.39370078740157483" header="0" footer="0"/>
  <pageSetup paperSize="9" scale="60" firstPageNumber="0" orientation="landscape" r:id="rId1"/>
  <headerFooter alignWithMargins="0"/>
  <drawing r:id="rId2"/>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F6DC5B-889B-405C-8F12-AC2B76D2B4FA}">
  <dimension ref="B1:N77"/>
  <sheetViews>
    <sheetView view="pageBreakPreview" topLeftCell="A25" zoomScale="90" zoomScaleNormal="70" zoomScaleSheetLayoutView="90" workbookViewId="0">
      <selection activeCell="E62" sqref="E62"/>
    </sheetView>
  </sheetViews>
  <sheetFormatPr defaultColWidth="9.140625" defaultRowHeight="15"/>
  <cols>
    <col min="1" max="1" width="2.28515625" style="1" customWidth="1"/>
    <col min="2" max="2" width="14.7109375" style="1" customWidth="1"/>
    <col min="3" max="3" width="32.85546875" style="1" customWidth="1"/>
    <col min="4" max="4" width="20.42578125" style="1" customWidth="1"/>
    <col min="5" max="5" width="20.42578125" style="388" customWidth="1"/>
    <col min="6" max="7" width="24.28515625" style="1" customWidth="1"/>
    <col min="8" max="8" width="16.85546875" style="1" customWidth="1"/>
    <col min="9" max="9" width="6.7109375" style="1" customWidth="1"/>
    <col min="10" max="10" width="9.140625" style="1"/>
    <col min="11" max="11" width="17.85546875" style="1" customWidth="1"/>
    <col min="12" max="12" width="12.42578125" style="1" customWidth="1"/>
    <col min="13" max="13" width="13.42578125" style="1" customWidth="1"/>
    <col min="14" max="14" width="14.85546875" style="1" bestFit="1" customWidth="1"/>
    <col min="15" max="15" width="9.140625" style="1" customWidth="1"/>
    <col min="16" max="16" width="9.42578125" style="1" bestFit="1" customWidth="1"/>
    <col min="17" max="17" width="11.140625" style="1" bestFit="1" customWidth="1"/>
    <col min="18" max="16384" width="9.140625" style="1"/>
  </cols>
  <sheetData>
    <row r="1" spans="2:14" ht="15.75" thickBot="1"/>
    <row r="2" spans="2:14" s="392" customFormat="1" ht="24.95" customHeight="1">
      <c r="B2" s="389" t="s">
        <v>17</v>
      </c>
      <c r="C2" s="390"/>
      <c r="D2" s="390"/>
      <c r="E2" s="390"/>
      <c r="F2" s="390"/>
      <c r="G2" s="390"/>
      <c r="H2" s="391"/>
    </row>
    <row r="3" spans="2:14" s="392" customFormat="1" ht="24.95" customHeight="1">
      <c r="B3" s="393" t="s">
        <v>71</v>
      </c>
      <c r="C3" s="394"/>
      <c r="D3" s="394"/>
      <c r="E3" s="394"/>
      <c r="F3" s="394"/>
      <c r="G3" s="394"/>
      <c r="H3" s="395"/>
    </row>
    <row r="4" spans="2:14" s="392" customFormat="1" ht="24.95" customHeight="1">
      <c r="B4" s="397" t="s">
        <v>454</v>
      </c>
      <c r="C4" s="398"/>
      <c r="D4" s="398"/>
      <c r="E4" s="398"/>
      <c r="F4" s="398"/>
      <c r="G4" s="398"/>
      <c r="H4" s="399"/>
    </row>
    <row r="5" spans="2:14" s="392" customFormat="1" ht="9.9499999999999993" customHeight="1">
      <c r="B5" s="1195"/>
      <c r="C5" s="1196"/>
      <c r="D5" s="1196"/>
      <c r="E5" s="1196"/>
      <c r="F5" s="1196"/>
      <c r="G5" s="1196"/>
      <c r="H5" s="1197"/>
    </row>
    <row r="6" spans="2:14" s="392" customFormat="1">
      <c r="B6" s="665" t="s">
        <v>167</v>
      </c>
      <c r="C6" s="1470" t="s">
        <v>170</v>
      </c>
      <c r="D6" s="1470"/>
      <c r="E6" s="1471"/>
      <c r="F6" s="1472" t="s">
        <v>53</v>
      </c>
      <c r="G6" s="1473" t="s">
        <v>372</v>
      </c>
      <c r="H6" s="669"/>
    </row>
    <row r="7" spans="2:14" s="392" customFormat="1" ht="15" customHeight="1">
      <c r="B7" s="1204" t="s">
        <v>168</v>
      </c>
      <c r="C7" s="410" t="s">
        <v>171</v>
      </c>
      <c r="D7" s="410"/>
      <c r="E7" s="1474"/>
      <c r="F7" s="1200" t="s">
        <v>455</v>
      </c>
      <c r="G7" s="1202" t="s">
        <v>691</v>
      </c>
      <c r="H7" s="1203"/>
    </row>
    <row r="8" spans="2:14" s="392" customFormat="1" ht="9.9499999999999993" customHeight="1" thickBot="1">
      <c r="B8" s="1207"/>
      <c r="C8" s="1208"/>
      <c r="D8" s="1208"/>
      <c r="E8" s="1208"/>
      <c r="F8" s="1208"/>
      <c r="G8" s="1208"/>
      <c r="H8" s="1209"/>
    </row>
    <row r="9" spans="2:14" ht="20.100000000000001" customHeight="1" thickBot="1">
      <c r="B9" s="1475" t="s">
        <v>1192</v>
      </c>
      <c r="C9" s="1476"/>
      <c r="D9" s="1476"/>
      <c r="E9" s="1476"/>
      <c r="F9" s="1476"/>
      <c r="G9" s="1476"/>
      <c r="H9" s="1477"/>
    </row>
    <row r="10" spans="2:14">
      <c r="B10" s="421"/>
      <c r="C10" s="422"/>
      <c r="D10" s="422"/>
      <c r="E10" s="423"/>
      <c r="F10" s="422"/>
      <c r="G10" s="422"/>
      <c r="H10" s="424"/>
    </row>
    <row r="11" spans="2:14">
      <c r="B11" s="1478" t="s">
        <v>1193</v>
      </c>
      <c r="C11" s="1479"/>
      <c r="D11" s="1479"/>
      <c r="E11" s="1479"/>
      <c r="F11" s="1479"/>
      <c r="G11" s="1479"/>
      <c r="H11" s="1480"/>
      <c r="K11" s="1481" t="s">
        <v>1194</v>
      </c>
      <c r="L11" s="1481" t="s">
        <v>1195</v>
      </c>
      <c r="M11" s="1481"/>
      <c r="N11" s="1481" t="s">
        <v>1196</v>
      </c>
    </row>
    <row r="12" spans="2:14">
      <c r="B12" s="1482"/>
      <c r="C12" s="1483"/>
      <c r="D12" s="1483"/>
      <c r="E12" s="1483"/>
      <c r="F12" s="1483"/>
      <c r="G12" s="1483"/>
      <c r="H12" s="1484"/>
      <c r="K12" s="1481"/>
      <c r="L12" s="1485" t="s">
        <v>1197</v>
      </c>
      <c r="M12" s="1485" t="s">
        <v>1198</v>
      </c>
      <c r="N12" s="1481"/>
    </row>
    <row r="13" spans="2:14">
      <c r="B13" s="1482"/>
      <c r="C13" s="1483"/>
      <c r="D13" s="1483"/>
      <c r="E13" s="1483"/>
      <c r="F13" s="1483"/>
      <c r="G13" s="1483"/>
      <c r="H13" s="1484"/>
      <c r="K13" s="1481"/>
      <c r="L13" s="1486">
        <v>45962</v>
      </c>
      <c r="M13" s="1486">
        <v>45931</v>
      </c>
      <c r="N13" s="1481"/>
    </row>
    <row r="14" spans="2:14">
      <c r="B14" s="1487"/>
      <c r="C14" s="1488"/>
      <c r="D14" s="1488"/>
      <c r="E14" s="1488"/>
      <c r="F14" s="1488"/>
      <c r="G14" s="1488"/>
      <c r="H14" s="1489"/>
      <c r="K14" s="1490" t="s">
        <v>1199</v>
      </c>
      <c r="L14" s="1491">
        <v>590.66899999999998</v>
      </c>
      <c r="M14" s="1491">
        <v>590.23900000000003</v>
      </c>
      <c r="N14" s="1492">
        <f>ROUND((M14/L14),4)</f>
        <v>0.99929999999999997</v>
      </c>
    </row>
    <row r="15" spans="2:14">
      <c r="B15" s="1493"/>
      <c r="H15" s="1234"/>
    </row>
    <row r="16" spans="2:14">
      <c r="B16" s="1493"/>
      <c r="H16" s="1234"/>
    </row>
    <row r="17" spans="2:11" ht="28.5" customHeight="1">
      <c r="B17" s="1493"/>
      <c r="C17" s="1494" t="s">
        <v>1200</v>
      </c>
      <c r="D17" s="1494" t="s">
        <v>1201</v>
      </c>
      <c r="E17" s="1494" t="s">
        <v>1202</v>
      </c>
      <c r="G17" s="1495"/>
      <c r="H17" s="1234"/>
    </row>
    <row r="18" spans="2:11" ht="22.5" customHeight="1">
      <c r="B18" s="1493"/>
      <c r="C18" s="1496" t="s">
        <v>1203</v>
      </c>
      <c r="D18" s="1496" t="s">
        <v>1204</v>
      </c>
      <c r="E18" s="1497">
        <v>741</v>
      </c>
      <c r="G18" s="1495"/>
      <c r="H18" s="1234"/>
      <c r="J18" s="1498"/>
    </row>
    <row r="19" spans="2:11" ht="30">
      <c r="B19" s="1493"/>
      <c r="C19" s="1496" t="s">
        <v>1205</v>
      </c>
      <c r="D19" s="1499" t="s">
        <v>1206</v>
      </c>
      <c r="E19" s="1497">
        <v>864</v>
      </c>
      <c r="G19" s="1495"/>
      <c r="H19" s="1234"/>
      <c r="J19" s="1500"/>
      <c r="K19"/>
    </row>
    <row r="20" spans="2:11" ht="22.5" customHeight="1">
      <c r="B20" s="1493"/>
      <c r="C20" s="1496" t="s">
        <v>1207</v>
      </c>
      <c r="D20" s="1499" t="s">
        <v>1208</v>
      </c>
      <c r="E20" s="1497">
        <v>2018</v>
      </c>
      <c r="G20" s="1495"/>
      <c r="H20" s="1234"/>
      <c r="J20" s="1500"/>
    </row>
    <row r="21" spans="2:11" ht="22.5" customHeight="1">
      <c r="B21" s="1493"/>
      <c r="C21" s="1501" t="s">
        <v>1209</v>
      </c>
      <c r="D21" s="1502" t="s">
        <v>1210</v>
      </c>
      <c r="E21" s="1503">
        <v>3732</v>
      </c>
      <c r="G21" s="1495"/>
      <c r="H21" s="1234"/>
    </row>
    <row r="22" spans="2:11" ht="15" customHeight="1">
      <c r="B22" s="1493"/>
      <c r="C22" s="1504"/>
      <c r="D22" s="1505"/>
      <c r="E22" s="1506"/>
      <c r="F22" s="1507"/>
      <c r="G22" s="1495"/>
      <c r="H22" s="1234"/>
    </row>
    <row r="23" spans="2:11" ht="28.5" customHeight="1">
      <c r="B23" s="1493"/>
      <c r="C23" s="1494" t="s">
        <v>1211</v>
      </c>
      <c r="D23" s="1494" t="s">
        <v>1201</v>
      </c>
      <c r="E23" s="1494" t="s">
        <v>1202</v>
      </c>
      <c r="F23" s="1507"/>
      <c r="G23" s="1495"/>
      <c r="H23" s="1234"/>
    </row>
    <row r="24" spans="2:11" ht="11.25" customHeight="1">
      <c r="B24" s="1493"/>
      <c r="C24" s="1508" t="s">
        <v>1212</v>
      </c>
      <c r="D24" s="1508" t="s">
        <v>1213</v>
      </c>
      <c r="E24" s="1509">
        <v>726</v>
      </c>
      <c r="F24" s="1507"/>
      <c r="G24" s="1495"/>
      <c r="H24" s="1234"/>
    </row>
    <row r="25" spans="2:11" ht="11.25" customHeight="1">
      <c r="B25" s="1493"/>
      <c r="C25" s="1510"/>
      <c r="D25" s="1510"/>
      <c r="E25" s="1511"/>
      <c r="F25" s="1507"/>
      <c r="G25" s="1495"/>
      <c r="H25" s="1234"/>
    </row>
    <row r="26" spans="2:11" ht="11.25" customHeight="1">
      <c r="B26" s="1493"/>
      <c r="C26" s="1512" t="s">
        <v>1214</v>
      </c>
      <c r="D26" s="1512" t="s">
        <v>1215</v>
      </c>
      <c r="E26" s="1509">
        <v>724</v>
      </c>
      <c r="F26" s="1507"/>
      <c r="G26" s="1495"/>
      <c r="H26" s="1234"/>
    </row>
    <row r="27" spans="2:11" ht="11.25" customHeight="1">
      <c r="B27" s="1493"/>
      <c r="C27" s="1513"/>
      <c r="D27" s="1513"/>
      <c r="E27" s="1511"/>
      <c r="F27" s="1507"/>
      <c r="G27" s="1495"/>
      <c r="H27" s="1234"/>
    </row>
    <row r="28" spans="2:11" ht="11.25" customHeight="1">
      <c r="B28" s="1493"/>
      <c r="C28" s="1512" t="s">
        <v>1216</v>
      </c>
      <c r="D28" s="1512" t="s">
        <v>1206</v>
      </c>
      <c r="E28" s="1509">
        <v>855</v>
      </c>
      <c r="F28" s="1507"/>
      <c r="G28" s="1495"/>
      <c r="H28" s="1234"/>
    </row>
    <row r="29" spans="2:11" ht="11.25" customHeight="1">
      <c r="B29" s="1493"/>
      <c r="C29" s="1513"/>
      <c r="D29" s="1513"/>
      <c r="E29" s="1511"/>
      <c r="F29" s="1507"/>
      <c r="G29" s="1495"/>
      <c r="H29" s="1234"/>
    </row>
    <row r="30" spans="2:11" ht="27" customHeight="1">
      <c r="B30" s="1493"/>
      <c r="C30" s="1514" t="s">
        <v>1217</v>
      </c>
      <c r="D30" s="1514"/>
      <c r="E30" s="1514"/>
      <c r="F30" s="1515"/>
      <c r="G30" s="1515"/>
      <c r="H30" s="1234"/>
    </row>
    <row r="31" spans="2:11" ht="15" customHeight="1">
      <c r="B31" s="1493"/>
      <c r="C31" s="1515"/>
      <c r="D31" s="1515"/>
      <c r="E31" s="1515"/>
      <c r="F31" s="1515"/>
      <c r="G31" s="1515"/>
      <c r="H31" s="1234"/>
    </row>
    <row r="32" spans="2:11" ht="15" customHeight="1">
      <c r="B32" s="1493"/>
      <c r="C32" s="1504"/>
      <c r="D32" s="1505"/>
      <c r="E32" s="1507"/>
      <c r="F32" s="1507"/>
      <c r="G32" s="1495"/>
      <c r="H32" s="1234"/>
    </row>
    <row r="33" spans="2:8" ht="15" customHeight="1">
      <c r="B33" s="1493"/>
      <c r="H33" s="1234"/>
    </row>
    <row r="34" spans="2:8">
      <c r="B34" s="1493"/>
      <c r="H34" s="1234"/>
    </row>
    <row r="35" spans="2:8">
      <c r="B35" s="1493"/>
      <c r="C35" s="1516"/>
      <c r="D35" s="1516"/>
      <c r="E35" s="1516"/>
      <c r="F35" s="1516"/>
      <c r="G35" s="1516"/>
      <c r="H35" s="1234"/>
    </row>
    <row r="36" spans="2:8">
      <c r="B36" s="1493"/>
      <c r="C36" s="1516"/>
      <c r="D36" s="1516"/>
      <c r="E36" s="1516"/>
      <c r="F36" s="1516"/>
      <c r="G36" s="1516"/>
      <c r="H36" s="1234"/>
    </row>
    <row r="37" spans="2:8">
      <c r="B37" s="1493"/>
      <c r="C37" s="1516"/>
      <c r="D37" s="1516"/>
      <c r="E37" s="1516"/>
      <c r="F37" s="1516"/>
      <c r="G37" s="1516"/>
      <c r="H37" s="1234"/>
    </row>
    <row r="38" spans="2:8" ht="15.75" thickBot="1">
      <c r="B38" s="1493"/>
      <c r="C38" s="1517"/>
      <c r="D38" s="1517"/>
      <c r="E38" s="1517"/>
      <c r="F38" s="1517"/>
      <c r="G38" s="1517"/>
      <c r="H38" s="1234"/>
    </row>
    <row r="39" spans="2:8" ht="20.100000000000001" customHeight="1" thickBot="1">
      <c r="B39" s="1475" t="s">
        <v>1218</v>
      </c>
      <c r="C39" s="1476"/>
      <c r="D39" s="1476"/>
      <c r="E39" s="1476"/>
      <c r="F39" s="1476"/>
      <c r="G39" s="1476"/>
      <c r="H39" s="1477"/>
    </row>
    <row r="40" spans="2:8">
      <c r="B40" s="1493"/>
      <c r="H40" s="1234"/>
    </row>
    <row r="41" spans="2:8" ht="18.75">
      <c r="B41" s="1518" t="s">
        <v>1219</v>
      </c>
      <c r="C41" s="1519"/>
      <c r="D41" s="1519"/>
      <c r="E41" s="1519"/>
      <c r="F41" s="1519"/>
      <c r="G41" s="1519"/>
      <c r="H41" s="1520"/>
    </row>
    <row r="42" spans="2:8" ht="18.75">
      <c r="B42" s="1518" t="s">
        <v>1220</v>
      </c>
      <c r="C42" s="1519"/>
      <c r="D42" s="1519"/>
      <c r="E42" s="1519"/>
      <c r="F42" s="1519"/>
      <c r="G42" s="1519"/>
      <c r="H42" s="1520"/>
    </row>
    <row r="43" spans="2:8">
      <c r="B43" s="1493"/>
      <c r="H43" s="1234"/>
    </row>
    <row r="44" spans="2:8">
      <c r="B44" s="1493"/>
      <c r="H44" s="1234"/>
    </row>
    <row r="45" spans="2:8" ht="15.75">
      <c r="B45" s="1521" t="s">
        <v>1221</v>
      </c>
      <c r="C45" s="1522"/>
      <c r="D45" s="1522"/>
      <c r="E45" s="1522"/>
      <c r="F45" s="1522"/>
      <c r="G45" s="1522"/>
      <c r="H45" s="1523"/>
    </row>
    <row r="46" spans="2:8">
      <c r="B46" s="1493"/>
      <c r="H46" s="1234"/>
    </row>
    <row r="47" spans="2:8">
      <c r="B47" s="1493"/>
      <c r="H47" s="1234"/>
    </row>
    <row r="48" spans="2:8" ht="21.6" customHeight="1">
      <c r="B48" s="1493"/>
      <c r="C48" s="1524" t="s">
        <v>594</v>
      </c>
      <c r="D48" s="1525" t="s">
        <v>1222</v>
      </c>
      <c r="E48" s="1526"/>
      <c r="F48" s="1527" t="s">
        <v>1223</v>
      </c>
      <c r="G48" s="1528" t="s">
        <v>1224</v>
      </c>
      <c r="H48" s="1234"/>
    </row>
    <row r="49" spans="2:8">
      <c r="B49" s="1493"/>
      <c r="C49" s="1529" t="str">
        <f t="shared" ref="C49:C54" si="0">$G$6</f>
        <v>OUTUBRO/2025</v>
      </c>
      <c r="D49" s="1530" t="s">
        <v>1225</v>
      </c>
      <c r="E49" s="1531"/>
      <c r="F49" s="1532" t="s">
        <v>1226</v>
      </c>
      <c r="G49" s="1533">
        <v>5.5851239687194516</v>
      </c>
      <c r="H49" s="1234"/>
    </row>
    <row r="50" spans="2:8">
      <c r="B50" s="1493"/>
      <c r="C50" s="1534" t="str">
        <f t="shared" si="0"/>
        <v>OUTUBRO/2025</v>
      </c>
      <c r="D50" s="1535" t="s">
        <v>1225</v>
      </c>
      <c r="E50" s="1536"/>
      <c r="F50" s="1537" t="s">
        <v>1227</v>
      </c>
      <c r="G50" s="1538">
        <v>4.2711865544176355</v>
      </c>
      <c r="H50" s="1234"/>
    </row>
    <row r="51" spans="2:8" ht="15.75" thickBot="1">
      <c r="B51" s="1493"/>
      <c r="C51" s="1539" t="str">
        <f t="shared" si="0"/>
        <v>OUTUBRO/2025</v>
      </c>
      <c r="D51" s="1540" t="s">
        <v>1225</v>
      </c>
      <c r="E51" s="1541"/>
      <c r="F51" s="1542" t="s">
        <v>1228</v>
      </c>
      <c r="G51" s="1543">
        <v>4.5536850228617531</v>
      </c>
      <c r="H51" s="1234"/>
    </row>
    <row r="52" spans="2:8" ht="15.75" thickTop="1">
      <c r="B52" s="1493"/>
      <c r="C52" s="1544" t="str">
        <f t="shared" si="0"/>
        <v>OUTUBRO/2025</v>
      </c>
      <c r="D52" s="1545" t="s">
        <v>1229</v>
      </c>
      <c r="E52" s="1546"/>
      <c r="F52" s="1547" t="s">
        <v>1230</v>
      </c>
      <c r="G52" s="1548">
        <v>3.0280438202284778</v>
      </c>
      <c r="H52" s="1234"/>
    </row>
    <row r="53" spans="2:8">
      <c r="B53" s="1493"/>
      <c r="C53" s="1549" t="str">
        <f t="shared" si="0"/>
        <v>OUTUBRO/2025</v>
      </c>
      <c r="D53" s="1550" t="s">
        <v>1229</v>
      </c>
      <c r="E53" s="1551"/>
      <c r="F53" s="1552" t="s">
        <v>1227</v>
      </c>
      <c r="G53" s="1553">
        <v>2.9898728874065252</v>
      </c>
      <c r="H53" s="1234"/>
    </row>
    <row r="54" spans="2:8">
      <c r="B54" s="1493"/>
      <c r="C54" s="1554" t="str">
        <f t="shared" si="0"/>
        <v>OUTUBRO/2025</v>
      </c>
      <c r="D54" s="1555" t="s">
        <v>1229</v>
      </c>
      <c r="E54" s="1556"/>
      <c r="F54" s="1557" t="s">
        <v>1231</v>
      </c>
      <c r="G54" s="1558">
        <v>2.997605053278535</v>
      </c>
      <c r="H54" s="1234"/>
    </row>
    <row r="55" spans="2:8" ht="31.15" customHeight="1">
      <c r="B55" s="1493"/>
      <c r="C55" s="1559" t="s">
        <v>1232</v>
      </c>
      <c r="D55" s="1559"/>
      <c r="E55" s="1559"/>
      <c r="F55" s="1560"/>
      <c r="G55" s="1559"/>
      <c r="H55" s="1234"/>
    </row>
    <row r="56" spans="2:8" ht="15.75">
      <c r="B56" s="1493"/>
      <c r="D56" s="1561"/>
      <c r="E56" s="1561"/>
      <c r="F56" s="1561"/>
      <c r="G56" s="1561"/>
      <c r="H56" s="1234"/>
    </row>
    <row r="57" spans="2:8" ht="15.75">
      <c r="B57" s="1493"/>
      <c r="D57" s="1561"/>
      <c r="E57" s="1561"/>
      <c r="F57" s="1561"/>
      <c r="G57" s="1561"/>
      <c r="H57" s="1234"/>
    </row>
    <row r="58" spans="2:8" ht="15.75">
      <c r="B58" s="1493"/>
      <c r="D58" s="1561"/>
      <c r="E58" s="1561"/>
      <c r="F58" s="1561"/>
      <c r="G58" s="1561"/>
      <c r="H58" s="1234"/>
    </row>
    <row r="59" spans="2:8" ht="15.75">
      <c r="B59" s="1493"/>
      <c r="D59" s="1561"/>
      <c r="E59" s="1561"/>
      <c r="F59" s="1561"/>
      <c r="G59" s="1561"/>
      <c r="H59" s="1234"/>
    </row>
    <row r="60" spans="2:8" ht="15.75">
      <c r="B60" s="1493"/>
      <c r="D60" s="1561"/>
      <c r="E60" s="1561"/>
      <c r="F60" s="1561"/>
      <c r="G60" s="1561"/>
      <c r="H60" s="1234"/>
    </row>
    <row r="61" spans="2:8" ht="15.75">
      <c r="B61" s="1493"/>
      <c r="D61" s="1561"/>
      <c r="E61" s="1561"/>
      <c r="F61" s="1561"/>
      <c r="G61" s="1561"/>
      <c r="H61" s="1234"/>
    </row>
    <row r="62" spans="2:8" ht="15.75">
      <c r="B62" s="1493"/>
      <c r="D62" s="1561"/>
      <c r="E62" s="1561"/>
      <c r="F62" s="1561"/>
      <c r="G62" s="1561"/>
      <c r="H62" s="1234"/>
    </row>
    <row r="63" spans="2:8" ht="15.75">
      <c r="B63" s="1493"/>
      <c r="D63" s="1561"/>
      <c r="E63" s="1561"/>
      <c r="F63" s="1561"/>
      <c r="G63" s="1561"/>
      <c r="H63" s="1234"/>
    </row>
    <row r="64" spans="2:8" ht="15.75">
      <c r="B64" s="1493"/>
      <c r="D64" s="1561"/>
      <c r="E64" s="1561"/>
      <c r="F64" s="1561"/>
      <c r="G64" s="1561"/>
      <c r="H64" s="1234"/>
    </row>
    <row r="65" spans="2:8" ht="15.75">
      <c r="B65" s="1493"/>
      <c r="D65" s="1561"/>
      <c r="E65" s="1561"/>
      <c r="F65" s="1561"/>
      <c r="G65" s="1561"/>
      <c r="H65" s="1234"/>
    </row>
    <row r="66" spans="2:8" ht="15.75">
      <c r="B66" s="1493"/>
      <c r="D66" s="1561"/>
      <c r="E66" s="1561"/>
      <c r="F66" s="1561"/>
      <c r="G66" s="1561"/>
      <c r="H66" s="1234"/>
    </row>
    <row r="67" spans="2:8" ht="15.75">
      <c r="B67" s="1493"/>
      <c r="D67" s="1561"/>
      <c r="E67" s="1561"/>
      <c r="F67" s="1561"/>
      <c r="G67" s="1561"/>
      <c r="H67" s="1234"/>
    </row>
    <row r="68" spans="2:8" ht="15.75">
      <c r="B68" s="1493"/>
      <c r="D68" s="1561"/>
      <c r="E68" s="1561"/>
      <c r="F68" s="1561"/>
      <c r="G68" s="1561"/>
      <c r="H68" s="1234"/>
    </row>
    <row r="69" spans="2:8" ht="15.75">
      <c r="B69" s="1493"/>
      <c r="D69" s="1561"/>
      <c r="E69" s="1561"/>
      <c r="F69" s="1561"/>
      <c r="G69" s="1561"/>
      <c r="H69" s="1234"/>
    </row>
    <row r="70" spans="2:8" ht="15.75">
      <c r="B70" s="1493"/>
      <c r="D70" s="1561"/>
      <c r="E70" s="1561"/>
      <c r="F70" s="1561"/>
      <c r="G70" s="1561"/>
      <c r="H70" s="1234"/>
    </row>
    <row r="71" spans="2:8" ht="15.75">
      <c r="B71" s="1493"/>
      <c r="D71" s="1561"/>
      <c r="E71" s="1561"/>
      <c r="F71" s="1561"/>
      <c r="G71" s="1561"/>
      <c r="H71" s="1234"/>
    </row>
    <row r="72" spans="2:8" ht="15.75">
      <c r="B72" s="1493"/>
      <c r="D72" s="1561"/>
      <c r="E72" s="1561"/>
      <c r="F72" s="1561"/>
      <c r="G72" s="1561"/>
      <c r="H72" s="1234"/>
    </row>
    <row r="73" spans="2:8" ht="15.75">
      <c r="B73" s="1493"/>
      <c r="D73" s="1561"/>
      <c r="E73" s="1561"/>
      <c r="F73" s="1561"/>
      <c r="G73" s="1561"/>
      <c r="H73" s="1234"/>
    </row>
    <row r="74" spans="2:8" ht="15.75">
      <c r="B74" s="1493"/>
      <c r="D74" s="1561"/>
      <c r="E74" s="1561"/>
      <c r="F74" s="1561"/>
      <c r="G74" s="1561"/>
      <c r="H74" s="1234"/>
    </row>
    <row r="75" spans="2:8" ht="15.75">
      <c r="B75" s="1493"/>
      <c r="D75" s="1561"/>
      <c r="E75" s="1561"/>
      <c r="F75" s="1561"/>
      <c r="G75" s="1561"/>
      <c r="H75" s="1234"/>
    </row>
    <row r="76" spans="2:8" s="396" customFormat="1" ht="15.75">
      <c r="B76" s="1493"/>
      <c r="E76" s="1562"/>
      <c r="F76" s="1562"/>
      <c r="G76" s="1562"/>
      <c r="H76" s="1563"/>
    </row>
    <row r="77" spans="2:8" ht="15.75" thickBot="1">
      <c r="B77" s="518"/>
      <c r="C77" s="499"/>
      <c r="D77" s="499"/>
      <c r="E77" s="519"/>
      <c r="F77" s="499"/>
      <c r="G77" s="499"/>
      <c r="H77" s="520"/>
    </row>
  </sheetData>
  <mergeCells count="36">
    <mergeCell ref="D52:E52"/>
    <mergeCell ref="D53:E53"/>
    <mergeCell ref="D54:E54"/>
    <mergeCell ref="C55:G55"/>
    <mergeCell ref="B42:H42"/>
    <mergeCell ref="B45:H45"/>
    <mergeCell ref="D48:E48"/>
    <mergeCell ref="D49:E49"/>
    <mergeCell ref="D50:E50"/>
    <mergeCell ref="D51:E51"/>
    <mergeCell ref="C28:C29"/>
    <mergeCell ref="D28:D29"/>
    <mergeCell ref="E28:E29"/>
    <mergeCell ref="C30:E30"/>
    <mergeCell ref="B39:H39"/>
    <mergeCell ref="B41:H41"/>
    <mergeCell ref="L11:M11"/>
    <mergeCell ref="N11:N13"/>
    <mergeCell ref="C24:C25"/>
    <mergeCell ref="D24:D25"/>
    <mergeCell ref="E24:E25"/>
    <mergeCell ref="C26:C27"/>
    <mergeCell ref="D26:D27"/>
    <mergeCell ref="E26:E27"/>
    <mergeCell ref="C7:E7"/>
    <mergeCell ref="G7:H7"/>
    <mergeCell ref="B8:H8"/>
    <mergeCell ref="B9:H9"/>
    <mergeCell ref="B11:H14"/>
    <mergeCell ref="K11:K13"/>
    <mergeCell ref="B2:H2"/>
    <mergeCell ref="B3:H3"/>
    <mergeCell ref="B4:H4"/>
    <mergeCell ref="B5:H5"/>
    <mergeCell ref="C6:E6"/>
    <mergeCell ref="G6:H6"/>
  </mergeCells>
  <hyperlinks>
    <hyperlink ref="C55" r:id="rId1" display="https://www.gov.br/anp/pt-br/assuntos/precos-e-defesa-da-concorrencia/precos/precos-de-distribuicao-de-produtos-asfalticos" xr:uid="{C0A61083-12C9-46DD-B0F9-3FB92069D6B2}"/>
  </hyperlinks>
  <printOptions horizontalCentered="1"/>
  <pageMargins left="0.39370078740157483" right="0.39370078740157483" top="0.78740157480314965" bottom="0.39370078740157483" header="0.31496062992125984" footer="0.31496062992125984"/>
  <pageSetup paperSize="9" scale="60" orientation="portrait" horizontalDpi="360" verticalDpi="360" r:id="rId2"/>
  <drawing r:id="rId3"/>
  <legacyDrawing r:id="rId4"/>
  <oleObjects>
    <mc:AlternateContent xmlns:mc="http://schemas.openxmlformats.org/markup-compatibility/2006">
      <mc:Choice Requires="x14">
        <oleObject shapeId="16385" r:id="rId5">
          <objectPr defaultSize="0" autoPict="0" r:id="rId6">
            <anchor moveWithCells="1" sizeWithCells="1">
              <from>
                <xdr:col>2</xdr:col>
                <xdr:colOff>76200</xdr:colOff>
                <xdr:row>39</xdr:row>
                <xdr:rowOff>57150</xdr:rowOff>
              </from>
              <to>
                <xdr:col>2</xdr:col>
                <xdr:colOff>914400</xdr:colOff>
                <xdr:row>43</xdr:row>
                <xdr:rowOff>133350</xdr:rowOff>
              </to>
            </anchor>
          </objectPr>
        </oleObject>
      </mc:Choice>
      <mc:Fallback>
        <oleObject shapeId="16385" r:id="rId5"/>
      </mc:Fallback>
    </mc:AlternateContent>
  </oleObject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27EF56-E201-46FA-B256-2E89F726D9BD}">
  <sheetPr>
    <pageSetUpPr fitToPage="1"/>
  </sheetPr>
  <dimension ref="B1:X138"/>
  <sheetViews>
    <sheetView view="pageBreakPreview" topLeftCell="A79" zoomScale="70" zoomScaleNormal="80" zoomScaleSheetLayoutView="70" workbookViewId="0">
      <selection activeCell="E62" sqref="E62"/>
    </sheetView>
  </sheetViews>
  <sheetFormatPr defaultColWidth="9.140625" defaultRowHeight="15"/>
  <cols>
    <col min="1" max="1" width="6.7109375" style="1" customWidth="1"/>
    <col min="2" max="2" width="16.28515625" style="1" customWidth="1"/>
    <col min="3" max="3" width="16.140625" style="1" customWidth="1"/>
    <col min="4" max="4" width="29.7109375" style="1" customWidth="1"/>
    <col min="5" max="5" width="21.5703125" style="388" customWidth="1"/>
    <col min="6" max="7" width="24.7109375" style="1" bestFit="1" customWidth="1"/>
    <col min="8" max="8" width="18.5703125" style="1" customWidth="1"/>
    <col min="9" max="9" width="24.28515625" style="1" customWidth="1"/>
    <col min="10" max="10" width="25.28515625" style="1" customWidth="1"/>
    <col min="11" max="11" width="24.42578125" style="1" bestFit="1" customWidth="1"/>
    <col min="12" max="12" width="20.7109375" style="1" customWidth="1"/>
    <col min="13" max="13" width="25.140625" style="1" customWidth="1"/>
    <col min="14" max="15" width="20.7109375" style="1" customWidth="1"/>
    <col min="16" max="16" width="6.7109375" style="1" customWidth="1"/>
    <col min="17" max="20" width="9.140625" style="1"/>
    <col min="21" max="21" width="14.85546875" style="1" bestFit="1" customWidth="1"/>
    <col min="22" max="22" width="9.140625" style="1"/>
    <col min="23" max="23" width="9.42578125" style="1" bestFit="1" customWidth="1"/>
    <col min="24" max="24" width="11.140625" style="1" bestFit="1" customWidth="1"/>
    <col min="25" max="16384" width="9.140625" style="1"/>
  </cols>
  <sheetData>
    <row r="1" spans="2:24" ht="15.75" thickBot="1"/>
    <row r="2" spans="2:24" s="392" customFormat="1" ht="24.95" customHeight="1">
      <c r="B2" s="389" t="s">
        <v>17</v>
      </c>
      <c r="C2" s="390"/>
      <c r="D2" s="390"/>
      <c r="E2" s="390"/>
      <c r="F2" s="390"/>
      <c r="G2" s="390"/>
      <c r="H2" s="390"/>
      <c r="I2" s="390"/>
      <c r="J2" s="390"/>
      <c r="K2" s="390"/>
      <c r="L2" s="390"/>
      <c r="M2" s="390"/>
      <c r="N2" s="390"/>
      <c r="O2" s="391"/>
    </row>
    <row r="3" spans="2:24" s="392" customFormat="1" ht="24.95" customHeight="1">
      <c r="B3" s="393" t="s">
        <v>71</v>
      </c>
      <c r="C3" s="394"/>
      <c r="D3" s="394"/>
      <c r="E3" s="394"/>
      <c r="F3" s="394"/>
      <c r="G3" s="394"/>
      <c r="H3" s="394"/>
      <c r="I3" s="394"/>
      <c r="J3" s="394"/>
      <c r="K3" s="394"/>
      <c r="L3" s="394"/>
      <c r="M3" s="394"/>
      <c r="N3" s="394"/>
      <c r="O3" s="395"/>
    </row>
    <row r="4" spans="2:24" s="392" customFormat="1" ht="24.95" customHeight="1">
      <c r="B4" s="397" t="s">
        <v>454</v>
      </c>
      <c r="C4" s="398"/>
      <c r="D4" s="398"/>
      <c r="E4" s="398"/>
      <c r="F4" s="398"/>
      <c r="G4" s="398"/>
      <c r="H4" s="398"/>
      <c r="I4" s="398"/>
      <c r="J4" s="398"/>
      <c r="K4" s="398"/>
      <c r="L4" s="398"/>
      <c r="M4" s="398"/>
      <c r="N4" s="398"/>
      <c r="O4" s="399"/>
    </row>
    <row r="5" spans="2:24" s="392" customFormat="1" ht="9.9499999999999993" customHeight="1">
      <c r="B5" s="1195"/>
      <c r="C5" s="1196"/>
      <c r="D5" s="1196"/>
      <c r="E5" s="1196"/>
      <c r="F5" s="1196"/>
      <c r="G5" s="1196"/>
      <c r="H5" s="1196"/>
      <c r="I5" s="1196"/>
      <c r="J5" s="1196"/>
      <c r="K5" s="1196"/>
      <c r="L5" s="1196"/>
      <c r="M5" s="1196"/>
      <c r="N5" s="1196"/>
      <c r="O5" s="1197"/>
    </row>
    <row r="6" spans="2:24" s="392" customFormat="1" ht="20.100000000000001" customHeight="1">
      <c r="B6" s="665" t="s">
        <v>167</v>
      </c>
      <c r="C6" s="1564" t="str">
        <f>'Mat. Betuminoso'!C6:E6</f>
        <v>PE-060</v>
      </c>
      <c r="D6" s="1564"/>
      <c r="E6" s="1564"/>
      <c r="F6" s="1564"/>
      <c r="G6" s="1564"/>
      <c r="H6" s="1564"/>
      <c r="I6" s="1564"/>
      <c r="J6" s="1472" t="s">
        <v>53</v>
      </c>
      <c r="K6" s="1565" t="str">
        <f>'Mat. Betuminoso'!G6</f>
        <v>OUTUBRO/2025</v>
      </c>
      <c r="L6" s="1565"/>
      <c r="M6" s="1565"/>
      <c r="N6" s="1565"/>
      <c r="O6" s="1566"/>
      <c r="U6" s="1567"/>
      <c r="X6" s="1567"/>
    </row>
    <row r="7" spans="2:24" s="392" customFormat="1" ht="20.100000000000001" customHeight="1">
      <c r="B7" s="1204" t="s">
        <v>168</v>
      </c>
      <c r="C7" s="1568" t="str">
        <f>'Mat. Betuminoso'!C7:E7</f>
        <v>ENTR. BR-101 (CABO DE SANTO AGOSTINHO) - DIV. PE/AL</v>
      </c>
      <c r="D7" s="1568"/>
      <c r="E7" s="1568"/>
      <c r="F7" s="1568"/>
      <c r="G7" s="1568"/>
      <c r="H7" s="1568"/>
      <c r="I7" s="1569"/>
      <c r="J7" s="1472" t="s">
        <v>455</v>
      </c>
      <c r="K7" s="1227" t="str">
        <f>'Mat. Betuminoso'!G7</f>
        <v>SEM DESONERAÇÃO</v>
      </c>
      <c r="L7" s="1221"/>
      <c r="M7" s="1221"/>
      <c r="N7" s="1221"/>
      <c r="O7" s="1570"/>
    </row>
    <row r="8" spans="2:24" s="392" customFormat="1" ht="9.9499999999999993" customHeight="1" thickBot="1">
      <c r="B8" s="1207"/>
      <c r="C8" s="1208"/>
      <c r="D8" s="1208"/>
      <c r="E8" s="1208"/>
      <c r="F8" s="1208"/>
      <c r="G8" s="1208"/>
      <c r="H8" s="1208"/>
      <c r="I8" s="1208"/>
      <c r="J8" s="1208"/>
      <c r="K8" s="1208"/>
      <c r="L8" s="1208"/>
      <c r="M8" s="1208"/>
      <c r="N8" s="1208"/>
      <c r="O8" s="1209"/>
    </row>
    <row r="9" spans="2:24" ht="20.100000000000001" customHeight="1" thickBot="1">
      <c r="B9" s="1475" t="s">
        <v>1233</v>
      </c>
      <c r="C9" s="1476"/>
      <c r="D9" s="1476"/>
      <c r="E9" s="1476"/>
      <c r="F9" s="1476"/>
      <c r="G9" s="1476"/>
      <c r="H9" s="1476"/>
      <c r="I9" s="1476"/>
      <c r="J9" s="1476"/>
      <c r="K9" s="1476"/>
      <c r="L9" s="1476"/>
      <c r="M9" s="1476"/>
      <c r="N9" s="1476"/>
      <c r="O9" s="1477"/>
      <c r="V9" s="392"/>
      <c r="W9" s="392"/>
    </row>
    <row r="10" spans="2:24">
      <c r="B10" s="1571" t="s">
        <v>1234</v>
      </c>
      <c r="C10" s="1572"/>
      <c r="D10" s="1572"/>
      <c r="E10" s="1572"/>
      <c r="F10" s="1572"/>
      <c r="G10" s="1572"/>
      <c r="H10" s="1572"/>
      <c r="I10" s="1572"/>
      <c r="J10" s="1572"/>
      <c r="K10" s="1572"/>
      <c r="L10" s="1572"/>
      <c r="M10" s="1572"/>
      <c r="N10" s="1572"/>
      <c r="O10" s="1573"/>
      <c r="V10" s="392"/>
      <c r="W10" s="392"/>
    </row>
    <row r="11" spans="2:24">
      <c r="B11" s="1574"/>
      <c r="C11" s="440"/>
      <c r="D11" s="440"/>
      <c r="E11" s="440"/>
      <c r="F11" s="440"/>
      <c r="G11" s="440"/>
      <c r="H11" s="440"/>
      <c r="I11" s="440"/>
      <c r="J11" s="440"/>
      <c r="K11" s="440"/>
      <c r="L11" s="440"/>
      <c r="M11" s="440"/>
      <c r="N11" s="440"/>
      <c r="O11" s="1575"/>
      <c r="V11" s="392"/>
      <c r="W11" s="392"/>
    </row>
    <row r="12" spans="2:24" ht="15.75" thickBot="1">
      <c r="B12" s="421"/>
      <c r="C12" s="422"/>
      <c r="D12" s="422"/>
      <c r="E12" s="423"/>
      <c r="F12" s="422"/>
      <c r="G12" s="422"/>
      <c r="H12" s="422"/>
      <c r="I12" s="422"/>
      <c r="J12" s="422"/>
      <c r="K12" s="422"/>
      <c r="L12" s="422"/>
      <c r="M12" s="422"/>
      <c r="N12" s="422"/>
      <c r="O12" s="424"/>
    </row>
    <row r="13" spans="2:24" ht="16.5" thickBot="1">
      <c r="B13" s="1475" t="s">
        <v>1235</v>
      </c>
      <c r="C13" s="1476"/>
      <c r="D13" s="1476"/>
      <c r="E13" s="1476"/>
      <c r="F13" s="1476"/>
      <c r="G13" s="1476"/>
      <c r="H13" s="1476"/>
      <c r="I13" s="1476"/>
      <c r="J13" s="1476"/>
      <c r="K13" s="1476"/>
      <c r="L13" s="1476"/>
      <c r="M13" s="1476"/>
      <c r="N13" s="1476"/>
      <c r="O13" s="1477"/>
    </row>
    <row r="14" spans="2:24">
      <c r="B14" s="421"/>
      <c r="C14" s="422"/>
      <c r="D14" s="422"/>
      <c r="E14" s="423"/>
      <c r="F14" s="422"/>
      <c r="G14" s="422"/>
      <c r="H14" s="422"/>
      <c r="I14" s="422"/>
      <c r="J14" s="422"/>
      <c r="K14" s="422"/>
      <c r="L14" s="422"/>
      <c r="M14" s="422"/>
      <c r="N14" s="422"/>
      <c r="O14" s="424"/>
    </row>
    <row r="15" spans="2:24" ht="40.9" customHeight="1">
      <c r="B15" s="1576"/>
      <c r="C15" s="444" t="s">
        <v>722</v>
      </c>
      <c r="D15" s="444" t="s">
        <v>1236</v>
      </c>
      <c r="E15" s="443" t="s">
        <v>1237</v>
      </c>
      <c r="F15" s="442" t="s">
        <v>1238</v>
      </c>
      <c r="G15" s="442" t="s">
        <v>1239</v>
      </c>
      <c r="H15" s="442" t="s">
        <v>1240</v>
      </c>
      <c r="I15" s="442" t="s">
        <v>1241</v>
      </c>
      <c r="J15" s="442" t="s">
        <v>1242</v>
      </c>
      <c r="K15" s="442" t="s">
        <v>1243</v>
      </c>
      <c r="L15" s="442" t="s">
        <v>1244</v>
      </c>
      <c r="M15" s="444" t="s">
        <v>1245</v>
      </c>
      <c r="N15" s="444" t="s">
        <v>1246</v>
      </c>
      <c r="O15" s="1577" t="s">
        <v>1247</v>
      </c>
    </row>
    <row r="16" spans="2:24" ht="30">
      <c r="B16" s="1578" t="s">
        <v>1248</v>
      </c>
      <c r="C16" s="1579" t="str">
        <f>'Mat. Betuminoso'!F49</f>
        <v>Minas Gerais</v>
      </c>
      <c r="D16" s="1579" t="str">
        <f>'Mat. Betuminoso'!$D$20</f>
        <v>Betim/MG</v>
      </c>
      <c r="E16" s="1580">
        <v>0</v>
      </c>
      <c r="F16" s="1580">
        <f>'Mat. Betuminoso'!$E$20</f>
        <v>2018</v>
      </c>
      <c r="G16" s="1580">
        <v>0</v>
      </c>
      <c r="H16" s="1580">
        <v>0</v>
      </c>
      <c r="I16" s="1581">
        <v>20.5</v>
      </c>
      <c r="J16" s="1581">
        <v>3</v>
      </c>
      <c r="K16" s="1581">
        <v>0.65</v>
      </c>
      <c r="L16" s="1582">
        <v>14.5</v>
      </c>
      <c r="M16" s="1583">
        <f>VLOOKUP(C16,'Mat. Betuminoso'!$F$49:$G$51,2,0)</f>
        <v>5.5851239687194516</v>
      </c>
      <c r="N16" s="1584"/>
      <c r="O16" s="1585"/>
    </row>
    <row r="17" spans="2:15" ht="30">
      <c r="B17" s="1586" t="s">
        <v>1249</v>
      </c>
      <c r="C17" s="1587" t="str">
        <f>'Mat. Betuminoso'!F50</f>
        <v>Ceará</v>
      </c>
      <c r="D17" s="1587" t="str">
        <f>'Mat. Betuminoso'!$D$19</f>
        <v>Fortaleza/CE</v>
      </c>
      <c r="E17" s="1588">
        <v>0</v>
      </c>
      <c r="F17" s="1588">
        <f>'Mat. Betuminoso'!$E$19</f>
        <v>864</v>
      </c>
      <c r="G17" s="1588">
        <v>0</v>
      </c>
      <c r="H17" s="1588">
        <v>0</v>
      </c>
      <c r="I17" s="1589">
        <v>20.5</v>
      </c>
      <c r="J17" s="1589">
        <v>3</v>
      </c>
      <c r="K17" s="1589">
        <v>0.65</v>
      </c>
      <c r="L17" s="1589">
        <f>$L$16</f>
        <v>14.5</v>
      </c>
      <c r="M17" s="1590">
        <f>VLOOKUP(C17,'Mat. Betuminoso'!$F$49:$G$51,2,0)</f>
        <v>4.2711865544176355</v>
      </c>
      <c r="N17" s="1591"/>
      <c r="O17" s="1592"/>
    </row>
    <row r="18" spans="2:15" ht="30">
      <c r="B18" s="1593" t="s">
        <v>1250</v>
      </c>
      <c r="C18" s="1594" t="str">
        <f>'Mat. Betuminoso'!F51</f>
        <v>Sudeste</v>
      </c>
      <c r="D18" s="1594" t="str">
        <f>'Mat. Betuminoso'!$D$21</f>
        <v>Canoas/RS</v>
      </c>
      <c r="E18" s="1595">
        <v>0</v>
      </c>
      <c r="F18" s="1595">
        <f>'Mat. Betuminoso'!$E$21</f>
        <v>3732</v>
      </c>
      <c r="G18" s="1595">
        <v>0</v>
      </c>
      <c r="H18" s="1595">
        <v>0</v>
      </c>
      <c r="I18" s="1596">
        <v>20.5</v>
      </c>
      <c r="J18" s="1596">
        <v>3</v>
      </c>
      <c r="K18" s="1596">
        <v>0.65</v>
      </c>
      <c r="L18" s="1596">
        <f>$L$16</f>
        <v>14.5</v>
      </c>
      <c r="M18" s="1597">
        <f>VLOOKUP(C18,'Mat. Betuminoso'!$F$49:$G$51,2,0)</f>
        <v>4.5536850228617531</v>
      </c>
      <c r="N18" s="1598"/>
      <c r="O18" s="1599"/>
    </row>
    <row r="19" spans="2:15">
      <c r="B19" s="421"/>
      <c r="C19" s="445"/>
      <c r="D19" s="445"/>
      <c r="E19" s="1294"/>
      <c r="F19" s="1294"/>
      <c r="G19" s="422"/>
      <c r="H19" s="422"/>
      <c r="I19" s="422"/>
      <c r="J19" s="422"/>
      <c r="K19" s="422"/>
      <c r="L19" s="422"/>
      <c r="M19" s="422"/>
      <c r="N19" s="422"/>
      <c r="O19" s="424"/>
    </row>
    <row r="20" spans="2:15">
      <c r="B20" s="421"/>
      <c r="C20" s="508" t="s">
        <v>1251</v>
      </c>
      <c r="D20" s="726"/>
      <c r="E20" s="726"/>
      <c r="F20" s="509"/>
      <c r="G20" s="422"/>
      <c r="H20" s="1600" t="s">
        <v>1252</v>
      </c>
      <c r="I20" s="1481" t="s">
        <v>1195</v>
      </c>
      <c r="J20" s="1481"/>
      <c r="K20" s="1600" t="s">
        <v>1253</v>
      </c>
      <c r="L20" s="422"/>
      <c r="M20" s="422"/>
      <c r="N20" s="422"/>
      <c r="O20" s="424"/>
    </row>
    <row r="21" spans="2:15">
      <c r="B21" s="421"/>
      <c r="C21" s="1601" t="s">
        <v>1254</v>
      </c>
      <c r="D21" s="440"/>
      <c r="E21" s="440"/>
      <c r="F21" s="1602"/>
      <c r="G21" s="422"/>
      <c r="H21" s="1600"/>
      <c r="I21" s="1603" t="s">
        <v>1197</v>
      </c>
      <c r="J21" s="1603" t="s">
        <v>1198</v>
      </c>
      <c r="K21" s="1600"/>
      <c r="L21" s="422"/>
      <c r="M21" s="422"/>
      <c r="N21" s="422"/>
      <c r="O21" s="424"/>
    </row>
    <row r="22" spans="2:15">
      <c r="B22" s="421"/>
      <c r="C22" s="422"/>
      <c r="D22" s="422"/>
      <c r="E22" s="423"/>
      <c r="F22" s="422"/>
      <c r="G22" s="422"/>
      <c r="H22" s="1600"/>
      <c r="I22" s="1486">
        <v>41821</v>
      </c>
      <c r="J22" s="1486">
        <f>'Mat. Betuminoso'!$M$13</f>
        <v>45931</v>
      </c>
      <c r="K22" s="1600"/>
      <c r="L22" s="422"/>
      <c r="M22" s="422"/>
      <c r="N22" s="422"/>
      <c r="O22" s="424"/>
    </row>
    <row r="23" spans="2:15">
      <c r="B23" s="421"/>
      <c r="C23" s="422"/>
      <c r="D23" s="422"/>
      <c r="E23" s="423"/>
      <c r="F23" s="422"/>
      <c r="G23" s="422"/>
      <c r="H23" s="1490" t="s">
        <v>1199</v>
      </c>
      <c r="I23" s="1604">
        <v>270.23700000000002</v>
      </c>
      <c r="J23" s="1605">
        <f>'Mat. Betuminoso'!$M$14</f>
        <v>590.23900000000003</v>
      </c>
      <c r="K23" s="1606">
        <f>ROUND((J23/I23),4)</f>
        <v>2.1842000000000001</v>
      </c>
      <c r="L23" s="422"/>
      <c r="M23" s="422"/>
      <c r="N23" s="422"/>
      <c r="O23" s="424"/>
    </row>
    <row r="24" spans="2:15">
      <c r="B24" s="421"/>
      <c r="C24" s="422"/>
      <c r="D24" s="422"/>
      <c r="E24" s="423"/>
      <c r="F24" s="422"/>
      <c r="G24" s="422"/>
      <c r="H24" s="422"/>
      <c r="I24" s="422"/>
      <c r="J24" s="422"/>
      <c r="K24" s="422"/>
      <c r="L24" s="422"/>
      <c r="M24" s="422"/>
      <c r="N24" s="422"/>
      <c r="O24" s="424"/>
    </row>
    <row r="25" spans="2:15">
      <c r="B25" s="421"/>
      <c r="C25" s="422"/>
      <c r="D25" s="422"/>
      <c r="E25" s="423"/>
      <c r="F25" s="422"/>
      <c r="G25" s="422"/>
      <c r="H25" s="422"/>
      <c r="I25" s="422"/>
      <c r="J25" s="422"/>
      <c r="K25" s="422"/>
      <c r="L25" s="422"/>
      <c r="M25" s="422"/>
      <c r="N25" s="422"/>
      <c r="O25" s="424"/>
    </row>
    <row r="26" spans="2:15">
      <c r="B26" s="1607" t="s">
        <v>1255</v>
      </c>
      <c r="C26" s="726"/>
      <c r="D26" s="1608" t="s">
        <v>1256</v>
      </c>
      <c r="E26" s="1609" t="s">
        <v>758</v>
      </c>
      <c r="F26" s="1609"/>
      <c r="G26" s="1608" t="s">
        <v>1257</v>
      </c>
      <c r="H26" s="1609" t="s">
        <v>758</v>
      </c>
      <c r="I26" s="1610"/>
      <c r="J26" s="1608" t="s">
        <v>1258</v>
      </c>
      <c r="K26" s="1609" t="s">
        <v>758</v>
      </c>
      <c r="L26" s="1609"/>
      <c r="M26" s="1608" t="s">
        <v>1259</v>
      </c>
      <c r="N26" s="1609" t="s">
        <v>758</v>
      </c>
      <c r="O26" s="1611"/>
    </row>
    <row r="27" spans="2:15">
      <c r="B27" s="1612" t="s">
        <v>1260</v>
      </c>
      <c r="C27" s="1613"/>
      <c r="D27" s="1614">
        <f>M16*1000</f>
        <v>5585.123968719452</v>
      </c>
      <c r="E27" s="1615" t="s">
        <v>1261</v>
      </c>
      <c r="F27" s="1615"/>
      <c r="G27" s="1614">
        <f>M17*1000</f>
        <v>4271.1865544176353</v>
      </c>
      <c r="H27" s="1615" t="s">
        <v>1261</v>
      </c>
      <c r="I27" s="1615"/>
      <c r="J27" s="1616">
        <f>M18*1000</f>
        <v>4553.6850228617532</v>
      </c>
      <c r="K27" s="1615" t="s">
        <v>1261</v>
      </c>
      <c r="L27" s="1615"/>
      <c r="M27" s="1616"/>
      <c r="N27" s="1615"/>
      <c r="O27" s="1617"/>
    </row>
    <row r="28" spans="2:15">
      <c r="B28" s="1618" t="s">
        <v>1115</v>
      </c>
      <c r="C28" s="1619"/>
      <c r="D28" s="1620">
        <f>TRUNC(($K$23*((26.939+(0.253*F16)+(0.299*G16)+(0.412*H16)))),2)</f>
        <v>1173.99</v>
      </c>
      <c r="E28" s="1621" t="s">
        <v>1261</v>
      </c>
      <c r="F28" s="1621"/>
      <c r="G28" s="1620">
        <f>TRUNC(($K$23*((26.939+(0.253*F17)+(0.299*G17)+(0.412*H17)))),2)</f>
        <v>536.28</v>
      </c>
      <c r="H28" s="1621" t="s">
        <v>1261</v>
      </c>
      <c r="I28" s="1621"/>
      <c r="J28" s="1622">
        <f>($K$23*((26.939+(0.253*F18)+(0.299*G18)+(0.412*H18))))</f>
        <v>2121.1530670000002</v>
      </c>
      <c r="K28" s="1621" t="s">
        <v>1261</v>
      </c>
      <c r="L28" s="1621"/>
      <c r="M28" s="1622"/>
      <c r="N28" s="1621"/>
      <c r="O28" s="1623"/>
    </row>
    <row r="29" spans="2:15">
      <c r="B29" s="1624"/>
      <c r="C29" s="1625"/>
      <c r="D29" s="1626"/>
      <c r="E29" s="1627"/>
      <c r="F29" s="1627"/>
      <c r="G29" s="1628"/>
      <c r="H29" s="1627"/>
      <c r="I29" s="1627"/>
      <c r="J29" s="1628"/>
      <c r="K29" s="1627"/>
      <c r="L29" s="1627"/>
      <c r="M29" s="1628"/>
      <c r="N29" s="1627"/>
      <c r="O29" s="1629"/>
    </row>
    <row r="30" spans="2:15" ht="29.25" customHeight="1">
      <c r="B30" s="1607" t="s">
        <v>1255</v>
      </c>
      <c r="C30" s="726"/>
      <c r="D30" s="1630" t="s">
        <v>1262</v>
      </c>
      <c r="E30" s="1609" t="s">
        <v>758</v>
      </c>
      <c r="F30" s="1609"/>
      <c r="G30" s="1630" t="s">
        <v>1263</v>
      </c>
      <c r="H30" s="1609" t="s">
        <v>758</v>
      </c>
      <c r="I30" s="1610"/>
      <c r="J30" s="1608" t="s">
        <v>1264</v>
      </c>
      <c r="K30" s="1609" t="s">
        <v>758</v>
      </c>
      <c r="L30" s="1609"/>
      <c r="M30" s="1608" t="s">
        <v>1265</v>
      </c>
      <c r="N30" s="1609" t="s">
        <v>758</v>
      </c>
      <c r="O30" s="1611"/>
    </row>
    <row r="31" spans="2:15">
      <c r="B31" s="1612" t="s">
        <v>1260</v>
      </c>
      <c r="C31" s="1613"/>
      <c r="D31" s="1614">
        <f>D27/(1-($I$16%+$J$16%+$K$16%-($K$16%+$J$16%)*$I$16%))</f>
        <v>7291.4511346139789</v>
      </c>
      <c r="E31" s="1615" t="s">
        <v>1261</v>
      </c>
      <c r="F31" s="1615"/>
      <c r="G31" s="1614">
        <f>G27/(1-($I$17%+$J$17%+$K$17%-($K$17%+$J$17%)*$I$17%))</f>
        <v>5576.0889503580502</v>
      </c>
      <c r="H31" s="1615" t="s">
        <v>1261</v>
      </c>
      <c r="I31" s="1615"/>
      <c r="J31" s="1614">
        <f>J27/(1-($I$18%+$J$18%+$K$18%-($K$18%+$J$18%)*$I$18%))</f>
        <v>5944.8943322618379</v>
      </c>
      <c r="K31" s="1615" t="s">
        <v>1261</v>
      </c>
      <c r="L31" s="1615"/>
      <c r="M31" s="1614"/>
      <c r="N31" s="1615"/>
      <c r="O31" s="1617"/>
    </row>
    <row r="32" spans="2:15">
      <c r="B32" s="1618" t="s">
        <v>1115</v>
      </c>
      <c r="C32" s="1619"/>
      <c r="D32" s="1620">
        <f>D28/(1-(I16/100))</f>
        <v>1476.7169811320755</v>
      </c>
      <c r="E32" s="1621" t="s">
        <v>1261</v>
      </c>
      <c r="F32" s="1621"/>
      <c r="G32" s="1620">
        <f>G28/(1-(I17/100))</f>
        <v>674.56603773584902</v>
      </c>
      <c r="H32" s="1621" t="s">
        <v>1261</v>
      </c>
      <c r="I32" s="1621"/>
      <c r="J32" s="1620">
        <f>J28/(1-(I18/100))</f>
        <v>2668.117065408805</v>
      </c>
      <c r="K32" s="1621" t="s">
        <v>1261</v>
      </c>
      <c r="L32" s="1621"/>
      <c r="M32" s="1620"/>
      <c r="N32" s="1621"/>
      <c r="O32" s="1623"/>
    </row>
    <row r="33" spans="2:15">
      <c r="B33" s="1624"/>
      <c r="C33" s="1625"/>
      <c r="D33" s="1626"/>
      <c r="E33" s="1627"/>
      <c r="F33" s="1627"/>
      <c r="G33" s="1628"/>
      <c r="H33" s="1627"/>
      <c r="I33" s="1627"/>
      <c r="J33" s="1628"/>
      <c r="K33" s="1627"/>
      <c r="L33" s="1627"/>
      <c r="M33" s="1628"/>
      <c r="N33" s="1627"/>
      <c r="O33" s="1629"/>
    </row>
    <row r="34" spans="2:15" ht="36.75" customHeight="1">
      <c r="B34" s="1607" t="s">
        <v>1255</v>
      </c>
      <c r="C34" s="726"/>
      <c r="D34" s="1630" t="s">
        <v>1266</v>
      </c>
      <c r="E34" s="1609" t="s">
        <v>758</v>
      </c>
      <c r="F34" s="1609"/>
      <c r="G34" s="1630" t="s">
        <v>1267</v>
      </c>
      <c r="H34" s="1609" t="s">
        <v>758</v>
      </c>
      <c r="I34" s="1610"/>
      <c r="J34" s="1630" t="s">
        <v>1268</v>
      </c>
      <c r="K34" s="1609" t="s">
        <v>758</v>
      </c>
      <c r="L34" s="1609"/>
      <c r="M34" s="1630" t="s">
        <v>1269</v>
      </c>
      <c r="N34" s="1609" t="s">
        <v>758</v>
      </c>
      <c r="O34" s="1611"/>
    </row>
    <row r="35" spans="2:15">
      <c r="B35" s="1612" t="s">
        <v>1260</v>
      </c>
      <c r="C35" s="1613"/>
      <c r="D35" s="1614">
        <f>D31</f>
        <v>7291.4511346139789</v>
      </c>
      <c r="E35" s="1615" t="s">
        <v>1261</v>
      </c>
      <c r="F35" s="1615"/>
      <c r="G35" s="1614">
        <f>G31</f>
        <v>5576.0889503580502</v>
      </c>
      <c r="H35" s="1615" t="s">
        <v>1261</v>
      </c>
      <c r="I35" s="1615"/>
      <c r="J35" s="1614">
        <f>J31</f>
        <v>5944.8943322618379</v>
      </c>
      <c r="K35" s="1615" t="s">
        <v>1261</v>
      </c>
      <c r="L35" s="1615"/>
      <c r="M35" s="1614"/>
      <c r="N35" s="1615"/>
      <c r="O35" s="1617"/>
    </row>
    <row r="36" spans="2:15">
      <c r="B36" s="1618" t="s">
        <v>1115</v>
      </c>
      <c r="C36" s="1619"/>
      <c r="D36" s="1620">
        <f>SUM(D32,N16)</f>
        <v>1476.7169811320755</v>
      </c>
      <c r="E36" s="1621" t="s">
        <v>1261</v>
      </c>
      <c r="F36" s="1621"/>
      <c r="G36" s="1620">
        <f>SUM(G32,N17)</f>
        <v>674.56603773584902</v>
      </c>
      <c r="H36" s="1621" t="s">
        <v>1261</v>
      </c>
      <c r="I36" s="1621"/>
      <c r="J36" s="1620">
        <f>SUM(J32,N18)</f>
        <v>2668.117065408805</v>
      </c>
      <c r="K36" s="1621" t="s">
        <v>1261</v>
      </c>
      <c r="L36" s="1621"/>
      <c r="M36" s="1620"/>
      <c r="N36" s="1621"/>
      <c r="O36" s="1623"/>
    </row>
    <row r="37" spans="2:15">
      <c r="B37" s="1624"/>
      <c r="C37" s="1625"/>
      <c r="D37" s="1626"/>
      <c r="E37" s="1627"/>
      <c r="F37" s="1627"/>
      <c r="G37" s="1628"/>
      <c r="H37" s="1627"/>
      <c r="I37" s="1627"/>
      <c r="J37" s="1628"/>
      <c r="K37" s="1627"/>
      <c r="L37" s="1627"/>
      <c r="M37" s="1628"/>
      <c r="N37" s="1627"/>
      <c r="O37" s="1629"/>
    </row>
    <row r="38" spans="2:15">
      <c r="B38" s="1607" t="s">
        <v>1255</v>
      </c>
      <c r="C38" s="726"/>
      <c r="D38" s="1630" t="s">
        <v>1270</v>
      </c>
      <c r="E38" s="1609" t="s">
        <v>758</v>
      </c>
      <c r="F38" s="1609"/>
      <c r="G38" s="1630" t="s">
        <v>1270</v>
      </c>
      <c r="H38" s="1609" t="s">
        <v>758</v>
      </c>
      <c r="I38" s="1610"/>
      <c r="J38" s="1630" t="s">
        <v>1270</v>
      </c>
      <c r="K38" s="1609" t="s">
        <v>758</v>
      </c>
      <c r="L38" s="1609"/>
      <c r="M38" s="1630" t="s">
        <v>1270</v>
      </c>
      <c r="N38" s="1609" t="s">
        <v>758</v>
      </c>
      <c r="O38" s="1611"/>
    </row>
    <row r="39" spans="2:15">
      <c r="B39" s="1612" t="s">
        <v>1260</v>
      </c>
      <c r="C39" s="1613"/>
      <c r="D39" s="1614">
        <f>D35*L16/100</f>
        <v>1057.2604145190269</v>
      </c>
      <c r="E39" s="1615" t="s">
        <v>1261</v>
      </c>
      <c r="F39" s="1615"/>
      <c r="G39" s="1614">
        <f>G35*L17/100</f>
        <v>808.53289780191733</v>
      </c>
      <c r="H39" s="1615" t="s">
        <v>1261</v>
      </c>
      <c r="I39" s="1615"/>
      <c r="J39" s="1614">
        <f>J35*L18/100</f>
        <v>862.00967817796652</v>
      </c>
      <c r="K39" s="1615" t="s">
        <v>1261</v>
      </c>
      <c r="L39" s="1615"/>
      <c r="M39" s="1614"/>
      <c r="N39" s="1615"/>
      <c r="O39" s="1617"/>
    </row>
    <row r="40" spans="2:15">
      <c r="B40" s="1618" t="s">
        <v>1115</v>
      </c>
      <c r="C40" s="1619"/>
      <c r="D40" s="1620">
        <f>D36*L16/100</f>
        <v>214.12396226415095</v>
      </c>
      <c r="E40" s="1621" t="s">
        <v>1261</v>
      </c>
      <c r="F40" s="1621"/>
      <c r="G40" s="1620">
        <f>G36*L17/100</f>
        <v>97.812075471698122</v>
      </c>
      <c r="H40" s="1621" t="s">
        <v>1261</v>
      </c>
      <c r="I40" s="1621"/>
      <c r="J40" s="1620">
        <f>J36*L18/100</f>
        <v>386.87697448427673</v>
      </c>
      <c r="K40" s="1621" t="s">
        <v>1261</v>
      </c>
      <c r="L40" s="1621"/>
      <c r="M40" s="1620"/>
      <c r="N40" s="1621"/>
      <c r="O40" s="1623"/>
    </row>
    <row r="41" spans="2:15">
      <c r="B41" s="1624"/>
      <c r="C41" s="1625"/>
      <c r="D41" s="1626"/>
      <c r="E41" s="1627"/>
      <c r="F41" s="1627"/>
      <c r="G41" s="1628"/>
      <c r="H41" s="1627"/>
      <c r="I41" s="1627"/>
      <c r="J41" s="1628"/>
      <c r="K41" s="1627"/>
      <c r="L41" s="1627"/>
      <c r="M41" s="1628"/>
      <c r="N41" s="1627"/>
      <c r="O41" s="1629"/>
    </row>
    <row r="42" spans="2:15">
      <c r="B42" s="1607" t="s">
        <v>1255</v>
      </c>
      <c r="C42" s="726"/>
      <c r="D42" s="1608" t="s">
        <v>1271</v>
      </c>
      <c r="E42" s="1609" t="s">
        <v>758</v>
      </c>
      <c r="F42" s="1609"/>
      <c r="G42" s="1608" t="s">
        <v>1272</v>
      </c>
      <c r="H42" s="1609" t="s">
        <v>758</v>
      </c>
      <c r="I42" s="1610"/>
      <c r="J42" s="1608" t="s">
        <v>1273</v>
      </c>
      <c r="K42" s="1609" t="s">
        <v>758</v>
      </c>
      <c r="L42" s="1609"/>
      <c r="M42" s="1608" t="s">
        <v>1274</v>
      </c>
      <c r="N42" s="1609" t="s">
        <v>758</v>
      </c>
      <c r="O42" s="1611"/>
    </row>
    <row r="43" spans="2:15">
      <c r="B43" s="1631" t="s">
        <v>1260</v>
      </c>
      <c r="C43" s="1632"/>
      <c r="D43" s="1633">
        <f>TRUNC(SUM(D35,D39),3)</f>
        <v>8348.7109999999993</v>
      </c>
      <c r="E43" s="1634" t="s">
        <v>27</v>
      </c>
      <c r="F43" s="1634"/>
      <c r="G43" s="1635">
        <f>TRUNC(SUM(G35,G39),3)</f>
        <v>6384.6210000000001</v>
      </c>
      <c r="H43" s="1636" t="s">
        <v>27</v>
      </c>
      <c r="I43" s="1636"/>
      <c r="J43" s="1637">
        <f>TRUNC(SUM(J35,J39),2)</f>
        <v>6806.9</v>
      </c>
      <c r="K43" s="1638" t="s">
        <v>27</v>
      </c>
      <c r="L43" s="1638"/>
      <c r="M43" s="1637"/>
      <c r="N43" s="1638"/>
      <c r="O43" s="1639"/>
    </row>
    <row r="44" spans="2:15">
      <c r="B44" s="1640" t="s">
        <v>1115</v>
      </c>
      <c r="C44" s="1641"/>
      <c r="D44" s="1642">
        <f>TRUNC(SUM(D36,D40),3)</f>
        <v>1690.84</v>
      </c>
      <c r="E44" s="1643" t="s">
        <v>27</v>
      </c>
      <c r="F44" s="1643"/>
      <c r="G44" s="1644">
        <f>TRUNC(SUM(G36,G40),3)</f>
        <v>772.37800000000004</v>
      </c>
      <c r="H44" s="1645" t="s">
        <v>27</v>
      </c>
      <c r="I44" s="1645"/>
      <c r="J44" s="1646">
        <f>TRUNC(SUM(J36,J40),2)</f>
        <v>3054.99</v>
      </c>
      <c r="K44" s="1647" t="s">
        <v>27</v>
      </c>
      <c r="L44" s="1647"/>
      <c r="M44" s="1646"/>
      <c r="N44" s="1647"/>
      <c r="O44" s="1648"/>
    </row>
    <row r="45" spans="2:15">
      <c r="B45" s="1607" t="s">
        <v>947</v>
      </c>
      <c r="C45" s="726"/>
      <c r="D45" s="1649">
        <f>IF(D43=0,0,SUM(D43:D44))</f>
        <v>10039.550999999999</v>
      </c>
      <c r="E45" s="1650" t="s">
        <v>27</v>
      </c>
      <c r="F45" s="1650"/>
      <c r="G45" s="1651">
        <f>IF(G43=0,0,SUM(G43:G44))</f>
        <v>7156.9989999999998</v>
      </c>
      <c r="H45" s="1652" t="s">
        <v>27</v>
      </c>
      <c r="I45" s="1652"/>
      <c r="J45" s="1653">
        <f>IF(J43=0,0,SUM(J43:J44))</f>
        <v>9861.89</v>
      </c>
      <c r="K45" s="1654" t="s">
        <v>27</v>
      </c>
      <c r="L45" s="1654"/>
      <c r="M45" s="1653"/>
      <c r="N45" s="1654"/>
      <c r="O45" s="1655"/>
    </row>
    <row r="46" spans="2:15" ht="15" customHeight="1">
      <c r="B46" s="1656"/>
      <c r="C46" s="1657"/>
      <c r="D46" s="1657"/>
      <c r="E46" s="1657"/>
      <c r="F46" s="1657"/>
      <c r="G46" s="1657"/>
      <c r="H46" s="1657"/>
      <c r="I46" s="1657"/>
      <c r="J46" s="1657"/>
      <c r="K46" s="1657"/>
      <c r="L46" s="1657"/>
      <c r="M46" s="1657"/>
      <c r="N46" s="1657"/>
      <c r="O46" s="1658"/>
    </row>
    <row r="47" spans="2:15" ht="15" customHeight="1">
      <c r="B47" s="421"/>
      <c r="C47" s="422"/>
      <c r="D47" s="422"/>
      <c r="E47" s="422"/>
      <c r="F47" s="422"/>
      <c r="G47" s="422"/>
      <c r="H47" s="422"/>
      <c r="I47" s="422"/>
      <c r="J47" s="422"/>
      <c r="K47" s="422"/>
      <c r="L47" s="422"/>
      <c r="M47" s="422"/>
      <c r="N47" s="422"/>
      <c r="O47" s="424"/>
    </row>
    <row r="48" spans="2:15" ht="15" customHeight="1">
      <c r="B48" s="421"/>
      <c r="C48" s="422"/>
      <c r="D48" s="422"/>
      <c r="E48" s="422"/>
      <c r="F48" s="422"/>
      <c r="G48" s="422"/>
      <c r="H48" s="422"/>
      <c r="I48" s="422"/>
      <c r="J48" s="422"/>
      <c r="K48" s="422"/>
      <c r="L48" s="422"/>
      <c r="M48" s="422"/>
      <c r="N48" s="422"/>
      <c r="O48" s="424"/>
    </row>
    <row r="49" spans="2:15" ht="15" customHeight="1">
      <c r="B49" s="421"/>
      <c r="C49" s="422"/>
      <c r="D49" s="422"/>
      <c r="E49" s="422"/>
      <c r="F49" s="422"/>
      <c r="G49" s="422"/>
      <c r="H49" s="422"/>
      <c r="I49" s="422"/>
      <c r="J49" s="422"/>
      <c r="K49" s="422"/>
      <c r="L49" s="422"/>
      <c r="M49" s="422"/>
      <c r="N49" s="422"/>
      <c r="O49" s="424"/>
    </row>
    <row r="50" spans="2:15" ht="15" customHeight="1">
      <c r="B50" s="421"/>
      <c r="C50" s="422"/>
      <c r="D50" s="422"/>
      <c r="E50" s="422"/>
      <c r="F50" s="422"/>
      <c r="G50" s="422"/>
      <c r="H50" s="422"/>
      <c r="I50" s="422"/>
      <c r="J50" s="422"/>
      <c r="K50" s="422"/>
      <c r="L50" s="422"/>
      <c r="M50" s="422"/>
      <c r="N50" s="422"/>
      <c r="O50" s="424"/>
    </row>
    <row r="51" spans="2:15" ht="15" customHeight="1">
      <c r="B51" s="421"/>
      <c r="C51" s="422"/>
      <c r="D51" s="422"/>
      <c r="E51" s="422"/>
      <c r="F51" s="422"/>
      <c r="G51" s="422"/>
      <c r="H51" s="422"/>
      <c r="I51" s="422"/>
      <c r="J51" s="422"/>
      <c r="K51" s="422"/>
      <c r="L51" s="422"/>
      <c r="M51" s="422"/>
      <c r="N51" s="422"/>
      <c r="O51" s="424"/>
    </row>
    <row r="52" spans="2:15" ht="15" customHeight="1">
      <c r="B52" s="421"/>
      <c r="C52" s="422"/>
      <c r="D52" s="422"/>
      <c r="E52" s="422"/>
      <c r="F52" s="422"/>
      <c r="G52" s="422"/>
      <c r="H52" s="422"/>
      <c r="I52" s="422"/>
      <c r="J52" s="422"/>
      <c r="K52" s="422"/>
      <c r="L52" s="422"/>
      <c r="M52" s="422"/>
      <c r="N52" s="422"/>
      <c r="O52" s="424"/>
    </row>
    <row r="53" spans="2:15" ht="15" customHeight="1">
      <c r="B53" s="421"/>
      <c r="C53" s="422"/>
      <c r="D53" s="422"/>
      <c r="E53" s="422"/>
      <c r="F53" s="422"/>
      <c r="G53" s="422"/>
      <c r="H53" s="422"/>
      <c r="I53" s="422"/>
      <c r="J53" s="422"/>
      <c r="K53" s="422"/>
      <c r="L53" s="422"/>
      <c r="M53" s="422"/>
      <c r="N53" s="422"/>
      <c r="O53" s="424"/>
    </row>
    <row r="54" spans="2:15" ht="15" customHeight="1">
      <c r="B54" s="421"/>
      <c r="C54" s="422"/>
      <c r="D54" s="422"/>
      <c r="E54" s="422"/>
      <c r="F54" s="422"/>
      <c r="G54" s="422"/>
      <c r="H54" s="422"/>
      <c r="I54" s="422"/>
      <c r="J54" s="422"/>
      <c r="K54" s="422"/>
      <c r="L54" s="422"/>
      <c r="M54" s="422"/>
      <c r="N54" s="422"/>
      <c r="O54" s="424"/>
    </row>
    <row r="55" spans="2:15" ht="15" customHeight="1">
      <c r="B55" s="421"/>
      <c r="C55" s="422"/>
      <c r="D55" s="422"/>
      <c r="E55" s="422"/>
      <c r="F55" s="422"/>
      <c r="G55" s="422"/>
      <c r="H55" s="422"/>
      <c r="I55" s="422"/>
      <c r="J55" s="422"/>
      <c r="K55" s="422"/>
      <c r="L55" s="422"/>
      <c r="M55" s="422"/>
      <c r="N55" s="422"/>
      <c r="O55" s="424"/>
    </row>
    <row r="56" spans="2:15" ht="15" customHeight="1">
      <c r="B56" s="421"/>
      <c r="C56" s="422"/>
      <c r="D56" s="422"/>
      <c r="E56" s="422"/>
      <c r="F56" s="422"/>
      <c r="G56" s="422"/>
      <c r="H56" s="422"/>
      <c r="I56" s="422"/>
      <c r="J56" s="422"/>
      <c r="K56" s="422"/>
      <c r="L56" s="422"/>
      <c r="M56" s="422"/>
      <c r="N56" s="422"/>
      <c r="O56" s="424"/>
    </row>
    <row r="57" spans="2:15" ht="15" customHeight="1">
      <c r="B57" s="421"/>
      <c r="C57" s="422"/>
      <c r="D57" s="422"/>
      <c r="E57" s="422"/>
      <c r="F57" s="422"/>
      <c r="G57" s="422"/>
      <c r="H57" s="422"/>
      <c r="I57" s="422"/>
      <c r="J57" s="422"/>
      <c r="K57" s="422"/>
      <c r="L57" s="422"/>
      <c r="M57" s="422"/>
      <c r="N57" s="422"/>
      <c r="O57" s="424"/>
    </row>
    <row r="58" spans="2:15" ht="15" customHeight="1">
      <c r="B58" s="421"/>
      <c r="C58" s="422"/>
      <c r="D58" s="422"/>
      <c r="E58" s="422"/>
      <c r="F58" s="422"/>
      <c r="G58" s="422"/>
      <c r="H58" s="422"/>
      <c r="I58" s="422"/>
      <c r="J58" s="422"/>
      <c r="K58" s="422"/>
      <c r="L58" s="422"/>
      <c r="M58" s="422"/>
      <c r="N58" s="422"/>
      <c r="O58" s="424"/>
    </row>
    <row r="59" spans="2:15" ht="15" customHeight="1">
      <c r="B59" s="421"/>
      <c r="C59" s="422"/>
      <c r="D59" s="422"/>
      <c r="E59" s="422"/>
      <c r="F59" s="422"/>
      <c r="G59" s="422"/>
      <c r="H59" s="422"/>
      <c r="I59" s="422"/>
      <c r="J59" s="422"/>
      <c r="K59" s="422"/>
      <c r="L59" s="422"/>
      <c r="M59" s="422"/>
      <c r="N59" s="422"/>
      <c r="O59" s="424"/>
    </row>
    <row r="60" spans="2:15" ht="15" customHeight="1">
      <c r="B60" s="421"/>
      <c r="C60" s="422"/>
      <c r="D60" s="422"/>
      <c r="E60" s="422"/>
      <c r="F60" s="422"/>
      <c r="G60" s="422"/>
      <c r="H60" s="422"/>
      <c r="I60" s="422"/>
      <c r="J60" s="422"/>
      <c r="K60" s="422"/>
      <c r="L60" s="422"/>
      <c r="M60" s="422"/>
      <c r="N60" s="422"/>
      <c r="O60" s="424"/>
    </row>
    <row r="61" spans="2:15" ht="15" customHeight="1">
      <c r="B61" s="421"/>
      <c r="C61" s="422"/>
      <c r="D61" s="422"/>
      <c r="E61" s="422"/>
      <c r="F61" s="422"/>
      <c r="G61" s="422"/>
      <c r="H61" s="422"/>
      <c r="I61" s="422"/>
      <c r="J61" s="422"/>
      <c r="K61" s="422"/>
      <c r="L61" s="422"/>
      <c r="M61" s="422"/>
      <c r="N61" s="422"/>
      <c r="O61" s="424"/>
    </row>
    <row r="62" spans="2:15" ht="15" customHeight="1">
      <c r="B62" s="421"/>
      <c r="C62" s="422"/>
      <c r="D62" s="422"/>
      <c r="E62" s="422"/>
      <c r="F62" s="422"/>
      <c r="G62" s="422"/>
      <c r="H62" s="422"/>
      <c r="I62" s="422"/>
      <c r="J62" s="422"/>
      <c r="K62" s="422"/>
      <c r="L62" s="422"/>
      <c r="M62" s="422"/>
      <c r="N62" s="422"/>
      <c r="O62" s="424"/>
    </row>
    <row r="63" spans="2:15" ht="15" customHeight="1">
      <c r="B63" s="421"/>
      <c r="C63" s="422"/>
      <c r="D63" s="422"/>
      <c r="E63" s="422"/>
      <c r="F63" s="422"/>
      <c r="G63" s="422"/>
      <c r="H63" s="422"/>
      <c r="I63" s="422"/>
      <c r="J63" s="422"/>
      <c r="K63" s="422"/>
      <c r="L63" s="422"/>
      <c r="M63" s="422"/>
      <c r="N63" s="422"/>
      <c r="O63" s="424"/>
    </row>
    <row r="64" spans="2:15" ht="15" customHeight="1">
      <c r="B64" s="421"/>
      <c r="C64" s="422"/>
      <c r="D64" s="422"/>
      <c r="E64" s="422"/>
      <c r="F64" s="422"/>
      <c r="G64" s="422"/>
      <c r="H64" s="422"/>
      <c r="I64" s="422"/>
      <c r="J64" s="422"/>
      <c r="K64" s="422"/>
      <c r="L64" s="422"/>
      <c r="M64" s="422"/>
      <c r="N64" s="422"/>
      <c r="O64" s="424"/>
    </row>
    <row r="65" spans="2:15" ht="15" customHeight="1">
      <c r="B65" s="421"/>
      <c r="C65" s="422"/>
      <c r="D65" s="422"/>
      <c r="E65" s="422"/>
      <c r="F65" s="422"/>
      <c r="G65" s="422"/>
      <c r="H65" s="422"/>
      <c r="I65" s="422"/>
      <c r="J65" s="422"/>
      <c r="K65" s="422"/>
      <c r="L65" s="422"/>
      <c r="M65" s="422"/>
      <c r="N65" s="422"/>
      <c r="O65" s="424"/>
    </row>
    <row r="66" spans="2:15" ht="15" customHeight="1">
      <c r="B66" s="421"/>
      <c r="C66" s="422"/>
      <c r="D66" s="422"/>
      <c r="E66" s="422"/>
      <c r="F66" s="422"/>
      <c r="G66" s="422"/>
      <c r="H66" s="422"/>
      <c r="I66" s="422"/>
      <c r="J66" s="422"/>
      <c r="K66" s="422"/>
      <c r="L66" s="422"/>
      <c r="M66" s="422"/>
      <c r="N66" s="422"/>
      <c r="O66" s="424"/>
    </row>
    <row r="67" spans="2:15" ht="15" customHeight="1">
      <c r="B67" s="421"/>
      <c r="C67" s="422"/>
      <c r="D67" s="422"/>
      <c r="E67" s="422"/>
      <c r="F67" s="422"/>
      <c r="G67" s="422"/>
      <c r="H67" s="422"/>
      <c r="I67" s="422"/>
      <c r="J67" s="422"/>
      <c r="K67" s="422"/>
      <c r="L67" s="422"/>
      <c r="M67" s="422"/>
      <c r="N67" s="422"/>
      <c r="O67" s="424"/>
    </row>
    <row r="68" spans="2:15" ht="15" customHeight="1">
      <c r="B68" s="421"/>
      <c r="C68" s="422"/>
      <c r="D68" s="422"/>
      <c r="E68" s="422"/>
      <c r="F68" s="422"/>
      <c r="G68" s="422"/>
      <c r="H68" s="422"/>
      <c r="I68" s="422"/>
      <c r="J68" s="422"/>
      <c r="K68" s="422"/>
      <c r="L68" s="422"/>
      <c r="M68" s="422"/>
      <c r="N68" s="422"/>
      <c r="O68" s="424"/>
    </row>
    <row r="69" spans="2:15" ht="15" customHeight="1">
      <c r="B69" s="421"/>
      <c r="C69" s="422"/>
      <c r="D69" s="422"/>
      <c r="E69" s="422"/>
      <c r="F69" s="422"/>
      <c r="G69" s="422"/>
      <c r="H69" s="422"/>
      <c r="I69" s="422"/>
      <c r="J69" s="422"/>
      <c r="K69" s="422"/>
      <c r="L69" s="422"/>
      <c r="M69" s="422"/>
      <c r="N69" s="422"/>
      <c r="O69" s="424"/>
    </row>
    <row r="70" spans="2:15" ht="15" customHeight="1">
      <c r="B70" s="421"/>
      <c r="C70" s="422"/>
      <c r="D70" s="422"/>
      <c r="E70" s="422"/>
      <c r="F70" s="422"/>
      <c r="G70" s="422"/>
      <c r="H70" s="422"/>
      <c r="I70" s="422"/>
      <c r="J70" s="422"/>
      <c r="K70" s="422"/>
      <c r="L70" s="422"/>
      <c r="M70" s="422"/>
      <c r="N70" s="422"/>
      <c r="O70" s="424"/>
    </row>
    <row r="71" spans="2:15" ht="15" customHeight="1">
      <c r="B71" s="421"/>
      <c r="C71" s="422"/>
      <c r="D71" s="422"/>
      <c r="E71" s="422"/>
      <c r="F71" s="422"/>
      <c r="G71" s="422"/>
      <c r="H71" s="422"/>
      <c r="I71" s="422"/>
      <c r="J71" s="422"/>
      <c r="K71" s="422"/>
      <c r="L71" s="422"/>
      <c r="M71" s="422"/>
      <c r="N71" s="422"/>
      <c r="O71" s="424"/>
    </row>
    <row r="72" spans="2:15" ht="15" customHeight="1" thickBot="1">
      <c r="B72" s="497"/>
      <c r="C72" s="498"/>
      <c r="D72" s="498"/>
      <c r="E72" s="498"/>
      <c r="F72" s="498"/>
      <c r="G72" s="498"/>
      <c r="H72" s="498"/>
      <c r="I72" s="498"/>
      <c r="J72" s="498"/>
      <c r="K72" s="498"/>
      <c r="L72" s="498"/>
      <c r="M72" s="498"/>
      <c r="N72" s="498"/>
      <c r="O72" s="501"/>
    </row>
    <row r="73" spans="2:15" ht="16.5" thickBot="1">
      <c r="B73" s="1475" t="s">
        <v>1275</v>
      </c>
      <c r="C73" s="1476"/>
      <c r="D73" s="1476"/>
      <c r="E73" s="1476"/>
      <c r="F73" s="1476"/>
      <c r="G73" s="1476"/>
      <c r="H73" s="1476"/>
      <c r="I73" s="1476"/>
      <c r="J73" s="1476"/>
      <c r="K73" s="1476"/>
      <c r="L73" s="1476"/>
      <c r="M73" s="1476"/>
      <c r="N73" s="1476"/>
      <c r="O73" s="1477"/>
    </row>
    <row r="74" spans="2:15">
      <c r="B74" s="421"/>
      <c r="C74" s="422"/>
      <c r="D74" s="422"/>
      <c r="E74" s="423"/>
      <c r="F74" s="422"/>
      <c r="G74" s="422"/>
      <c r="H74" s="422"/>
      <c r="I74" s="422"/>
      <c r="J74" s="422"/>
      <c r="K74" s="422"/>
      <c r="L74" s="422"/>
      <c r="M74" s="422"/>
      <c r="N74" s="422"/>
      <c r="O74" s="424"/>
    </row>
    <row r="75" spans="2:15" ht="40.9" customHeight="1">
      <c r="B75" s="1576"/>
      <c r="C75" s="444" t="s">
        <v>722</v>
      </c>
      <c r="D75" s="444" t="s">
        <v>1236</v>
      </c>
      <c r="E75" s="443" t="s">
        <v>1237</v>
      </c>
      <c r="F75" s="442" t="s">
        <v>1238</v>
      </c>
      <c r="G75" s="442" t="s">
        <v>1239</v>
      </c>
      <c r="H75" s="442" t="s">
        <v>1240</v>
      </c>
      <c r="I75" s="442" t="s">
        <v>1241</v>
      </c>
      <c r="J75" s="442" t="s">
        <v>1242</v>
      </c>
      <c r="K75" s="442" t="s">
        <v>1243</v>
      </c>
      <c r="L75" s="442" t="s">
        <v>1244</v>
      </c>
      <c r="M75" s="444" t="s">
        <v>1245</v>
      </c>
      <c r="N75" s="444" t="s">
        <v>1246</v>
      </c>
      <c r="O75" s="1577" t="s">
        <v>1247</v>
      </c>
    </row>
    <row r="76" spans="2:15" ht="30">
      <c r="B76" s="1578" t="s">
        <v>1276</v>
      </c>
      <c r="C76" s="1579" t="str">
        <f>'Mat. Betuminoso'!F52</f>
        <v>Bahia</v>
      </c>
      <c r="D76" s="1579" t="str">
        <f>'Mat. Betuminoso'!D24</f>
        <v>Candeias/BA</v>
      </c>
      <c r="E76" s="1580">
        <v>0</v>
      </c>
      <c r="F76" s="1580">
        <f>'Mat. Betuminoso'!E24</f>
        <v>726</v>
      </c>
      <c r="G76" s="1580">
        <v>0</v>
      </c>
      <c r="H76" s="1580">
        <v>0</v>
      </c>
      <c r="I76" s="1581">
        <v>20.5</v>
      </c>
      <c r="J76" s="1581">
        <v>3</v>
      </c>
      <c r="K76" s="1581">
        <v>0.65</v>
      </c>
      <c r="L76" s="1582">
        <f t="shared" ref="L76:L78" si="0">$L$16</f>
        <v>14.5</v>
      </c>
      <c r="M76" s="1659">
        <f>VLOOKUP(C76,'Mat. Betuminoso'!$F$52:$G$54,2,0)</f>
        <v>3.0280438202284778</v>
      </c>
      <c r="N76" s="1660"/>
      <c r="O76" s="1585"/>
    </row>
    <row r="77" spans="2:15" ht="30">
      <c r="B77" s="1586" t="s">
        <v>1277</v>
      </c>
      <c r="C77" s="1587" t="str">
        <f>'Mat. Betuminoso'!F53</f>
        <v>Ceará</v>
      </c>
      <c r="D77" s="1587" t="str">
        <f>'Mat. Betuminoso'!D26</f>
        <v>Feira de Santana/BA</v>
      </c>
      <c r="E77" s="1588">
        <v>0</v>
      </c>
      <c r="F77" s="1588">
        <f>'Mat. Betuminoso'!E26</f>
        <v>724</v>
      </c>
      <c r="G77" s="1588">
        <v>0</v>
      </c>
      <c r="H77" s="1588">
        <v>0</v>
      </c>
      <c r="I77" s="1589">
        <v>20.5</v>
      </c>
      <c r="J77" s="1589">
        <v>3</v>
      </c>
      <c r="K77" s="1589">
        <v>0.65</v>
      </c>
      <c r="L77" s="1589">
        <f t="shared" si="0"/>
        <v>14.5</v>
      </c>
      <c r="M77" s="1590">
        <f>VLOOKUP(C77,'Mat. Betuminoso'!$F$52:$G$54,2,0)</f>
        <v>2.9898728874065252</v>
      </c>
      <c r="N77" s="1591"/>
      <c r="O77" s="1592"/>
    </row>
    <row r="78" spans="2:15" ht="30">
      <c r="B78" s="1593" t="s">
        <v>1278</v>
      </c>
      <c r="C78" s="1594" t="str">
        <f>'Mat. Betuminoso'!F54</f>
        <v>Nordeste</v>
      </c>
      <c r="D78" s="1594" t="str">
        <f>'Mat. Betuminoso'!D28</f>
        <v>Fortaleza/CE</v>
      </c>
      <c r="E78" s="1595">
        <v>0</v>
      </c>
      <c r="F78" s="1595">
        <f>'Mat. Betuminoso'!E28</f>
        <v>855</v>
      </c>
      <c r="G78" s="1595">
        <v>0</v>
      </c>
      <c r="H78" s="1595">
        <v>0</v>
      </c>
      <c r="I78" s="1596">
        <v>20.5</v>
      </c>
      <c r="J78" s="1596">
        <v>3</v>
      </c>
      <c r="K78" s="1596">
        <v>0.65</v>
      </c>
      <c r="L78" s="1596">
        <f t="shared" si="0"/>
        <v>14.5</v>
      </c>
      <c r="M78" s="1597">
        <f>VLOOKUP(C78,'Mat. Betuminoso'!$F$52:$G$54,2,0)</f>
        <v>2.997605053278535</v>
      </c>
      <c r="N78" s="1598"/>
      <c r="O78" s="1599"/>
    </row>
    <row r="79" spans="2:15">
      <c r="B79" s="421"/>
      <c r="C79" s="445"/>
      <c r="D79" s="445"/>
      <c r="E79" s="1294"/>
      <c r="F79" s="1294"/>
      <c r="G79" s="422"/>
      <c r="H79" s="422"/>
      <c r="I79" s="422"/>
      <c r="J79" s="422"/>
      <c r="K79" s="422"/>
      <c r="L79" s="422"/>
      <c r="M79" s="422"/>
      <c r="N79" s="422"/>
      <c r="O79" s="424"/>
    </row>
    <row r="80" spans="2:15">
      <c r="B80" s="421"/>
      <c r="C80" s="508" t="s">
        <v>1251</v>
      </c>
      <c r="D80" s="726"/>
      <c r="E80" s="726"/>
      <c r="F80" s="509"/>
      <c r="G80" s="422"/>
      <c r="H80" s="1600" t="s">
        <v>1252</v>
      </c>
      <c r="I80" s="1481" t="s">
        <v>1195</v>
      </c>
      <c r="J80" s="1481"/>
      <c r="K80" s="1600" t="s">
        <v>1253</v>
      </c>
      <c r="L80" s="422"/>
      <c r="M80" s="422"/>
      <c r="N80" s="422"/>
      <c r="O80" s="424"/>
    </row>
    <row r="81" spans="2:15">
      <c r="B81" s="421"/>
      <c r="C81" s="1601" t="s">
        <v>1254</v>
      </c>
      <c r="D81" s="440"/>
      <c r="E81" s="440"/>
      <c r="F81" s="1602"/>
      <c r="G81" s="422"/>
      <c r="H81" s="1600"/>
      <c r="I81" s="1603" t="s">
        <v>1197</v>
      </c>
      <c r="J81" s="1603" t="s">
        <v>1198</v>
      </c>
      <c r="K81" s="1600"/>
      <c r="L81" s="422"/>
      <c r="M81" s="422"/>
      <c r="N81" s="422"/>
      <c r="O81" s="424"/>
    </row>
    <row r="82" spans="2:15">
      <c r="B82" s="421"/>
      <c r="C82" s="422"/>
      <c r="D82" s="422"/>
      <c r="E82" s="423"/>
      <c r="F82" s="422"/>
      <c r="G82" s="422"/>
      <c r="H82" s="1600"/>
      <c r="I82" s="1486">
        <v>41821</v>
      </c>
      <c r="J82" s="1486">
        <f>'Mat. Betuminoso'!$M$13</f>
        <v>45931</v>
      </c>
      <c r="K82" s="1600"/>
      <c r="L82" s="422"/>
      <c r="M82" s="422"/>
      <c r="N82" s="422"/>
      <c r="O82" s="424"/>
    </row>
    <row r="83" spans="2:15">
      <c r="B83" s="421"/>
      <c r="C83" s="422"/>
      <c r="D83" s="422"/>
      <c r="E83" s="423"/>
      <c r="F83" s="422"/>
      <c r="G83" s="422"/>
      <c r="H83" s="1490" t="s">
        <v>1199</v>
      </c>
      <c r="I83" s="1604">
        <v>270.23700000000002</v>
      </c>
      <c r="J83" s="1605">
        <f>'Mat. Betuminoso'!$M$14</f>
        <v>590.23900000000003</v>
      </c>
      <c r="K83" s="1606">
        <f>ROUND((J83/I83),4)</f>
        <v>2.1842000000000001</v>
      </c>
      <c r="L83" s="422"/>
      <c r="M83" s="422"/>
      <c r="N83" s="422"/>
      <c r="O83" s="424"/>
    </row>
    <row r="84" spans="2:15">
      <c r="B84" s="421"/>
      <c r="C84" s="422"/>
      <c r="D84" s="422"/>
      <c r="E84" s="423"/>
      <c r="F84" s="422"/>
      <c r="G84" s="422"/>
      <c r="H84" s="422"/>
      <c r="I84" s="422"/>
      <c r="J84" s="422"/>
      <c r="K84" s="422"/>
      <c r="L84" s="422"/>
      <c r="M84" s="422"/>
      <c r="N84" s="422"/>
      <c r="O84" s="424"/>
    </row>
    <row r="85" spans="2:15">
      <c r="B85" s="421"/>
      <c r="C85" s="422"/>
      <c r="D85" s="422"/>
      <c r="E85" s="423"/>
      <c r="F85" s="422"/>
      <c r="G85" s="422"/>
      <c r="H85" s="422"/>
      <c r="I85" s="422"/>
      <c r="J85" s="422"/>
      <c r="K85" s="422"/>
      <c r="L85" s="422"/>
      <c r="M85" s="422"/>
      <c r="N85" s="422"/>
      <c r="O85" s="424"/>
    </row>
    <row r="86" spans="2:15">
      <c r="B86" s="1607" t="s">
        <v>1255</v>
      </c>
      <c r="C86" s="726"/>
      <c r="D86" s="1608" t="s">
        <v>1279</v>
      </c>
      <c r="E86" s="1609" t="s">
        <v>758</v>
      </c>
      <c r="F86" s="1609"/>
      <c r="G86" s="1608" t="s">
        <v>1280</v>
      </c>
      <c r="H86" s="1609" t="s">
        <v>758</v>
      </c>
      <c r="I86" s="1610"/>
      <c r="J86" s="1608" t="s">
        <v>1281</v>
      </c>
      <c r="K86" s="1609" t="s">
        <v>758</v>
      </c>
      <c r="L86" s="1609"/>
      <c r="M86" s="1608" t="s">
        <v>1282</v>
      </c>
      <c r="N86" s="1609" t="s">
        <v>758</v>
      </c>
      <c r="O86" s="1611"/>
    </row>
    <row r="87" spans="2:15">
      <c r="B87" s="1612" t="s">
        <v>1260</v>
      </c>
      <c r="C87" s="1613"/>
      <c r="D87" s="1614">
        <f>M76*1000</f>
        <v>3028.0438202284777</v>
      </c>
      <c r="E87" s="1615" t="s">
        <v>1261</v>
      </c>
      <c r="F87" s="1615"/>
      <c r="G87" s="1614">
        <f>TRUNC(M77*1000,2)</f>
        <v>2989.87</v>
      </c>
      <c r="H87" s="1615" t="s">
        <v>1261</v>
      </c>
      <c r="I87" s="1615"/>
      <c r="J87" s="1616">
        <f>M78*1000</f>
        <v>2997.6050532785348</v>
      </c>
      <c r="K87" s="1615" t="s">
        <v>1261</v>
      </c>
      <c r="L87" s="1615"/>
      <c r="M87" s="1616"/>
      <c r="N87" s="1615"/>
      <c r="O87" s="1617"/>
    </row>
    <row r="88" spans="2:15">
      <c r="B88" s="1618" t="s">
        <v>1115</v>
      </c>
      <c r="C88" s="1619"/>
      <c r="D88" s="1620">
        <f>TRUNC(($K$23*((26.939+(0.253*F76)+(0.299*G76)+(0.412*H76)))),2)</f>
        <v>460.02</v>
      </c>
      <c r="E88" s="1621" t="s">
        <v>1261</v>
      </c>
      <c r="F88" s="1621"/>
      <c r="G88" s="1620">
        <f>TRUNC(($K$23*((26.939+(0.253*F77)+(0.299*G77)+(0.412*H77)))),2)</f>
        <v>458.92</v>
      </c>
      <c r="H88" s="1621" t="s">
        <v>1261</v>
      </c>
      <c r="I88" s="1621"/>
      <c r="J88" s="1622">
        <f>($K$23*((26.939+(0.253*F78)+(0.299*G78)+(0.412*H78))))</f>
        <v>531.31538680000006</v>
      </c>
      <c r="K88" s="1621" t="s">
        <v>1261</v>
      </c>
      <c r="L88" s="1621"/>
      <c r="M88" s="1622"/>
      <c r="N88" s="1621"/>
      <c r="O88" s="1623"/>
    </row>
    <row r="89" spans="2:15">
      <c r="B89" s="1624"/>
      <c r="C89" s="1625"/>
      <c r="D89" s="1626"/>
      <c r="E89" s="1627"/>
      <c r="F89" s="1627"/>
      <c r="G89" s="1628"/>
      <c r="H89" s="1627"/>
      <c r="I89" s="1627"/>
      <c r="J89" s="1628"/>
      <c r="K89" s="1627"/>
      <c r="L89" s="1627"/>
      <c r="M89" s="1628"/>
      <c r="N89" s="1627"/>
      <c r="O89" s="1629"/>
    </row>
    <row r="90" spans="2:15" ht="29.25" customHeight="1">
      <c r="B90" s="1607" t="s">
        <v>1255</v>
      </c>
      <c r="C90" s="726"/>
      <c r="D90" s="1630" t="s">
        <v>1283</v>
      </c>
      <c r="E90" s="1609" t="s">
        <v>758</v>
      </c>
      <c r="F90" s="1609"/>
      <c r="G90" s="1630" t="s">
        <v>1284</v>
      </c>
      <c r="H90" s="1609" t="s">
        <v>758</v>
      </c>
      <c r="I90" s="1610"/>
      <c r="J90" s="1608" t="s">
        <v>1285</v>
      </c>
      <c r="K90" s="1609" t="s">
        <v>758</v>
      </c>
      <c r="L90" s="1609"/>
      <c r="M90" s="1608" t="s">
        <v>1286</v>
      </c>
      <c r="N90" s="1609" t="s">
        <v>758</v>
      </c>
      <c r="O90" s="1611"/>
    </row>
    <row r="91" spans="2:15">
      <c r="B91" s="1612" t="s">
        <v>1260</v>
      </c>
      <c r="C91" s="1613"/>
      <c r="D91" s="1614">
        <f>D87/(1-($I$76%+$J$76%+$K$76%-($K$76%+$J$76%)*$I$76%))</f>
        <v>3953.1501310127551</v>
      </c>
      <c r="E91" s="1615" t="s">
        <v>1261</v>
      </c>
      <c r="F91" s="1615"/>
      <c r="G91" s="1614">
        <f>G87/(1-($I$77%+$J$77%+$K$77%-($K$77%+$J$77%)*$I$77%))</f>
        <v>3903.3137180026956</v>
      </c>
      <c r="H91" s="1615" t="s">
        <v>1261</v>
      </c>
      <c r="I91" s="1615"/>
      <c r="J91" s="1614">
        <f>J87/(1-($I$78%+$J$78%+$K$78%-($K$78%+$J$78%)*$I$78%))</f>
        <v>3913.4119294873381</v>
      </c>
      <c r="K91" s="1615" t="s">
        <v>1261</v>
      </c>
      <c r="L91" s="1615"/>
      <c r="M91" s="1614"/>
      <c r="N91" s="1615"/>
      <c r="O91" s="1617"/>
    </row>
    <row r="92" spans="2:15">
      <c r="B92" s="1618" t="s">
        <v>1115</v>
      </c>
      <c r="C92" s="1619"/>
      <c r="D92" s="1620">
        <f>D88/(1-(I76/100))</f>
        <v>578.64150943396226</v>
      </c>
      <c r="E92" s="1621" t="s">
        <v>1261</v>
      </c>
      <c r="F92" s="1621"/>
      <c r="G92" s="1620">
        <f>G88/(1-(I77/100))</f>
        <v>577.25786163522014</v>
      </c>
      <c r="H92" s="1621" t="s">
        <v>1261</v>
      </c>
      <c r="I92" s="1621"/>
      <c r="J92" s="1620">
        <f>J88/(1-(I78/100))</f>
        <v>668.32124125786163</v>
      </c>
      <c r="K92" s="1621" t="s">
        <v>1261</v>
      </c>
      <c r="L92" s="1621"/>
      <c r="M92" s="1620"/>
      <c r="N92" s="1621"/>
      <c r="O92" s="1623"/>
    </row>
    <row r="93" spans="2:15">
      <c r="B93" s="1624"/>
      <c r="C93" s="1625"/>
      <c r="D93" s="1626"/>
      <c r="E93" s="1627"/>
      <c r="F93" s="1627"/>
      <c r="G93" s="1628"/>
      <c r="H93" s="1627"/>
      <c r="I93" s="1627"/>
      <c r="J93" s="1628"/>
      <c r="K93" s="1627"/>
      <c r="L93" s="1627"/>
      <c r="M93" s="1628"/>
      <c r="N93" s="1627"/>
      <c r="O93" s="1629"/>
    </row>
    <row r="94" spans="2:15" ht="36.75" customHeight="1">
      <c r="B94" s="1607" t="s">
        <v>1255</v>
      </c>
      <c r="C94" s="726"/>
      <c r="D94" s="1630" t="s">
        <v>1287</v>
      </c>
      <c r="E94" s="1609" t="s">
        <v>758</v>
      </c>
      <c r="F94" s="1609"/>
      <c r="G94" s="1630" t="s">
        <v>1288</v>
      </c>
      <c r="H94" s="1609" t="s">
        <v>758</v>
      </c>
      <c r="I94" s="1610"/>
      <c r="J94" s="1630" t="s">
        <v>1289</v>
      </c>
      <c r="K94" s="1609" t="s">
        <v>758</v>
      </c>
      <c r="L94" s="1609"/>
      <c r="M94" s="1630" t="s">
        <v>1290</v>
      </c>
      <c r="N94" s="1609" t="s">
        <v>758</v>
      </c>
      <c r="O94" s="1611"/>
    </row>
    <row r="95" spans="2:15">
      <c r="B95" s="1612" t="s">
        <v>1260</v>
      </c>
      <c r="C95" s="1613"/>
      <c r="D95" s="1614">
        <f>D91</f>
        <v>3953.1501310127551</v>
      </c>
      <c r="E95" s="1615" t="s">
        <v>1261</v>
      </c>
      <c r="F95" s="1615"/>
      <c r="G95" s="1614">
        <f>G91</f>
        <v>3903.3137180026956</v>
      </c>
      <c r="H95" s="1615" t="s">
        <v>1261</v>
      </c>
      <c r="I95" s="1615"/>
      <c r="J95" s="1614">
        <f>J91</f>
        <v>3913.4119294873381</v>
      </c>
      <c r="K95" s="1615" t="s">
        <v>1261</v>
      </c>
      <c r="L95" s="1615"/>
      <c r="M95" s="1614"/>
      <c r="N95" s="1615"/>
      <c r="O95" s="1617"/>
    </row>
    <row r="96" spans="2:15">
      <c r="B96" s="1618" t="s">
        <v>1115</v>
      </c>
      <c r="C96" s="1619"/>
      <c r="D96" s="1620">
        <f>SUM(D92,N76)</f>
        <v>578.64150943396226</v>
      </c>
      <c r="E96" s="1621" t="s">
        <v>1261</v>
      </c>
      <c r="F96" s="1621"/>
      <c r="G96" s="1620">
        <f>SUM(G92,N77)</f>
        <v>577.25786163522014</v>
      </c>
      <c r="H96" s="1621" t="s">
        <v>1261</v>
      </c>
      <c r="I96" s="1621"/>
      <c r="J96" s="1620">
        <f>SUM(J92,N78)</f>
        <v>668.32124125786163</v>
      </c>
      <c r="K96" s="1621" t="s">
        <v>1261</v>
      </c>
      <c r="L96" s="1621"/>
      <c r="M96" s="1620"/>
      <c r="N96" s="1621"/>
      <c r="O96" s="1623"/>
    </row>
    <row r="97" spans="2:15">
      <c r="B97" s="1624"/>
      <c r="C97" s="1625"/>
      <c r="D97" s="1626"/>
      <c r="E97" s="1627"/>
      <c r="F97" s="1627"/>
      <c r="G97" s="1628"/>
      <c r="H97" s="1627"/>
      <c r="I97" s="1627"/>
      <c r="J97" s="1628"/>
      <c r="K97" s="1627"/>
      <c r="L97" s="1627"/>
      <c r="M97" s="1628"/>
      <c r="N97" s="1627"/>
      <c r="O97" s="1629"/>
    </row>
    <row r="98" spans="2:15">
      <c r="B98" s="1607" t="s">
        <v>1255</v>
      </c>
      <c r="C98" s="726"/>
      <c r="D98" s="1630" t="s">
        <v>1270</v>
      </c>
      <c r="E98" s="1609" t="s">
        <v>758</v>
      </c>
      <c r="F98" s="1609"/>
      <c r="G98" s="1630" t="s">
        <v>1270</v>
      </c>
      <c r="H98" s="1609" t="s">
        <v>758</v>
      </c>
      <c r="I98" s="1610"/>
      <c r="J98" s="1630" t="s">
        <v>1270</v>
      </c>
      <c r="K98" s="1609" t="s">
        <v>758</v>
      </c>
      <c r="L98" s="1609"/>
      <c r="M98" s="1630" t="s">
        <v>1270</v>
      </c>
      <c r="N98" s="1609" t="s">
        <v>758</v>
      </c>
      <c r="O98" s="1611"/>
    </row>
    <row r="99" spans="2:15">
      <c r="B99" s="1612" t="s">
        <v>1260</v>
      </c>
      <c r="C99" s="1613"/>
      <c r="D99" s="1614">
        <f>D95*L76/100</f>
        <v>573.20676899684952</v>
      </c>
      <c r="E99" s="1615" t="s">
        <v>1261</v>
      </c>
      <c r="F99" s="1615"/>
      <c r="G99" s="1614">
        <f>G95*L77/100</f>
        <v>565.98048911039086</v>
      </c>
      <c r="H99" s="1615" t="s">
        <v>1261</v>
      </c>
      <c r="I99" s="1615"/>
      <c r="J99" s="1614">
        <f>J95*L78/100</f>
        <v>567.44472977566397</v>
      </c>
      <c r="K99" s="1615" t="s">
        <v>1261</v>
      </c>
      <c r="L99" s="1615"/>
      <c r="M99" s="1614"/>
      <c r="N99" s="1615"/>
      <c r="O99" s="1617"/>
    </row>
    <row r="100" spans="2:15">
      <c r="B100" s="1618" t="s">
        <v>1115</v>
      </c>
      <c r="C100" s="1619"/>
      <c r="D100" s="1620">
        <f>D96*L76/100</f>
        <v>83.90301886792453</v>
      </c>
      <c r="E100" s="1621" t="s">
        <v>1261</v>
      </c>
      <c r="F100" s="1621"/>
      <c r="G100" s="1620">
        <f>G96*L77/100</f>
        <v>83.702389937106929</v>
      </c>
      <c r="H100" s="1621" t="s">
        <v>1261</v>
      </c>
      <c r="I100" s="1621"/>
      <c r="J100" s="1620">
        <f>J96*L78/100</f>
        <v>96.906579982389943</v>
      </c>
      <c r="K100" s="1621" t="s">
        <v>1261</v>
      </c>
      <c r="L100" s="1621"/>
      <c r="M100" s="1620"/>
      <c r="N100" s="1621"/>
      <c r="O100" s="1623"/>
    </row>
    <row r="101" spans="2:15">
      <c r="B101" s="1624"/>
      <c r="C101" s="1625"/>
      <c r="D101" s="1626"/>
      <c r="E101" s="1627"/>
      <c r="F101" s="1627"/>
      <c r="G101" s="1628"/>
      <c r="H101" s="1627"/>
      <c r="I101" s="1627"/>
      <c r="J101" s="1628"/>
      <c r="K101" s="1627"/>
      <c r="L101" s="1627"/>
      <c r="M101" s="1628"/>
      <c r="N101" s="1627"/>
      <c r="O101" s="1629"/>
    </row>
    <row r="102" spans="2:15">
      <c r="B102" s="1607" t="s">
        <v>1255</v>
      </c>
      <c r="C102" s="726"/>
      <c r="D102" s="1608" t="s">
        <v>1291</v>
      </c>
      <c r="E102" s="1609" t="s">
        <v>758</v>
      </c>
      <c r="F102" s="1609"/>
      <c r="G102" s="1608" t="s">
        <v>1292</v>
      </c>
      <c r="H102" s="1609" t="s">
        <v>758</v>
      </c>
      <c r="I102" s="1610"/>
      <c r="J102" s="1608" t="s">
        <v>1293</v>
      </c>
      <c r="K102" s="1609" t="s">
        <v>758</v>
      </c>
      <c r="L102" s="1609"/>
      <c r="M102" s="1608" t="s">
        <v>1294</v>
      </c>
      <c r="N102" s="1609" t="s">
        <v>758</v>
      </c>
      <c r="O102" s="1611"/>
    </row>
    <row r="103" spans="2:15">
      <c r="B103" s="1631" t="s">
        <v>1260</v>
      </c>
      <c r="C103" s="1632"/>
      <c r="D103" s="1637">
        <f>TRUNC(SUM(D95,D99),2)</f>
        <v>4526.3500000000004</v>
      </c>
      <c r="E103" s="1638" t="s">
        <v>27</v>
      </c>
      <c r="F103" s="1638"/>
      <c r="G103" s="1635">
        <f>ROUND(SUM(G95,G99),2)</f>
        <v>4469.29</v>
      </c>
      <c r="H103" s="1636" t="s">
        <v>27</v>
      </c>
      <c r="I103" s="1636"/>
      <c r="J103" s="1633">
        <f>TRUNC(SUM(J95,J99),2)</f>
        <v>4480.8500000000004</v>
      </c>
      <c r="K103" s="1634" t="s">
        <v>27</v>
      </c>
      <c r="L103" s="1634"/>
      <c r="M103" s="1637"/>
      <c r="N103" s="1638"/>
      <c r="O103" s="1639"/>
    </row>
    <row r="104" spans="2:15">
      <c r="B104" s="1640" t="s">
        <v>1115</v>
      </c>
      <c r="C104" s="1641"/>
      <c r="D104" s="1646">
        <f>TRUNC(SUM(D96,D100),2)</f>
        <v>662.54</v>
      </c>
      <c r="E104" s="1647" t="s">
        <v>27</v>
      </c>
      <c r="F104" s="1647"/>
      <c r="G104" s="1644">
        <f>ROUND(SUM(G96,G100),2)</f>
        <v>660.96</v>
      </c>
      <c r="H104" s="1645" t="s">
        <v>27</v>
      </c>
      <c r="I104" s="1645"/>
      <c r="J104" s="1642">
        <f>TRUNC(SUM(J96,J100),2)</f>
        <v>765.22</v>
      </c>
      <c r="K104" s="1643" t="s">
        <v>27</v>
      </c>
      <c r="L104" s="1643"/>
      <c r="M104" s="1646"/>
      <c r="N104" s="1647"/>
      <c r="O104" s="1648"/>
    </row>
    <row r="105" spans="2:15">
      <c r="B105" s="1607" t="s">
        <v>947</v>
      </c>
      <c r="C105" s="726"/>
      <c r="D105" s="1653">
        <f>IF(D103=0,0,SUM(D103:D104))</f>
        <v>5188.8900000000003</v>
      </c>
      <c r="E105" s="1654" t="s">
        <v>27</v>
      </c>
      <c r="F105" s="1654"/>
      <c r="G105" s="1651">
        <f>IF(G103=0,0,SUM(G103:G104))</f>
        <v>5130.25</v>
      </c>
      <c r="H105" s="1652" t="s">
        <v>27</v>
      </c>
      <c r="I105" s="1652"/>
      <c r="J105" s="1649">
        <f>IF(J103=0,0,SUM(J103:J104))</f>
        <v>5246.0700000000006</v>
      </c>
      <c r="K105" s="1650" t="s">
        <v>27</v>
      </c>
      <c r="L105" s="1650"/>
      <c r="M105" s="1653"/>
      <c r="N105" s="1654"/>
      <c r="O105" s="1655"/>
    </row>
    <row r="106" spans="2:15" ht="15" customHeight="1">
      <c r="B106" s="1656"/>
      <c r="C106" s="1657"/>
      <c r="D106" s="1657"/>
      <c r="E106" s="1657"/>
      <c r="F106" s="1657"/>
      <c r="G106" s="1657"/>
      <c r="H106" s="1657"/>
      <c r="I106" s="1657"/>
      <c r="J106" s="1657"/>
      <c r="K106" s="1657"/>
      <c r="L106" s="1657"/>
      <c r="M106" s="1657"/>
      <c r="N106" s="1657"/>
      <c r="O106" s="1658"/>
    </row>
    <row r="107" spans="2:15">
      <c r="B107" s="421"/>
      <c r="C107" s="422"/>
      <c r="D107" s="422"/>
      <c r="E107" s="423"/>
      <c r="F107" s="422"/>
      <c r="G107" s="422"/>
      <c r="H107" s="422"/>
      <c r="I107" s="422"/>
      <c r="J107" s="422"/>
      <c r="K107" s="422"/>
      <c r="L107" s="422"/>
      <c r="M107" s="422"/>
      <c r="N107" s="422"/>
      <c r="O107" s="424"/>
    </row>
    <row r="108" spans="2:15">
      <c r="B108" s="421"/>
      <c r="C108" s="422"/>
      <c r="D108" s="422"/>
      <c r="E108" s="423"/>
      <c r="F108" s="422"/>
      <c r="G108" s="422"/>
      <c r="H108" s="422"/>
      <c r="I108" s="422"/>
      <c r="J108" s="422"/>
      <c r="K108" s="422"/>
      <c r="L108" s="422"/>
      <c r="M108" s="422"/>
      <c r="N108" s="422"/>
      <c r="O108" s="424"/>
    </row>
    <row r="109" spans="2:15">
      <c r="B109" s="421"/>
      <c r="C109" s="422"/>
      <c r="D109" s="422"/>
      <c r="E109" s="1661" t="s">
        <v>1295</v>
      </c>
      <c r="F109" s="1661"/>
      <c r="G109" s="1661"/>
      <c r="H109" s="1661"/>
      <c r="I109" s="1661"/>
      <c r="J109" s="1661"/>
      <c r="K109" s="1661"/>
      <c r="L109" s="422"/>
      <c r="M109" s="422"/>
      <c r="N109" s="422"/>
      <c r="O109" s="424"/>
    </row>
    <row r="110" spans="2:15">
      <c r="B110" s="421"/>
      <c r="C110" s="422"/>
      <c r="D110" s="422"/>
      <c r="E110" s="1662" t="s">
        <v>1296</v>
      </c>
      <c r="F110" s="1663" t="s">
        <v>6</v>
      </c>
      <c r="G110" s="1664" t="s">
        <v>1297</v>
      </c>
      <c r="H110" s="1665"/>
      <c r="I110" s="1663" t="s">
        <v>470</v>
      </c>
      <c r="J110" s="1663" t="s">
        <v>1298</v>
      </c>
      <c r="K110" s="1663" t="s">
        <v>1299</v>
      </c>
      <c r="L110" s="422"/>
      <c r="M110" s="422"/>
      <c r="N110" s="422"/>
      <c r="O110" s="424"/>
    </row>
    <row r="111" spans="2:15">
      <c r="B111" s="421"/>
      <c r="C111" s="422"/>
      <c r="D111" s="422"/>
      <c r="E111" s="734" t="s">
        <v>1300</v>
      </c>
      <c r="F111" s="1666" t="s">
        <v>1301</v>
      </c>
      <c r="G111" s="1667" t="s">
        <v>1302</v>
      </c>
      <c r="H111" s="1668"/>
      <c r="I111" s="1669" t="s">
        <v>1129</v>
      </c>
      <c r="J111" s="1670">
        <f>G31</f>
        <v>5576.0889503580502</v>
      </c>
      <c r="K111" s="1670">
        <f>G43</f>
        <v>6384.6210000000001</v>
      </c>
      <c r="L111" s="422"/>
      <c r="M111" s="422"/>
      <c r="N111" s="422"/>
      <c r="O111" s="424"/>
    </row>
    <row r="112" spans="2:15">
      <c r="B112" s="421"/>
      <c r="C112" s="422"/>
      <c r="D112" s="422"/>
      <c r="E112" s="734"/>
      <c r="F112" s="1671" t="s">
        <v>1303</v>
      </c>
      <c r="G112" s="1672" t="s">
        <v>1304</v>
      </c>
      <c r="H112" s="1673"/>
      <c r="I112" s="1671" t="s">
        <v>1129</v>
      </c>
      <c r="J112" s="721">
        <f>G36</f>
        <v>674.56603773584902</v>
      </c>
      <c r="K112" s="721">
        <f>G44</f>
        <v>772.37800000000004</v>
      </c>
      <c r="L112" s="422"/>
      <c r="M112" s="422"/>
      <c r="N112" s="422"/>
      <c r="O112" s="424"/>
    </row>
    <row r="113" spans="2:15">
      <c r="B113" s="421"/>
      <c r="C113" s="422"/>
      <c r="D113" s="422"/>
      <c r="E113" s="734" t="s">
        <v>1305</v>
      </c>
      <c r="F113" s="1666" t="s">
        <v>1306</v>
      </c>
      <c r="G113" s="1667" t="s">
        <v>1307</v>
      </c>
      <c r="H113" s="1668"/>
      <c r="I113" s="1666" t="s">
        <v>1129</v>
      </c>
      <c r="J113" s="1670">
        <f>G91</f>
        <v>3903.3137180026956</v>
      </c>
      <c r="K113" s="1670">
        <f>G103</f>
        <v>4469.29</v>
      </c>
      <c r="L113" s="422"/>
      <c r="M113" s="422"/>
      <c r="N113" s="422"/>
      <c r="O113" s="424"/>
    </row>
    <row r="114" spans="2:15">
      <c r="B114" s="421"/>
      <c r="C114" s="422"/>
      <c r="D114" s="422"/>
      <c r="E114" s="734"/>
      <c r="F114" s="1671" t="s">
        <v>1308</v>
      </c>
      <c r="G114" s="1672" t="s">
        <v>1309</v>
      </c>
      <c r="H114" s="1673"/>
      <c r="I114" s="1671" t="s">
        <v>1129</v>
      </c>
      <c r="J114" s="721">
        <f>G96</f>
        <v>577.25786163522014</v>
      </c>
      <c r="K114" s="721">
        <f>G104</f>
        <v>660.96</v>
      </c>
      <c r="L114" s="422"/>
      <c r="M114" s="422"/>
      <c r="N114" s="422"/>
      <c r="O114" s="424"/>
    </row>
    <row r="115" spans="2:15">
      <c r="B115" s="421"/>
      <c r="C115" s="422"/>
      <c r="D115" s="422"/>
      <c r="E115" s="423"/>
      <c r="F115" s="422"/>
      <c r="G115" s="422"/>
      <c r="H115" s="422"/>
      <c r="I115" s="422"/>
      <c r="J115" s="422"/>
      <c r="K115" s="422"/>
      <c r="L115" s="422"/>
      <c r="M115" s="422"/>
      <c r="N115" s="422"/>
      <c r="O115" s="424"/>
    </row>
    <row r="116" spans="2:15">
      <c r="B116" s="421"/>
      <c r="C116" s="422"/>
      <c r="D116" s="422"/>
      <c r="E116" s="423"/>
      <c r="F116" s="422"/>
      <c r="G116" s="422"/>
      <c r="H116" s="422"/>
      <c r="I116" s="422"/>
      <c r="J116" s="422"/>
      <c r="K116" s="422"/>
      <c r="L116" s="422"/>
      <c r="M116" s="422"/>
      <c r="N116" s="422"/>
      <c r="O116" s="424"/>
    </row>
    <row r="117" spans="2:15">
      <c r="B117" s="421"/>
      <c r="C117" s="422"/>
      <c r="D117" s="422"/>
      <c r="E117" s="423"/>
      <c r="F117" s="422"/>
      <c r="G117" s="422"/>
      <c r="H117" s="422"/>
      <c r="I117" s="422"/>
      <c r="J117" s="422"/>
      <c r="K117" s="422"/>
      <c r="L117" s="422"/>
      <c r="M117" s="422"/>
      <c r="N117" s="422"/>
      <c r="O117" s="424"/>
    </row>
    <row r="118" spans="2:15">
      <c r="B118" s="421"/>
      <c r="C118" s="422"/>
      <c r="D118" s="422"/>
      <c r="E118" s="423"/>
      <c r="F118" s="422"/>
      <c r="G118" s="422"/>
      <c r="H118" s="422"/>
      <c r="I118" s="422"/>
      <c r="J118" s="422"/>
      <c r="K118" s="422"/>
      <c r="L118" s="422"/>
      <c r="M118" s="422"/>
      <c r="N118" s="422"/>
      <c r="O118" s="424"/>
    </row>
    <row r="119" spans="2:15">
      <c r="B119" s="421"/>
      <c r="C119" s="422"/>
      <c r="D119" s="422"/>
      <c r="E119" s="423"/>
      <c r="F119" s="422"/>
      <c r="G119" s="422"/>
      <c r="H119" s="422"/>
      <c r="I119" s="422"/>
      <c r="J119" s="422"/>
      <c r="K119" s="422"/>
      <c r="L119" s="422"/>
      <c r="M119" s="422"/>
      <c r="N119" s="422"/>
      <c r="O119" s="424"/>
    </row>
    <row r="120" spans="2:15">
      <c r="B120" s="421"/>
      <c r="C120" s="422"/>
      <c r="D120" s="422"/>
      <c r="E120" s="423"/>
      <c r="F120" s="422"/>
      <c r="G120" s="422"/>
      <c r="H120" s="422"/>
      <c r="I120" s="422"/>
      <c r="J120" s="422"/>
      <c r="K120" s="422"/>
      <c r="L120" s="422"/>
      <c r="M120" s="422"/>
      <c r="N120" s="422"/>
      <c r="O120" s="424"/>
    </row>
    <row r="121" spans="2:15">
      <c r="B121" s="421"/>
      <c r="C121" s="422"/>
      <c r="D121" s="422"/>
      <c r="E121" s="423"/>
      <c r="F121" s="422"/>
      <c r="G121" s="422"/>
      <c r="H121" s="422"/>
      <c r="I121" s="422"/>
      <c r="J121" s="422"/>
      <c r="K121" s="422"/>
      <c r="L121" s="422"/>
      <c r="M121" s="422"/>
      <c r="N121" s="422"/>
      <c r="O121" s="424"/>
    </row>
    <row r="122" spans="2:15">
      <c r="B122" s="421"/>
      <c r="C122" s="422"/>
      <c r="D122" s="422"/>
      <c r="E122" s="423"/>
      <c r="F122" s="422"/>
      <c r="G122" s="422"/>
      <c r="H122" s="422"/>
      <c r="I122" s="422"/>
      <c r="J122" s="422"/>
      <c r="K122" s="422"/>
      <c r="L122" s="422"/>
      <c r="M122" s="422"/>
      <c r="N122" s="422"/>
      <c r="O122" s="424"/>
    </row>
    <row r="123" spans="2:15">
      <c r="B123" s="421"/>
      <c r="C123" s="422"/>
      <c r="D123" s="422"/>
      <c r="E123" s="423"/>
      <c r="F123" s="422"/>
      <c r="G123" s="422"/>
      <c r="H123" s="422"/>
      <c r="I123" s="422"/>
      <c r="J123" s="422"/>
      <c r="K123" s="422"/>
      <c r="L123" s="422"/>
      <c r="M123" s="422"/>
      <c r="N123" s="422"/>
      <c r="O123" s="424"/>
    </row>
    <row r="124" spans="2:15">
      <c r="B124" s="421"/>
      <c r="C124" s="422"/>
      <c r="D124" s="422"/>
      <c r="E124" s="423"/>
      <c r="F124" s="422"/>
      <c r="G124" s="422"/>
      <c r="H124" s="422"/>
      <c r="I124" s="422"/>
      <c r="J124" s="422"/>
      <c r="K124" s="422"/>
      <c r="L124" s="422"/>
      <c r="M124" s="422"/>
      <c r="N124" s="422"/>
      <c r="O124" s="424"/>
    </row>
    <row r="125" spans="2:15">
      <c r="B125" s="421"/>
      <c r="C125" s="422"/>
      <c r="D125" s="422"/>
      <c r="E125" s="423"/>
      <c r="F125" s="422"/>
      <c r="G125" s="422"/>
      <c r="H125" s="422"/>
      <c r="I125" s="422"/>
      <c r="J125" s="422"/>
      <c r="K125" s="422"/>
      <c r="L125" s="422"/>
      <c r="M125" s="422"/>
      <c r="N125" s="422"/>
      <c r="O125" s="424"/>
    </row>
    <row r="126" spans="2:15">
      <c r="B126" s="421"/>
      <c r="C126" s="422"/>
      <c r="D126" s="422"/>
      <c r="E126" s="423"/>
      <c r="F126" s="422"/>
      <c r="G126" s="422"/>
      <c r="H126" s="422"/>
      <c r="I126" s="422"/>
      <c r="J126" s="422"/>
      <c r="K126" s="422"/>
      <c r="L126" s="422"/>
      <c r="M126" s="422"/>
      <c r="N126" s="422"/>
      <c r="O126" s="424"/>
    </row>
    <row r="127" spans="2:15">
      <c r="B127" s="421"/>
      <c r="C127" s="422"/>
      <c r="D127" s="422"/>
      <c r="E127" s="423"/>
      <c r="F127" s="422"/>
      <c r="G127" s="422"/>
      <c r="H127" s="422"/>
      <c r="I127" s="422"/>
      <c r="J127" s="422"/>
      <c r="K127" s="422"/>
      <c r="L127" s="422"/>
      <c r="M127" s="422"/>
      <c r="N127" s="422"/>
      <c r="O127" s="424"/>
    </row>
    <row r="128" spans="2:15">
      <c r="B128" s="421"/>
      <c r="C128" s="422"/>
      <c r="D128" s="422"/>
      <c r="E128" s="423"/>
      <c r="F128" s="422"/>
      <c r="G128" s="422"/>
      <c r="H128" s="422"/>
      <c r="I128" s="422"/>
      <c r="J128" s="422"/>
      <c r="K128" s="422"/>
      <c r="L128" s="422"/>
      <c r="M128" s="422"/>
      <c r="N128" s="422"/>
      <c r="O128" s="424"/>
    </row>
    <row r="129" spans="2:15">
      <c r="B129" s="421"/>
      <c r="C129" s="422"/>
      <c r="D129" s="422"/>
      <c r="E129" s="423"/>
      <c r="F129" s="422"/>
      <c r="G129" s="422"/>
      <c r="H129" s="422"/>
      <c r="I129" s="422"/>
      <c r="J129" s="422"/>
      <c r="K129" s="422"/>
      <c r="L129" s="422"/>
      <c r="M129" s="422"/>
      <c r="N129" s="422"/>
      <c r="O129" s="424"/>
    </row>
    <row r="130" spans="2:15">
      <c r="B130" s="421"/>
      <c r="C130" s="422"/>
      <c r="D130" s="422"/>
      <c r="E130" s="423"/>
      <c r="F130" s="422"/>
      <c r="G130" s="422"/>
      <c r="H130" s="422"/>
      <c r="I130" s="422"/>
      <c r="J130" s="422"/>
      <c r="K130" s="422"/>
      <c r="L130" s="422"/>
      <c r="M130" s="422"/>
      <c r="N130" s="422"/>
      <c r="O130" s="424"/>
    </row>
    <row r="131" spans="2:15" ht="15.75" thickBot="1">
      <c r="B131" s="518"/>
      <c r="C131" s="499"/>
      <c r="D131" s="499"/>
      <c r="E131" s="519"/>
      <c r="F131" s="499"/>
      <c r="G131" s="499"/>
      <c r="H131" s="499"/>
      <c r="I131" s="499"/>
      <c r="J131" s="499"/>
      <c r="K131" s="499"/>
      <c r="L131" s="499"/>
      <c r="M131" s="499"/>
      <c r="N131" s="499"/>
      <c r="O131" s="520"/>
    </row>
    <row r="138" spans="2:15">
      <c r="K138" s="1278"/>
    </row>
  </sheetData>
  <mergeCells count="62">
    <mergeCell ref="E111:E112"/>
    <mergeCell ref="G111:H111"/>
    <mergeCell ref="G112:H112"/>
    <mergeCell ref="E113:E114"/>
    <mergeCell ref="G113:H113"/>
    <mergeCell ref="G114:H114"/>
    <mergeCell ref="B102:C102"/>
    <mergeCell ref="B103:C103"/>
    <mergeCell ref="B104:C104"/>
    <mergeCell ref="B105:C105"/>
    <mergeCell ref="E109:K109"/>
    <mergeCell ref="G110:H110"/>
    <mergeCell ref="B94:C94"/>
    <mergeCell ref="B95:C95"/>
    <mergeCell ref="B96:C96"/>
    <mergeCell ref="B98:C98"/>
    <mergeCell ref="B99:C99"/>
    <mergeCell ref="B100:C100"/>
    <mergeCell ref="B86:C86"/>
    <mergeCell ref="B87:C87"/>
    <mergeCell ref="B88:C88"/>
    <mergeCell ref="B90:C90"/>
    <mergeCell ref="B91:C91"/>
    <mergeCell ref="B92:C92"/>
    <mergeCell ref="B42:C42"/>
    <mergeCell ref="B43:C43"/>
    <mergeCell ref="B44:C44"/>
    <mergeCell ref="B45:C45"/>
    <mergeCell ref="B73:O73"/>
    <mergeCell ref="C80:F80"/>
    <mergeCell ref="H80:H82"/>
    <mergeCell ref="I80:J80"/>
    <mergeCell ref="K80:K82"/>
    <mergeCell ref="C81:F81"/>
    <mergeCell ref="B34:C34"/>
    <mergeCell ref="B35:C35"/>
    <mergeCell ref="B36:C36"/>
    <mergeCell ref="B38:C38"/>
    <mergeCell ref="B39:C39"/>
    <mergeCell ref="B40:C40"/>
    <mergeCell ref="B26:C26"/>
    <mergeCell ref="B27:C27"/>
    <mergeCell ref="B28:C28"/>
    <mergeCell ref="B30:C30"/>
    <mergeCell ref="B31:C31"/>
    <mergeCell ref="B32:C32"/>
    <mergeCell ref="C7:I7"/>
    <mergeCell ref="B8:O8"/>
    <mergeCell ref="B9:O9"/>
    <mergeCell ref="B10:O11"/>
    <mergeCell ref="B13:O13"/>
    <mergeCell ref="C20:F20"/>
    <mergeCell ref="H20:H22"/>
    <mergeCell ref="I20:J20"/>
    <mergeCell ref="K20:K22"/>
    <mergeCell ref="C21:F21"/>
    <mergeCell ref="B2:O2"/>
    <mergeCell ref="B3:O3"/>
    <mergeCell ref="B4:O4"/>
    <mergeCell ref="B5:O5"/>
    <mergeCell ref="C6:I6"/>
    <mergeCell ref="K6:O6"/>
  </mergeCells>
  <printOptions horizontalCentered="1"/>
  <pageMargins left="0.51181102362204722" right="0.51181102362204722" top="0.78740157480314965" bottom="0.39370078740157483" header="0.31496062992125984" footer="0.31496062992125984"/>
  <pageSetup paperSize="9" scale="42" fitToHeight="0" orientation="landscape" horizontalDpi="360" verticalDpi="360"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712355-15FD-430A-A74F-750751428BFF}">
  <dimension ref="A1:Q246"/>
  <sheetViews>
    <sheetView view="pageBreakPreview" zoomScale="110" zoomScaleNormal="100" zoomScaleSheetLayoutView="110" workbookViewId="0">
      <selection activeCell="E62" sqref="E62"/>
    </sheetView>
  </sheetViews>
  <sheetFormatPr defaultRowHeight="15"/>
  <cols>
    <col min="1" max="1" width="12" customWidth="1"/>
  </cols>
  <sheetData>
    <row r="1" spans="1:17">
      <c r="A1" s="1674" t="s">
        <v>17</v>
      </c>
      <c r="B1" s="1675"/>
      <c r="C1" s="1675"/>
      <c r="D1" s="1675"/>
      <c r="E1" s="1675"/>
      <c r="F1" s="1675"/>
      <c r="G1" s="1675"/>
      <c r="H1" s="1675"/>
      <c r="I1" s="1675"/>
      <c r="J1" s="1675"/>
      <c r="K1" s="1675"/>
      <c r="L1" s="1675"/>
      <c r="M1" s="1675"/>
      <c r="N1" s="1675"/>
      <c r="O1" s="1675"/>
      <c r="P1" s="1675"/>
      <c r="Q1" s="1676"/>
    </row>
    <row r="2" spans="1:17">
      <c r="A2" s="1677" t="s">
        <v>71</v>
      </c>
      <c r="B2" s="1678"/>
      <c r="C2" s="1678"/>
      <c r="D2" s="1678"/>
      <c r="E2" s="1678"/>
      <c r="F2" s="1678"/>
      <c r="G2" s="1678"/>
      <c r="H2" s="1678"/>
      <c r="I2" s="1678"/>
      <c r="J2" s="1678"/>
      <c r="K2" s="1678"/>
      <c r="L2" s="1678"/>
      <c r="M2" s="1678"/>
      <c r="N2" s="1678"/>
      <c r="O2" s="1678"/>
      <c r="P2" s="1678"/>
      <c r="Q2" s="1679"/>
    </row>
    <row r="3" spans="1:17">
      <c r="A3" s="1680" t="s">
        <v>454</v>
      </c>
      <c r="B3" s="1681"/>
      <c r="C3" s="1681"/>
      <c r="D3" s="1681"/>
      <c r="E3" s="1681"/>
      <c r="F3" s="1681"/>
      <c r="G3" s="1681"/>
      <c r="H3" s="1681"/>
      <c r="I3" s="1681"/>
      <c r="J3" s="1681"/>
      <c r="K3" s="1681"/>
      <c r="L3" s="1681"/>
      <c r="M3" s="1681"/>
      <c r="N3" s="1681"/>
      <c r="O3" s="1681"/>
      <c r="P3" s="1681"/>
      <c r="Q3" s="1682"/>
    </row>
    <row r="4" spans="1:17">
      <c r="A4" s="973" t="s">
        <v>167</v>
      </c>
      <c r="B4" t="str">
        <f>'Mat. Betuminoso'!C6</f>
        <v>PE-060</v>
      </c>
      <c r="Q4" s="974"/>
    </row>
    <row r="5" spans="1:17">
      <c r="A5" s="973" t="s">
        <v>168</v>
      </c>
      <c r="B5" t="str">
        <f>'Mat. Betuminoso'!C7</f>
        <v>ENTR. BR-101 (CABO DE SANTO AGOSTINHO) - DIV. PE/AL</v>
      </c>
      <c r="Q5" s="974"/>
    </row>
    <row r="6" spans="1:17" ht="6.75" customHeight="1">
      <c r="A6" s="1683"/>
      <c r="B6" s="1684"/>
      <c r="C6" s="1684"/>
      <c r="D6" s="1684"/>
      <c r="E6" s="1684"/>
      <c r="F6" s="1684"/>
      <c r="G6" s="1684"/>
      <c r="H6" s="1684"/>
      <c r="I6" s="1684"/>
      <c r="J6" s="1684"/>
      <c r="K6" s="1684"/>
      <c r="L6" s="1684"/>
      <c r="M6" s="1684"/>
      <c r="N6" s="1684"/>
      <c r="O6" s="1684"/>
      <c r="P6" s="1684"/>
      <c r="Q6" s="1685"/>
    </row>
    <row r="7" spans="1:17">
      <c r="A7" s="1686" t="s">
        <v>1310</v>
      </c>
      <c r="B7" s="1687"/>
      <c r="C7" s="1687"/>
      <c r="D7" s="1687"/>
      <c r="E7" s="1687"/>
      <c r="F7" s="1687"/>
      <c r="G7" s="1687"/>
      <c r="H7" s="1687"/>
      <c r="I7" s="1687"/>
      <c r="J7" s="1687"/>
      <c r="K7" s="1687"/>
      <c r="L7" s="1687"/>
      <c r="M7" s="1687"/>
      <c r="N7" s="1687"/>
      <c r="O7" s="1687"/>
      <c r="P7" s="1687"/>
      <c r="Q7" s="1688"/>
    </row>
    <row r="8" spans="1:17" ht="6.75" customHeight="1">
      <c r="A8" s="973"/>
      <c r="Q8" s="974"/>
    </row>
    <row r="9" spans="1:17">
      <c r="A9" s="1689" t="s">
        <v>1311</v>
      </c>
      <c r="B9" s="1690"/>
      <c r="C9" s="1690"/>
      <c r="D9" s="1690"/>
      <c r="E9" s="1690"/>
      <c r="F9" s="1690"/>
      <c r="G9" s="1690"/>
      <c r="H9" s="1690"/>
      <c r="I9" s="1690"/>
      <c r="J9" s="1690"/>
      <c r="K9" s="1690"/>
      <c r="L9" s="1690"/>
      <c r="M9" s="1690"/>
      <c r="N9" s="1690"/>
      <c r="O9" s="1690"/>
      <c r="P9" s="1690"/>
      <c r="Q9" s="1691"/>
    </row>
    <row r="10" spans="1:17">
      <c r="A10" s="973"/>
      <c r="Q10" s="974"/>
    </row>
    <row r="11" spans="1:17">
      <c r="A11" s="973"/>
      <c r="Q11" s="974"/>
    </row>
    <row r="12" spans="1:17">
      <c r="A12" s="973"/>
      <c r="Q12" s="974"/>
    </row>
    <row r="13" spans="1:17">
      <c r="A13" s="973"/>
      <c r="Q13" s="974"/>
    </row>
    <row r="14" spans="1:17">
      <c r="A14" s="973"/>
      <c r="Q14" s="974"/>
    </row>
    <row r="15" spans="1:17">
      <c r="A15" s="973"/>
      <c r="Q15" s="974"/>
    </row>
    <row r="16" spans="1:17">
      <c r="A16" s="973"/>
      <c r="Q16" s="974"/>
    </row>
    <row r="17" spans="1:17">
      <c r="A17" s="973"/>
      <c r="Q17" s="974"/>
    </row>
    <row r="18" spans="1:17">
      <c r="A18" s="973"/>
      <c r="Q18" s="974"/>
    </row>
    <row r="19" spans="1:17">
      <c r="A19" s="973"/>
      <c r="Q19" s="974"/>
    </row>
    <row r="20" spans="1:17">
      <c r="A20" s="973"/>
      <c r="Q20" s="974"/>
    </row>
    <row r="21" spans="1:17">
      <c r="A21" s="973"/>
      <c r="Q21" s="974"/>
    </row>
    <row r="22" spans="1:17">
      <c r="A22" s="973"/>
      <c r="Q22" s="974"/>
    </row>
    <row r="23" spans="1:17">
      <c r="A23" s="973"/>
      <c r="Q23" s="974"/>
    </row>
    <row r="24" spans="1:17">
      <c r="A24" s="973"/>
      <c r="Q24" s="974"/>
    </row>
    <row r="25" spans="1:17">
      <c r="A25" s="973"/>
      <c r="Q25" s="974"/>
    </row>
    <row r="26" spans="1:17">
      <c r="A26" s="973"/>
      <c r="Q26" s="974"/>
    </row>
    <row r="27" spans="1:17">
      <c r="A27" s="973"/>
      <c r="Q27" s="974"/>
    </row>
    <row r="28" spans="1:17">
      <c r="A28" s="973"/>
      <c r="Q28" s="974"/>
    </row>
    <row r="29" spans="1:17">
      <c r="A29" s="973"/>
      <c r="Q29" s="974"/>
    </row>
    <row r="30" spans="1:17">
      <c r="A30" s="973"/>
      <c r="Q30" s="974"/>
    </row>
    <row r="31" spans="1:17">
      <c r="A31" s="973"/>
      <c r="Q31" s="974"/>
    </row>
    <row r="32" spans="1:17">
      <c r="A32" s="973"/>
      <c r="Q32" s="974"/>
    </row>
    <row r="33" spans="1:17">
      <c r="A33" s="973"/>
      <c r="Q33" s="974"/>
    </row>
    <row r="34" spans="1:17">
      <c r="A34" s="973"/>
      <c r="Q34" s="974"/>
    </row>
    <row r="35" spans="1:17">
      <c r="A35" s="973"/>
      <c r="Q35" s="974"/>
    </row>
    <row r="36" spans="1:17">
      <c r="A36" s="973"/>
      <c r="Q36" s="974"/>
    </row>
    <row r="37" spans="1:17">
      <c r="A37" s="973"/>
      <c r="Q37" s="974"/>
    </row>
    <row r="38" spans="1:17">
      <c r="A38" s="973"/>
      <c r="Q38" s="974"/>
    </row>
    <row r="39" spans="1:17">
      <c r="A39" s="973"/>
      <c r="Q39" s="974"/>
    </row>
    <row r="40" spans="1:17">
      <c r="A40" s="973"/>
      <c r="Q40" s="974"/>
    </row>
    <row r="41" spans="1:17">
      <c r="A41" s="973"/>
      <c r="Q41" s="974"/>
    </row>
    <row r="42" spans="1:17">
      <c r="A42" s="975"/>
      <c r="B42" s="952"/>
      <c r="C42" s="952"/>
      <c r="D42" s="952"/>
      <c r="E42" s="952"/>
      <c r="F42" s="952"/>
      <c r="G42" s="952"/>
      <c r="H42" s="952"/>
      <c r="I42" s="952"/>
      <c r="J42" s="952"/>
      <c r="K42" s="952"/>
      <c r="L42" s="952"/>
      <c r="M42" s="952"/>
      <c r="N42" s="952"/>
      <c r="O42" s="952"/>
      <c r="P42" s="952"/>
      <c r="Q42" s="976"/>
    </row>
    <row r="43" spans="1:17">
      <c r="A43" s="1689" t="s">
        <v>1312</v>
      </c>
      <c r="B43" s="1690"/>
      <c r="C43" s="1690"/>
      <c r="D43" s="1690"/>
      <c r="E43" s="1690"/>
      <c r="F43" s="1690"/>
      <c r="G43" s="1690"/>
      <c r="H43" s="1690"/>
      <c r="I43" s="1690"/>
      <c r="J43" s="1690"/>
      <c r="K43" s="1690"/>
      <c r="L43" s="1690"/>
      <c r="M43" s="1690"/>
      <c r="N43" s="1690"/>
      <c r="O43" s="1690"/>
      <c r="P43" s="1690"/>
      <c r="Q43" s="1691"/>
    </row>
    <row r="44" spans="1:17">
      <c r="A44" s="973"/>
      <c r="Q44" s="974"/>
    </row>
    <row r="45" spans="1:17">
      <c r="A45" s="973"/>
      <c r="Q45" s="974"/>
    </row>
    <row r="46" spans="1:17">
      <c r="A46" s="973"/>
      <c r="Q46" s="974"/>
    </row>
    <row r="47" spans="1:17">
      <c r="A47" s="973"/>
      <c r="Q47" s="974"/>
    </row>
    <row r="48" spans="1:17">
      <c r="A48" s="973"/>
      <c r="Q48" s="974"/>
    </row>
    <row r="49" spans="1:17">
      <c r="A49" s="973"/>
      <c r="Q49" s="974"/>
    </row>
    <row r="50" spans="1:17">
      <c r="A50" s="973"/>
      <c r="Q50" s="974"/>
    </row>
    <row r="51" spans="1:17">
      <c r="A51" s="973"/>
      <c r="Q51" s="974"/>
    </row>
    <row r="52" spans="1:17">
      <c r="A52" s="973"/>
      <c r="Q52" s="974"/>
    </row>
    <row r="53" spans="1:17">
      <c r="A53" s="973"/>
      <c r="Q53" s="974"/>
    </row>
    <row r="54" spans="1:17">
      <c r="A54" s="973"/>
      <c r="Q54" s="974"/>
    </row>
    <row r="55" spans="1:17">
      <c r="A55" s="973"/>
      <c r="Q55" s="974"/>
    </row>
    <row r="56" spans="1:17">
      <c r="A56" s="973"/>
      <c r="Q56" s="974"/>
    </row>
    <row r="57" spans="1:17">
      <c r="A57" s="973"/>
      <c r="Q57" s="974"/>
    </row>
    <row r="58" spans="1:17">
      <c r="A58" s="973"/>
      <c r="Q58" s="974"/>
    </row>
    <row r="59" spans="1:17">
      <c r="A59" s="973"/>
      <c r="Q59" s="974"/>
    </row>
    <row r="60" spans="1:17">
      <c r="A60" s="973"/>
      <c r="Q60" s="974"/>
    </row>
    <row r="61" spans="1:17">
      <c r="A61" s="973"/>
      <c r="Q61" s="974"/>
    </row>
    <row r="62" spans="1:17">
      <c r="A62" s="973"/>
      <c r="Q62" s="974"/>
    </row>
    <row r="63" spans="1:17">
      <c r="A63" s="973"/>
      <c r="Q63" s="974"/>
    </row>
    <row r="64" spans="1:17">
      <c r="A64" s="973"/>
      <c r="Q64" s="974"/>
    </row>
    <row r="65" spans="1:17">
      <c r="A65" s="973"/>
      <c r="Q65" s="974"/>
    </row>
    <row r="66" spans="1:17">
      <c r="A66" s="973"/>
      <c r="Q66" s="974"/>
    </row>
    <row r="67" spans="1:17">
      <c r="A67" s="973"/>
      <c r="Q67" s="974"/>
    </row>
    <row r="68" spans="1:17">
      <c r="A68" s="973"/>
      <c r="Q68" s="974"/>
    </row>
    <row r="69" spans="1:17">
      <c r="A69" s="973"/>
      <c r="Q69" s="974"/>
    </row>
    <row r="70" spans="1:17">
      <c r="A70" s="973"/>
      <c r="Q70" s="974"/>
    </row>
    <row r="71" spans="1:17">
      <c r="A71" s="973"/>
      <c r="Q71" s="974"/>
    </row>
    <row r="72" spans="1:17">
      <c r="A72" s="973"/>
      <c r="Q72" s="974"/>
    </row>
    <row r="73" spans="1:17">
      <c r="A73" s="973"/>
      <c r="Q73" s="974"/>
    </row>
    <row r="74" spans="1:17">
      <c r="A74" s="973"/>
      <c r="Q74" s="974"/>
    </row>
    <row r="75" spans="1:17">
      <c r="A75" s="973"/>
      <c r="Q75" s="974"/>
    </row>
    <row r="76" spans="1:17">
      <c r="A76" s="975"/>
      <c r="B76" s="952"/>
      <c r="C76" s="952"/>
      <c r="D76" s="952"/>
      <c r="E76" s="952"/>
      <c r="F76" s="952"/>
      <c r="G76" s="952"/>
      <c r="H76" s="952"/>
      <c r="I76" s="952"/>
      <c r="J76" s="952"/>
      <c r="K76" s="952"/>
      <c r="L76" s="952"/>
      <c r="M76" s="952"/>
      <c r="N76" s="952"/>
      <c r="O76" s="952"/>
      <c r="P76" s="952"/>
      <c r="Q76" s="976"/>
    </row>
    <row r="77" spans="1:17">
      <c r="A77" s="1689" t="s">
        <v>1313</v>
      </c>
      <c r="B77" s="1690"/>
      <c r="C77" s="1690"/>
      <c r="D77" s="1690"/>
      <c r="E77" s="1690"/>
      <c r="F77" s="1690"/>
      <c r="G77" s="1690"/>
      <c r="H77" s="1690"/>
      <c r="I77" s="1690"/>
      <c r="J77" s="1690"/>
      <c r="K77" s="1690"/>
      <c r="L77" s="1690"/>
      <c r="M77" s="1690"/>
      <c r="N77" s="1690"/>
      <c r="O77" s="1690"/>
      <c r="P77" s="1690"/>
      <c r="Q77" s="1691"/>
    </row>
    <row r="78" spans="1:17">
      <c r="A78" s="973"/>
      <c r="Q78" s="974"/>
    </row>
    <row r="79" spans="1:17">
      <c r="A79" s="973"/>
      <c r="Q79" s="974"/>
    </row>
    <row r="80" spans="1:17">
      <c r="A80" s="973"/>
      <c r="Q80" s="974"/>
    </row>
    <row r="81" spans="1:17">
      <c r="A81" s="973"/>
      <c r="Q81" s="974"/>
    </row>
    <row r="82" spans="1:17">
      <c r="A82" s="973"/>
      <c r="Q82" s="974"/>
    </row>
    <row r="83" spans="1:17">
      <c r="A83" s="973"/>
      <c r="Q83" s="974"/>
    </row>
    <row r="84" spans="1:17">
      <c r="A84" s="973"/>
      <c r="Q84" s="974"/>
    </row>
    <row r="85" spans="1:17">
      <c r="A85" s="973"/>
      <c r="Q85" s="974"/>
    </row>
    <row r="86" spans="1:17">
      <c r="A86" s="973"/>
      <c r="Q86" s="974"/>
    </row>
    <row r="87" spans="1:17">
      <c r="A87" s="973"/>
      <c r="Q87" s="974"/>
    </row>
    <row r="88" spans="1:17">
      <c r="A88" s="973"/>
      <c r="Q88" s="974"/>
    </row>
    <row r="89" spans="1:17">
      <c r="A89" s="973"/>
      <c r="Q89" s="974"/>
    </row>
    <row r="90" spans="1:17">
      <c r="A90" s="973"/>
      <c r="Q90" s="974"/>
    </row>
    <row r="91" spans="1:17">
      <c r="A91" s="973"/>
      <c r="Q91" s="974"/>
    </row>
    <row r="92" spans="1:17">
      <c r="A92" s="973"/>
      <c r="Q92" s="974"/>
    </row>
    <row r="93" spans="1:17">
      <c r="A93" s="973"/>
      <c r="Q93" s="974"/>
    </row>
    <row r="94" spans="1:17">
      <c r="A94" s="973"/>
      <c r="Q94" s="974"/>
    </row>
    <row r="95" spans="1:17">
      <c r="A95" s="973"/>
      <c r="Q95" s="974"/>
    </row>
    <row r="96" spans="1:17">
      <c r="A96" s="973"/>
      <c r="Q96" s="974"/>
    </row>
    <row r="97" spans="1:17">
      <c r="A97" s="973"/>
      <c r="Q97" s="974"/>
    </row>
    <row r="98" spans="1:17">
      <c r="A98" s="973"/>
      <c r="Q98" s="974"/>
    </row>
    <row r="99" spans="1:17">
      <c r="A99" s="973"/>
      <c r="Q99" s="974"/>
    </row>
    <row r="100" spans="1:17">
      <c r="A100" s="973"/>
      <c r="Q100" s="974"/>
    </row>
    <row r="101" spans="1:17">
      <c r="A101" s="973"/>
      <c r="Q101" s="974"/>
    </row>
    <row r="102" spans="1:17">
      <c r="A102" s="973"/>
      <c r="Q102" s="974"/>
    </row>
    <row r="103" spans="1:17">
      <c r="A103" s="973"/>
      <c r="Q103" s="974"/>
    </row>
    <row r="104" spans="1:17">
      <c r="A104" s="973"/>
      <c r="Q104" s="974"/>
    </row>
    <row r="105" spans="1:17">
      <c r="A105" s="973"/>
      <c r="Q105" s="974"/>
    </row>
    <row r="106" spans="1:17">
      <c r="A106" s="973"/>
      <c r="Q106" s="974"/>
    </row>
    <row r="107" spans="1:17">
      <c r="A107" s="973"/>
      <c r="Q107" s="974"/>
    </row>
    <row r="108" spans="1:17">
      <c r="A108" s="973"/>
      <c r="Q108" s="974"/>
    </row>
    <row r="109" spans="1:17">
      <c r="A109" s="973"/>
      <c r="Q109" s="974"/>
    </row>
    <row r="110" spans="1:17">
      <c r="A110" s="975"/>
      <c r="B110" s="952"/>
      <c r="C110" s="952"/>
      <c r="D110" s="952"/>
      <c r="E110" s="952"/>
      <c r="F110" s="952"/>
      <c r="G110" s="952"/>
      <c r="H110" s="952"/>
      <c r="I110" s="952"/>
      <c r="J110" s="952"/>
      <c r="K110" s="952"/>
      <c r="L110" s="952"/>
      <c r="M110" s="952"/>
      <c r="N110" s="952"/>
      <c r="O110" s="952"/>
      <c r="P110" s="952"/>
      <c r="Q110" s="976"/>
    </row>
    <row r="111" spans="1:17">
      <c r="A111" s="1689" t="s">
        <v>1314</v>
      </c>
      <c r="B111" s="1690"/>
      <c r="C111" s="1690"/>
      <c r="D111" s="1690"/>
      <c r="E111" s="1690"/>
      <c r="F111" s="1690"/>
      <c r="G111" s="1690"/>
      <c r="H111" s="1690"/>
      <c r="I111" s="1690"/>
      <c r="J111" s="1690"/>
      <c r="K111" s="1690"/>
      <c r="L111" s="1690"/>
      <c r="M111" s="1690"/>
      <c r="N111" s="1690"/>
      <c r="O111" s="1690"/>
      <c r="P111" s="1690"/>
      <c r="Q111" s="1691"/>
    </row>
    <row r="112" spans="1:17">
      <c r="A112" s="973"/>
      <c r="Q112" s="974"/>
    </row>
    <row r="113" spans="1:17">
      <c r="A113" s="973"/>
      <c r="Q113" s="974"/>
    </row>
    <row r="114" spans="1:17">
      <c r="A114" s="973"/>
      <c r="Q114" s="974"/>
    </row>
    <row r="115" spans="1:17">
      <c r="A115" s="973"/>
      <c r="Q115" s="974"/>
    </row>
    <row r="116" spans="1:17">
      <c r="A116" s="973"/>
      <c r="Q116" s="974"/>
    </row>
    <row r="117" spans="1:17">
      <c r="A117" s="973"/>
      <c r="Q117" s="974"/>
    </row>
    <row r="118" spans="1:17">
      <c r="A118" s="973"/>
      <c r="Q118" s="974"/>
    </row>
    <row r="119" spans="1:17">
      <c r="A119" s="973"/>
      <c r="Q119" s="974"/>
    </row>
    <row r="120" spans="1:17">
      <c r="A120" s="973"/>
      <c r="Q120" s="974"/>
    </row>
    <row r="121" spans="1:17">
      <c r="A121" s="973"/>
      <c r="Q121" s="974"/>
    </row>
    <row r="122" spans="1:17">
      <c r="A122" s="973"/>
      <c r="Q122" s="974"/>
    </row>
    <row r="123" spans="1:17">
      <c r="A123" s="973"/>
      <c r="Q123" s="974"/>
    </row>
    <row r="124" spans="1:17">
      <c r="A124" s="973"/>
      <c r="Q124" s="974"/>
    </row>
    <row r="125" spans="1:17">
      <c r="A125" s="973"/>
      <c r="Q125" s="974"/>
    </row>
    <row r="126" spans="1:17">
      <c r="A126" s="973"/>
      <c r="Q126" s="974"/>
    </row>
    <row r="127" spans="1:17">
      <c r="A127" s="973"/>
      <c r="Q127" s="974"/>
    </row>
    <row r="128" spans="1:17">
      <c r="A128" s="973"/>
      <c r="Q128" s="974"/>
    </row>
    <row r="129" spans="1:17">
      <c r="A129" s="973"/>
      <c r="Q129" s="974"/>
    </row>
    <row r="130" spans="1:17">
      <c r="A130" s="973"/>
      <c r="Q130" s="974"/>
    </row>
    <row r="131" spans="1:17">
      <c r="A131" s="973"/>
      <c r="Q131" s="974"/>
    </row>
    <row r="132" spans="1:17">
      <c r="A132" s="973"/>
      <c r="Q132" s="974"/>
    </row>
    <row r="133" spans="1:17">
      <c r="A133" s="973"/>
      <c r="Q133" s="974"/>
    </row>
    <row r="134" spans="1:17">
      <c r="A134" s="973"/>
      <c r="Q134" s="974"/>
    </row>
    <row r="135" spans="1:17">
      <c r="A135" s="973"/>
      <c r="Q135" s="974"/>
    </row>
    <row r="136" spans="1:17">
      <c r="A136" s="973"/>
      <c r="Q136" s="974"/>
    </row>
    <row r="137" spans="1:17">
      <c r="A137" s="973"/>
      <c r="Q137" s="974"/>
    </row>
    <row r="138" spans="1:17">
      <c r="A138" s="973"/>
      <c r="Q138" s="974"/>
    </row>
    <row r="139" spans="1:17">
      <c r="A139" s="973"/>
      <c r="Q139" s="974"/>
    </row>
    <row r="140" spans="1:17">
      <c r="A140" s="973"/>
      <c r="Q140" s="974"/>
    </row>
    <row r="141" spans="1:17">
      <c r="A141" s="973"/>
      <c r="Q141" s="974"/>
    </row>
    <row r="142" spans="1:17">
      <c r="A142" s="973"/>
      <c r="Q142" s="974"/>
    </row>
    <row r="143" spans="1:17">
      <c r="A143" s="973"/>
      <c r="Q143" s="974"/>
    </row>
    <row r="144" spans="1:17">
      <c r="A144" s="975"/>
      <c r="B144" s="952"/>
      <c r="C144" s="952"/>
      <c r="D144" s="952"/>
      <c r="E144" s="952"/>
      <c r="F144" s="952"/>
      <c r="G144" s="952"/>
      <c r="H144" s="952"/>
      <c r="I144" s="952"/>
      <c r="J144" s="952"/>
      <c r="K144" s="952"/>
      <c r="L144" s="952"/>
      <c r="M144" s="952"/>
      <c r="N144" s="952"/>
      <c r="O144" s="952"/>
      <c r="P144" s="952"/>
      <c r="Q144" s="976"/>
    </row>
    <row r="145" spans="1:17">
      <c r="A145" s="1689" t="s">
        <v>1315</v>
      </c>
      <c r="B145" s="1690"/>
      <c r="C145" s="1690"/>
      <c r="D145" s="1690"/>
      <c r="E145" s="1690"/>
      <c r="F145" s="1690"/>
      <c r="G145" s="1690"/>
      <c r="H145" s="1690"/>
      <c r="I145" s="1690"/>
      <c r="J145" s="1690"/>
      <c r="K145" s="1690"/>
      <c r="L145" s="1690"/>
      <c r="M145" s="1690"/>
      <c r="N145" s="1690"/>
      <c r="O145" s="1690"/>
      <c r="P145" s="1690"/>
      <c r="Q145" s="1691"/>
    </row>
    <row r="146" spans="1:17">
      <c r="A146" s="973"/>
      <c r="Q146" s="974"/>
    </row>
    <row r="147" spans="1:17">
      <c r="A147" s="973"/>
      <c r="Q147" s="974"/>
    </row>
    <row r="148" spans="1:17">
      <c r="A148" s="973"/>
      <c r="Q148" s="974"/>
    </row>
    <row r="149" spans="1:17">
      <c r="A149" s="973"/>
      <c r="Q149" s="974"/>
    </row>
    <row r="150" spans="1:17">
      <c r="A150" s="973"/>
      <c r="Q150" s="974"/>
    </row>
    <row r="151" spans="1:17">
      <c r="A151" s="973"/>
      <c r="Q151" s="974"/>
    </row>
    <row r="152" spans="1:17">
      <c r="A152" s="973"/>
      <c r="Q152" s="974"/>
    </row>
    <row r="153" spans="1:17">
      <c r="A153" s="973"/>
      <c r="Q153" s="974"/>
    </row>
    <row r="154" spans="1:17">
      <c r="A154" s="973"/>
      <c r="Q154" s="974"/>
    </row>
    <row r="155" spans="1:17">
      <c r="A155" s="973"/>
      <c r="Q155" s="974"/>
    </row>
    <row r="156" spans="1:17">
      <c r="A156" s="973"/>
      <c r="Q156" s="974"/>
    </row>
    <row r="157" spans="1:17">
      <c r="A157" s="973"/>
      <c r="Q157" s="974"/>
    </row>
    <row r="158" spans="1:17">
      <c r="A158" s="973"/>
      <c r="Q158" s="974"/>
    </row>
    <row r="159" spans="1:17">
      <c r="A159" s="973"/>
      <c r="Q159" s="974"/>
    </row>
    <row r="160" spans="1:17">
      <c r="A160" s="973"/>
      <c r="Q160" s="974"/>
    </row>
    <row r="161" spans="1:17">
      <c r="A161" s="973"/>
      <c r="Q161" s="974"/>
    </row>
    <row r="162" spans="1:17">
      <c r="A162" s="973"/>
      <c r="Q162" s="974"/>
    </row>
    <row r="163" spans="1:17">
      <c r="A163" s="973"/>
      <c r="Q163" s="974"/>
    </row>
    <row r="164" spans="1:17">
      <c r="A164" s="973"/>
      <c r="Q164" s="974"/>
    </row>
    <row r="165" spans="1:17">
      <c r="A165" s="973"/>
      <c r="Q165" s="974"/>
    </row>
    <row r="166" spans="1:17">
      <c r="A166" s="973"/>
      <c r="Q166" s="974"/>
    </row>
    <row r="167" spans="1:17">
      <c r="A167" s="973"/>
      <c r="Q167" s="974"/>
    </row>
    <row r="168" spans="1:17">
      <c r="A168" s="973"/>
      <c r="Q168" s="974"/>
    </row>
    <row r="169" spans="1:17">
      <c r="A169" s="973"/>
      <c r="Q169" s="974"/>
    </row>
    <row r="170" spans="1:17">
      <c r="A170" s="973"/>
      <c r="Q170" s="974"/>
    </row>
    <row r="171" spans="1:17">
      <c r="A171" s="973"/>
      <c r="Q171" s="974"/>
    </row>
    <row r="172" spans="1:17">
      <c r="A172" s="973"/>
      <c r="Q172" s="974"/>
    </row>
    <row r="173" spans="1:17">
      <c r="A173" s="973"/>
      <c r="Q173" s="974"/>
    </row>
    <row r="174" spans="1:17">
      <c r="A174" s="973"/>
      <c r="Q174" s="974"/>
    </row>
    <row r="175" spans="1:17">
      <c r="A175" s="973"/>
      <c r="Q175" s="974"/>
    </row>
    <row r="176" spans="1:17">
      <c r="A176" s="973"/>
      <c r="Q176" s="974"/>
    </row>
    <row r="177" spans="1:17">
      <c r="A177" s="973"/>
      <c r="Q177" s="974"/>
    </row>
    <row r="178" spans="1:17">
      <c r="A178" s="975"/>
      <c r="B178" s="952"/>
      <c r="C178" s="952"/>
      <c r="D178" s="952"/>
      <c r="E178" s="952"/>
      <c r="F178" s="952"/>
      <c r="G178" s="952"/>
      <c r="H178" s="952"/>
      <c r="I178" s="952"/>
      <c r="J178" s="952"/>
      <c r="K178" s="952"/>
      <c r="L178" s="952"/>
      <c r="M178" s="952"/>
      <c r="N178" s="952"/>
      <c r="O178" s="952"/>
      <c r="P178" s="952"/>
      <c r="Q178" s="976"/>
    </row>
    <row r="179" spans="1:17">
      <c r="A179" s="1689" t="s">
        <v>1316</v>
      </c>
      <c r="B179" s="1690"/>
      <c r="C179" s="1690"/>
      <c r="D179" s="1690"/>
      <c r="E179" s="1690"/>
      <c r="F179" s="1690"/>
      <c r="G179" s="1690"/>
      <c r="H179" s="1690"/>
      <c r="I179" s="1690"/>
      <c r="J179" s="1690"/>
      <c r="K179" s="1690"/>
      <c r="L179" s="1690"/>
      <c r="M179" s="1690"/>
      <c r="N179" s="1690"/>
      <c r="O179" s="1690"/>
      <c r="P179" s="1690"/>
      <c r="Q179" s="1691"/>
    </row>
    <row r="180" spans="1:17">
      <c r="A180" s="973"/>
      <c r="Q180" s="974"/>
    </row>
    <row r="181" spans="1:17">
      <c r="A181" s="973"/>
      <c r="Q181" s="974"/>
    </row>
    <row r="182" spans="1:17">
      <c r="A182" s="973"/>
      <c r="Q182" s="974"/>
    </row>
    <row r="183" spans="1:17">
      <c r="A183" s="973"/>
      <c r="Q183" s="974"/>
    </row>
    <row r="184" spans="1:17">
      <c r="A184" s="973"/>
      <c r="Q184" s="974"/>
    </row>
    <row r="185" spans="1:17">
      <c r="A185" s="973"/>
      <c r="Q185" s="974"/>
    </row>
    <row r="186" spans="1:17">
      <c r="A186" s="973"/>
      <c r="Q186" s="974"/>
    </row>
    <row r="187" spans="1:17">
      <c r="A187" s="973"/>
      <c r="Q187" s="974"/>
    </row>
    <row r="188" spans="1:17">
      <c r="A188" s="973"/>
      <c r="Q188" s="974"/>
    </row>
    <row r="189" spans="1:17">
      <c r="A189" s="973"/>
      <c r="Q189" s="974"/>
    </row>
    <row r="190" spans="1:17">
      <c r="A190" s="973"/>
      <c r="Q190" s="974"/>
    </row>
    <row r="191" spans="1:17">
      <c r="A191" s="973"/>
      <c r="Q191" s="974"/>
    </row>
    <row r="192" spans="1:17">
      <c r="A192" s="973"/>
      <c r="Q192" s="974"/>
    </row>
    <row r="193" spans="1:17">
      <c r="A193" s="973"/>
      <c r="Q193" s="974"/>
    </row>
    <row r="194" spans="1:17">
      <c r="A194" s="973"/>
      <c r="Q194" s="974"/>
    </row>
    <row r="195" spans="1:17">
      <c r="A195" s="973"/>
      <c r="Q195" s="974"/>
    </row>
    <row r="196" spans="1:17">
      <c r="A196" s="973"/>
      <c r="Q196" s="974"/>
    </row>
    <row r="197" spans="1:17">
      <c r="A197" s="973"/>
      <c r="Q197" s="974"/>
    </row>
    <row r="198" spans="1:17">
      <c r="A198" s="973"/>
      <c r="Q198" s="974"/>
    </row>
    <row r="199" spans="1:17">
      <c r="A199" s="973"/>
      <c r="Q199" s="974"/>
    </row>
    <row r="200" spans="1:17">
      <c r="A200" s="973"/>
      <c r="Q200" s="974"/>
    </row>
    <row r="201" spans="1:17">
      <c r="A201" s="973"/>
      <c r="Q201" s="974"/>
    </row>
    <row r="202" spans="1:17">
      <c r="A202" s="973"/>
      <c r="Q202" s="974"/>
    </row>
    <row r="203" spans="1:17">
      <c r="A203" s="973"/>
      <c r="Q203" s="974"/>
    </row>
    <row r="204" spans="1:17">
      <c r="A204" s="973"/>
      <c r="Q204" s="974"/>
    </row>
    <row r="205" spans="1:17">
      <c r="A205" s="973"/>
      <c r="Q205" s="974"/>
    </row>
    <row r="206" spans="1:17">
      <c r="A206" s="973"/>
      <c r="Q206" s="974"/>
    </row>
    <row r="207" spans="1:17">
      <c r="A207" s="973"/>
      <c r="Q207" s="974"/>
    </row>
    <row r="208" spans="1:17">
      <c r="A208" s="973"/>
      <c r="Q208" s="974"/>
    </row>
    <row r="209" spans="1:17">
      <c r="A209" s="973"/>
      <c r="Q209" s="974"/>
    </row>
    <row r="210" spans="1:17">
      <c r="A210" s="973"/>
      <c r="Q210" s="974"/>
    </row>
    <row r="211" spans="1:17">
      <c r="A211" s="973"/>
      <c r="Q211" s="974"/>
    </row>
    <row r="212" spans="1:17">
      <c r="A212" s="975"/>
      <c r="B212" s="952"/>
      <c r="C212" s="952"/>
      <c r="D212" s="952"/>
      <c r="E212" s="952"/>
      <c r="F212" s="952"/>
      <c r="G212" s="952"/>
      <c r="H212" s="952"/>
      <c r="I212" s="952"/>
      <c r="J212" s="952"/>
      <c r="K212" s="952"/>
      <c r="L212" s="952"/>
      <c r="M212" s="952"/>
      <c r="N212" s="952"/>
      <c r="O212" s="952"/>
      <c r="P212" s="952"/>
      <c r="Q212" s="976"/>
    </row>
    <row r="213" spans="1:17">
      <c r="A213" s="1689" t="s">
        <v>1317</v>
      </c>
      <c r="B213" s="1690"/>
      <c r="C213" s="1690"/>
      <c r="D213" s="1690"/>
      <c r="E213" s="1690"/>
      <c r="F213" s="1690"/>
      <c r="G213" s="1690"/>
      <c r="H213" s="1690"/>
      <c r="I213" s="1690"/>
      <c r="J213" s="1690"/>
      <c r="K213" s="1690"/>
      <c r="L213" s="1690"/>
      <c r="M213" s="1690"/>
      <c r="N213" s="1690"/>
      <c r="O213" s="1690"/>
      <c r="P213" s="1690"/>
      <c r="Q213" s="1691"/>
    </row>
    <row r="214" spans="1:17">
      <c r="A214" s="973"/>
      <c r="Q214" s="974"/>
    </row>
    <row r="215" spans="1:17">
      <c r="A215" s="973"/>
      <c r="Q215" s="974"/>
    </row>
    <row r="216" spans="1:17">
      <c r="A216" s="973"/>
      <c r="Q216" s="974"/>
    </row>
    <row r="217" spans="1:17">
      <c r="A217" s="973"/>
      <c r="Q217" s="974"/>
    </row>
    <row r="218" spans="1:17">
      <c r="A218" s="973"/>
      <c r="Q218" s="974"/>
    </row>
    <row r="219" spans="1:17">
      <c r="A219" s="973"/>
      <c r="Q219" s="974"/>
    </row>
    <row r="220" spans="1:17">
      <c r="A220" s="973"/>
      <c r="Q220" s="974"/>
    </row>
    <row r="221" spans="1:17">
      <c r="A221" s="973"/>
      <c r="Q221" s="974"/>
    </row>
    <row r="222" spans="1:17">
      <c r="A222" s="973"/>
      <c r="Q222" s="974"/>
    </row>
    <row r="223" spans="1:17">
      <c r="A223" s="973"/>
      <c r="Q223" s="974"/>
    </row>
    <row r="224" spans="1:17">
      <c r="A224" s="973"/>
      <c r="Q224" s="974"/>
    </row>
    <row r="225" spans="1:17">
      <c r="A225" s="973"/>
      <c r="Q225" s="974"/>
    </row>
    <row r="226" spans="1:17">
      <c r="A226" s="973"/>
      <c r="Q226" s="974"/>
    </row>
    <row r="227" spans="1:17">
      <c r="A227" s="973"/>
      <c r="Q227" s="974"/>
    </row>
    <row r="228" spans="1:17">
      <c r="A228" s="973"/>
      <c r="Q228" s="974"/>
    </row>
    <row r="229" spans="1:17">
      <c r="A229" s="973"/>
      <c r="Q229" s="974"/>
    </row>
    <row r="230" spans="1:17">
      <c r="A230" s="973"/>
      <c r="Q230" s="974"/>
    </row>
    <row r="231" spans="1:17">
      <c r="A231" s="973"/>
      <c r="Q231" s="974"/>
    </row>
    <row r="232" spans="1:17">
      <c r="A232" s="973"/>
      <c r="Q232" s="974"/>
    </row>
    <row r="233" spans="1:17">
      <c r="A233" s="973"/>
      <c r="Q233" s="974"/>
    </row>
    <row r="234" spans="1:17">
      <c r="A234" s="973"/>
      <c r="Q234" s="974"/>
    </row>
    <row r="235" spans="1:17">
      <c r="A235" s="973"/>
      <c r="Q235" s="974"/>
    </row>
    <row r="236" spans="1:17">
      <c r="A236" s="973"/>
      <c r="Q236" s="974"/>
    </row>
    <row r="237" spans="1:17">
      <c r="A237" s="973"/>
      <c r="Q237" s="974"/>
    </row>
    <row r="238" spans="1:17">
      <c r="A238" s="973"/>
      <c r="Q238" s="974"/>
    </row>
    <row r="239" spans="1:17">
      <c r="A239" s="973"/>
      <c r="Q239" s="974"/>
    </row>
    <row r="240" spans="1:17">
      <c r="A240" s="973"/>
      <c r="Q240" s="974"/>
    </row>
    <row r="241" spans="1:17">
      <c r="A241" s="973"/>
      <c r="Q241" s="974"/>
    </row>
    <row r="242" spans="1:17">
      <c r="A242" s="973"/>
      <c r="Q242" s="974"/>
    </row>
    <row r="243" spans="1:17">
      <c r="A243" s="973"/>
      <c r="Q243" s="974"/>
    </row>
    <row r="244" spans="1:17">
      <c r="A244" s="973"/>
      <c r="Q244" s="974"/>
    </row>
    <row r="245" spans="1:17">
      <c r="A245" s="973"/>
      <c r="Q245" s="974"/>
    </row>
    <row r="246" spans="1:17">
      <c r="A246" s="975"/>
      <c r="B246" s="952"/>
      <c r="C246" s="952"/>
      <c r="D246" s="952"/>
      <c r="E246" s="952"/>
      <c r="F246" s="952"/>
      <c r="G246" s="952"/>
      <c r="H246" s="952"/>
      <c r="I246" s="952"/>
      <c r="J246" s="952"/>
      <c r="K246" s="952"/>
      <c r="L246" s="952"/>
      <c r="M246" s="952"/>
      <c r="N246" s="952"/>
      <c r="O246" s="952"/>
      <c r="P246" s="952"/>
      <c r="Q246" s="976"/>
    </row>
  </sheetData>
  <mergeCells count="12">
    <mergeCell ref="A43:Q43"/>
    <mergeCell ref="A77:Q77"/>
    <mergeCell ref="A111:Q111"/>
    <mergeCell ref="A145:Q145"/>
    <mergeCell ref="A179:Q179"/>
    <mergeCell ref="A213:Q213"/>
    <mergeCell ref="A1:Q1"/>
    <mergeCell ref="A2:Q2"/>
    <mergeCell ref="A3:Q3"/>
    <mergeCell ref="A6:Q6"/>
    <mergeCell ref="A7:Q7"/>
    <mergeCell ref="A9:Q9"/>
  </mergeCells>
  <printOptions horizontalCentered="1"/>
  <pageMargins left="0.51181102362204722" right="0.51181102362204722" top="0.78740157480314965" bottom="0.39370078740157483" header="0.31496062992125984" footer="0.31496062992125984"/>
  <pageSetup paperSize="9" scale="85" orientation="landscape" horizontalDpi="1200" verticalDpi="12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ECBE0A59-FC52-438F-AA70-ABF4898CEC24}">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19</vt:i4>
      </vt:variant>
      <vt:variant>
        <vt:lpstr>Intervalos Nomeados</vt:lpstr>
      </vt:variant>
      <vt:variant>
        <vt:i4>30</vt:i4>
      </vt:variant>
    </vt:vector>
  </HeadingPairs>
  <TitlesOfParts>
    <vt:vector size="49" baseType="lpstr">
      <vt:lpstr>RESUMO</vt:lpstr>
      <vt:lpstr>PLANILHA</vt:lpstr>
      <vt:lpstr>CRON</vt:lpstr>
      <vt:lpstr>CURVA ABC</vt:lpstr>
      <vt:lpstr>Adm Local</vt:lpstr>
      <vt:lpstr>EFS</vt:lpstr>
      <vt:lpstr>MÃO DE OBRA</vt:lpstr>
      <vt:lpstr>Canteiro</vt:lpstr>
      <vt:lpstr>Mobilização-Desmobilização</vt:lpstr>
      <vt:lpstr>Equip Mínimo</vt:lpstr>
      <vt:lpstr>Rotas</vt:lpstr>
      <vt:lpstr>FIT</vt:lpstr>
      <vt:lpstr>BDI</vt:lpstr>
      <vt:lpstr>Cotações</vt:lpstr>
      <vt:lpstr>Mapa+Binômio</vt:lpstr>
      <vt:lpstr>Diagrama</vt:lpstr>
      <vt:lpstr>Mat. Betuminoso</vt:lpstr>
      <vt:lpstr>Aquis. Betuminoso</vt:lpstr>
      <vt:lpstr>Maps</vt:lpstr>
      <vt:lpstr>'Adm Local'!Area_de_impressao</vt:lpstr>
      <vt:lpstr>'Aquis. Betuminoso'!Area_de_impressao</vt:lpstr>
      <vt:lpstr>BDI!Area_de_impressao</vt:lpstr>
      <vt:lpstr>Canteiro!Area_de_impressao</vt:lpstr>
      <vt:lpstr>Cotações!Area_de_impressao</vt:lpstr>
      <vt:lpstr>CRON!Area_de_impressao</vt:lpstr>
      <vt:lpstr>'CURVA ABC'!Area_de_impressao</vt:lpstr>
      <vt:lpstr>Diagrama!Area_de_impressao</vt:lpstr>
      <vt:lpstr>EFS!Area_de_impressao</vt:lpstr>
      <vt:lpstr>'Equip Mínimo'!Area_de_impressao</vt:lpstr>
      <vt:lpstr>FIT!Area_de_impressao</vt:lpstr>
      <vt:lpstr>'MÃO DE OBRA'!Area_de_impressao</vt:lpstr>
      <vt:lpstr>'Mapa+Binômio'!Area_de_impressao</vt:lpstr>
      <vt:lpstr>'Mat. Betuminoso'!Area_de_impressao</vt:lpstr>
      <vt:lpstr>'Mobilização-Desmobilização'!Area_de_impressao</vt:lpstr>
      <vt:lpstr>PLANILHA!Area_de_impressao</vt:lpstr>
      <vt:lpstr>RESUMO!Area_de_impressao</vt:lpstr>
      <vt:lpstr>'Adm Local'!Titulos_de_impressao</vt:lpstr>
      <vt:lpstr>'Aquis. Betuminoso'!Titulos_de_impressao</vt:lpstr>
      <vt:lpstr>BDI!Titulos_de_impressao</vt:lpstr>
      <vt:lpstr>Canteiro!Titulos_de_impressao</vt:lpstr>
      <vt:lpstr>Cotações!Titulos_de_impressao</vt:lpstr>
      <vt:lpstr>'CURVA ABC'!Titulos_de_impressao</vt:lpstr>
      <vt:lpstr>EFS!Titulos_de_impressao</vt:lpstr>
      <vt:lpstr>'Equip Mínimo'!Titulos_de_impressao</vt:lpstr>
      <vt:lpstr>'Mapa+Binômio'!Titulos_de_impressao</vt:lpstr>
      <vt:lpstr>Maps!Titulos_de_impressao</vt:lpstr>
      <vt:lpstr>'Mobilização-Desmobilização'!Titulos_de_impressao</vt:lpstr>
      <vt:lpstr>PLANILHA!Titulos_de_impressao</vt:lpstr>
      <vt:lpstr>Rotas!Titulos_de_impressao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Josias Pinto Filho</dc:creator>
  <cp:lastModifiedBy>Ricardo Henrique Fernandes Furtado</cp:lastModifiedBy>
  <cp:lastPrinted>2026-01-23T19:52:12Z</cp:lastPrinted>
  <dcterms:created xsi:type="dcterms:W3CDTF">2020-11-09T21:27:32Z</dcterms:created>
  <dcterms:modified xsi:type="dcterms:W3CDTF">2026-01-30T16:37:32Z</dcterms:modified>
</cp:coreProperties>
</file>